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comments1.xml" ContentType="application/vnd.openxmlformats-officedocument.spreadsheetml.comments+xml"/>
  <Override PartName="/xl/drawings/drawing1.xml" ContentType="application/vnd.openxmlformats-officedocument.drawing+xml"/>
  <Override PartName="/xl/comments2.xml" ContentType="application/vnd.openxmlformats-officedocument.spreadsheetml.comments+xml"/>
  <Override PartName="/xl/comments3.xml" ContentType="application/vnd.openxmlformats-officedocument.spreadsheetml.comments+xml"/>
  <Override PartName="/xl/drawings/drawing2.xml" ContentType="application/vnd.openxmlformats-officedocument.drawing+xml"/>
  <Override PartName="/xl/comments4.xml" ContentType="application/vnd.openxmlformats-officedocument.spreadsheetml.comments+xml"/>
  <Override PartName="/xl/comments5.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2527"/>
  <workbookPr codeName="ThisWorkbook" defaultThemeVersion="166925"/>
  <mc:AlternateContent xmlns:mc="http://schemas.openxmlformats.org/markup-compatibility/2006">
    <mc:Choice Requires="x15">
      <x15ac:absPath xmlns:x15ac="http://schemas.microsoft.com/office/spreadsheetml/2010/11/ac" url="C:\Users\21512438\Dropbox\Michael\Work-Uni-Coding\Models\AFO\"/>
    </mc:Choice>
  </mc:AlternateContent>
  <xr:revisionPtr revIDLastSave="0" documentId="13_ncr:1_{BD833E2E-77E1-4D55-A46E-DB7BBAB1DB7D}" xr6:coauthVersionLast="45" xr6:coauthVersionMax="47" xr10:uidLastSave="{00000000-0000-0000-0000-000000000000}"/>
  <bookViews>
    <workbookView xWindow="-6720" yWindow="-16710" windowWidth="29040" windowHeight="15840" xr2:uid="{F224604F-D8E9-472C-AE57-FD222DAF3DA2}"/>
  </bookViews>
  <sheets>
    <sheet name="Experiment" sheetId="1" r:id="rId1"/>
    <sheet name="DataMaster" sheetId="6" r:id="rId2"/>
    <sheet name="Change log" sheetId="2" r:id="rId3"/>
    <sheet name="Run Report" sheetId="3" r:id="rId4"/>
    <sheet name="SA variables" sheetId="5" r:id="rId5"/>
  </sheets>
  <definedNames>
    <definedName name="_xlnm._FilterDatabase" localSheetId="0" hidden="1">Experiment!$A$4:$KI$346</definedName>
    <definedName name="_xlnm._FilterDatabase" localSheetId="3" hidden="1">'Run Report'!$A$2:$H$68</definedName>
    <definedName name="_xlnm._FilterDatabase" localSheetId="4" hidden="1">'SA variables'!$A$4:$M$130</definedName>
    <definedName name="d.Region">DataMaster!$C$6</definedName>
    <definedName name="d.RegionName">DataMaster!$D$6</definedName>
    <definedName name="d.TOL" localSheetId="1">DataMaster!$C$4</definedName>
    <definedName name="D.TOLDesc" localSheetId="1">DataMaster!$D$4</definedName>
    <definedName name="ExpData">Experiment!$A$5:$KI$345</definedName>
    <definedName name="ExptNo">Experiment!$C$15</definedName>
    <definedName name="i.all_rot_yield">DataMaster!$K$46:$K$48</definedName>
    <definedName name="i.casual_ub">DataMaster!$H$46:$H$48</definedName>
    <definedName name="i.cropgraze_inc">DataMaster!$J$46:$J$48</definedName>
    <definedName name="i.DOY">DataMaster!$H$39:$H$41</definedName>
    <definedName name="i.GrainPrices">DataMaster!$J$30:$J$33</definedName>
    <definedName name="i.GrainPrices_k">DataMaster!$K$30:$K$32</definedName>
    <definedName name="i.interest_rate">DataMaster!$F$46:$F$48</definedName>
    <definedName name="i.mach_option">DataMaster!$E$46:$E$48</definedName>
    <definedName name="i.MeatPrices">DataMaster!$I$30:$I$33</definedName>
    <definedName name="i.opp_cost_capital">DataMaster!$G$46:$G$48</definedName>
    <definedName name="i.pasture_prod">DataMaster!$L$46:$L$48</definedName>
    <definedName name="i.rev">DataMaster!$C$54:$O$58</definedName>
    <definedName name="i.risk_aversion">DataMaster!$B$62:$G$66</definedName>
    <definedName name="i.scan">DataMaster!$M$46:$M$49</definedName>
    <definedName name="i.seedharv_casual_ub">DataMaster!$I$46:$I$48</definedName>
    <definedName name="i.std_prices">DataMaster!$C$30:$F$30</definedName>
    <definedName name="i.TOL">DataMaster!$C$39:$F$41</definedName>
    <definedName name="i.TOL_indices">DataMaster!$G$39:$G$41</definedName>
    <definedName name="i.WoolPrices">DataMaster!$H$30:$H$33</definedName>
    <definedName name="i_ProdnCal_Mat">DataMaster!$C$22:$K$24</definedName>
    <definedName name="i_ProdnCal_Mer">DataMaster!$C$19:$K$21</definedName>
    <definedName name="minroe">DataMaster!$C$46:$C$49</definedName>
    <definedName name="model_structure">DataMaster!$C$10:$I$12</definedName>
    <definedName name="overdraw">DataMaster!$D$46:$D$49</definedName>
  </definedNames>
  <calcPr calcId="191029" calcMode="manual"/>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C201" i="1" l="1"/>
  <c r="C202" i="1" s="1"/>
  <c r="C203" i="1" s="1"/>
  <c r="C204" i="1" s="1"/>
  <c r="C205" i="1" s="1"/>
  <c r="C206" i="1" s="1"/>
  <c r="C207" i="1" s="1"/>
  <c r="C208" i="1" s="1"/>
  <c r="C209" i="1" s="1"/>
  <c r="C210" i="1" s="1"/>
  <c r="C211" i="1" s="1"/>
  <c r="C212" i="1" s="1"/>
  <c r="C213" i="1" s="1"/>
  <c r="C214" i="1" s="1"/>
  <c r="C215" i="1" s="1"/>
  <c r="C216" i="1" s="1"/>
  <c r="C217" i="1" s="1"/>
  <c r="C218" i="1" s="1"/>
  <c r="C219" i="1" s="1"/>
  <c r="C220" i="1" s="1"/>
  <c r="C221" i="1" s="1"/>
  <c r="C222" i="1" s="1"/>
  <c r="C223" i="1" s="1"/>
  <c r="C224" i="1" s="1"/>
  <c r="C225" i="1" s="1"/>
  <c r="C226" i="1" s="1"/>
  <c r="C227" i="1" s="1"/>
  <c r="C200" i="1"/>
  <c r="C199" i="1" l="1"/>
  <c r="C198" i="1"/>
  <c r="G52" i="1"/>
  <c r="AO9" i="1" l="1"/>
  <c r="AO10" i="1" s="1"/>
  <c r="AO12" i="1" l="1"/>
  <c r="AO13" i="1" s="1"/>
  <c r="AO11" i="1"/>
  <c r="GB9" i="1"/>
  <c r="GC9" i="1"/>
  <c r="GX9" i="1"/>
  <c r="GY9" i="1"/>
  <c r="IG9" i="1" l="1"/>
  <c r="IG10" i="1" s="1"/>
  <c r="HQ9" i="1"/>
  <c r="HQ10" i="1" s="1"/>
  <c r="HA9" i="1"/>
  <c r="IO6" i="1"/>
  <c r="IO7" i="1" s="1"/>
  <c r="IO24" i="1" s="1"/>
  <c r="IO33" i="1" s="1"/>
  <c r="IJ6" i="1"/>
  <c r="IJ9" i="1" s="1"/>
  <c r="IH6" i="1"/>
  <c r="IH7" i="1" s="1"/>
  <c r="IG6" i="1"/>
  <c r="IG7" i="1" s="1"/>
  <c r="IG24" i="1" s="1"/>
  <c r="IG33" i="1" s="1"/>
  <c r="IB6" i="1"/>
  <c r="IB9" i="1" s="1"/>
  <c r="HZ6" i="1"/>
  <c r="HZ7" i="1" s="1"/>
  <c r="HY6" i="1"/>
  <c r="HY7" i="1" s="1"/>
  <c r="HY24" i="1" s="1"/>
  <c r="HY33" i="1" s="1"/>
  <c r="HT6" i="1"/>
  <c r="HT7" i="1" s="1"/>
  <c r="HR6" i="1"/>
  <c r="HR7" i="1" s="1"/>
  <c r="HQ6" i="1"/>
  <c r="HQ7" i="1" s="1"/>
  <c r="HL6" i="1"/>
  <c r="HL9" i="1" s="1"/>
  <c r="HJ6" i="1"/>
  <c r="HJ7" i="1" s="1"/>
  <c r="HI6" i="1"/>
  <c r="HI7" i="1" s="1"/>
  <c r="HD6" i="1"/>
  <c r="HD9" i="1" s="1"/>
  <c r="HB6" i="1"/>
  <c r="HB7" i="1" s="1"/>
  <c r="HA6" i="1"/>
  <c r="HA7" i="1" s="1"/>
  <c r="IO5" i="1"/>
  <c r="IO345" i="1" s="1"/>
  <c r="IN5" i="1"/>
  <c r="IN345" i="1" s="1"/>
  <c r="IM5" i="1"/>
  <c r="IM345" i="1" s="1"/>
  <c r="IL5" i="1"/>
  <c r="IL345" i="1" s="1"/>
  <c r="IK5" i="1"/>
  <c r="IK345" i="1" s="1"/>
  <c r="IJ5" i="1"/>
  <c r="IJ345" i="1" s="1"/>
  <c r="II5" i="1"/>
  <c r="II345" i="1" s="1"/>
  <c r="IH5" i="1"/>
  <c r="IH345" i="1" s="1"/>
  <c r="IG5" i="1"/>
  <c r="IG345" i="1" s="1"/>
  <c r="IF5" i="1"/>
  <c r="IF345" i="1" s="1"/>
  <c r="IE5" i="1"/>
  <c r="IE345" i="1" s="1"/>
  <c r="ID5" i="1"/>
  <c r="ID345" i="1" s="1"/>
  <c r="IC5" i="1"/>
  <c r="IC345" i="1" s="1"/>
  <c r="IB5" i="1"/>
  <c r="IB345" i="1" s="1"/>
  <c r="IA5" i="1"/>
  <c r="IA345" i="1" s="1"/>
  <c r="HZ5" i="1"/>
  <c r="HZ345" i="1" s="1"/>
  <c r="HY5" i="1"/>
  <c r="HY345" i="1" s="1"/>
  <c r="HX5" i="1"/>
  <c r="HX345" i="1" s="1"/>
  <c r="HW5" i="1"/>
  <c r="HW345" i="1" s="1"/>
  <c r="HV5" i="1"/>
  <c r="HV345" i="1" s="1"/>
  <c r="HU5" i="1"/>
  <c r="HU345" i="1" s="1"/>
  <c r="HT5" i="1"/>
  <c r="HT345" i="1" s="1"/>
  <c r="HS5" i="1"/>
  <c r="HS345" i="1" s="1"/>
  <c r="HR5" i="1"/>
  <c r="HR345" i="1" s="1"/>
  <c r="HQ5" i="1"/>
  <c r="HQ345" i="1" s="1"/>
  <c r="HP5" i="1"/>
  <c r="HP345" i="1" s="1"/>
  <c r="HO5" i="1"/>
  <c r="HO345" i="1" s="1"/>
  <c r="HN5" i="1"/>
  <c r="HN345" i="1" s="1"/>
  <c r="HM5" i="1"/>
  <c r="HM345" i="1" s="1"/>
  <c r="HL5" i="1"/>
  <c r="HL345" i="1" s="1"/>
  <c r="HK5" i="1"/>
  <c r="HK345" i="1" s="1"/>
  <c r="HJ5" i="1"/>
  <c r="HJ345" i="1" s="1"/>
  <c r="HI5" i="1"/>
  <c r="HI345" i="1" s="1"/>
  <c r="HH5" i="1"/>
  <c r="HH345" i="1" s="1"/>
  <c r="HG5" i="1"/>
  <c r="HG345" i="1" s="1"/>
  <c r="HF5" i="1"/>
  <c r="HF345" i="1" s="1"/>
  <c r="HE5" i="1"/>
  <c r="HE345" i="1" s="1"/>
  <c r="HD5" i="1"/>
  <c r="HD345" i="1" s="1"/>
  <c r="HC5" i="1"/>
  <c r="HC345" i="1" s="1"/>
  <c r="HB5" i="1"/>
  <c r="HB345" i="1" s="1"/>
  <c r="HA5" i="1"/>
  <c r="HA345" i="1" s="1"/>
  <c r="GZ5" i="1"/>
  <c r="GZ345" i="1" s="1"/>
  <c r="GV55" i="1"/>
  <c r="GV54" i="1"/>
  <c r="GW53" i="1"/>
  <c r="GV53" i="1"/>
  <c r="GW52" i="1"/>
  <c r="IB11" i="1" l="1"/>
  <c r="IB10" i="1"/>
  <c r="IB12" i="1"/>
  <c r="IB13" i="1" s="1"/>
  <c r="HL11" i="1"/>
  <c r="HL10" i="1"/>
  <c r="HL12" i="1"/>
  <c r="HL13" i="1" s="1"/>
  <c r="HQ264" i="1"/>
  <c r="HQ297" i="1"/>
  <c r="HQ231" i="1"/>
  <c r="HQ198" i="1"/>
  <c r="HQ168" i="1"/>
  <c r="HQ153" i="1"/>
  <c r="HQ177" i="1"/>
  <c r="HQ159" i="1"/>
  <c r="HQ186" i="1"/>
  <c r="HQ18" i="1"/>
  <c r="HQ24" i="1"/>
  <c r="HQ33" i="1" s="1"/>
  <c r="HQ145" i="1"/>
  <c r="HI264" i="1"/>
  <c r="HI297" i="1"/>
  <c r="HI231" i="1"/>
  <c r="HI198" i="1"/>
  <c r="HI168" i="1"/>
  <c r="HI177" i="1"/>
  <c r="HI186" i="1"/>
  <c r="HI153" i="1"/>
  <c r="HI159" i="1"/>
  <c r="HI145" i="1"/>
  <c r="HI18" i="1"/>
  <c r="HI24" i="1"/>
  <c r="HI33" i="1" s="1"/>
  <c r="HA264" i="1"/>
  <c r="HA297" i="1"/>
  <c r="HA231" i="1"/>
  <c r="HA198" i="1"/>
  <c r="HA168" i="1"/>
  <c r="HA153" i="1"/>
  <c r="HA177" i="1"/>
  <c r="HA159" i="1"/>
  <c r="HA145" i="1"/>
  <c r="HA186" i="1"/>
  <c r="HA18" i="1"/>
  <c r="HA24" i="1"/>
  <c r="HA33" i="1" s="1"/>
  <c r="HT297" i="1"/>
  <c r="HT264" i="1"/>
  <c r="HT231" i="1"/>
  <c r="HT198" i="1"/>
  <c r="HT186" i="1"/>
  <c r="HT153" i="1"/>
  <c r="HT177" i="1"/>
  <c r="HT168" i="1"/>
  <c r="HT159" i="1"/>
  <c r="HT18" i="1"/>
  <c r="HT24" i="1"/>
  <c r="HT33" i="1" s="1"/>
  <c r="HT145" i="1"/>
  <c r="HD11" i="1"/>
  <c r="HD10" i="1"/>
  <c r="HD12" i="1"/>
  <c r="HD13" i="1" s="1"/>
  <c r="HA12" i="1"/>
  <c r="HA13" i="1" s="1"/>
  <c r="HA11" i="1"/>
  <c r="HE6" i="1"/>
  <c r="HM6" i="1"/>
  <c r="HU6" i="1"/>
  <c r="IC6" i="1"/>
  <c r="IK6" i="1"/>
  <c r="HD7" i="1"/>
  <c r="IB7" i="1"/>
  <c r="HB9" i="1"/>
  <c r="HR9" i="1"/>
  <c r="IH9" i="1"/>
  <c r="HF6" i="1"/>
  <c r="HN6" i="1"/>
  <c r="HV6" i="1"/>
  <c r="ID6" i="1"/>
  <c r="IL6" i="1"/>
  <c r="IG12" i="1"/>
  <c r="IG13" i="1" s="1"/>
  <c r="IG11" i="1"/>
  <c r="HG6" i="1"/>
  <c r="HO6" i="1"/>
  <c r="HW6" i="1"/>
  <c r="IE6" i="1"/>
  <c r="IM6" i="1"/>
  <c r="HT9" i="1"/>
  <c r="IO9" i="1"/>
  <c r="IJ11" i="1"/>
  <c r="IJ10" i="1"/>
  <c r="IJ12" i="1"/>
  <c r="IJ13" i="1" s="1"/>
  <c r="HQ12" i="1"/>
  <c r="HQ13" i="1" s="1"/>
  <c r="HQ11" i="1"/>
  <c r="GZ6" i="1"/>
  <c r="HH6" i="1"/>
  <c r="HP6" i="1"/>
  <c r="HX6" i="1"/>
  <c r="IF6" i="1"/>
  <c r="IN6" i="1"/>
  <c r="HI9" i="1"/>
  <c r="HY9" i="1"/>
  <c r="HY297" i="1"/>
  <c r="HY264" i="1"/>
  <c r="HY231" i="1"/>
  <c r="HY198" i="1"/>
  <c r="HY168" i="1"/>
  <c r="HY177" i="1"/>
  <c r="HY186" i="1"/>
  <c r="HY153" i="1"/>
  <c r="HY159" i="1"/>
  <c r="HY145" i="1"/>
  <c r="HY18" i="1"/>
  <c r="IG264" i="1"/>
  <c r="IG297" i="1"/>
  <c r="IG231" i="1"/>
  <c r="IG198" i="1"/>
  <c r="IG168" i="1"/>
  <c r="IG153" i="1"/>
  <c r="IG177" i="1"/>
  <c r="IG159" i="1"/>
  <c r="IG186" i="1"/>
  <c r="IG145" i="1"/>
  <c r="IG18" i="1"/>
  <c r="IO264" i="1"/>
  <c r="IO297" i="1"/>
  <c r="IO231" i="1"/>
  <c r="IO198" i="1"/>
  <c r="IO168" i="1"/>
  <c r="IO177" i="1"/>
  <c r="IO153" i="1"/>
  <c r="IO186" i="1"/>
  <c r="IO159" i="1"/>
  <c r="IO145" i="1"/>
  <c r="IO18" i="1"/>
  <c r="IJ7" i="1"/>
  <c r="HJ9" i="1"/>
  <c r="HZ9" i="1"/>
  <c r="HA10" i="1"/>
  <c r="HB297" i="1"/>
  <c r="HB264" i="1"/>
  <c r="HB231" i="1"/>
  <c r="HB198" i="1"/>
  <c r="HB177" i="1"/>
  <c r="HB168" i="1"/>
  <c r="HB159" i="1"/>
  <c r="HB145" i="1"/>
  <c r="HB186" i="1"/>
  <c r="HB18" i="1"/>
  <c r="HB153" i="1"/>
  <c r="HB24" i="1"/>
  <c r="HB33" i="1" s="1"/>
  <c r="HJ297" i="1"/>
  <c r="HJ264" i="1"/>
  <c r="HJ231" i="1"/>
  <c r="HJ198" i="1"/>
  <c r="HJ177" i="1"/>
  <c r="HJ168" i="1"/>
  <c r="HJ186" i="1"/>
  <c r="HJ159" i="1"/>
  <c r="HJ153" i="1"/>
  <c r="HJ145" i="1"/>
  <c r="HJ18" i="1"/>
  <c r="HJ24" i="1"/>
  <c r="HJ33" i="1" s="1"/>
  <c r="HR297" i="1"/>
  <c r="HR264" i="1"/>
  <c r="HR231" i="1"/>
  <c r="HR198" i="1"/>
  <c r="HR177" i="1"/>
  <c r="HR168" i="1"/>
  <c r="HR159" i="1"/>
  <c r="HR153" i="1"/>
  <c r="HR186" i="1"/>
  <c r="HR18" i="1"/>
  <c r="HR145" i="1"/>
  <c r="HR24" i="1"/>
  <c r="HR33" i="1" s="1"/>
  <c r="HZ297" i="1"/>
  <c r="HZ264" i="1"/>
  <c r="HZ231" i="1"/>
  <c r="HZ198" i="1"/>
  <c r="HZ177" i="1"/>
  <c r="HZ168" i="1"/>
  <c r="HZ186" i="1"/>
  <c r="HZ159" i="1"/>
  <c r="HZ145" i="1"/>
  <c r="HZ18" i="1"/>
  <c r="HZ153" i="1"/>
  <c r="HZ24" i="1"/>
  <c r="HZ33" i="1" s="1"/>
  <c r="IH297" i="1"/>
  <c r="IH264" i="1"/>
  <c r="IH231" i="1"/>
  <c r="IH198" i="1"/>
  <c r="IH177" i="1"/>
  <c r="IH168" i="1"/>
  <c r="IH186" i="1"/>
  <c r="IH159" i="1"/>
  <c r="IH145" i="1"/>
  <c r="IH153" i="1"/>
  <c r="IH18" i="1"/>
  <c r="IH24" i="1"/>
  <c r="IH33" i="1" s="1"/>
  <c r="HC6" i="1"/>
  <c r="HK6" i="1"/>
  <c r="HS6" i="1"/>
  <c r="IA6" i="1"/>
  <c r="II6" i="1"/>
  <c r="HL7" i="1"/>
  <c r="IE9" i="1" l="1"/>
  <c r="IE7" i="1"/>
  <c r="HL297" i="1"/>
  <c r="HL264" i="1"/>
  <c r="HL231" i="1"/>
  <c r="HL198" i="1"/>
  <c r="HL186" i="1"/>
  <c r="HL153" i="1"/>
  <c r="HL168" i="1"/>
  <c r="HL177" i="1"/>
  <c r="HL145" i="1"/>
  <c r="HL18" i="1"/>
  <c r="HL159" i="1"/>
  <c r="HL24" i="1"/>
  <c r="HL33" i="1" s="1"/>
  <c r="HR341" i="1"/>
  <c r="HR337" i="1"/>
  <c r="HR333" i="1"/>
  <c r="HR329" i="1"/>
  <c r="HR340" i="1"/>
  <c r="HR336" i="1"/>
  <c r="HR332" i="1"/>
  <c r="HR328" i="1"/>
  <c r="HR331" i="1"/>
  <c r="HR325" i="1"/>
  <c r="HR321" i="1"/>
  <c r="HR317" i="1"/>
  <c r="HR334" i="1"/>
  <c r="HR324" i="1"/>
  <c r="HR320" i="1"/>
  <c r="HR316" i="1"/>
  <c r="HR330" i="1"/>
  <c r="HR339" i="1"/>
  <c r="HR327" i="1"/>
  <c r="HR323" i="1"/>
  <c r="HR319" i="1"/>
  <c r="HR315" i="1"/>
  <c r="HR335" i="1"/>
  <c r="HR326" i="1"/>
  <c r="HR322" i="1"/>
  <c r="HR318" i="1"/>
  <c r="HR312" i="1"/>
  <c r="HR308" i="1"/>
  <c r="HR304" i="1"/>
  <c r="HR311" i="1"/>
  <c r="HR307" i="1"/>
  <c r="HR338" i="1"/>
  <c r="HR314" i="1"/>
  <c r="HR310" i="1"/>
  <c r="HR306" i="1"/>
  <c r="HR299" i="1"/>
  <c r="HR292" i="1"/>
  <c r="HR288" i="1"/>
  <c r="HR313" i="1"/>
  <c r="HR302" i="1"/>
  <c r="HR298" i="1"/>
  <c r="HR291" i="1"/>
  <c r="HR287" i="1"/>
  <c r="HR309" i="1"/>
  <c r="HR301" i="1"/>
  <c r="HR290" i="1"/>
  <c r="HR305" i="1"/>
  <c r="HR300" i="1"/>
  <c r="HR293" i="1"/>
  <c r="HR289" i="1"/>
  <c r="HR284" i="1"/>
  <c r="HR280" i="1"/>
  <c r="HR276" i="1"/>
  <c r="HR272" i="1"/>
  <c r="HR268" i="1"/>
  <c r="HR283" i="1"/>
  <c r="HR279" i="1"/>
  <c r="HR275" i="1"/>
  <c r="HR271" i="1"/>
  <c r="HR267" i="1"/>
  <c r="HR260" i="1"/>
  <c r="HR303" i="1"/>
  <c r="HR286" i="1"/>
  <c r="HR282" i="1"/>
  <c r="HR278" i="1"/>
  <c r="HR274" i="1"/>
  <c r="HR270" i="1"/>
  <c r="HR266" i="1"/>
  <c r="HR285" i="1"/>
  <c r="HR281" i="1"/>
  <c r="HR277" i="1"/>
  <c r="HR273" i="1"/>
  <c r="HR269" i="1"/>
  <c r="HR265" i="1"/>
  <c r="HR256" i="1"/>
  <c r="HR252" i="1"/>
  <c r="HR248" i="1"/>
  <c r="HR257" i="1"/>
  <c r="HR255" i="1"/>
  <c r="HR251" i="1"/>
  <c r="HR254" i="1"/>
  <c r="HR250" i="1"/>
  <c r="HR249" i="1"/>
  <c r="HR244" i="1"/>
  <c r="HR240" i="1"/>
  <c r="HR236" i="1"/>
  <c r="HR232" i="1"/>
  <c r="HR225" i="1"/>
  <c r="HR221" i="1"/>
  <c r="HR243" i="1"/>
  <c r="HR239" i="1"/>
  <c r="HR235" i="1"/>
  <c r="HR224" i="1"/>
  <c r="HR259" i="1"/>
  <c r="HR258" i="1"/>
  <c r="HR246" i="1"/>
  <c r="HR242" i="1"/>
  <c r="HR238" i="1"/>
  <c r="HR234" i="1"/>
  <c r="HR227" i="1"/>
  <c r="HR223" i="1"/>
  <c r="HR247" i="1"/>
  <c r="HR245" i="1"/>
  <c r="HR241" i="1"/>
  <c r="HR237" i="1"/>
  <c r="HR233" i="1"/>
  <c r="HR226" i="1"/>
  <c r="HR222" i="1"/>
  <c r="HR216" i="1"/>
  <c r="HR212" i="1"/>
  <c r="HR253" i="1"/>
  <c r="HR215" i="1"/>
  <c r="HR211" i="1"/>
  <c r="HR207" i="1"/>
  <c r="HR203" i="1"/>
  <c r="HR199" i="1"/>
  <c r="HR218" i="1"/>
  <c r="HR214" i="1"/>
  <c r="HR210" i="1"/>
  <c r="HR206" i="1"/>
  <c r="HR202" i="1"/>
  <c r="HR217" i="1"/>
  <c r="HR213" i="1"/>
  <c r="HR209" i="1"/>
  <c r="HR205" i="1"/>
  <c r="HR201" i="1"/>
  <c r="HR194" i="1"/>
  <c r="HR204" i="1"/>
  <c r="HR189" i="1"/>
  <c r="HR185" i="1"/>
  <c r="HR181" i="1"/>
  <c r="HR192" i="1"/>
  <c r="HR188" i="1"/>
  <c r="HR184" i="1"/>
  <c r="HR180" i="1"/>
  <c r="HR176" i="1"/>
  <c r="HR172" i="1"/>
  <c r="HR164" i="1"/>
  <c r="HR160" i="1"/>
  <c r="HR208" i="1"/>
  <c r="HR200" i="1"/>
  <c r="HR191" i="1"/>
  <c r="HR187" i="1"/>
  <c r="HR183" i="1"/>
  <c r="HR179" i="1"/>
  <c r="HR175" i="1"/>
  <c r="HR171" i="1"/>
  <c r="HR167" i="1"/>
  <c r="HR163" i="1"/>
  <c r="HR190" i="1"/>
  <c r="HR219" i="1"/>
  <c r="HR173" i="1"/>
  <c r="HR162" i="1"/>
  <c r="HR154" i="1"/>
  <c r="HR147" i="1"/>
  <c r="HR193" i="1"/>
  <c r="HR169" i="1"/>
  <c r="HR182" i="1"/>
  <c r="HR174" i="1"/>
  <c r="HR161" i="1"/>
  <c r="HR149" i="1"/>
  <c r="HR220" i="1"/>
  <c r="HR155" i="1"/>
  <c r="HR146" i="1"/>
  <c r="HR20" i="1"/>
  <c r="HR170" i="1"/>
  <c r="HR165" i="1"/>
  <c r="HR141" i="1"/>
  <c r="HR19" i="1"/>
  <c r="HR178" i="1"/>
  <c r="HR166" i="1"/>
  <c r="HR148" i="1"/>
  <c r="HB341" i="1"/>
  <c r="HB337" i="1"/>
  <c r="HB333" i="1"/>
  <c r="HB329" i="1"/>
  <c r="HB340" i="1"/>
  <c r="HB336" i="1"/>
  <c r="HB332" i="1"/>
  <c r="HB328" i="1"/>
  <c r="HB339" i="1"/>
  <c r="HB325" i="1"/>
  <c r="HB321" i="1"/>
  <c r="HB317" i="1"/>
  <c r="HB335" i="1"/>
  <c r="HB324" i="1"/>
  <c r="HB320" i="1"/>
  <c r="HB316" i="1"/>
  <c r="HB338" i="1"/>
  <c r="HB331" i="1"/>
  <c r="HB323" i="1"/>
  <c r="HB319" i="1"/>
  <c r="HB326" i="1"/>
  <c r="HB322" i="1"/>
  <c r="HB318" i="1"/>
  <c r="HB312" i="1"/>
  <c r="HB308" i="1"/>
  <c r="HB304" i="1"/>
  <c r="HB330" i="1"/>
  <c r="HB327" i="1"/>
  <c r="HB315" i="1"/>
  <c r="HB311" i="1"/>
  <c r="HB307" i="1"/>
  <c r="HB314" i="1"/>
  <c r="HB310" i="1"/>
  <c r="HB306" i="1"/>
  <c r="HB309" i="1"/>
  <c r="HB299" i="1"/>
  <c r="HB292" i="1"/>
  <c r="HB288" i="1"/>
  <c r="HB303" i="1"/>
  <c r="HB302" i="1"/>
  <c r="HB298" i="1"/>
  <c r="HB291" i="1"/>
  <c r="HB334" i="1"/>
  <c r="HB305" i="1"/>
  <c r="HB301" i="1"/>
  <c r="HB290" i="1"/>
  <c r="HB313" i="1"/>
  <c r="HB300" i="1"/>
  <c r="HB293" i="1"/>
  <c r="HB289" i="1"/>
  <c r="HB284" i="1"/>
  <c r="HB280" i="1"/>
  <c r="HB276" i="1"/>
  <c r="HB272" i="1"/>
  <c r="HB268" i="1"/>
  <c r="HB287" i="1"/>
  <c r="HB283" i="1"/>
  <c r="HB279" i="1"/>
  <c r="HB275" i="1"/>
  <c r="HB271" i="1"/>
  <c r="HB267" i="1"/>
  <c r="HB260" i="1"/>
  <c r="HB286" i="1"/>
  <c r="HB282" i="1"/>
  <c r="HB278" i="1"/>
  <c r="HB274" i="1"/>
  <c r="HB270" i="1"/>
  <c r="HB266" i="1"/>
  <c r="HB285" i="1"/>
  <c r="HB281" i="1"/>
  <c r="HB277" i="1"/>
  <c r="HB273" i="1"/>
  <c r="HB269" i="1"/>
  <c r="HB265" i="1"/>
  <c r="HB257" i="1"/>
  <c r="HB256" i="1"/>
  <c r="HB252" i="1"/>
  <c r="HB248" i="1"/>
  <c r="HB255" i="1"/>
  <c r="HB251" i="1"/>
  <c r="HB258" i="1"/>
  <c r="HB254" i="1"/>
  <c r="HB244" i="1"/>
  <c r="HB240" i="1"/>
  <c r="HB236" i="1"/>
  <c r="HB232" i="1"/>
  <c r="HB225" i="1"/>
  <c r="HB221" i="1"/>
  <c r="HB243" i="1"/>
  <c r="HB239" i="1"/>
  <c r="HB235" i="1"/>
  <c r="HB224" i="1"/>
  <c r="HB253" i="1"/>
  <c r="HB249" i="1"/>
  <c r="HB247" i="1"/>
  <c r="HB246" i="1"/>
  <c r="HB242" i="1"/>
  <c r="HB238" i="1"/>
  <c r="HB234" i="1"/>
  <c r="HB227" i="1"/>
  <c r="HB223" i="1"/>
  <c r="HB245" i="1"/>
  <c r="HB241" i="1"/>
  <c r="HB237" i="1"/>
  <c r="HB233" i="1"/>
  <c r="HB226" i="1"/>
  <c r="HB222" i="1"/>
  <c r="HB216" i="1"/>
  <c r="HB212" i="1"/>
  <c r="HB215" i="1"/>
  <c r="HB211" i="1"/>
  <c r="HB207" i="1"/>
  <c r="HB203" i="1"/>
  <c r="HB199" i="1"/>
  <c r="HB218" i="1"/>
  <c r="HB214" i="1"/>
  <c r="HB210" i="1"/>
  <c r="HB206" i="1"/>
  <c r="HB202" i="1"/>
  <c r="HB250" i="1"/>
  <c r="HB219" i="1"/>
  <c r="HB217" i="1"/>
  <c r="HB213" i="1"/>
  <c r="HB209" i="1"/>
  <c r="HB205" i="1"/>
  <c r="HB201" i="1"/>
  <c r="HB220" i="1"/>
  <c r="HB204" i="1"/>
  <c r="HB189" i="1"/>
  <c r="HB185" i="1"/>
  <c r="HB181" i="1"/>
  <c r="HB259" i="1"/>
  <c r="HB192" i="1"/>
  <c r="HB188" i="1"/>
  <c r="HB184" i="1"/>
  <c r="HB180" i="1"/>
  <c r="HB176" i="1"/>
  <c r="HB172" i="1"/>
  <c r="HB164" i="1"/>
  <c r="HB160" i="1"/>
  <c r="HB193" i="1"/>
  <c r="HB208" i="1"/>
  <c r="HB200" i="1"/>
  <c r="HB191" i="1"/>
  <c r="HB187" i="1"/>
  <c r="HB183" i="1"/>
  <c r="HB179" i="1"/>
  <c r="HB175" i="1"/>
  <c r="HB171" i="1"/>
  <c r="HB167" i="1"/>
  <c r="HB163" i="1"/>
  <c r="HB194" i="1"/>
  <c r="HB190" i="1"/>
  <c r="HB170" i="1"/>
  <c r="HB154" i="1"/>
  <c r="HB147" i="1"/>
  <c r="HB166" i="1"/>
  <c r="HB182" i="1"/>
  <c r="HB174" i="1"/>
  <c r="HB173" i="1"/>
  <c r="HB169" i="1"/>
  <c r="HB165" i="1"/>
  <c r="HB149" i="1"/>
  <c r="HB161" i="1"/>
  <c r="HB146" i="1"/>
  <c r="HB20" i="1"/>
  <c r="HB162" i="1"/>
  <c r="HB19" i="1"/>
  <c r="HB141" i="1"/>
  <c r="HB178" i="1"/>
  <c r="HB148" i="1"/>
  <c r="HB155" i="1"/>
  <c r="HI12" i="1"/>
  <c r="HI13" i="1" s="1"/>
  <c r="HI11" i="1"/>
  <c r="HI10" i="1"/>
  <c r="HW9" i="1"/>
  <c r="HW7" i="1"/>
  <c r="HN9" i="1"/>
  <c r="HN7" i="1"/>
  <c r="IC9" i="1"/>
  <c r="IC7" i="1"/>
  <c r="HV9" i="1"/>
  <c r="HV7" i="1"/>
  <c r="IG338" i="1"/>
  <c r="IG334" i="1"/>
  <c r="IG330" i="1"/>
  <c r="IG341" i="1"/>
  <c r="IG337" i="1"/>
  <c r="IG333" i="1"/>
  <c r="IG329" i="1"/>
  <c r="IG340" i="1"/>
  <c r="IG336" i="1"/>
  <c r="IG332" i="1"/>
  <c r="IG328" i="1"/>
  <c r="IG339" i="1"/>
  <c r="IG335" i="1"/>
  <c r="IG331" i="1"/>
  <c r="IG327" i="1"/>
  <c r="IG325" i="1"/>
  <c r="IG321" i="1"/>
  <c r="IG317" i="1"/>
  <c r="IG324" i="1"/>
  <c r="IG320" i="1"/>
  <c r="IG316" i="1"/>
  <c r="IG315" i="1"/>
  <c r="IG318" i="1"/>
  <c r="IG312" i="1"/>
  <c r="IG308" i="1"/>
  <c r="IG304" i="1"/>
  <c r="IG311" i="1"/>
  <c r="IG307" i="1"/>
  <c r="IG303" i="1"/>
  <c r="IG323" i="1"/>
  <c r="IG326" i="1"/>
  <c r="IG314" i="1"/>
  <c r="IG310" i="1"/>
  <c r="IG306" i="1"/>
  <c r="IG309" i="1"/>
  <c r="IG299" i="1"/>
  <c r="IG292" i="1"/>
  <c r="IG288" i="1"/>
  <c r="IG305" i="1"/>
  <c r="IG302" i="1"/>
  <c r="IG298" i="1"/>
  <c r="IG291" i="1"/>
  <c r="IG319" i="1"/>
  <c r="IG290" i="1"/>
  <c r="IG293" i="1"/>
  <c r="IG284" i="1"/>
  <c r="IG280" i="1"/>
  <c r="IG276" i="1"/>
  <c r="IG272" i="1"/>
  <c r="IG268" i="1"/>
  <c r="IG289" i="1"/>
  <c r="IG283" i="1"/>
  <c r="IG279" i="1"/>
  <c r="IG275" i="1"/>
  <c r="IG271" i="1"/>
  <c r="IG267" i="1"/>
  <c r="IG260" i="1"/>
  <c r="IG322" i="1"/>
  <c r="IG301" i="1"/>
  <c r="IG282" i="1"/>
  <c r="IG266" i="1"/>
  <c r="IG253" i="1"/>
  <c r="IG300" i="1"/>
  <c r="IG285" i="1"/>
  <c r="IG269" i="1"/>
  <c r="IG258" i="1"/>
  <c r="IG313" i="1"/>
  <c r="IG278" i="1"/>
  <c r="IG259" i="1"/>
  <c r="IG256" i="1"/>
  <c r="IG252" i="1"/>
  <c r="IG281" i="1"/>
  <c r="IG265" i="1"/>
  <c r="IG274" i="1"/>
  <c r="IG255" i="1"/>
  <c r="IG251" i="1"/>
  <c r="IG287" i="1"/>
  <c r="IG277" i="1"/>
  <c r="IG254" i="1"/>
  <c r="IG247" i="1"/>
  <c r="IG244" i="1"/>
  <c r="IG240" i="1"/>
  <c r="IG236" i="1"/>
  <c r="IG232" i="1"/>
  <c r="IG225" i="1"/>
  <c r="IG221" i="1"/>
  <c r="IG257" i="1"/>
  <c r="IG243" i="1"/>
  <c r="IG239" i="1"/>
  <c r="IG235" i="1"/>
  <c r="IG224" i="1"/>
  <c r="IG220" i="1"/>
  <c r="IG286" i="1"/>
  <c r="IG248" i="1"/>
  <c r="IG270" i="1"/>
  <c r="IG246" i="1"/>
  <c r="IG227" i="1"/>
  <c r="IG250" i="1"/>
  <c r="IG242" i="1"/>
  <c r="IG223" i="1"/>
  <c r="IG219" i="1"/>
  <c r="IG238" i="1"/>
  <c r="IG241" i="1"/>
  <c r="IG222" i="1"/>
  <c r="IG214" i="1"/>
  <c r="IG210" i="1"/>
  <c r="IG206" i="1"/>
  <c r="IG202" i="1"/>
  <c r="IG234" i="1"/>
  <c r="IG249" i="1"/>
  <c r="IG237" i="1"/>
  <c r="IG273" i="1"/>
  <c r="IG233" i="1"/>
  <c r="IG218" i="1"/>
  <c r="IG193" i="1"/>
  <c r="IG245" i="1"/>
  <c r="IG204" i="1"/>
  <c r="IG207" i="1"/>
  <c r="IG199" i="1"/>
  <c r="IG226" i="1"/>
  <c r="IG205" i="1"/>
  <c r="IG194" i="1"/>
  <c r="IG188" i="1"/>
  <c r="IG184" i="1"/>
  <c r="IG180" i="1"/>
  <c r="IG176" i="1"/>
  <c r="IG172" i="1"/>
  <c r="IG164" i="1"/>
  <c r="IG160" i="1"/>
  <c r="IG213" i="1"/>
  <c r="IG212" i="1"/>
  <c r="IG211" i="1"/>
  <c r="IG203" i="1"/>
  <c r="IG209" i="1"/>
  <c r="IG190" i="1"/>
  <c r="IG189" i="1"/>
  <c r="IG181" i="1"/>
  <c r="IG173" i="1"/>
  <c r="IG169" i="1"/>
  <c r="IG191" i="1"/>
  <c r="IG179" i="1"/>
  <c r="IG165" i="1"/>
  <c r="IG154" i="1"/>
  <c r="IG147" i="1"/>
  <c r="IG216" i="1"/>
  <c r="IG201" i="1"/>
  <c r="IG171" i="1"/>
  <c r="IG182" i="1"/>
  <c r="IG174" i="1"/>
  <c r="IG167" i="1"/>
  <c r="IG146" i="1"/>
  <c r="IG185" i="1"/>
  <c r="IG163" i="1"/>
  <c r="IG208" i="1"/>
  <c r="IG183" i="1"/>
  <c r="IG175" i="1"/>
  <c r="IG170" i="1"/>
  <c r="IG149" i="1"/>
  <c r="IG217" i="1"/>
  <c r="IG215" i="1"/>
  <c r="IG192" i="1"/>
  <c r="IG141" i="1"/>
  <c r="IG20" i="1"/>
  <c r="IG178" i="1"/>
  <c r="IG148" i="1"/>
  <c r="IG166" i="1"/>
  <c r="IG162" i="1"/>
  <c r="IG155" i="1"/>
  <c r="IG19" i="1"/>
  <c r="IG200" i="1"/>
  <c r="IG187" i="1"/>
  <c r="IG161" i="1"/>
  <c r="IN9" i="1"/>
  <c r="IN7" i="1"/>
  <c r="HO9" i="1"/>
  <c r="HO7" i="1"/>
  <c r="HF9" i="1"/>
  <c r="HF7" i="1"/>
  <c r="HU9" i="1"/>
  <c r="HU7" i="1"/>
  <c r="IH341" i="1"/>
  <c r="IH337" i="1"/>
  <c r="IH333" i="1"/>
  <c r="IH329" i="1"/>
  <c r="IH340" i="1"/>
  <c r="IH336" i="1"/>
  <c r="IH332" i="1"/>
  <c r="IH328" i="1"/>
  <c r="IH339" i="1"/>
  <c r="IH325" i="1"/>
  <c r="IH321" i="1"/>
  <c r="IH317" i="1"/>
  <c r="IH335" i="1"/>
  <c r="IH324" i="1"/>
  <c r="IH320" i="1"/>
  <c r="IH316" i="1"/>
  <c r="IH338" i="1"/>
  <c r="IH331" i="1"/>
  <c r="IH323" i="1"/>
  <c r="IH319" i="1"/>
  <c r="IH315" i="1"/>
  <c r="IH327" i="1"/>
  <c r="IH326" i="1"/>
  <c r="IH322" i="1"/>
  <c r="IH318" i="1"/>
  <c r="IH312" i="1"/>
  <c r="IH308" i="1"/>
  <c r="IH304" i="1"/>
  <c r="IH311" i="1"/>
  <c r="IH307" i="1"/>
  <c r="IH334" i="1"/>
  <c r="IH314" i="1"/>
  <c r="IH310" i="1"/>
  <c r="IH306" i="1"/>
  <c r="IH309" i="1"/>
  <c r="IH299" i="1"/>
  <c r="IH292" i="1"/>
  <c r="IH288" i="1"/>
  <c r="IH305" i="1"/>
  <c r="IH302" i="1"/>
  <c r="IH298" i="1"/>
  <c r="IH291" i="1"/>
  <c r="IH287" i="1"/>
  <c r="IH301" i="1"/>
  <c r="IH290" i="1"/>
  <c r="IH313" i="1"/>
  <c r="IH300" i="1"/>
  <c r="IH293" i="1"/>
  <c r="IH289" i="1"/>
  <c r="IH284" i="1"/>
  <c r="IH280" i="1"/>
  <c r="IH276" i="1"/>
  <c r="IH272" i="1"/>
  <c r="IH268" i="1"/>
  <c r="IH330" i="1"/>
  <c r="IH303" i="1"/>
  <c r="IH283" i="1"/>
  <c r="IH279" i="1"/>
  <c r="IH275" i="1"/>
  <c r="IH271" i="1"/>
  <c r="IH267" i="1"/>
  <c r="IH260" i="1"/>
  <c r="IH256" i="1"/>
  <c r="IH286" i="1"/>
  <c r="IH282" i="1"/>
  <c r="IH278" i="1"/>
  <c r="IH274" i="1"/>
  <c r="IH270" i="1"/>
  <c r="IH266" i="1"/>
  <c r="IH259" i="1"/>
  <c r="IH285" i="1"/>
  <c r="IH281" i="1"/>
  <c r="IH277" i="1"/>
  <c r="IH273" i="1"/>
  <c r="IH269" i="1"/>
  <c r="IH265" i="1"/>
  <c r="IH258" i="1"/>
  <c r="IH252" i="1"/>
  <c r="IH248" i="1"/>
  <c r="IH255" i="1"/>
  <c r="IH251" i="1"/>
  <c r="IH257" i="1"/>
  <c r="IH254" i="1"/>
  <c r="IH250" i="1"/>
  <c r="IH247" i="1"/>
  <c r="IH244" i="1"/>
  <c r="IH240" i="1"/>
  <c r="IH236" i="1"/>
  <c r="IH232" i="1"/>
  <c r="IH225" i="1"/>
  <c r="IH221" i="1"/>
  <c r="IH243" i="1"/>
  <c r="IH239" i="1"/>
  <c r="IH235" i="1"/>
  <c r="IH224" i="1"/>
  <c r="IH220" i="1"/>
  <c r="IH253" i="1"/>
  <c r="IH242" i="1"/>
  <c r="IH238" i="1"/>
  <c r="IH234" i="1"/>
  <c r="IH227" i="1"/>
  <c r="IH223" i="1"/>
  <c r="IH249" i="1"/>
  <c r="IH245" i="1"/>
  <c r="IH241" i="1"/>
  <c r="IH237" i="1"/>
  <c r="IH233" i="1"/>
  <c r="IH226" i="1"/>
  <c r="IH222" i="1"/>
  <c r="IH246" i="1"/>
  <c r="IH216" i="1"/>
  <c r="IH212" i="1"/>
  <c r="IH215" i="1"/>
  <c r="IH211" i="1"/>
  <c r="IH207" i="1"/>
  <c r="IH203" i="1"/>
  <c r="IH199" i="1"/>
  <c r="IH214" i="1"/>
  <c r="IH210" i="1"/>
  <c r="IH206" i="1"/>
  <c r="IH202" i="1"/>
  <c r="IH218" i="1"/>
  <c r="IH217" i="1"/>
  <c r="IH213" i="1"/>
  <c r="IH209" i="1"/>
  <c r="IH205" i="1"/>
  <c r="IH201" i="1"/>
  <c r="IH194" i="1"/>
  <c r="IH204" i="1"/>
  <c r="IH189" i="1"/>
  <c r="IH185" i="1"/>
  <c r="IH181" i="1"/>
  <c r="IH173" i="1"/>
  <c r="IH219" i="1"/>
  <c r="IH188" i="1"/>
  <c r="IH184" i="1"/>
  <c r="IH180" i="1"/>
  <c r="IH176" i="1"/>
  <c r="IH172" i="1"/>
  <c r="IH164" i="1"/>
  <c r="IH160" i="1"/>
  <c r="IH208" i="1"/>
  <c r="IH200" i="1"/>
  <c r="IH192" i="1"/>
  <c r="IH191" i="1"/>
  <c r="IH187" i="1"/>
  <c r="IH183" i="1"/>
  <c r="IH179" i="1"/>
  <c r="IH175" i="1"/>
  <c r="IH171" i="1"/>
  <c r="IH167" i="1"/>
  <c r="IH163" i="1"/>
  <c r="IH190" i="1"/>
  <c r="IH165" i="1"/>
  <c r="IH154" i="1"/>
  <c r="IH147" i="1"/>
  <c r="IH161" i="1"/>
  <c r="IH182" i="1"/>
  <c r="IH174" i="1"/>
  <c r="IH170" i="1"/>
  <c r="IH149" i="1"/>
  <c r="IH166" i="1"/>
  <c r="IH193" i="1"/>
  <c r="IH20" i="1"/>
  <c r="IH178" i="1"/>
  <c r="IH148" i="1"/>
  <c r="IH146" i="1"/>
  <c r="IH162" i="1"/>
  <c r="IH155" i="1"/>
  <c r="IH19" i="1"/>
  <c r="IH169" i="1"/>
  <c r="IH141" i="1"/>
  <c r="HQ338" i="1"/>
  <c r="HQ334" i="1"/>
  <c r="HQ330" i="1"/>
  <c r="HQ341" i="1"/>
  <c r="HQ337" i="1"/>
  <c r="HQ333" i="1"/>
  <c r="HQ329" i="1"/>
  <c r="HQ340" i="1"/>
  <c r="HQ336" i="1"/>
  <c r="HQ332" i="1"/>
  <c r="HQ328" i="1"/>
  <c r="HQ339" i="1"/>
  <c r="HQ335" i="1"/>
  <c r="HQ331" i="1"/>
  <c r="HQ327" i="1"/>
  <c r="HQ325" i="1"/>
  <c r="HQ321" i="1"/>
  <c r="HQ317" i="1"/>
  <c r="HQ324" i="1"/>
  <c r="HQ320" i="1"/>
  <c r="HQ316" i="1"/>
  <c r="HQ323" i="1"/>
  <c r="HQ326" i="1"/>
  <c r="HQ312" i="1"/>
  <c r="HQ308" i="1"/>
  <c r="HQ304" i="1"/>
  <c r="HQ319" i="1"/>
  <c r="HQ322" i="1"/>
  <c r="HQ311" i="1"/>
  <c r="HQ307" i="1"/>
  <c r="HQ303" i="1"/>
  <c r="HQ315" i="1"/>
  <c r="HQ318" i="1"/>
  <c r="HQ314" i="1"/>
  <c r="HQ310" i="1"/>
  <c r="HQ306" i="1"/>
  <c r="HQ299" i="1"/>
  <c r="HQ292" i="1"/>
  <c r="HQ288" i="1"/>
  <c r="HQ313" i="1"/>
  <c r="HQ302" i="1"/>
  <c r="HQ298" i="1"/>
  <c r="HQ291" i="1"/>
  <c r="HQ309" i="1"/>
  <c r="HQ301" i="1"/>
  <c r="HQ284" i="1"/>
  <c r="HQ280" i="1"/>
  <c r="HQ276" i="1"/>
  <c r="HQ272" i="1"/>
  <c r="HQ268" i="1"/>
  <c r="HQ305" i="1"/>
  <c r="HQ300" i="1"/>
  <c r="HQ287" i="1"/>
  <c r="HQ283" i="1"/>
  <c r="HQ279" i="1"/>
  <c r="HQ275" i="1"/>
  <c r="HQ271" i="1"/>
  <c r="HQ267" i="1"/>
  <c r="HQ260" i="1"/>
  <c r="HQ290" i="1"/>
  <c r="HQ274" i="1"/>
  <c r="HQ253" i="1"/>
  <c r="HQ277" i="1"/>
  <c r="HQ286" i="1"/>
  <c r="HQ270" i="1"/>
  <c r="HQ256" i="1"/>
  <c r="HQ252" i="1"/>
  <c r="HQ273" i="1"/>
  <c r="HQ293" i="1"/>
  <c r="HQ282" i="1"/>
  <c r="HQ266" i="1"/>
  <c r="HQ257" i="1"/>
  <c r="HQ255" i="1"/>
  <c r="HQ251" i="1"/>
  <c r="HQ285" i="1"/>
  <c r="HQ269" i="1"/>
  <c r="HQ289" i="1"/>
  <c r="HQ249" i="1"/>
  <c r="HQ244" i="1"/>
  <c r="HQ240" i="1"/>
  <c r="HQ236" i="1"/>
  <c r="HQ232" i="1"/>
  <c r="HQ225" i="1"/>
  <c r="HQ221" i="1"/>
  <c r="HQ278" i="1"/>
  <c r="HQ248" i="1"/>
  <c r="HQ281" i="1"/>
  <c r="HQ243" i="1"/>
  <c r="HQ239" i="1"/>
  <c r="HQ235" i="1"/>
  <c r="HQ224" i="1"/>
  <c r="HQ220" i="1"/>
  <c r="HQ254" i="1"/>
  <c r="HQ265" i="1"/>
  <c r="HQ238" i="1"/>
  <c r="HQ219" i="1"/>
  <c r="HQ241" i="1"/>
  <c r="HQ259" i="1"/>
  <c r="HQ234" i="1"/>
  <c r="HQ258" i="1"/>
  <c r="HQ246" i="1"/>
  <c r="HQ227" i="1"/>
  <c r="HQ233" i="1"/>
  <c r="HQ218" i="1"/>
  <c r="HQ214" i="1"/>
  <c r="HQ210" i="1"/>
  <c r="HQ206" i="1"/>
  <c r="HQ202" i="1"/>
  <c r="HQ242" i="1"/>
  <c r="HQ223" i="1"/>
  <c r="HQ245" i="1"/>
  <c r="HQ226" i="1"/>
  <c r="HQ204" i="1"/>
  <c r="HQ207" i="1"/>
  <c r="HQ199" i="1"/>
  <c r="HQ205" i="1"/>
  <c r="HQ192" i="1"/>
  <c r="HQ188" i="1"/>
  <c r="HQ184" i="1"/>
  <c r="HQ180" i="1"/>
  <c r="HQ176" i="1"/>
  <c r="HQ172" i="1"/>
  <c r="HQ164" i="1"/>
  <c r="HQ160" i="1"/>
  <c r="HQ250" i="1"/>
  <c r="HQ213" i="1"/>
  <c r="HQ212" i="1"/>
  <c r="HQ194" i="1"/>
  <c r="HQ222" i="1"/>
  <c r="HQ211" i="1"/>
  <c r="HQ203" i="1"/>
  <c r="HQ193" i="1"/>
  <c r="HQ247" i="1"/>
  <c r="HQ181" i="1"/>
  <c r="HQ166" i="1"/>
  <c r="HQ200" i="1"/>
  <c r="HQ179" i="1"/>
  <c r="HQ173" i="1"/>
  <c r="HQ162" i="1"/>
  <c r="HQ154" i="1"/>
  <c r="HQ147" i="1"/>
  <c r="HQ209" i="1"/>
  <c r="HQ169" i="1"/>
  <c r="HQ216" i="1"/>
  <c r="HQ182" i="1"/>
  <c r="HQ174" i="1"/>
  <c r="HQ165" i="1"/>
  <c r="HQ146" i="1"/>
  <c r="HQ237" i="1"/>
  <c r="HQ201" i="1"/>
  <c r="HQ185" i="1"/>
  <c r="HQ171" i="1"/>
  <c r="HQ161" i="1"/>
  <c r="HQ187" i="1"/>
  <c r="HQ183" i="1"/>
  <c r="HQ175" i="1"/>
  <c r="HQ167" i="1"/>
  <c r="HQ149" i="1"/>
  <c r="HQ191" i="1"/>
  <c r="HQ190" i="1"/>
  <c r="HQ189" i="1"/>
  <c r="HQ148" i="1"/>
  <c r="HQ155" i="1"/>
  <c r="HQ20" i="1"/>
  <c r="HQ217" i="1"/>
  <c r="HQ170" i="1"/>
  <c r="HQ141" i="1"/>
  <c r="HQ215" i="1"/>
  <c r="HQ19" i="1"/>
  <c r="HQ178" i="1"/>
  <c r="HQ163" i="1"/>
  <c r="HQ208" i="1"/>
  <c r="IF9" i="1"/>
  <c r="IF7" i="1"/>
  <c r="HG9" i="1"/>
  <c r="HG7" i="1"/>
  <c r="IH12" i="1"/>
  <c r="IH13" i="1" s="1"/>
  <c r="IH11" i="1"/>
  <c r="IH10" i="1"/>
  <c r="HM9" i="1"/>
  <c r="HM7" i="1"/>
  <c r="HI338" i="1"/>
  <c r="HI334" i="1"/>
  <c r="HI330" i="1"/>
  <c r="HI341" i="1"/>
  <c r="HI337" i="1"/>
  <c r="HI333" i="1"/>
  <c r="HI329" i="1"/>
  <c r="HI340" i="1"/>
  <c r="HI336" i="1"/>
  <c r="HI332" i="1"/>
  <c r="HI328" i="1"/>
  <c r="HI339" i="1"/>
  <c r="HI335" i="1"/>
  <c r="HI331" i="1"/>
  <c r="HI327" i="1"/>
  <c r="HI325" i="1"/>
  <c r="HI321" i="1"/>
  <c r="HI317" i="1"/>
  <c r="HI324" i="1"/>
  <c r="HI320" i="1"/>
  <c r="HI316" i="1"/>
  <c r="HI312" i="1"/>
  <c r="HI308" i="1"/>
  <c r="HI304" i="1"/>
  <c r="HI323" i="1"/>
  <c r="HI326" i="1"/>
  <c r="HI311" i="1"/>
  <c r="HI307" i="1"/>
  <c r="HI319" i="1"/>
  <c r="HI322" i="1"/>
  <c r="HI314" i="1"/>
  <c r="HI310" i="1"/>
  <c r="HI306" i="1"/>
  <c r="HI318" i="1"/>
  <c r="HI315" i="1"/>
  <c r="HI299" i="1"/>
  <c r="HI292" i="1"/>
  <c r="HI288" i="1"/>
  <c r="HI305" i="1"/>
  <c r="HI303" i="1"/>
  <c r="HI302" i="1"/>
  <c r="HI298" i="1"/>
  <c r="HI291" i="1"/>
  <c r="HI309" i="1"/>
  <c r="HI289" i="1"/>
  <c r="HI284" i="1"/>
  <c r="HI280" i="1"/>
  <c r="HI276" i="1"/>
  <c r="HI272" i="1"/>
  <c r="HI268" i="1"/>
  <c r="HI301" i="1"/>
  <c r="HI287" i="1"/>
  <c r="HI283" i="1"/>
  <c r="HI279" i="1"/>
  <c r="HI275" i="1"/>
  <c r="HI271" i="1"/>
  <c r="HI267" i="1"/>
  <c r="HI260" i="1"/>
  <c r="HI313" i="1"/>
  <c r="HI290" i="1"/>
  <c r="HI278" i="1"/>
  <c r="HI253" i="1"/>
  <c r="HI281" i="1"/>
  <c r="HI265" i="1"/>
  <c r="HI300" i="1"/>
  <c r="HI274" i="1"/>
  <c r="HI259" i="1"/>
  <c r="HI256" i="1"/>
  <c r="HI252" i="1"/>
  <c r="HI277" i="1"/>
  <c r="HI257" i="1"/>
  <c r="HI286" i="1"/>
  <c r="HI270" i="1"/>
  <c r="HI255" i="1"/>
  <c r="HI251" i="1"/>
  <c r="HI293" i="1"/>
  <c r="HI273" i="1"/>
  <c r="HI282" i="1"/>
  <c r="HI285" i="1"/>
  <c r="HI248" i="1"/>
  <c r="HI244" i="1"/>
  <c r="HI240" i="1"/>
  <c r="HI236" i="1"/>
  <c r="HI232" i="1"/>
  <c r="HI225" i="1"/>
  <c r="HI221" i="1"/>
  <c r="HI266" i="1"/>
  <c r="HI269" i="1"/>
  <c r="HI250" i="1"/>
  <c r="HI243" i="1"/>
  <c r="HI239" i="1"/>
  <c r="HI235" i="1"/>
  <c r="HI224" i="1"/>
  <c r="HI220" i="1"/>
  <c r="HI258" i="1"/>
  <c r="HI254" i="1"/>
  <c r="HI249" i="1"/>
  <c r="HI247" i="1"/>
  <c r="HI242" i="1"/>
  <c r="HI223" i="1"/>
  <c r="HI245" i="1"/>
  <c r="HI238" i="1"/>
  <c r="HI234" i="1"/>
  <c r="HI237" i="1"/>
  <c r="HI218" i="1"/>
  <c r="HI214" i="1"/>
  <c r="HI210" i="1"/>
  <c r="HI206" i="1"/>
  <c r="HI202" i="1"/>
  <c r="HI246" i="1"/>
  <c r="HI227" i="1"/>
  <c r="HI233" i="1"/>
  <c r="HI217" i="1"/>
  <c r="HI216" i="1"/>
  <c r="HI215" i="1"/>
  <c r="HI208" i="1"/>
  <c r="HI200" i="1"/>
  <c r="HI194" i="1"/>
  <c r="HI219" i="1"/>
  <c r="HI211" i="1"/>
  <c r="HI203" i="1"/>
  <c r="HI209" i="1"/>
  <c r="HI201" i="1"/>
  <c r="HI192" i="1"/>
  <c r="HI188" i="1"/>
  <c r="HI184" i="1"/>
  <c r="HI180" i="1"/>
  <c r="HI176" i="1"/>
  <c r="HI172" i="1"/>
  <c r="HI164" i="1"/>
  <c r="HI160" i="1"/>
  <c r="HI226" i="1"/>
  <c r="HI207" i="1"/>
  <c r="HI199" i="1"/>
  <c r="HI213" i="1"/>
  <c r="HI205" i="1"/>
  <c r="HI187" i="1"/>
  <c r="HI185" i="1"/>
  <c r="HI165" i="1"/>
  <c r="HI191" i="1"/>
  <c r="HI190" i="1"/>
  <c r="HI189" i="1"/>
  <c r="HI183" i="1"/>
  <c r="HI175" i="1"/>
  <c r="HI171" i="1"/>
  <c r="HI161" i="1"/>
  <c r="HI154" i="1"/>
  <c r="HI147" i="1"/>
  <c r="HI241" i="1"/>
  <c r="HI193" i="1"/>
  <c r="HI178" i="1"/>
  <c r="HI163" i="1"/>
  <c r="HI146" i="1"/>
  <c r="HI222" i="1"/>
  <c r="HI212" i="1"/>
  <c r="HI181" i="1"/>
  <c r="HI170" i="1"/>
  <c r="HI204" i="1"/>
  <c r="HI179" i="1"/>
  <c r="HI166" i="1"/>
  <c r="HI149" i="1"/>
  <c r="HI182" i="1"/>
  <c r="HI162" i="1"/>
  <c r="HI20" i="1"/>
  <c r="HI174" i="1"/>
  <c r="HI169" i="1"/>
  <c r="HI148" i="1"/>
  <c r="HI19" i="1"/>
  <c r="HI155" i="1"/>
  <c r="HI141" i="1"/>
  <c r="HI167" i="1"/>
  <c r="HI173" i="1"/>
  <c r="HS7" i="1"/>
  <c r="HS9" i="1"/>
  <c r="HJ341" i="1"/>
  <c r="HJ337" i="1"/>
  <c r="HJ333" i="1"/>
  <c r="HJ329" i="1"/>
  <c r="HJ340" i="1"/>
  <c r="HJ336" i="1"/>
  <c r="HJ332" i="1"/>
  <c r="HJ328" i="1"/>
  <c r="HJ335" i="1"/>
  <c r="HJ327" i="1"/>
  <c r="HJ325" i="1"/>
  <c r="HJ321" i="1"/>
  <c r="HJ317" i="1"/>
  <c r="HJ338" i="1"/>
  <c r="HJ331" i="1"/>
  <c r="HJ324" i="1"/>
  <c r="HJ320" i="1"/>
  <c r="HJ316" i="1"/>
  <c r="HJ334" i="1"/>
  <c r="HJ323" i="1"/>
  <c r="HJ319" i="1"/>
  <c r="HJ315" i="1"/>
  <c r="HJ339" i="1"/>
  <c r="HJ326" i="1"/>
  <c r="HJ322" i="1"/>
  <c r="HJ318" i="1"/>
  <c r="HJ330" i="1"/>
  <c r="HJ312" i="1"/>
  <c r="HJ308" i="1"/>
  <c r="HJ304" i="1"/>
  <c r="HJ311" i="1"/>
  <c r="HJ307" i="1"/>
  <c r="HJ314" i="1"/>
  <c r="HJ310" i="1"/>
  <c r="HJ306" i="1"/>
  <c r="HJ299" i="1"/>
  <c r="HJ292" i="1"/>
  <c r="HJ288" i="1"/>
  <c r="HJ305" i="1"/>
  <c r="HJ303" i="1"/>
  <c r="HJ302" i="1"/>
  <c r="HJ298" i="1"/>
  <c r="HJ291" i="1"/>
  <c r="HJ313" i="1"/>
  <c r="HJ301" i="1"/>
  <c r="HJ290" i="1"/>
  <c r="HJ309" i="1"/>
  <c r="HJ300" i="1"/>
  <c r="HJ293" i="1"/>
  <c r="HJ289" i="1"/>
  <c r="HJ284" i="1"/>
  <c r="HJ280" i="1"/>
  <c r="HJ276" i="1"/>
  <c r="HJ272" i="1"/>
  <c r="HJ268" i="1"/>
  <c r="HJ287" i="1"/>
  <c r="HJ283" i="1"/>
  <c r="HJ279" i="1"/>
  <c r="HJ275" i="1"/>
  <c r="HJ271" i="1"/>
  <c r="HJ267" i="1"/>
  <c r="HJ260" i="1"/>
  <c r="HJ286" i="1"/>
  <c r="HJ282" i="1"/>
  <c r="HJ278" i="1"/>
  <c r="HJ274" i="1"/>
  <c r="HJ270" i="1"/>
  <c r="HJ266" i="1"/>
  <c r="HJ285" i="1"/>
  <c r="HJ281" i="1"/>
  <c r="HJ277" i="1"/>
  <c r="HJ273" i="1"/>
  <c r="HJ269" i="1"/>
  <c r="HJ265" i="1"/>
  <c r="HJ259" i="1"/>
  <c r="HJ256" i="1"/>
  <c r="HJ252" i="1"/>
  <c r="HJ248" i="1"/>
  <c r="HJ257" i="1"/>
  <c r="HJ255" i="1"/>
  <c r="HJ251" i="1"/>
  <c r="HJ258" i="1"/>
  <c r="HJ254" i="1"/>
  <c r="HJ250" i="1"/>
  <c r="HJ244" i="1"/>
  <c r="HJ240" i="1"/>
  <c r="HJ236" i="1"/>
  <c r="HJ232" i="1"/>
  <c r="HJ225" i="1"/>
  <c r="HJ221" i="1"/>
  <c r="HJ253" i="1"/>
  <c r="HJ243" i="1"/>
  <c r="HJ239" i="1"/>
  <c r="HJ235" i="1"/>
  <c r="HJ224" i="1"/>
  <c r="HJ246" i="1"/>
  <c r="HJ242" i="1"/>
  <c r="HJ238" i="1"/>
  <c r="HJ234" i="1"/>
  <c r="HJ227" i="1"/>
  <c r="HJ223" i="1"/>
  <c r="HJ245" i="1"/>
  <c r="HJ241" i="1"/>
  <c r="HJ237" i="1"/>
  <c r="HJ233" i="1"/>
  <c r="HJ226" i="1"/>
  <c r="HJ222" i="1"/>
  <c r="HJ216" i="1"/>
  <c r="HJ212" i="1"/>
  <c r="HJ249" i="1"/>
  <c r="HJ220" i="1"/>
  <c r="HJ215" i="1"/>
  <c r="HJ211" i="1"/>
  <c r="HJ207" i="1"/>
  <c r="HJ203" i="1"/>
  <c r="HJ199" i="1"/>
  <c r="HJ247" i="1"/>
  <c r="HJ218" i="1"/>
  <c r="HJ214" i="1"/>
  <c r="HJ210" i="1"/>
  <c r="HJ206" i="1"/>
  <c r="HJ202" i="1"/>
  <c r="HJ219" i="1"/>
  <c r="HJ217" i="1"/>
  <c r="HJ213" i="1"/>
  <c r="HJ209" i="1"/>
  <c r="HJ205" i="1"/>
  <c r="HJ201" i="1"/>
  <c r="HJ194" i="1"/>
  <c r="HJ208" i="1"/>
  <c r="HJ200" i="1"/>
  <c r="HJ189" i="1"/>
  <c r="HJ185" i="1"/>
  <c r="HJ181" i="1"/>
  <c r="HJ192" i="1"/>
  <c r="HJ188" i="1"/>
  <c r="HJ184" i="1"/>
  <c r="HJ180" i="1"/>
  <c r="HJ176" i="1"/>
  <c r="HJ172" i="1"/>
  <c r="HJ164" i="1"/>
  <c r="HJ160" i="1"/>
  <c r="HJ204" i="1"/>
  <c r="HJ193" i="1"/>
  <c r="HJ191" i="1"/>
  <c r="HJ187" i="1"/>
  <c r="HJ183" i="1"/>
  <c r="HJ179" i="1"/>
  <c r="HJ175" i="1"/>
  <c r="HJ171" i="1"/>
  <c r="HJ167" i="1"/>
  <c r="HJ163" i="1"/>
  <c r="HJ190" i="1"/>
  <c r="HJ161" i="1"/>
  <c r="HJ154" i="1"/>
  <c r="HJ147" i="1"/>
  <c r="HJ178" i="1"/>
  <c r="HJ170" i="1"/>
  <c r="HJ166" i="1"/>
  <c r="HJ149" i="1"/>
  <c r="HJ173" i="1"/>
  <c r="HJ162" i="1"/>
  <c r="HJ20" i="1"/>
  <c r="HJ174" i="1"/>
  <c r="HJ169" i="1"/>
  <c r="HJ148" i="1"/>
  <c r="HJ19" i="1"/>
  <c r="HJ165" i="1"/>
  <c r="HJ155" i="1"/>
  <c r="HJ146" i="1"/>
  <c r="HJ141" i="1"/>
  <c r="HJ182" i="1"/>
  <c r="HZ12" i="1"/>
  <c r="HZ13" i="1" s="1"/>
  <c r="HZ11" i="1"/>
  <c r="HZ10" i="1"/>
  <c r="HX9" i="1"/>
  <c r="HX7" i="1"/>
  <c r="HR12" i="1"/>
  <c r="HR13" i="1" s="1"/>
  <c r="HR11" i="1"/>
  <c r="HR10" i="1"/>
  <c r="HE9" i="1"/>
  <c r="HE7" i="1"/>
  <c r="HT340" i="1"/>
  <c r="HT336" i="1"/>
  <c r="HT332" i="1"/>
  <c r="HT328" i="1"/>
  <c r="HT339" i="1"/>
  <c r="HT335" i="1"/>
  <c r="HT331" i="1"/>
  <c r="HT327" i="1"/>
  <c r="HT334" i="1"/>
  <c r="HT324" i="1"/>
  <c r="HT320" i="1"/>
  <c r="HT316" i="1"/>
  <c r="HT337" i="1"/>
  <c r="HT330" i="1"/>
  <c r="HT323" i="1"/>
  <c r="HT319" i="1"/>
  <c r="HT315" i="1"/>
  <c r="HT333" i="1"/>
  <c r="HT326" i="1"/>
  <c r="HT322" i="1"/>
  <c r="HT318" i="1"/>
  <c r="HT338" i="1"/>
  <c r="HT325" i="1"/>
  <c r="HT321" i="1"/>
  <c r="HT317" i="1"/>
  <c r="HT311" i="1"/>
  <c r="HT307" i="1"/>
  <c r="HT303" i="1"/>
  <c r="HT329" i="1"/>
  <c r="HT314" i="1"/>
  <c r="HT310" i="1"/>
  <c r="HT306" i="1"/>
  <c r="HT341" i="1"/>
  <c r="HT313" i="1"/>
  <c r="HT309" i="1"/>
  <c r="HT305" i="1"/>
  <c r="HT302" i="1"/>
  <c r="HT298" i="1"/>
  <c r="HT291" i="1"/>
  <c r="HT287" i="1"/>
  <c r="HT301" i="1"/>
  <c r="HT290" i="1"/>
  <c r="HT312" i="1"/>
  <c r="HT300" i="1"/>
  <c r="HT293" i="1"/>
  <c r="HT289" i="1"/>
  <c r="HT308" i="1"/>
  <c r="HT299" i="1"/>
  <c r="HT292" i="1"/>
  <c r="HT288" i="1"/>
  <c r="HT283" i="1"/>
  <c r="HT279" i="1"/>
  <c r="HT275" i="1"/>
  <c r="HT271" i="1"/>
  <c r="HT267" i="1"/>
  <c r="HT260" i="1"/>
  <c r="HT286" i="1"/>
  <c r="HT282" i="1"/>
  <c r="HT278" i="1"/>
  <c r="HT274" i="1"/>
  <c r="HT270" i="1"/>
  <c r="HT266" i="1"/>
  <c r="HT259" i="1"/>
  <c r="HT285" i="1"/>
  <c r="HT281" i="1"/>
  <c r="HT277" i="1"/>
  <c r="HT273" i="1"/>
  <c r="HT269" i="1"/>
  <c r="HT265" i="1"/>
  <c r="HT284" i="1"/>
  <c r="HT280" i="1"/>
  <c r="HT276" i="1"/>
  <c r="HT272" i="1"/>
  <c r="HT268" i="1"/>
  <c r="HT304" i="1"/>
  <c r="HT257" i="1"/>
  <c r="HT255" i="1"/>
  <c r="HT251" i="1"/>
  <c r="HT247" i="1"/>
  <c r="HT254" i="1"/>
  <c r="HT250" i="1"/>
  <c r="HT258" i="1"/>
  <c r="HT253" i="1"/>
  <c r="HT248" i="1"/>
  <c r="HT243" i="1"/>
  <c r="HT239" i="1"/>
  <c r="HT235" i="1"/>
  <c r="HT224" i="1"/>
  <c r="HT252" i="1"/>
  <c r="HT246" i="1"/>
  <c r="HT242" i="1"/>
  <c r="HT238" i="1"/>
  <c r="HT234" i="1"/>
  <c r="HT227" i="1"/>
  <c r="HT223" i="1"/>
  <c r="HT245" i="1"/>
  <c r="HT241" i="1"/>
  <c r="HT237" i="1"/>
  <c r="HT233" i="1"/>
  <c r="HT226" i="1"/>
  <c r="HT222" i="1"/>
  <c r="HT249" i="1"/>
  <c r="HT244" i="1"/>
  <c r="HT240" i="1"/>
  <c r="HT236" i="1"/>
  <c r="HT232" i="1"/>
  <c r="HT225" i="1"/>
  <c r="HT221" i="1"/>
  <c r="HT215" i="1"/>
  <c r="HT256" i="1"/>
  <c r="HT218" i="1"/>
  <c r="HT214" i="1"/>
  <c r="HT210" i="1"/>
  <c r="HT206" i="1"/>
  <c r="HT202" i="1"/>
  <c r="HT217" i="1"/>
  <c r="HT213" i="1"/>
  <c r="HT209" i="1"/>
  <c r="HT205" i="1"/>
  <c r="HT201" i="1"/>
  <c r="HT194" i="1"/>
  <c r="HT219" i="1"/>
  <c r="HT216" i="1"/>
  <c r="HT212" i="1"/>
  <c r="HT208" i="1"/>
  <c r="HT204" i="1"/>
  <c r="HT200" i="1"/>
  <c r="HT207" i="1"/>
  <c r="HT199" i="1"/>
  <c r="HT192" i="1"/>
  <c r="HT188" i="1"/>
  <c r="HT184" i="1"/>
  <c r="HT180" i="1"/>
  <c r="HT176" i="1"/>
  <c r="HT191" i="1"/>
  <c r="HT187" i="1"/>
  <c r="HT183" i="1"/>
  <c r="HT179" i="1"/>
  <c r="HT175" i="1"/>
  <c r="HT171" i="1"/>
  <c r="HT167" i="1"/>
  <c r="HT163" i="1"/>
  <c r="HT193" i="1"/>
  <c r="HT220" i="1"/>
  <c r="HT211" i="1"/>
  <c r="HT203" i="1"/>
  <c r="HT190" i="1"/>
  <c r="HT182" i="1"/>
  <c r="HT178" i="1"/>
  <c r="HT174" i="1"/>
  <c r="HT170" i="1"/>
  <c r="HT166" i="1"/>
  <c r="HT162" i="1"/>
  <c r="HT189" i="1"/>
  <c r="HT165" i="1"/>
  <c r="HT146" i="1"/>
  <c r="HT172" i="1"/>
  <c r="HT161" i="1"/>
  <c r="HT185" i="1"/>
  <c r="HT164" i="1"/>
  <c r="HT155" i="1"/>
  <c r="HT148" i="1"/>
  <c r="HT169" i="1"/>
  <c r="HT19" i="1"/>
  <c r="HT160" i="1"/>
  <c r="HT181" i="1"/>
  <c r="HT173" i="1"/>
  <c r="HT147" i="1"/>
  <c r="HT20" i="1"/>
  <c r="HT149" i="1"/>
  <c r="HT154" i="1"/>
  <c r="HT141" i="1"/>
  <c r="HY12" i="1"/>
  <c r="HY13" i="1" s="1"/>
  <c r="HY11" i="1"/>
  <c r="HY10" i="1"/>
  <c r="II7" i="1"/>
  <c r="II9" i="1"/>
  <c r="HK9" i="1"/>
  <c r="HK7" i="1"/>
  <c r="HZ341" i="1"/>
  <c r="HZ337" i="1"/>
  <c r="HZ333" i="1"/>
  <c r="HZ329" i="1"/>
  <c r="HZ340" i="1"/>
  <c r="HZ336" i="1"/>
  <c r="HZ332" i="1"/>
  <c r="HZ328" i="1"/>
  <c r="HZ325" i="1"/>
  <c r="HZ321" i="1"/>
  <c r="HZ317" i="1"/>
  <c r="HZ330" i="1"/>
  <c r="HZ327" i="1"/>
  <c r="HZ339" i="1"/>
  <c r="HZ324" i="1"/>
  <c r="HZ320" i="1"/>
  <c r="HZ316" i="1"/>
  <c r="HZ335" i="1"/>
  <c r="HZ323" i="1"/>
  <c r="HZ319" i="1"/>
  <c r="HZ315" i="1"/>
  <c r="HZ331" i="1"/>
  <c r="HZ326" i="1"/>
  <c r="HZ322" i="1"/>
  <c r="HZ318" i="1"/>
  <c r="HZ312" i="1"/>
  <c r="HZ308" i="1"/>
  <c r="HZ304" i="1"/>
  <c r="HZ338" i="1"/>
  <c r="HZ311" i="1"/>
  <c r="HZ307" i="1"/>
  <c r="HZ314" i="1"/>
  <c r="HZ310" i="1"/>
  <c r="HZ306" i="1"/>
  <c r="HZ334" i="1"/>
  <c r="HZ313" i="1"/>
  <c r="HZ299" i="1"/>
  <c r="HZ292" i="1"/>
  <c r="HZ288" i="1"/>
  <c r="HZ303" i="1"/>
  <c r="HZ309" i="1"/>
  <c r="HZ302" i="1"/>
  <c r="HZ298" i="1"/>
  <c r="HZ291" i="1"/>
  <c r="HZ287" i="1"/>
  <c r="HZ305" i="1"/>
  <c r="HZ301" i="1"/>
  <c r="HZ290" i="1"/>
  <c r="HZ300" i="1"/>
  <c r="HZ293" i="1"/>
  <c r="HZ289" i="1"/>
  <c r="HZ284" i="1"/>
  <c r="HZ280" i="1"/>
  <c r="HZ276" i="1"/>
  <c r="HZ272" i="1"/>
  <c r="HZ268" i="1"/>
  <c r="HZ283" i="1"/>
  <c r="HZ279" i="1"/>
  <c r="HZ275" i="1"/>
  <c r="HZ271" i="1"/>
  <c r="HZ267" i="1"/>
  <c r="HZ260" i="1"/>
  <c r="HZ286" i="1"/>
  <c r="HZ282" i="1"/>
  <c r="HZ278" i="1"/>
  <c r="HZ274" i="1"/>
  <c r="HZ270" i="1"/>
  <c r="HZ266" i="1"/>
  <c r="HZ259" i="1"/>
  <c r="HZ285" i="1"/>
  <c r="HZ281" i="1"/>
  <c r="HZ277" i="1"/>
  <c r="HZ273" i="1"/>
  <c r="HZ269" i="1"/>
  <c r="HZ265" i="1"/>
  <c r="HZ256" i="1"/>
  <c r="HZ252" i="1"/>
  <c r="HZ248" i="1"/>
  <c r="HZ255" i="1"/>
  <c r="HZ251" i="1"/>
  <c r="HZ257" i="1"/>
  <c r="HZ254" i="1"/>
  <c r="HZ250" i="1"/>
  <c r="HZ244" i="1"/>
  <c r="HZ240" i="1"/>
  <c r="HZ236" i="1"/>
  <c r="HZ232" i="1"/>
  <c r="HZ225" i="1"/>
  <c r="HZ221" i="1"/>
  <c r="HZ243" i="1"/>
  <c r="HZ239" i="1"/>
  <c r="HZ235" i="1"/>
  <c r="HZ224" i="1"/>
  <c r="HZ220" i="1"/>
  <c r="HZ258" i="1"/>
  <c r="HZ249" i="1"/>
  <c r="HZ246" i="1"/>
  <c r="HZ242" i="1"/>
  <c r="HZ238" i="1"/>
  <c r="HZ234" i="1"/>
  <c r="HZ227" i="1"/>
  <c r="HZ223" i="1"/>
  <c r="HZ245" i="1"/>
  <c r="HZ241" i="1"/>
  <c r="HZ237" i="1"/>
  <c r="HZ233" i="1"/>
  <c r="HZ226" i="1"/>
  <c r="HZ222" i="1"/>
  <c r="HZ253" i="1"/>
  <c r="HZ219" i="1"/>
  <c r="HZ216" i="1"/>
  <c r="HZ212" i="1"/>
  <c r="HZ247" i="1"/>
  <c r="HZ215" i="1"/>
  <c r="HZ211" i="1"/>
  <c r="HZ207" i="1"/>
  <c r="HZ203" i="1"/>
  <c r="HZ199" i="1"/>
  <c r="HZ214" i="1"/>
  <c r="HZ210" i="1"/>
  <c r="HZ206" i="1"/>
  <c r="HZ202" i="1"/>
  <c r="HZ218" i="1"/>
  <c r="HZ217" i="1"/>
  <c r="HZ213" i="1"/>
  <c r="HZ209" i="1"/>
  <c r="HZ205" i="1"/>
  <c r="HZ201" i="1"/>
  <c r="HZ194" i="1"/>
  <c r="HZ208" i="1"/>
  <c r="HZ200" i="1"/>
  <c r="HZ189" i="1"/>
  <c r="HZ185" i="1"/>
  <c r="HZ181" i="1"/>
  <c r="HZ173" i="1"/>
  <c r="HZ188" i="1"/>
  <c r="HZ184" i="1"/>
  <c r="HZ180" i="1"/>
  <c r="HZ176" i="1"/>
  <c r="HZ172" i="1"/>
  <c r="HZ164" i="1"/>
  <c r="HZ160" i="1"/>
  <c r="HZ192" i="1"/>
  <c r="HZ204" i="1"/>
  <c r="HZ191" i="1"/>
  <c r="HZ187" i="1"/>
  <c r="HZ183" i="1"/>
  <c r="HZ179" i="1"/>
  <c r="HZ175" i="1"/>
  <c r="HZ171" i="1"/>
  <c r="HZ167" i="1"/>
  <c r="HZ163" i="1"/>
  <c r="HZ193" i="1"/>
  <c r="HZ190" i="1"/>
  <c r="HZ154" i="1"/>
  <c r="HZ147" i="1"/>
  <c r="HZ170" i="1"/>
  <c r="HZ178" i="1"/>
  <c r="HZ162" i="1"/>
  <c r="HZ169" i="1"/>
  <c r="HZ149" i="1"/>
  <c r="HZ165" i="1"/>
  <c r="HZ20" i="1"/>
  <c r="HZ19" i="1"/>
  <c r="HZ148" i="1"/>
  <c r="HZ146" i="1"/>
  <c r="HZ141" i="1"/>
  <c r="HZ182" i="1"/>
  <c r="HZ166" i="1"/>
  <c r="HZ155" i="1"/>
  <c r="HZ161" i="1"/>
  <c r="HZ174" i="1"/>
  <c r="HJ12" i="1"/>
  <c r="HJ13" i="1" s="1"/>
  <c r="HJ11" i="1"/>
  <c r="HJ10" i="1"/>
  <c r="HY338" i="1"/>
  <c r="HY334" i="1"/>
  <c r="HY330" i="1"/>
  <c r="HY341" i="1"/>
  <c r="HY337" i="1"/>
  <c r="HY333" i="1"/>
  <c r="HY329" i="1"/>
  <c r="HY340" i="1"/>
  <c r="HY336" i="1"/>
  <c r="HY332" i="1"/>
  <c r="HY328" i="1"/>
  <c r="HY339" i="1"/>
  <c r="HY335" i="1"/>
  <c r="HY331" i="1"/>
  <c r="HY327" i="1"/>
  <c r="HY325" i="1"/>
  <c r="HY321" i="1"/>
  <c r="HY317" i="1"/>
  <c r="HY324" i="1"/>
  <c r="HY320" i="1"/>
  <c r="HY316" i="1"/>
  <c r="HY319" i="1"/>
  <c r="HY322" i="1"/>
  <c r="HY312" i="1"/>
  <c r="HY308" i="1"/>
  <c r="HY304" i="1"/>
  <c r="HY315" i="1"/>
  <c r="HY318" i="1"/>
  <c r="HY311" i="1"/>
  <c r="HY307" i="1"/>
  <c r="HY303" i="1"/>
  <c r="HY314" i="1"/>
  <c r="HY310" i="1"/>
  <c r="HY306" i="1"/>
  <c r="HY313" i="1"/>
  <c r="HY299" i="1"/>
  <c r="HY292" i="1"/>
  <c r="HY288" i="1"/>
  <c r="HY323" i="1"/>
  <c r="HY326" i="1"/>
  <c r="HY309" i="1"/>
  <c r="HY302" i="1"/>
  <c r="HY298" i="1"/>
  <c r="HY291" i="1"/>
  <c r="HY300" i="1"/>
  <c r="HY284" i="1"/>
  <c r="HY280" i="1"/>
  <c r="HY276" i="1"/>
  <c r="HY272" i="1"/>
  <c r="HY268" i="1"/>
  <c r="HY305" i="1"/>
  <c r="HY290" i="1"/>
  <c r="HY293" i="1"/>
  <c r="HY283" i="1"/>
  <c r="HY279" i="1"/>
  <c r="HY275" i="1"/>
  <c r="HY271" i="1"/>
  <c r="HY267" i="1"/>
  <c r="HY260" i="1"/>
  <c r="HY301" i="1"/>
  <c r="HY286" i="1"/>
  <c r="HY270" i="1"/>
  <c r="HY258" i="1"/>
  <c r="HY253" i="1"/>
  <c r="HY273" i="1"/>
  <c r="HY282" i="1"/>
  <c r="HY266" i="1"/>
  <c r="HY256" i="1"/>
  <c r="HY252" i="1"/>
  <c r="HY285" i="1"/>
  <c r="HY269" i="1"/>
  <c r="HY278" i="1"/>
  <c r="HY259" i="1"/>
  <c r="HY255" i="1"/>
  <c r="HY251" i="1"/>
  <c r="HY281" i="1"/>
  <c r="HY265" i="1"/>
  <c r="HY257" i="1"/>
  <c r="HY289" i="1"/>
  <c r="HY247" i="1"/>
  <c r="HY244" i="1"/>
  <c r="HY240" i="1"/>
  <c r="HY236" i="1"/>
  <c r="HY232" i="1"/>
  <c r="HY225" i="1"/>
  <c r="HY221" i="1"/>
  <c r="HY287" i="1"/>
  <c r="HY254" i="1"/>
  <c r="HY250" i="1"/>
  <c r="HY248" i="1"/>
  <c r="HY243" i="1"/>
  <c r="HY239" i="1"/>
  <c r="HY235" i="1"/>
  <c r="HY224" i="1"/>
  <c r="HY220" i="1"/>
  <c r="HY274" i="1"/>
  <c r="HY249" i="1"/>
  <c r="HY277" i="1"/>
  <c r="HY234" i="1"/>
  <c r="HY246" i="1"/>
  <c r="HY227" i="1"/>
  <c r="HY242" i="1"/>
  <c r="HY223" i="1"/>
  <c r="HY245" i="1"/>
  <c r="HY226" i="1"/>
  <c r="HY214" i="1"/>
  <c r="HY210" i="1"/>
  <c r="HY206" i="1"/>
  <c r="HY202" i="1"/>
  <c r="HY238" i="1"/>
  <c r="HY218" i="1"/>
  <c r="HY241" i="1"/>
  <c r="HY222" i="1"/>
  <c r="HY233" i="1"/>
  <c r="HY213" i="1"/>
  <c r="HY212" i="1"/>
  <c r="HY208" i="1"/>
  <c r="HY200" i="1"/>
  <c r="HY217" i="1"/>
  <c r="HY216" i="1"/>
  <c r="HY215" i="1"/>
  <c r="HY211" i="1"/>
  <c r="HY203" i="1"/>
  <c r="HY209" i="1"/>
  <c r="HY201" i="1"/>
  <c r="HY188" i="1"/>
  <c r="HY184" i="1"/>
  <c r="HY180" i="1"/>
  <c r="HY176" i="1"/>
  <c r="HY172" i="1"/>
  <c r="HY164" i="1"/>
  <c r="HY160" i="1"/>
  <c r="HY192" i="1"/>
  <c r="HY237" i="1"/>
  <c r="HY207" i="1"/>
  <c r="HY199" i="1"/>
  <c r="HY194" i="1"/>
  <c r="HY193" i="1"/>
  <c r="HY185" i="1"/>
  <c r="HY167" i="1"/>
  <c r="HY183" i="1"/>
  <c r="HY175" i="1"/>
  <c r="HY163" i="1"/>
  <c r="HY154" i="1"/>
  <c r="HY147" i="1"/>
  <c r="HY187" i="1"/>
  <c r="HY170" i="1"/>
  <c r="HY204" i="1"/>
  <c r="HY191" i="1"/>
  <c r="HY190" i="1"/>
  <c r="HY189" i="1"/>
  <c r="HY178" i="1"/>
  <c r="HY166" i="1"/>
  <c r="HY146" i="1"/>
  <c r="HY181" i="1"/>
  <c r="HY173" i="1"/>
  <c r="HY162" i="1"/>
  <c r="HY179" i="1"/>
  <c r="HY169" i="1"/>
  <c r="HY149" i="1"/>
  <c r="HY205" i="1"/>
  <c r="HY174" i="1"/>
  <c r="HY219" i="1"/>
  <c r="HY20" i="1"/>
  <c r="HY171" i="1"/>
  <c r="HY19" i="1"/>
  <c r="HY148" i="1"/>
  <c r="HY141" i="1"/>
  <c r="HY182" i="1"/>
  <c r="HY155" i="1"/>
  <c r="HY161" i="1"/>
  <c r="HY165" i="1"/>
  <c r="HP9" i="1"/>
  <c r="HP7" i="1"/>
  <c r="IO12" i="1"/>
  <c r="IO13" i="1" s="1"/>
  <c r="IO11" i="1"/>
  <c r="IO10" i="1"/>
  <c r="HB12" i="1"/>
  <c r="HB13" i="1" s="1"/>
  <c r="HB11" i="1"/>
  <c r="HB10" i="1"/>
  <c r="IA9" i="1"/>
  <c r="IA7" i="1"/>
  <c r="HC9" i="1"/>
  <c r="HC7" i="1"/>
  <c r="IJ297" i="1"/>
  <c r="IJ264" i="1"/>
  <c r="IJ231" i="1"/>
  <c r="IJ198" i="1"/>
  <c r="IJ186" i="1"/>
  <c r="IJ168" i="1"/>
  <c r="IJ153" i="1"/>
  <c r="IJ177" i="1"/>
  <c r="IJ159" i="1"/>
  <c r="IJ18" i="1"/>
  <c r="IJ145" i="1"/>
  <c r="IJ24" i="1"/>
  <c r="IJ33" i="1" s="1"/>
  <c r="HH9" i="1"/>
  <c r="HH7" i="1"/>
  <c r="HT11" i="1"/>
  <c r="HT10" i="1"/>
  <c r="HT12" i="1"/>
  <c r="HT13" i="1" s="1"/>
  <c r="IL9" i="1"/>
  <c r="IL7" i="1"/>
  <c r="IB297" i="1"/>
  <c r="IB264" i="1"/>
  <c r="IB231" i="1"/>
  <c r="IB198" i="1"/>
  <c r="IB186" i="1"/>
  <c r="IB153" i="1"/>
  <c r="IB168" i="1"/>
  <c r="IB145" i="1"/>
  <c r="IB18" i="1"/>
  <c r="IB24" i="1"/>
  <c r="IB33" i="1" s="1"/>
  <c r="IB159" i="1"/>
  <c r="IB177" i="1"/>
  <c r="IK9" i="1"/>
  <c r="IK7" i="1"/>
  <c r="IO338" i="1"/>
  <c r="IO334" i="1"/>
  <c r="IO330" i="1"/>
  <c r="IO341" i="1"/>
  <c r="IO337" i="1"/>
  <c r="IO333" i="1"/>
  <c r="IO329" i="1"/>
  <c r="IO340" i="1"/>
  <c r="IO336" i="1"/>
  <c r="IO332" i="1"/>
  <c r="IO328" i="1"/>
  <c r="IO339" i="1"/>
  <c r="IO335" i="1"/>
  <c r="IO331" i="1"/>
  <c r="IO327" i="1"/>
  <c r="IO326" i="1"/>
  <c r="IO325" i="1"/>
  <c r="IO321" i="1"/>
  <c r="IO317" i="1"/>
  <c r="IO324" i="1"/>
  <c r="IO320" i="1"/>
  <c r="IO316" i="1"/>
  <c r="IO312" i="1"/>
  <c r="IO308" i="1"/>
  <c r="IO304" i="1"/>
  <c r="IO323" i="1"/>
  <c r="IO311" i="1"/>
  <c r="IO307" i="1"/>
  <c r="IO303" i="1"/>
  <c r="IO319" i="1"/>
  <c r="IO322" i="1"/>
  <c r="IO314" i="1"/>
  <c r="IO310" i="1"/>
  <c r="IO306" i="1"/>
  <c r="IO305" i="1"/>
  <c r="IO299" i="1"/>
  <c r="IO292" i="1"/>
  <c r="IO288" i="1"/>
  <c r="IO302" i="1"/>
  <c r="IO298" i="1"/>
  <c r="IO291" i="1"/>
  <c r="IO287" i="1"/>
  <c r="IO315" i="1"/>
  <c r="IO289" i="1"/>
  <c r="IO284" i="1"/>
  <c r="IO280" i="1"/>
  <c r="IO276" i="1"/>
  <c r="IO272" i="1"/>
  <c r="IO268" i="1"/>
  <c r="IO301" i="1"/>
  <c r="IO283" i="1"/>
  <c r="IO279" i="1"/>
  <c r="IO275" i="1"/>
  <c r="IO271" i="1"/>
  <c r="IO267" i="1"/>
  <c r="IO260" i="1"/>
  <c r="IO313" i="1"/>
  <c r="IO290" i="1"/>
  <c r="IO300" i="1"/>
  <c r="IO278" i="1"/>
  <c r="IO259" i="1"/>
  <c r="IO253" i="1"/>
  <c r="IO318" i="1"/>
  <c r="IO281" i="1"/>
  <c r="IO265" i="1"/>
  <c r="IO274" i="1"/>
  <c r="IO258" i="1"/>
  <c r="IO252" i="1"/>
  <c r="IO293" i="1"/>
  <c r="IO277" i="1"/>
  <c r="IO256" i="1"/>
  <c r="IO286" i="1"/>
  <c r="IO270" i="1"/>
  <c r="IO255" i="1"/>
  <c r="IO251" i="1"/>
  <c r="IO309" i="1"/>
  <c r="IO273" i="1"/>
  <c r="IO266" i="1"/>
  <c r="IO269" i="1"/>
  <c r="IO257" i="1"/>
  <c r="IO244" i="1"/>
  <c r="IO240" i="1"/>
  <c r="IO236" i="1"/>
  <c r="IO232" i="1"/>
  <c r="IO225" i="1"/>
  <c r="IO221" i="1"/>
  <c r="IO249" i="1"/>
  <c r="IO247" i="1"/>
  <c r="IO250" i="1"/>
  <c r="IO243" i="1"/>
  <c r="IO239" i="1"/>
  <c r="IO235" i="1"/>
  <c r="IO224" i="1"/>
  <c r="IO220" i="1"/>
  <c r="IO282" i="1"/>
  <c r="IO254" i="1"/>
  <c r="IO242" i="1"/>
  <c r="IO223" i="1"/>
  <c r="IO218" i="1"/>
  <c r="IO245" i="1"/>
  <c r="IO238" i="1"/>
  <c r="IO285" i="1"/>
  <c r="IO248" i="1"/>
  <c r="IO234" i="1"/>
  <c r="IO237" i="1"/>
  <c r="IO214" i="1"/>
  <c r="IO210" i="1"/>
  <c r="IO206" i="1"/>
  <c r="IO202" i="1"/>
  <c r="IO227" i="1"/>
  <c r="IO246" i="1"/>
  <c r="IO233" i="1"/>
  <c r="IO219" i="1"/>
  <c r="IO208" i="1"/>
  <c r="IO200" i="1"/>
  <c r="IO193" i="1"/>
  <c r="IO226" i="1"/>
  <c r="IO203" i="1"/>
  <c r="IO213" i="1"/>
  <c r="IO212" i="1"/>
  <c r="IO211" i="1"/>
  <c r="IO209" i="1"/>
  <c r="IO201" i="1"/>
  <c r="IO188" i="1"/>
  <c r="IO184" i="1"/>
  <c r="IO180" i="1"/>
  <c r="IO176" i="1"/>
  <c r="IO172" i="1"/>
  <c r="IO164" i="1"/>
  <c r="IO160" i="1"/>
  <c r="IO217" i="1"/>
  <c r="IO216" i="1"/>
  <c r="IO215" i="1"/>
  <c r="IO241" i="1"/>
  <c r="IO207" i="1"/>
  <c r="IO199" i="1"/>
  <c r="IO192" i="1"/>
  <c r="IO185" i="1"/>
  <c r="IO170" i="1"/>
  <c r="IO204" i="1"/>
  <c r="IO183" i="1"/>
  <c r="IO175" i="1"/>
  <c r="IO166" i="1"/>
  <c r="IO154" i="1"/>
  <c r="IO147" i="1"/>
  <c r="IO222" i="1"/>
  <c r="IO178" i="1"/>
  <c r="IO169" i="1"/>
  <c r="IO146" i="1"/>
  <c r="IO205" i="1"/>
  <c r="IO187" i="1"/>
  <c r="IO181" i="1"/>
  <c r="IO173" i="1"/>
  <c r="IO165" i="1"/>
  <c r="IO190" i="1"/>
  <c r="IO189" i="1"/>
  <c r="IO179" i="1"/>
  <c r="IO171" i="1"/>
  <c r="IO161" i="1"/>
  <c r="IO149" i="1"/>
  <c r="IO194" i="1"/>
  <c r="IO155" i="1"/>
  <c r="IO191" i="1"/>
  <c r="IO167" i="1"/>
  <c r="IO162" i="1"/>
  <c r="IO20" i="1"/>
  <c r="IO141" i="1"/>
  <c r="IO19" i="1"/>
  <c r="IO182" i="1"/>
  <c r="IO174" i="1"/>
  <c r="IO148" i="1"/>
  <c r="IO163" i="1"/>
  <c r="GZ9" i="1"/>
  <c r="GZ7" i="1"/>
  <c r="IM9" i="1"/>
  <c r="IM7" i="1"/>
  <c r="ID9" i="1"/>
  <c r="ID7" i="1"/>
  <c r="HD297" i="1"/>
  <c r="HD264" i="1"/>
  <c r="HD231" i="1"/>
  <c r="HD198" i="1"/>
  <c r="HD186" i="1"/>
  <c r="HD153" i="1"/>
  <c r="HD177" i="1"/>
  <c r="HD168" i="1"/>
  <c r="HD18" i="1"/>
  <c r="HD24" i="1"/>
  <c r="HD33" i="1" s="1"/>
  <c r="HD159" i="1"/>
  <c r="HD145" i="1"/>
  <c r="HA338" i="1"/>
  <c r="HA334" i="1"/>
  <c r="HA330" i="1"/>
  <c r="HA341" i="1"/>
  <c r="HA337" i="1"/>
  <c r="HA333" i="1"/>
  <c r="HA329" i="1"/>
  <c r="HA340" i="1"/>
  <c r="HA336" i="1"/>
  <c r="HA332" i="1"/>
  <c r="HA328" i="1"/>
  <c r="HA339" i="1"/>
  <c r="HA335" i="1"/>
  <c r="HA331" i="1"/>
  <c r="HA325" i="1"/>
  <c r="HA321" i="1"/>
  <c r="HA317" i="1"/>
  <c r="HA324" i="1"/>
  <c r="HA320" i="1"/>
  <c r="HA316" i="1"/>
  <c r="HA327" i="1"/>
  <c r="HA318" i="1"/>
  <c r="HA312" i="1"/>
  <c r="HA308" i="1"/>
  <c r="HA304" i="1"/>
  <c r="HA315" i="1"/>
  <c r="HA311" i="1"/>
  <c r="HA307" i="1"/>
  <c r="HA323" i="1"/>
  <c r="HA326" i="1"/>
  <c r="HA314" i="1"/>
  <c r="HA310" i="1"/>
  <c r="HA306" i="1"/>
  <c r="HA309" i="1"/>
  <c r="HA299" i="1"/>
  <c r="HA292" i="1"/>
  <c r="HA288" i="1"/>
  <c r="HA303" i="1"/>
  <c r="HA302" i="1"/>
  <c r="HA298" i="1"/>
  <c r="HA291" i="1"/>
  <c r="HA319" i="1"/>
  <c r="HA290" i="1"/>
  <c r="HA293" i="1"/>
  <c r="HA284" i="1"/>
  <c r="HA280" i="1"/>
  <c r="HA276" i="1"/>
  <c r="HA272" i="1"/>
  <c r="HA268" i="1"/>
  <c r="HA289" i="1"/>
  <c r="HA287" i="1"/>
  <c r="HA283" i="1"/>
  <c r="HA279" i="1"/>
  <c r="HA275" i="1"/>
  <c r="HA271" i="1"/>
  <c r="HA267" i="1"/>
  <c r="HA260" i="1"/>
  <c r="HA305" i="1"/>
  <c r="HA301" i="1"/>
  <c r="HA322" i="1"/>
  <c r="HA282" i="1"/>
  <c r="HA266" i="1"/>
  <c r="HA259" i="1"/>
  <c r="HA253" i="1"/>
  <c r="HA285" i="1"/>
  <c r="HA269" i="1"/>
  <c r="HA278" i="1"/>
  <c r="HA257" i="1"/>
  <c r="HA256" i="1"/>
  <c r="HA252" i="1"/>
  <c r="HA313" i="1"/>
  <c r="HA300" i="1"/>
  <c r="HA281" i="1"/>
  <c r="HA265" i="1"/>
  <c r="HA274" i="1"/>
  <c r="HA255" i="1"/>
  <c r="HA251" i="1"/>
  <c r="HA277" i="1"/>
  <c r="HA258" i="1"/>
  <c r="HA270" i="1"/>
  <c r="HA254" i="1"/>
  <c r="HA250" i="1"/>
  <c r="HA248" i="1"/>
  <c r="HA273" i="1"/>
  <c r="HA244" i="1"/>
  <c r="HA240" i="1"/>
  <c r="HA236" i="1"/>
  <c r="HA232" i="1"/>
  <c r="HA225" i="1"/>
  <c r="HA221" i="1"/>
  <c r="HA243" i="1"/>
  <c r="HA239" i="1"/>
  <c r="HA235" i="1"/>
  <c r="HA224" i="1"/>
  <c r="HA220" i="1"/>
  <c r="HA249" i="1"/>
  <c r="HA286" i="1"/>
  <c r="HA246" i="1"/>
  <c r="HA227" i="1"/>
  <c r="HA242" i="1"/>
  <c r="HA223" i="1"/>
  <c r="HA238" i="1"/>
  <c r="HA241" i="1"/>
  <c r="HA222" i="1"/>
  <c r="HA218" i="1"/>
  <c r="HA214" i="1"/>
  <c r="HA210" i="1"/>
  <c r="HA206" i="1"/>
  <c r="HA202" i="1"/>
  <c r="HA247" i="1"/>
  <c r="HA234" i="1"/>
  <c r="HA219" i="1"/>
  <c r="HA237" i="1"/>
  <c r="HA204" i="1"/>
  <c r="HA245" i="1"/>
  <c r="HA233" i="1"/>
  <c r="HA213" i="1"/>
  <c r="HA212" i="1"/>
  <c r="HA207" i="1"/>
  <c r="HA199" i="1"/>
  <c r="HA217" i="1"/>
  <c r="HA216" i="1"/>
  <c r="HA215" i="1"/>
  <c r="HA205" i="1"/>
  <c r="HA192" i="1"/>
  <c r="HA188" i="1"/>
  <c r="HA184" i="1"/>
  <c r="HA180" i="1"/>
  <c r="HA176" i="1"/>
  <c r="HA172" i="1"/>
  <c r="HA164" i="1"/>
  <c r="HA160" i="1"/>
  <c r="HA193" i="1"/>
  <c r="HA211" i="1"/>
  <c r="HA203" i="1"/>
  <c r="HA181" i="1"/>
  <c r="HA163" i="1"/>
  <c r="HA226" i="1"/>
  <c r="HA208" i="1"/>
  <c r="HA179" i="1"/>
  <c r="HA170" i="1"/>
  <c r="HA154" i="1"/>
  <c r="HA147" i="1"/>
  <c r="HA200" i="1"/>
  <c r="HA187" i="1"/>
  <c r="HA182" i="1"/>
  <c r="HA174" i="1"/>
  <c r="HA173" i="1"/>
  <c r="HA162" i="1"/>
  <c r="HA146" i="1"/>
  <c r="HA209" i="1"/>
  <c r="HA194" i="1"/>
  <c r="HA191" i="1"/>
  <c r="HA190" i="1"/>
  <c r="HA189" i="1"/>
  <c r="HA185" i="1"/>
  <c r="HA169" i="1"/>
  <c r="HA183" i="1"/>
  <c r="HA175" i="1"/>
  <c r="HA165" i="1"/>
  <c r="HA149" i="1"/>
  <c r="HA201" i="1"/>
  <c r="HA167" i="1"/>
  <c r="HA20" i="1"/>
  <c r="HA166" i="1"/>
  <c r="HA19" i="1"/>
  <c r="HA161" i="1"/>
  <c r="HA141" i="1"/>
  <c r="HA171" i="1"/>
  <c r="HA178" i="1"/>
  <c r="HA148" i="1"/>
  <c r="HA155" i="1"/>
  <c r="IB340" i="1" l="1"/>
  <c r="IB336" i="1"/>
  <c r="IB332" i="1"/>
  <c r="IB328" i="1"/>
  <c r="IB339" i="1"/>
  <c r="IB335" i="1"/>
  <c r="IB331" i="1"/>
  <c r="IB327" i="1"/>
  <c r="IB330" i="1"/>
  <c r="IB324" i="1"/>
  <c r="IB320" i="1"/>
  <c r="IB316" i="1"/>
  <c r="IB333" i="1"/>
  <c r="IB323" i="1"/>
  <c r="IB319" i="1"/>
  <c r="IB315" i="1"/>
  <c r="IB329" i="1"/>
  <c r="IB338" i="1"/>
  <c r="IB326" i="1"/>
  <c r="IB322" i="1"/>
  <c r="IB318" i="1"/>
  <c r="IB334" i="1"/>
  <c r="IB325" i="1"/>
  <c r="IB321" i="1"/>
  <c r="IB317" i="1"/>
  <c r="IB311" i="1"/>
  <c r="IB307" i="1"/>
  <c r="IB303" i="1"/>
  <c r="IB341" i="1"/>
  <c r="IB314" i="1"/>
  <c r="IB310" i="1"/>
  <c r="IB306" i="1"/>
  <c r="IB313" i="1"/>
  <c r="IB309" i="1"/>
  <c r="IB305" i="1"/>
  <c r="IB337" i="1"/>
  <c r="IB302" i="1"/>
  <c r="IB298" i="1"/>
  <c r="IB291" i="1"/>
  <c r="IB287" i="1"/>
  <c r="IB312" i="1"/>
  <c r="IB301" i="1"/>
  <c r="IB290" i="1"/>
  <c r="IB304" i="1"/>
  <c r="IB308" i="1"/>
  <c r="IB300" i="1"/>
  <c r="IB293" i="1"/>
  <c r="IB289" i="1"/>
  <c r="IB299" i="1"/>
  <c r="IB292" i="1"/>
  <c r="IB288" i="1"/>
  <c r="IB283" i="1"/>
  <c r="IB279" i="1"/>
  <c r="IB275" i="1"/>
  <c r="IB271" i="1"/>
  <c r="IB267" i="1"/>
  <c r="IB260" i="1"/>
  <c r="IB286" i="1"/>
  <c r="IB282" i="1"/>
  <c r="IB278" i="1"/>
  <c r="IB274" i="1"/>
  <c r="IB270" i="1"/>
  <c r="IB266" i="1"/>
  <c r="IB259" i="1"/>
  <c r="IB285" i="1"/>
  <c r="IB281" i="1"/>
  <c r="IB277" i="1"/>
  <c r="IB273" i="1"/>
  <c r="IB269" i="1"/>
  <c r="IB265" i="1"/>
  <c r="IB284" i="1"/>
  <c r="IB280" i="1"/>
  <c r="IB276" i="1"/>
  <c r="IB272" i="1"/>
  <c r="IB268" i="1"/>
  <c r="IB255" i="1"/>
  <c r="IB251" i="1"/>
  <c r="IB247" i="1"/>
  <c r="IB257" i="1"/>
  <c r="IB254" i="1"/>
  <c r="IB250" i="1"/>
  <c r="IB258" i="1"/>
  <c r="IB253" i="1"/>
  <c r="IB243" i="1"/>
  <c r="IB239" i="1"/>
  <c r="IB235" i="1"/>
  <c r="IB224" i="1"/>
  <c r="IB220" i="1"/>
  <c r="IB249" i="1"/>
  <c r="IB248" i="1"/>
  <c r="IB246" i="1"/>
  <c r="IB242" i="1"/>
  <c r="IB238" i="1"/>
  <c r="IB234" i="1"/>
  <c r="IB227" i="1"/>
  <c r="IB223" i="1"/>
  <c r="IB245" i="1"/>
  <c r="IB241" i="1"/>
  <c r="IB237" i="1"/>
  <c r="IB233" i="1"/>
  <c r="IB226" i="1"/>
  <c r="IB222" i="1"/>
  <c r="IB244" i="1"/>
  <c r="IB240" i="1"/>
  <c r="IB236" i="1"/>
  <c r="IB232" i="1"/>
  <c r="IB225" i="1"/>
  <c r="IB221" i="1"/>
  <c r="IB256" i="1"/>
  <c r="IB215" i="1"/>
  <c r="IB214" i="1"/>
  <c r="IB210" i="1"/>
  <c r="IB206" i="1"/>
  <c r="IB202" i="1"/>
  <c r="IB217" i="1"/>
  <c r="IB213" i="1"/>
  <c r="IB209" i="1"/>
  <c r="IB205" i="1"/>
  <c r="IB201" i="1"/>
  <c r="IB194" i="1"/>
  <c r="IB216" i="1"/>
  <c r="IB212" i="1"/>
  <c r="IB208" i="1"/>
  <c r="IB204" i="1"/>
  <c r="IB200" i="1"/>
  <c r="IB211" i="1"/>
  <c r="IB203" i="1"/>
  <c r="IB188" i="1"/>
  <c r="IB184" i="1"/>
  <c r="IB180" i="1"/>
  <c r="IB176" i="1"/>
  <c r="IB192" i="1"/>
  <c r="IB218" i="1"/>
  <c r="IB191" i="1"/>
  <c r="IB187" i="1"/>
  <c r="IB183" i="1"/>
  <c r="IB179" i="1"/>
  <c r="IB175" i="1"/>
  <c r="IB171" i="1"/>
  <c r="IB167" i="1"/>
  <c r="IB163" i="1"/>
  <c r="IB252" i="1"/>
  <c r="IB219" i="1"/>
  <c r="IB207" i="1"/>
  <c r="IB199" i="1"/>
  <c r="IB193" i="1"/>
  <c r="IB190" i="1"/>
  <c r="IB182" i="1"/>
  <c r="IB178" i="1"/>
  <c r="IB174" i="1"/>
  <c r="IB170" i="1"/>
  <c r="IB166" i="1"/>
  <c r="IB162" i="1"/>
  <c r="IB189" i="1"/>
  <c r="IB160" i="1"/>
  <c r="IB146" i="1"/>
  <c r="IB181" i="1"/>
  <c r="IB173" i="1"/>
  <c r="IB169" i="1"/>
  <c r="IB165" i="1"/>
  <c r="IB172" i="1"/>
  <c r="IB161" i="1"/>
  <c r="IB155" i="1"/>
  <c r="IB148" i="1"/>
  <c r="IB164" i="1"/>
  <c r="IB19" i="1"/>
  <c r="IB141" i="1"/>
  <c r="IB147" i="1"/>
  <c r="IB154" i="1"/>
  <c r="IB149" i="1"/>
  <c r="IB185" i="1"/>
  <c r="IB20" i="1"/>
  <c r="HV10" i="1"/>
  <c r="HV12" i="1"/>
  <c r="HV13" i="1" s="1"/>
  <c r="HV11" i="1"/>
  <c r="ID297" i="1"/>
  <c r="ID264" i="1"/>
  <c r="ID231" i="1"/>
  <c r="ID198" i="1"/>
  <c r="ID186" i="1"/>
  <c r="ID177" i="1"/>
  <c r="ID159" i="1"/>
  <c r="ID145" i="1"/>
  <c r="ID168" i="1"/>
  <c r="ID18" i="1"/>
  <c r="ID24" i="1"/>
  <c r="ID33" i="1" s="1"/>
  <c r="ID153" i="1"/>
  <c r="IL297" i="1"/>
  <c r="IL264" i="1"/>
  <c r="IL231" i="1"/>
  <c r="IL186" i="1"/>
  <c r="IL198" i="1"/>
  <c r="IL177" i="1"/>
  <c r="IL159" i="1"/>
  <c r="IL145" i="1"/>
  <c r="IL153" i="1"/>
  <c r="IL18" i="1"/>
  <c r="IL24" i="1"/>
  <c r="IL33" i="1" s="1"/>
  <c r="IL168" i="1"/>
  <c r="IF297" i="1"/>
  <c r="IF264" i="1"/>
  <c r="IF231" i="1"/>
  <c r="IF198" i="1"/>
  <c r="IF186" i="1"/>
  <c r="IF177" i="1"/>
  <c r="IF168" i="1"/>
  <c r="IF153" i="1"/>
  <c r="IF24" i="1"/>
  <c r="IF33" i="1" s="1"/>
  <c r="IF159" i="1"/>
  <c r="IF145" i="1"/>
  <c r="IF18" i="1"/>
  <c r="IN297" i="1"/>
  <c r="IN264" i="1"/>
  <c r="IN231" i="1"/>
  <c r="IN198" i="1"/>
  <c r="IN186" i="1"/>
  <c r="IN177" i="1"/>
  <c r="IN168" i="1"/>
  <c r="IN153" i="1"/>
  <c r="IN159" i="1"/>
  <c r="IN24" i="1"/>
  <c r="IN33" i="1" s="1"/>
  <c r="IN145" i="1"/>
  <c r="IN18" i="1"/>
  <c r="IC297" i="1"/>
  <c r="IC264" i="1"/>
  <c r="IC231" i="1"/>
  <c r="IC198" i="1"/>
  <c r="IC186" i="1"/>
  <c r="IC159" i="1"/>
  <c r="IC145" i="1"/>
  <c r="IC168" i="1"/>
  <c r="IC177" i="1"/>
  <c r="IC18" i="1"/>
  <c r="IC24" i="1"/>
  <c r="IC33" i="1" s="1"/>
  <c r="IC153" i="1"/>
  <c r="IL10" i="1"/>
  <c r="IL12" i="1"/>
  <c r="IL13" i="1" s="1"/>
  <c r="IL11" i="1"/>
  <c r="IJ340" i="1"/>
  <c r="IJ336" i="1"/>
  <c r="IJ332" i="1"/>
  <c r="IJ328" i="1"/>
  <c r="IJ339" i="1"/>
  <c r="IJ335" i="1"/>
  <c r="IJ331" i="1"/>
  <c r="IJ327" i="1"/>
  <c r="IJ324" i="1"/>
  <c r="IJ320" i="1"/>
  <c r="IJ316" i="1"/>
  <c r="IJ329" i="1"/>
  <c r="IJ338" i="1"/>
  <c r="IJ323" i="1"/>
  <c r="IJ319" i="1"/>
  <c r="IJ315" i="1"/>
  <c r="IJ341" i="1"/>
  <c r="IJ334" i="1"/>
  <c r="IJ326" i="1"/>
  <c r="IJ322" i="1"/>
  <c r="IJ318" i="1"/>
  <c r="IJ330" i="1"/>
  <c r="IJ325" i="1"/>
  <c r="IJ321" i="1"/>
  <c r="IJ317" i="1"/>
  <c r="IJ311" i="1"/>
  <c r="IJ307" i="1"/>
  <c r="IJ303" i="1"/>
  <c r="IJ314" i="1"/>
  <c r="IJ310" i="1"/>
  <c r="IJ306" i="1"/>
  <c r="IJ337" i="1"/>
  <c r="IJ313" i="1"/>
  <c r="IJ309" i="1"/>
  <c r="IJ305" i="1"/>
  <c r="IJ312" i="1"/>
  <c r="IJ302" i="1"/>
  <c r="IJ298" i="1"/>
  <c r="IJ291" i="1"/>
  <c r="IJ287" i="1"/>
  <c r="IJ308" i="1"/>
  <c r="IJ301" i="1"/>
  <c r="IJ290" i="1"/>
  <c r="IJ300" i="1"/>
  <c r="IJ293" i="1"/>
  <c r="IJ289" i="1"/>
  <c r="IJ299" i="1"/>
  <c r="IJ292" i="1"/>
  <c r="IJ288" i="1"/>
  <c r="IJ333" i="1"/>
  <c r="IJ283" i="1"/>
  <c r="IJ279" i="1"/>
  <c r="IJ275" i="1"/>
  <c r="IJ271" i="1"/>
  <c r="IJ267" i="1"/>
  <c r="IJ260" i="1"/>
  <c r="IJ286" i="1"/>
  <c r="IJ282" i="1"/>
  <c r="IJ278" i="1"/>
  <c r="IJ274" i="1"/>
  <c r="IJ270" i="1"/>
  <c r="IJ266" i="1"/>
  <c r="IJ259" i="1"/>
  <c r="IJ285" i="1"/>
  <c r="IJ281" i="1"/>
  <c r="IJ277" i="1"/>
  <c r="IJ273" i="1"/>
  <c r="IJ269" i="1"/>
  <c r="IJ265" i="1"/>
  <c r="IJ284" i="1"/>
  <c r="IJ280" i="1"/>
  <c r="IJ276" i="1"/>
  <c r="IJ272" i="1"/>
  <c r="IJ268" i="1"/>
  <c r="IJ304" i="1"/>
  <c r="IJ256" i="1"/>
  <c r="IJ255" i="1"/>
  <c r="IJ251" i="1"/>
  <c r="IJ247" i="1"/>
  <c r="IJ257" i="1"/>
  <c r="IJ254" i="1"/>
  <c r="IJ250" i="1"/>
  <c r="IJ253" i="1"/>
  <c r="IJ258" i="1"/>
  <c r="IJ243" i="1"/>
  <c r="IJ239" i="1"/>
  <c r="IJ235" i="1"/>
  <c r="IJ224" i="1"/>
  <c r="IJ220" i="1"/>
  <c r="IJ248" i="1"/>
  <c r="IJ242" i="1"/>
  <c r="IJ238" i="1"/>
  <c r="IJ234" i="1"/>
  <c r="IJ227" i="1"/>
  <c r="IJ223" i="1"/>
  <c r="IJ246" i="1"/>
  <c r="IJ249" i="1"/>
  <c r="IJ245" i="1"/>
  <c r="IJ241" i="1"/>
  <c r="IJ237" i="1"/>
  <c r="IJ233" i="1"/>
  <c r="IJ226" i="1"/>
  <c r="IJ222" i="1"/>
  <c r="IJ244" i="1"/>
  <c r="IJ240" i="1"/>
  <c r="IJ236" i="1"/>
  <c r="IJ232" i="1"/>
  <c r="IJ225" i="1"/>
  <c r="IJ221" i="1"/>
  <c r="IJ219" i="1"/>
  <c r="IJ215" i="1"/>
  <c r="IJ211" i="1"/>
  <c r="IJ252" i="1"/>
  <c r="IJ214" i="1"/>
  <c r="IJ210" i="1"/>
  <c r="IJ206" i="1"/>
  <c r="IJ202" i="1"/>
  <c r="IJ218" i="1"/>
  <c r="IJ217" i="1"/>
  <c r="IJ213" i="1"/>
  <c r="IJ209" i="1"/>
  <c r="IJ205" i="1"/>
  <c r="IJ201" i="1"/>
  <c r="IJ194" i="1"/>
  <c r="IJ216" i="1"/>
  <c r="IJ212" i="1"/>
  <c r="IJ208" i="1"/>
  <c r="IJ204" i="1"/>
  <c r="IJ200" i="1"/>
  <c r="IJ207" i="1"/>
  <c r="IJ199" i="1"/>
  <c r="IJ188" i="1"/>
  <c r="IJ184" i="1"/>
  <c r="IJ180" i="1"/>
  <c r="IJ176" i="1"/>
  <c r="IJ192" i="1"/>
  <c r="IJ191" i="1"/>
  <c r="IJ187" i="1"/>
  <c r="IJ183" i="1"/>
  <c r="IJ179" i="1"/>
  <c r="IJ175" i="1"/>
  <c r="IJ171" i="1"/>
  <c r="IJ167" i="1"/>
  <c r="IJ163" i="1"/>
  <c r="IJ203" i="1"/>
  <c r="IJ190" i="1"/>
  <c r="IJ182" i="1"/>
  <c r="IJ178" i="1"/>
  <c r="IJ174" i="1"/>
  <c r="IJ170" i="1"/>
  <c r="IJ166" i="1"/>
  <c r="IJ162" i="1"/>
  <c r="IJ189" i="1"/>
  <c r="IJ146" i="1"/>
  <c r="IJ164" i="1"/>
  <c r="IJ185" i="1"/>
  <c r="IJ155" i="1"/>
  <c r="IJ148" i="1"/>
  <c r="IJ193" i="1"/>
  <c r="IJ169" i="1"/>
  <c r="IJ147" i="1"/>
  <c r="IJ19" i="1"/>
  <c r="IJ181" i="1"/>
  <c r="IJ154" i="1"/>
  <c r="IJ149" i="1"/>
  <c r="IJ172" i="1"/>
  <c r="IJ173" i="1"/>
  <c r="IJ165" i="1"/>
  <c r="IJ161" i="1"/>
  <c r="IJ141" i="1"/>
  <c r="IJ160" i="1"/>
  <c r="IJ20" i="1"/>
  <c r="HM297" i="1"/>
  <c r="HM264" i="1"/>
  <c r="HM198" i="1"/>
  <c r="HM186" i="1"/>
  <c r="HM231" i="1"/>
  <c r="HM159" i="1"/>
  <c r="HM145" i="1"/>
  <c r="HM177" i="1"/>
  <c r="HM18" i="1"/>
  <c r="HM153" i="1"/>
  <c r="HM24" i="1"/>
  <c r="HM33" i="1" s="1"/>
  <c r="HM168" i="1"/>
  <c r="IF12" i="1"/>
  <c r="IF13" i="1" s="1"/>
  <c r="IF11" i="1"/>
  <c r="IF10" i="1"/>
  <c r="IN12" i="1"/>
  <c r="IN13" i="1" s="1"/>
  <c r="IN11" i="1"/>
  <c r="IN10" i="1"/>
  <c r="IC10" i="1"/>
  <c r="IC12" i="1"/>
  <c r="IC13" i="1" s="1"/>
  <c r="IC11" i="1"/>
  <c r="HO12" i="1"/>
  <c r="HO13" i="1" s="1"/>
  <c r="HO11" i="1"/>
  <c r="HO10" i="1"/>
  <c r="IM264" i="1"/>
  <c r="IM297" i="1"/>
  <c r="IM231" i="1"/>
  <c r="IM198" i="1"/>
  <c r="IM177" i="1"/>
  <c r="IM186" i="1"/>
  <c r="IM168" i="1"/>
  <c r="IM153" i="1"/>
  <c r="IM159" i="1"/>
  <c r="IM24" i="1"/>
  <c r="IM33" i="1" s="1"/>
  <c r="IM145" i="1"/>
  <c r="IM18" i="1"/>
  <c r="IK297" i="1"/>
  <c r="IK264" i="1"/>
  <c r="IK231" i="1"/>
  <c r="IK186" i="1"/>
  <c r="IK198" i="1"/>
  <c r="IK177" i="1"/>
  <c r="IK159" i="1"/>
  <c r="IK145" i="1"/>
  <c r="IK153" i="1"/>
  <c r="IK18" i="1"/>
  <c r="IK24" i="1"/>
  <c r="IK33" i="1" s="1"/>
  <c r="IK168" i="1"/>
  <c r="HK297" i="1"/>
  <c r="HK264" i="1"/>
  <c r="HK231" i="1"/>
  <c r="HK198" i="1"/>
  <c r="HK168" i="1"/>
  <c r="HK186" i="1"/>
  <c r="HK153" i="1"/>
  <c r="HK159" i="1"/>
  <c r="HK145" i="1"/>
  <c r="HK177" i="1"/>
  <c r="HK18" i="1"/>
  <c r="HK24" i="1"/>
  <c r="HK33" i="1" s="1"/>
  <c r="HX297" i="1"/>
  <c r="HX264" i="1"/>
  <c r="HX231" i="1"/>
  <c r="HX198" i="1"/>
  <c r="HX186" i="1"/>
  <c r="HX177" i="1"/>
  <c r="HX168" i="1"/>
  <c r="HX153" i="1"/>
  <c r="HX24" i="1"/>
  <c r="HX33" i="1" s="1"/>
  <c r="HX145" i="1"/>
  <c r="HX159" i="1"/>
  <c r="HX18" i="1"/>
  <c r="HM10" i="1"/>
  <c r="HM12" i="1"/>
  <c r="HM13" i="1" s="1"/>
  <c r="HM11" i="1"/>
  <c r="HU297" i="1"/>
  <c r="HU264" i="1"/>
  <c r="HU186" i="1"/>
  <c r="HU231" i="1"/>
  <c r="HU177" i="1"/>
  <c r="HU168" i="1"/>
  <c r="HU159" i="1"/>
  <c r="HU145" i="1"/>
  <c r="HU198" i="1"/>
  <c r="HU18" i="1"/>
  <c r="HU24" i="1"/>
  <c r="HU33" i="1" s="1"/>
  <c r="HU153" i="1"/>
  <c r="HN297" i="1"/>
  <c r="HN264" i="1"/>
  <c r="HN231" i="1"/>
  <c r="HN198" i="1"/>
  <c r="HN186" i="1"/>
  <c r="HN177" i="1"/>
  <c r="HN159" i="1"/>
  <c r="HN145" i="1"/>
  <c r="HN168" i="1"/>
  <c r="HN18" i="1"/>
  <c r="HN153" i="1"/>
  <c r="HN24" i="1"/>
  <c r="HN33" i="1" s="1"/>
  <c r="IM12" i="1"/>
  <c r="IM13" i="1" s="1"/>
  <c r="IM11" i="1"/>
  <c r="IM10" i="1"/>
  <c r="IK10" i="1"/>
  <c r="IK12" i="1"/>
  <c r="IK13" i="1" s="1"/>
  <c r="IK11" i="1"/>
  <c r="HC297" i="1"/>
  <c r="HC264" i="1"/>
  <c r="HC231" i="1"/>
  <c r="HC198" i="1"/>
  <c r="HC153" i="1"/>
  <c r="HC177" i="1"/>
  <c r="HC159" i="1"/>
  <c r="HC145" i="1"/>
  <c r="HC186" i="1"/>
  <c r="HC168" i="1"/>
  <c r="HC18" i="1"/>
  <c r="HC24" i="1"/>
  <c r="HC33" i="1" s="1"/>
  <c r="HK11" i="1"/>
  <c r="HK10" i="1"/>
  <c r="HK12" i="1"/>
  <c r="HK13" i="1" s="1"/>
  <c r="HX12" i="1"/>
  <c r="HX13" i="1" s="1"/>
  <c r="HX11" i="1"/>
  <c r="HX10" i="1"/>
  <c r="HS11" i="1"/>
  <c r="HS10" i="1"/>
  <c r="HS12" i="1"/>
  <c r="HS13" i="1" s="1"/>
  <c r="HU10" i="1"/>
  <c r="HU12" i="1"/>
  <c r="HU13" i="1" s="1"/>
  <c r="HU11" i="1"/>
  <c r="HN10" i="1"/>
  <c r="HN12" i="1"/>
  <c r="HN13" i="1" s="1"/>
  <c r="HN11" i="1"/>
  <c r="HL340" i="1"/>
  <c r="HL336" i="1"/>
  <c r="HL332" i="1"/>
  <c r="HL328" i="1"/>
  <c r="HL339" i="1"/>
  <c r="HL335" i="1"/>
  <c r="HL331" i="1"/>
  <c r="HL327" i="1"/>
  <c r="HL338" i="1"/>
  <c r="HL324" i="1"/>
  <c r="HL320" i="1"/>
  <c r="HL316" i="1"/>
  <c r="HL341" i="1"/>
  <c r="HL334" i="1"/>
  <c r="HL323" i="1"/>
  <c r="HL319" i="1"/>
  <c r="HL315" i="1"/>
  <c r="HL337" i="1"/>
  <c r="HL330" i="1"/>
  <c r="HL326" i="1"/>
  <c r="HL322" i="1"/>
  <c r="HL318" i="1"/>
  <c r="HL325" i="1"/>
  <c r="HL321" i="1"/>
  <c r="HL317" i="1"/>
  <c r="HL333" i="1"/>
  <c r="HL311" i="1"/>
  <c r="HL307" i="1"/>
  <c r="HL303" i="1"/>
  <c r="HL314" i="1"/>
  <c r="HL310" i="1"/>
  <c r="HL306" i="1"/>
  <c r="HL329" i="1"/>
  <c r="HL313" i="1"/>
  <c r="HL309" i="1"/>
  <c r="HL305" i="1"/>
  <c r="HL308" i="1"/>
  <c r="HL302" i="1"/>
  <c r="HL298" i="1"/>
  <c r="HL291" i="1"/>
  <c r="HL301" i="1"/>
  <c r="HL290" i="1"/>
  <c r="HL304" i="1"/>
  <c r="HL300" i="1"/>
  <c r="HL293" i="1"/>
  <c r="HL289" i="1"/>
  <c r="HL312" i="1"/>
  <c r="HL299" i="1"/>
  <c r="HL292" i="1"/>
  <c r="HL287" i="1"/>
  <c r="HL283" i="1"/>
  <c r="HL279" i="1"/>
  <c r="HL275" i="1"/>
  <c r="HL271" i="1"/>
  <c r="HL267" i="1"/>
  <c r="HL260" i="1"/>
  <c r="HL286" i="1"/>
  <c r="HL282" i="1"/>
  <c r="HL278" i="1"/>
  <c r="HL274" i="1"/>
  <c r="HL270" i="1"/>
  <c r="HL266" i="1"/>
  <c r="HL259" i="1"/>
  <c r="HL285" i="1"/>
  <c r="HL281" i="1"/>
  <c r="HL277" i="1"/>
  <c r="HL273" i="1"/>
  <c r="HL269" i="1"/>
  <c r="HL265" i="1"/>
  <c r="HL284" i="1"/>
  <c r="HL280" i="1"/>
  <c r="HL276" i="1"/>
  <c r="HL272" i="1"/>
  <c r="HL268" i="1"/>
  <c r="HL257" i="1"/>
  <c r="HL255" i="1"/>
  <c r="HL251" i="1"/>
  <c r="HL247" i="1"/>
  <c r="HL288" i="1"/>
  <c r="HL258" i="1"/>
  <c r="HL254" i="1"/>
  <c r="HL250" i="1"/>
  <c r="HL253" i="1"/>
  <c r="HL243" i="1"/>
  <c r="HL239" i="1"/>
  <c r="HL235" i="1"/>
  <c r="HL224" i="1"/>
  <c r="HL256" i="1"/>
  <c r="HL246" i="1"/>
  <c r="HL242" i="1"/>
  <c r="HL238" i="1"/>
  <c r="HL234" i="1"/>
  <c r="HL227" i="1"/>
  <c r="HL223" i="1"/>
  <c r="HL252" i="1"/>
  <c r="HL249" i="1"/>
  <c r="HL245" i="1"/>
  <c r="HL241" i="1"/>
  <c r="HL237" i="1"/>
  <c r="HL233" i="1"/>
  <c r="HL226" i="1"/>
  <c r="HL222" i="1"/>
  <c r="HL244" i="1"/>
  <c r="HL240" i="1"/>
  <c r="HL236" i="1"/>
  <c r="HL232" i="1"/>
  <c r="HL225" i="1"/>
  <c r="HL221" i="1"/>
  <c r="HL220" i="1"/>
  <c r="HL215" i="1"/>
  <c r="HL218" i="1"/>
  <c r="HL214" i="1"/>
  <c r="HL210" i="1"/>
  <c r="HL206" i="1"/>
  <c r="HL202" i="1"/>
  <c r="HL217" i="1"/>
  <c r="HL213" i="1"/>
  <c r="HL209" i="1"/>
  <c r="HL205" i="1"/>
  <c r="HL201" i="1"/>
  <c r="HL194" i="1"/>
  <c r="HL219" i="1"/>
  <c r="HL216" i="1"/>
  <c r="HL212" i="1"/>
  <c r="HL208" i="1"/>
  <c r="HL204" i="1"/>
  <c r="HL200" i="1"/>
  <c r="HL211" i="1"/>
  <c r="HL203" i="1"/>
  <c r="HL192" i="1"/>
  <c r="HL188" i="1"/>
  <c r="HL184" i="1"/>
  <c r="HL180" i="1"/>
  <c r="HL176" i="1"/>
  <c r="HL193" i="1"/>
  <c r="HL191" i="1"/>
  <c r="HL187" i="1"/>
  <c r="HL183" i="1"/>
  <c r="HL179" i="1"/>
  <c r="HL175" i="1"/>
  <c r="HL171" i="1"/>
  <c r="HL167" i="1"/>
  <c r="HL163" i="1"/>
  <c r="HL207" i="1"/>
  <c r="HL199" i="1"/>
  <c r="HL190" i="1"/>
  <c r="HL182" i="1"/>
  <c r="HL178" i="1"/>
  <c r="HL174" i="1"/>
  <c r="HL170" i="1"/>
  <c r="HL166" i="1"/>
  <c r="HL162" i="1"/>
  <c r="HL248" i="1"/>
  <c r="HL189" i="1"/>
  <c r="HL164" i="1"/>
  <c r="HL146" i="1"/>
  <c r="HL181" i="1"/>
  <c r="HL173" i="1"/>
  <c r="HL169" i="1"/>
  <c r="HL160" i="1"/>
  <c r="HL155" i="1"/>
  <c r="HL148" i="1"/>
  <c r="HL165" i="1"/>
  <c r="HL19" i="1"/>
  <c r="HL161" i="1"/>
  <c r="HL147" i="1"/>
  <c r="HL154" i="1"/>
  <c r="HL149" i="1"/>
  <c r="HL141" i="1"/>
  <c r="HL172" i="1"/>
  <c r="HL20" i="1"/>
  <c r="HL185" i="1"/>
  <c r="HG12" i="1"/>
  <c r="HG13" i="1" s="1"/>
  <c r="HG10" i="1"/>
  <c r="HG11" i="1"/>
  <c r="ID10" i="1"/>
  <c r="ID12" i="1"/>
  <c r="ID13" i="1" s="1"/>
  <c r="ID11" i="1"/>
  <c r="GZ297" i="1"/>
  <c r="GZ264" i="1"/>
  <c r="GZ231" i="1"/>
  <c r="GZ198" i="1"/>
  <c r="GZ186" i="1"/>
  <c r="GZ177" i="1"/>
  <c r="GZ168" i="1"/>
  <c r="GZ153" i="1"/>
  <c r="GZ24" i="1"/>
  <c r="GZ33" i="1" s="1"/>
  <c r="GZ145" i="1"/>
  <c r="GZ18" i="1"/>
  <c r="GZ159" i="1"/>
  <c r="HC11" i="1"/>
  <c r="HC10" i="1"/>
  <c r="HC12" i="1"/>
  <c r="HC13" i="1" s="1"/>
  <c r="II11" i="1"/>
  <c r="II10" i="1"/>
  <c r="II12" i="1"/>
  <c r="II13" i="1" s="1"/>
  <c r="HS297" i="1"/>
  <c r="HS264" i="1"/>
  <c r="HS231" i="1"/>
  <c r="HS198" i="1"/>
  <c r="HS153" i="1"/>
  <c r="HS177" i="1"/>
  <c r="HS168" i="1"/>
  <c r="HS159" i="1"/>
  <c r="HS145" i="1"/>
  <c r="HS186" i="1"/>
  <c r="HS18" i="1"/>
  <c r="HS24" i="1"/>
  <c r="HS33" i="1" s="1"/>
  <c r="HF297" i="1"/>
  <c r="HF264" i="1"/>
  <c r="HF231" i="1"/>
  <c r="HF186" i="1"/>
  <c r="HF198" i="1"/>
  <c r="HF177" i="1"/>
  <c r="HF159" i="1"/>
  <c r="HF145" i="1"/>
  <c r="HF168" i="1"/>
  <c r="HF18" i="1"/>
  <c r="HF24" i="1"/>
  <c r="HF33" i="1" s="1"/>
  <c r="HF153" i="1"/>
  <c r="HW297" i="1"/>
  <c r="HW264" i="1"/>
  <c r="HW231" i="1"/>
  <c r="HW198" i="1"/>
  <c r="HW177" i="1"/>
  <c r="HW186" i="1"/>
  <c r="HW153" i="1"/>
  <c r="HW24" i="1"/>
  <c r="HW33" i="1" s="1"/>
  <c r="HW145" i="1"/>
  <c r="HW168" i="1"/>
  <c r="HW159" i="1"/>
  <c r="HW18" i="1"/>
  <c r="HD340" i="1"/>
  <c r="HD336" i="1"/>
  <c r="HD332" i="1"/>
  <c r="HD328" i="1"/>
  <c r="HD339" i="1"/>
  <c r="HD335" i="1"/>
  <c r="HD331" i="1"/>
  <c r="HD327" i="1"/>
  <c r="HD324" i="1"/>
  <c r="HD320" i="1"/>
  <c r="HD316" i="1"/>
  <c r="HD329" i="1"/>
  <c r="HD338" i="1"/>
  <c r="HD323" i="1"/>
  <c r="HD319" i="1"/>
  <c r="HD315" i="1"/>
  <c r="HD341" i="1"/>
  <c r="HD334" i="1"/>
  <c r="HD326" i="1"/>
  <c r="HD322" i="1"/>
  <c r="HD318" i="1"/>
  <c r="HD330" i="1"/>
  <c r="HD325" i="1"/>
  <c r="HD321" i="1"/>
  <c r="HD317" i="1"/>
  <c r="HD311" i="1"/>
  <c r="HD307" i="1"/>
  <c r="HD333" i="1"/>
  <c r="HD314" i="1"/>
  <c r="HD310" i="1"/>
  <c r="HD306" i="1"/>
  <c r="HD313" i="1"/>
  <c r="HD309" i="1"/>
  <c r="HD305" i="1"/>
  <c r="HD312" i="1"/>
  <c r="HD302" i="1"/>
  <c r="HD298" i="1"/>
  <c r="HD291" i="1"/>
  <c r="HD337" i="1"/>
  <c r="HD308" i="1"/>
  <c r="HD301" i="1"/>
  <c r="HD290" i="1"/>
  <c r="HD300" i="1"/>
  <c r="HD293" i="1"/>
  <c r="HD289" i="1"/>
  <c r="HD299" i="1"/>
  <c r="HD292" i="1"/>
  <c r="HD287" i="1"/>
  <c r="HD283" i="1"/>
  <c r="HD279" i="1"/>
  <c r="HD275" i="1"/>
  <c r="HD271" i="1"/>
  <c r="HD267" i="1"/>
  <c r="HD260" i="1"/>
  <c r="HD304" i="1"/>
  <c r="HD288" i="1"/>
  <c r="HD286" i="1"/>
  <c r="HD282" i="1"/>
  <c r="HD278" i="1"/>
  <c r="HD274" i="1"/>
  <c r="HD270" i="1"/>
  <c r="HD266" i="1"/>
  <c r="HD259" i="1"/>
  <c r="HD285" i="1"/>
  <c r="HD281" i="1"/>
  <c r="HD277" i="1"/>
  <c r="HD273" i="1"/>
  <c r="HD269" i="1"/>
  <c r="HD265" i="1"/>
  <c r="HD284" i="1"/>
  <c r="HD280" i="1"/>
  <c r="HD276" i="1"/>
  <c r="HD272" i="1"/>
  <c r="HD268" i="1"/>
  <c r="HD255" i="1"/>
  <c r="HD251" i="1"/>
  <c r="HD247" i="1"/>
  <c r="HD258" i="1"/>
  <c r="HD303" i="1"/>
  <c r="HD254" i="1"/>
  <c r="HD250" i="1"/>
  <c r="HD253" i="1"/>
  <c r="HD243" i="1"/>
  <c r="HD239" i="1"/>
  <c r="HD235" i="1"/>
  <c r="HD224" i="1"/>
  <c r="HD257" i="1"/>
  <c r="HD249" i="1"/>
  <c r="HD246" i="1"/>
  <c r="HD242" i="1"/>
  <c r="HD238" i="1"/>
  <c r="HD234" i="1"/>
  <c r="HD227" i="1"/>
  <c r="HD223" i="1"/>
  <c r="HD256" i="1"/>
  <c r="HD245" i="1"/>
  <c r="HD241" i="1"/>
  <c r="HD237" i="1"/>
  <c r="HD233" i="1"/>
  <c r="HD226" i="1"/>
  <c r="HD222" i="1"/>
  <c r="HD248" i="1"/>
  <c r="HD244" i="1"/>
  <c r="HD240" i="1"/>
  <c r="HD236" i="1"/>
  <c r="HD232" i="1"/>
  <c r="HD225" i="1"/>
  <c r="HD221" i="1"/>
  <c r="HD215" i="1"/>
  <c r="HD218" i="1"/>
  <c r="HD214" i="1"/>
  <c r="HD210" i="1"/>
  <c r="HD206" i="1"/>
  <c r="HD202" i="1"/>
  <c r="HD252" i="1"/>
  <c r="HD219" i="1"/>
  <c r="HD217" i="1"/>
  <c r="HD213" i="1"/>
  <c r="HD209" i="1"/>
  <c r="HD205" i="1"/>
  <c r="HD201" i="1"/>
  <c r="HD194" i="1"/>
  <c r="HD216" i="1"/>
  <c r="HD212" i="1"/>
  <c r="HD208" i="1"/>
  <c r="HD204" i="1"/>
  <c r="HD200" i="1"/>
  <c r="HD220" i="1"/>
  <c r="HD207" i="1"/>
  <c r="HD199" i="1"/>
  <c r="HD192" i="1"/>
  <c r="HD188" i="1"/>
  <c r="HD184" i="1"/>
  <c r="HD180" i="1"/>
  <c r="HD176" i="1"/>
  <c r="HD193" i="1"/>
  <c r="HD191" i="1"/>
  <c r="HD187" i="1"/>
  <c r="HD183" i="1"/>
  <c r="HD179" i="1"/>
  <c r="HD175" i="1"/>
  <c r="HD171" i="1"/>
  <c r="HD167" i="1"/>
  <c r="HD163" i="1"/>
  <c r="HD211" i="1"/>
  <c r="HD203" i="1"/>
  <c r="HD190" i="1"/>
  <c r="HD182" i="1"/>
  <c r="HD178" i="1"/>
  <c r="HD174" i="1"/>
  <c r="HD170" i="1"/>
  <c r="HD166" i="1"/>
  <c r="HD162" i="1"/>
  <c r="HD189" i="1"/>
  <c r="HD173" i="1"/>
  <c r="HD146" i="1"/>
  <c r="HD169" i="1"/>
  <c r="HD185" i="1"/>
  <c r="HD172" i="1"/>
  <c r="HD161" i="1"/>
  <c r="HD155" i="1"/>
  <c r="HD148" i="1"/>
  <c r="HD164" i="1"/>
  <c r="HD19" i="1"/>
  <c r="HD141" i="1"/>
  <c r="HD165" i="1"/>
  <c r="HD147" i="1"/>
  <c r="HD181" i="1"/>
  <c r="HD154" i="1"/>
  <c r="HD149" i="1"/>
  <c r="HD20" i="1"/>
  <c r="HD160" i="1"/>
  <c r="GZ12" i="1"/>
  <c r="GZ13" i="1" s="1"/>
  <c r="GZ11" i="1"/>
  <c r="GZ10" i="1"/>
  <c r="HH297" i="1"/>
  <c r="HH264" i="1"/>
  <c r="HH231" i="1"/>
  <c r="HH198" i="1"/>
  <c r="HH186" i="1"/>
  <c r="HH177" i="1"/>
  <c r="HH168" i="1"/>
  <c r="HH153" i="1"/>
  <c r="HH24" i="1"/>
  <c r="HH33" i="1" s="1"/>
  <c r="HH159" i="1"/>
  <c r="HH145" i="1"/>
  <c r="HH18" i="1"/>
  <c r="IA297" i="1"/>
  <c r="IA231" i="1"/>
  <c r="IA264" i="1"/>
  <c r="IA198" i="1"/>
  <c r="IA186" i="1"/>
  <c r="IA153" i="1"/>
  <c r="IA159" i="1"/>
  <c r="IA145" i="1"/>
  <c r="IA177" i="1"/>
  <c r="IA18" i="1"/>
  <c r="IA168" i="1"/>
  <c r="IA24" i="1"/>
  <c r="IA33" i="1" s="1"/>
  <c r="HP297" i="1"/>
  <c r="HP264" i="1"/>
  <c r="HP231" i="1"/>
  <c r="HP198" i="1"/>
  <c r="HP186" i="1"/>
  <c r="HP177" i="1"/>
  <c r="HP168" i="1"/>
  <c r="HP153" i="1"/>
  <c r="HP145" i="1"/>
  <c r="HP24" i="1"/>
  <c r="HP33" i="1" s="1"/>
  <c r="HP159" i="1"/>
  <c r="HP18" i="1"/>
  <c r="II297" i="1"/>
  <c r="II264" i="1"/>
  <c r="II231" i="1"/>
  <c r="II198" i="1"/>
  <c r="II168" i="1"/>
  <c r="II153" i="1"/>
  <c r="II177" i="1"/>
  <c r="II159" i="1"/>
  <c r="II145" i="1"/>
  <c r="II18" i="1"/>
  <c r="II24" i="1"/>
  <c r="II33" i="1" s="1"/>
  <c r="II186" i="1"/>
  <c r="HE297" i="1"/>
  <c r="HE264" i="1"/>
  <c r="HE231" i="1"/>
  <c r="HE186" i="1"/>
  <c r="HE177" i="1"/>
  <c r="HE159" i="1"/>
  <c r="HE145" i="1"/>
  <c r="HE168" i="1"/>
  <c r="HE198" i="1"/>
  <c r="HE18" i="1"/>
  <c r="HE24" i="1"/>
  <c r="HE33" i="1" s="1"/>
  <c r="HE153" i="1"/>
  <c r="HF10" i="1"/>
  <c r="HF12" i="1"/>
  <c r="HF13" i="1" s="1"/>
  <c r="HF11" i="1"/>
  <c r="HW12" i="1"/>
  <c r="HW13" i="1" s="1"/>
  <c r="HW10" i="1"/>
  <c r="HW11" i="1"/>
  <c r="IE264" i="1"/>
  <c r="IE297" i="1"/>
  <c r="IE231" i="1"/>
  <c r="IE177" i="1"/>
  <c r="IE186" i="1"/>
  <c r="IE198" i="1"/>
  <c r="IE168" i="1"/>
  <c r="IE153" i="1"/>
  <c r="IE24" i="1"/>
  <c r="IE33" i="1" s="1"/>
  <c r="IE159" i="1"/>
  <c r="IE145" i="1"/>
  <c r="IE18" i="1"/>
  <c r="HH12" i="1"/>
  <c r="HH13" i="1" s="1"/>
  <c r="HH11" i="1"/>
  <c r="HH10" i="1"/>
  <c r="IA11" i="1"/>
  <c r="IA10" i="1"/>
  <c r="IA12" i="1"/>
  <c r="IA13" i="1" s="1"/>
  <c r="HP12" i="1"/>
  <c r="HP13" i="1" s="1"/>
  <c r="HP11" i="1"/>
  <c r="HP10" i="1"/>
  <c r="HE10" i="1"/>
  <c r="HE12" i="1"/>
  <c r="HE13" i="1" s="1"/>
  <c r="HE11" i="1"/>
  <c r="HG264" i="1"/>
  <c r="HG297" i="1"/>
  <c r="HG231" i="1"/>
  <c r="HG198" i="1"/>
  <c r="HG177" i="1"/>
  <c r="HG168" i="1"/>
  <c r="HG186" i="1"/>
  <c r="HG153" i="1"/>
  <c r="HG24" i="1"/>
  <c r="HG33" i="1" s="1"/>
  <c r="HG159" i="1"/>
  <c r="HG145" i="1"/>
  <c r="HG18" i="1"/>
  <c r="HO297" i="1"/>
  <c r="HO264" i="1"/>
  <c r="HO231" i="1"/>
  <c r="HO177" i="1"/>
  <c r="HO186" i="1"/>
  <c r="HO198" i="1"/>
  <c r="HO168" i="1"/>
  <c r="HO153" i="1"/>
  <c r="HO145" i="1"/>
  <c r="HO24" i="1"/>
  <c r="HO33" i="1" s="1"/>
  <c r="HO159" i="1"/>
  <c r="HO18" i="1"/>
  <c r="HV297" i="1"/>
  <c r="HV264" i="1"/>
  <c r="HV231" i="1"/>
  <c r="HV186" i="1"/>
  <c r="HV198" i="1"/>
  <c r="HV177" i="1"/>
  <c r="HV168" i="1"/>
  <c r="HV159" i="1"/>
  <c r="HV145" i="1"/>
  <c r="HV18" i="1"/>
  <c r="HV24" i="1"/>
  <c r="HV33" i="1" s="1"/>
  <c r="HV153" i="1"/>
  <c r="IE12" i="1"/>
  <c r="IE13" i="1" s="1"/>
  <c r="IE11" i="1"/>
  <c r="IE10" i="1"/>
  <c r="IK340" i="1" l="1"/>
  <c r="IK336" i="1"/>
  <c r="IK332" i="1"/>
  <c r="IK328" i="1"/>
  <c r="IK339" i="1"/>
  <c r="IK335" i="1"/>
  <c r="IK331" i="1"/>
  <c r="IK327" i="1"/>
  <c r="IK338" i="1"/>
  <c r="IK334" i="1"/>
  <c r="IK330" i="1"/>
  <c r="IK341" i="1"/>
  <c r="IK337" i="1"/>
  <c r="IK333" i="1"/>
  <c r="IK329" i="1"/>
  <c r="IK323" i="1"/>
  <c r="IK319" i="1"/>
  <c r="IK315" i="1"/>
  <c r="IK326" i="1"/>
  <c r="IK322" i="1"/>
  <c r="IK318" i="1"/>
  <c r="IK321" i="1"/>
  <c r="IK324" i="1"/>
  <c r="IK314" i="1"/>
  <c r="IK310" i="1"/>
  <c r="IK306" i="1"/>
  <c r="IK317" i="1"/>
  <c r="IK320" i="1"/>
  <c r="IK313" i="1"/>
  <c r="IK309" i="1"/>
  <c r="IK305" i="1"/>
  <c r="IK316" i="1"/>
  <c r="IK312" i="1"/>
  <c r="IK308" i="1"/>
  <c r="IK304" i="1"/>
  <c r="IK301" i="1"/>
  <c r="IK290" i="1"/>
  <c r="IK311" i="1"/>
  <c r="IK300" i="1"/>
  <c r="IK293" i="1"/>
  <c r="IK289" i="1"/>
  <c r="IK325" i="1"/>
  <c r="IK303" i="1"/>
  <c r="IK299" i="1"/>
  <c r="IK302" i="1"/>
  <c r="IK286" i="1"/>
  <c r="IK282" i="1"/>
  <c r="IK278" i="1"/>
  <c r="IK274" i="1"/>
  <c r="IK270" i="1"/>
  <c r="IK266" i="1"/>
  <c r="IK259" i="1"/>
  <c r="IK292" i="1"/>
  <c r="IK298" i="1"/>
  <c r="IK285" i="1"/>
  <c r="IK281" i="1"/>
  <c r="IK277" i="1"/>
  <c r="IK273" i="1"/>
  <c r="IK269" i="1"/>
  <c r="IK265" i="1"/>
  <c r="IK307" i="1"/>
  <c r="IK288" i="1"/>
  <c r="IK287" i="1"/>
  <c r="IK291" i="1"/>
  <c r="IK272" i="1"/>
  <c r="IK255" i="1"/>
  <c r="IK251" i="1"/>
  <c r="IK275" i="1"/>
  <c r="IK284" i="1"/>
  <c r="IK268" i="1"/>
  <c r="IK257" i="1"/>
  <c r="IK254" i="1"/>
  <c r="IK271" i="1"/>
  <c r="IK280" i="1"/>
  <c r="IK253" i="1"/>
  <c r="IK249" i="1"/>
  <c r="IK283" i="1"/>
  <c r="IK267" i="1"/>
  <c r="IK258" i="1"/>
  <c r="IK260" i="1"/>
  <c r="IK248" i="1"/>
  <c r="IK242" i="1"/>
  <c r="IK238" i="1"/>
  <c r="IK234" i="1"/>
  <c r="IK227" i="1"/>
  <c r="IK223" i="1"/>
  <c r="IK246" i="1"/>
  <c r="IK256" i="1"/>
  <c r="IK245" i="1"/>
  <c r="IK241" i="1"/>
  <c r="IK237" i="1"/>
  <c r="IK233" i="1"/>
  <c r="IK226" i="1"/>
  <c r="IK222" i="1"/>
  <c r="IK218" i="1"/>
  <c r="IK252" i="1"/>
  <c r="IK276" i="1"/>
  <c r="IK250" i="1"/>
  <c r="IK247" i="1"/>
  <c r="IK236" i="1"/>
  <c r="IK239" i="1"/>
  <c r="IK232" i="1"/>
  <c r="IK220" i="1"/>
  <c r="IK244" i="1"/>
  <c r="IK225" i="1"/>
  <c r="IK216" i="1"/>
  <c r="IK212" i="1"/>
  <c r="IK208" i="1"/>
  <c r="IK204" i="1"/>
  <c r="IK200" i="1"/>
  <c r="IK240" i="1"/>
  <c r="IK221" i="1"/>
  <c r="IK279" i="1"/>
  <c r="IK243" i="1"/>
  <c r="IK224" i="1"/>
  <c r="IK219" i="1"/>
  <c r="IK210" i="1"/>
  <c r="IK202" i="1"/>
  <c r="IK192" i="1"/>
  <c r="IK191" i="1"/>
  <c r="IK205" i="1"/>
  <c r="IK194" i="1"/>
  <c r="IK235" i="1"/>
  <c r="IK203" i="1"/>
  <c r="IK190" i="1"/>
  <c r="IK182" i="1"/>
  <c r="IK178" i="1"/>
  <c r="IK174" i="1"/>
  <c r="IK170" i="1"/>
  <c r="IK166" i="1"/>
  <c r="IK162" i="1"/>
  <c r="IK211" i="1"/>
  <c r="IK193" i="1"/>
  <c r="IK217" i="1"/>
  <c r="IK209" i="1"/>
  <c r="IK201" i="1"/>
  <c r="IK179" i="1"/>
  <c r="IK164" i="1"/>
  <c r="IK214" i="1"/>
  <c r="IK185" i="1"/>
  <c r="IK171" i="1"/>
  <c r="IK160" i="1"/>
  <c r="IK149" i="1"/>
  <c r="IK207" i="1"/>
  <c r="IK167" i="1"/>
  <c r="IK180" i="1"/>
  <c r="IK163" i="1"/>
  <c r="IK155" i="1"/>
  <c r="IK148" i="1"/>
  <c r="IK141" i="1"/>
  <c r="IK199" i="1"/>
  <c r="IK183" i="1"/>
  <c r="IK175" i="1"/>
  <c r="IK169" i="1"/>
  <c r="IK215" i="1"/>
  <c r="IK213" i="1"/>
  <c r="IK181" i="1"/>
  <c r="IK173" i="1"/>
  <c r="IK165" i="1"/>
  <c r="IK154" i="1"/>
  <c r="IK147" i="1"/>
  <c r="IK189" i="1"/>
  <c r="IK206" i="1"/>
  <c r="IK146" i="1"/>
  <c r="IK172" i="1"/>
  <c r="IK184" i="1"/>
  <c r="IK187" i="1"/>
  <c r="IK161" i="1"/>
  <c r="IK176" i="1"/>
  <c r="IK20" i="1"/>
  <c r="IK188" i="1"/>
  <c r="IK19" i="1"/>
  <c r="HO339" i="1"/>
  <c r="HO335" i="1"/>
  <c r="HO331" i="1"/>
  <c r="HO327" i="1"/>
  <c r="HO338" i="1"/>
  <c r="HO334" i="1"/>
  <c r="HO330" i="1"/>
  <c r="HO341" i="1"/>
  <c r="HO337" i="1"/>
  <c r="HO333" i="1"/>
  <c r="HO329" i="1"/>
  <c r="HO340" i="1"/>
  <c r="HO336" i="1"/>
  <c r="HO332" i="1"/>
  <c r="HO328" i="1"/>
  <c r="HO326" i="1"/>
  <c r="HO322" i="1"/>
  <c r="HO318" i="1"/>
  <c r="HO325" i="1"/>
  <c r="HO321" i="1"/>
  <c r="HO317" i="1"/>
  <c r="HO320" i="1"/>
  <c r="HO323" i="1"/>
  <c r="HO313" i="1"/>
  <c r="HO309" i="1"/>
  <c r="HO305" i="1"/>
  <c r="HO316" i="1"/>
  <c r="HO319" i="1"/>
  <c r="HO312" i="1"/>
  <c r="HO308" i="1"/>
  <c r="HO304" i="1"/>
  <c r="HO311" i="1"/>
  <c r="HO307" i="1"/>
  <c r="HO324" i="1"/>
  <c r="HO315" i="1"/>
  <c r="HO314" i="1"/>
  <c r="HO300" i="1"/>
  <c r="HO293" i="1"/>
  <c r="HO289" i="1"/>
  <c r="HO310" i="1"/>
  <c r="HO299" i="1"/>
  <c r="HO292" i="1"/>
  <c r="HO288" i="1"/>
  <c r="HO303" i="1"/>
  <c r="HO306" i="1"/>
  <c r="HO298" i="1"/>
  <c r="HO301" i="1"/>
  <c r="HO285" i="1"/>
  <c r="HO281" i="1"/>
  <c r="HO277" i="1"/>
  <c r="HO273" i="1"/>
  <c r="HO269" i="1"/>
  <c r="HO265" i="1"/>
  <c r="HO291" i="1"/>
  <c r="HO284" i="1"/>
  <c r="HO280" i="1"/>
  <c r="HO276" i="1"/>
  <c r="HO272" i="1"/>
  <c r="HO268" i="1"/>
  <c r="HO302" i="1"/>
  <c r="HO287" i="1"/>
  <c r="HO271" i="1"/>
  <c r="HO259" i="1"/>
  <c r="HO254" i="1"/>
  <c r="HO274" i="1"/>
  <c r="HO258" i="1"/>
  <c r="HO283" i="1"/>
  <c r="HO267" i="1"/>
  <c r="HO253" i="1"/>
  <c r="HO286" i="1"/>
  <c r="HO270" i="1"/>
  <c r="HO290" i="1"/>
  <c r="HO279" i="1"/>
  <c r="HO260" i="1"/>
  <c r="HO256" i="1"/>
  <c r="HO252" i="1"/>
  <c r="HO282" i="1"/>
  <c r="HO266" i="1"/>
  <c r="HO257" i="1"/>
  <c r="HO250" i="1"/>
  <c r="HO247" i="1"/>
  <c r="HO245" i="1"/>
  <c r="HO241" i="1"/>
  <c r="HO237" i="1"/>
  <c r="HO233" i="1"/>
  <c r="HO226" i="1"/>
  <c r="HO222" i="1"/>
  <c r="HO275" i="1"/>
  <c r="HO255" i="1"/>
  <c r="HO249" i="1"/>
  <c r="HO278" i="1"/>
  <c r="HO244" i="1"/>
  <c r="HO240" i="1"/>
  <c r="HO236" i="1"/>
  <c r="HO232" i="1"/>
  <c r="HO225" i="1"/>
  <c r="HO221" i="1"/>
  <c r="HO251" i="1"/>
  <c r="HO248" i="1"/>
  <c r="HO235" i="1"/>
  <c r="HO219" i="1"/>
  <c r="HO243" i="1"/>
  <c r="HO224" i="1"/>
  <c r="HO246" i="1"/>
  <c r="HO227" i="1"/>
  <c r="HO220" i="1"/>
  <c r="HO215" i="1"/>
  <c r="HO211" i="1"/>
  <c r="HO207" i="1"/>
  <c r="HO203" i="1"/>
  <c r="HO199" i="1"/>
  <c r="HO239" i="1"/>
  <c r="HO242" i="1"/>
  <c r="HO223" i="1"/>
  <c r="HO193" i="1"/>
  <c r="HO209" i="1"/>
  <c r="HO201" i="1"/>
  <c r="HO204" i="1"/>
  <c r="HO210" i="1"/>
  <c r="HO202" i="1"/>
  <c r="HO189" i="1"/>
  <c r="HO185" i="1"/>
  <c r="HO181" i="1"/>
  <c r="HO173" i="1"/>
  <c r="HO169" i="1"/>
  <c r="HO165" i="1"/>
  <c r="HO161" i="1"/>
  <c r="HO238" i="1"/>
  <c r="HO218" i="1"/>
  <c r="HO217" i="1"/>
  <c r="HO216" i="1"/>
  <c r="HO208" i="1"/>
  <c r="HO200" i="1"/>
  <c r="HO194" i="1"/>
  <c r="HO178" i="1"/>
  <c r="HO163" i="1"/>
  <c r="HO184" i="1"/>
  <c r="HO176" i="1"/>
  <c r="HO170" i="1"/>
  <c r="HO160" i="1"/>
  <c r="HO155" i="1"/>
  <c r="HO148" i="1"/>
  <c r="HO141" i="1"/>
  <c r="HO206" i="1"/>
  <c r="HO214" i="1"/>
  <c r="HO212" i="1"/>
  <c r="HO192" i="1"/>
  <c r="HO179" i="1"/>
  <c r="HO172" i="1"/>
  <c r="HO162" i="1"/>
  <c r="HO154" i="1"/>
  <c r="HO147" i="1"/>
  <c r="HO182" i="1"/>
  <c r="HO174" i="1"/>
  <c r="HO180" i="1"/>
  <c r="HO164" i="1"/>
  <c r="HO234" i="1"/>
  <c r="HO166" i="1"/>
  <c r="HO205" i="1"/>
  <c r="HO188" i="1"/>
  <c r="HO149" i="1"/>
  <c r="HO146" i="1"/>
  <c r="HO191" i="1"/>
  <c r="HO183" i="1"/>
  <c r="HO171" i="1"/>
  <c r="HO20" i="1"/>
  <c r="HO213" i="1"/>
  <c r="HO190" i="1"/>
  <c r="HO175" i="1"/>
  <c r="HO187" i="1"/>
  <c r="HO19" i="1"/>
  <c r="HO167" i="1"/>
  <c r="HE340" i="1"/>
  <c r="HE336" i="1"/>
  <c r="HE332" i="1"/>
  <c r="HE328" i="1"/>
  <c r="HE339" i="1"/>
  <c r="HE335" i="1"/>
  <c r="HE331" i="1"/>
  <c r="HE327" i="1"/>
  <c r="HE338" i="1"/>
  <c r="HE334" i="1"/>
  <c r="HE330" i="1"/>
  <c r="HE341" i="1"/>
  <c r="HE337" i="1"/>
  <c r="HE333" i="1"/>
  <c r="HE329" i="1"/>
  <c r="HE323" i="1"/>
  <c r="HE319" i="1"/>
  <c r="HE315" i="1"/>
  <c r="HE326" i="1"/>
  <c r="HE322" i="1"/>
  <c r="HE318" i="1"/>
  <c r="HE321" i="1"/>
  <c r="HE324" i="1"/>
  <c r="HE314" i="1"/>
  <c r="HE310" i="1"/>
  <c r="HE306" i="1"/>
  <c r="HE317" i="1"/>
  <c r="HE320" i="1"/>
  <c r="HE313" i="1"/>
  <c r="HE309" i="1"/>
  <c r="HE305" i="1"/>
  <c r="HE316" i="1"/>
  <c r="HE312" i="1"/>
  <c r="HE308" i="1"/>
  <c r="HE301" i="1"/>
  <c r="HE290" i="1"/>
  <c r="HE311" i="1"/>
  <c r="HE300" i="1"/>
  <c r="HE293" i="1"/>
  <c r="HE289" i="1"/>
  <c r="HE325" i="1"/>
  <c r="HE304" i="1"/>
  <c r="HE303" i="1"/>
  <c r="HE299" i="1"/>
  <c r="HE288" i="1"/>
  <c r="HE302" i="1"/>
  <c r="HE286" i="1"/>
  <c r="HE282" i="1"/>
  <c r="HE278" i="1"/>
  <c r="HE274" i="1"/>
  <c r="HE270" i="1"/>
  <c r="HE266" i="1"/>
  <c r="HE292" i="1"/>
  <c r="HE298" i="1"/>
  <c r="HE285" i="1"/>
  <c r="HE281" i="1"/>
  <c r="HE277" i="1"/>
  <c r="HE273" i="1"/>
  <c r="HE269" i="1"/>
  <c r="HE265" i="1"/>
  <c r="HE307" i="1"/>
  <c r="HE272" i="1"/>
  <c r="HE255" i="1"/>
  <c r="HE275" i="1"/>
  <c r="HE258" i="1"/>
  <c r="HE291" i="1"/>
  <c r="HE284" i="1"/>
  <c r="HE268" i="1"/>
  <c r="HE254" i="1"/>
  <c r="HE287" i="1"/>
  <c r="HE271" i="1"/>
  <c r="HE280" i="1"/>
  <c r="HE253" i="1"/>
  <c r="HE283" i="1"/>
  <c r="HE267" i="1"/>
  <c r="HE259" i="1"/>
  <c r="HE276" i="1"/>
  <c r="HE257" i="1"/>
  <c r="HE249" i="1"/>
  <c r="HE279" i="1"/>
  <c r="HE251" i="1"/>
  <c r="HE246" i="1"/>
  <c r="HE242" i="1"/>
  <c r="HE238" i="1"/>
  <c r="HE234" i="1"/>
  <c r="HE227" i="1"/>
  <c r="HE223" i="1"/>
  <c r="HE256" i="1"/>
  <c r="HE247" i="1"/>
  <c r="HE260" i="1"/>
  <c r="HE245" i="1"/>
  <c r="HE241" i="1"/>
  <c r="HE237" i="1"/>
  <c r="HE233" i="1"/>
  <c r="HE226" i="1"/>
  <c r="HE222" i="1"/>
  <c r="HE252" i="1"/>
  <c r="HE250" i="1"/>
  <c r="HE236" i="1"/>
  <c r="HE232" i="1"/>
  <c r="HE248" i="1"/>
  <c r="HE244" i="1"/>
  <c r="HE225" i="1"/>
  <c r="HE216" i="1"/>
  <c r="HE212" i="1"/>
  <c r="HE208" i="1"/>
  <c r="HE204" i="1"/>
  <c r="HE200" i="1"/>
  <c r="HE240" i="1"/>
  <c r="HE221" i="1"/>
  <c r="HE220" i="1"/>
  <c r="HE243" i="1"/>
  <c r="HE224" i="1"/>
  <c r="HE193" i="1"/>
  <c r="HE215" i="1"/>
  <c r="HE214" i="1"/>
  <c r="HE213" i="1"/>
  <c r="HE210" i="1"/>
  <c r="HE202" i="1"/>
  <c r="HE239" i="1"/>
  <c r="HE218" i="1"/>
  <c r="HE217" i="1"/>
  <c r="HE205" i="1"/>
  <c r="HE211" i="1"/>
  <c r="HE203" i="1"/>
  <c r="HE190" i="1"/>
  <c r="HE182" i="1"/>
  <c r="HE178" i="1"/>
  <c r="HE174" i="1"/>
  <c r="HE170" i="1"/>
  <c r="HE166" i="1"/>
  <c r="HE162" i="1"/>
  <c r="HE219" i="1"/>
  <c r="HE194" i="1"/>
  <c r="HE209" i="1"/>
  <c r="HE201" i="1"/>
  <c r="HE199" i="1"/>
  <c r="HE179" i="1"/>
  <c r="HE169" i="1"/>
  <c r="HE185" i="1"/>
  <c r="HE165" i="1"/>
  <c r="HE160" i="1"/>
  <c r="HE149" i="1"/>
  <c r="HE189" i="1"/>
  <c r="HE188" i="1"/>
  <c r="HE187" i="1"/>
  <c r="HE172" i="1"/>
  <c r="HE206" i="1"/>
  <c r="HE191" i="1"/>
  <c r="HE180" i="1"/>
  <c r="HE155" i="1"/>
  <c r="HE148" i="1"/>
  <c r="HE141" i="1"/>
  <c r="HE183" i="1"/>
  <c r="HE175" i="1"/>
  <c r="HE164" i="1"/>
  <c r="HE235" i="1"/>
  <c r="HE181" i="1"/>
  <c r="HE171" i="1"/>
  <c r="HE154" i="1"/>
  <c r="HE147" i="1"/>
  <c r="HE207" i="1"/>
  <c r="HE192" i="1"/>
  <c r="HE176" i="1"/>
  <c r="HE173" i="1"/>
  <c r="HE167" i="1"/>
  <c r="HE163" i="1"/>
  <c r="HE161" i="1"/>
  <c r="HE20" i="1"/>
  <c r="HE184" i="1"/>
  <c r="HE146" i="1"/>
  <c r="HE19" i="1"/>
  <c r="HU340" i="1"/>
  <c r="HU336" i="1"/>
  <c r="HU332" i="1"/>
  <c r="HU328" i="1"/>
  <c r="HU339" i="1"/>
  <c r="HU335" i="1"/>
  <c r="HU331" i="1"/>
  <c r="HU327" i="1"/>
  <c r="HU338" i="1"/>
  <c r="HU334" i="1"/>
  <c r="HU330" i="1"/>
  <c r="HU341" i="1"/>
  <c r="HU337" i="1"/>
  <c r="HU333" i="1"/>
  <c r="HU329" i="1"/>
  <c r="HU323" i="1"/>
  <c r="HU319" i="1"/>
  <c r="HU315" i="1"/>
  <c r="HU326" i="1"/>
  <c r="HU322" i="1"/>
  <c r="HU318" i="1"/>
  <c r="HU316" i="1"/>
  <c r="HU314" i="1"/>
  <c r="HU310" i="1"/>
  <c r="HU306" i="1"/>
  <c r="HU325" i="1"/>
  <c r="HU313" i="1"/>
  <c r="HU309" i="1"/>
  <c r="HU305" i="1"/>
  <c r="HU321" i="1"/>
  <c r="HU324" i="1"/>
  <c r="HU312" i="1"/>
  <c r="HU308" i="1"/>
  <c r="HU307" i="1"/>
  <c r="HU301" i="1"/>
  <c r="HU290" i="1"/>
  <c r="HU317" i="1"/>
  <c r="HU320" i="1"/>
  <c r="HU300" i="1"/>
  <c r="HU293" i="1"/>
  <c r="HU289" i="1"/>
  <c r="HU303" i="1"/>
  <c r="HU304" i="1"/>
  <c r="HU291" i="1"/>
  <c r="HU288" i="1"/>
  <c r="HU287" i="1"/>
  <c r="HU286" i="1"/>
  <c r="HU282" i="1"/>
  <c r="HU278" i="1"/>
  <c r="HU274" i="1"/>
  <c r="HU270" i="1"/>
  <c r="HU266" i="1"/>
  <c r="HU259" i="1"/>
  <c r="HU311" i="1"/>
  <c r="HU285" i="1"/>
  <c r="HU281" i="1"/>
  <c r="HU277" i="1"/>
  <c r="HU273" i="1"/>
  <c r="HU269" i="1"/>
  <c r="HU265" i="1"/>
  <c r="HU299" i="1"/>
  <c r="HU292" i="1"/>
  <c r="HU280" i="1"/>
  <c r="HU257" i="1"/>
  <c r="HU255" i="1"/>
  <c r="HU251" i="1"/>
  <c r="HU283" i="1"/>
  <c r="HU267" i="1"/>
  <c r="HU276" i="1"/>
  <c r="HU254" i="1"/>
  <c r="HU279" i="1"/>
  <c r="HU260" i="1"/>
  <c r="HU258" i="1"/>
  <c r="HU302" i="1"/>
  <c r="HU272" i="1"/>
  <c r="HU253" i="1"/>
  <c r="HU249" i="1"/>
  <c r="HU275" i="1"/>
  <c r="HU252" i="1"/>
  <c r="HU246" i="1"/>
  <c r="HU242" i="1"/>
  <c r="HU238" i="1"/>
  <c r="HU234" i="1"/>
  <c r="HU227" i="1"/>
  <c r="HU223" i="1"/>
  <c r="HU284" i="1"/>
  <c r="HU245" i="1"/>
  <c r="HU241" i="1"/>
  <c r="HU237" i="1"/>
  <c r="HU233" i="1"/>
  <c r="HU226" i="1"/>
  <c r="HU222" i="1"/>
  <c r="HU218" i="1"/>
  <c r="HU268" i="1"/>
  <c r="HU247" i="1"/>
  <c r="HU256" i="1"/>
  <c r="HU250" i="1"/>
  <c r="HU298" i="1"/>
  <c r="HU244" i="1"/>
  <c r="HU225" i="1"/>
  <c r="HU220" i="1"/>
  <c r="HU248" i="1"/>
  <c r="HU240" i="1"/>
  <c r="HU221" i="1"/>
  <c r="HU271" i="1"/>
  <c r="HU236" i="1"/>
  <c r="HU239" i="1"/>
  <c r="HU219" i="1"/>
  <c r="HU216" i="1"/>
  <c r="HU212" i="1"/>
  <c r="HU208" i="1"/>
  <c r="HU204" i="1"/>
  <c r="HU200" i="1"/>
  <c r="HU232" i="1"/>
  <c r="HU235" i="1"/>
  <c r="HU224" i="1"/>
  <c r="HU210" i="1"/>
  <c r="HU202" i="1"/>
  <c r="HU205" i="1"/>
  <c r="HU194" i="1"/>
  <c r="HU193" i="1"/>
  <c r="HU215" i="1"/>
  <c r="HU214" i="1"/>
  <c r="HU213" i="1"/>
  <c r="HU211" i="1"/>
  <c r="HU203" i="1"/>
  <c r="HU190" i="1"/>
  <c r="HU182" i="1"/>
  <c r="HU178" i="1"/>
  <c r="HU174" i="1"/>
  <c r="HU170" i="1"/>
  <c r="HU166" i="1"/>
  <c r="HU162" i="1"/>
  <c r="HU243" i="1"/>
  <c r="HU217" i="1"/>
  <c r="HU209" i="1"/>
  <c r="HU201" i="1"/>
  <c r="HU179" i="1"/>
  <c r="HU172" i="1"/>
  <c r="HU161" i="1"/>
  <c r="HU206" i="1"/>
  <c r="HU185" i="1"/>
  <c r="HU149" i="1"/>
  <c r="HU192" i="1"/>
  <c r="HU180" i="1"/>
  <c r="HU171" i="1"/>
  <c r="HU155" i="1"/>
  <c r="HU148" i="1"/>
  <c r="HU141" i="1"/>
  <c r="HU207" i="1"/>
  <c r="HU189" i="1"/>
  <c r="HU188" i="1"/>
  <c r="HU187" i="1"/>
  <c r="HU183" i="1"/>
  <c r="HU175" i="1"/>
  <c r="HU167" i="1"/>
  <c r="HU191" i="1"/>
  <c r="HU181" i="1"/>
  <c r="HU173" i="1"/>
  <c r="HU163" i="1"/>
  <c r="HU160" i="1"/>
  <c r="HU154" i="1"/>
  <c r="HU147" i="1"/>
  <c r="HU199" i="1"/>
  <c r="HU165" i="1"/>
  <c r="HU164" i="1"/>
  <c r="HU184" i="1"/>
  <c r="HU20" i="1"/>
  <c r="HU176" i="1"/>
  <c r="HU146" i="1"/>
  <c r="HU19" i="1"/>
  <c r="HU169" i="1"/>
  <c r="IN338" i="1"/>
  <c r="IN334" i="1"/>
  <c r="IN330" i="1"/>
  <c r="IN341" i="1"/>
  <c r="IN337" i="1"/>
  <c r="IN333" i="1"/>
  <c r="IN329" i="1"/>
  <c r="IN332" i="1"/>
  <c r="IN322" i="1"/>
  <c r="IN318" i="1"/>
  <c r="IN335" i="1"/>
  <c r="IN326" i="1"/>
  <c r="IN328" i="1"/>
  <c r="IN325" i="1"/>
  <c r="IN321" i="1"/>
  <c r="IN317" i="1"/>
  <c r="IN331" i="1"/>
  <c r="IN340" i="1"/>
  <c r="IN324" i="1"/>
  <c r="IN320" i="1"/>
  <c r="IN316" i="1"/>
  <c r="IN336" i="1"/>
  <c r="IN323" i="1"/>
  <c r="IN319" i="1"/>
  <c r="IN315" i="1"/>
  <c r="IN313" i="1"/>
  <c r="IN309" i="1"/>
  <c r="IN305" i="1"/>
  <c r="IN312" i="1"/>
  <c r="IN308" i="1"/>
  <c r="IN311" i="1"/>
  <c r="IN307" i="1"/>
  <c r="IN303" i="1"/>
  <c r="IN327" i="1"/>
  <c r="IN300" i="1"/>
  <c r="IN293" i="1"/>
  <c r="IN289" i="1"/>
  <c r="IN339" i="1"/>
  <c r="IN314" i="1"/>
  <c r="IN299" i="1"/>
  <c r="IN292" i="1"/>
  <c r="IN288" i="1"/>
  <c r="IN310" i="1"/>
  <c r="IN302" i="1"/>
  <c r="IN298" i="1"/>
  <c r="IN291" i="1"/>
  <c r="IN306" i="1"/>
  <c r="IN304" i="1"/>
  <c r="IN301" i="1"/>
  <c r="IN290" i="1"/>
  <c r="IN285" i="1"/>
  <c r="IN281" i="1"/>
  <c r="IN277" i="1"/>
  <c r="IN273" i="1"/>
  <c r="IN269" i="1"/>
  <c r="IN265" i="1"/>
  <c r="IN284" i="1"/>
  <c r="IN280" i="1"/>
  <c r="IN276" i="1"/>
  <c r="IN272" i="1"/>
  <c r="IN268" i="1"/>
  <c r="IN257" i="1"/>
  <c r="IN287" i="1"/>
  <c r="IN283" i="1"/>
  <c r="IN279" i="1"/>
  <c r="IN275" i="1"/>
  <c r="IN271" i="1"/>
  <c r="IN267" i="1"/>
  <c r="IN260" i="1"/>
  <c r="IN286" i="1"/>
  <c r="IN282" i="1"/>
  <c r="IN278" i="1"/>
  <c r="IN274" i="1"/>
  <c r="IN270" i="1"/>
  <c r="IN266" i="1"/>
  <c r="IN259" i="1"/>
  <c r="IN253" i="1"/>
  <c r="IN249" i="1"/>
  <c r="IN258" i="1"/>
  <c r="IN252" i="1"/>
  <c r="IN256" i="1"/>
  <c r="IN255" i="1"/>
  <c r="IN251" i="1"/>
  <c r="IN246" i="1"/>
  <c r="IN245" i="1"/>
  <c r="IN241" i="1"/>
  <c r="IN237" i="1"/>
  <c r="IN233" i="1"/>
  <c r="IN226" i="1"/>
  <c r="IN222" i="1"/>
  <c r="IN244" i="1"/>
  <c r="IN240" i="1"/>
  <c r="IN236" i="1"/>
  <c r="IN232" i="1"/>
  <c r="IN225" i="1"/>
  <c r="IN221" i="1"/>
  <c r="IN247" i="1"/>
  <c r="IN250" i="1"/>
  <c r="IN243" i="1"/>
  <c r="IN239" i="1"/>
  <c r="IN235" i="1"/>
  <c r="IN224" i="1"/>
  <c r="IN220" i="1"/>
  <c r="IN248" i="1"/>
  <c r="IN242" i="1"/>
  <c r="IN238" i="1"/>
  <c r="IN234" i="1"/>
  <c r="IN227" i="1"/>
  <c r="IN223" i="1"/>
  <c r="IN217" i="1"/>
  <c r="IN213" i="1"/>
  <c r="IN216" i="1"/>
  <c r="IN212" i="1"/>
  <c r="IN208" i="1"/>
  <c r="IN204" i="1"/>
  <c r="IN200" i="1"/>
  <c r="IN219" i="1"/>
  <c r="IN215" i="1"/>
  <c r="IN211" i="1"/>
  <c r="IN207" i="1"/>
  <c r="IN203" i="1"/>
  <c r="IN199" i="1"/>
  <c r="IN192" i="1"/>
  <c r="IN254" i="1"/>
  <c r="IN214" i="1"/>
  <c r="IN210" i="1"/>
  <c r="IN206" i="1"/>
  <c r="IN202" i="1"/>
  <c r="IN205" i="1"/>
  <c r="IN194" i="1"/>
  <c r="IN190" i="1"/>
  <c r="IN182" i="1"/>
  <c r="IN178" i="1"/>
  <c r="IN174" i="1"/>
  <c r="IN193" i="1"/>
  <c r="IN189" i="1"/>
  <c r="IN185" i="1"/>
  <c r="IN181" i="1"/>
  <c r="IN173" i="1"/>
  <c r="IN169" i="1"/>
  <c r="IN165" i="1"/>
  <c r="IN161" i="1"/>
  <c r="IN209" i="1"/>
  <c r="IN201" i="1"/>
  <c r="IN188" i="1"/>
  <c r="IN184" i="1"/>
  <c r="IN180" i="1"/>
  <c r="IN176" i="1"/>
  <c r="IN172" i="1"/>
  <c r="IN164" i="1"/>
  <c r="IN160" i="1"/>
  <c r="IN218" i="1"/>
  <c r="IN191" i="1"/>
  <c r="IN187" i="1"/>
  <c r="IN163" i="1"/>
  <c r="IN155" i="1"/>
  <c r="IN148" i="1"/>
  <c r="IN141" i="1"/>
  <c r="IN170" i="1"/>
  <c r="IN183" i="1"/>
  <c r="IN175" i="1"/>
  <c r="IN162" i="1"/>
  <c r="IN146" i="1"/>
  <c r="IN154" i="1"/>
  <c r="IN167" i="1"/>
  <c r="IN166" i="1"/>
  <c r="IN20" i="1"/>
  <c r="IN179" i="1"/>
  <c r="IN19" i="1"/>
  <c r="IN149" i="1"/>
  <c r="IN171" i="1"/>
  <c r="IN147" i="1"/>
  <c r="HF339" i="1"/>
  <c r="HF335" i="1"/>
  <c r="HF331" i="1"/>
  <c r="HF338" i="1"/>
  <c r="HF334" i="1"/>
  <c r="HF330" i="1"/>
  <c r="HF329" i="1"/>
  <c r="HF323" i="1"/>
  <c r="HF319" i="1"/>
  <c r="HF315" i="1"/>
  <c r="HF332" i="1"/>
  <c r="HF341" i="1"/>
  <c r="HF326" i="1"/>
  <c r="HF322" i="1"/>
  <c r="HF318" i="1"/>
  <c r="HF328" i="1"/>
  <c r="HF327" i="1"/>
  <c r="HF337" i="1"/>
  <c r="HF325" i="1"/>
  <c r="HF321" i="1"/>
  <c r="HF317" i="1"/>
  <c r="HF333" i="1"/>
  <c r="HF324" i="1"/>
  <c r="HF320" i="1"/>
  <c r="HF316" i="1"/>
  <c r="HF314" i="1"/>
  <c r="HF310" i="1"/>
  <c r="HF306" i="1"/>
  <c r="HF336" i="1"/>
  <c r="HF313" i="1"/>
  <c r="HF309" i="1"/>
  <c r="HF312" i="1"/>
  <c r="HF308" i="1"/>
  <c r="HF304" i="1"/>
  <c r="HF340" i="1"/>
  <c r="HF301" i="1"/>
  <c r="HF290" i="1"/>
  <c r="HF311" i="1"/>
  <c r="HF300" i="1"/>
  <c r="HF293" i="1"/>
  <c r="HF289" i="1"/>
  <c r="HF305" i="1"/>
  <c r="HF307" i="1"/>
  <c r="HF299" i="1"/>
  <c r="HF292" i="1"/>
  <c r="HF302" i="1"/>
  <c r="HF298" i="1"/>
  <c r="HF291" i="1"/>
  <c r="HF286" i="1"/>
  <c r="HF282" i="1"/>
  <c r="HF278" i="1"/>
  <c r="HF274" i="1"/>
  <c r="HF270" i="1"/>
  <c r="HF266" i="1"/>
  <c r="HF259" i="1"/>
  <c r="HF285" i="1"/>
  <c r="HF281" i="1"/>
  <c r="HF277" i="1"/>
  <c r="HF273" i="1"/>
  <c r="HF269" i="1"/>
  <c r="HF265" i="1"/>
  <c r="HF258" i="1"/>
  <c r="HF284" i="1"/>
  <c r="HF280" i="1"/>
  <c r="HF276" i="1"/>
  <c r="HF272" i="1"/>
  <c r="HF268" i="1"/>
  <c r="HF303" i="1"/>
  <c r="HF287" i="1"/>
  <c r="HF283" i="1"/>
  <c r="HF279" i="1"/>
  <c r="HF275" i="1"/>
  <c r="HF271" i="1"/>
  <c r="HF267" i="1"/>
  <c r="HF260" i="1"/>
  <c r="HF254" i="1"/>
  <c r="HF250" i="1"/>
  <c r="HF288" i="1"/>
  <c r="HF253" i="1"/>
  <c r="HF249" i="1"/>
  <c r="HF257" i="1"/>
  <c r="HF256" i="1"/>
  <c r="HF252" i="1"/>
  <c r="HF251" i="1"/>
  <c r="HF246" i="1"/>
  <c r="HF242" i="1"/>
  <c r="HF238" i="1"/>
  <c r="HF234" i="1"/>
  <c r="HF227" i="1"/>
  <c r="HF223" i="1"/>
  <c r="HF247" i="1"/>
  <c r="HF245" i="1"/>
  <c r="HF241" i="1"/>
  <c r="HF237" i="1"/>
  <c r="HF233" i="1"/>
  <c r="HF226" i="1"/>
  <c r="HF222" i="1"/>
  <c r="HF248" i="1"/>
  <c r="HF244" i="1"/>
  <c r="HF240" i="1"/>
  <c r="HF236" i="1"/>
  <c r="HF232" i="1"/>
  <c r="HF225" i="1"/>
  <c r="HF221" i="1"/>
  <c r="HF243" i="1"/>
  <c r="HF239" i="1"/>
  <c r="HF235" i="1"/>
  <c r="HF224" i="1"/>
  <c r="HF218" i="1"/>
  <c r="HF214" i="1"/>
  <c r="HF219" i="1"/>
  <c r="HF217" i="1"/>
  <c r="HF213" i="1"/>
  <c r="HF209" i="1"/>
  <c r="HF205" i="1"/>
  <c r="HF201" i="1"/>
  <c r="HF194" i="1"/>
  <c r="HF255" i="1"/>
  <c r="HF216" i="1"/>
  <c r="HF212" i="1"/>
  <c r="HF208" i="1"/>
  <c r="HF204" i="1"/>
  <c r="HF200" i="1"/>
  <c r="HF193" i="1"/>
  <c r="HF220" i="1"/>
  <c r="HF215" i="1"/>
  <c r="HF211" i="1"/>
  <c r="HF207" i="1"/>
  <c r="HF203" i="1"/>
  <c r="HF199" i="1"/>
  <c r="HF210" i="1"/>
  <c r="HF202" i="1"/>
  <c r="HF191" i="1"/>
  <c r="HF187" i="1"/>
  <c r="HF183" i="1"/>
  <c r="HF179" i="1"/>
  <c r="HF175" i="1"/>
  <c r="HF190" i="1"/>
  <c r="HF182" i="1"/>
  <c r="HF178" i="1"/>
  <c r="HF174" i="1"/>
  <c r="HF170" i="1"/>
  <c r="HF166" i="1"/>
  <c r="HF162" i="1"/>
  <c r="HF206" i="1"/>
  <c r="HF189" i="1"/>
  <c r="HF185" i="1"/>
  <c r="HF181" i="1"/>
  <c r="HF173" i="1"/>
  <c r="HF169" i="1"/>
  <c r="HF165" i="1"/>
  <c r="HF161" i="1"/>
  <c r="HF192" i="1"/>
  <c r="HF188" i="1"/>
  <c r="HF160" i="1"/>
  <c r="HF149" i="1"/>
  <c r="HF172" i="1"/>
  <c r="HF180" i="1"/>
  <c r="HF164" i="1"/>
  <c r="HF171" i="1"/>
  <c r="HF154" i="1"/>
  <c r="HF147" i="1"/>
  <c r="HF167" i="1"/>
  <c r="HF141" i="1"/>
  <c r="HF148" i="1"/>
  <c r="HF20" i="1"/>
  <c r="HF184" i="1"/>
  <c r="HF155" i="1"/>
  <c r="HF146" i="1"/>
  <c r="HF19" i="1"/>
  <c r="HF176" i="1"/>
  <c r="HF163" i="1"/>
  <c r="HS341" i="1"/>
  <c r="HS337" i="1"/>
  <c r="HS333" i="1"/>
  <c r="HS329" i="1"/>
  <c r="HS340" i="1"/>
  <c r="HS336" i="1"/>
  <c r="HS332" i="1"/>
  <c r="HS328" i="1"/>
  <c r="HS339" i="1"/>
  <c r="HS335" i="1"/>
  <c r="HS331" i="1"/>
  <c r="HS338" i="1"/>
  <c r="HS334" i="1"/>
  <c r="HS330" i="1"/>
  <c r="HS324" i="1"/>
  <c r="HS320" i="1"/>
  <c r="HS316" i="1"/>
  <c r="HS327" i="1"/>
  <c r="HS323" i="1"/>
  <c r="HS319" i="1"/>
  <c r="HS315" i="1"/>
  <c r="HS326" i="1"/>
  <c r="HS311" i="1"/>
  <c r="HS307" i="1"/>
  <c r="HS303" i="1"/>
  <c r="HS322" i="1"/>
  <c r="HS325" i="1"/>
  <c r="HS314" i="1"/>
  <c r="HS310" i="1"/>
  <c r="HS306" i="1"/>
  <c r="HS318" i="1"/>
  <c r="HS321" i="1"/>
  <c r="HS313" i="1"/>
  <c r="HS309" i="1"/>
  <c r="HS305" i="1"/>
  <c r="HS304" i="1"/>
  <c r="HS302" i="1"/>
  <c r="HS298" i="1"/>
  <c r="HS291" i="1"/>
  <c r="HS317" i="1"/>
  <c r="HS301" i="1"/>
  <c r="HS290" i="1"/>
  <c r="HS312" i="1"/>
  <c r="HS283" i="1"/>
  <c r="HS279" i="1"/>
  <c r="HS275" i="1"/>
  <c r="HS271" i="1"/>
  <c r="HS267" i="1"/>
  <c r="HS260" i="1"/>
  <c r="HS300" i="1"/>
  <c r="HS288" i="1"/>
  <c r="HS287" i="1"/>
  <c r="HS308" i="1"/>
  <c r="HS286" i="1"/>
  <c r="HS282" i="1"/>
  <c r="HS278" i="1"/>
  <c r="HS274" i="1"/>
  <c r="HS270" i="1"/>
  <c r="HS266" i="1"/>
  <c r="HS259" i="1"/>
  <c r="HS293" i="1"/>
  <c r="HS289" i="1"/>
  <c r="HS277" i="1"/>
  <c r="HS256" i="1"/>
  <c r="HS252" i="1"/>
  <c r="HS280" i="1"/>
  <c r="HS273" i="1"/>
  <c r="HS257" i="1"/>
  <c r="HS255" i="1"/>
  <c r="HS251" i="1"/>
  <c r="HS276" i="1"/>
  <c r="HS299" i="1"/>
  <c r="HS285" i="1"/>
  <c r="HS269" i="1"/>
  <c r="HS254" i="1"/>
  <c r="HS250" i="1"/>
  <c r="HS272" i="1"/>
  <c r="HS258" i="1"/>
  <c r="HS248" i="1"/>
  <c r="HS243" i="1"/>
  <c r="HS239" i="1"/>
  <c r="HS235" i="1"/>
  <c r="HS224" i="1"/>
  <c r="HS281" i="1"/>
  <c r="HS284" i="1"/>
  <c r="HS246" i="1"/>
  <c r="HS242" i="1"/>
  <c r="HS238" i="1"/>
  <c r="HS234" i="1"/>
  <c r="HS227" i="1"/>
  <c r="HS223" i="1"/>
  <c r="HS219" i="1"/>
  <c r="HS265" i="1"/>
  <c r="HS253" i="1"/>
  <c r="HS241" i="1"/>
  <c r="HS222" i="1"/>
  <c r="HS292" i="1"/>
  <c r="HS249" i="1"/>
  <c r="HS244" i="1"/>
  <c r="HS247" i="1"/>
  <c r="HS237" i="1"/>
  <c r="HS220" i="1"/>
  <c r="HS233" i="1"/>
  <c r="HS236" i="1"/>
  <c r="HS217" i="1"/>
  <c r="HS213" i="1"/>
  <c r="HS209" i="1"/>
  <c r="HS205" i="1"/>
  <c r="HS201" i="1"/>
  <c r="HS268" i="1"/>
  <c r="HS245" i="1"/>
  <c r="HS226" i="1"/>
  <c r="HS232" i="1"/>
  <c r="HS240" i="1"/>
  <c r="HS221" i="1"/>
  <c r="HS207" i="1"/>
  <c r="HS199" i="1"/>
  <c r="HS192" i="1"/>
  <c r="HS210" i="1"/>
  <c r="HS202" i="1"/>
  <c r="HS212" i="1"/>
  <c r="HS208" i="1"/>
  <c r="HS200" i="1"/>
  <c r="HS194" i="1"/>
  <c r="HS191" i="1"/>
  <c r="HS187" i="1"/>
  <c r="HS183" i="1"/>
  <c r="HS179" i="1"/>
  <c r="HS175" i="1"/>
  <c r="HS171" i="1"/>
  <c r="HS167" i="1"/>
  <c r="HS163" i="1"/>
  <c r="HS216" i="1"/>
  <c r="HS215" i="1"/>
  <c r="HS214" i="1"/>
  <c r="HS193" i="1"/>
  <c r="HS225" i="1"/>
  <c r="HS206" i="1"/>
  <c r="HS184" i="1"/>
  <c r="HS176" i="1"/>
  <c r="HS169" i="1"/>
  <c r="HS203" i="1"/>
  <c r="HS182" i="1"/>
  <c r="HS174" i="1"/>
  <c r="HS165" i="1"/>
  <c r="HS146" i="1"/>
  <c r="HS172" i="1"/>
  <c r="HS218" i="1"/>
  <c r="HS185" i="1"/>
  <c r="HS149" i="1"/>
  <c r="HS204" i="1"/>
  <c r="HS180" i="1"/>
  <c r="HS164" i="1"/>
  <c r="HS190" i="1"/>
  <c r="HS189" i="1"/>
  <c r="HS188" i="1"/>
  <c r="HS178" i="1"/>
  <c r="HS170" i="1"/>
  <c r="HS155" i="1"/>
  <c r="HS148" i="1"/>
  <c r="HS161" i="1"/>
  <c r="HS154" i="1"/>
  <c r="HS141" i="1"/>
  <c r="HS19" i="1"/>
  <c r="HS160" i="1"/>
  <c r="HS181" i="1"/>
  <c r="HS211" i="1"/>
  <c r="HS173" i="1"/>
  <c r="HS166" i="1"/>
  <c r="HS162" i="1"/>
  <c r="HS20" i="1"/>
  <c r="HS147" i="1"/>
  <c r="HK341" i="1"/>
  <c r="HK337" i="1"/>
  <c r="HK333" i="1"/>
  <c r="HK329" i="1"/>
  <c r="HK340" i="1"/>
  <c r="HK336" i="1"/>
  <c r="HK332" i="1"/>
  <c r="HK328" i="1"/>
  <c r="HK339" i="1"/>
  <c r="HK335" i="1"/>
  <c r="HK331" i="1"/>
  <c r="HK338" i="1"/>
  <c r="HK334" i="1"/>
  <c r="HK330" i="1"/>
  <c r="HK324" i="1"/>
  <c r="HK320" i="1"/>
  <c r="HK316" i="1"/>
  <c r="HK323" i="1"/>
  <c r="HK319" i="1"/>
  <c r="HK315" i="1"/>
  <c r="HK327" i="1"/>
  <c r="HK317" i="1"/>
  <c r="HK311" i="1"/>
  <c r="HK307" i="1"/>
  <c r="HK326" i="1"/>
  <c r="HK314" i="1"/>
  <c r="HK310" i="1"/>
  <c r="HK306" i="1"/>
  <c r="HK322" i="1"/>
  <c r="HK325" i="1"/>
  <c r="HK313" i="1"/>
  <c r="HK309" i="1"/>
  <c r="HK305" i="1"/>
  <c r="HK318" i="1"/>
  <c r="HK321" i="1"/>
  <c r="HK308" i="1"/>
  <c r="HK303" i="1"/>
  <c r="HK302" i="1"/>
  <c r="HK298" i="1"/>
  <c r="HK291" i="1"/>
  <c r="HK301" i="1"/>
  <c r="HK290" i="1"/>
  <c r="HK304" i="1"/>
  <c r="HK289" i="1"/>
  <c r="HK312" i="1"/>
  <c r="HK292" i="1"/>
  <c r="HK287" i="1"/>
  <c r="HK283" i="1"/>
  <c r="HK279" i="1"/>
  <c r="HK275" i="1"/>
  <c r="HK271" i="1"/>
  <c r="HK267" i="1"/>
  <c r="HK260" i="1"/>
  <c r="HK286" i="1"/>
  <c r="HK282" i="1"/>
  <c r="HK278" i="1"/>
  <c r="HK274" i="1"/>
  <c r="HK270" i="1"/>
  <c r="HK266" i="1"/>
  <c r="HK259" i="1"/>
  <c r="HK300" i="1"/>
  <c r="HK293" i="1"/>
  <c r="HK288" i="1"/>
  <c r="HK281" i="1"/>
  <c r="HK265" i="1"/>
  <c r="HK256" i="1"/>
  <c r="HK252" i="1"/>
  <c r="HK284" i="1"/>
  <c r="HK268" i="1"/>
  <c r="HK257" i="1"/>
  <c r="HK277" i="1"/>
  <c r="HK255" i="1"/>
  <c r="HK251" i="1"/>
  <c r="HK280" i="1"/>
  <c r="HK273" i="1"/>
  <c r="HK258" i="1"/>
  <c r="HK254" i="1"/>
  <c r="HK250" i="1"/>
  <c r="HK299" i="1"/>
  <c r="HK276" i="1"/>
  <c r="HK285" i="1"/>
  <c r="HK253" i="1"/>
  <c r="HK248" i="1"/>
  <c r="HK243" i="1"/>
  <c r="HK239" i="1"/>
  <c r="HK235" i="1"/>
  <c r="HK224" i="1"/>
  <c r="HK269" i="1"/>
  <c r="HK272" i="1"/>
  <c r="HK246" i="1"/>
  <c r="HK242" i="1"/>
  <c r="HK238" i="1"/>
  <c r="HK234" i="1"/>
  <c r="HK227" i="1"/>
  <c r="HK223" i="1"/>
  <c r="HK219" i="1"/>
  <c r="HK249" i="1"/>
  <c r="HK247" i="1"/>
  <c r="HK245" i="1"/>
  <c r="HK226" i="1"/>
  <c r="HK241" i="1"/>
  <c r="HK222" i="1"/>
  <c r="HK237" i="1"/>
  <c r="HK240" i="1"/>
  <c r="HK221" i="1"/>
  <c r="HK217" i="1"/>
  <c r="HK213" i="1"/>
  <c r="HK209" i="1"/>
  <c r="HK205" i="1"/>
  <c r="HK201" i="1"/>
  <c r="HK233" i="1"/>
  <c r="HK236" i="1"/>
  <c r="HK218" i="1"/>
  <c r="HK194" i="1"/>
  <c r="HK211" i="1"/>
  <c r="HK203" i="1"/>
  <c r="HK192" i="1"/>
  <c r="HK206" i="1"/>
  <c r="HK244" i="1"/>
  <c r="HK204" i="1"/>
  <c r="HK193" i="1"/>
  <c r="HK191" i="1"/>
  <c r="HK187" i="1"/>
  <c r="HK183" i="1"/>
  <c r="HK179" i="1"/>
  <c r="HK175" i="1"/>
  <c r="HK171" i="1"/>
  <c r="HK167" i="1"/>
  <c r="HK163" i="1"/>
  <c r="HK232" i="1"/>
  <c r="HK220" i="1"/>
  <c r="HK212" i="1"/>
  <c r="HK210" i="1"/>
  <c r="HK202" i="1"/>
  <c r="HK215" i="1"/>
  <c r="HK208" i="1"/>
  <c r="HK190" i="1"/>
  <c r="HK189" i="1"/>
  <c r="HK188" i="1"/>
  <c r="HK180" i="1"/>
  <c r="HK178" i="1"/>
  <c r="HK164" i="1"/>
  <c r="HK146" i="1"/>
  <c r="HK225" i="1"/>
  <c r="HK200" i="1"/>
  <c r="HK170" i="1"/>
  <c r="HK181" i="1"/>
  <c r="HK166" i="1"/>
  <c r="HK149" i="1"/>
  <c r="HK216" i="1"/>
  <c r="HK214" i="1"/>
  <c r="HK184" i="1"/>
  <c r="HK176" i="1"/>
  <c r="HK173" i="1"/>
  <c r="HK162" i="1"/>
  <c r="HK207" i="1"/>
  <c r="HK182" i="1"/>
  <c r="HK174" i="1"/>
  <c r="HK169" i="1"/>
  <c r="HK160" i="1"/>
  <c r="HK155" i="1"/>
  <c r="HK148" i="1"/>
  <c r="HK185" i="1"/>
  <c r="HK19" i="1"/>
  <c r="HK165" i="1"/>
  <c r="HK161" i="1"/>
  <c r="HK147" i="1"/>
  <c r="HK154" i="1"/>
  <c r="HK199" i="1"/>
  <c r="HK141" i="1"/>
  <c r="HK172" i="1"/>
  <c r="HK20" i="1"/>
  <c r="IL339" i="1"/>
  <c r="IL335" i="1"/>
  <c r="IL331" i="1"/>
  <c r="IL327" i="1"/>
  <c r="IL338" i="1"/>
  <c r="IL334" i="1"/>
  <c r="IL330" i="1"/>
  <c r="IL326" i="1"/>
  <c r="IL329" i="1"/>
  <c r="IL323" i="1"/>
  <c r="IL319" i="1"/>
  <c r="IL315" i="1"/>
  <c r="IL332" i="1"/>
  <c r="IL341" i="1"/>
  <c r="IL322" i="1"/>
  <c r="IL318" i="1"/>
  <c r="IL328" i="1"/>
  <c r="IL337" i="1"/>
  <c r="IL325" i="1"/>
  <c r="IL321" i="1"/>
  <c r="IL317" i="1"/>
  <c r="IL333" i="1"/>
  <c r="IL324" i="1"/>
  <c r="IL320" i="1"/>
  <c r="IL316" i="1"/>
  <c r="IL314" i="1"/>
  <c r="IL310" i="1"/>
  <c r="IL306" i="1"/>
  <c r="IL313" i="1"/>
  <c r="IL309" i="1"/>
  <c r="IL305" i="1"/>
  <c r="IL340" i="1"/>
  <c r="IL312" i="1"/>
  <c r="IL308" i="1"/>
  <c r="IL304" i="1"/>
  <c r="IL301" i="1"/>
  <c r="IL290" i="1"/>
  <c r="IL311" i="1"/>
  <c r="IL300" i="1"/>
  <c r="IL293" i="1"/>
  <c r="IL289" i="1"/>
  <c r="IL336" i="1"/>
  <c r="IL303" i="1"/>
  <c r="IL307" i="1"/>
  <c r="IL299" i="1"/>
  <c r="IL292" i="1"/>
  <c r="IL288" i="1"/>
  <c r="IL302" i="1"/>
  <c r="IL298" i="1"/>
  <c r="IL291" i="1"/>
  <c r="IL286" i="1"/>
  <c r="IL282" i="1"/>
  <c r="IL278" i="1"/>
  <c r="IL274" i="1"/>
  <c r="IL270" i="1"/>
  <c r="IL266" i="1"/>
  <c r="IL259" i="1"/>
  <c r="IL285" i="1"/>
  <c r="IL281" i="1"/>
  <c r="IL277" i="1"/>
  <c r="IL273" i="1"/>
  <c r="IL269" i="1"/>
  <c r="IL265" i="1"/>
  <c r="IL258" i="1"/>
  <c r="IL284" i="1"/>
  <c r="IL280" i="1"/>
  <c r="IL276" i="1"/>
  <c r="IL272" i="1"/>
  <c r="IL268" i="1"/>
  <c r="IL283" i="1"/>
  <c r="IL279" i="1"/>
  <c r="IL275" i="1"/>
  <c r="IL271" i="1"/>
  <c r="IL267" i="1"/>
  <c r="IL260" i="1"/>
  <c r="IL257" i="1"/>
  <c r="IL254" i="1"/>
  <c r="IL250" i="1"/>
  <c r="IL246" i="1"/>
  <c r="IL253" i="1"/>
  <c r="IL249" i="1"/>
  <c r="IL287" i="1"/>
  <c r="IL252" i="1"/>
  <c r="IL248" i="1"/>
  <c r="IL242" i="1"/>
  <c r="IL238" i="1"/>
  <c r="IL234" i="1"/>
  <c r="IL227" i="1"/>
  <c r="IL223" i="1"/>
  <c r="IL256" i="1"/>
  <c r="IL245" i="1"/>
  <c r="IL241" i="1"/>
  <c r="IL237" i="1"/>
  <c r="IL233" i="1"/>
  <c r="IL226" i="1"/>
  <c r="IL222" i="1"/>
  <c r="IL244" i="1"/>
  <c r="IL240" i="1"/>
  <c r="IL236" i="1"/>
  <c r="IL232" i="1"/>
  <c r="IL225" i="1"/>
  <c r="IL221" i="1"/>
  <c r="IL243" i="1"/>
  <c r="IL239" i="1"/>
  <c r="IL235" i="1"/>
  <c r="IL224" i="1"/>
  <c r="IL214" i="1"/>
  <c r="IL255" i="1"/>
  <c r="IL217" i="1"/>
  <c r="IL213" i="1"/>
  <c r="IL209" i="1"/>
  <c r="IL205" i="1"/>
  <c r="IL201" i="1"/>
  <c r="IL194" i="1"/>
  <c r="IL216" i="1"/>
  <c r="IL212" i="1"/>
  <c r="IL208" i="1"/>
  <c r="IL204" i="1"/>
  <c r="IL200" i="1"/>
  <c r="IL193" i="1"/>
  <c r="IL251" i="1"/>
  <c r="IL247" i="1"/>
  <c r="IL219" i="1"/>
  <c r="IL215" i="1"/>
  <c r="IL211" i="1"/>
  <c r="IL207" i="1"/>
  <c r="IL203" i="1"/>
  <c r="IL199" i="1"/>
  <c r="IL210" i="1"/>
  <c r="IL202" i="1"/>
  <c r="IL192" i="1"/>
  <c r="IL191" i="1"/>
  <c r="IL187" i="1"/>
  <c r="IL183" i="1"/>
  <c r="IL179" i="1"/>
  <c r="IL175" i="1"/>
  <c r="IL220" i="1"/>
  <c r="IL190" i="1"/>
  <c r="IL182" i="1"/>
  <c r="IL178" i="1"/>
  <c r="IL174" i="1"/>
  <c r="IL170" i="1"/>
  <c r="IL166" i="1"/>
  <c r="IL162" i="1"/>
  <c r="IL206" i="1"/>
  <c r="IL189" i="1"/>
  <c r="IL185" i="1"/>
  <c r="IL181" i="1"/>
  <c r="IL173" i="1"/>
  <c r="IL169" i="1"/>
  <c r="IL165" i="1"/>
  <c r="IL161" i="1"/>
  <c r="IL188" i="1"/>
  <c r="IL171" i="1"/>
  <c r="IL160" i="1"/>
  <c r="IL149" i="1"/>
  <c r="IL167" i="1"/>
  <c r="IL218" i="1"/>
  <c r="IL180" i="1"/>
  <c r="IL154" i="1"/>
  <c r="IL147" i="1"/>
  <c r="IL172" i="1"/>
  <c r="IL163" i="1"/>
  <c r="IL148" i="1"/>
  <c r="IL184" i="1"/>
  <c r="IL155" i="1"/>
  <c r="IL176" i="1"/>
  <c r="IL141" i="1"/>
  <c r="IL20" i="1"/>
  <c r="IL164" i="1"/>
  <c r="IL19" i="1"/>
  <c r="IL146" i="1"/>
  <c r="HW339" i="1"/>
  <c r="HW335" i="1"/>
  <c r="HW331" i="1"/>
  <c r="HW327" i="1"/>
  <c r="HW338" i="1"/>
  <c r="HW334" i="1"/>
  <c r="HW330" i="1"/>
  <c r="HW341" i="1"/>
  <c r="HW337" i="1"/>
  <c r="HW333" i="1"/>
  <c r="HW329" i="1"/>
  <c r="HW340" i="1"/>
  <c r="HW336" i="1"/>
  <c r="HW332" i="1"/>
  <c r="HW328" i="1"/>
  <c r="HW326" i="1"/>
  <c r="HW322" i="1"/>
  <c r="HW318" i="1"/>
  <c r="HW325" i="1"/>
  <c r="HW321" i="1"/>
  <c r="HW317" i="1"/>
  <c r="HW316" i="1"/>
  <c r="HW319" i="1"/>
  <c r="HW313" i="1"/>
  <c r="HW309" i="1"/>
  <c r="HW305" i="1"/>
  <c r="HW315" i="1"/>
  <c r="HW312" i="1"/>
  <c r="HW308" i="1"/>
  <c r="HW304" i="1"/>
  <c r="HW324" i="1"/>
  <c r="HW311" i="1"/>
  <c r="HW307" i="1"/>
  <c r="HW310" i="1"/>
  <c r="HW300" i="1"/>
  <c r="HW293" i="1"/>
  <c r="HW289" i="1"/>
  <c r="HW320" i="1"/>
  <c r="HW303" i="1"/>
  <c r="HW323" i="1"/>
  <c r="HW306" i="1"/>
  <c r="HW299" i="1"/>
  <c r="HW292" i="1"/>
  <c r="HW288" i="1"/>
  <c r="HW291" i="1"/>
  <c r="HW285" i="1"/>
  <c r="HW281" i="1"/>
  <c r="HW277" i="1"/>
  <c r="HW273" i="1"/>
  <c r="HW269" i="1"/>
  <c r="HW265" i="1"/>
  <c r="HW314" i="1"/>
  <c r="HW290" i="1"/>
  <c r="HW284" i="1"/>
  <c r="HW280" i="1"/>
  <c r="HW276" i="1"/>
  <c r="HW272" i="1"/>
  <c r="HW268" i="1"/>
  <c r="HW302" i="1"/>
  <c r="HW298" i="1"/>
  <c r="HW283" i="1"/>
  <c r="HW267" i="1"/>
  <c r="HW254" i="1"/>
  <c r="HW286" i="1"/>
  <c r="HW270" i="1"/>
  <c r="HW279" i="1"/>
  <c r="HW260" i="1"/>
  <c r="HW258" i="1"/>
  <c r="HW253" i="1"/>
  <c r="HW282" i="1"/>
  <c r="HW266" i="1"/>
  <c r="HW275" i="1"/>
  <c r="HW256" i="1"/>
  <c r="HW252" i="1"/>
  <c r="HW278" i="1"/>
  <c r="HW259" i="1"/>
  <c r="HW255" i="1"/>
  <c r="HW245" i="1"/>
  <c r="HW241" i="1"/>
  <c r="HW237" i="1"/>
  <c r="HW233" i="1"/>
  <c r="HW226" i="1"/>
  <c r="HW222" i="1"/>
  <c r="HW251" i="1"/>
  <c r="HW247" i="1"/>
  <c r="HW301" i="1"/>
  <c r="HW287" i="1"/>
  <c r="HW244" i="1"/>
  <c r="HW240" i="1"/>
  <c r="HW236" i="1"/>
  <c r="HW232" i="1"/>
  <c r="HW225" i="1"/>
  <c r="HW221" i="1"/>
  <c r="HW271" i="1"/>
  <c r="HW257" i="1"/>
  <c r="HW249" i="1"/>
  <c r="HW248" i="1"/>
  <c r="HW218" i="1"/>
  <c r="HW274" i="1"/>
  <c r="HW250" i="1"/>
  <c r="HW243" i="1"/>
  <c r="HW224" i="1"/>
  <c r="HW239" i="1"/>
  <c r="HW242" i="1"/>
  <c r="HW223" i="1"/>
  <c r="HW215" i="1"/>
  <c r="HW211" i="1"/>
  <c r="HW207" i="1"/>
  <c r="HW203" i="1"/>
  <c r="HW199" i="1"/>
  <c r="HW235" i="1"/>
  <c r="HW220" i="1"/>
  <c r="HW238" i="1"/>
  <c r="HW246" i="1"/>
  <c r="HW227" i="1"/>
  <c r="HW205" i="1"/>
  <c r="HW194" i="1"/>
  <c r="HW193" i="1"/>
  <c r="HW214" i="1"/>
  <c r="HW213" i="1"/>
  <c r="HW212" i="1"/>
  <c r="HW208" i="1"/>
  <c r="HW200" i="1"/>
  <c r="HW217" i="1"/>
  <c r="HW216" i="1"/>
  <c r="HW206" i="1"/>
  <c r="HW189" i="1"/>
  <c r="HW185" i="1"/>
  <c r="HW181" i="1"/>
  <c r="HW173" i="1"/>
  <c r="HW169" i="1"/>
  <c r="HW165" i="1"/>
  <c r="HW161" i="1"/>
  <c r="HW234" i="1"/>
  <c r="HW219" i="1"/>
  <c r="HW204" i="1"/>
  <c r="HW182" i="1"/>
  <c r="HW174" i="1"/>
  <c r="HW164" i="1"/>
  <c r="HW209" i="1"/>
  <c r="HW192" i="1"/>
  <c r="HW180" i="1"/>
  <c r="HW171" i="1"/>
  <c r="HW155" i="1"/>
  <c r="HW148" i="1"/>
  <c r="HW141" i="1"/>
  <c r="HW167" i="1"/>
  <c r="HW201" i="1"/>
  <c r="HW188" i="1"/>
  <c r="HW187" i="1"/>
  <c r="HW183" i="1"/>
  <c r="HW175" i="1"/>
  <c r="HW163" i="1"/>
  <c r="HW160" i="1"/>
  <c r="HW154" i="1"/>
  <c r="HW147" i="1"/>
  <c r="HW210" i="1"/>
  <c r="HW191" i="1"/>
  <c r="HW190" i="1"/>
  <c r="HW178" i="1"/>
  <c r="HW170" i="1"/>
  <c r="HW184" i="1"/>
  <c r="HW176" i="1"/>
  <c r="HW166" i="1"/>
  <c r="HW202" i="1"/>
  <c r="HW172" i="1"/>
  <c r="HW20" i="1"/>
  <c r="HW162" i="1"/>
  <c r="HW146" i="1"/>
  <c r="HW19" i="1"/>
  <c r="HW179" i="1"/>
  <c r="HW149" i="1"/>
  <c r="II341" i="1"/>
  <c r="II337" i="1"/>
  <c r="II333" i="1"/>
  <c r="II329" i="1"/>
  <c r="II340" i="1"/>
  <c r="II336" i="1"/>
  <c r="II332" i="1"/>
  <c r="II328" i="1"/>
  <c r="II339" i="1"/>
  <c r="II335" i="1"/>
  <c r="II331" i="1"/>
  <c r="II327" i="1"/>
  <c r="II338" i="1"/>
  <c r="II334" i="1"/>
  <c r="II330" i="1"/>
  <c r="II324" i="1"/>
  <c r="II320" i="1"/>
  <c r="II316" i="1"/>
  <c r="II323" i="1"/>
  <c r="II319" i="1"/>
  <c r="II315" i="1"/>
  <c r="II318" i="1"/>
  <c r="II321" i="1"/>
  <c r="II311" i="1"/>
  <c r="II307" i="1"/>
  <c r="II303" i="1"/>
  <c r="II317" i="1"/>
  <c r="II314" i="1"/>
  <c r="II310" i="1"/>
  <c r="II306" i="1"/>
  <c r="II326" i="1"/>
  <c r="II313" i="1"/>
  <c r="II309" i="1"/>
  <c r="II305" i="1"/>
  <c r="II304" i="1"/>
  <c r="II312" i="1"/>
  <c r="II302" i="1"/>
  <c r="II298" i="1"/>
  <c r="II291" i="1"/>
  <c r="II287" i="1"/>
  <c r="II308" i="1"/>
  <c r="II301" i="1"/>
  <c r="II290" i="1"/>
  <c r="II322" i="1"/>
  <c r="II293" i="1"/>
  <c r="II299" i="1"/>
  <c r="II283" i="1"/>
  <c r="II279" i="1"/>
  <c r="II275" i="1"/>
  <c r="II271" i="1"/>
  <c r="II267" i="1"/>
  <c r="II260" i="1"/>
  <c r="II325" i="1"/>
  <c r="II289" i="1"/>
  <c r="II292" i="1"/>
  <c r="II286" i="1"/>
  <c r="II282" i="1"/>
  <c r="II278" i="1"/>
  <c r="II274" i="1"/>
  <c r="II270" i="1"/>
  <c r="II266" i="1"/>
  <c r="II259" i="1"/>
  <c r="II300" i="1"/>
  <c r="II288" i="1"/>
  <c r="II285" i="1"/>
  <c r="II269" i="1"/>
  <c r="II252" i="1"/>
  <c r="II272" i="1"/>
  <c r="II256" i="1"/>
  <c r="II281" i="1"/>
  <c r="II265" i="1"/>
  <c r="II255" i="1"/>
  <c r="II251" i="1"/>
  <c r="II284" i="1"/>
  <c r="II268" i="1"/>
  <c r="II277" i="1"/>
  <c r="II257" i="1"/>
  <c r="II254" i="1"/>
  <c r="II250" i="1"/>
  <c r="II280" i="1"/>
  <c r="II258" i="1"/>
  <c r="II243" i="1"/>
  <c r="II239" i="1"/>
  <c r="II235" i="1"/>
  <c r="II224" i="1"/>
  <c r="II220" i="1"/>
  <c r="II253" i="1"/>
  <c r="II248" i="1"/>
  <c r="II242" i="1"/>
  <c r="II238" i="1"/>
  <c r="II234" i="1"/>
  <c r="II227" i="1"/>
  <c r="II223" i="1"/>
  <c r="II219" i="1"/>
  <c r="II246" i="1"/>
  <c r="II273" i="1"/>
  <c r="II233" i="1"/>
  <c r="II276" i="1"/>
  <c r="II245" i="1"/>
  <c r="II226" i="1"/>
  <c r="II241" i="1"/>
  <c r="II222" i="1"/>
  <c r="II244" i="1"/>
  <c r="II225" i="1"/>
  <c r="II218" i="1"/>
  <c r="II217" i="1"/>
  <c r="II213" i="1"/>
  <c r="II209" i="1"/>
  <c r="II205" i="1"/>
  <c r="II201" i="1"/>
  <c r="II194" i="1"/>
  <c r="II249" i="1"/>
  <c r="II237" i="1"/>
  <c r="II247" i="1"/>
  <c r="II240" i="1"/>
  <c r="II221" i="1"/>
  <c r="II236" i="1"/>
  <c r="II207" i="1"/>
  <c r="II199" i="1"/>
  <c r="II210" i="1"/>
  <c r="II202" i="1"/>
  <c r="II232" i="1"/>
  <c r="II208" i="1"/>
  <c r="II200" i="1"/>
  <c r="II192" i="1"/>
  <c r="II191" i="1"/>
  <c r="II187" i="1"/>
  <c r="II183" i="1"/>
  <c r="II179" i="1"/>
  <c r="II175" i="1"/>
  <c r="II171" i="1"/>
  <c r="II167" i="1"/>
  <c r="II163" i="1"/>
  <c r="II216" i="1"/>
  <c r="II215" i="1"/>
  <c r="II214" i="1"/>
  <c r="II206" i="1"/>
  <c r="II193" i="1"/>
  <c r="II184" i="1"/>
  <c r="II176" i="1"/>
  <c r="II172" i="1"/>
  <c r="II161" i="1"/>
  <c r="II212" i="1"/>
  <c r="II182" i="1"/>
  <c r="II174" i="1"/>
  <c r="II146" i="1"/>
  <c r="II204" i="1"/>
  <c r="II185" i="1"/>
  <c r="II170" i="1"/>
  <c r="II160" i="1"/>
  <c r="II149" i="1"/>
  <c r="II180" i="1"/>
  <c r="II166" i="1"/>
  <c r="II211" i="1"/>
  <c r="II178" i="1"/>
  <c r="II162" i="1"/>
  <c r="II155" i="1"/>
  <c r="II148" i="1"/>
  <c r="II188" i="1"/>
  <c r="II147" i="1"/>
  <c r="II19" i="1"/>
  <c r="II203" i="1"/>
  <c r="II181" i="1"/>
  <c r="II154" i="1"/>
  <c r="II190" i="1"/>
  <c r="II173" i="1"/>
  <c r="II189" i="1"/>
  <c r="II169" i="1"/>
  <c r="II165" i="1"/>
  <c r="II141" i="1"/>
  <c r="II20" i="1"/>
  <c r="II164" i="1"/>
  <c r="IA341" i="1"/>
  <c r="IA337" i="1"/>
  <c r="IA333" i="1"/>
  <c r="IA329" i="1"/>
  <c r="IA340" i="1"/>
  <c r="IA336" i="1"/>
  <c r="IA332" i="1"/>
  <c r="IA328" i="1"/>
  <c r="IA339" i="1"/>
  <c r="IA335" i="1"/>
  <c r="IA331" i="1"/>
  <c r="IA338" i="1"/>
  <c r="IA334" i="1"/>
  <c r="IA330" i="1"/>
  <c r="IA327" i="1"/>
  <c r="IA324" i="1"/>
  <c r="IA320" i="1"/>
  <c r="IA316" i="1"/>
  <c r="IA323" i="1"/>
  <c r="IA319" i="1"/>
  <c r="IA315" i="1"/>
  <c r="IA322" i="1"/>
  <c r="IA325" i="1"/>
  <c r="IA311" i="1"/>
  <c r="IA307" i="1"/>
  <c r="IA303" i="1"/>
  <c r="IA318" i="1"/>
  <c r="IA321" i="1"/>
  <c r="IA314" i="1"/>
  <c r="IA310" i="1"/>
  <c r="IA306" i="1"/>
  <c r="IA317" i="1"/>
  <c r="IA313" i="1"/>
  <c r="IA309" i="1"/>
  <c r="IA305" i="1"/>
  <c r="IA302" i="1"/>
  <c r="IA298" i="1"/>
  <c r="IA291" i="1"/>
  <c r="IA326" i="1"/>
  <c r="IA312" i="1"/>
  <c r="IA301" i="1"/>
  <c r="IA290" i="1"/>
  <c r="IA304" i="1"/>
  <c r="IA300" i="1"/>
  <c r="IA283" i="1"/>
  <c r="IA279" i="1"/>
  <c r="IA275" i="1"/>
  <c r="IA271" i="1"/>
  <c r="IA267" i="1"/>
  <c r="IA260" i="1"/>
  <c r="IA308" i="1"/>
  <c r="IA293" i="1"/>
  <c r="IA299" i="1"/>
  <c r="IA286" i="1"/>
  <c r="IA282" i="1"/>
  <c r="IA278" i="1"/>
  <c r="IA274" i="1"/>
  <c r="IA270" i="1"/>
  <c r="IA266" i="1"/>
  <c r="IA259" i="1"/>
  <c r="IA289" i="1"/>
  <c r="IA287" i="1"/>
  <c r="IA273" i="1"/>
  <c r="IA256" i="1"/>
  <c r="IA252" i="1"/>
  <c r="IA288" i="1"/>
  <c r="IA276" i="1"/>
  <c r="IA285" i="1"/>
  <c r="IA269" i="1"/>
  <c r="IA255" i="1"/>
  <c r="IA251" i="1"/>
  <c r="IA272" i="1"/>
  <c r="IA257" i="1"/>
  <c r="IA281" i="1"/>
  <c r="IA265" i="1"/>
  <c r="IA254" i="1"/>
  <c r="IA250" i="1"/>
  <c r="IA284" i="1"/>
  <c r="IA268" i="1"/>
  <c r="IA243" i="1"/>
  <c r="IA239" i="1"/>
  <c r="IA235" i="1"/>
  <c r="IA224" i="1"/>
  <c r="IA220" i="1"/>
  <c r="IA258" i="1"/>
  <c r="IA249" i="1"/>
  <c r="IA248" i="1"/>
  <c r="IA246" i="1"/>
  <c r="IA242" i="1"/>
  <c r="IA238" i="1"/>
  <c r="IA234" i="1"/>
  <c r="IA227" i="1"/>
  <c r="IA223" i="1"/>
  <c r="IA219" i="1"/>
  <c r="IA277" i="1"/>
  <c r="IA253" i="1"/>
  <c r="IA292" i="1"/>
  <c r="IA247" i="1"/>
  <c r="IA237" i="1"/>
  <c r="IA240" i="1"/>
  <c r="IA233" i="1"/>
  <c r="IA245" i="1"/>
  <c r="IA226" i="1"/>
  <c r="IA218" i="1"/>
  <c r="IA232" i="1"/>
  <c r="IA217" i="1"/>
  <c r="IA213" i="1"/>
  <c r="IA209" i="1"/>
  <c r="IA205" i="1"/>
  <c r="IA201" i="1"/>
  <c r="IA194" i="1"/>
  <c r="IA280" i="1"/>
  <c r="IA241" i="1"/>
  <c r="IA222" i="1"/>
  <c r="IA244" i="1"/>
  <c r="IA225" i="1"/>
  <c r="IA221" i="1"/>
  <c r="IA212" i="1"/>
  <c r="IA236" i="1"/>
  <c r="IA216" i="1"/>
  <c r="IA215" i="1"/>
  <c r="IA214" i="1"/>
  <c r="IA211" i="1"/>
  <c r="IA203" i="1"/>
  <c r="IA206" i="1"/>
  <c r="IA192" i="1"/>
  <c r="IA204" i="1"/>
  <c r="IA191" i="1"/>
  <c r="IA187" i="1"/>
  <c r="IA183" i="1"/>
  <c r="IA179" i="1"/>
  <c r="IA175" i="1"/>
  <c r="IA171" i="1"/>
  <c r="IA167" i="1"/>
  <c r="IA163" i="1"/>
  <c r="IA210" i="1"/>
  <c r="IA202" i="1"/>
  <c r="IA200" i="1"/>
  <c r="IA180" i="1"/>
  <c r="IA170" i="1"/>
  <c r="IA178" i="1"/>
  <c r="IA166" i="1"/>
  <c r="IA160" i="1"/>
  <c r="IA146" i="1"/>
  <c r="IA190" i="1"/>
  <c r="IA189" i="1"/>
  <c r="IA188" i="1"/>
  <c r="IA207" i="1"/>
  <c r="IA181" i="1"/>
  <c r="IA173" i="1"/>
  <c r="IA169" i="1"/>
  <c r="IA149" i="1"/>
  <c r="IA184" i="1"/>
  <c r="IA176" i="1"/>
  <c r="IA165" i="1"/>
  <c r="IA199" i="1"/>
  <c r="IA182" i="1"/>
  <c r="IA174" i="1"/>
  <c r="IA172" i="1"/>
  <c r="IA161" i="1"/>
  <c r="IA155" i="1"/>
  <c r="IA148" i="1"/>
  <c r="IA208" i="1"/>
  <c r="IA164" i="1"/>
  <c r="IA19" i="1"/>
  <c r="IA141" i="1"/>
  <c r="IA162" i="1"/>
  <c r="IA147" i="1"/>
  <c r="IA154" i="1"/>
  <c r="IA185" i="1"/>
  <c r="IA193" i="1"/>
  <c r="IA20" i="1"/>
  <c r="GZ338" i="1"/>
  <c r="GZ334" i="1"/>
  <c r="GZ330" i="1"/>
  <c r="GZ341" i="1"/>
  <c r="GZ337" i="1"/>
  <c r="GZ333" i="1"/>
  <c r="GZ329" i="1"/>
  <c r="GZ336" i="1"/>
  <c r="GZ326" i="1"/>
  <c r="GZ322" i="1"/>
  <c r="GZ318" i="1"/>
  <c r="GZ339" i="1"/>
  <c r="GZ332" i="1"/>
  <c r="GZ325" i="1"/>
  <c r="GZ321" i="1"/>
  <c r="GZ317" i="1"/>
  <c r="GZ335" i="1"/>
  <c r="GZ328" i="1"/>
  <c r="GZ324" i="1"/>
  <c r="GZ320" i="1"/>
  <c r="GZ316" i="1"/>
  <c r="GZ340" i="1"/>
  <c r="GZ323" i="1"/>
  <c r="GZ319" i="1"/>
  <c r="GZ313" i="1"/>
  <c r="GZ309" i="1"/>
  <c r="GZ305" i="1"/>
  <c r="GZ312" i="1"/>
  <c r="GZ308" i="1"/>
  <c r="GZ327" i="1"/>
  <c r="GZ315" i="1"/>
  <c r="GZ311" i="1"/>
  <c r="GZ307" i="1"/>
  <c r="GZ303" i="1"/>
  <c r="GZ306" i="1"/>
  <c r="GZ300" i="1"/>
  <c r="GZ293" i="1"/>
  <c r="GZ289" i="1"/>
  <c r="GZ304" i="1"/>
  <c r="GZ299" i="1"/>
  <c r="GZ292" i="1"/>
  <c r="GZ288" i="1"/>
  <c r="GZ314" i="1"/>
  <c r="GZ302" i="1"/>
  <c r="GZ298" i="1"/>
  <c r="GZ291" i="1"/>
  <c r="GZ331" i="1"/>
  <c r="GZ310" i="1"/>
  <c r="GZ301" i="1"/>
  <c r="GZ290" i="1"/>
  <c r="GZ285" i="1"/>
  <c r="GZ281" i="1"/>
  <c r="GZ277" i="1"/>
  <c r="GZ273" i="1"/>
  <c r="GZ269" i="1"/>
  <c r="GZ265" i="1"/>
  <c r="GZ284" i="1"/>
  <c r="GZ280" i="1"/>
  <c r="GZ276" i="1"/>
  <c r="GZ272" i="1"/>
  <c r="GZ268" i="1"/>
  <c r="GZ257" i="1"/>
  <c r="GZ287" i="1"/>
  <c r="GZ283" i="1"/>
  <c r="GZ279" i="1"/>
  <c r="GZ275" i="1"/>
  <c r="GZ271" i="1"/>
  <c r="GZ267" i="1"/>
  <c r="GZ260" i="1"/>
  <c r="GZ286" i="1"/>
  <c r="GZ282" i="1"/>
  <c r="GZ278" i="1"/>
  <c r="GZ274" i="1"/>
  <c r="GZ270" i="1"/>
  <c r="GZ266" i="1"/>
  <c r="GZ259" i="1"/>
  <c r="GZ253" i="1"/>
  <c r="GZ249" i="1"/>
  <c r="GZ256" i="1"/>
  <c r="GZ252" i="1"/>
  <c r="GZ255" i="1"/>
  <c r="GZ251" i="1"/>
  <c r="GZ258" i="1"/>
  <c r="GZ245" i="1"/>
  <c r="GZ241" i="1"/>
  <c r="GZ237" i="1"/>
  <c r="GZ233" i="1"/>
  <c r="GZ226" i="1"/>
  <c r="GZ222" i="1"/>
  <c r="GZ254" i="1"/>
  <c r="GZ250" i="1"/>
  <c r="GZ248" i="1"/>
  <c r="GZ244" i="1"/>
  <c r="GZ240" i="1"/>
  <c r="GZ236" i="1"/>
  <c r="GZ232" i="1"/>
  <c r="GZ225" i="1"/>
  <c r="GZ221" i="1"/>
  <c r="GZ243" i="1"/>
  <c r="GZ239" i="1"/>
  <c r="GZ235" i="1"/>
  <c r="GZ224" i="1"/>
  <c r="GZ247" i="1"/>
  <c r="GZ246" i="1"/>
  <c r="GZ242" i="1"/>
  <c r="GZ238" i="1"/>
  <c r="GZ234" i="1"/>
  <c r="GZ227" i="1"/>
  <c r="GZ223" i="1"/>
  <c r="GZ217" i="1"/>
  <c r="GZ213" i="1"/>
  <c r="GZ220" i="1"/>
  <c r="GZ216" i="1"/>
  <c r="GZ212" i="1"/>
  <c r="GZ208" i="1"/>
  <c r="GZ204" i="1"/>
  <c r="GZ200" i="1"/>
  <c r="GZ215" i="1"/>
  <c r="GZ211" i="1"/>
  <c r="GZ207" i="1"/>
  <c r="GZ203" i="1"/>
  <c r="GZ199" i="1"/>
  <c r="GZ218" i="1"/>
  <c r="GZ214" i="1"/>
  <c r="GZ210" i="1"/>
  <c r="GZ206" i="1"/>
  <c r="GZ202" i="1"/>
  <c r="GZ209" i="1"/>
  <c r="GZ201" i="1"/>
  <c r="GZ194" i="1"/>
  <c r="GZ190" i="1"/>
  <c r="GZ182" i="1"/>
  <c r="GZ178" i="1"/>
  <c r="GZ174" i="1"/>
  <c r="GZ189" i="1"/>
  <c r="GZ185" i="1"/>
  <c r="GZ181" i="1"/>
  <c r="GZ173" i="1"/>
  <c r="GZ169" i="1"/>
  <c r="GZ165" i="1"/>
  <c r="GZ161" i="1"/>
  <c r="GZ205" i="1"/>
  <c r="GZ192" i="1"/>
  <c r="GZ188" i="1"/>
  <c r="GZ184" i="1"/>
  <c r="GZ180" i="1"/>
  <c r="GZ176" i="1"/>
  <c r="GZ172" i="1"/>
  <c r="GZ164" i="1"/>
  <c r="GZ191" i="1"/>
  <c r="GZ187" i="1"/>
  <c r="GZ167" i="1"/>
  <c r="GZ155" i="1"/>
  <c r="GZ148" i="1"/>
  <c r="GZ141" i="1"/>
  <c r="GZ219" i="1"/>
  <c r="GZ163" i="1"/>
  <c r="GZ179" i="1"/>
  <c r="GZ170" i="1"/>
  <c r="GZ166" i="1"/>
  <c r="GZ162" i="1"/>
  <c r="GZ160" i="1"/>
  <c r="GZ146" i="1"/>
  <c r="GZ193" i="1"/>
  <c r="GZ20" i="1"/>
  <c r="GZ183" i="1"/>
  <c r="GZ19" i="1"/>
  <c r="GZ175" i="1"/>
  <c r="GZ171" i="1"/>
  <c r="GZ149" i="1"/>
  <c r="GZ147" i="1"/>
  <c r="GZ154" i="1"/>
  <c r="HN339" i="1"/>
  <c r="HN335" i="1"/>
  <c r="HN331" i="1"/>
  <c r="HN338" i="1"/>
  <c r="HN334" i="1"/>
  <c r="HN330" i="1"/>
  <c r="HN341" i="1"/>
  <c r="HN323" i="1"/>
  <c r="HN319" i="1"/>
  <c r="HN315" i="1"/>
  <c r="HN328" i="1"/>
  <c r="HN337" i="1"/>
  <c r="HN326" i="1"/>
  <c r="HN322" i="1"/>
  <c r="HN318" i="1"/>
  <c r="HN340" i="1"/>
  <c r="HN333" i="1"/>
  <c r="HN325" i="1"/>
  <c r="HN321" i="1"/>
  <c r="HN317" i="1"/>
  <c r="HN329" i="1"/>
  <c r="HN327" i="1"/>
  <c r="HN324" i="1"/>
  <c r="HN320" i="1"/>
  <c r="HN316" i="1"/>
  <c r="HN336" i="1"/>
  <c r="HN314" i="1"/>
  <c r="HN310" i="1"/>
  <c r="HN306" i="1"/>
  <c r="HN313" i="1"/>
  <c r="HN309" i="1"/>
  <c r="HN332" i="1"/>
  <c r="HN312" i="1"/>
  <c r="HN308" i="1"/>
  <c r="HN304" i="1"/>
  <c r="HN311" i="1"/>
  <c r="HN305" i="1"/>
  <c r="HN301" i="1"/>
  <c r="HN290" i="1"/>
  <c r="HN307" i="1"/>
  <c r="HN300" i="1"/>
  <c r="HN293" i="1"/>
  <c r="HN289" i="1"/>
  <c r="HN299" i="1"/>
  <c r="HN292" i="1"/>
  <c r="HN302" i="1"/>
  <c r="HN298" i="1"/>
  <c r="HN291" i="1"/>
  <c r="HN286" i="1"/>
  <c r="HN282" i="1"/>
  <c r="HN278" i="1"/>
  <c r="HN274" i="1"/>
  <c r="HN270" i="1"/>
  <c r="HN266" i="1"/>
  <c r="HN259" i="1"/>
  <c r="HN285" i="1"/>
  <c r="HN281" i="1"/>
  <c r="HN277" i="1"/>
  <c r="HN273" i="1"/>
  <c r="HN269" i="1"/>
  <c r="HN265" i="1"/>
  <c r="HN258" i="1"/>
  <c r="HN288" i="1"/>
  <c r="HN284" i="1"/>
  <c r="HN280" i="1"/>
  <c r="HN276" i="1"/>
  <c r="HN272" i="1"/>
  <c r="HN268" i="1"/>
  <c r="HN287" i="1"/>
  <c r="HN283" i="1"/>
  <c r="HN279" i="1"/>
  <c r="HN275" i="1"/>
  <c r="HN271" i="1"/>
  <c r="HN267" i="1"/>
  <c r="HN260" i="1"/>
  <c r="HN254" i="1"/>
  <c r="HN250" i="1"/>
  <c r="HN303" i="1"/>
  <c r="HN253" i="1"/>
  <c r="HN249" i="1"/>
  <c r="HN256" i="1"/>
  <c r="HN252" i="1"/>
  <c r="HN246" i="1"/>
  <c r="HN242" i="1"/>
  <c r="HN238" i="1"/>
  <c r="HN234" i="1"/>
  <c r="HN227" i="1"/>
  <c r="HN223" i="1"/>
  <c r="HN247" i="1"/>
  <c r="HN245" i="1"/>
  <c r="HN241" i="1"/>
  <c r="HN237" i="1"/>
  <c r="HN233" i="1"/>
  <c r="HN226" i="1"/>
  <c r="HN222" i="1"/>
  <c r="HN255" i="1"/>
  <c r="HN244" i="1"/>
  <c r="HN240" i="1"/>
  <c r="HN236" i="1"/>
  <c r="HN232" i="1"/>
  <c r="HN225" i="1"/>
  <c r="HN221" i="1"/>
  <c r="HN257" i="1"/>
  <c r="HN243" i="1"/>
  <c r="HN239" i="1"/>
  <c r="HN235" i="1"/>
  <c r="HN224" i="1"/>
  <c r="HN218" i="1"/>
  <c r="HN214" i="1"/>
  <c r="HN248" i="1"/>
  <c r="HN217" i="1"/>
  <c r="HN213" i="1"/>
  <c r="HN209" i="1"/>
  <c r="HN205" i="1"/>
  <c r="HN201" i="1"/>
  <c r="HN194" i="1"/>
  <c r="HN216" i="1"/>
  <c r="HN212" i="1"/>
  <c r="HN208" i="1"/>
  <c r="HN204" i="1"/>
  <c r="HN200" i="1"/>
  <c r="HN193" i="1"/>
  <c r="HN251" i="1"/>
  <c r="HN220" i="1"/>
  <c r="HN215" i="1"/>
  <c r="HN211" i="1"/>
  <c r="HN207" i="1"/>
  <c r="HN203" i="1"/>
  <c r="HN199" i="1"/>
  <c r="HN206" i="1"/>
  <c r="HN191" i="1"/>
  <c r="HN187" i="1"/>
  <c r="HN183" i="1"/>
  <c r="HN179" i="1"/>
  <c r="HN175" i="1"/>
  <c r="HN219" i="1"/>
  <c r="HN190" i="1"/>
  <c r="HN182" i="1"/>
  <c r="HN178" i="1"/>
  <c r="HN174" i="1"/>
  <c r="HN170" i="1"/>
  <c r="HN166" i="1"/>
  <c r="HN162" i="1"/>
  <c r="HN210" i="1"/>
  <c r="HN202" i="1"/>
  <c r="HN189" i="1"/>
  <c r="HN185" i="1"/>
  <c r="HN181" i="1"/>
  <c r="HN173" i="1"/>
  <c r="HN169" i="1"/>
  <c r="HN165" i="1"/>
  <c r="HN161" i="1"/>
  <c r="HN192" i="1"/>
  <c r="HN188" i="1"/>
  <c r="HN167" i="1"/>
  <c r="HN149" i="1"/>
  <c r="HN163" i="1"/>
  <c r="HN184" i="1"/>
  <c r="HN176" i="1"/>
  <c r="HN172" i="1"/>
  <c r="HN154" i="1"/>
  <c r="HN147" i="1"/>
  <c r="HN180" i="1"/>
  <c r="HN148" i="1"/>
  <c r="HN155" i="1"/>
  <c r="HN146" i="1"/>
  <c r="HN164" i="1"/>
  <c r="HN141" i="1"/>
  <c r="HN171" i="1"/>
  <c r="HN160" i="1"/>
  <c r="HN20" i="1"/>
  <c r="HN19" i="1"/>
  <c r="HM340" i="1"/>
  <c r="HM336" i="1"/>
  <c r="HM332" i="1"/>
  <c r="HM328" i="1"/>
  <c r="HM339" i="1"/>
  <c r="HM335" i="1"/>
  <c r="HM331" i="1"/>
  <c r="HM327" i="1"/>
  <c r="HM338" i="1"/>
  <c r="HM334" i="1"/>
  <c r="HM330" i="1"/>
  <c r="HM341" i="1"/>
  <c r="HM337" i="1"/>
  <c r="HM333" i="1"/>
  <c r="HM329" i="1"/>
  <c r="HM323" i="1"/>
  <c r="HM319" i="1"/>
  <c r="HM315" i="1"/>
  <c r="HM326" i="1"/>
  <c r="HM322" i="1"/>
  <c r="HM318" i="1"/>
  <c r="HM317" i="1"/>
  <c r="HM320" i="1"/>
  <c r="HM314" i="1"/>
  <c r="HM310" i="1"/>
  <c r="HM306" i="1"/>
  <c r="HM316" i="1"/>
  <c r="HM313" i="1"/>
  <c r="HM309" i="1"/>
  <c r="HM305" i="1"/>
  <c r="HM325" i="1"/>
  <c r="HM312" i="1"/>
  <c r="HM308" i="1"/>
  <c r="HM321" i="1"/>
  <c r="HM303" i="1"/>
  <c r="HM324" i="1"/>
  <c r="HM311" i="1"/>
  <c r="HM301" i="1"/>
  <c r="HM290" i="1"/>
  <c r="HM304" i="1"/>
  <c r="HM307" i="1"/>
  <c r="HM300" i="1"/>
  <c r="HM293" i="1"/>
  <c r="HM289" i="1"/>
  <c r="HM292" i="1"/>
  <c r="HM298" i="1"/>
  <c r="HM286" i="1"/>
  <c r="HM282" i="1"/>
  <c r="HM278" i="1"/>
  <c r="HM274" i="1"/>
  <c r="HM270" i="1"/>
  <c r="HM266" i="1"/>
  <c r="HM259" i="1"/>
  <c r="HM291" i="1"/>
  <c r="HM285" i="1"/>
  <c r="HM281" i="1"/>
  <c r="HM277" i="1"/>
  <c r="HM273" i="1"/>
  <c r="HM269" i="1"/>
  <c r="HM265" i="1"/>
  <c r="HM288" i="1"/>
  <c r="HM299" i="1"/>
  <c r="HM284" i="1"/>
  <c r="HM268" i="1"/>
  <c r="HM255" i="1"/>
  <c r="HM287" i="1"/>
  <c r="HM271" i="1"/>
  <c r="HM280" i="1"/>
  <c r="HM258" i="1"/>
  <c r="HM254" i="1"/>
  <c r="HM283" i="1"/>
  <c r="HM267" i="1"/>
  <c r="HM276" i="1"/>
  <c r="HM253" i="1"/>
  <c r="HM249" i="1"/>
  <c r="HM302" i="1"/>
  <c r="HM279" i="1"/>
  <c r="HM260" i="1"/>
  <c r="HM256" i="1"/>
  <c r="HM246" i="1"/>
  <c r="HM242" i="1"/>
  <c r="HM238" i="1"/>
  <c r="HM234" i="1"/>
  <c r="HM227" i="1"/>
  <c r="HM223" i="1"/>
  <c r="HM272" i="1"/>
  <c r="HM252" i="1"/>
  <c r="HM250" i="1"/>
  <c r="HM275" i="1"/>
  <c r="HM247" i="1"/>
  <c r="HM245" i="1"/>
  <c r="HM241" i="1"/>
  <c r="HM237" i="1"/>
  <c r="HM233" i="1"/>
  <c r="HM226" i="1"/>
  <c r="HM222" i="1"/>
  <c r="HM251" i="1"/>
  <c r="HM248" i="1"/>
  <c r="HM232" i="1"/>
  <c r="HM244" i="1"/>
  <c r="HM225" i="1"/>
  <c r="HM240" i="1"/>
  <c r="HM221" i="1"/>
  <c r="HM219" i="1"/>
  <c r="HM243" i="1"/>
  <c r="HM224" i="1"/>
  <c r="HM216" i="1"/>
  <c r="HM212" i="1"/>
  <c r="HM208" i="1"/>
  <c r="HM204" i="1"/>
  <c r="HM200" i="1"/>
  <c r="HM236" i="1"/>
  <c r="HM257" i="1"/>
  <c r="HM239" i="1"/>
  <c r="HM220" i="1"/>
  <c r="HM206" i="1"/>
  <c r="HM193" i="1"/>
  <c r="HM209" i="1"/>
  <c r="HM201" i="1"/>
  <c r="HM207" i="1"/>
  <c r="HM199" i="1"/>
  <c r="HM190" i="1"/>
  <c r="HM182" i="1"/>
  <c r="HM178" i="1"/>
  <c r="HM174" i="1"/>
  <c r="HM170" i="1"/>
  <c r="HM166" i="1"/>
  <c r="HM162" i="1"/>
  <c r="HM235" i="1"/>
  <c r="HM215" i="1"/>
  <c r="HM214" i="1"/>
  <c r="HM213" i="1"/>
  <c r="HM205" i="1"/>
  <c r="HM217" i="1"/>
  <c r="HM211" i="1"/>
  <c r="HM191" i="1"/>
  <c r="HM183" i="1"/>
  <c r="HM175" i="1"/>
  <c r="HM171" i="1"/>
  <c r="HM181" i="1"/>
  <c r="HM167" i="1"/>
  <c r="HM149" i="1"/>
  <c r="HM203" i="1"/>
  <c r="HM194" i="1"/>
  <c r="HM173" i="1"/>
  <c r="HM184" i="1"/>
  <c r="HM176" i="1"/>
  <c r="HM169" i="1"/>
  <c r="HM160" i="1"/>
  <c r="HM155" i="1"/>
  <c r="HM148" i="1"/>
  <c r="HM141" i="1"/>
  <c r="HM218" i="1"/>
  <c r="HM192" i="1"/>
  <c r="HM179" i="1"/>
  <c r="HM165" i="1"/>
  <c r="HM210" i="1"/>
  <c r="HM185" i="1"/>
  <c r="HM172" i="1"/>
  <c r="HM161" i="1"/>
  <c r="HM154" i="1"/>
  <c r="HM147" i="1"/>
  <c r="HM188" i="1"/>
  <c r="HM180" i="1"/>
  <c r="HM202" i="1"/>
  <c r="HM146" i="1"/>
  <c r="HM164" i="1"/>
  <c r="HM20" i="1"/>
  <c r="HM189" i="1"/>
  <c r="HM187" i="1"/>
  <c r="HM163" i="1"/>
  <c r="HM19" i="1"/>
  <c r="IF338" i="1"/>
  <c r="IF334" i="1"/>
  <c r="IF330" i="1"/>
  <c r="IF341" i="1"/>
  <c r="IF337" i="1"/>
  <c r="IF333" i="1"/>
  <c r="IF329" i="1"/>
  <c r="IF336" i="1"/>
  <c r="IF326" i="1"/>
  <c r="IF322" i="1"/>
  <c r="IF318" i="1"/>
  <c r="IF339" i="1"/>
  <c r="IF332" i="1"/>
  <c r="IF325" i="1"/>
  <c r="IF321" i="1"/>
  <c r="IF317" i="1"/>
  <c r="IF335" i="1"/>
  <c r="IF328" i="1"/>
  <c r="IF324" i="1"/>
  <c r="IF320" i="1"/>
  <c r="IF316" i="1"/>
  <c r="IF340" i="1"/>
  <c r="IF323" i="1"/>
  <c r="IF319" i="1"/>
  <c r="IF315" i="1"/>
  <c r="IF313" i="1"/>
  <c r="IF309" i="1"/>
  <c r="IF305" i="1"/>
  <c r="IF312" i="1"/>
  <c r="IF308" i="1"/>
  <c r="IF331" i="1"/>
  <c r="IF311" i="1"/>
  <c r="IF307" i="1"/>
  <c r="IF303" i="1"/>
  <c r="IF306" i="1"/>
  <c r="IF300" i="1"/>
  <c r="IF293" i="1"/>
  <c r="IF289" i="1"/>
  <c r="IF327" i="1"/>
  <c r="IF304" i="1"/>
  <c r="IF299" i="1"/>
  <c r="IF292" i="1"/>
  <c r="IF288" i="1"/>
  <c r="IF314" i="1"/>
  <c r="IF302" i="1"/>
  <c r="IF298" i="1"/>
  <c r="IF291" i="1"/>
  <c r="IF310" i="1"/>
  <c r="IF301" i="1"/>
  <c r="IF290" i="1"/>
  <c r="IF287" i="1"/>
  <c r="IF285" i="1"/>
  <c r="IF281" i="1"/>
  <c r="IF277" i="1"/>
  <c r="IF273" i="1"/>
  <c r="IF269" i="1"/>
  <c r="IF265" i="1"/>
  <c r="IF284" i="1"/>
  <c r="IF280" i="1"/>
  <c r="IF276" i="1"/>
  <c r="IF272" i="1"/>
  <c r="IF268" i="1"/>
  <c r="IF257" i="1"/>
  <c r="IF283" i="1"/>
  <c r="IF279" i="1"/>
  <c r="IF275" i="1"/>
  <c r="IF271" i="1"/>
  <c r="IF267" i="1"/>
  <c r="IF260" i="1"/>
  <c r="IF286" i="1"/>
  <c r="IF282" i="1"/>
  <c r="IF278" i="1"/>
  <c r="IF274" i="1"/>
  <c r="IF270" i="1"/>
  <c r="IF266" i="1"/>
  <c r="IF259" i="1"/>
  <c r="IF253" i="1"/>
  <c r="IF249" i="1"/>
  <c r="IF258" i="1"/>
  <c r="IF256" i="1"/>
  <c r="IF252" i="1"/>
  <c r="IF255" i="1"/>
  <c r="IF251" i="1"/>
  <c r="IF250" i="1"/>
  <c r="IF245" i="1"/>
  <c r="IF241" i="1"/>
  <c r="IF237" i="1"/>
  <c r="IF233" i="1"/>
  <c r="IF226" i="1"/>
  <c r="IF222" i="1"/>
  <c r="IF254" i="1"/>
  <c r="IF247" i="1"/>
  <c r="IF244" i="1"/>
  <c r="IF240" i="1"/>
  <c r="IF236" i="1"/>
  <c r="IF232" i="1"/>
  <c r="IF225" i="1"/>
  <c r="IF221" i="1"/>
  <c r="IF243" i="1"/>
  <c r="IF239" i="1"/>
  <c r="IF235" i="1"/>
  <c r="IF224" i="1"/>
  <c r="IF220" i="1"/>
  <c r="IF242" i="1"/>
  <c r="IF238" i="1"/>
  <c r="IF234" i="1"/>
  <c r="IF227" i="1"/>
  <c r="IF223" i="1"/>
  <c r="IF218" i="1"/>
  <c r="IF217" i="1"/>
  <c r="IF213" i="1"/>
  <c r="IF246" i="1"/>
  <c r="IF216" i="1"/>
  <c r="IF212" i="1"/>
  <c r="IF208" i="1"/>
  <c r="IF204" i="1"/>
  <c r="IF200" i="1"/>
  <c r="IF215" i="1"/>
  <c r="IF211" i="1"/>
  <c r="IF207" i="1"/>
  <c r="IF203" i="1"/>
  <c r="IF199" i="1"/>
  <c r="IF192" i="1"/>
  <c r="IF248" i="1"/>
  <c r="IF214" i="1"/>
  <c r="IF210" i="1"/>
  <c r="IF206" i="1"/>
  <c r="IF202" i="1"/>
  <c r="IF209" i="1"/>
  <c r="IF201" i="1"/>
  <c r="IF190" i="1"/>
  <c r="IF182" i="1"/>
  <c r="IF178" i="1"/>
  <c r="IF174" i="1"/>
  <c r="IF193" i="1"/>
  <c r="IF189" i="1"/>
  <c r="IF185" i="1"/>
  <c r="IF181" i="1"/>
  <c r="IF173" i="1"/>
  <c r="IF169" i="1"/>
  <c r="IF165" i="1"/>
  <c r="IF161" i="1"/>
  <c r="IF219" i="1"/>
  <c r="IF205" i="1"/>
  <c r="IF194" i="1"/>
  <c r="IF188" i="1"/>
  <c r="IF184" i="1"/>
  <c r="IF180" i="1"/>
  <c r="IF176" i="1"/>
  <c r="IF172" i="1"/>
  <c r="IF164" i="1"/>
  <c r="IF191" i="1"/>
  <c r="IF187" i="1"/>
  <c r="IF162" i="1"/>
  <c r="IF155" i="1"/>
  <c r="IF148" i="1"/>
  <c r="IF141" i="1"/>
  <c r="IF179" i="1"/>
  <c r="IF171" i="1"/>
  <c r="IF167" i="1"/>
  <c r="IF160" i="1"/>
  <c r="IF146" i="1"/>
  <c r="IF163" i="1"/>
  <c r="IF175" i="1"/>
  <c r="IF149" i="1"/>
  <c r="IF147" i="1"/>
  <c r="IF20" i="1"/>
  <c r="IF154" i="1"/>
  <c r="IF166" i="1"/>
  <c r="IF19" i="1"/>
  <c r="IF183" i="1"/>
  <c r="IF170" i="1"/>
  <c r="HG339" i="1"/>
  <c r="HG335" i="1"/>
  <c r="HG331" i="1"/>
  <c r="HG338" i="1"/>
  <c r="HG334" i="1"/>
  <c r="HG330" i="1"/>
  <c r="HG341" i="1"/>
  <c r="HG337" i="1"/>
  <c r="HG333" i="1"/>
  <c r="HG329" i="1"/>
  <c r="HG340" i="1"/>
  <c r="HG336" i="1"/>
  <c r="HG332" i="1"/>
  <c r="HG328" i="1"/>
  <c r="HG326" i="1"/>
  <c r="HG322" i="1"/>
  <c r="HG318" i="1"/>
  <c r="HG327" i="1"/>
  <c r="HG325" i="1"/>
  <c r="HG321" i="1"/>
  <c r="HG317" i="1"/>
  <c r="HG324" i="1"/>
  <c r="HG315" i="1"/>
  <c r="HG313" i="1"/>
  <c r="HG309" i="1"/>
  <c r="HG305" i="1"/>
  <c r="HG320" i="1"/>
  <c r="HG323" i="1"/>
  <c r="HG312" i="1"/>
  <c r="HG308" i="1"/>
  <c r="HG304" i="1"/>
  <c r="HG316" i="1"/>
  <c r="HG319" i="1"/>
  <c r="HG311" i="1"/>
  <c r="HG307" i="1"/>
  <c r="HG300" i="1"/>
  <c r="HG293" i="1"/>
  <c r="HG289" i="1"/>
  <c r="HG314" i="1"/>
  <c r="HG299" i="1"/>
  <c r="HG292" i="1"/>
  <c r="HG288" i="1"/>
  <c r="HG303" i="1"/>
  <c r="HG302" i="1"/>
  <c r="HG306" i="1"/>
  <c r="HG285" i="1"/>
  <c r="HG281" i="1"/>
  <c r="HG277" i="1"/>
  <c r="HG273" i="1"/>
  <c r="HG269" i="1"/>
  <c r="HG265" i="1"/>
  <c r="HG298" i="1"/>
  <c r="HG301" i="1"/>
  <c r="HG284" i="1"/>
  <c r="HG280" i="1"/>
  <c r="HG276" i="1"/>
  <c r="HG272" i="1"/>
  <c r="HG268" i="1"/>
  <c r="HG291" i="1"/>
  <c r="HG310" i="1"/>
  <c r="HG275" i="1"/>
  <c r="HG258" i="1"/>
  <c r="HG254" i="1"/>
  <c r="HG278" i="1"/>
  <c r="HG287" i="1"/>
  <c r="HG271" i="1"/>
  <c r="HG253" i="1"/>
  <c r="HG274" i="1"/>
  <c r="HG283" i="1"/>
  <c r="HG267" i="1"/>
  <c r="HG259" i="1"/>
  <c r="HG257" i="1"/>
  <c r="HG256" i="1"/>
  <c r="HG252" i="1"/>
  <c r="HG290" i="1"/>
  <c r="HG286" i="1"/>
  <c r="HG270" i="1"/>
  <c r="HG279" i="1"/>
  <c r="HG247" i="1"/>
  <c r="HG282" i="1"/>
  <c r="HG245" i="1"/>
  <c r="HG241" i="1"/>
  <c r="HG237" i="1"/>
  <c r="HG233" i="1"/>
  <c r="HG226" i="1"/>
  <c r="HG222" i="1"/>
  <c r="HG260" i="1"/>
  <c r="HG266" i="1"/>
  <c r="HG248" i="1"/>
  <c r="HG244" i="1"/>
  <c r="HG240" i="1"/>
  <c r="HG236" i="1"/>
  <c r="HG232" i="1"/>
  <c r="HG225" i="1"/>
  <c r="HG221" i="1"/>
  <c r="HG255" i="1"/>
  <c r="HG239" i="1"/>
  <c r="HG242" i="1"/>
  <c r="HG235" i="1"/>
  <c r="HG250" i="1"/>
  <c r="HG220" i="1"/>
  <c r="HG234" i="1"/>
  <c r="HG215" i="1"/>
  <c r="HG211" i="1"/>
  <c r="HG207" i="1"/>
  <c r="HG203" i="1"/>
  <c r="HG199" i="1"/>
  <c r="HG243" i="1"/>
  <c r="HG224" i="1"/>
  <c r="HG251" i="1"/>
  <c r="HG246" i="1"/>
  <c r="HG227" i="1"/>
  <c r="HG214" i="1"/>
  <c r="HG213" i="1"/>
  <c r="HG212" i="1"/>
  <c r="HG218" i="1"/>
  <c r="HG217" i="1"/>
  <c r="HG216" i="1"/>
  <c r="HG205" i="1"/>
  <c r="HG208" i="1"/>
  <c r="HG200" i="1"/>
  <c r="HG219" i="1"/>
  <c r="HG206" i="1"/>
  <c r="HG194" i="1"/>
  <c r="HG189" i="1"/>
  <c r="HG185" i="1"/>
  <c r="HG181" i="1"/>
  <c r="HG173" i="1"/>
  <c r="HG169" i="1"/>
  <c r="HG165" i="1"/>
  <c r="HG161" i="1"/>
  <c r="HG223" i="1"/>
  <c r="HG249" i="1"/>
  <c r="HG204" i="1"/>
  <c r="HG202" i="1"/>
  <c r="HG182" i="1"/>
  <c r="HG174" i="1"/>
  <c r="HG172" i="1"/>
  <c r="HG162" i="1"/>
  <c r="HG188" i="1"/>
  <c r="HG187" i="1"/>
  <c r="HG180" i="1"/>
  <c r="HG155" i="1"/>
  <c r="HG148" i="1"/>
  <c r="HG141" i="1"/>
  <c r="HG191" i="1"/>
  <c r="HG190" i="1"/>
  <c r="HG238" i="1"/>
  <c r="HG209" i="1"/>
  <c r="HG183" i="1"/>
  <c r="HG175" i="1"/>
  <c r="HG171" i="1"/>
  <c r="HG154" i="1"/>
  <c r="HG147" i="1"/>
  <c r="HG193" i="1"/>
  <c r="HG178" i="1"/>
  <c r="HG167" i="1"/>
  <c r="HG201" i="1"/>
  <c r="HG192" i="1"/>
  <c r="HG184" i="1"/>
  <c r="HG176" i="1"/>
  <c r="HG163" i="1"/>
  <c r="HG210" i="1"/>
  <c r="HG179" i="1"/>
  <c r="HG166" i="1"/>
  <c r="HG170" i="1"/>
  <c r="HG20" i="1"/>
  <c r="HG149" i="1"/>
  <c r="HG164" i="1"/>
  <c r="HG146" i="1"/>
  <c r="HG19" i="1"/>
  <c r="HG160" i="1"/>
  <c r="IE339" i="1"/>
  <c r="IE335" i="1"/>
  <c r="IE331" i="1"/>
  <c r="IE327" i="1"/>
  <c r="IE338" i="1"/>
  <c r="IE334" i="1"/>
  <c r="IE330" i="1"/>
  <c r="IE341" i="1"/>
  <c r="IE337" i="1"/>
  <c r="IE333" i="1"/>
  <c r="IE329" i="1"/>
  <c r="IE340" i="1"/>
  <c r="IE336" i="1"/>
  <c r="IE332" i="1"/>
  <c r="IE328" i="1"/>
  <c r="IE326" i="1"/>
  <c r="IE322" i="1"/>
  <c r="IE318" i="1"/>
  <c r="IE325" i="1"/>
  <c r="IE321" i="1"/>
  <c r="IE317" i="1"/>
  <c r="IE315" i="1"/>
  <c r="IE313" i="1"/>
  <c r="IE309" i="1"/>
  <c r="IE305" i="1"/>
  <c r="IE324" i="1"/>
  <c r="IE312" i="1"/>
  <c r="IE308" i="1"/>
  <c r="IE304" i="1"/>
  <c r="IE320" i="1"/>
  <c r="IE323" i="1"/>
  <c r="IE311" i="1"/>
  <c r="IE307" i="1"/>
  <c r="IE306" i="1"/>
  <c r="IE300" i="1"/>
  <c r="IE293" i="1"/>
  <c r="IE289" i="1"/>
  <c r="IE299" i="1"/>
  <c r="IE292" i="1"/>
  <c r="IE288" i="1"/>
  <c r="IE316" i="1"/>
  <c r="IE303" i="1"/>
  <c r="IE290" i="1"/>
  <c r="IE287" i="1"/>
  <c r="IE285" i="1"/>
  <c r="IE281" i="1"/>
  <c r="IE277" i="1"/>
  <c r="IE273" i="1"/>
  <c r="IE269" i="1"/>
  <c r="IE265" i="1"/>
  <c r="IE314" i="1"/>
  <c r="IE302" i="1"/>
  <c r="IE284" i="1"/>
  <c r="IE280" i="1"/>
  <c r="IE276" i="1"/>
  <c r="IE272" i="1"/>
  <c r="IE268" i="1"/>
  <c r="IE298" i="1"/>
  <c r="IE319" i="1"/>
  <c r="IE291" i="1"/>
  <c r="IE279" i="1"/>
  <c r="IE260" i="1"/>
  <c r="IE254" i="1"/>
  <c r="IE282" i="1"/>
  <c r="IE266" i="1"/>
  <c r="IE275" i="1"/>
  <c r="IE253" i="1"/>
  <c r="IE278" i="1"/>
  <c r="IE259" i="1"/>
  <c r="IE258" i="1"/>
  <c r="IE310" i="1"/>
  <c r="IE271" i="1"/>
  <c r="IE256" i="1"/>
  <c r="IE252" i="1"/>
  <c r="IE274" i="1"/>
  <c r="IE251" i="1"/>
  <c r="IE249" i="1"/>
  <c r="IE246" i="1"/>
  <c r="IE250" i="1"/>
  <c r="IE245" i="1"/>
  <c r="IE241" i="1"/>
  <c r="IE237" i="1"/>
  <c r="IE233" i="1"/>
  <c r="IE226" i="1"/>
  <c r="IE222" i="1"/>
  <c r="IE301" i="1"/>
  <c r="IE257" i="1"/>
  <c r="IE247" i="1"/>
  <c r="IE244" i="1"/>
  <c r="IE240" i="1"/>
  <c r="IE236" i="1"/>
  <c r="IE232" i="1"/>
  <c r="IE225" i="1"/>
  <c r="IE221" i="1"/>
  <c r="IE283" i="1"/>
  <c r="IE267" i="1"/>
  <c r="IE255" i="1"/>
  <c r="IE248" i="1"/>
  <c r="IE243" i="1"/>
  <c r="IE224" i="1"/>
  <c r="IE286" i="1"/>
  <c r="IE239" i="1"/>
  <c r="IE235" i="1"/>
  <c r="IE219" i="1"/>
  <c r="IE270" i="1"/>
  <c r="IE238" i="1"/>
  <c r="IE215" i="1"/>
  <c r="IE211" i="1"/>
  <c r="IE207" i="1"/>
  <c r="IE203" i="1"/>
  <c r="IE199" i="1"/>
  <c r="IE234" i="1"/>
  <c r="IE227" i="1"/>
  <c r="IE217" i="1"/>
  <c r="IE216" i="1"/>
  <c r="IE218" i="1"/>
  <c r="IE209" i="1"/>
  <c r="IE201" i="1"/>
  <c r="IE204" i="1"/>
  <c r="IE193" i="1"/>
  <c r="IE223" i="1"/>
  <c r="IE220" i="1"/>
  <c r="IE210" i="1"/>
  <c r="IE202" i="1"/>
  <c r="IE189" i="1"/>
  <c r="IE185" i="1"/>
  <c r="IE181" i="1"/>
  <c r="IE173" i="1"/>
  <c r="IE169" i="1"/>
  <c r="IE165" i="1"/>
  <c r="IE161" i="1"/>
  <c r="IE208" i="1"/>
  <c r="IE200" i="1"/>
  <c r="IE192" i="1"/>
  <c r="IE206" i="1"/>
  <c r="IE188" i="1"/>
  <c r="IE187" i="1"/>
  <c r="IE178" i="1"/>
  <c r="IE166" i="1"/>
  <c r="IE242" i="1"/>
  <c r="IE190" i="1"/>
  <c r="IE184" i="1"/>
  <c r="IE176" i="1"/>
  <c r="IE172" i="1"/>
  <c r="IE162" i="1"/>
  <c r="IE155" i="1"/>
  <c r="IE148" i="1"/>
  <c r="IE141" i="1"/>
  <c r="IE214" i="1"/>
  <c r="IE212" i="1"/>
  <c r="IE191" i="1"/>
  <c r="IE179" i="1"/>
  <c r="IE164" i="1"/>
  <c r="IE154" i="1"/>
  <c r="IE147" i="1"/>
  <c r="IE182" i="1"/>
  <c r="IE174" i="1"/>
  <c r="IE171" i="1"/>
  <c r="IE205" i="1"/>
  <c r="IE180" i="1"/>
  <c r="IE167" i="1"/>
  <c r="IE160" i="1"/>
  <c r="IE146" i="1"/>
  <c r="IE213" i="1"/>
  <c r="IE183" i="1"/>
  <c r="IE170" i="1"/>
  <c r="IE163" i="1"/>
  <c r="IE175" i="1"/>
  <c r="IE149" i="1"/>
  <c r="IE20" i="1"/>
  <c r="IE19" i="1"/>
  <c r="IE194" i="1"/>
  <c r="HX338" i="1"/>
  <c r="HX334" i="1"/>
  <c r="HX330" i="1"/>
  <c r="HX341" i="1"/>
  <c r="HX337" i="1"/>
  <c r="HX333" i="1"/>
  <c r="HX329" i="1"/>
  <c r="HX340" i="1"/>
  <c r="HX326" i="1"/>
  <c r="HX322" i="1"/>
  <c r="HX318" i="1"/>
  <c r="HX336" i="1"/>
  <c r="HX327" i="1"/>
  <c r="HX325" i="1"/>
  <c r="HX321" i="1"/>
  <c r="HX317" i="1"/>
  <c r="HX339" i="1"/>
  <c r="HX332" i="1"/>
  <c r="HX324" i="1"/>
  <c r="HX320" i="1"/>
  <c r="HX316" i="1"/>
  <c r="HX328" i="1"/>
  <c r="HX323" i="1"/>
  <c r="HX319" i="1"/>
  <c r="HX315" i="1"/>
  <c r="HX313" i="1"/>
  <c r="HX309" i="1"/>
  <c r="HX305" i="1"/>
  <c r="HX335" i="1"/>
  <c r="HX312" i="1"/>
  <c r="HX308" i="1"/>
  <c r="HX311" i="1"/>
  <c r="HX307" i="1"/>
  <c r="HX303" i="1"/>
  <c r="HX331" i="1"/>
  <c r="HX310" i="1"/>
  <c r="HX300" i="1"/>
  <c r="HX293" i="1"/>
  <c r="HX289" i="1"/>
  <c r="HX306" i="1"/>
  <c r="HX299" i="1"/>
  <c r="HX292" i="1"/>
  <c r="HX288" i="1"/>
  <c r="HX302" i="1"/>
  <c r="HX298" i="1"/>
  <c r="HX291" i="1"/>
  <c r="HX314" i="1"/>
  <c r="HX301" i="1"/>
  <c r="HX290" i="1"/>
  <c r="HX285" i="1"/>
  <c r="HX281" i="1"/>
  <c r="HX277" i="1"/>
  <c r="HX273" i="1"/>
  <c r="HX269" i="1"/>
  <c r="HX265" i="1"/>
  <c r="HX284" i="1"/>
  <c r="HX280" i="1"/>
  <c r="HX276" i="1"/>
  <c r="HX272" i="1"/>
  <c r="HX268" i="1"/>
  <c r="HX257" i="1"/>
  <c r="HX283" i="1"/>
  <c r="HX279" i="1"/>
  <c r="HX275" i="1"/>
  <c r="HX271" i="1"/>
  <c r="HX267" i="1"/>
  <c r="HX260" i="1"/>
  <c r="HX304" i="1"/>
  <c r="HX287" i="1"/>
  <c r="HX286" i="1"/>
  <c r="HX282" i="1"/>
  <c r="HX278" i="1"/>
  <c r="HX274" i="1"/>
  <c r="HX270" i="1"/>
  <c r="HX266" i="1"/>
  <c r="HX259" i="1"/>
  <c r="HX258" i="1"/>
  <c r="HX253" i="1"/>
  <c r="HX249" i="1"/>
  <c r="HX256" i="1"/>
  <c r="HX252" i="1"/>
  <c r="HX255" i="1"/>
  <c r="HX251" i="1"/>
  <c r="HX245" i="1"/>
  <c r="HX241" i="1"/>
  <c r="HX237" i="1"/>
  <c r="HX233" i="1"/>
  <c r="HX226" i="1"/>
  <c r="HX222" i="1"/>
  <c r="HX247" i="1"/>
  <c r="HX244" i="1"/>
  <c r="HX240" i="1"/>
  <c r="HX236" i="1"/>
  <c r="HX232" i="1"/>
  <c r="HX225" i="1"/>
  <c r="HX221" i="1"/>
  <c r="HX254" i="1"/>
  <c r="HX250" i="1"/>
  <c r="HX248" i="1"/>
  <c r="HX243" i="1"/>
  <c r="HX239" i="1"/>
  <c r="HX235" i="1"/>
  <c r="HX224" i="1"/>
  <c r="HX220" i="1"/>
  <c r="HX246" i="1"/>
  <c r="HX242" i="1"/>
  <c r="HX238" i="1"/>
  <c r="HX234" i="1"/>
  <c r="HX227" i="1"/>
  <c r="HX223" i="1"/>
  <c r="HX217" i="1"/>
  <c r="HX213" i="1"/>
  <c r="HX219" i="1"/>
  <c r="HX216" i="1"/>
  <c r="HX212" i="1"/>
  <c r="HX208" i="1"/>
  <c r="HX204" i="1"/>
  <c r="HX200" i="1"/>
  <c r="HX215" i="1"/>
  <c r="HX211" i="1"/>
  <c r="HX207" i="1"/>
  <c r="HX203" i="1"/>
  <c r="HX199" i="1"/>
  <c r="HX192" i="1"/>
  <c r="HX214" i="1"/>
  <c r="HX210" i="1"/>
  <c r="HX206" i="1"/>
  <c r="HX202" i="1"/>
  <c r="HX205" i="1"/>
  <c r="HX194" i="1"/>
  <c r="HX193" i="1"/>
  <c r="HX190" i="1"/>
  <c r="HX182" i="1"/>
  <c r="HX178" i="1"/>
  <c r="HX174" i="1"/>
  <c r="HX189" i="1"/>
  <c r="HX185" i="1"/>
  <c r="HX181" i="1"/>
  <c r="HX173" i="1"/>
  <c r="HX169" i="1"/>
  <c r="HX165" i="1"/>
  <c r="HX161" i="1"/>
  <c r="HX218" i="1"/>
  <c r="HX209" i="1"/>
  <c r="HX201" i="1"/>
  <c r="HX188" i="1"/>
  <c r="HX184" i="1"/>
  <c r="HX180" i="1"/>
  <c r="HX176" i="1"/>
  <c r="HX172" i="1"/>
  <c r="HX164" i="1"/>
  <c r="HX191" i="1"/>
  <c r="HX187" i="1"/>
  <c r="HX171" i="1"/>
  <c r="HX155" i="1"/>
  <c r="HX148" i="1"/>
  <c r="HX141" i="1"/>
  <c r="HX167" i="1"/>
  <c r="HX183" i="1"/>
  <c r="HX175" i="1"/>
  <c r="HX170" i="1"/>
  <c r="HX166" i="1"/>
  <c r="HX146" i="1"/>
  <c r="HX162" i="1"/>
  <c r="HX160" i="1"/>
  <c r="HX20" i="1"/>
  <c r="HX163" i="1"/>
  <c r="HX19" i="1"/>
  <c r="HX179" i="1"/>
  <c r="HX149" i="1"/>
  <c r="HX147" i="1"/>
  <c r="HX154" i="1"/>
  <c r="HC341" i="1"/>
  <c r="HC337" i="1"/>
  <c r="HC333" i="1"/>
  <c r="HC329" i="1"/>
  <c r="HC340" i="1"/>
  <c r="HC336" i="1"/>
  <c r="HC332" i="1"/>
  <c r="HC328" i="1"/>
  <c r="HC339" i="1"/>
  <c r="HC335" i="1"/>
  <c r="HC331" i="1"/>
  <c r="HC338" i="1"/>
  <c r="HC334" i="1"/>
  <c r="HC330" i="1"/>
  <c r="HC324" i="1"/>
  <c r="HC320" i="1"/>
  <c r="HC316" i="1"/>
  <c r="HC323" i="1"/>
  <c r="HC319" i="1"/>
  <c r="HC315" i="1"/>
  <c r="HC327" i="1"/>
  <c r="HC318" i="1"/>
  <c r="HC321" i="1"/>
  <c r="HC311" i="1"/>
  <c r="HC307" i="1"/>
  <c r="HC317" i="1"/>
  <c r="HC314" i="1"/>
  <c r="HC310" i="1"/>
  <c r="HC306" i="1"/>
  <c r="HC326" i="1"/>
  <c r="HC313" i="1"/>
  <c r="HC309" i="1"/>
  <c r="HC305" i="1"/>
  <c r="HC304" i="1"/>
  <c r="HC303" i="1"/>
  <c r="HC312" i="1"/>
  <c r="HC302" i="1"/>
  <c r="HC298" i="1"/>
  <c r="HC291" i="1"/>
  <c r="HC308" i="1"/>
  <c r="HC301" i="1"/>
  <c r="HC290" i="1"/>
  <c r="HC322" i="1"/>
  <c r="HC293" i="1"/>
  <c r="HC299" i="1"/>
  <c r="HC287" i="1"/>
  <c r="HC283" i="1"/>
  <c r="HC279" i="1"/>
  <c r="HC275" i="1"/>
  <c r="HC271" i="1"/>
  <c r="HC267" i="1"/>
  <c r="HC260" i="1"/>
  <c r="HC289" i="1"/>
  <c r="HC288" i="1"/>
  <c r="HC325" i="1"/>
  <c r="HC292" i="1"/>
  <c r="HC286" i="1"/>
  <c r="HC282" i="1"/>
  <c r="HC278" i="1"/>
  <c r="HC274" i="1"/>
  <c r="HC270" i="1"/>
  <c r="HC266" i="1"/>
  <c r="HC300" i="1"/>
  <c r="HC285" i="1"/>
  <c r="HC269" i="1"/>
  <c r="HC257" i="1"/>
  <c r="HC256" i="1"/>
  <c r="HC252" i="1"/>
  <c r="HC272" i="1"/>
  <c r="HC281" i="1"/>
  <c r="HC265" i="1"/>
  <c r="HC255" i="1"/>
  <c r="HC284" i="1"/>
  <c r="HC268" i="1"/>
  <c r="HC258" i="1"/>
  <c r="HC277" i="1"/>
  <c r="HC254" i="1"/>
  <c r="HC250" i="1"/>
  <c r="HC280" i="1"/>
  <c r="HC273" i="1"/>
  <c r="HC276" i="1"/>
  <c r="HC243" i="1"/>
  <c r="HC239" i="1"/>
  <c r="HC235" i="1"/>
  <c r="HC224" i="1"/>
  <c r="HC253" i="1"/>
  <c r="HC251" i="1"/>
  <c r="HC249" i="1"/>
  <c r="HC247" i="1"/>
  <c r="HC246" i="1"/>
  <c r="HC242" i="1"/>
  <c r="HC238" i="1"/>
  <c r="HC234" i="1"/>
  <c r="HC227" i="1"/>
  <c r="HC223" i="1"/>
  <c r="HC219" i="1"/>
  <c r="HC259" i="1"/>
  <c r="HC233" i="1"/>
  <c r="HC220" i="1"/>
  <c r="HC245" i="1"/>
  <c r="HC226" i="1"/>
  <c r="HC241" i="1"/>
  <c r="HC222" i="1"/>
  <c r="HC248" i="1"/>
  <c r="HC244" i="1"/>
  <c r="HC225" i="1"/>
  <c r="HC217" i="1"/>
  <c r="HC213" i="1"/>
  <c r="HC209" i="1"/>
  <c r="HC205" i="1"/>
  <c r="HC201" i="1"/>
  <c r="HC237" i="1"/>
  <c r="HC240" i="1"/>
  <c r="HC221" i="1"/>
  <c r="HC212" i="1"/>
  <c r="HC207" i="1"/>
  <c r="HC199" i="1"/>
  <c r="HC192" i="1"/>
  <c r="HC236" i="1"/>
  <c r="HC216" i="1"/>
  <c r="HC215" i="1"/>
  <c r="HC214" i="1"/>
  <c r="HC210" i="1"/>
  <c r="HC202" i="1"/>
  <c r="HC193" i="1"/>
  <c r="HC218" i="1"/>
  <c r="HC208" i="1"/>
  <c r="HC200" i="1"/>
  <c r="HC191" i="1"/>
  <c r="HC187" i="1"/>
  <c r="HC183" i="1"/>
  <c r="HC179" i="1"/>
  <c r="HC175" i="1"/>
  <c r="HC171" i="1"/>
  <c r="HC167" i="1"/>
  <c r="HC163" i="1"/>
  <c r="HC206" i="1"/>
  <c r="HC184" i="1"/>
  <c r="HC176" i="1"/>
  <c r="HC166" i="1"/>
  <c r="HC211" i="1"/>
  <c r="HC182" i="1"/>
  <c r="HC174" i="1"/>
  <c r="HC173" i="1"/>
  <c r="HC162" i="1"/>
  <c r="HC146" i="1"/>
  <c r="HC169" i="1"/>
  <c r="HC203" i="1"/>
  <c r="HC194" i="1"/>
  <c r="HC190" i="1"/>
  <c r="HC189" i="1"/>
  <c r="HC188" i="1"/>
  <c r="HC185" i="1"/>
  <c r="HC165" i="1"/>
  <c r="HC160" i="1"/>
  <c r="HC149" i="1"/>
  <c r="HC180" i="1"/>
  <c r="HC172" i="1"/>
  <c r="HC161" i="1"/>
  <c r="HC178" i="1"/>
  <c r="HC155" i="1"/>
  <c r="HC148" i="1"/>
  <c r="HC204" i="1"/>
  <c r="HC232" i="1"/>
  <c r="HC19" i="1"/>
  <c r="HC141" i="1"/>
  <c r="HC170" i="1"/>
  <c r="HC147" i="1"/>
  <c r="HC181" i="1"/>
  <c r="HC164" i="1"/>
  <c r="HC154" i="1"/>
  <c r="HC20" i="1"/>
  <c r="IM339" i="1"/>
  <c r="IM335" i="1"/>
  <c r="IM331" i="1"/>
  <c r="IM327" i="1"/>
  <c r="IM338" i="1"/>
  <c r="IM334" i="1"/>
  <c r="IM330" i="1"/>
  <c r="IM341" i="1"/>
  <c r="IM337" i="1"/>
  <c r="IM333" i="1"/>
  <c r="IM329" i="1"/>
  <c r="IM340" i="1"/>
  <c r="IM336" i="1"/>
  <c r="IM332" i="1"/>
  <c r="IM328" i="1"/>
  <c r="IM322" i="1"/>
  <c r="IM318" i="1"/>
  <c r="IM326" i="1"/>
  <c r="IM325" i="1"/>
  <c r="IM321" i="1"/>
  <c r="IM317" i="1"/>
  <c r="IM324" i="1"/>
  <c r="IM313" i="1"/>
  <c r="IM309" i="1"/>
  <c r="IM305" i="1"/>
  <c r="IM320" i="1"/>
  <c r="IM323" i="1"/>
  <c r="IM312" i="1"/>
  <c r="IM308" i="1"/>
  <c r="IM304" i="1"/>
  <c r="IM316" i="1"/>
  <c r="IM319" i="1"/>
  <c r="IM311" i="1"/>
  <c r="IM307" i="1"/>
  <c r="IM300" i="1"/>
  <c r="IM293" i="1"/>
  <c r="IM289" i="1"/>
  <c r="IM303" i="1"/>
  <c r="IM314" i="1"/>
  <c r="IM299" i="1"/>
  <c r="IM292" i="1"/>
  <c r="IM288" i="1"/>
  <c r="IM302" i="1"/>
  <c r="IM315" i="1"/>
  <c r="IM285" i="1"/>
  <c r="IM281" i="1"/>
  <c r="IM277" i="1"/>
  <c r="IM273" i="1"/>
  <c r="IM269" i="1"/>
  <c r="IM265" i="1"/>
  <c r="IM298" i="1"/>
  <c r="IM301" i="1"/>
  <c r="IM284" i="1"/>
  <c r="IM280" i="1"/>
  <c r="IM276" i="1"/>
  <c r="IM272" i="1"/>
  <c r="IM268" i="1"/>
  <c r="IM310" i="1"/>
  <c r="IM291" i="1"/>
  <c r="IM287" i="1"/>
  <c r="IM275" i="1"/>
  <c r="IM257" i="1"/>
  <c r="IM254" i="1"/>
  <c r="IM278" i="1"/>
  <c r="IM259" i="1"/>
  <c r="IM271" i="1"/>
  <c r="IM253" i="1"/>
  <c r="IM290" i="1"/>
  <c r="IM274" i="1"/>
  <c r="IM283" i="1"/>
  <c r="IM267" i="1"/>
  <c r="IM258" i="1"/>
  <c r="IM252" i="1"/>
  <c r="IM286" i="1"/>
  <c r="IM270" i="1"/>
  <c r="IM256" i="1"/>
  <c r="IM260" i="1"/>
  <c r="IM306" i="1"/>
  <c r="IM266" i="1"/>
  <c r="IM246" i="1"/>
  <c r="IM245" i="1"/>
  <c r="IM241" i="1"/>
  <c r="IM237" i="1"/>
  <c r="IM233" i="1"/>
  <c r="IM226" i="1"/>
  <c r="IM222" i="1"/>
  <c r="IM249" i="1"/>
  <c r="IM244" i="1"/>
  <c r="IM240" i="1"/>
  <c r="IM236" i="1"/>
  <c r="IM232" i="1"/>
  <c r="IM225" i="1"/>
  <c r="IM221" i="1"/>
  <c r="IM255" i="1"/>
  <c r="IM247" i="1"/>
  <c r="IM279" i="1"/>
  <c r="IM251" i="1"/>
  <c r="IM250" i="1"/>
  <c r="IM239" i="1"/>
  <c r="IM220" i="1"/>
  <c r="IM242" i="1"/>
  <c r="IM235" i="1"/>
  <c r="IM218" i="1"/>
  <c r="IM282" i="1"/>
  <c r="IM248" i="1"/>
  <c r="IM234" i="1"/>
  <c r="IM219" i="1"/>
  <c r="IM215" i="1"/>
  <c r="IM211" i="1"/>
  <c r="IM207" i="1"/>
  <c r="IM203" i="1"/>
  <c r="IM199" i="1"/>
  <c r="IM243" i="1"/>
  <c r="IM224" i="1"/>
  <c r="IM227" i="1"/>
  <c r="IM205" i="1"/>
  <c r="IM194" i="1"/>
  <c r="IM223" i="1"/>
  <c r="IM208" i="1"/>
  <c r="IM200" i="1"/>
  <c r="IM238" i="1"/>
  <c r="IM206" i="1"/>
  <c r="IM193" i="1"/>
  <c r="IM189" i="1"/>
  <c r="IM185" i="1"/>
  <c r="IM181" i="1"/>
  <c r="IM173" i="1"/>
  <c r="IM169" i="1"/>
  <c r="IM165" i="1"/>
  <c r="IM161" i="1"/>
  <c r="IM214" i="1"/>
  <c r="IM213" i="1"/>
  <c r="IM212" i="1"/>
  <c r="IM204" i="1"/>
  <c r="IM191" i="1"/>
  <c r="IM182" i="1"/>
  <c r="IM174" i="1"/>
  <c r="IM167" i="1"/>
  <c r="IM216" i="1"/>
  <c r="IM201" i="1"/>
  <c r="IM180" i="1"/>
  <c r="IM163" i="1"/>
  <c r="IM155" i="1"/>
  <c r="IM148" i="1"/>
  <c r="IM141" i="1"/>
  <c r="IM210" i="1"/>
  <c r="IM170" i="1"/>
  <c r="IM183" i="1"/>
  <c r="IM175" i="1"/>
  <c r="IM166" i="1"/>
  <c r="IM154" i="1"/>
  <c r="IM147" i="1"/>
  <c r="IM202" i="1"/>
  <c r="IM178" i="1"/>
  <c r="IM172" i="1"/>
  <c r="IM162" i="1"/>
  <c r="IM217" i="1"/>
  <c r="IM188" i="1"/>
  <c r="IM187" i="1"/>
  <c r="IM184" i="1"/>
  <c r="IM176" i="1"/>
  <c r="IM146" i="1"/>
  <c r="IM192" i="1"/>
  <c r="IM190" i="1"/>
  <c r="IM171" i="1"/>
  <c r="IM149" i="1"/>
  <c r="IM20" i="1"/>
  <c r="IM179" i="1"/>
  <c r="IM164" i="1"/>
  <c r="IM160" i="1"/>
  <c r="IM19" i="1"/>
  <c r="IM209" i="1"/>
  <c r="HV339" i="1"/>
  <c r="HV335" i="1"/>
  <c r="HV331" i="1"/>
  <c r="HV327" i="1"/>
  <c r="HV338" i="1"/>
  <c r="HV334" i="1"/>
  <c r="HV330" i="1"/>
  <c r="HV337" i="1"/>
  <c r="HV323" i="1"/>
  <c r="HV319" i="1"/>
  <c r="HV315" i="1"/>
  <c r="HV340" i="1"/>
  <c r="HV333" i="1"/>
  <c r="HV326" i="1"/>
  <c r="HV322" i="1"/>
  <c r="HV318" i="1"/>
  <c r="HV336" i="1"/>
  <c r="HV329" i="1"/>
  <c r="HV325" i="1"/>
  <c r="HV321" i="1"/>
  <c r="HV317" i="1"/>
  <c r="HV341" i="1"/>
  <c r="HV324" i="1"/>
  <c r="HV320" i="1"/>
  <c r="HV316" i="1"/>
  <c r="HV314" i="1"/>
  <c r="HV310" i="1"/>
  <c r="HV306" i="1"/>
  <c r="HV332" i="1"/>
  <c r="HV313" i="1"/>
  <c r="HV309" i="1"/>
  <c r="HV305" i="1"/>
  <c r="HV312" i="1"/>
  <c r="HV308" i="1"/>
  <c r="HV304" i="1"/>
  <c r="HV328" i="1"/>
  <c r="HV307" i="1"/>
  <c r="HV301" i="1"/>
  <c r="HV290" i="1"/>
  <c r="HV300" i="1"/>
  <c r="HV293" i="1"/>
  <c r="HV289" i="1"/>
  <c r="HV303" i="1"/>
  <c r="HV299" i="1"/>
  <c r="HV292" i="1"/>
  <c r="HV311" i="1"/>
  <c r="HV302" i="1"/>
  <c r="HV298" i="1"/>
  <c r="HV291" i="1"/>
  <c r="HV288" i="1"/>
  <c r="HV287" i="1"/>
  <c r="HV286" i="1"/>
  <c r="HV282" i="1"/>
  <c r="HV278" i="1"/>
  <c r="HV274" i="1"/>
  <c r="HV270" i="1"/>
  <c r="HV266" i="1"/>
  <c r="HV259" i="1"/>
  <c r="HV285" i="1"/>
  <c r="HV281" i="1"/>
  <c r="HV277" i="1"/>
  <c r="HV273" i="1"/>
  <c r="HV269" i="1"/>
  <c r="HV265" i="1"/>
  <c r="HV258" i="1"/>
  <c r="HV284" i="1"/>
  <c r="HV280" i="1"/>
  <c r="HV276" i="1"/>
  <c r="HV272" i="1"/>
  <c r="HV268" i="1"/>
  <c r="HV283" i="1"/>
  <c r="HV279" i="1"/>
  <c r="HV275" i="1"/>
  <c r="HV271" i="1"/>
  <c r="HV267" i="1"/>
  <c r="HV260" i="1"/>
  <c r="HV254" i="1"/>
  <c r="HV250" i="1"/>
  <c r="HV253" i="1"/>
  <c r="HV249" i="1"/>
  <c r="HV256" i="1"/>
  <c r="HV252" i="1"/>
  <c r="HV246" i="1"/>
  <c r="HV242" i="1"/>
  <c r="HV238" i="1"/>
  <c r="HV234" i="1"/>
  <c r="HV227" i="1"/>
  <c r="HV223" i="1"/>
  <c r="HV255" i="1"/>
  <c r="HV245" i="1"/>
  <c r="HV241" i="1"/>
  <c r="HV237" i="1"/>
  <c r="HV233" i="1"/>
  <c r="HV226" i="1"/>
  <c r="HV222" i="1"/>
  <c r="HV251" i="1"/>
  <c r="HV247" i="1"/>
  <c r="HV244" i="1"/>
  <c r="HV240" i="1"/>
  <c r="HV236" i="1"/>
  <c r="HV232" i="1"/>
  <c r="HV225" i="1"/>
  <c r="HV221" i="1"/>
  <c r="HV248" i="1"/>
  <c r="HV243" i="1"/>
  <c r="HV239" i="1"/>
  <c r="HV235" i="1"/>
  <c r="HV224" i="1"/>
  <c r="HV214" i="1"/>
  <c r="HV217" i="1"/>
  <c r="HV213" i="1"/>
  <c r="HV209" i="1"/>
  <c r="HV205" i="1"/>
  <c r="HV201" i="1"/>
  <c r="HV194" i="1"/>
  <c r="HV219" i="1"/>
  <c r="HV216" i="1"/>
  <c r="HV212" i="1"/>
  <c r="HV208" i="1"/>
  <c r="HV204" i="1"/>
  <c r="HV200" i="1"/>
  <c r="HV193" i="1"/>
  <c r="HV257" i="1"/>
  <c r="HV215" i="1"/>
  <c r="HV211" i="1"/>
  <c r="HV207" i="1"/>
  <c r="HV203" i="1"/>
  <c r="HV199" i="1"/>
  <c r="HV220" i="1"/>
  <c r="HV210" i="1"/>
  <c r="HV202" i="1"/>
  <c r="HV191" i="1"/>
  <c r="HV187" i="1"/>
  <c r="HV183" i="1"/>
  <c r="HV179" i="1"/>
  <c r="HV175" i="1"/>
  <c r="HV190" i="1"/>
  <c r="HV182" i="1"/>
  <c r="HV178" i="1"/>
  <c r="HV174" i="1"/>
  <c r="HV170" i="1"/>
  <c r="HV166" i="1"/>
  <c r="HV162" i="1"/>
  <c r="HV218" i="1"/>
  <c r="HV206" i="1"/>
  <c r="HV189" i="1"/>
  <c r="HV185" i="1"/>
  <c r="HV181" i="1"/>
  <c r="HV173" i="1"/>
  <c r="HV169" i="1"/>
  <c r="HV165" i="1"/>
  <c r="HV161" i="1"/>
  <c r="HV192" i="1"/>
  <c r="HV188" i="1"/>
  <c r="HV149" i="1"/>
  <c r="HV164" i="1"/>
  <c r="HV180" i="1"/>
  <c r="HV171" i="1"/>
  <c r="HV167" i="1"/>
  <c r="HV163" i="1"/>
  <c r="HV160" i="1"/>
  <c r="HV154" i="1"/>
  <c r="HV147" i="1"/>
  <c r="HV184" i="1"/>
  <c r="HV172" i="1"/>
  <c r="HV20" i="1"/>
  <c r="HV176" i="1"/>
  <c r="HV148" i="1"/>
  <c r="HV146" i="1"/>
  <c r="HV141" i="1"/>
  <c r="HV19" i="1"/>
  <c r="HV155" i="1"/>
  <c r="HP338" i="1"/>
  <c r="HP334" i="1"/>
  <c r="HP330" i="1"/>
  <c r="HP341" i="1"/>
  <c r="HP337" i="1"/>
  <c r="HP333" i="1"/>
  <c r="HP329" i="1"/>
  <c r="HP328" i="1"/>
  <c r="HP326" i="1"/>
  <c r="HP322" i="1"/>
  <c r="HP318" i="1"/>
  <c r="HP331" i="1"/>
  <c r="HP340" i="1"/>
  <c r="HP325" i="1"/>
  <c r="HP321" i="1"/>
  <c r="HP317" i="1"/>
  <c r="HP336" i="1"/>
  <c r="HP324" i="1"/>
  <c r="HP320" i="1"/>
  <c r="HP316" i="1"/>
  <c r="HP332" i="1"/>
  <c r="HP323" i="1"/>
  <c r="HP319" i="1"/>
  <c r="HP339" i="1"/>
  <c r="HP327" i="1"/>
  <c r="HP313" i="1"/>
  <c r="HP309" i="1"/>
  <c r="HP305" i="1"/>
  <c r="HP312" i="1"/>
  <c r="HP308" i="1"/>
  <c r="HP335" i="1"/>
  <c r="HP311" i="1"/>
  <c r="HP307" i="1"/>
  <c r="HP303" i="1"/>
  <c r="HP315" i="1"/>
  <c r="HP314" i="1"/>
  <c r="HP300" i="1"/>
  <c r="HP293" i="1"/>
  <c r="HP289" i="1"/>
  <c r="HP304" i="1"/>
  <c r="HP310" i="1"/>
  <c r="HP299" i="1"/>
  <c r="HP292" i="1"/>
  <c r="HP288" i="1"/>
  <c r="HP306" i="1"/>
  <c r="HP302" i="1"/>
  <c r="HP298" i="1"/>
  <c r="HP291" i="1"/>
  <c r="HP301" i="1"/>
  <c r="HP290" i="1"/>
  <c r="HP285" i="1"/>
  <c r="HP281" i="1"/>
  <c r="HP277" i="1"/>
  <c r="HP273" i="1"/>
  <c r="HP269" i="1"/>
  <c r="HP265" i="1"/>
  <c r="HP284" i="1"/>
  <c r="HP280" i="1"/>
  <c r="HP276" i="1"/>
  <c r="HP272" i="1"/>
  <c r="HP268" i="1"/>
  <c r="HP257" i="1"/>
  <c r="HP287" i="1"/>
  <c r="HP283" i="1"/>
  <c r="HP279" i="1"/>
  <c r="HP275" i="1"/>
  <c r="HP271" i="1"/>
  <c r="HP267" i="1"/>
  <c r="HP260" i="1"/>
  <c r="HP286" i="1"/>
  <c r="HP282" i="1"/>
  <c r="HP278" i="1"/>
  <c r="HP274" i="1"/>
  <c r="HP270" i="1"/>
  <c r="HP266" i="1"/>
  <c r="HP259" i="1"/>
  <c r="HP258" i="1"/>
  <c r="HP253" i="1"/>
  <c r="HP249" i="1"/>
  <c r="HP256" i="1"/>
  <c r="HP252" i="1"/>
  <c r="HP255" i="1"/>
  <c r="HP251" i="1"/>
  <c r="HP250" i="1"/>
  <c r="HP247" i="1"/>
  <c r="HP245" i="1"/>
  <c r="HP241" i="1"/>
  <c r="HP237" i="1"/>
  <c r="HP233" i="1"/>
  <c r="HP226" i="1"/>
  <c r="HP222" i="1"/>
  <c r="HP244" i="1"/>
  <c r="HP240" i="1"/>
  <c r="HP236" i="1"/>
  <c r="HP232" i="1"/>
  <c r="HP225" i="1"/>
  <c r="HP221" i="1"/>
  <c r="HP248" i="1"/>
  <c r="HP243" i="1"/>
  <c r="HP239" i="1"/>
  <c r="HP235" i="1"/>
  <c r="HP224" i="1"/>
  <c r="HP246" i="1"/>
  <c r="HP242" i="1"/>
  <c r="HP238" i="1"/>
  <c r="HP234" i="1"/>
  <c r="HP227" i="1"/>
  <c r="HP223" i="1"/>
  <c r="HP217" i="1"/>
  <c r="HP213" i="1"/>
  <c r="HP216" i="1"/>
  <c r="HP212" i="1"/>
  <c r="HP208" i="1"/>
  <c r="HP204" i="1"/>
  <c r="HP200" i="1"/>
  <c r="HP220" i="1"/>
  <c r="HP215" i="1"/>
  <c r="HP211" i="1"/>
  <c r="HP207" i="1"/>
  <c r="HP203" i="1"/>
  <c r="HP199" i="1"/>
  <c r="HP254" i="1"/>
  <c r="HP218" i="1"/>
  <c r="HP214" i="1"/>
  <c r="HP210" i="1"/>
  <c r="HP206" i="1"/>
  <c r="HP202" i="1"/>
  <c r="HP219" i="1"/>
  <c r="HP209" i="1"/>
  <c r="HP201" i="1"/>
  <c r="HP190" i="1"/>
  <c r="HP182" i="1"/>
  <c r="HP178" i="1"/>
  <c r="HP174" i="1"/>
  <c r="HP189" i="1"/>
  <c r="HP185" i="1"/>
  <c r="HP181" i="1"/>
  <c r="HP173" i="1"/>
  <c r="HP169" i="1"/>
  <c r="HP165" i="1"/>
  <c r="HP161" i="1"/>
  <c r="HP205" i="1"/>
  <c r="HP192" i="1"/>
  <c r="HP188" i="1"/>
  <c r="HP184" i="1"/>
  <c r="HP180" i="1"/>
  <c r="HP176" i="1"/>
  <c r="HP172" i="1"/>
  <c r="HP164" i="1"/>
  <c r="HP191" i="1"/>
  <c r="HP187" i="1"/>
  <c r="HP170" i="1"/>
  <c r="HP160" i="1"/>
  <c r="HP155" i="1"/>
  <c r="HP148" i="1"/>
  <c r="HP141" i="1"/>
  <c r="HP194" i="1"/>
  <c r="HP166" i="1"/>
  <c r="HP193" i="1"/>
  <c r="HP179" i="1"/>
  <c r="HP146" i="1"/>
  <c r="HP171" i="1"/>
  <c r="HP149" i="1"/>
  <c r="HP147" i="1"/>
  <c r="HP183" i="1"/>
  <c r="HP154" i="1"/>
  <c r="HP20" i="1"/>
  <c r="HP175" i="1"/>
  <c r="HP19" i="1"/>
  <c r="HP167" i="1"/>
  <c r="HP163" i="1"/>
  <c r="HP162" i="1"/>
  <c r="HH338" i="1"/>
  <c r="HH334" i="1"/>
  <c r="HH330" i="1"/>
  <c r="HH341" i="1"/>
  <c r="HH337" i="1"/>
  <c r="HH333" i="1"/>
  <c r="HH329" i="1"/>
  <c r="HH332" i="1"/>
  <c r="HH326" i="1"/>
  <c r="HH322" i="1"/>
  <c r="HH318" i="1"/>
  <c r="HH335" i="1"/>
  <c r="HH327" i="1"/>
  <c r="HH328" i="1"/>
  <c r="HH325" i="1"/>
  <c r="HH321" i="1"/>
  <c r="HH317" i="1"/>
  <c r="HH331" i="1"/>
  <c r="HH340" i="1"/>
  <c r="HH324" i="1"/>
  <c r="HH320" i="1"/>
  <c r="HH316" i="1"/>
  <c r="HH336" i="1"/>
  <c r="HH323" i="1"/>
  <c r="HH319" i="1"/>
  <c r="HH315" i="1"/>
  <c r="HH313" i="1"/>
  <c r="HH309" i="1"/>
  <c r="HH305" i="1"/>
  <c r="HH339" i="1"/>
  <c r="HH312" i="1"/>
  <c r="HH308" i="1"/>
  <c r="HH311" i="1"/>
  <c r="HH307" i="1"/>
  <c r="HH303" i="1"/>
  <c r="HH300" i="1"/>
  <c r="HH293" i="1"/>
  <c r="HH289" i="1"/>
  <c r="HH314" i="1"/>
  <c r="HH299" i="1"/>
  <c r="HH292" i="1"/>
  <c r="HH288" i="1"/>
  <c r="HH310" i="1"/>
  <c r="HH302" i="1"/>
  <c r="HH298" i="1"/>
  <c r="HH291" i="1"/>
  <c r="HH306" i="1"/>
  <c r="HH301" i="1"/>
  <c r="HH290" i="1"/>
  <c r="HH304" i="1"/>
  <c r="HH285" i="1"/>
  <c r="HH281" i="1"/>
  <c r="HH277" i="1"/>
  <c r="HH273" i="1"/>
  <c r="HH269" i="1"/>
  <c r="HH265" i="1"/>
  <c r="HH284" i="1"/>
  <c r="HH280" i="1"/>
  <c r="HH276" i="1"/>
  <c r="HH272" i="1"/>
  <c r="HH268" i="1"/>
  <c r="HH257" i="1"/>
  <c r="HH287" i="1"/>
  <c r="HH283" i="1"/>
  <c r="HH279" i="1"/>
  <c r="HH275" i="1"/>
  <c r="HH271" i="1"/>
  <c r="HH267" i="1"/>
  <c r="HH260" i="1"/>
  <c r="HH286" i="1"/>
  <c r="HH282" i="1"/>
  <c r="HH278" i="1"/>
  <c r="HH274" i="1"/>
  <c r="HH270" i="1"/>
  <c r="HH266" i="1"/>
  <c r="HH253" i="1"/>
  <c r="HH249" i="1"/>
  <c r="HH259" i="1"/>
  <c r="HH256" i="1"/>
  <c r="HH252" i="1"/>
  <c r="HH255" i="1"/>
  <c r="HH251" i="1"/>
  <c r="HH245" i="1"/>
  <c r="HH241" i="1"/>
  <c r="HH237" i="1"/>
  <c r="HH233" i="1"/>
  <c r="HH226" i="1"/>
  <c r="HH222" i="1"/>
  <c r="HH248" i="1"/>
  <c r="HH244" i="1"/>
  <c r="HH240" i="1"/>
  <c r="HH236" i="1"/>
  <c r="HH232" i="1"/>
  <c r="HH225" i="1"/>
  <c r="HH221" i="1"/>
  <c r="HH250" i="1"/>
  <c r="HH243" i="1"/>
  <c r="HH239" i="1"/>
  <c r="HH235" i="1"/>
  <c r="HH224" i="1"/>
  <c r="HH246" i="1"/>
  <c r="HH242" i="1"/>
  <c r="HH238" i="1"/>
  <c r="HH234" i="1"/>
  <c r="HH227" i="1"/>
  <c r="HH223" i="1"/>
  <c r="HH219" i="1"/>
  <c r="HH217" i="1"/>
  <c r="HH213" i="1"/>
  <c r="HH216" i="1"/>
  <c r="HH212" i="1"/>
  <c r="HH208" i="1"/>
  <c r="HH204" i="1"/>
  <c r="HH200" i="1"/>
  <c r="HH215" i="1"/>
  <c r="HH211" i="1"/>
  <c r="HH207" i="1"/>
  <c r="HH203" i="1"/>
  <c r="HH199" i="1"/>
  <c r="HH258" i="1"/>
  <c r="HH247" i="1"/>
  <c r="HH218" i="1"/>
  <c r="HH214" i="1"/>
  <c r="HH210" i="1"/>
  <c r="HH206" i="1"/>
  <c r="HH202" i="1"/>
  <c r="HH254" i="1"/>
  <c r="HH205" i="1"/>
  <c r="HH190" i="1"/>
  <c r="HH182" i="1"/>
  <c r="HH178" i="1"/>
  <c r="HH174" i="1"/>
  <c r="HH194" i="1"/>
  <c r="HH189" i="1"/>
  <c r="HH185" i="1"/>
  <c r="HH181" i="1"/>
  <c r="HH173" i="1"/>
  <c r="HH169" i="1"/>
  <c r="HH165" i="1"/>
  <c r="HH161" i="1"/>
  <c r="HH209" i="1"/>
  <c r="HH201" i="1"/>
  <c r="HH192" i="1"/>
  <c r="HH188" i="1"/>
  <c r="HH184" i="1"/>
  <c r="HH180" i="1"/>
  <c r="HH176" i="1"/>
  <c r="HH172" i="1"/>
  <c r="HH164" i="1"/>
  <c r="HH193" i="1"/>
  <c r="HH191" i="1"/>
  <c r="HH187" i="1"/>
  <c r="HH155" i="1"/>
  <c r="HH148" i="1"/>
  <c r="HH141" i="1"/>
  <c r="HH183" i="1"/>
  <c r="HH175" i="1"/>
  <c r="HH171" i="1"/>
  <c r="HH167" i="1"/>
  <c r="HH163" i="1"/>
  <c r="HH146" i="1"/>
  <c r="HH170" i="1"/>
  <c r="HH220" i="1"/>
  <c r="HH166" i="1"/>
  <c r="HH162" i="1"/>
  <c r="HH20" i="1"/>
  <c r="HH149" i="1"/>
  <c r="HH147" i="1"/>
  <c r="HH154" i="1"/>
  <c r="HH19" i="1"/>
  <c r="HH160" i="1"/>
  <c r="HH179" i="1"/>
  <c r="IC340" i="1"/>
  <c r="IC336" i="1"/>
  <c r="IC332" i="1"/>
  <c r="IC328" i="1"/>
  <c r="IC339" i="1"/>
  <c r="IC335" i="1"/>
  <c r="IC331" i="1"/>
  <c r="IC327" i="1"/>
  <c r="IC338" i="1"/>
  <c r="IC334" i="1"/>
  <c r="IC330" i="1"/>
  <c r="IC341" i="1"/>
  <c r="IC337" i="1"/>
  <c r="IC333" i="1"/>
  <c r="IC329" i="1"/>
  <c r="IC323" i="1"/>
  <c r="IC319" i="1"/>
  <c r="IC315" i="1"/>
  <c r="IC326" i="1"/>
  <c r="IC322" i="1"/>
  <c r="IC318" i="1"/>
  <c r="IC325" i="1"/>
  <c r="IC314" i="1"/>
  <c r="IC310" i="1"/>
  <c r="IC306" i="1"/>
  <c r="IC321" i="1"/>
  <c r="IC324" i="1"/>
  <c r="IC313" i="1"/>
  <c r="IC309" i="1"/>
  <c r="IC305" i="1"/>
  <c r="IC317" i="1"/>
  <c r="IC320" i="1"/>
  <c r="IC312" i="1"/>
  <c r="IC308" i="1"/>
  <c r="IC303" i="1"/>
  <c r="IC301" i="1"/>
  <c r="IC290" i="1"/>
  <c r="IC304" i="1"/>
  <c r="IC300" i="1"/>
  <c r="IC293" i="1"/>
  <c r="IC289" i="1"/>
  <c r="IC316" i="1"/>
  <c r="IC286" i="1"/>
  <c r="IC282" i="1"/>
  <c r="IC278" i="1"/>
  <c r="IC274" i="1"/>
  <c r="IC270" i="1"/>
  <c r="IC266" i="1"/>
  <c r="IC259" i="1"/>
  <c r="IC311" i="1"/>
  <c r="IC299" i="1"/>
  <c r="IC302" i="1"/>
  <c r="IC287" i="1"/>
  <c r="IC285" i="1"/>
  <c r="IC281" i="1"/>
  <c r="IC277" i="1"/>
  <c r="IC273" i="1"/>
  <c r="IC269" i="1"/>
  <c r="IC265" i="1"/>
  <c r="IC292" i="1"/>
  <c r="IC288" i="1"/>
  <c r="IC276" i="1"/>
  <c r="IC255" i="1"/>
  <c r="IC251" i="1"/>
  <c r="IC291" i="1"/>
  <c r="IC279" i="1"/>
  <c r="IC260" i="1"/>
  <c r="IC257" i="1"/>
  <c r="IC272" i="1"/>
  <c r="IC254" i="1"/>
  <c r="IC275" i="1"/>
  <c r="IC284" i="1"/>
  <c r="IC268" i="1"/>
  <c r="IC258" i="1"/>
  <c r="IC253" i="1"/>
  <c r="IC249" i="1"/>
  <c r="IC271" i="1"/>
  <c r="IC307" i="1"/>
  <c r="IC248" i="1"/>
  <c r="IC246" i="1"/>
  <c r="IC242" i="1"/>
  <c r="IC238" i="1"/>
  <c r="IC234" i="1"/>
  <c r="IC227" i="1"/>
  <c r="IC223" i="1"/>
  <c r="IC250" i="1"/>
  <c r="IC245" i="1"/>
  <c r="IC241" i="1"/>
  <c r="IC237" i="1"/>
  <c r="IC233" i="1"/>
  <c r="IC226" i="1"/>
  <c r="IC222" i="1"/>
  <c r="IC218" i="1"/>
  <c r="IC298" i="1"/>
  <c r="IC280" i="1"/>
  <c r="IC256" i="1"/>
  <c r="IC252" i="1"/>
  <c r="IC247" i="1"/>
  <c r="IC240" i="1"/>
  <c r="IC221" i="1"/>
  <c r="IC243" i="1"/>
  <c r="IC236" i="1"/>
  <c r="IC283" i="1"/>
  <c r="IC232" i="1"/>
  <c r="IC235" i="1"/>
  <c r="IC220" i="1"/>
  <c r="IC216" i="1"/>
  <c r="IC212" i="1"/>
  <c r="IC208" i="1"/>
  <c r="IC204" i="1"/>
  <c r="IC200" i="1"/>
  <c r="IC244" i="1"/>
  <c r="IC225" i="1"/>
  <c r="IC219" i="1"/>
  <c r="IC267" i="1"/>
  <c r="IC224" i="1"/>
  <c r="IC215" i="1"/>
  <c r="IC214" i="1"/>
  <c r="IC213" i="1"/>
  <c r="IC192" i="1"/>
  <c r="IC239" i="1"/>
  <c r="IC217" i="1"/>
  <c r="IC206" i="1"/>
  <c r="IC191" i="1"/>
  <c r="IC209" i="1"/>
  <c r="IC201" i="1"/>
  <c r="IC207" i="1"/>
  <c r="IC199" i="1"/>
  <c r="IC193" i="1"/>
  <c r="IC190" i="1"/>
  <c r="IC182" i="1"/>
  <c r="IC178" i="1"/>
  <c r="IC174" i="1"/>
  <c r="IC170" i="1"/>
  <c r="IC166" i="1"/>
  <c r="IC162" i="1"/>
  <c r="IC205" i="1"/>
  <c r="IC194" i="1"/>
  <c r="IC203" i="1"/>
  <c r="IC183" i="1"/>
  <c r="IC175" i="1"/>
  <c r="IC163" i="1"/>
  <c r="IC189" i="1"/>
  <c r="IC188" i="1"/>
  <c r="IC187" i="1"/>
  <c r="IC181" i="1"/>
  <c r="IC173" i="1"/>
  <c r="IC169" i="1"/>
  <c r="IC149" i="1"/>
  <c r="IC210" i="1"/>
  <c r="IC184" i="1"/>
  <c r="IC176" i="1"/>
  <c r="IC172" i="1"/>
  <c r="IC161" i="1"/>
  <c r="IC155" i="1"/>
  <c r="IC148" i="1"/>
  <c r="IC141" i="1"/>
  <c r="IC179" i="1"/>
  <c r="IC202" i="1"/>
  <c r="IC185" i="1"/>
  <c r="IC164" i="1"/>
  <c r="IC154" i="1"/>
  <c r="IC147" i="1"/>
  <c r="IC211" i="1"/>
  <c r="IC180" i="1"/>
  <c r="IC160" i="1"/>
  <c r="IC171" i="1"/>
  <c r="IC146" i="1"/>
  <c r="IC167" i="1"/>
  <c r="IC20" i="1"/>
  <c r="IC165" i="1"/>
  <c r="IC19" i="1"/>
  <c r="ID339" i="1"/>
  <c r="ID335" i="1"/>
  <c r="ID331" i="1"/>
  <c r="ID327" i="1"/>
  <c r="ID338" i="1"/>
  <c r="ID334" i="1"/>
  <c r="ID330" i="1"/>
  <c r="ID333" i="1"/>
  <c r="ID323" i="1"/>
  <c r="ID319" i="1"/>
  <c r="ID315" i="1"/>
  <c r="ID336" i="1"/>
  <c r="ID329" i="1"/>
  <c r="ID326" i="1"/>
  <c r="ID322" i="1"/>
  <c r="ID318" i="1"/>
  <c r="ID332" i="1"/>
  <c r="ID341" i="1"/>
  <c r="ID325" i="1"/>
  <c r="ID321" i="1"/>
  <c r="ID317" i="1"/>
  <c r="ID337" i="1"/>
  <c r="ID324" i="1"/>
  <c r="ID320" i="1"/>
  <c r="ID316" i="1"/>
  <c r="ID314" i="1"/>
  <c r="ID310" i="1"/>
  <c r="ID306" i="1"/>
  <c r="ID313" i="1"/>
  <c r="ID309" i="1"/>
  <c r="ID305" i="1"/>
  <c r="ID328" i="1"/>
  <c r="ID312" i="1"/>
  <c r="ID308" i="1"/>
  <c r="ID304" i="1"/>
  <c r="ID340" i="1"/>
  <c r="ID301" i="1"/>
  <c r="ID290" i="1"/>
  <c r="ID300" i="1"/>
  <c r="ID293" i="1"/>
  <c r="ID289" i="1"/>
  <c r="ID311" i="1"/>
  <c r="ID299" i="1"/>
  <c r="ID292" i="1"/>
  <c r="ID288" i="1"/>
  <c r="ID307" i="1"/>
  <c r="ID302" i="1"/>
  <c r="ID298" i="1"/>
  <c r="ID291" i="1"/>
  <c r="ID286" i="1"/>
  <c r="ID282" i="1"/>
  <c r="ID278" i="1"/>
  <c r="ID274" i="1"/>
  <c r="ID270" i="1"/>
  <c r="ID266" i="1"/>
  <c r="ID259" i="1"/>
  <c r="ID287" i="1"/>
  <c r="ID285" i="1"/>
  <c r="ID281" i="1"/>
  <c r="ID277" i="1"/>
  <c r="ID273" i="1"/>
  <c r="ID269" i="1"/>
  <c r="ID265" i="1"/>
  <c r="ID258" i="1"/>
  <c r="ID303" i="1"/>
  <c r="ID284" i="1"/>
  <c r="ID280" i="1"/>
  <c r="ID276" i="1"/>
  <c r="ID272" i="1"/>
  <c r="ID268" i="1"/>
  <c r="ID283" i="1"/>
  <c r="ID279" i="1"/>
  <c r="ID275" i="1"/>
  <c r="ID271" i="1"/>
  <c r="ID267" i="1"/>
  <c r="ID260" i="1"/>
  <c r="ID257" i="1"/>
  <c r="ID254" i="1"/>
  <c r="ID250" i="1"/>
  <c r="ID246" i="1"/>
  <c r="ID253" i="1"/>
  <c r="ID249" i="1"/>
  <c r="ID256" i="1"/>
  <c r="ID252" i="1"/>
  <c r="ID242" i="1"/>
  <c r="ID238" i="1"/>
  <c r="ID234" i="1"/>
  <c r="ID227" i="1"/>
  <c r="ID223" i="1"/>
  <c r="ID251" i="1"/>
  <c r="ID245" i="1"/>
  <c r="ID241" i="1"/>
  <c r="ID237" i="1"/>
  <c r="ID233" i="1"/>
  <c r="ID226" i="1"/>
  <c r="ID222" i="1"/>
  <c r="ID247" i="1"/>
  <c r="ID244" i="1"/>
  <c r="ID240" i="1"/>
  <c r="ID236" i="1"/>
  <c r="ID232" i="1"/>
  <c r="ID225" i="1"/>
  <c r="ID221" i="1"/>
  <c r="ID243" i="1"/>
  <c r="ID239" i="1"/>
  <c r="ID235" i="1"/>
  <c r="ID224" i="1"/>
  <c r="ID214" i="1"/>
  <c r="ID218" i="1"/>
  <c r="ID217" i="1"/>
  <c r="ID213" i="1"/>
  <c r="ID209" i="1"/>
  <c r="ID205" i="1"/>
  <c r="ID201" i="1"/>
  <c r="ID194" i="1"/>
  <c r="ID220" i="1"/>
  <c r="ID216" i="1"/>
  <c r="ID212" i="1"/>
  <c r="ID208" i="1"/>
  <c r="ID204" i="1"/>
  <c r="ID200" i="1"/>
  <c r="ID193" i="1"/>
  <c r="ID219" i="1"/>
  <c r="ID215" i="1"/>
  <c r="ID211" i="1"/>
  <c r="ID207" i="1"/>
  <c r="ID203" i="1"/>
  <c r="ID199" i="1"/>
  <c r="ID248" i="1"/>
  <c r="ID206" i="1"/>
  <c r="ID191" i="1"/>
  <c r="ID187" i="1"/>
  <c r="ID183" i="1"/>
  <c r="ID179" i="1"/>
  <c r="ID175" i="1"/>
  <c r="ID255" i="1"/>
  <c r="ID190" i="1"/>
  <c r="ID182" i="1"/>
  <c r="ID178" i="1"/>
  <c r="ID174" i="1"/>
  <c r="ID170" i="1"/>
  <c r="ID166" i="1"/>
  <c r="ID162" i="1"/>
  <c r="ID210" i="1"/>
  <c r="ID202" i="1"/>
  <c r="ID189" i="1"/>
  <c r="ID185" i="1"/>
  <c r="ID181" i="1"/>
  <c r="ID173" i="1"/>
  <c r="ID169" i="1"/>
  <c r="ID165" i="1"/>
  <c r="ID161" i="1"/>
  <c r="ID188" i="1"/>
  <c r="ID192" i="1"/>
  <c r="ID149" i="1"/>
  <c r="ID184" i="1"/>
  <c r="ID176" i="1"/>
  <c r="ID172" i="1"/>
  <c r="ID164" i="1"/>
  <c r="ID154" i="1"/>
  <c r="ID147" i="1"/>
  <c r="ID171" i="1"/>
  <c r="ID141" i="1"/>
  <c r="ID163" i="1"/>
  <c r="ID146" i="1"/>
  <c r="ID167" i="1"/>
  <c r="ID148" i="1"/>
  <c r="ID155" i="1"/>
  <c r="ID20" i="1"/>
  <c r="ID19" i="1"/>
  <c r="ID160" i="1"/>
  <c r="ID180" i="1"/>
  <c r="C32" i="3" l="1"/>
  <c r="C33" i="3"/>
  <c r="GW54" i="1" l="1"/>
  <c r="GW55" i="1"/>
  <c r="GV56" i="1" s="1"/>
  <c r="GW56" i="1" s="1"/>
  <c r="GV57" i="1" s="1"/>
  <c r="GW57" i="1" s="1"/>
  <c r="GV58" i="1" s="1"/>
  <c r="GW58" i="1" s="1"/>
  <c r="GV59" i="1" s="1"/>
  <c r="GW59" i="1" s="1"/>
  <c r="GV52" i="1"/>
  <c r="FQ59" i="1"/>
  <c r="FP59" i="1"/>
  <c r="FO59" i="1"/>
  <c r="BA59" i="1"/>
  <c r="AX59" i="1"/>
  <c r="AP59" i="1"/>
  <c r="AO59" i="1"/>
  <c r="AN59" i="1"/>
  <c r="AM59" i="1"/>
  <c r="AL59" i="1"/>
  <c r="AK59" i="1"/>
  <c r="G59" i="1"/>
  <c r="A59" i="1"/>
  <c r="FQ58" i="1"/>
  <c r="FP58" i="1"/>
  <c r="FO58" i="1"/>
  <c r="BA58" i="1"/>
  <c r="AX58" i="1"/>
  <c r="AP58" i="1"/>
  <c r="AO58" i="1"/>
  <c r="AN58" i="1"/>
  <c r="AM58" i="1"/>
  <c r="AL58" i="1"/>
  <c r="AK58" i="1"/>
  <c r="G58" i="1"/>
  <c r="A58" i="1"/>
  <c r="FQ57" i="1"/>
  <c r="FP57" i="1"/>
  <c r="FO57" i="1"/>
  <c r="BA57" i="1"/>
  <c r="AX57" i="1"/>
  <c r="AP57" i="1"/>
  <c r="AO57" i="1"/>
  <c r="AN57" i="1"/>
  <c r="AM57" i="1"/>
  <c r="AL57" i="1"/>
  <c r="AK57" i="1"/>
  <c r="G57" i="1"/>
  <c r="A57" i="1"/>
  <c r="FQ56" i="1"/>
  <c r="FP56" i="1"/>
  <c r="FO56" i="1"/>
  <c r="BA56" i="1"/>
  <c r="AX56" i="1"/>
  <c r="AP56" i="1"/>
  <c r="AO56" i="1"/>
  <c r="AN56" i="1"/>
  <c r="AM56" i="1"/>
  <c r="AL56" i="1"/>
  <c r="AK56" i="1"/>
  <c r="G56" i="1"/>
  <c r="A56" i="1"/>
  <c r="FQ55" i="1"/>
  <c r="FP55" i="1"/>
  <c r="FO55" i="1"/>
  <c r="BA55" i="1"/>
  <c r="AX55" i="1"/>
  <c r="AP55" i="1"/>
  <c r="AO55" i="1"/>
  <c r="AN55" i="1"/>
  <c r="AM55" i="1"/>
  <c r="AL55" i="1"/>
  <c r="AK55" i="1"/>
  <c r="G55" i="1"/>
  <c r="A55" i="1"/>
  <c r="FQ54" i="1"/>
  <c r="FP54" i="1"/>
  <c r="FO54" i="1"/>
  <c r="BA54" i="1"/>
  <c r="AX54" i="1"/>
  <c r="AP54" i="1"/>
  <c r="AO54" i="1"/>
  <c r="AN54" i="1"/>
  <c r="AM54" i="1"/>
  <c r="AL54" i="1"/>
  <c r="AK54" i="1"/>
  <c r="G54" i="1"/>
  <c r="A54" i="1"/>
  <c r="FQ53" i="1"/>
  <c r="FP53" i="1"/>
  <c r="FO53" i="1"/>
  <c r="BA53" i="1"/>
  <c r="AX53" i="1"/>
  <c r="AP53" i="1"/>
  <c r="AO53" i="1"/>
  <c r="AN53" i="1"/>
  <c r="AM53" i="1"/>
  <c r="AL53" i="1"/>
  <c r="AK53" i="1"/>
  <c r="G53" i="1"/>
  <c r="A53" i="1"/>
  <c r="FQ52" i="1"/>
  <c r="FP52" i="1"/>
  <c r="FO52" i="1"/>
  <c r="BA52" i="1"/>
  <c r="AX52" i="1"/>
  <c r="AP52" i="1"/>
  <c r="AO52" i="1"/>
  <c r="AN52" i="1"/>
  <c r="AM52" i="1"/>
  <c r="AL52" i="1"/>
  <c r="AK52" i="1"/>
  <c r="A52" i="1"/>
  <c r="FQ131" i="1"/>
  <c r="FP131" i="1"/>
  <c r="FO131" i="1"/>
  <c r="BA131" i="1"/>
  <c r="AX131" i="1"/>
  <c r="AP131" i="1"/>
  <c r="AO131" i="1"/>
  <c r="AN131" i="1"/>
  <c r="AM131" i="1"/>
  <c r="AL131" i="1"/>
  <c r="AK131" i="1"/>
  <c r="G131" i="1"/>
  <c r="A131" i="1"/>
  <c r="FQ130" i="1"/>
  <c r="FP130" i="1"/>
  <c r="FO130" i="1"/>
  <c r="BA130" i="1"/>
  <c r="AX130" i="1"/>
  <c r="AP130" i="1"/>
  <c r="AO130" i="1"/>
  <c r="AN130" i="1"/>
  <c r="AM130" i="1"/>
  <c r="AL130" i="1"/>
  <c r="AK130" i="1"/>
  <c r="G130" i="1"/>
  <c r="A130" i="1"/>
  <c r="FQ129" i="1"/>
  <c r="FP129" i="1"/>
  <c r="FO129" i="1"/>
  <c r="BA129" i="1"/>
  <c r="AX129" i="1"/>
  <c r="AP129" i="1"/>
  <c r="AO129" i="1"/>
  <c r="AN129" i="1"/>
  <c r="AM129" i="1"/>
  <c r="AL129" i="1"/>
  <c r="AK129" i="1"/>
  <c r="G129" i="1"/>
  <c r="A129" i="1"/>
  <c r="FQ128" i="1"/>
  <c r="FP128" i="1"/>
  <c r="FO128" i="1"/>
  <c r="BA128" i="1"/>
  <c r="AX128" i="1"/>
  <c r="AP128" i="1"/>
  <c r="AO128" i="1"/>
  <c r="AN128" i="1"/>
  <c r="AM128" i="1"/>
  <c r="AL128" i="1"/>
  <c r="AK128" i="1"/>
  <c r="G128" i="1"/>
  <c r="A128" i="1"/>
  <c r="FQ127" i="1"/>
  <c r="FP127" i="1"/>
  <c r="FO127" i="1"/>
  <c r="FN127" i="1"/>
  <c r="FI127" i="1"/>
  <c r="FI128" i="1" s="1"/>
  <c r="BA127" i="1"/>
  <c r="AX127" i="1"/>
  <c r="AP127" i="1"/>
  <c r="AO127" i="1"/>
  <c r="AN127" i="1"/>
  <c r="AM127" i="1"/>
  <c r="AL127" i="1"/>
  <c r="AK127" i="1"/>
  <c r="T127" i="1"/>
  <c r="T128" i="1" s="1"/>
  <c r="G127" i="1"/>
  <c r="A127" i="1"/>
  <c r="KA126" i="1"/>
  <c r="JT126" i="1"/>
  <c r="FQ126" i="1"/>
  <c r="FP126" i="1"/>
  <c r="FO126" i="1"/>
  <c r="FN126" i="1"/>
  <c r="BA126" i="1"/>
  <c r="AX126" i="1"/>
  <c r="AP126" i="1"/>
  <c r="AO126" i="1"/>
  <c r="AN126" i="1"/>
  <c r="AM126" i="1"/>
  <c r="AL126" i="1"/>
  <c r="AK126" i="1"/>
  <c r="G126" i="1"/>
  <c r="A126" i="1"/>
  <c r="FQ125" i="1"/>
  <c r="FP125" i="1"/>
  <c r="FO125" i="1"/>
  <c r="BA125" i="1"/>
  <c r="AX125" i="1"/>
  <c r="AP125" i="1"/>
  <c r="AO125" i="1"/>
  <c r="AN125" i="1"/>
  <c r="AM125" i="1"/>
  <c r="AL125" i="1"/>
  <c r="AK125" i="1"/>
  <c r="G125" i="1"/>
  <c r="A125" i="1"/>
  <c r="FQ124" i="1"/>
  <c r="FP124" i="1"/>
  <c r="FO124" i="1"/>
  <c r="BA124" i="1"/>
  <c r="AX124" i="1"/>
  <c r="AP124" i="1"/>
  <c r="AO124" i="1"/>
  <c r="AN124" i="1"/>
  <c r="AM124" i="1"/>
  <c r="AL124" i="1"/>
  <c r="AK124" i="1"/>
  <c r="G124" i="1"/>
  <c r="A124" i="1"/>
  <c r="FQ123" i="1"/>
  <c r="FP123" i="1"/>
  <c r="FO123" i="1"/>
  <c r="BA123" i="1"/>
  <c r="AX123" i="1"/>
  <c r="AP123" i="1"/>
  <c r="AO123" i="1"/>
  <c r="AN123" i="1"/>
  <c r="AM123" i="1"/>
  <c r="AL123" i="1"/>
  <c r="AK123" i="1"/>
  <c r="G123" i="1"/>
  <c r="A123" i="1"/>
  <c r="FQ122" i="1"/>
  <c r="FP122" i="1"/>
  <c r="FO122" i="1"/>
  <c r="BA122" i="1"/>
  <c r="AX122" i="1"/>
  <c r="AP122" i="1"/>
  <c r="AO122" i="1"/>
  <c r="AN122" i="1"/>
  <c r="AM122" i="1"/>
  <c r="AL122" i="1"/>
  <c r="AK122" i="1"/>
  <c r="G122" i="1"/>
  <c r="A122" i="1"/>
  <c r="FQ121" i="1"/>
  <c r="FP121" i="1"/>
  <c r="FO121" i="1"/>
  <c r="FN121" i="1"/>
  <c r="FI121" i="1"/>
  <c r="FI122" i="1" s="1"/>
  <c r="FI123" i="1" s="1"/>
  <c r="BA121" i="1"/>
  <c r="AX121" i="1"/>
  <c r="AP121" i="1"/>
  <c r="AO121" i="1"/>
  <c r="AN121" i="1"/>
  <c r="AM121" i="1"/>
  <c r="AL121" i="1"/>
  <c r="AK121" i="1"/>
  <c r="T121" i="1"/>
  <c r="T122" i="1" s="1"/>
  <c r="G121" i="1"/>
  <c r="A121" i="1"/>
  <c r="KA120" i="1"/>
  <c r="JT120" i="1"/>
  <c r="FQ120" i="1"/>
  <c r="FP120" i="1"/>
  <c r="FO120" i="1"/>
  <c r="FN120" i="1"/>
  <c r="BA120" i="1"/>
  <c r="AX120" i="1"/>
  <c r="AP120" i="1"/>
  <c r="AO120" i="1"/>
  <c r="AN120" i="1"/>
  <c r="AM120" i="1"/>
  <c r="AL120" i="1"/>
  <c r="AK120" i="1"/>
  <c r="G120" i="1"/>
  <c r="A120" i="1"/>
  <c r="FQ119" i="1"/>
  <c r="FP119" i="1"/>
  <c r="FO119" i="1"/>
  <c r="BA119" i="1"/>
  <c r="AX119" i="1"/>
  <c r="AP119" i="1"/>
  <c r="AO119" i="1"/>
  <c r="AN119" i="1"/>
  <c r="AM119" i="1"/>
  <c r="AL119" i="1"/>
  <c r="AK119" i="1"/>
  <c r="G119" i="1"/>
  <c r="A119" i="1"/>
  <c r="FQ118" i="1"/>
  <c r="FP118" i="1"/>
  <c r="FO118" i="1"/>
  <c r="BA118" i="1"/>
  <c r="AX118" i="1"/>
  <c r="AP118" i="1"/>
  <c r="AO118" i="1"/>
  <c r="AN118" i="1"/>
  <c r="AM118" i="1"/>
  <c r="AL118" i="1"/>
  <c r="AK118" i="1"/>
  <c r="G118" i="1"/>
  <c r="A118" i="1"/>
  <c r="FQ117" i="1"/>
  <c r="FP117" i="1"/>
  <c r="FO117" i="1"/>
  <c r="BA117" i="1"/>
  <c r="AX117" i="1"/>
  <c r="AP117" i="1"/>
  <c r="AO117" i="1"/>
  <c r="AN117" i="1"/>
  <c r="AM117" i="1"/>
  <c r="AL117" i="1"/>
  <c r="AK117" i="1"/>
  <c r="G117" i="1"/>
  <c r="A117" i="1"/>
  <c r="FQ116" i="1"/>
  <c r="FP116" i="1"/>
  <c r="FO116" i="1"/>
  <c r="BA116" i="1"/>
  <c r="AX116" i="1"/>
  <c r="AP116" i="1"/>
  <c r="AO116" i="1"/>
  <c r="AN116" i="1"/>
  <c r="AM116" i="1"/>
  <c r="AL116" i="1"/>
  <c r="AK116" i="1"/>
  <c r="G116" i="1"/>
  <c r="A116" i="1"/>
  <c r="FQ115" i="1"/>
  <c r="FP115" i="1"/>
  <c r="FO115" i="1"/>
  <c r="FI115" i="1"/>
  <c r="FN115" i="1" s="1"/>
  <c r="BA115" i="1"/>
  <c r="AX115" i="1"/>
  <c r="AP115" i="1"/>
  <c r="AO115" i="1"/>
  <c r="AN115" i="1"/>
  <c r="AM115" i="1"/>
  <c r="AL115" i="1"/>
  <c r="AK115" i="1"/>
  <c r="G115" i="1"/>
  <c r="A115" i="1"/>
  <c r="FQ114" i="1"/>
  <c r="FP114" i="1"/>
  <c r="FO114" i="1"/>
  <c r="FN114" i="1"/>
  <c r="BA114" i="1"/>
  <c r="AX114" i="1"/>
  <c r="AP114" i="1"/>
  <c r="AO114" i="1"/>
  <c r="AN114" i="1"/>
  <c r="AM114" i="1"/>
  <c r="AL114" i="1"/>
  <c r="AK114" i="1"/>
  <c r="G114" i="1"/>
  <c r="A114" i="1"/>
  <c r="FQ113" i="1"/>
  <c r="FP113" i="1"/>
  <c r="FO113" i="1"/>
  <c r="BA113" i="1"/>
  <c r="AX113" i="1"/>
  <c r="AP113" i="1"/>
  <c r="AO113" i="1"/>
  <c r="AN113" i="1"/>
  <c r="AM113" i="1"/>
  <c r="AL113" i="1"/>
  <c r="AK113" i="1"/>
  <c r="G113" i="1"/>
  <c r="A113" i="1"/>
  <c r="FQ112" i="1"/>
  <c r="FP112" i="1"/>
  <c r="FO112" i="1"/>
  <c r="BA112" i="1"/>
  <c r="AX112" i="1"/>
  <c r="AP112" i="1"/>
  <c r="AO112" i="1"/>
  <c r="AN112" i="1"/>
  <c r="AM112" i="1"/>
  <c r="AL112" i="1"/>
  <c r="AK112" i="1"/>
  <c r="G112" i="1"/>
  <c r="A112" i="1"/>
  <c r="FQ111" i="1"/>
  <c r="FP111" i="1"/>
  <c r="FO111" i="1"/>
  <c r="BA111" i="1"/>
  <c r="AX111" i="1"/>
  <c r="AP111" i="1"/>
  <c r="AO111" i="1"/>
  <c r="AN111" i="1"/>
  <c r="AM111" i="1"/>
  <c r="AL111" i="1"/>
  <c r="AK111" i="1"/>
  <c r="G111" i="1"/>
  <c r="A111" i="1"/>
  <c r="FQ110" i="1"/>
  <c r="FP110" i="1"/>
  <c r="FO110" i="1"/>
  <c r="BA110" i="1"/>
  <c r="AX110" i="1"/>
  <c r="AP110" i="1"/>
  <c r="AO110" i="1"/>
  <c r="AN110" i="1"/>
  <c r="AM110" i="1"/>
  <c r="AL110" i="1"/>
  <c r="AK110" i="1"/>
  <c r="G110" i="1"/>
  <c r="A110" i="1"/>
  <c r="FQ109" i="1"/>
  <c r="FP109" i="1"/>
  <c r="FO109" i="1"/>
  <c r="FN109" i="1"/>
  <c r="FI109" i="1"/>
  <c r="FI110" i="1" s="1"/>
  <c r="BA109" i="1"/>
  <c r="AX109" i="1"/>
  <c r="AP109" i="1"/>
  <c r="AO109" i="1"/>
  <c r="AN109" i="1"/>
  <c r="AM109" i="1"/>
  <c r="AL109" i="1"/>
  <c r="AK109" i="1"/>
  <c r="G109" i="1"/>
  <c r="A109" i="1"/>
  <c r="FQ108" i="1"/>
  <c r="FP108" i="1"/>
  <c r="FO108" i="1"/>
  <c r="FN108" i="1"/>
  <c r="BA108" i="1"/>
  <c r="AX108" i="1"/>
  <c r="AP108" i="1"/>
  <c r="AO108" i="1"/>
  <c r="AN108" i="1"/>
  <c r="AM108" i="1"/>
  <c r="AL108" i="1"/>
  <c r="AK108" i="1"/>
  <c r="G108" i="1"/>
  <c r="A108" i="1"/>
  <c r="FQ51" i="1"/>
  <c r="FP51" i="1"/>
  <c r="FO51" i="1"/>
  <c r="FJ51" i="1"/>
  <c r="BA51" i="1"/>
  <c r="AX51" i="1"/>
  <c r="AP51" i="1"/>
  <c r="AO51" i="1"/>
  <c r="AN51" i="1"/>
  <c r="AM51" i="1"/>
  <c r="AL51" i="1"/>
  <c r="AK51" i="1"/>
  <c r="G51" i="1"/>
  <c r="A51" i="1"/>
  <c r="FQ50" i="1"/>
  <c r="FP50" i="1"/>
  <c r="FO50" i="1"/>
  <c r="FJ50" i="1"/>
  <c r="BA50" i="1"/>
  <c r="AX50" i="1"/>
  <c r="AP50" i="1"/>
  <c r="AO50" i="1"/>
  <c r="AN50" i="1"/>
  <c r="AM50" i="1"/>
  <c r="AL50" i="1"/>
  <c r="AK50" i="1"/>
  <c r="G50" i="1"/>
  <c r="A50" i="1"/>
  <c r="FQ49" i="1"/>
  <c r="FP49" i="1"/>
  <c r="FO49" i="1"/>
  <c r="FJ49" i="1"/>
  <c r="BA49" i="1"/>
  <c r="AX49" i="1"/>
  <c r="AP49" i="1"/>
  <c r="AO49" i="1"/>
  <c r="AN49" i="1"/>
  <c r="AM49" i="1"/>
  <c r="AL49" i="1"/>
  <c r="AK49" i="1"/>
  <c r="G49" i="1"/>
  <c r="A49" i="1"/>
  <c r="FQ48" i="1"/>
  <c r="FP48" i="1"/>
  <c r="FO48" i="1"/>
  <c r="FJ48" i="1"/>
  <c r="BA48" i="1"/>
  <c r="AX48" i="1"/>
  <c r="AP48" i="1"/>
  <c r="AO48" i="1"/>
  <c r="AN48" i="1"/>
  <c r="AM48" i="1"/>
  <c r="AL48" i="1"/>
  <c r="AK48" i="1"/>
  <c r="G48" i="1"/>
  <c r="A48" i="1"/>
  <c r="FQ47" i="1"/>
  <c r="FP47" i="1"/>
  <c r="FO47" i="1"/>
  <c r="FJ47" i="1"/>
  <c r="FI47" i="1"/>
  <c r="FK47" i="1" s="1"/>
  <c r="BA47" i="1"/>
  <c r="AX47" i="1"/>
  <c r="AP47" i="1"/>
  <c r="AO47" i="1"/>
  <c r="AN47" i="1"/>
  <c r="AM47" i="1"/>
  <c r="AL47" i="1"/>
  <c r="AK47" i="1"/>
  <c r="G47" i="1"/>
  <c r="A47" i="1"/>
  <c r="FQ46" i="1"/>
  <c r="FP46" i="1"/>
  <c r="FO46" i="1"/>
  <c r="FK46" i="1"/>
  <c r="FJ46" i="1"/>
  <c r="BA46" i="1"/>
  <c r="AX46" i="1"/>
  <c r="AP46" i="1"/>
  <c r="AO46" i="1"/>
  <c r="AN46" i="1"/>
  <c r="AM46" i="1"/>
  <c r="AL46" i="1"/>
  <c r="AK46" i="1"/>
  <c r="Y46" i="1"/>
  <c r="X46" i="1"/>
  <c r="W46" i="1"/>
  <c r="V46" i="1"/>
  <c r="U46" i="1"/>
  <c r="FS46" i="1" s="1"/>
  <c r="T46" i="1"/>
  <c r="S46" i="1"/>
  <c r="R46" i="1"/>
  <c r="R47" i="1" s="1"/>
  <c r="Q46" i="1"/>
  <c r="P46" i="1"/>
  <c r="P47" i="1" s="1"/>
  <c r="O46" i="1"/>
  <c r="O47" i="1" s="1"/>
  <c r="N46" i="1"/>
  <c r="KC46" i="1" s="1"/>
  <c r="M46" i="1"/>
  <c r="KD46" i="1" s="1"/>
  <c r="L46" i="1"/>
  <c r="L47" i="1" s="1"/>
  <c r="AQ47" i="1" s="1"/>
  <c r="K46" i="1"/>
  <c r="K47" i="1" s="1"/>
  <c r="CC47" i="1" s="1" a="1"/>
  <c r="CC47" i="1" s="1"/>
  <c r="J46" i="1"/>
  <c r="J47" i="1" s="1"/>
  <c r="G46" i="1"/>
  <c r="A46" i="1"/>
  <c r="FN5" i="1"/>
  <c r="FN345" i="1" s="1"/>
  <c r="FL90" i="1"/>
  <c r="FM90" i="1"/>
  <c r="FL91" i="1"/>
  <c r="FL92" i="1"/>
  <c r="FL93" i="1"/>
  <c r="FL94" i="1"/>
  <c r="FL95" i="1"/>
  <c r="FL96" i="1"/>
  <c r="FM96" i="1"/>
  <c r="FL97" i="1"/>
  <c r="FL98" i="1"/>
  <c r="FL99" i="1"/>
  <c r="FL100" i="1"/>
  <c r="FL101" i="1"/>
  <c r="FL102" i="1"/>
  <c r="FM102" i="1"/>
  <c r="FL103" i="1"/>
  <c r="FL104" i="1"/>
  <c r="FL105" i="1"/>
  <c r="FL106" i="1"/>
  <c r="FL107" i="1"/>
  <c r="FL132" i="1"/>
  <c r="FM132" i="1"/>
  <c r="FL133" i="1"/>
  <c r="FL134" i="1"/>
  <c r="FL135" i="1"/>
  <c r="FL136" i="1"/>
  <c r="FL137" i="1"/>
  <c r="FL85" i="1"/>
  <c r="FL86" i="1"/>
  <c r="FL87" i="1"/>
  <c r="FL88" i="1"/>
  <c r="FL89" i="1"/>
  <c r="FM84" i="1"/>
  <c r="FL84" i="1"/>
  <c r="FQ107" i="1"/>
  <c r="FP107" i="1"/>
  <c r="FO107" i="1"/>
  <c r="BA107" i="1"/>
  <c r="AX107" i="1"/>
  <c r="AP107" i="1"/>
  <c r="AO107" i="1"/>
  <c r="AN107" i="1"/>
  <c r="AM107" i="1"/>
  <c r="AL107" i="1"/>
  <c r="AK107" i="1"/>
  <c r="G107" i="1"/>
  <c r="A107" i="1"/>
  <c r="FQ106" i="1"/>
  <c r="FP106" i="1"/>
  <c r="FO106" i="1"/>
  <c r="BA106" i="1"/>
  <c r="AX106" i="1"/>
  <c r="AP106" i="1"/>
  <c r="AO106" i="1"/>
  <c r="AN106" i="1"/>
  <c r="AM106" i="1"/>
  <c r="AL106" i="1"/>
  <c r="AK106" i="1"/>
  <c r="G106" i="1"/>
  <c r="A106" i="1"/>
  <c r="FQ105" i="1"/>
  <c r="FP105" i="1"/>
  <c r="FO105" i="1"/>
  <c r="BA105" i="1"/>
  <c r="AX105" i="1"/>
  <c r="AP105" i="1"/>
  <c r="AO105" i="1"/>
  <c r="AN105" i="1"/>
  <c r="AM105" i="1"/>
  <c r="AL105" i="1"/>
  <c r="AK105" i="1"/>
  <c r="G105" i="1"/>
  <c r="A105" i="1"/>
  <c r="FQ104" i="1"/>
  <c r="FP104" i="1"/>
  <c r="FO104" i="1"/>
  <c r="BA104" i="1"/>
  <c r="AX104" i="1"/>
  <c r="AP104" i="1"/>
  <c r="AO104" i="1"/>
  <c r="AN104" i="1"/>
  <c r="AM104" i="1"/>
  <c r="AL104" i="1"/>
  <c r="AK104" i="1"/>
  <c r="G104" i="1"/>
  <c r="A104" i="1"/>
  <c r="FQ103" i="1"/>
  <c r="FP103" i="1"/>
  <c r="FO103" i="1"/>
  <c r="FI103" i="1"/>
  <c r="FI104" i="1" s="1"/>
  <c r="FI105" i="1" s="1"/>
  <c r="FM105" i="1" s="1"/>
  <c r="BA103" i="1"/>
  <c r="AX103" i="1"/>
  <c r="AP103" i="1"/>
  <c r="AO103" i="1"/>
  <c r="AN103" i="1"/>
  <c r="AM103" i="1"/>
  <c r="AL103" i="1"/>
  <c r="AK103" i="1"/>
  <c r="T103" i="1"/>
  <c r="JT103" i="1" s="1"/>
  <c r="G103" i="1"/>
  <c r="A103" i="1"/>
  <c r="KA102" i="1"/>
  <c r="JT102" i="1"/>
  <c r="FQ102" i="1"/>
  <c r="FP102" i="1"/>
  <c r="FO102" i="1"/>
  <c r="BA102" i="1"/>
  <c r="AX102" i="1"/>
  <c r="AP102" i="1"/>
  <c r="AO102" i="1"/>
  <c r="AN102" i="1"/>
  <c r="AM102" i="1"/>
  <c r="AL102" i="1"/>
  <c r="AK102" i="1"/>
  <c r="G102" i="1"/>
  <c r="A102" i="1"/>
  <c r="FQ101" i="1"/>
  <c r="FP101" i="1"/>
  <c r="FO101" i="1"/>
  <c r="BA101" i="1"/>
  <c r="AX101" i="1"/>
  <c r="AP101" i="1"/>
  <c r="AO101" i="1"/>
  <c r="AN101" i="1"/>
  <c r="AM101" i="1"/>
  <c r="AL101" i="1"/>
  <c r="AK101" i="1"/>
  <c r="G101" i="1"/>
  <c r="A101" i="1"/>
  <c r="FQ100" i="1"/>
  <c r="FP100" i="1"/>
  <c r="FO100" i="1"/>
  <c r="BA100" i="1"/>
  <c r="AX100" i="1"/>
  <c r="AP100" i="1"/>
  <c r="AO100" i="1"/>
  <c r="AN100" i="1"/>
  <c r="AM100" i="1"/>
  <c r="AL100" i="1"/>
  <c r="AK100" i="1"/>
  <c r="G100" i="1"/>
  <c r="A100" i="1"/>
  <c r="FQ99" i="1"/>
  <c r="FP99" i="1"/>
  <c r="FO99" i="1"/>
  <c r="BA99" i="1"/>
  <c r="AX99" i="1"/>
  <c r="AP99" i="1"/>
  <c r="AO99" i="1"/>
  <c r="AN99" i="1"/>
  <c r="AM99" i="1"/>
  <c r="AL99" i="1"/>
  <c r="AK99" i="1"/>
  <c r="G99" i="1"/>
  <c r="A99" i="1"/>
  <c r="FQ98" i="1"/>
  <c r="FP98" i="1"/>
  <c r="FO98" i="1"/>
  <c r="BA98" i="1"/>
  <c r="AX98" i="1"/>
  <c r="AP98" i="1"/>
  <c r="AO98" i="1"/>
  <c r="AN98" i="1"/>
  <c r="AM98" i="1"/>
  <c r="AL98" i="1"/>
  <c r="AK98" i="1"/>
  <c r="G98" i="1"/>
  <c r="A98" i="1"/>
  <c r="FQ97" i="1"/>
  <c r="FP97" i="1"/>
  <c r="FO97" i="1"/>
  <c r="FI97" i="1"/>
  <c r="FI98" i="1" s="1"/>
  <c r="FM98" i="1" s="1"/>
  <c r="BA97" i="1"/>
  <c r="AX97" i="1"/>
  <c r="AP97" i="1"/>
  <c r="AO97" i="1"/>
  <c r="AN97" i="1"/>
  <c r="AM97" i="1"/>
  <c r="AL97" i="1"/>
  <c r="AK97" i="1"/>
  <c r="T97" i="1"/>
  <c r="T98" i="1" s="1"/>
  <c r="KA98" i="1" s="1"/>
  <c r="G97" i="1"/>
  <c r="A97" i="1"/>
  <c r="KA96" i="1"/>
  <c r="JT96" i="1"/>
  <c r="FQ96" i="1"/>
  <c r="FP96" i="1"/>
  <c r="FO96" i="1"/>
  <c r="BA96" i="1"/>
  <c r="AX96" i="1"/>
  <c r="AP96" i="1"/>
  <c r="AO96" i="1"/>
  <c r="AN96" i="1"/>
  <c r="AM96" i="1"/>
  <c r="AL96" i="1"/>
  <c r="AK96" i="1"/>
  <c r="G96" i="1"/>
  <c r="A96" i="1"/>
  <c r="FQ95" i="1"/>
  <c r="FP95" i="1"/>
  <c r="FO95" i="1"/>
  <c r="BA95" i="1"/>
  <c r="AX95" i="1"/>
  <c r="AP95" i="1"/>
  <c r="AO95" i="1"/>
  <c r="AN95" i="1"/>
  <c r="AM95" i="1"/>
  <c r="AL95" i="1"/>
  <c r="AK95" i="1"/>
  <c r="G95" i="1"/>
  <c r="A95" i="1"/>
  <c r="FQ94" i="1"/>
  <c r="FP94" i="1"/>
  <c r="FO94" i="1"/>
  <c r="BA94" i="1"/>
  <c r="AX94" i="1"/>
  <c r="AP94" i="1"/>
  <c r="AO94" i="1"/>
  <c r="AN94" i="1"/>
  <c r="AM94" i="1"/>
  <c r="AL94" i="1"/>
  <c r="AK94" i="1"/>
  <c r="G94" i="1"/>
  <c r="A94" i="1"/>
  <c r="FQ93" i="1"/>
  <c r="FP93" i="1"/>
  <c r="FO93" i="1"/>
  <c r="BA93" i="1"/>
  <c r="AX93" i="1"/>
  <c r="AP93" i="1"/>
  <c r="AO93" i="1"/>
  <c r="AN93" i="1"/>
  <c r="AM93" i="1"/>
  <c r="AL93" i="1"/>
  <c r="AK93" i="1"/>
  <c r="G93" i="1"/>
  <c r="A93" i="1"/>
  <c r="FQ92" i="1"/>
  <c r="FP92" i="1"/>
  <c r="FO92" i="1"/>
  <c r="FI92" i="1"/>
  <c r="FI93" i="1" s="1"/>
  <c r="FM93" i="1" s="1"/>
  <c r="BA92" i="1"/>
  <c r="AX92" i="1"/>
  <c r="AP92" i="1"/>
  <c r="AO92" i="1"/>
  <c r="AN92" i="1"/>
  <c r="AM92" i="1"/>
  <c r="AL92" i="1"/>
  <c r="AK92" i="1"/>
  <c r="G92" i="1"/>
  <c r="A92" i="1"/>
  <c r="FQ91" i="1"/>
  <c r="FP91" i="1"/>
  <c r="FO91" i="1"/>
  <c r="FI91" i="1"/>
  <c r="FM91" i="1" s="1"/>
  <c r="BA91" i="1"/>
  <c r="AX91" i="1"/>
  <c r="AP91" i="1"/>
  <c r="AO91" i="1"/>
  <c r="AN91" i="1"/>
  <c r="AM91" i="1"/>
  <c r="AL91" i="1"/>
  <c r="AK91" i="1"/>
  <c r="G91" i="1"/>
  <c r="A91" i="1"/>
  <c r="FQ90" i="1"/>
  <c r="FP90" i="1"/>
  <c r="FO90" i="1"/>
  <c r="BA90" i="1"/>
  <c r="AX90" i="1"/>
  <c r="AP90" i="1"/>
  <c r="AO90" i="1"/>
  <c r="AN90" i="1"/>
  <c r="AM90" i="1"/>
  <c r="AL90" i="1"/>
  <c r="AK90" i="1"/>
  <c r="G90" i="1"/>
  <c r="A90" i="1"/>
  <c r="FQ89" i="1"/>
  <c r="FP89" i="1"/>
  <c r="FO89" i="1"/>
  <c r="BA89" i="1"/>
  <c r="AX89" i="1"/>
  <c r="AP89" i="1"/>
  <c r="AO89" i="1"/>
  <c r="AN89" i="1"/>
  <c r="AM89" i="1"/>
  <c r="AL89" i="1"/>
  <c r="AK89" i="1"/>
  <c r="G89" i="1"/>
  <c r="A89" i="1"/>
  <c r="FQ88" i="1"/>
  <c r="FP88" i="1"/>
  <c r="FO88" i="1"/>
  <c r="BA88" i="1"/>
  <c r="AX88" i="1"/>
  <c r="AP88" i="1"/>
  <c r="AO88" i="1"/>
  <c r="AN88" i="1"/>
  <c r="AM88" i="1"/>
  <c r="AL88" i="1"/>
  <c r="AK88" i="1"/>
  <c r="G88" i="1"/>
  <c r="A88" i="1"/>
  <c r="FQ87" i="1"/>
  <c r="FP87" i="1"/>
  <c r="FO87" i="1"/>
  <c r="BA87" i="1"/>
  <c r="AX87" i="1"/>
  <c r="AP87" i="1"/>
  <c r="AO87" i="1"/>
  <c r="AN87" i="1"/>
  <c r="AM87" i="1"/>
  <c r="AL87" i="1"/>
  <c r="AK87" i="1"/>
  <c r="G87" i="1"/>
  <c r="A87" i="1"/>
  <c r="FQ86" i="1"/>
  <c r="FP86" i="1"/>
  <c r="FO86" i="1"/>
  <c r="BA86" i="1"/>
  <c r="AX86" i="1"/>
  <c r="AP86" i="1"/>
  <c r="AO86" i="1"/>
  <c r="AN86" i="1"/>
  <c r="AM86" i="1"/>
  <c r="AL86" i="1"/>
  <c r="AK86" i="1"/>
  <c r="G86" i="1"/>
  <c r="A86" i="1"/>
  <c r="FQ85" i="1"/>
  <c r="FP85" i="1"/>
  <c r="FO85" i="1"/>
  <c r="FI85" i="1"/>
  <c r="FM85" i="1" s="1"/>
  <c r="BA85" i="1"/>
  <c r="AX85" i="1"/>
  <c r="AP85" i="1"/>
  <c r="AO85" i="1"/>
  <c r="AN85" i="1"/>
  <c r="AM85" i="1"/>
  <c r="AL85" i="1"/>
  <c r="AK85" i="1"/>
  <c r="G85" i="1"/>
  <c r="A85" i="1"/>
  <c r="FQ84" i="1"/>
  <c r="FP84" i="1"/>
  <c r="FO84" i="1"/>
  <c r="BA84" i="1"/>
  <c r="AX84" i="1"/>
  <c r="AP84" i="1"/>
  <c r="AO84" i="1"/>
  <c r="AN84" i="1"/>
  <c r="AM84" i="1"/>
  <c r="AL84" i="1"/>
  <c r="AK84" i="1"/>
  <c r="G84" i="1"/>
  <c r="A84" i="1"/>
  <c r="FQ83" i="1"/>
  <c r="FP83" i="1"/>
  <c r="FO83" i="1"/>
  <c r="FJ83" i="1"/>
  <c r="BA83" i="1"/>
  <c r="AX83" i="1"/>
  <c r="AP83" i="1"/>
  <c r="AO83" i="1"/>
  <c r="AN83" i="1"/>
  <c r="AM83" i="1"/>
  <c r="AL83" i="1"/>
  <c r="AK83" i="1"/>
  <c r="G83" i="1"/>
  <c r="A83" i="1"/>
  <c r="FQ82" i="1"/>
  <c r="FP82" i="1"/>
  <c r="FO82" i="1"/>
  <c r="FJ82" i="1"/>
  <c r="BA82" i="1"/>
  <c r="AX82" i="1"/>
  <c r="AP82" i="1"/>
  <c r="AO82" i="1"/>
  <c r="AN82" i="1"/>
  <c r="AM82" i="1"/>
  <c r="AL82" i="1"/>
  <c r="AK82" i="1"/>
  <c r="G82" i="1"/>
  <c r="A82" i="1"/>
  <c r="FQ81" i="1"/>
  <c r="FP81" i="1"/>
  <c r="FO81" i="1"/>
  <c r="FJ81" i="1"/>
  <c r="BA81" i="1"/>
  <c r="AX81" i="1"/>
  <c r="AP81" i="1"/>
  <c r="AO81" i="1"/>
  <c r="AN81" i="1"/>
  <c r="AM81" i="1"/>
  <c r="AL81" i="1"/>
  <c r="AK81" i="1"/>
  <c r="G81" i="1"/>
  <c r="A81" i="1"/>
  <c r="FQ80" i="1"/>
  <c r="FP80" i="1"/>
  <c r="FO80" i="1"/>
  <c r="FJ80" i="1"/>
  <c r="BA80" i="1"/>
  <c r="AX80" i="1"/>
  <c r="AP80" i="1"/>
  <c r="AO80" i="1"/>
  <c r="AN80" i="1"/>
  <c r="AM80" i="1"/>
  <c r="AL80" i="1"/>
  <c r="AK80" i="1"/>
  <c r="G80" i="1"/>
  <c r="A80" i="1"/>
  <c r="FQ79" i="1"/>
  <c r="FP79" i="1"/>
  <c r="FO79" i="1"/>
  <c r="FK79" i="1"/>
  <c r="FJ79" i="1"/>
  <c r="FI79" i="1"/>
  <c r="FI80" i="1" s="1"/>
  <c r="FK80" i="1" s="1"/>
  <c r="BA79" i="1"/>
  <c r="AX79" i="1"/>
  <c r="AP79" i="1"/>
  <c r="AO79" i="1"/>
  <c r="AN79" i="1"/>
  <c r="AM79" i="1"/>
  <c r="AL79" i="1"/>
  <c r="AK79" i="1"/>
  <c r="T79" i="1"/>
  <c r="T80" i="1" s="1"/>
  <c r="G79" i="1"/>
  <c r="A79" i="1"/>
  <c r="KA78" i="1"/>
  <c r="JT78" i="1"/>
  <c r="FQ78" i="1"/>
  <c r="FP78" i="1"/>
  <c r="FO78" i="1"/>
  <c r="FK78" i="1"/>
  <c r="FJ78" i="1"/>
  <c r="BA78" i="1"/>
  <c r="AX78" i="1"/>
  <c r="AP78" i="1"/>
  <c r="AO78" i="1"/>
  <c r="AN78" i="1"/>
  <c r="AM78" i="1"/>
  <c r="AL78" i="1"/>
  <c r="AK78" i="1"/>
  <c r="G78" i="1"/>
  <c r="A78" i="1"/>
  <c r="FQ77" i="1"/>
  <c r="FP77" i="1"/>
  <c r="FO77" i="1"/>
  <c r="FJ77" i="1"/>
  <c r="BA77" i="1"/>
  <c r="AX77" i="1"/>
  <c r="AP77" i="1"/>
  <c r="AO77" i="1"/>
  <c r="AN77" i="1"/>
  <c r="AM77" i="1"/>
  <c r="AL77" i="1"/>
  <c r="AK77" i="1"/>
  <c r="G77" i="1"/>
  <c r="A77" i="1"/>
  <c r="FQ76" i="1"/>
  <c r="FP76" i="1"/>
  <c r="FO76" i="1"/>
  <c r="FJ76" i="1"/>
  <c r="BA76" i="1"/>
  <c r="AX76" i="1"/>
  <c r="AP76" i="1"/>
  <c r="AO76" i="1"/>
  <c r="AN76" i="1"/>
  <c r="AM76" i="1"/>
  <c r="AL76" i="1"/>
  <c r="AK76" i="1"/>
  <c r="G76" i="1"/>
  <c r="A76" i="1"/>
  <c r="FQ75" i="1"/>
  <c r="FP75" i="1"/>
  <c r="FO75" i="1"/>
  <c r="FJ75" i="1"/>
  <c r="BA75" i="1"/>
  <c r="AX75" i="1"/>
  <c r="AP75" i="1"/>
  <c r="AO75" i="1"/>
  <c r="AN75" i="1"/>
  <c r="AM75" i="1"/>
  <c r="AL75" i="1"/>
  <c r="AK75" i="1"/>
  <c r="G75" i="1"/>
  <c r="A75" i="1"/>
  <c r="FQ74" i="1"/>
  <c r="FP74" i="1"/>
  <c r="FO74" i="1"/>
  <c r="FJ74" i="1"/>
  <c r="BA74" i="1"/>
  <c r="AX74" i="1"/>
  <c r="AP74" i="1"/>
  <c r="AO74" i="1"/>
  <c r="AN74" i="1"/>
  <c r="AM74" i="1"/>
  <c r="AL74" i="1"/>
  <c r="AK74" i="1"/>
  <c r="G74" i="1"/>
  <c r="A74" i="1"/>
  <c r="FQ73" i="1"/>
  <c r="FP73" i="1"/>
  <c r="FO73" i="1"/>
  <c r="FJ73" i="1"/>
  <c r="FI73" i="1"/>
  <c r="FI74" i="1" s="1"/>
  <c r="BA73" i="1"/>
  <c r="AX73" i="1"/>
  <c r="AP73" i="1"/>
  <c r="AO73" i="1"/>
  <c r="AN73" i="1"/>
  <c r="AM73" i="1"/>
  <c r="AL73" i="1"/>
  <c r="AK73" i="1"/>
  <c r="T73" i="1"/>
  <c r="T74" i="1" s="1"/>
  <c r="G73" i="1"/>
  <c r="A73" i="1"/>
  <c r="KA72" i="1"/>
  <c r="JT72" i="1"/>
  <c r="FQ72" i="1"/>
  <c r="FP72" i="1"/>
  <c r="FO72" i="1"/>
  <c r="FK72" i="1"/>
  <c r="FJ72" i="1"/>
  <c r="BA72" i="1"/>
  <c r="AX72" i="1"/>
  <c r="AP72" i="1"/>
  <c r="AO72" i="1"/>
  <c r="AN72" i="1"/>
  <c r="AM72" i="1"/>
  <c r="AL72" i="1"/>
  <c r="AK72" i="1"/>
  <c r="G72" i="1"/>
  <c r="A72" i="1"/>
  <c r="G61" i="1"/>
  <c r="G62" i="1"/>
  <c r="G63" i="1"/>
  <c r="G64" i="1"/>
  <c r="G65" i="1"/>
  <c r="G66" i="1"/>
  <c r="G67" i="1"/>
  <c r="G68" i="1"/>
  <c r="G69" i="1"/>
  <c r="G70" i="1"/>
  <c r="G71" i="1"/>
  <c r="G132" i="1"/>
  <c r="G133" i="1"/>
  <c r="G134" i="1"/>
  <c r="G135" i="1"/>
  <c r="G136" i="1"/>
  <c r="G137" i="1"/>
  <c r="G138" i="1"/>
  <c r="G139" i="1"/>
  <c r="G140" i="1"/>
  <c r="G141" i="1"/>
  <c r="FQ137" i="1"/>
  <c r="FP137" i="1"/>
  <c r="FO137" i="1"/>
  <c r="AP137" i="1"/>
  <c r="AO137" i="1"/>
  <c r="AN137" i="1"/>
  <c r="AM137" i="1"/>
  <c r="AL137" i="1"/>
  <c r="AK137" i="1"/>
  <c r="A137" i="1"/>
  <c r="FQ136" i="1"/>
  <c r="FP136" i="1"/>
  <c r="FO136" i="1"/>
  <c r="AP136" i="1"/>
  <c r="AO136" i="1"/>
  <c r="AN136" i="1"/>
  <c r="AM136" i="1"/>
  <c r="AL136" i="1"/>
  <c r="AK136" i="1"/>
  <c r="A136" i="1"/>
  <c r="FQ135" i="1"/>
  <c r="FP135" i="1"/>
  <c r="FO135" i="1"/>
  <c r="AP135" i="1"/>
  <c r="AO135" i="1"/>
  <c r="AN135" i="1"/>
  <c r="AM135" i="1"/>
  <c r="AL135" i="1"/>
  <c r="AK135" i="1"/>
  <c r="A135" i="1"/>
  <c r="FQ134" i="1"/>
  <c r="FP134" i="1"/>
  <c r="FO134" i="1"/>
  <c r="AP134" i="1"/>
  <c r="AO134" i="1"/>
  <c r="AN134" i="1"/>
  <c r="AM134" i="1"/>
  <c r="AL134" i="1"/>
  <c r="AK134" i="1"/>
  <c r="A134" i="1"/>
  <c r="FQ133" i="1"/>
  <c r="FP133" i="1"/>
  <c r="FO133" i="1"/>
  <c r="FI133" i="1"/>
  <c r="FI134" i="1" s="1"/>
  <c r="FM134" i="1" s="1"/>
  <c r="AP133" i="1"/>
  <c r="AO133" i="1"/>
  <c r="AN133" i="1"/>
  <c r="AM133" i="1"/>
  <c r="AL133" i="1"/>
  <c r="AK133" i="1"/>
  <c r="A133" i="1"/>
  <c r="FQ132" i="1"/>
  <c r="FP132" i="1"/>
  <c r="FO132" i="1"/>
  <c r="AP132" i="1"/>
  <c r="AO132" i="1"/>
  <c r="AN132" i="1"/>
  <c r="AM132" i="1"/>
  <c r="AL132" i="1"/>
  <c r="AK132" i="1"/>
  <c r="A132" i="1"/>
  <c r="KG46" i="1" l="1"/>
  <c r="FI111" i="1"/>
  <c r="FN110" i="1"/>
  <c r="FM133" i="1"/>
  <c r="FM103" i="1"/>
  <c r="FM97" i="1"/>
  <c r="FI116" i="1"/>
  <c r="KA122" i="1"/>
  <c r="JT122" i="1"/>
  <c r="T123" i="1"/>
  <c r="KA121" i="1"/>
  <c r="JT121" i="1"/>
  <c r="FN122" i="1"/>
  <c r="FI124" i="1"/>
  <c r="FN123" i="1"/>
  <c r="KA127" i="1"/>
  <c r="JT128" i="1"/>
  <c r="KA128" i="1"/>
  <c r="T129" i="1"/>
  <c r="FI129" i="1"/>
  <c r="FN128" i="1"/>
  <c r="JT127" i="1"/>
  <c r="BZ46" i="1" a="1"/>
  <c r="BZ46" i="1" s="1"/>
  <c r="AS46" i="1"/>
  <c r="CC46" i="1" a="1"/>
  <c r="CC46" i="1" s="1"/>
  <c r="EY46" i="1" a="1"/>
  <c r="EY46" i="1" s="1"/>
  <c r="AU46" i="1"/>
  <c r="BY46" i="1" a="1"/>
  <c r="BY46" i="1" s="1"/>
  <c r="FM104" i="1"/>
  <c r="FM92" i="1"/>
  <c r="JL46" i="1"/>
  <c r="V47" i="1"/>
  <c r="AT46" i="1"/>
  <c r="O48" i="1"/>
  <c r="JA47" i="1"/>
  <c r="JM46" i="1"/>
  <c r="W47" i="1"/>
  <c r="CD46" i="1" a="1"/>
  <c r="CD46" i="1" s="1"/>
  <c r="EH46" i="1" a="1"/>
  <c r="EH46" i="1" s="1"/>
  <c r="FA46" i="1" a="1"/>
  <c r="FA46" i="1" s="1"/>
  <c r="FT46" i="1"/>
  <c r="P48" i="1"/>
  <c r="JB47" i="1"/>
  <c r="JN46" i="1"/>
  <c r="X47" i="1"/>
  <c r="AV46" i="1"/>
  <c r="BY47" i="1" a="1"/>
  <c r="BY47" i="1" s="1"/>
  <c r="KF46" i="1"/>
  <c r="KE46" i="1"/>
  <c r="Q47" i="1"/>
  <c r="JO46" i="1"/>
  <c r="Y47" i="1"/>
  <c r="BW46" i="1" a="1"/>
  <c r="BW46" i="1" s="1"/>
  <c r="CA46" i="1" a="1"/>
  <c r="CA46" i="1" s="1"/>
  <c r="CE46" i="1" a="1"/>
  <c r="CE46" i="1" s="1"/>
  <c r="JP46" i="1"/>
  <c r="M47" i="1"/>
  <c r="FI94" i="1"/>
  <c r="FM94" i="1" s="1"/>
  <c r="AR47" i="1"/>
  <c r="J48" i="1"/>
  <c r="AV47" i="1"/>
  <c r="AU47" i="1"/>
  <c r="AT47" i="1"/>
  <c r="R48" i="1"/>
  <c r="KG47" i="1"/>
  <c r="N47" i="1"/>
  <c r="AS47" i="1"/>
  <c r="K48" i="1"/>
  <c r="CF47" i="1" a="1"/>
  <c r="CF47" i="1" s="1"/>
  <c r="CB47" i="1" a="1"/>
  <c r="CB47" i="1" s="1"/>
  <c r="BX47" i="1" a="1"/>
  <c r="BX47" i="1" s="1"/>
  <c r="EY47" i="1" a="1"/>
  <c r="EY47" i="1" s="1"/>
  <c r="CE47" i="1" a="1"/>
  <c r="CE47" i="1" s="1"/>
  <c r="CA47" i="1" a="1"/>
  <c r="CA47" i="1" s="1"/>
  <c r="BW47" i="1" a="1"/>
  <c r="BW47" i="1" s="1"/>
  <c r="EH47" i="1" a="1"/>
  <c r="EH47" i="1" s="1"/>
  <c r="CD47" i="1" a="1"/>
  <c r="CD47" i="1" s="1"/>
  <c r="BZ47" i="1" a="1"/>
  <c r="BZ47" i="1" s="1"/>
  <c r="S47" i="1"/>
  <c r="KB46" i="1"/>
  <c r="AQ46" i="1"/>
  <c r="BX46" i="1" a="1"/>
  <c r="BX46" i="1" s="1"/>
  <c r="CB46" i="1" a="1"/>
  <c r="CB46" i="1" s="1"/>
  <c r="CF46" i="1" a="1"/>
  <c r="CF46" i="1" s="1"/>
  <c r="JA46" i="1"/>
  <c r="U47" i="1"/>
  <c r="FA47" i="1" a="1"/>
  <c r="FA47" i="1" s="1"/>
  <c r="T47" i="1"/>
  <c r="JT46" i="1"/>
  <c r="KA46" i="1"/>
  <c r="AR46" i="1"/>
  <c r="JB46" i="1"/>
  <c r="L48" i="1"/>
  <c r="FI48" i="1"/>
  <c r="FN6" i="1"/>
  <c r="FN9" i="1" s="1"/>
  <c r="KA73" i="1"/>
  <c r="T75" i="1"/>
  <c r="JT74" i="1"/>
  <c r="KA74" i="1"/>
  <c r="FI75" i="1"/>
  <c r="FK74" i="1"/>
  <c r="FK73" i="1"/>
  <c r="JT73" i="1"/>
  <c r="T81" i="1"/>
  <c r="KA80" i="1"/>
  <c r="JT80" i="1"/>
  <c r="FI81" i="1"/>
  <c r="JT79" i="1"/>
  <c r="KA79" i="1"/>
  <c r="FI86" i="1"/>
  <c r="FM86" i="1" s="1"/>
  <c r="FI99" i="1"/>
  <c r="FM99" i="1" s="1"/>
  <c r="JT97" i="1"/>
  <c r="T99" i="1"/>
  <c r="JT98" i="1"/>
  <c r="KA97" i="1"/>
  <c r="FI106" i="1"/>
  <c r="FM106" i="1" s="1"/>
  <c r="T104" i="1"/>
  <c r="KA103" i="1"/>
  <c r="FI135" i="1"/>
  <c r="FM135" i="1" s="1"/>
  <c r="FI95" i="1" l="1"/>
  <c r="FM95" i="1" s="1"/>
  <c r="FI117" i="1"/>
  <c r="FN116" i="1"/>
  <c r="FI125" i="1"/>
  <c r="FN125" i="1" s="1"/>
  <c r="FN124" i="1"/>
  <c r="FI130" i="1"/>
  <c r="FN129" i="1"/>
  <c r="JT129" i="1"/>
  <c r="T130" i="1"/>
  <c r="KA129" i="1"/>
  <c r="JT123" i="1"/>
  <c r="KA123" i="1"/>
  <c r="T124" i="1"/>
  <c r="FI112" i="1"/>
  <c r="FN111" i="1"/>
  <c r="J49" i="1"/>
  <c r="AV48" i="1"/>
  <c r="AU48" i="1"/>
  <c r="AT48" i="1"/>
  <c r="AS48" i="1"/>
  <c r="AR48" i="1"/>
  <c r="AQ48" i="1"/>
  <c r="L49" i="1"/>
  <c r="S48" i="1"/>
  <c r="KB47" i="1"/>
  <c r="Y48" i="1"/>
  <c r="JP47" i="1"/>
  <c r="JO47" i="1"/>
  <c r="FT47" i="1"/>
  <c r="FS47" i="1"/>
  <c r="U48" i="1"/>
  <c r="KC47" i="1"/>
  <c r="N48" i="1"/>
  <c r="JN47" i="1"/>
  <c r="X48" i="1"/>
  <c r="JL47" i="1"/>
  <c r="V48" i="1"/>
  <c r="KE47" i="1"/>
  <c r="Q48" i="1"/>
  <c r="KF47" i="1"/>
  <c r="JM47" i="1"/>
  <c r="W48" i="1"/>
  <c r="FK48" i="1"/>
  <c r="FI49" i="1"/>
  <c r="K49" i="1"/>
  <c r="CF48" i="1" a="1"/>
  <c r="CF48" i="1" s="1"/>
  <c r="CB48" i="1" a="1"/>
  <c r="CB48" i="1" s="1"/>
  <c r="BX48" i="1" a="1"/>
  <c r="BX48" i="1" s="1"/>
  <c r="EY48" i="1" a="1"/>
  <c r="EY48" i="1" s="1"/>
  <c r="CE48" i="1" a="1"/>
  <c r="CE48" i="1" s="1"/>
  <c r="CA48" i="1" a="1"/>
  <c r="CA48" i="1" s="1"/>
  <c r="BW48" i="1" a="1"/>
  <c r="BW48" i="1" s="1"/>
  <c r="EH48" i="1" a="1"/>
  <c r="EH48" i="1" s="1"/>
  <c r="CD48" i="1" a="1"/>
  <c r="CD48" i="1" s="1"/>
  <c r="BZ48" i="1" a="1"/>
  <c r="BZ48" i="1" s="1"/>
  <c r="FA48" i="1" a="1"/>
  <c r="FA48" i="1" s="1"/>
  <c r="CC48" i="1" a="1"/>
  <c r="CC48" i="1" s="1"/>
  <c r="BY48" i="1" a="1"/>
  <c r="BY48" i="1" s="1"/>
  <c r="R49" i="1"/>
  <c r="KG48" i="1"/>
  <c r="KD47" i="1"/>
  <c r="M48" i="1"/>
  <c r="JB48" i="1"/>
  <c r="P49" i="1"/>
  <c r="JT47" i="1"/>
  <c r="KA47" i="1"/>
  <c r="T48" i="1"/>
  <c r="JA48" i="1"/>
  <c r="O49" i="1"/>
  <c r="FI87" i="1"/>
  <c r="FM87" i="1" s="1"/>
  <c r="FI100" i="1"/>
  <c r="FM100" i="1" s="1"/>
  <c r="FI107" i="1"/>
  <c r="FM107" i="1" s="1"/>
  <c r="JT99" i="1"/>
  <c r="KA99" i="1"/>
  <c r="T100" i="1"/>
  <c r="FI76" i="1"/>
  <c r="FK75" i="1"/>
  <c r="JT81" i="1"/>
  <c r="KA81" i="1"/>
  <c r="T82" i="1"/>
  <c r="FI82" i="1"/>
  <c r="FK81" i="1"/>
  <c r="JT104" i="1"/>
  <c r="T105" i="1"/>
  <c r="KA104" i="1"/>
  <c r="T76" i="1"/>
  <c r="JT75" i="1"/>
  <c r="KA75" i="1"/>
  <c r="FI136" i="1"/>
  <c r="FM136" i="1" s="1"/>
  <c r="FI113" i="1" l="1"/>
  <c r="FN113" i="1" s="1"/>
  <c r="FN112" i="1"/>
  <c r="FI131" i="1"/>
  <c r="FN131" i="1" s="1"/>
  <c r="FN130" i="1"/>
  <c r="JT124" i="1"/>
  <c r="KA124" i="1"/>
  <c r="T125" i="1"/>
  <c r="KA130" i="1"/>
  <c r="T131" i="1"/>
  <c r="JT130" i="1"/>
  <c r="FN117" i="1"/>
  <c r="FI118" i="1"/>
  <c r="KE48" i="1"/>
  <c r="KF48" i="1"/>
  <c r="Q49" i="1"/>
  <c r="M49" i="1"/>
  <c r="KD48" i="1"/>
  <c r="KC48" i="1"/>
  <c r="N49" i="1"/>
  <c r="L50" i="1"/>
  <c r="AQ49" i="1"/>
  <c r="O50" i="1"/>
  <c r="JA49" i="1"/>
  <c r="CE49" i="1" a="1"/>
  <c r="CE49" i="1" s="1"/>
  <c r="CA49" i="1" a="1"/>
  <c r="CA49" i="1" s="1"/>
  <c r="BW49" i="1" a="1"/>
  <c r="BW49" i="1" s="1"/>
  <c r="EH49" i="1" a="1"/>
  <c r="EH49" i="1" s="1"/>
  <c r="CD49" i="1" a="1"/>
  <c r="CD49" i="1" s="1"/>
  <c r="BZ49" i="1" a="1"/>
  <c r="BZ49" i="1" s="1"/>
  <c r="FA49" i="1" a="1"/>
  <c r="FA49" i="1" s="1"/>
  <c r="CC49" i="1" a="1"/>
  <c r="CC49" i="1" s="1"/>
  <c r="BY49" i="1" a="1"/>
  <c r="BY49" i="1" s="1"/>
  <c r="K50" i="1"/>
  <c r="CF49" i="1" a="1"/>
  <c r="CF49" i="1" s="1"/>
  <c r="CB49" i="1" a="1"/>
  <c r="CB49" i="1" s="1"/>
  <c r="BX49" i="1" a="1"/>
  <c r="BX49" i="1" s="1"/>
  <c r="EY49" i="1" a="1"/>
  <c r="EY49" i="1" s="1"/>
  <c r="V49" i="1"/>
  <c r="JL48" i="1"/>
  <c r="FK49" i="1"/>
  <c r="FI50" i="1"/>
  <c r="T49" i="1"/>
  <c r="JT48" i="1"/>
  <c r="KA48" i="1"/>
  <c r="R50" i="1"/>
  <c r="KG49" i="1"/>
  <c r="JN48" i="1"/>
  <c r="X49" i="1"/>
  <c r="U49" i="1"/>
  <c r="FT48" i="1"/>
  <c r="FS48" i="1"/>
  <c r="W49" i="1"/>
  <c r="JM48" i="1"/>
  <c r="JP48" i="1"/>
  <c r="Y49" i="1"/>
  <c r="JO48" i="1"/>
  <c r="P50" i="1"/>
  <c r="JB49" i="1"/>
  <c r="S49" i="1"/>
  <c r="KB48" i="1"/>
  <c r="AS49" i="1"/>
  <c r="J50" i="1"/>
  <c r="AV49" i="1"/>
  <c r="AU49" i="1"/>
  <c r="AT49" i="1"/>
  <c r="AR49" i="1"/>
  <c r="FI101" i="1"/>
  <c r="FM101" i="1" s="1"/>
  <c r="FK82" i="1"/>
  <c r="FI83" i="1"/>
  <c r="FK83" i="1" s="1"/>
  <c r="T83" i="1"/>
  <c r="KA82" i="1"/>
  <c r="JT82" i="1"/>
  <c r="T77" i="1"/>
  <c r="JT76" i="1"/>
  <c r="KA76" i="1"/>
  <c r="JT105" i="1"/>
  <c r="T106" i="1"/>
  <c r="KA105" i="1"/>
  <c r="FI77" i="1"/>
  <c r="FK77" i="1" s="1"/>
  <c r="FK76" i="1"/>
  <c r="FI88" i="1"/>
  <c r="FM88" i="1" s="1"/>
  <c r="JT100" i="1"/>
  <c r="KA100" i="1"/>
  <c r="T101" i="1"/>
  <c r="FI137" i="1"/>
  <c r="FM137" i="1" s="1"/>
  <c r="JT125" i="1" l="1"/>
  <c r="KA125" i="1"/>
  <c r="FI119" i="1"/>
  <c r="FN119" i="1" s="1"/>
  <c r="FN118" i="1"/>
  <c r="JT131" i="1"/>
  <c r="KA131" i="1"/>
  <c r="KB49" i="1"/>
  <c r="S50" i="1"/>
  <c r="N50" i="1"/>
  <c r="KC49" i="1"/>
  <c r="JT49" i="1"/>
  <c r="KA49" i="1"/>
  <c r="T50" i="1"/>
  <c r="L51" i="1"/>
  <c r="AQ50" i="1"/>
  <c r="JB50" i="1"/>
  <c r="P51" i="1"/>
  <c r="FT49" i="1"/>
  <c r="FS49" i="1"/>
  <c r="U50" i="1"/>
  <c r="FK50" i="1"/>
  <c r="FI51" i="1"/>
  <c r="EH50" i="1" a="1"/>
  <c r="EH50" i="1" s="1"/>
  <c r="CD50" i="1" a="1"/>
  <c r="CD50" i="1" s="1"/>
  <c r="BZ50" i="1" a="1"/>
  <c r="BZ50" i="1" s="1"/>
  <c r="FA50" i="1" a="1"/>
  <c r="FA50" i="1" s="1"/>
  <c r="CC50" i="1" a="1"/>
  <c r="CC50" i="1" s="1"/>
  <c r="BY50" i="1" a="1"/>
  <c r="BY50" i="1" s="1"/>
  <c r="K51" i="1"/>
  <c r="K52" i="1" s="1"/>
  <c r="CF50" i="1" a="1"/>
  <c r="CF50" i="1" s="1"/>
  <c r="CB50" i="1" a="1"/>
  <c r="CB50" i="1" s="1"/>
  <c r="BX50" i="1" a="1"/>
  <c r="BX50" i="1" s="1"/>
  <c r="EY50" i="1" a="1"/>
  <c r="EY50" i="1" s="1"/>
  <c r="CE50" i="1" a="1"/>
  <c r="CE50" i="1" s="1"/>
  <c r="CA50" i="1" a="1"/>
  <c r="CA50" i="1" s="1"/>
  <c r="BW50" i="1" a="1"/>
  <c r="BW50" i="1" s="1"/>
  <c r="W50" i="1"/>
  <c r="JM49" i="1"/>
  <c r="X50" i="1"/>
  <c r="JN49" i="1"/>
  <c r="KD49" i="1"/>
  <c r="M50" i="1"/>
  <c r="JO49" i="1"/>
  <c r="Y50" i="1"/>
  <c r="JP49" i="1"/>
  <c r="KF49" i="1"/>
  <c r="KE49" i="1"/>
  <c r="Q50" i="1"/>
  <c r="AV50" i="1"/>
  <c r="AU50" i="1"/>
  <c r="AT50" i="1"/>
  <c r="AR50" i="1"/>
  <c r="J51" i="1"/>
  <c r="J52" i="1" s="1"/>
  <c r="AS50" i="1"/>
  <c r="V50" i="1"/>
  <c r="JL49" i="1"/>
  <c r="O51" i="1"/>
  <c r="JA50" i="1"/>
  <c r="KG50" i="1"/>
  <c r="R51" i="1"/>
  <c r="JT83" i="1"/>
  <c r="KA83" i="1"/>
  <c r="FI89" i="1"/>
  <c r="FM89" i="1" s="1"/>
  <c r="KA101" i="1"/>
  <c r="JT101" i="1"/>
  <c r="T107" i="1"/>
  <c r="JT106" i="1"/>
  <c r="KA106" i="1"/>
  <c r="JT77" i="1"/>
  <c r="KA77" i="1"/>
  <c r="FJ60" i="1"/>
  <c r="FJ61" i="1"/>
  <c r="FJ62" i="1"/>
  <c r="FJ63" i="1"/>
  <c r="FJ64" i="1"/>
  <c r="FJ65" i="1"/>
  <c r="FJ66" i="1"/>
  <c r="FJ67" i="1"/>
  <c r="FJ68" i="1"/>
  <c r="FJ69" i="1"/>
  <c r="FJ70" i="1"/>
  <c r="FJ71" i="1"/>
  <c r="BA18" i="1"/>
  <c r="BA168" i="1"/>
  <c r="BA177" i="1"/>
  <c r="BA186" i="1"/>
  <c r="BA159" i="1"/>
  <c r="BA153" i="1"/>
  <c r="BA145" i="1"/>
  <c r="BA60" i="1"/>
  <c r="BA61" i="1"/>
  <c r="BA62" i="1"/>
  <c r="BA63" i="1"/>
  <c r="BA64" i="1"/>
  <c r="BA65" i="1"/>
  <c r="BA66" i="1"/>
  <c r="BA67" i="1"/>
  <c r="BA68" i="1"/>
  <c r="BA69" i="1"/>
  <c r="BA70" i="1"/>
  <c r="BA71" i="1"/>
  <c r="BA138" i="1"/>
  <c r="BA139" i="1"/>
  <c r="BA140" i="1"/>
  <c r="BA141" i="1"/>
  <c r="BA45" i="1"/>
  <c r="JA51" i="1" l="1"/>
  <c r="O52" i="1"/>
  <c r="JB51" i="1"/>
  <c r="P52" i="1"/>
  <c r="FK51" i="1"/>
  <c r="AQ51" i="1"/>
  <c r="L52" i="1"/>
  <c r="AT52" i="1"/>
  <c r="AU52" i="1"/>
  <c r="AS52" i="1"/>
  <c r="AR52" i="1"/>
  <c r="J53" i="1"/>
  <c r="AV52" i="1"/>
  <c r="FA52" i="1" a="1"/>
  <c r="FA52" i="1" s="1"/>
  <c r="EH52" i="1" a="1"/>
  <c r="EH52" i="1" s="1"/>
  <c r="CC52" i="1" a="1"/>
  <c r="CC52" i="1" s="1"/>
  <c r="BY52" i="1" a="1"/>
  <c r="BY52" i="1" s="1"/>
  <c r="K53" i="1"/>
  <c r="CF52" i="1" a="1"/>
  <c r="CF52" i="1" s="1"/>
  <c r="CB52" i="1" a="1"/>
  <c r="CB52" i="1" s="1"/>
  <c r="BX52" i="1" a="1"/>
  <c r="BX52" i="1" s="1"/>
  <c r="CD52" i="1" a="1"/>
  <c r="CD52" i="1" s="1"/>
  <c r="CE52" i="1" a="1"/>
  <c r="CE52" i="1" s="1"/>
  <c r="CA52" i="1" a="1"/>
  <c r="CA52" i="1" s="1"/>
  <c r="BW52" i="1" a="1"/>
  <c r="BW52" i="1" s="1"/>
  <c r="BZ52" i="1" a="1"/>
  <c r="BZ52" i="1" s="1"/>
  <c r="EY52" i="1" a="1"/>
  <c r="EY52" i="1" s="1"/>
  <c r="KG51" i="1"/>
  <c r="R52" i="1"/>
  <c r="T109" i="1"/>
  <c r="JT108" i="1"/>
  <c r="KA108" i="1"/>
  <c r="AU51" i="1"/>
  <c r="AT51" i="1"/>
  <c r="AS51" i="1"/>
  <c r="AR51" i="1"/>
  <c r="AV51" i="1"/>
  <c r="W51" i="1"/>
  <c r="JM50" i="1"/>
  <c r="CD51" i="1" a="1"/>
  <c r="CD51" i="1" s="1"/>
  <c r="BZ51" i="1" a="1"/>
  <c r="BZ51" i="1" s="1"/>
  <c r="FA51" i="1" a="1"/>
  <c r="FA51" i="1" s="1"/>
  <c r="CC51" i="1" a="1"/>
  <c r="CC51" i="1" s="1"/>
  <c r="BY51" i="1" a="1"/>
  <c r="BY51" i="1" s="1"/>
  <c r="CF51" i="1" a="1"/>
  <c r="CF51" i="1" s="1"/>
  <c r="CB51" i="1" a="1"/>
  <c r="CB51" i="1" s="1"/>
  <c r="BX51" i="1" a="1"/>
  <c r="BX51" i="1" s="1"/>
  <c r="EY51" i="1" a="1"/>
  <c r="EY51" i="1" s="1"/>
  <c r="CE51" i="1" a="1"/>
  <c r="CE51" i="1" s="1"/>
  <c r="CA51" i="1" a="1"/>
  <c r="CA51" i="1" s="1"/>
  <c r="BW51" i="1" a="1"/>
  <c r="BW51" i="1" s="1"/>
  <c r="EH51" i="1" a="1"/>
  <c r="EH51" i="1" s="1"/>
  <c r="KA50" i="1"/>
  <c r="T51" i="1"/>
  <c r="T52" i="1" s="1"/>
  <c r="JT50" i="1"/>
  <c r="JP50" i="1"/>
  <c r="JO50" i="1"/>
  <c r="Y51" i="1"/>
  <c r="Y52" i="1" s="1"/>
  <c r="FS50" i="1"/>
  <c r="U51" i="1"/>
  <c r="U52" i="1" s="1"/>
  <c r="FT50" i="1"/>
  <c r="M51" i="1"/>
  <c r="KD50" i="1"/>
  <c r="N51" i="1"/>
  <c r="KC50" i="1"/>
  <c r="KF50" i="1"/>
  <c r="KE50" i="1"/>
  <c r="Q51" i="1"/>
  <c r="Q52" i="1" s="1"/>
  <c r="S51" i="1"/>
  <c r="KB50" i="1"/>
  <c r="V51" i="1"/>
  <c r="JL50" i="1"/>
  <c r="JN50" i="1"/>
  <c r="X51" i="1"/>
  <c r="JT107" i="1"/>
  <c r="KA107" i="1"/>
  <c r="KA84" i="1"/>
  <c r="JT84" i="1"/>
  <c r="T85" i="1"/>
  <c r="FQ71" i="1"/>
  <c r="FP71" i="1"/>
  <c r="FO71" i="1"/>
  <c r="AX71" i="1"/>
  <c r="AP71" i="1"/>
  <c r="AO71" i="1"/>
  <c r="AN71" i="1"/>
  <c r="AM71" i="1"/>
  <c r="AL71" i="1"/>
  <c r="AK71" i="1"/>
  <c r="A71" i="1"/>
  <c r="FQ70" i="1"/>
  <c r="FP70" i="1"/>
  <c r="FO70" i="1"/>
  <c r="AX70" i="1"/>
  <c r="AP70" i="1"/>
  <c r="AO70" i="1"/>
  <c r="AN70" i="1"/>
  <c r="AM70" i="1"/>
  <c r="AL70" i="1"/>
  <c r="AK70" i="1"/>
  <c r="A70" i="1"/>
  <c r="FQ69" i="1"/>
  <c r="FP69" i="1"/>
  <c r="FO69" i="1"/>
  <c r="AX69" i="1"/>
  <c r="AP69" i="1"/>
  <c r="AO69" i="1"/>
  <c r="AN69" i="1"/>
  <c r="AM69" i="1"/>
  <c r="AL69" i="1"/>
  <c r="AK69" i="1"/>
  <c r="A69" i="1"/>
  <c r="FQ68" i="1"/>
  <c r="FP68" i="1"/>
  <c r="FO68" i="1"/>
  <c r="AX68" i="1"/>
  <c r="AP68" i="1"/>
  <c r="AO68" i="1"/>
  <c r="AN68" i="1"/>
  <c r="AM68" i="1"/>
  <c r="AL68" i="1"/>
  <c r="AK68" i="1"/>
  <c r="A68" i="1"/>
  <c r="FQ67" i="1"/>
  <c r="FP67" i="1"/>
  <c r="FO67" i="1"/>
  <c r="FI67" i="1"/>
  <c r="AX67" i="1"/>
  <c r="AP67" i="1"/>
  <c r="AO67" i="1"/>
  <c r="AN67" i="1"/>
  <c r="AM67" i="1"/>
  <c r="AL67" i="1"/>
  <c r="AK67" i="1"/>
  <c r="A67" i="1"/>
  <c r="FQ66" i="1"/>
  <c r="FP66" i="1"/>
  <c r="FO66" i="1"/>
  <c r="FK66" i="1"/>
  <c r="AX66" i="1"/>
  <c r="AP66" i="1"/>
  <c r="AO66" i="1"/>
  <c r="AN66" i="1"/>
  <c r="AM66" i="1"/>
  <c r="AL66" i="1"/>
  <c r="AK66" i="1"/>
  <c r="A66" i="1"/>
  <c r="FK61" i="1"/>
  <c r="FK60" i="1"/>
  <c r="FI61" i="1"/>
  <c r="FI62" i="1" s="1"/>
  <c r="FI63" i="1" s="1"/>
  <c r="FI64" i="1" s="1"/>
  <c r="FI65" i="1" s="1"/>
  <c r="FK65" i="1" s="1"/>
  <c r="AP61" i="1"/>
  <c r="AP62" i="1"/>
  <c r="AP63" i="1"/>
  <c r="AP64" i="1"/>
  <c r="AP65" i="1"/>
  <c r="AP138" i="1"/>
  <c r="AP139" i="1"/>
  <c r="AP140" i="1"/>
  <c r="AP141" i="1"/>
  <c r="AP45" i="1"/>
  <c r="AP60" i="1"/>
  <c r="FQ65" i="1"/>
  <c r="FP65" i="1"/>
  <c r="FO65" i="1"/>
  <c r="AX65" i="1"/>
  <c r="AO65" i="1"/>
  <c r="AN65" i="1"/>
  <c r="AM65" i="1"/>
  <c r="AL65" i="1"/>
  <c r="AK65" i="1"/>
  <c r="A65" i="1"/>
  <c r="FQ64" i="1"/>
  <c r="FP64" i="1"/>
  <c r="FO64" i="1"/>
  <c r="AX64" i="1"/>
  <c r="AO64" i="1"/>
  <c r="AN64" i="1"/>
  <c r="AM64" i="1"/>
  <c r="AL64" i="1"/>
  <c r="AK64" i="1"/>
  <c r="A64" i="1"/>
  <c r="FQ63" i="1"/>
  <c r="FP63" i="1"/>
  <c r="FO63" i="1"/>
  <c r="AX63" i="1"/>
  <c r="AO63" i="1"/>
  <c r="AN63" i="1"/>
  <c r="AM63" i="1"/>
  <c r="AL63" i="1"/>
  <c r="AK63" i="1"/>
  <c r="A63" i="1"/>
  <c r="FQ62" i="1"/>
  <c r="FP62" i="1"/>
  <c r="FO62" i="1"/>
  <c r="AX62" i="1"/>
  <c r="AO62" i="1"/>
  <c r="AN62" i="1"/>
  <c r="AM62" i="1"/>
  <c r="AL62" i="1"/>
  <c r="AK62" i="1"/>
  <c r="A62" i="1"/>
  <c r="FQ61" i="1"/>
  <c r="FP61" i="1"/>
  <c r="FO61" i="1"/>
  <c r="AX61" i="1"/>
  <c r="AO61" i="1"/>
  <c r="AN61" i="1"/>
  <c r="AM61" i="1"/>
  <c r="AL61" i="1"/>
  <c r="AK61" i="1"/>
  <c r="A61" i="1"/>
  <c r="FQ60" i="1"/>
  <c r="FP60" i="1"/>
  <c r="FO60" i="1"/>
  <c r="AX60" i="1"/>
  <c r="AO60" i="1"/>
  <c r="AN60" i="1"/>
  <c r="AM60" i="1"/>
  <c r="AL60" i="1"/>
  <c r="AK60" i="1"/>
  <c r="G60" i="1"/>
  <c r="A60" i="1"/>
  <c r="L53" i="1" l="1"/>
  <c r="AQ52" i="1"/>
  <c r="KD51" i="1"/>
  <c r="M52" i="1"/>
  <c r="T53" i="1"/>
  <c r="JT52" i="1"/>
  <c r="KA52" i="1"/>
  <c r="JM51" i="1"/>
  <c r="W52" i="1"/>
  <c r="KB51" i="1"/>
  <c r="S52" i="1"/>
  <c r="KG52" i="1"/>
  <c r="R53" i="1"/>
  <c r="JL51" i="1"/>
  <c r="V52" i="1"/>
  <c r="KF52" i="1"/>
  <c r="Q53" i="1"/>
  <c r="KE52" i="1"/>
  <c r="U53" i="1"/>
  <c r="FT52" i="1"/>
  <c r="FS52" i="1"/>
  <c r="J54" i="1"/>
  <c r="AS53" i="1"/>
  <c r="AR53" i="1"/>
  <c r="AT53" i="1"/>
  <c r="AV53" i="1"/>
  <c r="AU53" i="1"/>
  <c r="P53" i="1"/>
  <c r="JB52" i="1"/>
  <c r="JN51" i="1"/>
  <c r="X52" i="1"/>
  <c r="JO52" i="1"/>
  <c r="Y53" i="1"/>
  <c r="JP52" i="1"/>
  <c r="CC53" i="1" a="1"/>
  <c r="CC53" i="1" s="1"/>
  <c r="BY53" i="1" a="1"/>
  <c r="BY53" i="1" s="1"/>
  <c r="CE53" i="1" a="1"/>
  <c r="CE53" i="1" s="1"/>
  <c r="CA53" i="1" a="1"/>
  <c r="CA53" i="1" s="1"/>
  <c r="BW53" i="1" a="1"/>
  <c r="BW53" i="1" s="1"/>
  <c r="K54" i="1"/>
  <c r="CF53" i="1" a="1"/>
  <c r="CF53" i="1" s="1"/>
  <c r="BZ53" i="1" a="1"/>
  <c r="BZ53" i="1" s="1"/>
  <c r="EH53" i="1" a="1"/>
  <c r="EH53" i="1" s="1"/>
  <c r="BX53" i="1" a="1"/>
  <c r="BX53" i="1" s="1"/>
  <c r="FA53" i="1" a="1"/>
  <c r="FA53" i="1" s="1"/>
  <c r="CD53" i="1" a="1"/>
  <c r="CD53" i="1" s="1"/>
  <c r="EY53" i="1" a="1"/>
  <c r="EY53" i="1" s="1"/>
  <c r="CB53" i="1" a="1"/>
  <c r="CB53" i="1" s="1"/>
  <c r="O53" i="1"/>
  <c r="JA52" i="1"/>
  <c r="KC51" i="1"/>
  <c r="N52" i="1"/>
  <c r="KA109" i="1"/>
  <c r="T110" i="1"/>
  <c r="JT109" i="1"/>
  <c r="JT51" i="1"/>
  <c r="KA51" i="1"/>
  <c r="KF51" i="1"/>
  <c r="KE51" i="1"/>
  <c r="FT51" i="1"/>
  <c r="FS51" i="1"/>
  <c r="JP51" i="1"/>
  <c r="JO51" i="1"/>
  <c r="JT85" i="1"/>
  <c r="KA85" i="1"/>
  <c r="T86" i="1"/>
  <c r="FI68" i="1"/>
  <c r="FK67" i="1"/>
  <c r="FK64" i="1"/>
  <c r="FK63" i="1"/>
  <c r="FK62" i="1"/>
  <c r="CQ35" i="1"/>
  <c r="CQ36" i="1" s="1"/>
  <c r="CQ37" i="1" s="1"/>
  <c r="CQ38" i="1" s="1"/>
  <c r="CQ39" i="1" s="1"/>
  <c r="CQ40" i="1" s="1"/>
  <c r="CP35" i="1"/>
  <c r="CP36" i="1" s="1"/>
  <c r="CP37" i="1" s="1"/>
  <c r="CP38" i="1" s="1"/>
  <c r="CP39" i="1" s="1"/>
  <c r="CP40" i="1" s="1"/>
  <c r="AY5" i="1"/>
  <c r="AY6" i="1" s="1"/>
  <c r="X53" i="1" l="1"/>
  <c r="JN52" i="1"/>
  <c r="JL52" i="1"/>
  <c r="V53" i="1"/>
  <c r="J55" i="1"/>
  <c r="AT54" i="1"/>
  <c r="AV54" i="1"/>
  <c r="AU54" i="1"/>
  <c r="AS54" i="1"/>
  <c r="AR54" i="1"/>
  <c r="R54" i="1"/>
  <c r="KG53" i="1"/>
  <c r="KA53" i="1"/>
  <c r="T54" i="1"/>
  <c r="JT53" i="1"/>
  <c r="KC52" i="1"/>
  <c r="N53" i="1"/>
  <c r="P54" i="1"/>
  <c r="JB53" i="1"/>
  <c r="M53" i="1"/>
  <c r="KD52" i="1"/>
  <c r="EY54" i="1" a="1"/>
  <c r="EY54" i="1" s="1"/>
  <c r="CD54" i="1" a="1"/>
  <c r="CD54" i="1" s="1"/>
  <c r="BZ54" i="1" a="1"/>
  <c r="BZ54" i="1" s="1"/>
  <c r="EH54" i="1" a="1"/>
  <c r="EH54" i="1" s="1"/>
  <c r="CB54" i="1" a="1"/>
  <c r="CB54" i="1" s="1"/>
  <c r="FA54" i="1" a="1"/>
  <c r="FA54" i="1" s="1"/>
  <c r="CF54" i="1" a="1"/>
  <c r="CF54" i="1" s="1"/>
  <c r="BW54" i="1" a="1"/>
  <c r="BW54" i="1" s="1"/>
  <c r="CE54" i="1" a="1"/>
  <c r="CE54" i="1" s="1"/>
  <c r="BX54" i="1" a="1"/>
  <c r="BX54" i="1" s="1"/>
  <c r="CC54" i="1" a="1"/>
  <c r="CC54" i="1" s="1"/>
  <c r="CA54" i="1" a="1"/>
  <c r="CA54" i="1" s="1"/>
  <c r="K55" i="1"/>
  <c r="BY54" i="1" a="1"/>
  <c r="BY54" i="1" s="1"/>
  <c r="U54" i="1"/>
  <c r="FT53" i="1"/>
  <c r="FS53" i="1"/>
  <c r="KB52" i="1"/>
  <c r="S53" i="1"/>
  <c r="JA53" i="1"/>
  <c r="O54" i="1"/>
  <c r="Y54" i="1"/>
  <c r="JP53" i="1"/>
  <c r="JO53" i="1"/>
  <c r="Q54" i="1"/>
  <c r="KF53" i="1"/>
  <c r="KE53" i="1"/>
  <c r="W53" i="1"/>
  <c r="JM52" i="1"/>
  <c r="AQ53" i="1"/>
  <c r="L54" i="1"/>
  <c r="JT110" i="1"/>
  <c r="KA110" i="1"/>
  <c r="T111" i="1"/>
  <c r="JT86" i="1"/>
  <c r="T87" i="1"/>
  <c r="KA86" i="1"/>
  <c r="FI69" i="1"/>
  <c r="FK68" i="1"/>
  <c r="AY345" i="1"/>
  <c r="AT140" i="1"/>
  <c r="KE54" i="1" l="1"/>
  <c r="KF54" i="1"/>
  <c r="Q55" i="1"/>
  <c r="T55" i="1"/>
  <c r="KA54" i="1"/>
  <c r="JT54" i="1"/>
  <c r="AV55" i="1"/>
  <c r="AT55" i="1"/>
  <c r="AU55" i="1"/>
  <c r="AS55" i="1"/>
  <c r="AR55" i="1"/>
  <c r="J56" i="1"/>
  <c r="L55" i="1"/>
  <c r="AQ54" i="1"/>
  <c r="U55" i="1"/>
  <c r="FS54" i="1"/>
  <c r="FT54" i="1"/>
  <c r="KD53" i="1"/>
  <c r="M54" i="1"/>
  <c r="JL53" i="1"/>
  <c r="V54" i="1"/>
  <c r="Y55" i="1"/>
  <c r="JP54" i="1"/>
  <c r="JO54" i="1"/>
  <c r="KG54" i="1"/>
  <c r="R55" i="1"/>
  <c r="S54" i="1"/>
  <c r="KB53" i="1"/>
  <c r="O55" i="1"/>
  <c r="JA54" i="1"/>
  <c r="EY55" i="1" a="1"/>
  <c r="EY55" i="1" s="1"/>
  <c r="BY55" i="1" a="1"/>
  <c r="BY55" i="1" s="1"/>
  <c r="CC55" i="1" a="1"/>
  <c r="CC55" i="1" s="1"/>
  <c r="K56" i="1"/>
  <c r="CB55" i="1" a="1"/>
  <c r="CB55" i="1" s="1"/>
  <c r="EH55" i="1" a="1"/>
  <c r="EH55" i="1" s="1"/>
  <c r="CA55" i="1" a="1"/>
  <c r="CA55" i="1" s="1"/>
  <c r="FA55" i="1" a="1"/>
  <c r="FA55" i="1" s="1"/>
  <c r="BX55" i="1" a="1"/>
  <c r="BX55" i="1" s="1"/>
  <c r="CE55" i="1" a="1"/>
  <c r="CE55" i="1" s="1"/>
  <c r="CD55" i="1" a="1"/>
  <c r="CD55" i="1" s="1"/>
  <c r="BZ55" i="1" a="1"/>
  <c r="BZ55" i="1" s="1"/>
  <c r="CF55" i="1" a="1"/>
  <c r="CF55" i="1" s="1"/>
  <c r="BW55" i="1" a="1"/>
  <c r="BW55" i="1" s="1"/>
  <c r="P55" i="1"/>
  <c r="JB54" i="1"/>
  <c r="JM53" i="1"/>
  <c r="W54" i="1"/>
  <c r="KC53" i="1"/>
  <c r="N54" i="1"/>
  <c r="JN53" i="1"/>
  <c r="X54" i="1"/>
  <c r="JT111" i="1"/>
  <c r="KA111" i="1"/>
  <c r="T112" i="1"/>
  <c r="JT87" i="1"/>
  <c r="T88" i="1"/>
  <c r="KA87" i="1"/>
  <c r="FI70" i="1"/>
  <c r="FK69" i="1"/>
  <c r="AR140" i="1"/>
  <c r="R140" i="1"/>
  <c r="U56" i="1" l="1"/>
  <c r="FT55" i="1"/>
  <c r="FS55" i="1"/>
  <c r="JP55" i="1"/>
  <c r="Y56" i="1"/>
  <c r="JO55" i="1"/>
  <c r="JB55" i="1"/>
  <c r="P56" i="1"/>
  <c r="O56" i="1"/>
  <c r="JA55" i="1"/>
  <c r="V55" i="1"/>
  <c r="JL54" i="1"/>
  <c r="L56" i="1"/>
  <c r="AQ55" i="1"/>
  <c r="X55" i="1"/>
  <c r="JN54" i="1"/>
  <c r="J57" i="1"/>
  <c r="J58" i="1" s="1"/>
  <c r="AS56" i="1"/>
  <c r="AV56" i="1"/>
  <c r="AU56" i="1"/>
  <c r="AT56" i="1"/>
  <c r="AR56" i="1"/>
  <c r="T56" i="1"/>
  <c r="KA55" i="1"/>
  <c r="JT55" i="1"/>
  <c r="KB54" i="1"/>
  <c r="S55" i="1"/>
  <c r="KD54" i="1"/>
  <c r="M55" i="1"/>
  <c r="KF55" i="1"/>
  <c r="KE55" i="1"/>
  <c r="Q56" i="1"/>
  <c r="W55" i="1"/>
  <c r="JM54" i="1"/>
  <c r="N55" i="1"/>
  <c r="KC54" i="1"/>
  <c r="K57" i="1"/>
  <c r="K58" i="1" s="1"/>
  <c r="CC56" i="1" a="1"/>
  <c r="CC56" i="1" s="1"/>
  <c r="BY56" i="1" a="1"/>
  <c r="BY56" i="1" s="1"/>
  <c r="BZ56" i="1" a="1"/>
  <c r="BZ56" i="1" s="1"/>
  <c r="BX56" i="1" a="1"/>
  <c r="BX56" i="1" s="1"/>
  <c r="CB56" i="1" a="1"/>
  <c r="CB56" i="1" s="1"/>
  <c r="CF56" i="1" a="1"/>
  <c r="CF56" i="1" s="1"/>
  <c r="BW56" i="1" a="1"/>
  <c r="BW56" i="1" s="1"/>
  <c r="EY56" i="1" a="1"/>
  <c r="EY56" i="1" s="1"/>
  <c r="CD56" i="1" a="1"/>
  <c r="CD56" i="1" s="1"/>
  <c r="FA56" i="1" a="1"/>
  <c r="FA56" i="1" s="1"/>
  <c r="EH56" i="1" a="1"/>
  <c r="EH56" i="1" s="1"/>
  <c r="CE56" i="1" a="1"/>
  <c r="CE56" i="1" s="1"/>
  <c r="CA56" i="1" a="1"/>
  <c r="CA56" i="1" s="1"/>
  <c r="KG55" i="1"/>
  <c r="R56" i="1"/>
  <c r="JT112" i="1"/>
  <c r="KA112" i="1"/>
  <c r="T113" i="1"/>
  <c r="JT88" i="1"/>
  <c r="T89" i="1"/>
  <c r="KA88" i="1"/>
  <c r="FI71" i="1"/>
  <c r="FK71" i="1" s="1"/>
  <c r="FK70" i="1"/>
  <c r="FM170" i="1"/>
  <c r="AV58" i="1" l="1"/>
  <c r="J59" i="1"/>
  <c r="AU58" i="1"/>
  <c r="AT58" i="1"/>
  <c r="AS58" i="1"/>
  <c r="AR58" i="1"/>
  <c r="K59" i="1"/>
  <c r="K60" i="1" s="1"/>
  <c r="EY58" i="1" a="1"/>
  <c r="EY58" i="1" s="1"/>
  <c r="BW58" i="1" a="1"/>
  <c r="BW58" i="1" s="1"/>
  <c r="CD58" i="1" a="1"/>
  <c r="CD58" i="1" s="1"/>
  <c r="BZ58" i="1" a="1"/>
  <c r="BZ58" i="1" s="1"/>
  <c r="EH58" i="1" a="1"/>
  <c r="EH58" i="1" s="1"/>
  <c r="CC58" i="1" a="1"/>
  <c r="CC58" i="1" s="1"/>
  <c r="BY58" i="1" a="1"/>
  <c r="BY58" i="1" s="1"/>
  <c r="CA58" i="1" a="1"/>
  <c r="CA58" i="1" s="1"/>
  <c r="FA58" i="1" a="1"/>
  <c r="FA58" i="1" s="1"/>
  <c r="CF58" i="1" a="1"/>
  <c r="CF58" i="1" s="1"/>
  <c r="CB58" i="1" a="1"/>
  <c r="CB58" i="1" s="1"/>
  <c r="BX58" i="1" a="1"/>
  <c r="BX58" i="1" s="1"/>
  <c r="CE58" i="1" a="1"/>
  <c r="CE58" i="1" s="1"/>
  <c r="P57" i="1"/>
  <c r="P58" i="1" s="1"/>
  <c r="JB56" i="1"/>
  <c r="T57" i="1"/>
  <c r="T58" i="1" s="1"/>
  <c r="JT56" i="1"/>
  <c r="KA56" i="1"/>
  <c r="X56" i="1"/>
  <c r="JN55" i="1"/>
  <c r="KE56" i="1"/>
  <c r="KF56" i="1"/>
  <c r="Q57" i="1"/>
  <c r="Q58" i="1" s="1"/>
  <c r="FA57" i="1" a="1"/>
  <c r="FA57" i="1" s="1"/>
  <c r="CF57" i="1" a="1"/>
  <c r="CF57" i="1" s="1"/>
  <c r="CB57" i="1" a="1"/>
  <c r="CB57" i="1" s="1"/>
  <c r="BX57" i="1" a="1"/>
  <c r="BX57" i="1" s="1"/>
  <c r="CE57" i="1" a="1"/>
  <c r="CE57" i="1" s="1"/>
  <c r="BZ57" i="1" a="1"/>
  <c r="BZ57" i="1" s="1"/>
  <c r="EH57" i="1" a="1"/>
  <c r="EH57" i="1" s="1"/>
  <c r="CD57" i="1" a="1"/>
  <c r="CD57" i="1" s="1"/>
  <c r="BY57" i="1" a="1"/>
  <c r="BY57" i="1" s="1"/>
  <c r="EY57" i="1" a="1"/>
  <c r="EY57" i="1" s="1"/>
  <c r="CC57" i="1" a="1"/>
  <c r="CC57" i="1" s="1"/>
  <c r="BW57" i="1" a="1"/>
  <c r="BW57" i="1" s="1"/>
  <c r="CA57" i="1" a="1"/>
  <c r="CA57" i="1" s="1"/>
  <c r="M56" i="1"/>
  <c r="KD55" i="1"/>
  <c r="L57" i="1"/>
  <c r="L58" i="1" s="1"/>
  <c r="AQ56" i="1"/>
  <c r="JO56" i="1"/>
  <c r="Y57" i="1"/>
  <c r="Y58" i="1" s="1"/>
  <c r="JP56" i="1"/>
  <c r="R57" i="1"/>
  <c r="R58" i="1" s="1"/>
  <c r="KG56" i="1"/>
  <c r="N56" i="1"/>
  <c r="KC55" i="1"/>
  <c r="KB55" i="1"/>
  <c r="S56" i="1"/>
  <c r="V56" i="1"/>
  <c r="JL55" i="1"/>
  <c r="W56" i="1"/>
  <c r="JM55" i="1"/>
  <c r="AU57" i="1"/>
  <c r="AT57" i="1"/>
  <c r="AS57" i="1"/>
  <c r="AR57" i="1"/>
  <c r="AV57" i="1"/>
  <c r="J60" i="1"/>
  <c r="JA56" i="1"/>
  <c r="O57" i="1"/>
  <c r="O58" i="1" s="1"/>
  <c r="FT56" i="1"/>
  <c r="U57" i="1"/>
  <c r="U58" i="1" s="1"/>
  <c r="FS56" i="1"/>
  <c r="JT113" i="1"/>
  <c r="KA113" i="1"/>
  <c r="T114" i="1"/>
  <c r="T90" i="1"/>
  <c r="JT89" i="1"/>
  <c r="KA89" i="1"/>
  <c r="G160" i="1"/>
  <c r="G161" i="1"/>
  <c r="G162" i="1"/>
  <c r="G163" i="1"/>
  <c r="G164" i="1"/>
  <c r="G165" i="1"/>
  <c r="G166" i="1"/>
  <c r="G167" i="1"/>
  <c r="G159" i="1"/>
  <c r="FM187" i="1"/>
  <c r="FL187" i="1" s="1"/>
  <c r="FM188" i="1"/>
  <c r="FL188" i="1" s="1"/>
  <c r="FM189" i="1"/>
  <c r="FL189" i="1" s="1"/>
  <c r="FM190" i="1"/>
  <c r="FL190" i="1" s="1"/>
  <c r="FM191" i="1"/>
  <c r="FL191" i="1" s="1"/>
  <c r="FM192" i="1"/>
  <c r="FL192" i="1" s="1"/>
  <c r="FM193" i="1"/>
  <c r="FL193" i="1" s="1"/>
  <c r="FM194" i="1"/>
  <c r="FL194" i="1" s="1"/>
  <c r="FM178" i="1"/>
  <c r="FL178" i="1" s="1"/>
  <c r="FM179" i="1"/>
  <c r="FL179" i="1" s="1"/>
  <c r="FM180" i="1"/>
  <c r="FM181" i="1"/>
  <c r="FL181" i="1" s="1"/>
  <c r="FM182" i="1"/>
  <c r="FL182" i="1" s="1"/>
  <c r="FM183" i="1"/>
  <c r="FL183" i="1" s="1"/>
  <c r="FM184" i="1"/>
  <c r="FL184" i="1" s="1"/>
  <c r="FM185" i="1"/>
  <c r="FL185" i="1" s="1"/>
  <c r="FM177" i="1"/>
  <c r="FM169" i="1"/>
  <c r="FM171" i="1"/>
  <c r="FM172" i="1"/>
  <c r="FM173" i="1"/>
  <c r="FM174" i="1"/>
  <c r="FM175" i="1"/>
  <c r="FM176" i="1"/>
  <c r="FM168" i="1"/>
  <c r="FK177" i="1"/>
  <c r="FJ177" i="1" s="1"/>
  <c r="FK178" i="1"/>
  <c r="FJ178" i="1" s="1"/>
  <c r="FK179" i="1"/>
  <c r="FJ179" i="1" s="1"/>
  <c r="FK180" i="1"/>
  <c r="FJ180" i="1" s="1"/>
  <c r="FK181" i="1"/>
  <c r="FJ181" i="1" s="1"/>
  <c r="FK182" i="1"/>
  <c r="FJ182" i="1" s="1"/>
  <c r="FK183" i="1"/>
  <c r="FJ183" i="1" s="1"/>
  <c r="FK184" i="1"/>
  <c r="FJ184" i="1" s="1"/>
  <c r="FK185" i="1"/>
  <c r="FJ185" i="1" s="1"/>
  <c r="FK186" i="1"/>
  <c r="FJ186" i="1" s="1"/>
  <c r="FK187" i="1"/>
  <c r="FJ187" i="1" s="1"/>
  <c r="FK188" i="1"/>
  <c r="FJ188" i="1" s="1"/>
  <c r="FK189" i="1"/>
  <c r="FJ189" i="1" s="1"/>
  <c r="FK190" i="1"/>
  <c r="FJ190" i="1" s="1"/>
  <c r="FK191" i="1"/>
  <c r="FJ191" i="1" s="1"/>
  <c r="FK192" i="1"/>
  <c r="FJ192" i="1" s="1"/>
  <c r="FK193" i="1"/>
  <c r="FJ193" i="1" s="1"/>
  <c r="FK194" i="1"/>
  <c r="FJ194" i="1" s="1"/>
  <c r="A194" i="1"/>
  <c r="A193" i="1"/>
  <c r="A192" i="1"/>
  <c r="A191" i="1"/>
  <c r="A190" i="1"/>
  <c r="A189" i="1"/>
  <c r="A188" i="1"/>
  <c r="Y187" i="1"/>
  <c r="Y188" i="1" s="1"/>
  <c r="X187" i="1"/>
  <c r="W187" i="1"/>
  <c r="JM187" i="1" s="1"/>
  <c r="V187" i="1"/>
  <c r="V188" i="1" s="1"/>
  <c r="U187" i="1"/>
  <c r="FT187" i="1" s="1"/>
  <c r="T187" i="1"/>
  <c r="T188" i="1" s="1"/>
  <c r="S187" i="1"/>
  <c r="KB187" i="1" s="1"/>
  <c r="R187" i="1"/>
  <c r="R188" i="1" s="1"/>
  <c r="Q187" i="1"/>
  <c r="KF187" i="1" s="1"/>
  <c r="P187" i="1"/>
  <c r="P188" i="1" s="1"/>
  <c r="O187" i="1"/>
  <c r="O188" i="1" s="1"/>
  <c r="N187" i="1"/>
  <c r="N188" i="1" s="1"/>
  <c r="M187" i="1"/>
  <c r="KD187" i="1" s="1"/>
  <c r="L187" i="1"/>
  <c r="L188" i="1" s="1"/>
  <c r="L189" i="1" s="1"/>
  <c r="L190" i="1" s="1"/>
  <c r="L191" i="1" s="1"/>
  <c r="K187" i="1"/>
  <c r="EH187" i="1" s="1" a="1"/>
  <c r="EH187" i="1" s="1"/>
  <c r="J187" i="1"/>
  <c r="J188" i="1" s="1"/>
  <c r="I187" i="1"/>
  <c r="I188" i="1" s="1"/>
  <c r="AM188" i="1" s="1"/>
  <c r="H187" i="1"/>
  <c r="A187" i="1"/>
  <c r="KG186" i="1"/>
  <c r="KF186" i="1"/>
  <c r="KE186" i="1"/>
  <c r="KD186" i="1"/>
  <c r="KC186" i="1"/>
  <c r="KB186" i="1"/>
  <c r="KA186" i="1"/>
  <c r="JT186" i="1"/>
  <c r="JP186" i="1"/>
  <c r="JO186" i="1"/>
  <c r="JN186" i="1"/>
  <c r="JM186" i="1"/>
  <c r="JL186" i="1"/>
  <c r="JB186" i="1"/>
  <c r="JA186" i="1"/>
  <c r="FT186" i="1"/>
  <c r="FS186" i="1"/>
  <c r="FQ186" i="1"/>
  <c r="FP186" i="1"/>
  <c r="FO186" i="1"/>
  <c r="FL186" i="1"/>
  <c r="FA186" i="1" a="1"/>
  <c r="FA186" i="1" s="1"/>
  <c r="EY186" i="1" a="1"/>
  <c r="EY186" i="1" s="1"/>
  <c r="EH186" i="1" a="1"/>
  <c r="EH186" i="1" s="1"/>
  <c r="CF186" i="1" a="1"/>
  <c r="CF186" i="1" s="1"/>
  <c r="CE186" i="1" a="1"/>
  <c r="CE186" i="1" s="1"/>
  <c r="CD186" i="1" a="1"/>
  <c r="CD186" i="1" s="1"/>
  <c r="CC186" i="1" a="1"/>
  <c r="CC186" i="1" s="1"/>
  <c r="CB186" i="1" a="1"/>
  <c r="CB186" i="1" s="1"/>
  <c r="CA186" i="1" a="1"/>
  <c r="CA186" i="1" s="1"/>
  <c r="BZ186" i="1" a="1"/>
  <c r="BZ186" i="1" s="1"/>
  <c r="BY186" i="1" a="1"/>
  <c r="BY186" i="1" s="1"/>
  <c r="BX186" i="1" a="1"/>
  <c r="BX186" i="1" s="1"/>
  <c r="BW186" i="1" a="1"/>
  <c r="BW186" i="1" s="1"/>
  <c r="AX186" i="1"/>
  <c r="AV186" i="1"/>
  <c r="AU186" i="1"/>
  <c r="AT186" i="1"/>
  <c r="AS186" i="1"/>
  <c r="AR186" i="1"/>
  <c r="AQ186" i="1"/>
  <c r="AP186" i="1"/>
  <c r="AO186" i="1"/>
  <c r="AN186" i="1"/>
  <c r="AM186" i="1"/>
  <c r="AL186" i="1"/>
  <c r="AK186" i="1"/>
  <c r="A186" i="1"/>
  <c r="A185" i="1"/>
  <c r="A184" i="1"/>
  <c r="A183" i="1"/>
  <c r="A182" i="1"/>
  <c r="A181" i="1"/>
  <c r="FL180" i="1"/>
  <c r="A180" i="1"/>
  <c r="A179" i="1"/>
  <c r="Y178" i="1"/>
  <c r="Y179" i="1" s="1"/>
  <c r="X178" i="1"/>
  <c r="JN178" i="1" s="1"/>
  <c r="W178" i="1"/>
  <c r="W179" i="1" s="1"/>
  <c r="V178" i="1"/>
  <c r="V179" i="1" s="1"/>
  <c r="U178" i="1"/>
  <c r="U179" i="1" s="1"/>
  <c r="T178" i="1"/>
  <c r="JT178" i="1" s="1"/>
  <c r="S178" i="1"/>
  <c r="KB178" i="1" s="1"/>
  <c r="R178" i="1"/>
  <c r="Q178" i="1"/>
  <c r="KF178" i="1" s="1"/>
  <c r="P178" i="1"/>
  <c r="JB178" i="1" s="1"/>
  <c r="O178" i="1"/>
  <c r="JA178" i="1" s="1"/>
  <c r="N178" i="1"/>
  <c r="N179" i="1" s="1"/>
  <c r="M178" i="1"/>
  <c r="M179" i="1" s="1"/>
  <c r="KD179" i="1" s="1"/>
  <c r="L178" i="1"/>
  <c r="L179" i="1" s="1"/>
  <c r="K178" i="1"/>
  <c r="CF178" i="1" s="1" a="1"/>
  <c r="CF178" i="1" s="1"/>
  <c r="J178" i="1"/>
  <c r="AS178" i="1" s="1"/>
  <c r="I178" i="1"/>
  <c r="I179" i="1" s="1"/>
  <c r="H178" i="1"/>
  <c r="A178" i="1"/>
  <c r="KG177" i="1"/>
  <c r="KF177" i="1"/>
  <c r="KE177" i="1"/>
  <c r="KD177" i="1"/>
  <c r="KC177" i="1"/>
  <c r="KB177" i="1"/>
  <c r="KA177" i="1"/>
  <c r="JT177" i="1"/>
  <c r="JP177" i="1"/>
  <c r="JO177" i="1"/>
  <c r="JN177" i="1"/>
  <c r="JM177" i="1"/>
  <c r="JL177" i="1"/>
  <c r="JB177" i="1"/>
  <c r="JA177" i="1"/>
  <c r="FT177" i="1"/>
  <c r="FS177" i="1"/>
  <c r="FQ177" i="1"/>
  <c r="FP177" i="1"/>
  <c r="FO177" i="1"/>
  <c r="FL177" i="1"/>
  <c r="FA177" i="1" a="1"/>
  <c r="FA177" i="1" s="1"/>
  <c r="EY177" i="1" a="1"/>
  <c r="EY177" i="1" s="1"/>
  <c r="EH177" i="1" a="1"/>
  <c r="EH177" i="1" s="1"/>
  <c r="CF177" i="1" a="1"/>
  <c r="CF177" i="1" s="1"/>
  <c r="CE177" i="1" a="1"/>
  <c r="CE177" i="1" s="1"/>
  <c r="CD177" i="1" a="1"/>
  <c r="CD177" i="1" s="1"/>
  <c r="CC177" i="1" a="1"/>
  <c r="CC177" i="1" s="1"/>
  <c r="CB177" i="1" a="1"/>
  <c r="CB177" i="1" s="1"/>
  <c r="CA177" i="1" a="1"/>
  <c r="CA177" i="1" s="1"/>
  <c r="BZ177" i="1" a="1"/>
  <c r="BZ177" i="1" s="1"/>
  <c r="BY177" i="1" a="1"/>
  <c r="BY177" i="1" s="1"/>
  <c r="BX177" i="1" a="1"/>
  <c r="BX177" i="1" s="1"/>
  <c r="BW177" i="1" a="1"/>
  <c r="BW177" i="1" s="1"/>
  <c r="AX177" i="1"/>
  <c r="AV177" i="1"/>
  <c r="AU177" i="1"/>
  <c r="AT177" i="1"/>
  <c r="AS177" i="1"/>
  <c r="AR177" i="1"/>
  <c r="AQ177" i="1"/>
  <c r="AP177" i="1"/>
  <c r="AO177" i="1"/>
  <c r="AN177" i="1"/>
  <c r="AM177" i="1"/>
  <c r="AL177" i="1"/>
  <c r="AK177" i="1"/>
  <c r="A177" i="1"/>
  <c r="FT58" i="1" l="1"/>
  <c r="FS58" i="1"/>
  <c r="U59" i="1"/>
  <c r="U60" i="1" s="1"/>
  <c r="AQ58" i="1"/>
  <c r="L59" i="1"/>
  <c r="AQ59" i="1" s="1"/>
  <c r="JT58" i="1"/>
  <c r="KA58" i="1"/>
  <c r="T59" i="1"/>
  <c r="FA59" i="1" a="1"/>
  <c r="FA59" i="1" s="1"/>
  <c r="CF59" i="1" a="1"/>
  <c r="CF59" i="1" s="1"/>
  <c r="CB59" i="1" a="1"/>
  <c r="CB59" i="1" s="1"/>
  <c r="BX59" i="1" a="1"/>
  <c r="BX59" i="1" s="1"/>
  <c r="CE59" i="1" a="1"/>
  <c r="CE59" i="1" s="1"/>
  <c r="CA59" i="1" a="1"/>
  <c r="CA59" i="1" s="1"/>
  <c r="BW59" i="1" a="1"/>
  <c r="BW59" i="1" s="1"/>
  <c r="EY59" i="1" a="1"/>
  <c r="EY59" i="1" s="1"/>
  <c r="CD59" i="1" a="1"/>
  <c r="CD59" i="1" s="1"/>
  <c r="BZ59" i="1" a="1"/>
  <c r="BZ59" i="1" s="1"/>
  <c r="EH59" i="1" a="1"/>
  <c r="EH59" i="1" s="1"/>
  <c r="CC59" i="1" a="1"/>
  <c r="CC59" i="1" s="1"/>
  <c r="BY59" i="1" a="1"/>
  <c r="BY59" i="1" s="1"/>
  <c r="KE58" i="1"/>
  <c r="Q59" i="1"/>
  <c r="Q60" i="1" s="1"/>
  <c r="KF58" i="1"/>
  <c r="O59" i="1"/>
  <c r="JA59" i="1" s="1"/>
  <c r="JA58" i="1"/>
  <c r="P59" i="1"/>
  <c r="JB59" i="1" s="1"/>
  <c r="JB58" i="1"/>
  <c r="R59" i="1"/>
  <c r="KG59" i="1" s="1"/>
  <c r="KG58" i="1"/>
  <c r="Y59" i="1"/>
  <c r="Y60" i="1" s="1"/>
  <c r="JP58" i="1"/>
  <c r="JO58" i="1"/>
  <c r="AV59" i="1"/>
  <c r="AU59" i="1"/>
  <c r="AT59" i="1"/>
  <c r="AS59" i="1"/>
  <c r="AR59" i="1"/>
  <c r="J61" i="1"/>
  <c r="AT60" i="1"/>
  <c r="AV60" i="1"/>
  <c r="AU60" i="1"/>
  <c r="AR60" i="1"/>
  <c r="AS60" i="1"/>
  <c r="V57" i="1"/>
  <c r="V58" i="1" s="1"/>
  <c r="JL56" i="1"/>
  <c r="JP57" i="1"/>
  <c r="JO57" i="1"/>
  <c r="JN56" i="1"/>
  <c r="X57" i="1"/>
  <c r="X58" i="1" s="1"/>
  <c r="S57" i="1"/>
  <c r="S58" i="1" s="1"/>
  <c r="KB56" i="1"/>
  <c r="JM56" i="1"/>
  <c r="W57" i="1"/>
  <c r="W58" i="1" s="1"/>
  <c r="FS57" i="1"/>
  <c r="FT57" i="1"/>
  <c r="AQ57" i="1"/>
  <c r="KA57" i="1"/>
  <c r="JT57" i="1"/>
  <c r="FA60" i="1" a="1"/>
  <c r="FA60" i="1" s="1"/>
  <c r="CD60" i="1" a="1"/>
  <c r="CD60" i="1" s="1"/>
  <c r="BW60" i="1" a="1"/>
  <c r="BW60" i="1" s="1"/>
  <c r="BX60" i="1" a="1"/>
  <c r="BX60" i="1" s="1"/>
  <c r="CC60" i="1" a="1"/>
  <c r="CC60" i="1" s="1"/>
  <c r="CA60" i="1" a="1"/>
  <c r="CA60" i="1" s="1"/>
  <c r="BY60" i="1" a="1"/>
  <c r="BY60" i="1" s="1"/>
  <c r="CB60" i="1" a="1"/>
  <c r="CB60" i="1" s="1"/>
  <c r="CE60" i="1" a="1"/>
  <c r="CE60" i="1" s="1"/>
  <c r="CF60" i="1" a="1"/>
  <c r="CF60" i="1" s="1"/>
  <c r="BZ60" i="1" a="1"/>
  <c r="BZ60" i="1" s="1"/>
  <c r="EY60" i="1" a="1"/>
  <c r="EY60" i="1" s="1"/>
  <c r="EH60" i="1" a="1"/>
  <c r="EH60" i="1" s="1"/>
  <c r="K61" i="1"/>
  <c r="N57" i="1"/>
  <c r="N58" i="1" s="1"/>
  <c r="KC56" i="1"/>
  <c r="KF57" i="1"/>
  <c r="KE57" i="1"/>
  <c r="KG57" i="1"/>
  <c r="JA57" i="1"/>
  <c r="KD56" i="1"/>
  <c r="M57" i="1"/>
  <c r="M58" i="1" s="1"/>
  <c r="JB57" i="1"/>
  <c r="T115" i="1"/>
  <c r="JT114" i="1"/>
  <c r="KA114" i="1"/>
  <c r="KA90" i="1"/>
  <c r="T91" i="1"/>
  <c r="JT90" i="1"/>
  <c r="H188" i="1"/>
  <c r="H189" i="1" s="1"/>
  <c r="BA187" i="1"/>
  <c r="H179" i="1"/>
  <c r="BA179" i="1" s="1"/>
  <c r="BA178" i="1"/>
  <c r="AQ187" i="1"/>
  <c r="AR187" i="1"/>
  <c r="AV187" i="1"/>
  <c r="FQ187" i="1"/>
  <c r="AX187" i="1"/>
  <c r="KC187" i="1"/>
  <c r="M180" i="1"/>
  <c r="KD180" i="1" s="1"/>
  <c r="AN187" i="1"/>
  <c r="BW187" i="1" a="1"/>
  <c r="BW187" i="1" s="1"/>
  <c r="K188" i="1"/>
  <c r="FA188" i="1" s="1" a="1"/>
  <c r="FA188" i="1" s="1"/>
  <c r="AO187" i="1"/>
  <c r="BY187" i="1" a="1"/>
  <c r="BY187" i="1" s="1"/>
  <c r="AP187" i="1"/>
  <c r="CA187" i="1" a="1"/>
  <c r="CA187" i="1" s="1"/>
  <c r="CE187" i="1" a="1"/>
  <c r="CE187" i="1" s="1"/>
  <c r="N189" i="1"/>
  <c r="KC188" i="1"/>
  <c r="V189" i="1"/>
  <c r="JL188" i="1"/>
  <c r="JA188" i="1"/>
  <c r="O189" i="1"/>
  <c r="AV188" i="1"/>
  <c r="AU188" i="1"/>
  <c r="J189" i="1"/>
  <c r="AT188" i="1"/>
  <c r="AS188" i="1"/>
  <c r="AR188" i="1"/>
  <c r="T189" i="1"/>
  <c r="JT188" i="1"/>
  <c r="KA188" i="1"/>
  <c r="EY187" i="1" a="1"/>
  <c r="EY187" i="1" s="1"/>
  <c r="FO187" i="1"/>
  <c r="JT187" i="1"/>
  <c r="M188" i="1"/>
  <c r="AQ178" i="1"/>
  <c r="BX187" i="1" a="1"/>
  <c r="BX187" i="1" s="1"/>
  <c r="CB187" i="1" a="1"/>
  <c r="CB187" i="1" s="1"/>
  <c r="CF187" i="1" a="1"/>
  <c r="CF187" i="1" s="1"/>
  <c r="FP187" i="1"/>
  <c r="KG187" i="1"/>
  <c r="AQ190" i="1"/>
  <c r="JA187" i="1"/>
  <c r="P189" i="1"/>
  <c r="JB188" i="1"/>
  <c r="JN187" i="1"/>
  <c r="X188" i="1"/>
  <c r="CC187" i="1" a="1"/>
  <c r="CC187" i="1" s="1"/>
  <c r="FA187" i="1" a="1"/>
  <c r="FA187" i="1" s="1"/>
  <c r="JB187" i="1"/>
  <c r="JL187" i="1"/>
  <c r="S188" i="1"/>
  <c r="FQ178" i="1"/>
  <c r="AN188" i="1"/>
  <c r="AL188" i="1"/>
  <c r="I189" i="1"/>
  <c r="AK188" i="1"/>
  <c r="AP188" i="1"/>
  <c r="AX188" i="1"/>
  <c r="Q188" i="1"/>
  <c r="KE187" i="1"/>
  <c r="JP188" i="1"/>
  <c r="JO188" i="1"/>
  <c r="Y189" i="1"/>
  <c r="AK187" i="1"/>
  <c r="AS187" i="1"/>
  <c r="FS187" i="1"/>
  <c r="JO187" i="1"/>
  <c r="U188" i="1"/>
  <c r="AO188" i="1"/>
  <c r="FA178" i="1" a="1"/>
  <c r="FA178" i="1" s="1"/>
  <c r="KC178" i="1"/>
  <c r="KG188" i="1"/>
  <c r="R189" i="1"/>
  <c r="AL187" i="1"/>
  <c r="AT187" i="1"/>
  <c r="BZ187" i="1" a="1"/>
  <c r="BZ187" i="1" s="1"/>
  <c r="CD187" i="1" a="1"/>
  <c r="CD187" i="1" s="1"/>
  <c r="JP187" i="1"/>
  <c r="KA187" i="1"/>
  <c r="AQ188" i="1"/>
  <c r="AM187" i="1"/>
  <c r="AU187" i="1"/>
  <c r="W188" i="1"/>
  <c r="AQ191" i="1"/>
  <c r="L192" i="1"/>
  <c r="AQ189" i="1"/>
  <c r="AK178" i="1"/>
  <c r="KD178" i="1"/>
  <c r="BY178" i="1" a="1"/>
  <c r="BY178" i="1" s="1"/>
  <c r="FS178" i="1"/>
  <c r="X179" i="1"/>
  <c r="JN179" i="1" s="1"/>
  <c r="BZ178" i="1" a="1"/>
  <c r="BZ178" i="1" s="1"/>
  <c r="FT178" i="1"/>
  <c r="CC178" i="1" a="1"/>
  <c r="CC178" i="1" s="1"/>
  <c r="JL178" i="1"/>
  <c r="JM178" i="1"/>
  <c r="CD178" i="1" a="1"/>
  <c r="CD178" i="1" s="1"/>
  <c r="AN179" i="1"/>
  <c r="I180" i="1"/>
  <c r="AP179" i="1"/>
  <c r="AO179" i="1"/>
  <c r="AX179" i="1"/>
  <c r="AM179" i="1"/>
  <c r="AL179" i="1"/>
  <c r="AK179" i="1"/>
  <c r="W180" i="1"/>
  <c r="JM179" i="1"/>
  <c r="FT179" i="1"/>
  <c r="FS179" i="1"/>
  <c r="U180" i="1"/>
  <c r="L180" i="1"/>
  <c r="AQ179" i="1"/>
  <c r="N180" i="1"/>
  <c r="KC179" i="1"/>
  <c r="V180" i="1"/>
  <c r="JL179" i="1"/>
  <c r="AR178" i="1"/>
  <c r="O179" i="1"/>
  <c r="JP179" i="1"/>
  <c r="JO179" i="1"/>
  <c r="Y180" i="1"/>
  <c r="FP178" i="1"/>
  <c r="FO178" i="1"/>
  <c r="P179" i="1"/>
  <c r="AP178" i="1"/>
  <c r="AX178" i="1"/>
  <c r="AO178" i="1"/>
  <c r="AN178" i="1"/>
  <c r="AM178" i="1"/>
  <c r="AL178" i="1"/>
  <c r="JP178" i="1"/>
  <c r="JO178" i="1"/>
  <c r="Q179" i="1"/>
  <c r="AV178" i="1"/>
  <c r="AU178" i="1"/>
  <c r="J179" i="1"/>
  <c r="AT178" i="1"/>
  <c r="KG178" i="1"/>
  <c r="R179" i="1"/>
  <c r="KE178" i="1"/>
  <c r="EH178" i="1" a="1"/>
  <c r="EH178" i="1" s="1"/>
  <c r="K179" i="1"/>
  <c r="S179" i="1"/>
  <c r="BW178" i="1" a="1"/>
  <c r="BW178" i="1" s="1"/>
  <c r="CA178" i="1" a="1"/>
  <c r="CA178" i="1" s="1"/>
  <c r="CE178" i="1" a="1"/>
  <c r="CE178" i="1" s="1"/>
  <c r="T179" i="1"/>
  <c r="EY178" i="1" a="1"/>
  <c r="EY178" i="1" s="1"/>
  <c r="KA178" i="1"/>
  <c r="BX178" i="1" a="1"/>
  <c r="BX178" i="1" s="1"/>
  <c r="CB178" i="1" a="1"/>
  <c r="CB178" i="1" s="1"/>
  <c r="O60" i="1" l="1"/>
  <c r="O61" i="1" s="1"/>
  <c r="P60" i="1"/>
  <c r="JB60" i="1" s="1"/>
  <c r="L60" i="1"/>
  <c r="AQ60" i="1" s="1"/>
  <c r="R60" i="1"/>
  <c r="R61" i="1" s="1"/>
  <c r="JT59" i="1"/>
  <c r="KA59" i="1"/>
  <c r="FP188" i="1"/>
  <c r="T60" i="1"/>
  <c r="KA60" i="1" s="1"/>
  <c r="JM58" i="1"/>
  <c r="W59" i="1"/>
  <c r="JM59" i="1" s="1"/>
  <c r="JP59" i="1"/>
  <c r="JO59" i="1"/>
  <c r="KF59" i="1"/>
  <c r="KE59" i="1"/>
  <c r="KC58" i="1"/>
  <c r="N59" i="1"/>
  <c r="KC59" i="1" s="1"/>
  <c r="JL58" i="1"/>
  <c r="V59" i="1"/>
  <c r="JL59" i="1" s="1"/>
  <c r="S59" i="1"/>
  <c r="KB59" i="1" s="1"/>
  <c r="KB58" i="1"/>
  <c r="JN58" i="1"/>
  <c r="X59" i="1"/>
  <c r="JN59" i="1" s="1"/>
  <c r="FT59" i="1"/>
  <c r="FS59" i="1"/>
  <c r="KD58" i="1"/>
  <c r="M59" i="1"/>
  <c r="KD59" i="1" s="1"/>
  <c r="EH61" i="1" a="1"/>
  <c r="EH61" i="1" s="1"/>
  <c r="BY61" i="1" a="1"/>
  <c r="BY61" i="1" s="1"/>
  <c r="BZ61" i="1" a="1"/>
  <c r="BZ61" i="1" s="1"/>
  <c r="CF61" i="1" a="1"/>
  <c r="CF61" i="1" s="1"/>
  <c r="FA61" i="1" a="1"/>
  <c r="FA61" i="1" s="1"/>
  <c r="EY61" i="1" a="1"/>
  <c r="EY61" i="1" s="1"/>
  <c r="BX61" i="1" a="1"/>
  <c r="BX61" i="1" s="1"/>
  <c r="K62" i="1"/>
  <c r="CD61" i="1" a="1"/>
  <c r="CD61" i="1" s="1"/>
  <c r="BW61" i="1" a="1"/>
  <c r="BW61" i="1" s="1"/>
  <c r="CE61" i="1" a="1"/>
  <c r="CE61" i="1" s="1"/>
  <c r="CC61" i="1" a="1"/>
  <c r="CC61" i="1" s="1"/>
  <c r="CA61" i="1" a="1"/>
  <c r="CA61" i="1" s="1"/>
  <c r="CB61" i="1" a="1"/>
  <c r="CB61" i="1" s="1"/>
  <c r="JL57" i="1"/>
  <c r="KB57" i="1"/>
  <c r="JN57" i="1"/>
  <c r="Q61" i="1"/>
  <c r="KF60" i="1"/>
  <c r="KE60" i="1"/>
  <c r="FS60" i="1"/>
  <c r="FT60" i="1"/>
  <c r="U61" i="1"/>
  <c r="KC57" i="1"/>
  <c r="Y61" i="1"/>
  <c r="JO60" i="1"/>
  <c r="JP60" i="1"/>
  <c r="KD57" i="1"/>
  <c r="JM57" i="1"/>
  <c r="J62" i="1"/>
  <c r="AU61" i="1"/>
  <c r="AS61" i="1"/>
  <c r="AV61" i="1"/>
  <c r="AR61" i="1"/>
  <c r="AT61" i="1"/>
  <c r="JT115" i="1"/>
  <c r="KA115" i="1"/>
  <c r="T116" i="1"/>
  <c r="FQ179" i="1"/>
  <c r="FO179" i="1"/>
  <c r="H180" i="1"/>
  <c r="BA180" i="1" s="1"/>
  <c r="FP179" i="1"/>
  <c r="KA91" i="1"/>
  <c r="T92" i="1"/>
  <c r="JT91" i="1"/>
  <c r="FO188" i="1"/>
  <c r="BA189" i="1"/>
  <c r="FQ188" i="1"/>
  <c r="BA188" i="1"/>
  <c r="CE188" i="1" a="1"/>
  <c r="CE188" i="1" s="1"/>
  <c r="EY188" i="1" a="1"/>
  <c r="EY188" i="1" s="1"/>
  <c r="CD188" i="1" a="1"/>
  <c r="CD188" i="1" s="1"/>
  <c r="CC188" i="1" a="1"/>
  <c r="CC188" i="1" s="1"/>
  <c r="BZ188" i="1" a="1"/>
  <c r="BZ188" i="1" s="1"/>
  <c r="BX188" i="1" a="1"/>
  <c r="BX188" i="1" s="1"/>
  <c r="EH188" i="1" a="1"/>
  <c r="EH188" i="1" s="1"/>
  <c r="K189" i="1"/>
  <c r="FA189" i="1" s="1" a="1"/>
  <c r="FA189" i="1" s="1"/>
  <c r="CF188" i="1" a="1"/>
  <c r="CF188" i="1" s="1"/>
  <c r="BW188" i="1" a="1"/>
  <c r="BW188" i="1" s="1"/>
  <c r="CB188" i="1" a="1"/>
  <c r="CB188" i="1" s="1"/>
  <c r="BY188" i="1" a="1"/>
  <c r="BY188" i="1" s="1"/>
  <c r="CA188" i="1" a="1"/>
  <c r="CA188" i="1" s="1"/>
  <c r="X180" i="1"/>
  <c r="X181" i="1" s="1"/>
  <c r="M181" i="1"/>
  <c r="M182" i="1" s="1"/>
  <c r="JM188" i="1"/>
  <c r="W189" i="1"/>
  <c r="FT188" i="1"/>
  <c r="FS188" i="1"/>
  <c r="U189" i="1"/>
  <c r="KF188" i="1"/>
  <c r="Q189" i="1"/>
  <c r="KE188" i="1"/>
  <c r="S189" i="1"/>
  <c r="KB188" i="1"/>
  <c r="P190" i="1"/>
  <c r="JB189" i="1"/>
  <c r="T190" i="1"/>
  <c r="JT189" i="1"/>
  <c r="KA189" i="1"/>
  <c r="H190" i="1"/>
  <c r="FP189" i="1"/>
  <c r="FO189" i="1"/>
  <c r="FQ189" i="1"/>
  <c r="L193" i="1"/>
  <c r="AQ192" i="1"/>
  <c r="JP189" i="1"/>
  <c r="JO189" i="1"/>
  <c r="Y190" i="1"/>
  <c r="AN189" i="1"/>
  <c r="AM189" i="1"/>
  <c r="AL189" i="1"/>
  <c r="I190" i="1"/>
  <c r="AK189" i="1"/>
  <c r="AP189" i="1"/>
  <c r="AX189" i="1"/>
  <c r="AO189" i="1"/>
  <c r="KD188" i="1"/>
  <c r="M189" i="1"/>
  <c r="V190" i="1"/>
  <c r="JL189" i="1"/>
  <c r="JN188" i="1"/>
  <c r="X189" i="1"/>
  <c r="KG189" i="1"/>
  <c r="R190" i="1"/>
  <c r="JA189" i="1"/>
  <c r="O190" i="1"/>
  <c r="AV189" i="1"/>
  <c r="AU189" i="1"/>
  <c r="J190" i="1"/>
  <c r="AT189" i="1"/>
  <c r="AS189" i="1"/>
  <c r="AR189" i="1"/>
  <c r="N190" i="1"/>
  <c r="KC189" i="1"/>
  <c r="S180" i="1"/>
  <c r="KB179" i="1"/>
  <c r="KF179" i="1"/>
  <c r="Q180" i="1"/>
  <c r="KE179" i="1"/>
  <c r="L181" i="1"/>
  <c r="AQ180" i="1"/>
  <c r="N181" i="1"/>
  <c r="KC180" i="1"/>
  <c r="T180" i="1"/>
  <c r="JT179" i="1"/>
  <c r="KA179" i="1"/>
  <c r="KG179" i="1"/>
  <c r="R180" i="1"/>
  <c r="JA179" i="1"/>
  <c r="O180" i="1"/>
  <c r="U181" i="1"/>
  <c r="FT180" i="1"/>
  <c r="FS180" i="1"/>
  <c r="JP180" i="1"/>
  <c r="JO180" i="1"/>
  <c r="Y181" i="1"/>
  <c r="CE179" i="1" a="1"/>
  <c r="CE179" i="1" s="1"/>
  <c r="CA179" i="1" a="1"/>
  <c r="CA179" i="1" s="1"/>
  <c r="BW179" i="1" a="1"/>
  <c r="BW179" i="1" s="1"/>
  <c r="K180" i="1"/>
  <c r="EH179" i="1" a="1"/>
  <c r="EH179" i="1" s="1"/>
  <c r="FA179" i="1" a="1"/>
  <c r="FA179" i="1" s="1"/>
  <c r="CB179" i="1" a="1"/>
  <c r="CB179" i="1" s="1"/>
  <c r="BZ179" i="1" a="1"/>
  <c r="BZ179" i="1" s="1"/>
  <c r="EY179" i="1" a="1"/>
  <c r="EY179" i="1" s="1"/>
  <c r="CF179" i="1" a="1"/>
  <c r="CF179" i="1" s="1"/>
  <c r="BY179" i="1" a="1"/>
  <c r="BY179" i="1" s="1"/>
  <c r="BX179" i="1" a="1"/>
  <c r="BX179" i="1" s="1"/>
  <c r="CD179" i="1" a="1"/>
  <c r="CD179" i="1" s="1"/>
  <c r="CC179" i="1" a="1"/>
  <c r="CC179" i="1" s="1"/>
  <c r="P180" i="1"/>
  <c r="JB179" i="1"/>
  <c r="AN180" i="1"/>
  <c r="AM180" i="1"/>
  <c r="AL180" i="1"/>
  <c r="I181" i="1"/>
  <c r="AK180" i="1"/>
  <c r="AP180" i="1"/>
  <c r="AX180" i="1"/>
  <c r="AO180" i="1"/>
  <c r="AV179" i="1"/>
  <c r="J180" i="1"/>
  <c r="AU179" i="1"/>
  <c r="AT179" i="1"/>
  <c r="AS179" i="1"/>
  <c r="AR179" i="1"/>
  <c r="JL180" i="1"/>
  <c r="V181" i="1"/>
  <c r="W181" i="1"/>
  <c r="JM180" i="1"/>
  <c r="JA60" i="1" l="1"/>
  <c r="P61" i="1"/>
  <c r="P62" i="1" s="1"/>
  <c r="KG60" i="1"/>
  <c r="H181" i="1"/>
  <c r="BA181" i="1" s="1"/>
  <c r="T61" i="1"/>
  <c r="KA61" i="1" s="1"/>
  <c r="L61" i="1"/>
  <c r="L62" i="1" s="1"/>
  <c r="JT60" i="1"/>
  <c r="N60" i="1"/>
  <c r="KC60" i="1" s="1"/>
  <c r="FQ180" i="1"/>
  <c r="S60" i="1"/>
  <c r="KB60" i="1" s="1"/>
  <c r="V60" i="1"/>
  <c r="V61" i="1" s="1"/>
  <c r="FP180" i="1"/>
  <c r="M60" i="1"/>
  <c r="M61" i="1" s="1"/>
  <c r="X60" i="1"/>
  <c r="X61" i="1" s="1"/>
  <c r="W60" i="1"/>
  <c r="JM60" i="1" s="1"/>
  <c r="FO180" i="1"/>
  <c r="J63" i="1"/>
  <c r="AT62" i="1"/>
  <c r="AR62" i="1"/>
  <c r="AV62" i="1"/>
  <c r="AU62" i="1"/>
  <c r="AS62" i="1"/>
  <c r="CB62" i="1" a="1"/>
  <c r="CB62" i="1" s="1"/>
  <c r="CD62" i="1" a="1"/>
  <c r="CD62" i="1" s="1"/>
  <c r="BX62" i="1" a="1"/>
  <c r="BX62" i="1" s="1"/>
  <c r="BZ62" i="1" a="1"/>
  <c r="BZ62" i="1" s="1"/>
  <c r="EY62" i="1" a="1"/>
  <c r="EY62" i="1" s="1"/>
  <c r="FA62" i="1" a="1"/>
  <c r="FA62" i="1" s="1"/>
  <c r="K63" i="1"/>
  <c r="CA62" i="1" a="1"/>
  <c r="CA62" i="1" s="1"/>
  <c r="BW62" i="1" a="1"/>
  <c r="BW62" i="1" s="1"/>
  <c r="EH62" i="1" a="1"/>
  <c r="EH62" i="1" s="1"/>
  <c r="CC62" i="1" a="1"/>
  <c r="CC62" i="1" s="1"/>
  <c r="CE62" i="1" a="1"/>
  <c r="CE62" i="1" s="1"/>
  <c r="BY62" i="1" a="1"/>
  <c r="BY62" i="1" s="1"/>
  <c r="CF62" i="1" a="1"/>
  <c r="CF62" i="1" s="1"/>
  <c r="O62" i="1"/>
  <c r="JA61" i="1"/>
  <c r="FT61" i="1"/>
  <c r="FS61" i="1"/>
  <c r="U62" i="1"/>
  <c r="JP61" i="1"/>
  <c r="JO61" i="1"/>
  <c r="Y62" i="1"/>
  <c r="Q62" i="1"/>
  <c r="KE61" i="1"/>
  <c r="KF61" i="1"/>
  <c r="KG61" i="1"/>
  <c r="R62" i="1"/>
  <c r="KA116" i="1"/>
  <c r="T117" i="1"/>
  <c r="JT116" i="1"/>
  <c r="KA92" i="1"/>
  <c r="T93" i="1"/>
  <c r="JT92" i="1"/>
  <c r="BA190" i="1"/>
  <c r="BX189" i="1" a="1"/>
  <c r="BX189" i="1" s="1"/>
  <c r="CD189" i="1" a="1"/>
  <c r="CD189" i="1" s="1"/>
  <c r="EH189" i="1" a="1"/>
  <c r="EH189" i="1" s="1"/>
  <c r="BY189" i="1" a="1"/>
  <c r="BY189" i="1" s="1"/>
  <c r="BZ189" i="1" a="1"/>
  <c r="BZ189" i="1" s="1"/>
  <c r="K190" i="1"/>
  <c r="EY190" i="1" s="1" a="1"/>
  <c r="EY190" i="1" s="1"/>
  <c r="CA189" i="1" a="1"/>
  <c r="CA189" i="1" s="1"/>
  <c r="EY189" i="1" a="1"/>
  <c r="EY189" i="1" s="1"/>
  <c r="CE189" i="1" a="1"/>
  <c r="CE189" i="1" s="1"/>
  <c r="CB189" i="1" a="1"/>
  <c r="CB189" i="1" s="1"/>
  <c r="CF189" i="1" a="1"/>
  <c r="CF189" i="1" s="1"/>
  <c r="BW189" i="1" a="1"/>
  <c r="BW189" i="1" s="1"/>
  <c r="CC189" i="1" a="1"/>
  <c r="CC189" i="1" s="1"/>
  <c r="JN180" i="1"/>
  <c r="KD181" i="1"/>
  <c r="KG190" i="1"/>
  <c r="R191" i="1"/>
  <c r="JP190" i="1"/>
  <c r="JO190" i="1"/>
  <c r="Y191" i="1"/>
  <c r="S190" i="1"/>
  <c r="KB189" i="1"/>
  <c r="KC190" i="1"/>
  <c r="N191" i="1"/>
  <c r="H191" i="1"/>
  <c r="FQ190" i="1"/>
  <c r="FO190" i="1"/>
  <c r="FP190" i="1"/>
  <c r="JN189" i="1"/>
  <c r="X190" i="1"/>
  <c r="KF189" i="1"/>
  <c r="Q190" i="1"/>
  <c r="KE189" i="1"/>
  <c r="FT189" i="1"/>
  <c r="FS189" i="1"/>
  <c r="U190" i="1"/>
  <c r="J191" i="1"/>
  <c r="AV190" i="1"/>
  <c r="AU190" i="1"/>
  <c r="AT190" i="1"/>
  <c r="AS190" i="1"/>
  <c r="AR190" i="1"/>
  <c r="I191" i="1"/>
  <c r="AN190" i="1"/>
  <c r="AM190" i="1"/>
  <c r="AL190" i="1"/>
  <c r="AK190" i="1"/>
  <c r="AP190" i="1"/>
  <c r="AX190" i="1"/>
  <c r="AO190" i="1"/>
  <c r="L194" i="1"/>
  <c r="AQ194" i="1" s="1"/>
  <c r="AQ193" i="1"/>
  <c r="KA190" i="1"/>
  <c r="T191" i="1"/>
  <c r="JT190" i="1"/>
  <c r="JL190" i="1"/>
  <c r="V191" i="1"/>
  <c r="JM189" i="1"/>
  <c r="W190" i="1"/>
  <c r="O191" i="1"/>
  <c r="JA190" i="1"/>
  <c r="KD189" i="1"/>
  <c r="M190" i="1"/>
  <c r="P191" i="1"/>
  <c r="JB190" i="1"/>
  <c r="W182" i="1"/>
  <c r="JM181" i="1"/>
  <c r="JL181" i="1"/>
  <c r="V182" i="1"/>
  <c r="JP181" i="1"/>
  <c r="JO181" i="1"/>
  <c r="Y182" i="1"/>
  <c r="JN181" i="1"/>
  <c r="X182" i="1"/>
  <c r="KC181" i="1"/>
  <c r="N182" i="1"/>
  <c r="U182" i="1"/>
  <c r="FT181" i="1"/>
  <c r="FS181" i="1"/>
  <c r="JA180" i="1"/>
  <c r="O181" i="1"/>
  <c r="KD182" i="1"/>
  <c r="M183" i="1"/>
  <c r="KF180" i="1"/>
  <c r="Q181" i="1"/>
  <c r="KE180" i="1"/>
  <c r="P181" i="1"/>
  <c r="JB180" i="1"/>
  <c r="KG180" i="1"/>
  <c r="R181" i="1"/>
  <c r="L182" i="1"/>
  <c r="AQ181" i="1"/>
  <c r="AV180" i="1"/>
  <c r="AU180" i="1"/>
  <c r="J181" i="1"/>
  <c r="AT180" i="1"/>
  <c r="AS180" i="1"/>
  <c r="AR180" i="1"/>
  <c r="T181" i="1"/>
  <c r="JT180" i="1"/>
  <c r="KA180" i="1"/>
  <c r="AX181" i="1"/>
  <c r="AO181" i="1"/>
  <c r="I182" i="1"/>
  <c r="AP181" i="1"/>
  <c r="AN181" i="1"/>
  <c r="AM181" i="1"/>
  <c r="AL181" i="1"/>
  <c r="AK181" i="1"/>
  <c r="CE180" i="1" a="1"/>
  <c r="CE180" i="1" s="1"/>
  <c r="CA180" i="1" a="1"/>
  <c r="CA180" i="1" s="1"/>
  <c r="BW180" i="1" a="1"/>
  <c r="BW180" i="1" s="1"/>
  <c r="K181" i="1"/>
  <c r="EH180" i="1" a="1"/>
  <c r="EH180" i="1" s="1"/>
  <c r="CD180" i="1" a="1"/>
  <c r="CD180" i="1" s="1"/>
  <c r="BZ180" i="1" a="1"/>
  <c r="BZ180" i="1" s="1"/>
  <c r="CF180" i="1" a="1"/>
  <c r="CF180" i="1" s="1"/>
  <c r="CB180" i="1" a="1"/>
  <c r="CB180" i="1" s="1"/>
  <c r="BX180" i="1" a="1"/>
  <c r="BX180" i="1" s="1"/>
  <c r="CC180" i="1" a="1"/>
  <c r="CC180" i="1" s="1"/>
  <c r="BY180" i="1" a="1"/>
  <c r="BY180" i="1" s="1"/>
  <c r="FA180" i="1" a="1"/>
  <c r="FA180" i="1" s="1"/>
  <c r="EY180" i="1" a="1"/>
  <c r="EY180" i="1" s="1"/>
  <c r="S181" i="1"/>
  <c r="KB180" i="1"/>
  <c r="JB61" i="1" l="1"/>
  <c r="JT61" i="1"/>
  <c r="T62" i="1"/>
  <c r="JT62" i="1" s="1"/>
  <c r="FO181" i="1"/>
  <c r="FP181" i="1"/>
  <c r="H182" i="1"/>
  <c r="FQ182" i="1" s="1"/>
  <c r="FQ181" i="1"/>
  <c r="N61" i="1"/>
  <c r="N62" i="1" s="1"/>
  <c r="W61" i="1"/>
  <c r="W62" i="1" s="1"/>
  <c r="S61" i="1"/>
  <c r="KB61" i="1" s="1"/>
  <c r="JL60" i="1"/>
  <c r="JN60" i="1"/>
  <c r="AQ61" i="1"/>
  <c r="KD60" i="1"/>
  <c r="P63" i="1"/>
  <c r="JB62" i="1"/>
  <c r="CD63" i="1" a="1"/>
  <c r="CD63" i="1" s="1"/>
  <c r="CB63" i="1" a="1"/>
  <c r="CB63" i="1" s="1"/>
  <c r="BY63" i="1" a="1"/>
  <c r="BY63" i="1" s="1"/>
  <c r="BX63" i="1" a="1"/>
  <c r="BX63" i="1" s="1"/>
  <c r="CC63" i="1" a="1"/>
  <c r="CC63" i="1" s="1"/>
  <c r="CF63" i="1" a="1"/>
  <c r="CF63" i="1" s="1"/>
  <c r="EY63" i="1" a="1"/>
  <c r="EY63" i="1" s="1"/>
  <c r="FA63" i="1" a="1"/>
  <c r="FA63" i="1" s="1"/>
  <c r="EH63" i="1" a="1"/>
  <c r="EH63" i="1" s="1"/>
  <c r="BW63" i="1" a="1"/>
  <c r="BW63" i="1" s="1"/>
  <c r="K64" i="1"/>
  <c r="CE63" i="1" a="1"/>
  <c r="CE63" i="1" s="1"/>
  <c r="CA63" i="1" a="1"/>
  <c r="CA63" i="1" s="1"/>
  <c r="BZ63" i="1" a="1"/>
  <c r="BZ63" i="1" s="1"/>
  <c r="U63" i="1"/>
  <c r="FT62" i="1"/>
  <c r="FS62" i="1"/>
  <c r="JN61" i="1"/>
  <c r="X62" i="1"/>
  <c r="M62" i="1"/>
  <c r="KD61" i="1"/>
  <c r="J64" i="1"/>
  <c r="AT63" i="1"/>
  <c r="AS63" i="1"/>
  <c r="AU63" i="1"/>
  <c r="AV63" i="1"/>
  <c r="AR63" i="1"/>
  <c r="R63" i="1"/>
  <c r="KG62" i="1"/>
  <c r="KF62" i="1"/>
  <c r="Q63" i="1"/>
  <c r="KE62" i="1"/>
  <c r="AQ62" i="1"/>
  <c r="L63" i="1"/>
  <c r="JO62" i="1"/>
  <c r="Y63" i="1"/>
  <c r="JP62" i="1"/>
  <c r="JA62" i="1"/>
  <c r="O63" i="1"/>
  <c r="V62" i="1"/>
  <c r="JL61" i="1"/>
  <c r="KA117" i="1"/>
  <c r="T118" i="1"/>
  <c r="JT117" i="1"/>
  <c r="KA93" i="1"/>
  <c r="T94" i="1"/>
  <c r="JT93" i="1"/>
  <c r="BA191" i="1"/>
  <c r="CB190" i="1" a="1"/>
  <c r="CB190" i="1" s="1"/>
  <c r="BX190" i="1" a="1"/>
  <c r="BX190" i="1" s="1"/>
  <c r="BY190" i="1" a="1"/>
  <c r="BY190" i="1" s="1"/>
  <c r="FA190" i="1" a="1"/>
  <c r="FA190" i="1" s="1"/>
  <c r="CF190" i="1" a="1"/>
  <c r="CF190" i="1" s="1"/>
  <c r="CD190" i="1" a="1"/>
  <c r="CD190" i="1" s="1"/>
  <c r="BW190" i="1" a="1"/>
  <c r="BW190" i="1" s="1"/>
  <c r="EH190" i="1" a="1"/>
  <c r="EH190" i="1" s="1"/>
  <c r="CC190" i="1" a="1"/>
  <c r="CC190" i="1" s="1"/>
  <c r="K191" i="1"/>
  <c r="K192" i="1" s="1"/>
  <c r="BZ190" i="1" a="1"/>
  <c r="BZ190" i="1" s="1"/>
  <c r="CE190" i="1" a="1"/>
  <c r="CE190" i="1" s="1"/>
  <c r="CA190" i="1" a="1"/>
  <c r="CA190" i="1" s="1"/>
  <c r="KA191" i="1"/>
  <c r="T192" i="1"/>
  <c r="JT191" i="1"/>
  <c r="O192" i="1"/>
  <c r="JA191" i="1"/>
  <c r="FT190" i="1"/>
  <c r="FS190" i="1"/>
  <c r="U191" i="1"/>
  <c r="S191" i="1"/>
  <c r="KB190" i="1"/>
  <c r="JM190" i="1"/>
  <c r="W191" i="1"/>
  <c r="AM191" i="1"/>
  <c r="AL191" i="1"/>
  <c r="I192" i="1"/>
  <c r="AK191" i="1"/>
  <c r="AX191" i="1"/>
  <c r="AO191" i="1"/>
  <c r="AN191" i="1"/>
  <c r="AP191" i="1"/>
  <c r="JP191" i="1"/>
  <c r="JO191" i="1"/>
  <c r="Y192" i="1"/>
  <c r="AU191" i="1"/>
  <c r="J192" i="1"/>
  <c r="AT191" i="1"/>
  <c r="AS191" i="1"/>
  <c r="AR191" i="1"/>
  <c r="AV191" i="1"/>
  <c r="JL191" i="1"/>
  <c r="V192" i="1"/>
  <c r="JN190" i="1"/>
  <c r="X191" i="1"/>
  <c r="P192" i="1"/>
  <c r="JB191" i="1"/>
  <c r="KF190" i="1"/>
  <c r="Q191" i="1"/>
  <c r="KE190" i="1"/>
  <c r="H192" i="1"/>
  <c r="BA192" i="1" s="1"/>
  <c r="FQ191" i="1"/>
  <c r="FO191" i="1"/>
  <c r="FP191" i="1"/>
  <c r="KG191" i="1"/>
  <c r="R192" i="1"/>
  <c r="KD190" i="1"/>
  <c r="M191" i="1"/>
  <c r="KC191" i="1"/>
  <c r="N192" i="1"/>
  <c r="H183" i="1"/>
  <c r="JA181" i="1"/>
  <c r="O182" i="1"/>
  <c r="J182" i="1"/>
  <c r="AV181" i="1"/>
  <c r="AS181" i="1"/>
  <c r="AU181" i="1"/>
  <c r="AT181" i="1"/>
  <c r="AR181" i="1"/>
  <c r="JB181" i="1"/>
  <c r="P182" i="1"/>
  <c r="S182" i="1"/>
  <c r="KB181" i="1"/>
  <c r="Y183" i="1"/>
  <c r="JP182" i="1"/>
  <c r="JO182" i="1"/>
  <c r="EY181" i="1" a="1"/>
  <c r="EY181" i="1" s="1"/>
  <c r="CE181" i="1" a="1"/>
  <c r="CE181" i="1" s="1"/>
  <c r="K182" i="1"/>
  <c r="EH181" i="1" a="1"/>
  <c r="EH181" i="1" s="1"/>
  <c r="CA181" i="1" a="1"/>
  <c r="CA181" i="1" s="1"/>
  <c r="FA181" i="1" a="1"/>
  <c r="FA181" i="1" s="1"/>
  <c r="CF181" i="1" a="1"/>
  <c r="CF181" i="1" s="1"/>
  <c r="BZ181" i="1" a="1"/>
  <c r="BZ181" i="1" s="1"/>
  <c r="CC181" i="1" a="1"/>
  <c r="CC181" i="1" s="1"/>
  <c r="BW181" i="1" a="1"/>
  <c r="BW181" i="1" s="1"/>
  <c r="CB181" i="1" a="1"/>
  <c r="CB181" i="1" s="1"/>
  <c r="BY181" i="1" a="1"/>
  <c r="BY181" i="1" s="1"/>
  <c r="BX181" i="1" a="1"/>
  <c r="BX181" i="1" s="1"/>
  <c r="CD181" i="1" a="1"/>
  <c r="CD181" i="1" s="1"/>
  <c r="AX182" i="1"/>
  <c r="AO182" i="1"/>
  <c r="AN182" i="1"/>
  <c r="AM182" i="1"/>
  <c r="AL182" i="1"/>
  <c r="AK182" i="1"/>
  <c r="I183" i="1"/>
  <c r="AP182" i="1"/>
  <c r="KF181" i="1"/>
  <c r="Q182" i="1"/>
  <c r="KE181" i="1"/>
  <c r="N183" i="1"/>
  <c r="KC182" i="1"/>
  <c r="U183" i="1"/>
  <c r="FS182" i="1"/>
  <c r="FT182" i="1"/>
  <c r="V183" i="1"/>
  <c r="JL182" i="1"/>
  <c r="KA181" i="1"/>
  <c r="T182" i="1"/>
  <c r="JT181" i="1"/>
  <c r="L183" i="1"/>
  <c r="AQ182" i="1"/>
  <c r="M184" i="1"/>
  <c r="KD183" i="1"/>
  <c r="KG181" i="1"/>
  <c r="R182" i="1"/>
  <c r="X183" i="1"/>
  <c r="JN182" i="1"/>
  <c r="JM182" i="1"/>
  <c r="W183" i="1"/>
  <c r="FO182" i="1" l="1"/>
  <c r="FP182" i="1"/>
  <c r="BA182" i="1"/>
  <c r="T63" i="1"/>
  <c r="T64" i="1" s="1"/>
  <c r="KA62" i="1"/>
  <c r="KC61" i="1"/>
  <c r="S62" i="1"/>
  <c r="S63" i="1" s="1"/>
  <c r="JM61" i="1"/>
  <c r="JP63" i="1"/>
  <c r="JO63" i="1"/>
  <c r="Y64" i="1"/>
  <c r="KG63" i="1"/>
  <c r="R64" i="1"/>
  <c r="FS63" i="1"/>
  <c r="U64" i="1"/>
  <c r="FT63" i="1"/>
  <c r="JM62" i="1"/>
  <c r="W63" i="1"/>
  <c r="L64" i="1"/>
  <c r="AQ63" i="1"/>
  <c r="M63" i="1"/>
  <c r="KD62" i="1"/>
  <c r="X63" i="1"/>
  <c r="JN62" i="1"/>
  <c r="JB63" i="1"/>
  <c r="P64" i="1"/>
  <c r="V63" i="1"/>
  <c r="JL62" i="1"/>
  <c r="O64" i="1"/>
  <c r="JA63" i="1"/>
  <c r="KF63" i="1"/>
  <c r="Q64" i="1"/>
  <c r="KE63" i="1"/>
  <c r="CB64" i="1" a="1"/>
  <c r="CB64" i="1" s="1"/>
  <c r="CD64" i="1" a="1"/>
  <c r="CD64" i="1" s="1"/>
  <c r="CF64" i="1" a="1"/>
  <c r="CF64" i="1" s="1"/>
  <c r="BX64" i="1" a="1"/>
  <c r="BX64" i="1" s="1"/>
  <c r="BZ64" i="1" a="1"/>
  <c r="BZ64" i="1" s="1"/>
  <c r="EY64" i="1" a="1"/>
  <c r="EY64" i="1" s="1"/>
  <c r="K65" i="1"/>
  <c r="FA64" i="1" a="1"/>
  <c r="FA64" i="1" s="1"/>
  <c r="CE64" i="1" a="1"/>
  <c r="CE64" i="1" s="1"/>
  <c r="EH64" i="1" a="1"/>
  <c r="EH64" i="1" s="1"/>
  <c r="CC64" i="1" a="1"/>
  <c r="CC64" i="1" s="1"/>
  <c r="CA64" i="1" a="1"/>
  <c r="CA64" i="1" s="1"/>
  <c r="BY64" i="1" a="1"/>
  <c r="BY64" i="1" s="1"/>
  <c r="BW64" i="1" a="1"/>
  <c r="BW64" i="1" s="1"/>
  <c r="AU64" i="1"/>
  <c r="AT64" i="1"/>
  <c r="AS64" i="1"/>
  <c r="J65" i="1"/>
  <c r="AV64" i="1"/>
  <c r="AR64" i="1"/>
  <c r="N63" i="1"/>
  <c r="KC62" i="1"/>
  <c r="T119" i="1"/>
  <c r="JT118" i="1"/>
  <c r="KA118" i="1"/>
  <c r="T95" i="1"/>
  <c r="JT94" i="1"/>
  <c r="KA94" i="1"/>
  <c r="BA183" i="1"/>
  <c r="BX191" i="1" a="1"/>
  <c r="BX191" i="1" s="1"/>
  <c r="CC191" i="1" a="1"/>
  <c r="CC191" i="1" s="1"/>
  <c r="EY191" i="1" a="1"/>
  <c r="EY191" i="1" s="1"/>
  <c r="BY191" i="1" a="1"/>
  <c r="BY191" i="1" s="1"/>
  <c r="CB191" i="1" a="1"/>
  <c r="CB191" i="1" s="1"/>
  <c r="FA191" i="1" a="1"/>
  <c r="FA191" i="1" s="1"/>
  <c r="CF191" i="1" a="1"/>
  <c r="CF191" i="1" s="1"/>
  <c r="BZ191" i="1" a="1"/>
  <c r="BZ191" i="1" s="1"/>
  <c r="BW191" i="1" a="1"/>
  <c r="BW191" i="1" s="1"/>
  <c r="CD191" i="1" a="1"/>
  <c r="CD191" i="1" s="1"/>
  <c r="CA191" i="1" a="1"/>
  <c r="CA191" i="1" s="1"/>
  <c r="EH191" i="1" a="1"/>
  <c r="EH191" i="1" s="1"/>
  <c r="CE191" i="1" a="1"/>
  <c r="CE191" i="1" s="1"/>
  <c r="FT191" i="1"/>
  <c r="FS191" i="1"/>
  <c r="U192" i="1"/>
  <c r="KC192" i="1"/>
  <c r="N193" i="1"/>
  <c r="JN191" i="1"/>
  <c r="X192" i="1"/>
  <c r="J193" i="1"/>
  <c r="AU192" i="1"/>
  <c r="AT192" i="1"/>
  <c r="AS192" i="1"/>
  <c r="AR192" i="1"/>
  <c r="AV192" i="1"/>
  <c r="JP192" i="1"/>
  <c r="JO192" i="1"/>
  <c r="Y193" i="1"/>
  <c r="I193" i="1"/>
  <c r="AM192" i="1"/>
  <c r="AL192" i="1"/>
  <c r="AK192" i="1"/>
  <c r="AX192" i="1"/>
  <c r="AO192" i="1"/>
  <c r="AN192" i="1"/>
  <c r="AP192" i="1"/>
  <c r="KD191" i="1"/>
  <c r="M192" i="1"/>
  <c r="FQ192" i="1"/>
  <c r="FP192" i="1"/>
  <c r="FO192" i="1"/>
  <c r="H193" i="1"/>
  <c r="JL192" i="1"/>
  <c r="V193" i="1"/>
  <c r="JM191" i="1"/>
  <c r="W192" i="1"/>
  <c r="JA192" i="1"/>
  <c r="O193" i="1"/>
  <c r="P193" i="1"/>
  <c r="JB192" i="1"/>
  <c r="KG192" i="1"/>
  <c r="R193" i="1"/>
  <c r="KF191" i="1"/>
  <c r="Q192" i="1"/>
  <c r="KE191" i="1"/>
  <c r="T193" i="1"/>
  <c r="JT192" i="1"/>
  <c r="KA192" i="1"/>
  <c r="CE192" i="1" a="1"/>
  <c r="CE192" i="1" s="1"/>
  <c r="K193" i="1"/>
  <c r="EH192" i="1" a="1"/>
  <c r="EH192" i="1" s="1"/>
  <c r="CF192" i="1" a="1"/>
  <c r="CF192" i="1" s="1"/>
  <c r="FA192" i="1" a="1"/>
  <c r="FA192" i="1" s="1"/>
  <c r="CA192" i="1" a="1"/>
  <c r="CA192" i="1" s="1"/>
  <c r="EY192" i="1" a="1"/>
  <c r="EY192" i="1" s="1"/>
  <c r="BZ192" i="1" a="1"/>
  <c r="BZ192" i="1" s="1"/>
  <c r="BY192" i="1" a="1"/>
  <c r="BY192" i="1" s="1"/>
  <c r="CD192" i="1" a="1"/>
  <c r="CD192" i="1" s="1"/>
  <c r="CB192" i="1" a="1"/>
  <c r="CB192" i="1" s="1"/>
  <c r="BW192" i="1" a="1"/>
  <c r="BW192" i="1" s="1"/>
  <c r="CC192" i="1" a="1"/>
  <c r="CC192" i="1" s="1"/>
  <c r="BX192" i="1" a="1"/>
  <c r="BX192" i="1" s="1"/>
  <c r="S192" i="1"/>
  <c r="KB191" i="1"/>
  <c r="FT183" i="1"/>
  <c r="U184" i="1"/>
  <c r="FS183" i="1"/>
  <c r="KB182" i="1"/>
  <c r="S183" i="1"/>
  <c r="EY182" i="1" a="1"/>
  <c r="EY182" i="1" s="1"/>
  <c r="CE182" i="1" a="1"/>
  <c r="CE182" i="1" s="1"/>
  <c r="CA182" i="1" a="1"/>
  <c r="CA182" i="1" s="1"/>
  <c r="BW182" i="1" a="1"/>
  <c r="BW182" i="1" s="1"/>
  <c r="EH182" i="1" a="1"/>
  <c r="EH182" i="1" s="1"/>
  <c r="K183" i="1"/>
  <c r="CD182" i="1" a="1"/>
  <c r="CD182" i="1" s="1"/>
  <c r="BZ182" i="1" a="1"/>
  <c r="BZ182" i="1" s="1"/>
  <c r="FA182" i="1" a="1"/>
  <c r="FA182" i="1" s="1"/>
  <c r="CF182" i="1" a="1"/>
  <c r="CF182" i="1" s="1"/>
  <c r="BY182" i="1" a="1"/>
  <c r="BY182" i="1" s="1"/>
  <c r="CC182" i="1" a="1"/>
  <c r="CC182" i="1" s="1"/>
  <c r="BX182" i="1" a="1"/>
  <c r="BX182" i="1" s="1"/>
  <c r="CB182" i="1" a="1"/>
  <c r="CB182" i="1" s="1"/>
  <c r="O183" i="1"/>
  <c r="JA182" i="1"/>
  <c r="X184" i="1"/>
  <c r="JN183" i="1"/>
  <c r="JT182" i="1"/>
  <c r="KA182" i="1"/>
  <c r="T183" i="1"/>
  <c r="KC183" i="1"/>
  <c r="N184" i="1"/>
  <c r="P183" i="1"/>
  <c r="JB182" i="1"/>
  <c r="KG182" i="1"/>
  <c r="R183" i="1"/>
  <c r="JL183" i="1"/>
  <c r="V184" i="1"/>
  <c r="M185" i="1"/>
  <c r="KD185" i="1" s="1"/>
  <c r="KD184" i="1"/>
  <c r="Y184" i="1"/>
  <c r="JP183" i="1"/>
  <c r="JO183" i="1"/>
  <c r="L184" i="1"/>
  <c r="AQ183" i="1"/>
  <c r="AV182" i="1"/>
  <c r="AU182" i="1"/>
  <c r="AT182" i="1"/>
  <c r="J183" i="1"/>
  <c r="AS182" i="1"/>
  <c r="AR182" i="1"/>
  <c r="Q183" i="1"/>
  <c r="KF182" i="1"/>
  <c r="KE182" i="1"/>
  <c r="W184" i="1"/>
  <c r="JM183" i="1"/>
  <c r="AP183" i="1"/>
  <c r="AX183" i="1"/>
  <c r="AO183" i="1"/>
  <c r="AL183" i="1"/>
  <c r="I184" i="1"/>
  <c r="AM183" i="1"/>
  <c r="AN183" i="1"/>
  <c r="AK183" i="1"/>
  <c r="FQ183" i="1"/>
  <c r="H184" i="1"/>
  <c r="FO183" i="1"/>
  <c r="FP183" i="1"/>
  <c r="KA63" i="1" l="1"/>
  <c r="JT63" i="1"/>
  <c r="KB62" i="1"/>
  <c r="J66" i="1"/>
  <c r="AS65" i="1"/>
  <c r="AR65" i="1"/>
  <c r="AV65" i="1"/>
  <c r="AT65" i="1"/>
  <c r="AU65" i="1"/>
  <c r="T65" i="1"/>
  <c r="KA64" i="1"/>
  <c r="JT64" i="1"/>
  <c r="M64" i="1"/>
  <c r="KD63" i="1"/>
  <c r="KB63" i="1"/>
  <c r="S64" i="1"/>
  <c r="K66" i="1"/>
  <c r="CA65" i="1" a="1"/>
  <c r="CA65" i="1" s="1"/>
  <c r="BW65" i="1" a="1"/>
  <c r="BW65" i="1" s="1"/>
  <c r="CE65" i="1" a="1"/>
  <c r="CE65" i="1" s="1"/>
  <c r="EH65" i="1" a="1"/>
  <c r="EH65" i="1" s="1"/>
  <c r="BY65" i="1" a="1"/>
  <c r="BY65" i="1" s="1"/>
  <c r="CF65" i="1" a="1"/>
  <c r="CF65" i="1" s="1"/>
  <c r="CD65" i="1" a="1"/>
  <c r="CD65" i="1" s="1"/>
  <c r="CB65" i="1" a="1"/>
  <c r="CB65" i="1" s="1"/>
  <c r="BZ65" i="1" a="1"/>
  <c r="BZ65" i="1" s="1"/>
  <c r="BX65" i="1" a="1"/>
  <c r="BX65" i="1" s="1"/>
  <c r="FA65" i="1" a="1"/>
  <c r="FA65" i="1" s="1"/>
  <c r="EY65" i="1" a="1"/>
  <c r="EY65" i="1" s="1"/>
  <c r="CC65" i="1" a="1"/>
  <c r="CC65" i="1" s="1"/>
  <c r="Q65" i="1"/>
  <c r="KF64" i="1"/>
  <c r="KE64" i="1"/>
  <c r="V64" i="1"/>
  <c r="JL63" i="1"/>
  <c r="L65" i="1"/>
  <c r="AQ64" i="1"/>
  <c r="KG64" i="1"/>
  <c r="R65" i="1"/>
  <c r="JB64" i="1"/>
  <c r="P65" i="1"/>
  <c r="W64" i="1"/>
  <c r="JM63" i="1"/>
  <c r="N64" i="1"/>
  <c r="KC63" i="1"/>
  <c r="JP64" i="1"/>
  <c r="JO64" i="1"/>
  <c r="Y65" i="1"/>
  <c r="O65" i="1"/>
  <c r="JA64" i="1"/>
  <c r="JN63" i="1"/>
  <c r="X64" i="1"/>
  <c r="U65" i="1"/>
  <c r="FT64" i="1"/>
  <c r="FS64" i="1"/>
  <c r="JT119" i="1"/>
  <c r="KA119" i="1"/>
  <c r="JT95" i="1"/>
  <c r="KA95" i="1"/>
  <c r="T133" i="1"/>
  <c r="JT132" i="1"/>
  <c r="KA132" i="1"/>
  <c r="BA184" i="1"/>
  <c r="BA193" i="1"/>
  <c r="AV193" i="1"/>
  <c r="AU193" i="1"/>
  <c r="J194" i="1"/>
  <c r="AT193" i="1"/>
  <c r="AS193" i="1"/>
  <c r="AR193" i="1"/>
  <c r="JN192" i="1"/>
  <c r="X193" i="1"/>
  <c r="JP193" i="1"/>
  <c r="JO193" i="1"/>
  <c r="Y194" i="1"/>
  <c r="S193" i="1"/>
  <c r="KB192" i="1"/>
  <c r="P194" i="1"/>
  <c r="JB194" i="1" s="1"/>
  <c r="JB193" i="1"/>
  <c r="FQ193" i="1"/>
  <c r="FP193" i="1"/>
  <c r="FO193" i="1"/>
  <c r="H194" i="1"/>
  <c r="T194" i="1"/>
  <c r="JT193" i="1"/>
  <c r="KA193" i="1"/>
  <c r="JA193" i="1"/>
  <c r="O194" i="1"/>
  <c r="JA194" i="1" s="1"/>
  <c r="KC193" i="1"/>
  <c r="N194" i="1"/>
  <c r="KC194" i="1" s="1"/>
  <c r="KF192" i="1"/>
  <c r="Q193" i="1"/>
  <c r="KE192" i="1"/>
  <c r="W193" i="1"/>
  <c r="JM192" i="1"/>
  <c r="FT192" i="1"/>
  <c r="FS192" i="1"/>
  <c r="U193" i="1"/>
  <c r="M193" i="1"/>
  <c r="KD192" i="1"/>
  <c r="CE193" i="1" a="1"/>
  <c r="CE193" i="1" s="1"/>
  <c r="CA193" i="1" a="1"/>
  <c r="CA193" i="1" s="1"/>
  <c r="BW193" i="1" a="1"/>
  <c r="BW193" i="1" s="1"/>
  <c r="K194" i="1"/>
  <c r="EH193" i="1" a="1"/>
  <c r="EH193" i="1" s="1"/>
  <c r="CD193" i="1" a="1"/>
  <c r="CD193" i="1" s="1"/>
  <c r="BZ193" i="1" a="1"/>
  <c r="BZ193" i="1" s="1"/>
  <c r="CF193" i="1" a="1"/>
  <c r="CF193" i="1" s="1"/>
  <c r="CB193" i="1" a="1"/>
  <c r="CB193" i="1" s="1"/>
  <c r="BX193" i="1" a="1"/>
  <c r="BX193" i="1" s="1"/>
  <c r="CC193" i="1" a="1"/>
  <c r="CC193" i="1" s="1"/>
  <c r="BY193" i="1" a="1"/>
  <c r="BY193" i="1" s="1"/>
  <c r="FA193" i="1" a="1"/>
  <c r="FA193" i="1" s="1"/>
  <c r="EY193" i="1" a="1"/>
  <c r="EY193" i="1" s="1"/>
  <c r="KG193" i="1"/>
  <c r="R194" i="1"/>
  <c r="KG194" i="1" s="1"/>
  <c r="JL193" i="1"/>
  <c r="V194" i="1"/>
  <c r="JL194" i="1" s="1"/>
  <c r="AN193" i="1"/>
  <c r="AM193" i="1"/>
  <c r="AL193" i="1"/>
  <c r="I194" i="1"/>
  <c r="AK193" i="1"/>
  <c r="AP193" i="1"/>
  <c r="AX193" i="1"/>
  <c r="AO193" i="1"/>
  <c r="AQ184" i="1"/>
  <c r="L185" i="1"/>
  <c r="AQ185" i="1" s="1"/>
  <c r="FQ184" i="1"/>
  <c r="FP184" i="1"/>
  <c r="H185" i="1"/>
  <c r="FO184" i="1"/>
  <c r="AR183" i="1"/>
  <c r="J184" i="1"/>
  <c r="AT183" i="1"/>
  <c r="AV183" i="1"/>
  <c r="AU183" i="1"/>
  <c r="AS183" i="1"/>
  <c r="JP184" i="1"/>
  <c r="Y185" i="1"/>
  <c r="JO184" i="1"/>
  <c r="P184" i="1"/>
  <c r="JB183" i="1"/>
  <c r="KB183" i="1"/>
  <c r="S184" i="1"/>
  <c r="KC184" i="1"/>
  <c r="N185" i="1"/>
  <c r="KC185" i="1" s="1"/>
  <c r="O184" i="1"/>
  <c r="JA183" i="1"/>
  <c r="W185" i="1"/>
  <c r="JM185" i="1" s="1"/>
  <c r="JM184" i="1"/>
  <c r="CD183" i="1" a="1"/>
  <c r="CD183" i="1" s="1"/>
  <c r="CC183" i="1" a="1"/>
  <c r="CC183" i="1" s="1"/>
  <c r="BX183" i="1" a="1"/>
  <c r="BX183" i="1" s="1"/>
  <c r="CB183" i="1" a="1"/>
  <c r="CB183" i="1" s="1"/>
  <c r="EY183" i="1" a="1"/>
  <c r="EY183" i="1" s="1"/>
  <c r="EH183" i="1" a="1"/>
  <c r="EH183" i="1" s="1"/>
  <c r="CE183" i="1" a="1"/>
  <c r="CE183" i="1" s="1"/>
  <c r="CA183" i="1" a="1"/>
  <c r="CA183" i="1" s="1"/>
  <c r="K184" i="1"/>
  <c r="BZ183" i="1" a="1"/>
  <c r="BZ183" i="1" s="1"/>
  <c r="BY183" i="1" a="1"/>
  <c r="BY183" i="1" s="1"/>
  <c r="CF183" i="1" a="1"/>
  <c r="CF183" i="1" s="1"/>
  <c r="FA183" i="1" a="1"/>
  <c r="FA183" i="1" s="1"/>
  <c r="BW183" i="1" a="1"/>
  <c r="BW183" i="1" s="1"/>
  <c r="JL184" i="1"/>
  <c r="V185" i="1"/>
  <c r="JL185" i="1" s="1"/>
  <c r="KA183" i="1"/>
  <c r="T184" i="1"/>
  <c r="JT183" i="1"/>
  <c r="U185" i="1"/>
  <c r="FT184" i="1"/>
  <c r="FS184" i="1"/>
  <c r="Q184" i="1"/>
  <c r="KE183" i="1"/>
  <c r="KF183" i="1"/>
  <c r="R184" i="1"/>
  <c r="KG183" i="1"/>
  <c r="X185" i="1"/>
  <c r="JN185" i="1" s="1"/>
  <c r="JN184" i="1"/>
  <c r="AM184" i="1"/>
  <c r="AL184" i="1"/>
  <c r="AK184" i="1"/>
  <c r="I185" i="1"/>
  <c r="AO184" i="1"/>
  <c r="AX184" i="1"/>
  <c r="AP184" i="1"/>
  <c r="AN184" i="1"/>
  <c r="JM64" i="1" l="1"/>
  <c r="W65" i="1"/>
  <c r="JL64" i="1"/>
  <c r="V65" i="1"/>
  <c r="T66" i="1"/>
  <c r="JT65" i="1"/>
  <c r="KA65" i="1"/>
  <c r="JA65" i="1"/>
  <c r="O66" i="1"/>
  <c r="JB65" i="1"/>
  <c r="P66" i="1"/>
  <c r="K67" i="1"/>
  <c r="EH66" i="1" a="1"/>
  <c r="EH66" i="1" s="1"/>
  <c r="EY66" i="1" a="1"/>
  <c r="EY66" i="1" s="1"/>
  <c r="CD66" i="1" a="1"/>
  <c r="CD66" i="1" s="1"/>
  <c r="CF66" i="1" a="1"/>
  <c r="CF66" i="1" s="1"/>
  <c r="BZ66" i="1" a="1"/>
  <c r="BZ66" i="1" s="1"/>
  <c r="CB66" i="1" a="1"/>
  <c r="CB66" i="1" s="1"/>
  <c r="CC66" i="1" a="1"/>
  <c r="CC66" i="1" s="1"/>
  <c r="BW66" i="1" a="1"/>
  <c r="BW66" i="1" s="1"/>
  <c r="BX66" i="1" a="1"/>
  <c r="BX66" i="1" s="1"/>
  <c r="BY66" i="1" a="1"/>
  <c r="BY66" i="1" s="1"/>
  <c r="CE66" i="1" a="1"/>
  <c r="CE66" i="1" s="1"/>
  <c r="FA66" i="1" a="1"/>
  <c r="FA66" i="1" s="1"/>
  <c r="CA66" i="1" a="1"/>
  <c r="CA66" i="1" s="1"/>
  <c r="Y66" i="1"/>
  <c r="JP65" i="1"/>
  <c r="JO65" i="1"/>
  <c r="S65" i="1"/>
  <c r="KB64" i="1"/>
  <c r="R66" i="1"/>
  <c r="KG65" i="1"/>
  <c r="Q66" i="1"/>
  <c r="KF65" i="1"/>
  <c r="KE65" i="1"/>
  <c r="U66" i="1"/>
  <c r="FT65" i="1"/>
  <c r="FS65" i="1"/>
  <c r="M65" i="1"/>
  <c r="KD64" i="1"/>
  <c r="X65" i="1"/>
  <c r="JN64" i="1"/>
  <c r="N65" i="1"/>
  <c r="KC64" i="1"/>
  <c r="L66" i="1"/>
  <c r="AQ65" i="1"/>
  <c r="AS66" i="1"/>
  <c r="AR66" i="1"/>
  <c r="J67" i="1"/>
  <c r="AT66" i="1"/>
  <c r="AV66" i="1"/>
  <c r="AU66" i="1"/>
  <c r="KA133" i="1"/>
  <c r="T134" i="1"/>
  <c r="JT133" i="1"/>
  <c r="BA185" i="1"/>
  <c r="BA194" i="1"/>
  <c r="W194" i="1"/>
  <c r="JM194" i="1" s="1"/>
  <c r="JM193" i="1"/>
  <c r="KF193" i="1"/>
  <c r="Q194" i="1"/>
  <c r="KE193" i="1"/>
  <c r="JT194" i="1"/>
  <c r="KA194" i="1"/>
  <c r="M194" i="1"/>
  <c r="KD194" i="1" s="1"/>
  <c r="KD193" i="1"/>
  <c r="FQ194" i="1"/>
  <c r="FP194" i="1"/>
  <c r="FO194" i="1"/>
  <c r="S194" i="1"/>
  <c r="KB194" i="1" s="1"/>
  <c r="KB193" i="1"/>
  <c r="JN193" i="1"/>
  <c r="X194" i="1"/>
  <c r="JN194" i="1" s="1"/>
  <c r="AN194" i="1"/>
  <c r="AM194" i="1"/>
  <c r="AL194" i="1"/>
  <c r="AK194" i="1"/>
  <c r="AP194" i="1"/>
  <c r="AX194" i="1"/>
  <c r="AO194" i="1"/>
  <c r="FT193" i="1"/>
  <c r="FS193" i="1"/>
  <c r="U194" i="1"/>
  <c r="JP194" i="1"/>
  <c r="JO194" i="1"/>
  <c r="AV194" i="1"/>
  <c r="AU194" i="1"/>
  <c r="AT194" i="1"/>
  <c r="AS194" i="1"/>
  <c r="AR194" i="1"/>
  <c r="CE194" i="1" a="1"/>
  <c r="CE194" i="1" s="1"/>
  <c r="CA194" i="1" a="1"/>
  <c r="CA194" i="1" s="1"/>
  <c r="BW194" i="1" a="1"/>
  <c r="BW194" i="1" s="1"/>
  <c r="EH194" i="1" a="1"/>
  <c r="EH194" i="1" s="1"/>
  <c r="CD194" i="1" a="1"/>
  <c r="CD194" i="1" s="1"/>
  <c r="BZ194" i="1" a="1"/>
  <c r="BZ194" i="1" s="1"/>
  <c r="FA194" i="1" a="1"/>
  <c r="FA194" i="1" s="1"/>
  <c r="CC194" i="1" a="1"/>
  <c r="CC194" i="1" s="1"/>
  <c r="BY194" i="1" a="1"/>
  <c r="BY194" i="1" s="1"/>
  <c r="CF194" i="1" a="1"/>
  <c r="CF194" i="1" s="1"/>
  <c r="CB194" i="1" a="1"/>
  <c r="CB194" i="1" s="1"/>
  <c r="BX194" i="1" a="1"/>
  <c r="BX194" i="1" s="1"/>
  <c r="EY194" i="1" a="1"/>
  <c r="EY194" i="1" s="1"/>
  <c r="FT185" i="1"/>
  <c r="FS185" i="1"/>
  <c r="FQ185" i="1"/>
  <c r="FP185" i="1"/>
  <c r="FO185" i="1"/>
  <c r="JP185" i="1"/>
  <c r="JO185" i="1"/>
  <c r="KA184" i="1"/>
  <c r="JT184" i="1"/>
  <c r="T185" i="1"/>
  <c r="AP185" i="1"/>
  <c r="AX185" i="1"/>
  <c r="AO185" i="1"/>
  <c r="AN185" i="1"/>
  <c r="AM185" i="1"/>
  <c r="AL185" i="1"/>
  <c r="AK185" i="1"/>
  <c r="BY184" i="1" a="1"/>
  <c r="BY184" i="1" s="1"/>
  <c r="CC184" i="1" a="1"/>
  <c r="CC184" i="1" s="1"/>
  <c r="BX184" i="1" a="1"/>
  <c r="BX184" i="1" s="1"/>
  <c r="CB184" i="1" a="1"/>
  <c r="CB184" i="1" s="1"/>
  <c r="FA184" i="1" a="1"/>
  <c r="FA184" i="1" s="1"/>
  <c r="CF184" i="1" a="1"/>
  <c r="CF184" i="1" s="1"/>
  <c r="BW184" i="1" a="1"/>
  <c r="BW184" i="1" s="1"/>
  <c r="BZ184" i="1" a="1"/>
  <c r="BZ184" i="1" s="1"/>
  <c r="EH184" i="1" a="1"/>
  <c r="EH184" i="1" s="1"/>
  <c r="EY184" i="1" a="1"/>
  <c r="EY184" i="1" s="1"/>
  <c r="CE184" i="1" a="1"/>
  <c r="CE184" i="1" s="1"/>
  <c r="CD184" i="1" a="1"/>
  <c r="CD184" i="1" s="1"/>
  <c r="K185" i="1"/>
  <c r="CA184" i="1" a="1"/>
  <c r="CA184" i="1" s="1"/>
  <c r="O185" i="1"/>
  <c r="JA185" i="1" s="1"/>
  <c r="JA184" i="1"/>
  <c r="KG184" i="1"/>
  <c r="R185" i="1"/>
  <c r="KG185" i="1" s="1"/>
  <c r="S185" i="1"/>
  <c r="KB185" i="1" s="1"/>
  <c r="KB184" i="1"/>
  <c r="KF184" i="1"/>
  <c r="KE184" i="1"/>
  <c r="Q185" i="1"/>
  <c r="P185" i="1"/>
  <c r="JB185" i="1" s="1"/>
  <c r="JB184" i="1"/>
  <c r="AV184" i="1"/>
  <c r="AU184" i="1"/>
  <c r="AT184" i="1"/>
  <c r="AS184" i="1"/>
  <c r="AR184" i="1"/>
  <c r="J185" i="1"/>
  <c r="KD65" i="1" l="1"/>
  <c r="M66" i="1"/>
  <c r="R67" i="1"/>
  <c r="KG66" i="1"/>
  <c r="AQ66" i="1"/>
  <c r="L67" i="1"/>
  <c r="KB65" i="1"/>
  <c r="S66" i="1"/>
  <c r="T67" i="1"/>
  <c r="JT66" i="1"/>
  <c r="KA66" i="1"/>
  <c r="U67" i="1"/>
  <c r="FT66" i="1"/>
  <c r="FS66" i="1"/>
  <c r="CC67" i="1" a="1"/>
  <c r="CC67" i="1" s="1"/>
  <c r="BZ67" i="1" a="1"/>
  <c r="BZ67" i="1" s="1"/>
  <c r="EH67" i="1" a="1"/>
  <c r="EH67" i="1" s="1"/>
  <c r="BY67" i="1" a="1"/>
  <c r="BY67" i="1" s="1"/>
  <c r="CE67" i="1" a="1"/>
  <c r="CE67" i="1" s="1"/>
  <c r="CF67" i="1" a="1"/>
  <c r="CF67" i="1" s="1"/>
  <c r="K68" i="1"/>
  <c r="CB67" i="1" a="1"/>
  <c r="CB67" i="1" s="1"/>
  <c r="CD67" i="1" a="1"/>
  <c r="CD67" i="1" s="1"/>
  <c r="BX67" i="1" a="1"/>
  <c r="BX67" i="1" s="1"/>
  <c r="BW67" i="1" a="1"/>
  <c r="BW67" i="1" s="1"/>
  <c r="FA67" i="1" a="1"/>
  <c r="FA67" i="1" s="1"/>
  <c r="EY67" i="1" a="1"/>
  <c r="EY67" i="1" s="1"/>
  <c r="CA67" i="1" a="1"/>
  <c r="CA67" i="1" s="1"/>
  <c r="V66" i="1"/>
  <c r="JL65" i="1"/>
  <c r="N66" i="1"/>
  <c r="KC65" i="1"/>
  <c r="JB66" i="1"/>
  <c r="P67" i="1"/>
  <c r="Y67" i="1"/>
  <c r="JP66" i="1"/>
  <c r="JO66" i="1"/>
  <c r="JM65" i="1"/>
  <c r="W66" i="1"/>
  <c r="AR67" i="1"/>
  <c r="J68" i="1"/>
  <c r="AV67" i="1"/>
  <c r="AU67" i="1"/>
  <c r="AS67" i="1"/>
  <c r="AT67" i="1"/>
  <c r="JN65" i="1"/>
  <c r="X66" i="1"/>
  <c r="KF66" i="1"/>
  <c r="KE66" i="1"/>
  <c r="Q67" i="1"/>
  <c r="O67" i="1"/>
  <c r="JA66" i="1"/>
  <c r="T135" i="1"/>
  <c r="JT134" i="1"/>
  <c r="KA134" i="1"/>
  <c r="KF194" i="1"/>
  <c r="KE194" i="1"/>
  <c r="FT194" i="1"/>
  <c r="FS194" i="1"/>
  <c r="JT185" i="1"/>
  <c r="KA185" i="1"/>
  <c r="CF185" i="1" a="1"/>
  <c r="CF185" i="1" s="1"/>
  <c r="CB185" i="1" a="1"/>
  <c r="CB185" i="1" s="1"/>
  <c r="BX185" i="1" a="1"/>
  <c r="BX185" i="1" s="1"/>
  <c r="EY185" i="1" a="1"/>
  <c r="EY185" i="1" s="1"/>
  <c r="CC185" i="1" a="1"/>
  <c r="CC185" i="1" s="1"/>
  <c r="CA185" i="1" a="1"/>
  <c r="CA185" i="1" s="1"/>
  <c r="EH185" i="1" a="1"/>
  <c r="EH185" i="1" s="1"/>
  <c r="BZ185" i="1" a="1"/>
  <c r="BZ185" i="1" s="1"/>
  <c r="FA185" i="1" a="1"/>
  <c r="FA185" i="1" s="1"/>
  <c r="CD185" i="1" a="1"/>
  <c r="CD185" i="1" s="1"/>
  <c r="BW185" i="1" a="1"/>
  <c r="BW185" i="1" s="1"/>
  <c r="BY185" i="1" a="1"/>
  <c r="BY185" i="1" s="1"/>
  <c r="CE185" i="1" a="1"/>
  <c r="CE185" i="1" s="1"/>
  <c r="AS185" i="1"/>
  <c r="AR185" i="1"/>
  <c r="AU185" i="1"/>
  <c r="AV185" i="1"/>
  <c r="AT185" i="1"/>
  <c r="KF185" i="1"/>
  <c r="KE185" i="1"/>
  <c r="S67" i="1" l="1"/>
  <c r="KB66" i="1"/>
  <c r="JN66" i="1"/>
  <c r="X67" i="1"/>
  <c r="W67" i="1"/>
  <c r="JM66" i="1"/>
  <c r="N67" i="1"/>
  <c r="KC66" i="1"/>
  <c r="AQ67" i="1"/>
  <c r="L68" i="1"/>
  <c r="O68" i="1"/>
  <c r="JA67" i="1"/>
  <c r="JL66" i="1"/>
  <c r="V67" i="1"/>
  <c r="BZ68" i="1" a="1"/>
  <c r="BZ68" i="1" s="1"/>
  <c r="CE68" i="1" a="1"/>
  <c r="CE68" i="1" s="1"/>
  <c r="FA68" i="1" a="1"/>
  <c r="FA68" i="1" s="1"/>
  <c r="CA68" i="1" a="1"/>
  <c r="CA68" i="1" s="1"/>
  <c r="CC68" i="1" a="1"/>
  <c r="CC68" i="1" s="1"/>
  <c r="EH68" i="1" a="1"/>
  <c r="EH68" i="1" s="1"/>
  <c r="BY68" i="1" a="1"/>
  <c r="BY68" i="1" s="1"/>
  <c r="BW68" i="1" a="1"/>
  <c r="BW68" i="1" s="1"/>
  <c r="CF68" i="1" a="1"/>
  <c r="CF68" i="1" s="1"/>
  <c r="CB68" i="1" a="1"/>
  <c r="CB68" i="1" s="1"/>
  <c r="K69" i="1"/>
  <c r="BX68" i="1" a="1"/>
  <c r="BX68" i="1" s="1"/>
  <c r="CD68" i="1" a="1"/>
  <c r="CD68" i="1" s="1"/>
  <c r="EY68" i="1" a="1"/>
  <c r="EY68" i="1" s="1"/>
  <c r="FT67" i="1"/>
  <c r="FS67" i="1"/>
  <c r="U68" i="1"/>
  <c r="Y68" i="1"/>
  <c r="JP67" i="1"/>
  <c r="JO67" i="1"/>
  <c r="R68" i="1"/>
  <c r="KG67" i="1"/>
  <c r="Q68" i="1"/>
  <c r="KF67" i="1"/>
  <c r="KE67" i="1"/>
  <c r="JB67" i="1"/>
  <c r="P68" i="1"/>
  <c r="M67" i="1"/>
  <c r="KD66" i="1"/>
  <c r="J69" i="1"/>
  <c r="AT68" i="1"/>
  <c r="AS68" i="1"/>
  <c r="AR68" i="1"/>
  <c r="AV68" i="1"/>
  <c r="AU68" i="1"/>
  <c r="JT67" i="1"/>
  <c r="KA67" i="1"/>
  <c r="T68" i="1"/>
  <c r="T136" i="1"/>
  <c r="JT135" i="1"/>
  <c r="KA135" i="1"/>
  <c r="G154" i="1"/>
  <c r="G155" i="1"/>
  <c r="Y69" i="1" l="1"/>
  <c r="JP68" i="1"/>
  <c r="JO68" i="1"/>
  <c r="T69" i="1"/>
  <c r="KA68" i="1"/>
  <c r="JT68" i="1"/>
  <c r="U69" i="1"/>
  <c r="FS68" i="1"/>
  <c r="FT68" i="1"/>
  <c r="KC67" i="1"/>
  <c r="N68" i="1"/>
  <c r="JL67" i="1"/>
  <c r="V68" i="1"/>
  <c r="KE68" i="1"/>
  <c r="Q69" i="1"/>
  <c r="KF68" i="1"/>
  <c r="W68" i="1"/>
  <c r="JM67" i="1"/>
  <c r="JN67" i="1"/>
  <c r="X68" i="1"/>
  <c r="R69" i="1"/>
  <c r="KG68" i="1"/>
  <c r="O69" i="1"/>
  <c r="JA68" i="1"/>
  <c r="M68" i="1"/>
  <c r="KD67" i="1"/>
  <c r="L69" i="1"/>
  <c r="AQ68" i="1"/>
  <c r="AV69" i="1"/>
  <c r="AS69" i="1"/>
  <c r="AT69" i="1"/>
  <c r="AR69" i="1"/>
  <c r="AU69" i="1"/>
  <c r="J70" i="1"/>
  <c r="JB68" i="1"/>
  <c r="P69" i="1"/>
  <c r="CB69" i="1" a="1"/>
  <c r="CB69" i="1" s="1"/>
  <c r="BZ69" i="1" a="1"/>
  <c r="BZ69" i="1" s="1"/>
  <c r="EY69" i="1" a="1"/>
  <c r="EY69" i="1" s="1"/>
  <c r="CF69" i="1" a="1"/>
  <c r="CF69" i="1" s="1"/>
  <c r="CE69" i="1" a="1"/>
  <c r="CE69" i="1" s="1"/>
  <c r="BX69" i="1" a="1"/>
  <c r="BX69" i="1" s="1"/>
  <c r="CA69" i="1" a="1"/>
  <c r="CA69" i="1" s="1"/>
  <c r="CD69" i="1" a="1"/>
  <c r="CD69" i="1" s="1"/>
  <c r="BW69" i="1" a="1"/>
  <c r="BW69" i="1" s="1"/>
  <c r="CC69" i="1" a="1"/>
  <c r="CC69" i="1" s="1"/>
  <c r="EH69" i="1" a="1"/>
  <c r="EH69" i="1" s="1"/>
  <c r="FA69" i="1" a="1"/>
  <c r="FA69" i="1" s="1"/>
  <c r="K70" i="1"/>
  <c r="BY69" i="1" a="1"/>
  <c r="BY69" i="1" s="1"/>
  <c r="S68" i="1"/>
  <c r="KB67" i="1"/>
  <c r="JT136" i="1"/>
  <c r="T137" i="1"/>
  <c r="KA136" i="1"/>
  <c r="FK159" i="1"/>
  <c r="A176" i="1"/>
  <c r="A175" i="1"/>
  <c r="A174" i="1"/>
  <c r="A173" i="1"/>
  <c r="A172" i="1"/>
  <c r="A171" i="1"/>
  <c r="A170" i="1"/>
  <c r="Y169" i="1"/>
  <c r="Y170" i="1" s="1"/>
  <c r="X169" i="1"/>
  <c r="W169" i="1"/>
  <c r="W170" i="1" s="1"/>
  <c r="V169" i="1"/>
  <c r="V170" i="1" s="1"/>
  <c r="U169" i="1"/>
  <c r="U170" i="1" s="1"/>
  <c r="T169" i="1"/>
  <c r="JT169" i="1" s="1"/>
  <c r="S169" i="1"/>
  <c r="S170" i="1" s="1"/>
  <c r="R169" i="1"/>
  <c r="KG169" i="1" s="1"/>
  <c r="Q169" i="1"/>
  <c r="KF169" i="1" s="1"/>
  <c r="P169" i="1"/>
  <c r="P170" i="1" s="1"/>
  <c r="JB170" i="1" s="1"/>
  <c r="O169" i="1"/>
  <c r="JA169" i="1" s="1"/>
  <c r="N169" i="1"/>
  <c r="N170" i="1" s="1"/>
  <c r="M169" i="1"/>
  <c r="KD169" i="1" s="1"/>
  <c r="L169" i="1"/>
  <c r="L170" i="1" s="1"/>
  <c r="K169" i="1"/>
  <c r="K170" i="1" s="1"/>
  <c r="BZ170" i="1" s="1" a="1"/>
  <c r="BZ170" i="1" s="1"/>
  <c r="J169" i="1"/>
  <c r="AR169" i="1" s="1"/>
  <c r="I169" i="1"/>
  <c r="I170" i="1" s="1"/>
  <c r="AO170" i="1" s="1"/>
  <c r="H169" i="1"/>
  <c r="A169" i="1"/>
  <c r="KG168" i="1"/>
  <c r="KF168" i="1"/>
  <c r="KE168" i="1"/>
  <c r="KD168" i="1"/>
  <c r="KC168" i="1"/>
  <c r="KB168" i="1"/>
  <c r="KA168" i="1"/>
  <c r="JT168" i="1"/>
  <c r="JP168" i="1"/>
  <c r="JO168" i="1"/>
  <c r="JN168" i="1"/>
  <c r="JM168" i="1"/>
  <c r="JL168" i="1"/>
  <c r="JB168" i="1"/>
  <c r="JA168" i="1"/>
  <c r="FT168" i="1"/>
  <c r="FS168" i="1"/>
  <c r="FQ168" i="1"/>
  <c r="FP168" i="1"/>
  <c r="FO168" i="1"/>
  <c r="FA168" i="1" a="1"/>
  <c r="FA168" i="1" s="1"/>
  <c r="EY168" i="1" a="1"/>
  <c r="EY168" i="1" s="1"/>
  <c r="EH168" i="1" a="1"/>
  <c r="EH168" i="1" s="1"/>
  <c r="CF168" i="1" a="1"/>
  <c r="CF168" i="1" s="1"/>
  <c r="CE168" i="1" a="1"/>
  <c r="CE168" i="1" s="1"/>
  <c r="CD168" i="1" a="1"/>
  <c r="CD168" i="1" s="1"/>
  <c r="CC168" i="1" a="1"/>
  <c r="CC168" i="1" s="1"/>
  <c r="CB168" i="1" a="1"/>
  <c r="CB168" i="1" s="1"/>
  <c r="CA168" i="1" a="1"/>
  <c r="CA168" i="1" s="1"/>
  <c r="BZ168" i="1" a="1"/>
  <c r="BZ168" i="1" s="1"/>
  <c r="BY168" i="1" a="1"/>
  <c r="BY168" i="1" s="1"/>
  <c r="BX168" i="1" a="1"/>
  <c r="BX168" i="1" s="1"/>
  <c r="BW168" i="1" a="1"/>
  <c r="BW168" i="1" s="1"/>
  <c r="AX168" i="1"/>
  <c r="AV168" i="1"/>
  <c r="AU168" i="1"/>
  <c r="AT168" i="1"/>
  <c r="AS168" i="1"/>
  <c r="AR168" i="1"/>
  <c r="AQ168" i="1"/>
  <c r="AP168" i="1"/>
  <c r="AO168" i="1"/>
  <c r="AN168" i="1"/>
  <c r="AM168" i="1"/>
  <c r="AL168" i="1"/>
  <c r="AK168" i="1"/>
  <c r="A168" i="1"/>
  <c r="Y154" i="1"/>
  <c r="Y155" i="1" s="1"/>
  <c r="X154" i="1"/>
  <c r="X155" i="1" s="1"/>
  <c r="JN155" i="1" s="1"/>
  <c r="W154" i="1"/>
  <c r="W155" i="1" s="1"/>
  <c r="JM155" i="1" s="1"/>
  <c r="V154" i="1"/>
  <c r="V155" i="1" s="1"/>
  <c r="JL155" i="1" s="1"/>
  <c r="U154" i="1"/>
  <c r="FS154" i="1" s="1"/>
  <c r="T154" i="1"/>
  <c r="T155" i="1" s="1"/>
  <c r="S154" i="1"/>
  <c r="S155" i="1" s="1"/>
  <c r="KB155" i="1" s="1"/>
  <c r="R154" i="1"/>
  <c r="R155" i="1" s="1"/>
  <c r="KG155" i="1" s="1"/>
  <c r="Q154" i="1"/>
  <c r="Q155" i="1" s="1"/>
  <c r="P154" i="1"/>
  <c r="P155" i="1" s="1"/>
  <c r="JB155" i="1" s="1"/>
  <c r="O154" i="1"/>
  <c r="O155" i="1" s="1"/>
  <c r="JA155" i="1" s="1"/>
  <c r="N154" i="1"/>
  <c r="N155" i="1" s="1"/>
  <c r="KC155" i="1" s="1"/>
  <c r="M154" i="1"/>
  <c r="M155" i="1" s="1"/>
  <c r="KD155" i="1" s="1"/>
  <c r="L154" i="1"/>
  <c r="L155" i="1" s="1"/>
  <c r="AQ155" i="1" s="1"/>
  <c r="K154" i="1"/>
  <c r="K155" i="1" s="1"/>
  <c r="J154" i="1"/>
  <c r="J155" i="1" s="1"/>
  <c r="AT155" i="1" s="1"/>
  <c r="I154" i="1"/>
  <c r="I155" i="1" s="1"/>
  <c r="H154" i="1"/>
  <c r="AA156" i="1"/>
  <c r="A156" i="1"/>
  <c r="A155" i="1"/>
  <c r="A154" i="1"/>
  <c r="KG153" i="1"/>
  <c r="KF153" i="1"/>
  <c r="KE153" i="1"/>
  <c r="KD153" i="1"/>
  <c r="KC153" i="1"/>
  <c r="KB153" i="1"/>
  <c r="KA153" i="1"/>
  <c r="JT153" i="1"/>
  <c r="JP153" i="1"/>
  <c r="JO153" i="1"/>
  <c r="JN153" i="1"/>
  <c r="JM153" i="1"/>
  <c r="JL153" i="1"/>
  <c r="JB153" i="1"/>
  <c r="JA153" i="1"/>
  <c r="FT153" i="1"/>
  <c r="FS153" i="1"/>
  <c r="FQ153" i="1"/>
  <c r="FP153" i="1"/>
  <c r="FO153" i="1"/>
  <c r="FA153" i="1" a="1"/>
  <c r="FA153" i="1" s="1"/>
  <c r="EY153" i="1" a="1"/>
  <c r="EY153" i="1" s="1"/>
  <c r="EH153" i="1" a="1"/>
  <c r="EH153" i="1" s="1"/>
  <c r="CF153" i="1" a="1"/>
  <c r="CF153" i="1" s="1"/>
  <c r="CE153" i="1" a="1"/>
  <c r="CE153" i="1" s="1"/>
  <c r="CD153" i="1" a="1"/>
  <c r="CD153" i="1" s="1"/>
  <c r="CC153" i="1" a="1"/>
  <c r="CC153" i="1" s="1"/>
  <c r="CB153" i="1" a="1"/>
  <c r="CB153" i="1" s="1"/>
  <c r="CA153" i="1" a="1"/>
  <c r="CA153" i="1" s="1"/>
  <c r="BZ153" i="1" a="1"/>
  <c r="BZ153" i="1" s="1"/>
  <c r="BY153" i="1" a="1"/>
  <c r="BY153" i="1" s="1"/>
  <c r="BX153" i="1" a="1"/>
  <c r="BX153" i="1" s="1"/>
  <c r="BW153" i="1" a="1"/>
  <c r="BW153" i="1" s="1"/>
  <c r="AX153" i="1"/>
  <c r="AV153" i="1"/>
  <c r="AU153" i="1"/>
  <c r="AT153" i="1"/>
  <c r="AS153" i="1"/>
  <c r="AR153" i="1"/>
  <c r="AQ153" i="1"/>
  <c r="AP153" i="1"/>
  <c r="AO153" i="1"/>
  <c r="AN153" i="1"/>
  <c r="AM153" i="1"/>
  <c r="AL153" i="1"/>
  <c r="AK153" i="1"/>
  <c r="A153" i="1"/>
  <c r="AA152" i="1" a="1"/>
  <c r="AA152" i="1" s="1"/>
  <c r="A152" i="1"/>
  <c r="A151" i="1"/>
  <c r="JA69" i="1" l="1"/>
  <c r="O70" i="1"/>
  <c r="Q70" i="1"/>
  <c r="KF69" i="1"/>
  <c r="KE69" i="1"/>
  <c r="U70" i="1"/>
  <c r="FT69" i="1"/>
  <c r="FS69" i="1"/>
  <c r="R70" i="1"/>
  <c r="KG69" i="1"/>
  <c r="V69" i="1"/>
  <c r="JL68" i="1"/>
  <c r="P70" i="1"/>
  <c r="JB69" i="1"/>
  <c r="JN68" i="1"/>
  <c r="X69" i="1"/>
  <c r="KA69" i="1"/>
  <c r="T70" i="1"/>
  <c r="JT69" i="1"/>
  <c r="KB68" i="1"/>
  <c r="S69" i="1"/>
  <c r="L70" i="1"/>
  <c r="AQ69" i="1"/>
  <c r="N69" i="1"/>
  <c r="KC68" i="1"/>
  <c r="AU70" i="1"/>
  <c r="AV70" i="1"/>
  <c r="J71" i="1"/>
  <c r="AT70" i="1"/>
  <c r="AS70" i="1"/>
  <c r="AR70" i="1"/>
  <c r="BX70" i="1" a="1"/>
  <c r="BX70" i="1" s="1"/>
  <c r="K71" i="1"/>
  <c r="EY70" i="1" a="1"/>
  <c r="EY70" i="1" s="1"/>
  <c r="CE70" i="1" a="1"/>
  <c r="CE70" i="1" s="1"/>
  <c r="FA70" i="1" a="1"/>
  <c r="FA70" i="1" s="1"/>
  <c r="CA70" i="1" a="1"/>
  <c r="CA70" i="1" s="1"/>
  <c r="CC70" i="1" a="1"/>
  <c r="CC70" i="1" s="1"/>
  <c r="BW70" i="1" a="1"/>
  <c r="BW70" i="1" s="1"/>
  <c r="BY70" i="1" a="1"/>
  <c r="BY70" i="1" s="1"/>
  <c r="EH70" i="1" a="1"/>
  <c r="EH70" i="1" s="1"/>
  <c r="CF70" i="1" a="1"/>
  <c r="CF70" i="1" s="1"/>
  <c r="BZ70" i="1" a="1"/>
  <c r="BZ70" i="1" s="1"/>
  <c r="CB70" i="1" a="1"/>
  <c r="CB70" i="1" s="1"/>
  <c r="CD70" i="1" a="1"/>
  <c r="CD70" i="1" s="1"/>
  <c r="KD68" i="1"/>
  <c r="M69" i="1"/>
  <c r="JM68" i="1"/>
  <c r="W69" i="1"/>
  <c r="Y70" i="1"/>
  <c r="JP69" i="1"/>
  <c r="JO69" i="1"/>
  <c r="JT137" i="1"/>
  <c r="KA137" i="1"/>
  <c r="H155" i="1"/>
  <c r="FO155" i="1" s="1"/>
  <c r="BA154" i="1"/>
  <c r="H170" i="1"/>
  <c r="FQ170" i="1" s="1"/>
  <c r="BA169" i="1"/>
  <c r="O170" i="1"/>
  <c r="O171" i="1" s="1"/>
  <c r="O172" i="1" s="1"/>
  <c r="O173" i="1" s="1"/>
  <c r="JO154" i="1"/>
  <c r="AQ169" i="1"/>
  <c r="P171" i="1"/>
  <c r="P172" i="1" s="1"/>
  <c r="JM169" i="1"/>
  <c r="AS169" i="1"/>
  <c r="JL169" i="1"/>
  <c r="R170" i="1"/>
  <c r="KG170" i="1" s="1"/>
  <c r="AU169" i="1"/>
  <c r="AV169" i="1"/>
  <c r="JO169" i="1"/>
  <c r="KA169" i="1"/>
  <c r="FQ169" i="1"/>
  <c r="AK169" i="1"/>
  <c r="FS169" i="1"/>
  <c r="J170" i="1"/>
  <c r="AR170" i="1" s="1"/>
  <c r="W171" i="1"/>
  <c r="JM170" i="1"/>
  <c r="FS170" i="1"/>
  <c r="FT170" i="1"/>
  <c r="U171" i="1"/>
  <c r="AQ170" i="1"/>
  <c r="L171" i="1"/>
  <c r="KC170" i="1"/>
  <c r="N171" i="1"/>
  <c r="JL170" i="1"/>
  <c r="V171" i="1"/>
  <c r="KB170" i="1"/>
  <c r="S171" i="1"/>
  <c r="BY170" i="1" a="1"/>
  <c r="BY170" i="1" s="1"/>
  <c r="AL169" i="1"/>
  <c r="AT169" i="1"/>
  <c r="BZ169" i="1" a="1"/>
  <c r="BZ169" i="1" s="1"/>
  <c r="CD169" i="1" a="1"/>
  <c r="CD169" i="1" s="1"/>
  <c r="FT169" i="1"/>
  <c r="JP169" i="1"/>
  <c r="T170" i="1"/>
  <c r="CF170" i="1" a="1"/>
  <c r="CF170" i="1" s="1"/>
  <c r="CB170" i="1" a="1"/>
  <c r="CB170" i="1" s="1"/>
  <c r="BX170" i="1" a="1"/>
  <c r="BX170" i="1" s="1"/>
  <c r="K171" i="1"/>
  <c r="EH170" i="1" a="1"/>
  <c r="EH170" i="1" s="1"/>
  <c r="CE169" i="1" a="1"/>
  <c r="CE169" i="1" s="1"/>
  <c r="AM169" i="1"/>
  <c r="AN169" i="1"/>
  <c r="CA169" i="1" a="1"/>
  <c r="CA169" i="1" s="1"/>
  <c r="AL170" i="1"/>
  <c r="EY170" i="1" a="1"/>
  <c r="EY170" i="1" s="1"/>
  <c r="JP154" i="1"/>
  <c r="AO169" i="1"/>
  <c r="AX169" i="1"/>
  <c r="EY169" i="1" a="1"/>
  <c r="EY169" i="1" s="1"/>
  <c r="FO169" i="1"/>
  <c r="JB169" i="1"/>
  <c r="KC169" i="1"/>
  <c r="AM170" i="1"/>
  <c r="CC170" i="1" a="1"/>
  <c r="CC170" i="1" s="1"/>
  <c r="FA170" i="1" a="1"/>
  <c r="FA170" i="1" s="1"/>
  <c r="EH169" i="1" a="1"/>
  <c r="EH169" i="1" s="1"/>
  <c r="CA170" i="1" a="1"/>
  <c r="CA170" i="1" s="1"/>
  <c r="BW169" i="1" a="1"/>
  <c r="BW169" i="1" s="1"/>
  <c r="KB169" i="1"/>
  <c r="AX170" i="1"/>
  <c r="JN169" i="1"/>
  <c r="X170" i="1"/>
  <c r="AP169" i="1"/>
  <c r="BX169" i="1" a="1"/>
  <c r="BX169" i="1" s="1"/>
  <c r="CB169" i="1" a="1"/>
  <c r="CB169" i="1" s="1"/>
  <c r="CF169" i="1" a="1"/>
  <c r="CF169" i="1" s="1"/>
  <c r="FP169" i="1"/>
  <c r="M170" i="1"/>
  <c r="AN170" i="1"/>
  <c r="CD170" i="1" a="1"/>
  <c r="CD170" i="1" s="1"/>
  <c r="BW170" i="1" a="1"/>
  <c r="BW170" i="1" s="1"/>
  <c r="CE170" i="1" a="1"/>
  <c r="CE170" i="1" s="1"/>
  <c r="I171" i="1"/>
  <c r="AK170" i="1"/>
  <c r="AP170" i="1"/>
  <c r="Q170" i="1"/>
  <c r="KE169" i="1"/>
  <c r="Y171" i="1"/>
  <c r="JP170" i="1"/>
  <c r="JO170" i="1"/>
  <c r="BY169" i="1" a="1"/>
  <c r="BY169" i="1" s="1"/>
  <c r="CC169" i="1" a="1"/>
  <c r="CC169" i="1" s="1"/>
  <c r="FA169" i="1" a="1"/>
  <c r="FA169" i="1" s="1"/>
  <c r="CC155" i="1" a="1"/>
  <c r="CC155" i="1" s="1"/>
  <c r="FA155" i="1" a="1"/>
  <c r="FA155" i="1" s="1"/>
  <c r="BY155" i="1" a="1"/>
  <c r="BY155" i="1" s="1"/>
  <c r="AK155" i="1"/>
  <c r="AP155" i="1"/>
  <c r="AN155" i="1"/>
  <c r="AL155" i="1"/>
  <c r="AX155" i="1"/>
  <c r="KF155" i="1"/>
  <c r="KE155" i="1"/>
  <c r="JO155" i="1"/>
  <c r="JP155" i="1"/>
  <c r="FT154" i="1"/>
  <c r="U155" i="1"/>
  <c r="JT154" i="1"/>
  <c r="KA154" i="1"/>
  <c r="KB154" i="1"/>
  <c r="JN154" i="1"/>
  <c r="BZ155" i="1" a="1"/>
  <c r="BZ155" i="1" s="1"/>
  <c r="JT155" i="1"/>
  <c r="KA155" i="1"/>
  <c r="AV155" i="1"/>
  <c r="AU155" i="1"/>
  <c r="AR155" i="1"/>
  <c r="CF155" i="1" a="1"/>
  <c r="CF155" i="1" s="1"/>
  <c r="CB155" i="1" a="1"/>
  <c r="CB155" i="1" s="1"/>
  <c r="BX155" i="1" a="1"/>
  <c r="BX155" i="1" s="1"/>
  <c r="EY155" i="1" a="1"/>
  <c r="EY155" i="1" s="1"/>
  <c r="CE155" i="1" a="1"/>
  <c r="CE155" i="1" s="1"/>
  <c r="CA155" i="1" a="1"/>
  <c r="CA155" i="1" s="1"/>
  <c r="BW155" i="1" a="1"/>
  <c r="BW155" i="1" s="1"/>
  <c r="EH155" i="1" a="1"/>
  <c r="EH155" i="1" s="1"/>
  <c r="AS155" i="1"/>
  <c r="CD155" i="1" a="1"/>
  <c r="CD155" i="1" s="1"/>
  <c r="AM155" i="1"/>
  <c r="AO155" i="1"/>
  <c r="KC69" i="1" l="1"/>
  <c r="N70" i="1"/>
  <c r="JN69" i="1"/>
  <c r="X70" i="1"/>
  <c r="KD69" i="1"/>
  <c r="M70" i="1"/>
  <c r="AQ70" i="1"/>
  <c r="L71" i="1"/>
  <c r="FT70" i="1"/>
  <c r="FS70" i="1"/>
  <c r="U71" i="1"/>
  <c r="KB69" i="1"/>
  <c r="S70" i="1"/>
  <c r="P71" i="1"/>
  <c r="JB70" i="1"/>
  <c r="J72" i="1"/>
  <c r="AR71" i="1"/>
  <c r="AV71" i="1"/>
  <c r="AU71" i="1"/>
  <c r="AS71" i="1"/>
  <c r="AT71" i="1"/>
  <c r="JL69" i="1"/>
  <c r="V70" i="1"/>
  <c r="Q71" i="1"/>
  <c r="KF70" i="1"/>
  <c r="KE70" i="1"/>
  <c r="Y71" i="1"/>
  <c r="JP70" i="1"/>
  <c r="JO70" i="1"/>
  <c r="JT70" i="1"/>
  <c r="KA70" i="1"/>
  <c r="T71" i="1"/>
  <c r="JA70" i="1"/>
  <c r="O71" i="1"/>
  <c r="JM69" i="1"/>
  <c r="W70" i="1"/>
  <c r="K72" i="1"/>
  <c r="CE71" i="1" a="1"/>
  <c r="CE71" i="1" s="1"/>
  <c r="FA71" i="1" a="1"/>
  <c r="FA71" i="1" s="1"/>
  <c r="CA71" i="1" a="1"/>
  <c r="CA71" i="1" s="1"/>
  <c r="CC71" i="1" a="1"/>
  <c r="CC71" i="1" s="1"/>
  <c r="BW71" i="1" a="1"/>
  <c r="BW71" i="1" s="1"/>
  <c r="BY71" i="1" a="1"/>
  <c r="BY71" i="1" s="1"/>
  <c r="EH71" i="1" a="1"/>
  <c r="EH71" i="1" s="1"/>
  <c r="CF71" i="1" a="1"/>
  <c r="CF71" i="1" s="1"/>
  <c r="CD71" i="1" a="1"/>
  <c r="CD71" i="1" s="1"/>
  <c r="CB71" i="1" a="1"/>
  <c r="CB71" i="1" s="1"/>
  <c r="BZ71" i="1" a="1"/>
  <c r="BZ71" i="1" s="1"/>
  <c r="BX71" i="1" a="1"/>
  <c r="BX71" i="1" s="1"/>
  <c r="EY71" i="1" a="1"/>
  <c r="EY71" i="1" s="1"/>
  <c r="R71" i="1"/>
  <c r="KG70" i="1"/>
  <c r="FP155" i="1"/>
  <c r="H171" i="1"/>
  <c r="BA171" i="1" s="1"/>
  <c r="FP170" i="1"/>
  <c r="FO170" i="1"/>
  <c r="BA170" i="1"/>
  <c r="FQ155" i="1"/>
  <c r="BA155" i="1"/>
  <c r="JA170" i="1"/>
  <c r="JA172" i="1"/>
  <c r="JA171" i="1"/>
  <c r="JB171" i="1"/>
  <c r="R171" i="1"/>
  <c r="R172" i="1" s="1"/>
  <c r="J171" i="1"/>
  <c r="AR171" i="1" s="1"/>
  <c r="AS170" i="1"/>
  <c r="AU170" i="1"/>
  <c r="AV170" i="1"/>
  <c r="AT170" i="1"/>
  <c r="I172" i="1"/>
  <c r="AX171" i="1"/>
  <c r="AO171" i="1"/>
  <c r="AN171" i="1"/>
  <c r="AK171" i="1"/>
  <c r="AP171" i="1"/>
  <c r="AM171" i="1"/>
  <c r="AL171" i="1"/>
  <c r="JB172" i="1"/>
  <c r="P173" i="1"/>
  <c r="JT170" i="1"/>
  <c r="KA170" i="1"/>
  <c r="T171" i="1"/>
  <c r="AQ171" i="1"/>
  <c r="L172" i="1"/>
  <c r="JA173" i="1"/>
  <c r="O174" i="1"/>
  <c r="CF171" i="1" a="1"/>
  <c r="CF171" i="1" s="1"/>
  <c r="CB171" i="1" a="1"/>
  <c r="CB171" i="1" s="1"/>
  <c r="BX171" i="1" a="1"/>
  <c r="BX171" i="1" s="1"/>
  <c r="K172" i="1"/>
  <c r="EH171" i="1" a="1"/>
  <c r="EH171" i="1" s="1"/>
  <c r="CA171" i="1" a="1"/>
  <c r="CA171" i="1" s="1"/>
  <c r="CE171" i="1" a="1"/>
  <c r="CE171" i="1" s="1"/>
  <c r="EY171" i="1" a="1"/>
  <c r="EY171" i="1" s="1"/>
  <c r="CD171" i="1" a="1"/>
  <c r="CD171" i="1" s="1"/>
  <c r="BY171" i="1" a="1"/>
  <c r="BY171" i="1" s="1"/>
  <c r="BW171" i="1" a="1"/>
  <c r="BW171" i="1" s="1"/>
  <c r="FA171" i="1" a="1"/>
  <c r="FA171" i="1" s="1"/>
  <c r="BZ171" i="1" a="1"/>
  <c r="BZ171" i="1" s="1"/>
  <c r="CC171" i="1" a="1"/>
  <c r="CC171" i="1" s="1"/>
  <c r="Y172" i="1"/>
  <c r="JP171" i="1"/>
  <c r="JO171" i="1"/>
  <c r="JN170" i="1"/>
  <c r="X171" i="1"/>
  <c r="KB171" i="1"/>
  <c r="S172" i="1"/>
  <c r="FT171" i="1"/>
  <c r="U172" i="1"/>
  <c r="FS171" i="1"/>
  <c r="Q171" i="1"/>
  <c r="KE170" i="1"/>
  <c r="KF170" i="1"/>
  <c r="KD170" i="1"/>
  <c r="M171" i="1"/>
  <c r="V172" i="1"/>
  <c r="JL171" i="1"/>
  <c r="N172" i="1"/>
  <c r="KC171" i="1"/>
  <c r="W172" i="1"/>
  <c r="JM171" i="1"/>
  <c r="FT155" i="1"/>
  <c r="FS155" i="1"/>
  <c r="JM154" i="1"/>
  <c r="KG154" i="1"/>
  <c r="JT71" i="1" l="1"/>
  <c r="KA71" i="1"/>
  <c r="Q72" i="1"/>
  <c r="KF71" i="1"/>
  <c r="KE71" i="1"/>
  <c r="AS72" i="1"/>
  <c r="AR72" i="1"/>
  <c r="AV72" i="1"/>
  <c r="AU72" i="1"/>
  <c r="J73" i="1"/>
  <c r="AT72" i="1"/>
  <c r="L72" i="1"/>
  <c r="AQ71" i="1"/>
  <c r="V71" i="1"/>
  <c r="JL70" i="1"/>
  <c r="P72" i="1"/>
  <c r="JB71" i="1"/>
  <c r="KD70" i="1"/>
  <c r="M71" i="1"/>
  <c r="CC72" i="1" a="1"/>
  <c r="CC72" i="1" s="1"/>
  <c r="CE72" i="1" a="1"/>
  <c r="CE72" i="1" s="1"/>
  <c r="BY72" i="1" a="1"/>
  <c r="BY72" i="1" s="1"/>
  <c r="CA72" i="1" a="1"/>
  <c r="CA72" i="1" s="1"/>
  <c r="EH72" i="1" a="1"/>
  <c r="EH72" i="1" s="1"/>
  <c r="BW72" i="1" a="1"/>
  <c r="BW72" i="1" s="1"/>
  <c r="CF72" i="1" a="1"/>
  <c r="CF72" i="1" s="1"/>
  <c r="CD72" i="1" a="1"/>
  <c r="CD72" i="1" s="1"/>
  <c r="CB72" i="1" a="1"/>
  <c r="CB72" i="1" s="1"/>
  <c r="BZ72" i="1" a="1"/>
  <c r="BZ72" i="1" s="1"/>
  <c r="BX72" i="1" a="1"/>
  <c r="BX72" i="1" s="1"/>
  <c r="K73" i="1"/>
  <c r="FA72" i="1" a="1"/>
  <c r="FA72" i="1" s="1"/>
  <c r="EY72" i="1" a="1"/>
  <c r="EY72" i="1" s="1"/>
  <c r="KB70" i="1"/>
  <c r="S71" i="1"/>
  <c r="W71" i="1"/>
  <c r="JM70" i="1"/>
  <c r="X71" i="1"/>
  <c r="JN70" i="1"/>
  <c r="R72" i="1"/>
  <c r="KG71" i="1"/>
  <c r="Y72" i="1"/>
  <c r="JP71" i="1"/>
  <c r="JO71" i="1"/>
  <c r="U72" i="1"/>
  <c r="FT71" i="1"/>
  <c r="FS71" i="1"/>
  <c r="O72" i="1"/>
  <c r="JA71" i="1"/>
  <c r="KC70" i="1"/>
  <c r="N71" i="1"/>
  <c r="FQ171" i="1"/>
  <c r="H172" i="1"/>
  <c r="BA172" i="1" s="1"/>
  <c r="FP171" i="1"/>
  <c r="FO171" i="1"/>
  <c r="KG171" i="1"/>
  <c r="AT171" i="1"/>
  <c r="AS171" i="1"/>
  <c r="AV171" i="1"/>
  <c r="J172" i="1"/>
  <c r="J173" i="1" s="1"/>
  <c r="AU171" i="1"/>
  <c r="JP172" i="1"/>
  <c r="JO172" i="1"/>
  <c r="Y173" i="1"/>
  <c r="M172" i="1"/>
  <c r="KD171" i="1"/>
  <c r="N173" i="1"/>
  <c r="KC172" i="1"/>
  <c r="KB172" i="1"/>
  <c r="S173" i="1"/>
  <c r="JM172" i="1"/>
  <c r="W173" i="1"/>
  <c r="Q172" i="1"/>
  <c r="KE171" i="1"/>
  <c r="KF171" i="1"/>
  <c r="L173" i="1"/>
  <c r="AQ172" i="1"/>
  <c r="U173" i="1"/>
  <c r="FS172" i="1"/>
  <c r="FT172" i="1"/>
  <c r="K173" i="1"/>
  <c r="CE172" i="1" a="1"/>
  <c r="CE172" i="1" s="1"/>
  <c r="CA172" i="1" a="1"/>
  <c r="CA172" i="1" s="1"/>
  <c r="BW172" i="1" a="1"/>
  <c r="BW172" i="1" s="1"/>
  <c r="FA172" i="1" a="1"/>
  <c r="FA172" i="1" s="1"/>
  <c r="CC172" i="1" a="1"/>
  <c r="CC172" i="1" s="1"/>
  <c r="BY172" i="1" a="1"/>
  <c r="BY172" i="1" s="1"/>
  <c r="EY172" i="1" a="1"/>
  <c r="EY172" i="1" s="1"/>
  <c r="BZ172" i="1" a="1"/>
  <c r="BZ172" i="1" s="1"/>
  <c r="CF172" i="1" a="1"/>
  <c r="CF172" i="1" s="1"/>
  <c r="BX172" i="1" a="1"/>
  <c r="BX172" i="1" s="1"/>
  <c r="CD172" i="1" a="1"/>
  <c r="CD172" i="1" s="1"/>
  <c r="CB172" i="1" a="1"/>
  <c r="CB172" i="1" s="1"/>
  <c r="EH172" i="1" a="1"/>
  <c r="EH172" i="1" s="1"/>
  <c r="KG172" i="1"/>
  <c r="R173" i="1"/>
  <c r="V173" i="1"/>
  <c r="JL172" i="1"/>
  <c r="JT171" i="1"/>
  <c r="T172" i="1"/>
  <c r="KA171" i="1"/>
  <c r="P174" i="1"/>
  <c r="JB173" i="1"/>
  <c r="JN171" i="1"/>
  <c r="X172" i="1"/>
  <c r="O175" i="1"/>
  <c r="JA174" i="1"/>
  <c r="AN172" i="1"/>
  <c r="AK172" i="1"/>
  <c r="I173" i="1"/>
  <c r="AX172" i="1"/>
  <c r="AP172" i="1"/>
  <c r="AL172" i="1"/>
  <c r="AM172" i="1"/>
  <c r="AO172" i="1"/>
  <c r="JL154" i="1"/>
  <c r="JA72" i="1" l="1"/>
  <c r="O73" i="1"/>
  <c r="KG72" i="1"/>
  <c r="R73" i="1"/>
  <c r="JB72" i="1"/>
  <c r="P73" i="1"/>
  <c r="BW73" i="1" a="1"/>
  <c r="BW73" i="1" s="1"/>
  <c r="FA73" i="1" a="1"/>
  <c r="FA73" i="1" s="1"/>
  <c r="CD73" i="1" a="1"/>
  <c r="CD73" i="1" s="1"/>
  <c r="CC73" i="1" a="1"/>
  <c r="CC73" i="1" s="1"/>
  <c r="EY73" i="1" a="1"/>
  <c r="EY73" i="1" s="1"/>
  <c r="BY73" i="1" a="1"/>
  <c r="BY73" i="1" s="1"/>
  <c r="CA73" i="1" a="1"/>
  <c r="CA73" i="1" s="1"/>
  <c r="K74" i="1"/>
  <c r="BZ73" i="1" a="1"/>
  <c r="BZ73" i="1" s="1"/>
  <c r="CF73" i="1" a="1"/>
  <c r="CF73" i="1" s="1"/>
  <c r="CE73" i="1" a="1"/>
  <c r="CE73" i="1" s="1"/>
  <c r="CB73" i="1" a="1"/>
  <c r="CB73" i="1" s="1"/>
  <c r="EH73" i="1" a="1"/>
  <c r="EH73" i="1" s="1"/>
  <c r="BX73" i="1" a="1"/>
  <c r="BX73" i="1" s="1"/>
  <c r="X72" i="1"/>
  <c r="JN71" i="1"/>
  <c r="V72" i="1"/>
  <c r="JL71" i="1"/>
  <c r="FT72" i="1"/>
  <c r="FS72" i="1"/>
  <c r="U73" i="1"/>
  <c r="W72" i="1"/>
  <c r="JM71" i="1"/>
  <c r="L73" i="1"/>
  <c r="AQ72" i="1"/>
  <c r="N72" i="1"/>
  <c r="KC71" i="1"/>
  <c r="S72" i="1"/>
  <c r="KB71" i="1"/>
  <c r="M72" i="1"/>
  <c r="KD71" i="1"/>
  <c r="KF72" i="1"/>
  <c r="KE72" i="1"/>
  <c r="Q73" i="1"/>
  <c r="JP72" i="1"/>
  <c r="JO72" i="1"/>
  <c r="Y73" i="1"/>
  <c r="AT73" i="1"/>
  <c r="AS73" i="1"/>
  <c r="AR73" i="1"/>
  <c r="J74" i="1"/>
  <c r="AU73" i="1"/>
  <c r="AV73" i="1"/>
  <c r="FP172" i="1"/>
  <c r="FO172" i="1"/>
  <c r="H173" i="1"/>
  <c r="FQ173" i="1" s="1"/>
  <c r="FQ172" i="1"/>
  <c r="AT172" i="1"/>
  <c r="AU172" i="1"/>
  <c r="AR172" i="1"/>
  <c r="AS172" i="1"/>
  <c r="AV172" i="1"/>
  <c r="X173" i="1"/>
  <c r="JN172" i="1"/>
  <c r="FT173" i="1"/>
  <c r="FS173" i="1"/>
  <c r="U174" i="1"/>
  <c r="S174" i="1"/>
  <c r="KB173" i="1"/>
  <c r="L174" i="1"/>
  <c r="AQ173" i="1"/>
  <c r="P175" i="1"/>
  <c r="JB174" i="1"/>
  <c r="N174" i="1"/>
  <c r="KC173" i="1"/>
  <c r="M173" i="1"/>
  <c r="KD172" i="1"/>
  <c r="AV173" i="1"/>
  <c r="AU173" i="1"/>
  <c r="J174" i="1"/>
  <c r="AT173" i="1"/>
  <c r="AS173" i="1"/>
  <c r="AR173" i="1"/>
  <c r="JP173" i="1"/>
  <c r="JO173" i="1"/>
  <c r="Y174" i="1"/>
  <c r="AN173" i="1"/>
  <c r="AM173" i="1"/>
  <c r="AL173" i="1"/>
  <c r="I174" i="1"/>
  <c r="AK173" i="1"/>
  <c r="AP173" i="1"/>
  <c r="AO173" i="1"/>
  <c r="AX173" i="1"/>
  <c r="JT172" i="1"/>
  <c r="KA172" i="1"/>
  <c r="T173" i="1"/>
  <c r="CE173" i="1" a="1"/>
  <c r="CE173" i="1" s="1"/>
  <c r="CA173" i="1" a="1"/>
  <c r="CA173" i="1" s="1"/>
  <c r="BW173" i="1" a="1"/>
  <c r="BW173" i="1" s="1"/>
  <c r="K174" i="1"/>
  <c r="EH173" i="1" a="1"/>
  <c r="EH173" i="1" s="1"/>
  <c r="CD173" i="1" a="1"/>
  <c r="CD173" i="1" s="1"/>
  <c r="BZ173" i="1" a="1"/>
  <c r="BZ173" i="1" s="1"/>
  <c r="CF173" i="1" a="1"/>
  <c r="CF173" i="1" s="1"/>
  <c r="CB173" i="1" a="1"/>
  <c r="CB173" i="1" s="1"/>
  <c r="BX173" i="1" a="1"/>
  <c r="BX173" i="1" s="1"/>
  <c r="FA173" i="1" a="1"/>
  <c r="FA173" i="1" s="1"/>
  <c r="EY173" i="1" a="1"/>
  <c r="EY173" i="1" s="1"/>
  <c r="CC173" i="1" a="1"/>
  <c r="CC173" i="1" s="1"/>
  <c r="BY173" i="1" a="1"/>
  <c r="BY173" i="1" s="1"/>
  <c r="KE172" i="1"/>
  <c r="KF172" i="1"/>
  <c r="Q173" i="1"/>
  <c r="V174" i="1"/>
  <c r="JL173" i="1"/>
  <c r="JA175" i="1"/>
  <c r="O176" i="1"/>
  <c r="JA176" i="1" s="1"/>
  <c r="KG173" i="1"/>
  <c r="R174" i="1"/>
  <c r="W174" i="1"/>
  <c r="JM173" i="1"/>
  <c r="KF154" i="1"/>
  <c r="KE154" i="1"/>
  <c r="FJ159" i="1"/>
  <c r="FK161" i="1"/>
  <c r="FJ161" i="1" s="1"/>
  <c r="FK162" i="1"/>
  <c r="FJ162" i="1" s="1"/>
  <c r="FK163" i="1"/>
  <c r="FJ163" i="1" s="1"/>
  <c r="FK164" i="1"/>
  <c r="FJ164" i="1" s="1"/>
  <c r="FK165" i="1"/>
  <c r="FJ165" i="1" s="1"/>
  <c r="FK166" i="1"/>
  <c r="FJ166" i="1" s="1"/>
  <c r="FK167" i="1"/>
  <c r="FK160" i="1"/>
  <c r="FJ160" i="1" s="1"/>
  <c r="A166" i="1"/>
  <c r="A165" i="1"/>
  <c r="A164" i="1"/>
  <c r="A163" i="1"/>
  <c r="A162" i="1"/>
  <c r="A161" i="1"/>
  <c r="I160" i="1"/>
  <c r="J160" i="1"/>
  <c r="J161" i="1" s="1"/>
  <c r="AR161" i="1" s="1"/>
  <c r="K160" i="1"/>
  <c r="L160" i="1"/>
  <c r="M160" i="1"/>
  <c r="N160" i="1"/>
  <c r="N161" i="1" s="1"/>
  <c r="O160" i="1"/>
  <c r="O161" i="1" s="1"/>
  <c r="O162" i="1" s="1"/>
  <c r="P160" i="1"/>
  <c r="P161" i="1" s="1"/>
  <c r="Q160" i="1"/>
  <c r="R160" i="1"/>
  <c r="R161" i="1" s="1"/>
  <c r="S160" i="1"/>
  <c r="T160" i="1"/>
  <c r="U160" i="1"/>
  <c r="V160" i="1"/>
  <c r="V161" i="1" s="1"/>
  <c r="JL161" i="1" s="1"/>
  <c r="W160" i="1"/>
  <c r="W161" i="1" s="1"/>
  <c r="X160" i="1"/>
  <c r="X161" i="1" s="1"/>
  <c r="Y160" i="1"/>
  <c r="H160" i="1"/>
  <c r="AA195" i="1"/>
  <c r="A195" i="1"/>
  <c r="A167" i="1"/>
  <c r="A160" i="1"/>
  <c r="KG159" i="1"/>
  <c r="KF159" i="1"/>
  <c r="KE159" i="1"/>
  <c r="KD159" i="1"/>
  <c r="KC159" i="1"/>
  <c r="KB159" i="1"/>
  <c r="KA159" i="1"/>
  <c r="JT159" i="1"/>
  <c r="JP159" i="1"/>
  <c r="JO159" i="1"/>
  <c r="JN159" i="1"/>
  <c r="JM159" i="1"/>
  <c r="JL159" i="1"/>
  <c r="JB159" i="1"/>
  <c r="JA159" i="1"/>
  <c r="FT159" i="1"/>
  <c r="FS159" i="1"/>
  <c r="FQ159" i="1"/>
  <c r="FP159" i="1"/>
  <c r="FO159" i="1"/>
  <c r="FA159" i="1" a="1"/>
  <c r="FA159" i="1" s="1"/>
  <c r="EY159" i="1" a="1"/>
  <c r="EY159" i="1" s="1"/>
  <c r="EH159" i="1" a="1"/>
  <c r="EH159" i="1" s="1"/>
  <c r="CF159" i="1" a="1"/>
  <c r="CF159" i="1" s="1"/>
  <c r="CE159" i="1" a="1"/>
  <c r="CE159" i="1" s="1"/>
  <c r="CD159" i="1" a="1"/>
  <c r="CD159" i="1" s="1"/>
  <c r="CC159" i="1" a="1"/>
  <c r="CC159" i="1" s="1"/>
  <c r="CB159" i="1" a="1"/>
  <c r="CB159" i="1" s="1"/>
  <c r="CA159" i="1" a="1"/>
  <c r="CA159" i="1" s="1"/>
  <c r="BZ159" i="1" a="1"/>
  <c r="BZ159" i="1" s="1"/>
  <c r="BY159" i="1" a="1"/>
  <c r="BY159" i="1" s="1"/>
  <c r="BX159" i="1" a="1"/>
  <c r="BX159" i="1" s="1"/>
  <c r="BW159" i="1" a="1"/>
  <c r="BW159" i="1" s="1"/>
  <c r="AX159" i="1"/>
  <c r="AV159" i="1"/>
  <c r="AU159" i="1"/>
  <c r="AT159" i="1"/>
  <c r="AS159" i="1"/>
  <c r="AR159" i="1"/>
  <c r="AQ159" i="1"/>
  <c r="AP159" i="1"/>
  <c r="AO159" i="1"/>
  <c r="AN159" i="1"/>
  <c r="AM159" i="1"/>
  <c r="AL159" i="1"/>
  <c r="AK159" i="1"/>
  <c r="A159" i="1"/>
  <c r="AA158" i="1" a="1"/>
  <c r="AA158" i="1" s="1"/>
  <c r="A158" i="1"/>
  <c r="A157" i="1"/>
  <c r="G146" i="1"/>
  <c r="G147" i="1"/>
  <c r="G148" i="1"/>
  <c r="G149" i="1"/>
  <c r="G145" i="1"/>
  <c r="G45" i="1"/>
  <c r="KF73" i="1" l="1"/>
  <c r="KE73" i="1"/>
  <c r="Q74" i="1"/>
  <c r="N73" i="1"/>
  <c r="KC72" i="1"/>
  <c r="AS74" i="1"/>
  <c r="AR74" i="1"/>
  <c r="J75" i="1"/>
  <c r="AU74" i="1"/>
  <c r="AV74" i="1"/>
  <c r="AT74" i="1"/>
  <c r="V73" i="1"/>
  <c r="JL72" i="1"/>
  <c r="L74" i="1"/>
  <c r="AQ73" i="1"/>
  <c r="K75" i="1"/>
  <c r="CD74" i="1" a="1"/>
  <c r="CD74" i="1" s="1"/>
  <c r="FA74" i="1" a="1"/>
  <c r="FA74" i="1" s="1"/>
  <c r="CF74" i="1" a="1"/>
  <c r="CF74" i="1" s="1"/>
  <c r="BX74" i="1" a="1"/>
  <c r="BX74" i="1" s="1"/>
  <c r="CB74" i="1" a="1"/>
  <c r="CB74" i="1" s="1"/>
  <c r="CC74" i="1" a="1"/>
  <c r="CC74" i="1" s="1"/>
  <c r="BW74" i="1" a="1"/>
  <c r="BW74" i="1" s="1"/>
  <c r="BY74" i="1" a="1"/>
  <c r="BY74" i="1" s="1"/>
  <c r="EY74" i="1" a="1"/>
  <c r="EY74" i="1" s="1"/>
  <c r="CE74" i="1" a="1"/>
  <c r="CE74" i="1" s="1"/>
  <c r="CA74" i="1" a="1"/>
  <c r="CA74" i="1" s="1"/>
  <c r="BZ74" i="1" a="1"/>
  <c r="BZ74" i="1" s="1"/>
  <c r="EH74" i="1" a="1"/>
  <c r="EH74" i="1" s="1"/>
  <c r="JB73" i="1"/>
  <c r="P74" i="1"/>
  <c r="JN72" i="1"/>
  <c r="X73" i="1"/>
  <c r="M73" i="1"/>
  <c r="KD72" i="1"/>
  <c r="JM72" i="1"/>
  <c r="W73" i="1"/>
  <c r="KG73" i="1"/>
  <c r="R74" i="1"/>
  <c r="JP73" i="1"/>
  <c r="JO73" i="1"/>
  <c r="Y74" i="1"/>
  <c r="FT73" i="1"/>
  <c r="U74" i="1"/>
  <c r="FS73" i="1"/>
  <c r="S73" i="1"/>
  <c r="KB72" i="1"/>
  <c r="O74" i="1"/>
  <c r="JA73" i="1"/>
  <c r="FN177" i="1"/>
  <c r="FN168" i="1"/>
  <c r="FP173" i="1"/>
  <c r="FN190" i="1"/>
  <c r="FN181" i="1"/>
  <c r="FN172" i="1"/>
  <c r="FN192" i="1"/>
  <c r="FN183" i="1"/>
  <c r="FN174" i="1"/>
  <c r="FN171" i="1"/>
  <c r="FN189" i="1"/>
  <c r="FN180" i="1"/>
  <c r="FN170" i="1"/>
  <c r="FN188" i="1"/>
  <c r="FN179" i="1"/>
  <c r="FN187" i="1"/>
  <c r="FN178" i="1"/>
  <c r="FN169" i="1"/>
  <c r="FN191" i="1"/>
  <c r="FN182" i="1"/>
  <c r="FN173" i="1"/>
  <c r="FN193" i="1"/>
  <c r="FN184" i="1"/>
  <c r="FN175" i="1"/>
  <c r="H174" i="1"/>
  <c r="BA174" i="1" s="1"/>
  <c r="BA173" i="1"/>
  <c r="FO173" i="1"/>
  <c r="H161" i="1"/>
  <c r="FO161" i="1" s="1"/>
  <c r="BA160" i="1"/>
  <c r="JM174" i="1"/>
  <c r="W175" i="1"/>
  <c r="T174" i="1"/>
  <c r="JT173" i="1"/>
  <c r="KA173" i="1"/>
  <c r="R175" i="1"/>
  <c r="KG174" i="1"/>
  <c r="AT174" i="1"/>
  <c r="AS174" i="1"/>
  <c r="J175" i="1"/>
  <c r="AR174" i="1"/>
  <c r="AV174" i="1"/>
  <c r="AU174" i="1"/>
  <c r="JB175" i="1"/>
  <c r="P176" i="1"/>
  <c r="JB176" i="1" s="1"/>
  <c r="JN173" i="1"/>
  <c r="X174" i="1"/>
  <c r="FJ167" i="1"/>
  <c r="FA174" i="1" a="1"/>
  <c r="FA174" i="1" s="1"/>
  <c r="CF174" i="1" a="1"/>
  <c r="CF174" i="1" s="1"/>
  <c r="CB174" i="1" a="1"/>
  <c r="CB174" i="1" s="1"/>
  <c r="EY174" i="1" a="1"/>
  <c r="EY174" i="1" s="1"/>
  <c r="K175" i="1"/>
  <c r="CE174" i="1" a="1"/>
  <c r="CE174" i="1" s="1"/>
  <c r="BZ174" i="1" a="1"/>
  <c r="BZ174" i="1" s="1"/>
  <c r="EH174" i="1" a="1"/>
  <c r="EH174" i="1" s="1"/>
  <c r="CD174" i="1" a="1"/>
  <c r="CD174" i="1" s="1"/>
  <c r="BY174" i="1" a="1"/>
  <c r="BY174" i="1" s="1"/>
  <c r="BW174" i="1" a="1"/>
  <c r="BW174" i="1" s="1"/>
  <c r="CA174" i="1" a="1"/>
  <c r="CA174" i="1" s="1"/>
  <c r="CC174" i="1" a="1"/>
  <c r="CC174" i="1" s="1"/>
  <c r="BX174" i="1" a="1"/>
  <c r="BX174" i="1" s="1"/>
  <c r="Y175" i="1"/>
  <c r="JP174" i="1"/>
  <c r="JO174" i="1"/>
  <c r="L175" i="1"/>
  <c r="AQ174" i="1"/>
  <c r="M174" i="1"/>
  <c r="KD173" i="1"/>
  <c r="KB174" i="1"/>
  <c r="S175" i="1"/>
  <c r="JL174" i="1"/>
  <c r="V175" i="1"/>
  <c r="U175" i="1"/>
  <c r="FT174" i="1"/>
  <c r="FS174" i="1"/>
  <c r="KF173" i="1"/>
  <c r="Q174" i="1"/>
  <c r="KE173" i="1"/>
  <c r="AL174" i="1"/>
  <c r="AK174" i="1"/>
  <c r="I175" i="1"/>
  <c r="AN174" i="1"/>
  <c r="AO174" i="1"/>
  <c r="AP174" i="1"/>
  <c r="AM174" i="1"/>
  <c r="AX174" i="1"/>
  <c r="KC174" i="1"/>
  <c r="N175" i="1"/>
  <c r="JB154" i="1"/>
  <c r="W162" i="1"/>
  <c r="JM162" i="1" s="1"/>
  <c r="JM161" i="1"/>
  <c r="KC161" i="1"/>
  <c r="N162" i="1"/>
  <c r="AV161" i="1"/>
  <c r="L161" i="1"/>
  <c r="Y161" i="1"/>
  <c r="Q161" i="1"/>
  <c r="I161" i="1"/>
  <c r="O163" i="1"/>
  <c r="JA162" i="1"/>
  <c r="V162" i="1"/>
  <c r="T161" i="1"/>
  <c r="S161" i="1"/>
  <c r="KG161" i="1"/>
  <c r="R162" i="1"/>
  <c r="J162" i="1"/>
  <c r="AU161" i="1"/>
  <c r="AT161" i="1"/>
  <c r="AS161" i="1"/>
  <c r="X162" i="1"/>
  <c r="JN161" i="1"/>
  <c r="K161" i="1"/>
  <c r="P162" i="1"/>
  <c r="JB161" i="1"/>
  <c r="U161" i="1"/>
  <c r="M161" i="1"/>
  <c r="JA161" i="1"/>
  <c r="FS160" i="1"/>
  <c r="FT160" i="1"/>
  <c r="JO160" i="1"/>
  <c r="JP160" i="1"/>
  <c r="H175" i="1" l="1"/>
  <c r="FP175" i="1" s="1"/>
  <c r="FO174" i="1"/>
  <c r="FP174" i="1"/>
  <c r="FQ174" i="1"/>
  <c r="JA74" i="1"/>
  <c r="O75" i="1"/>
  <c r="EH75" i="1" a="1"/>
  <c r="EH75" i="1" s="1"/>
  <c r="BW75" i="1" a="1"/>
  <c r="BW75" i="1" s="1"/>
  <c r="CC75" i="1" a="1"/>
  <c r="CC75" i="1" s="1"/>
  <c r="FA75" i="1" a="1"/>
  <c r="FA75" i="1" s="1"/>
  <c r="CA75" i="1" a="1"/>
  <c r="CA75" i="1" s="1"/>
  <c r="BY75" i="1" a="1"/>
  <c r="BY75" i="1" s="1"/>
  <c r="CF75" i="1" a="1"/>
  <c r="CF75" i="1" s="1"/>
  <c r="CD75" i="1" a="1"/>
  <c r="CD75" i="1" s="1"/>
  <c r="BZ75" i="1" a="1"/>
  <c r="BZ75" i="1" s="1"/>
  <c r="K76" i="1"/>
  <c r="CB75" i="1" a="1"/>
  <c r="CB75" i="1" s="1"/>
  <c r="EY75" i="1" a="1"/>
  <c r="EY75" i="1" s="1"/>
  <c r="BX75" i="1" a="1"/>
  <c r="BX75" i="1" s="1"/>
  <c r="CE75" i="1" a="1"/>
  <c r="CE75" i="1" s="1"/>
  <c r="AT75" i="1"/>
  <c r="AS75" i="1"/>
  <c r="AR75" i="1"/>
  <c r="AU75" i="1"/>
  <c r="AV75" i="1"/>
  <c r="J76" i="1"/>
  <c r="KG74" i="1"/>
  <c r="R75" i="1"/>
  <c r="P75" i="1"/>
  <c r="JB74" i="1"/>
  <c r="S74" i="1"/>
  <c r="KB73" i="1"/>
  <c r="L75" i="1"/>
  <c r="AQ74" i="1"/>
  <c r="W74" i="1"/>
  <c r="JM73" i="1"/>
  <c r="U75" i="1"/>
  <c r="FS74" i="1"/>
  <c r="FT74" i="1"/>
  <c r="V74" i="1"/>
  <c r="JL73" i="1"/>
  <c r="N74" i="1"/>
  <c r="KC73" i="1"/>
  <c r="KF74" i="1"/>
  <c r="KE74" i="1"/>
  <c r="Q75" i="1"/>
  <c r="JP74" i="1"/>
  <c r="JO74" i="1"/>
  <c r="Y75" i="1"/>
  <c r="M74" i="1"/>
  <c r="KD73" i="1"/>
  <c r="JN73" i="1"/>
  <c r="X74" i="1"/>
  <c r="FN194" i="1"/>
  <c r="FN185" i="1"/>
  <c r="FN176" i="1"/>
  <c r="FQ161" i="1"/>
  <c r="FP161" i="1"/>
  <c r="H162" i="1"/>
  <c r="H163" i="1" s="1"/>
  <c r="BA161" i="1"/>
  <c r="KG175" i="1"/>
  <c r="R176" i="1"/>
  <c r="KG176" i="1" s="1"/>
  <c r="JM175" i="1"/>
  <c r="W176" i="1"/>
  <c r="JM176" i="1" s="1"/>
  <c r="CF175" i="1" a="1"/>
  <c r="CF175" i="1" s="1"/>
  <c r="CB175" i="1" a="1"/>
  <c r="CB175" i="1" s="1"/>
  <c r="BX175" i="1" a="1"/>
  <c r="BX175" i="1" s="1"/>
  <c r="EY175" i="1" a="1"/>
  <c r="EY175" i="1" s="1"/>
  <c r="CE175" i="1" a="1"/>
  <c r="CE175" i="1" s="1"/>
  <c r="CA175" i="1" a="1"/>
  <c r="CA175" i="1" s="1"/>
  <c r="BW175" i="1" a="1"/>
  <c r="BW175" i="1" s="1"/>
  <c r="K176" i="1"/>
  <c r="EH175" i="1" a="1"/>
  <c r="EH175" i="1" s="1"/>
  <c r="BZ175" i="1" a="1"/>
  <c r="BZ175" i="1" s="1"/>
  <c r="BY175" i="1" a="1"/>
  <c r="BY175" i="1" s="1"/>
  <c r="FA175" i="1" a="1"/>
  <c r="FA175" i="1" s="1"/>
  <c r="CC175" i="1" a="1"/>
  <c r="CC175" i="1" s="1"/>
  <c r="CD175" i="1" a="1"/>
  <c r="CD175" i="1" s="1"/>
  <c r="U176" i="1"/>
  <c r="FS175" i="1"/>
  <c r="FT175" i="1"/>
  <c r="JP175" i="1"/>
  <c r="Y176" i="1"/>
  <c r="JO175" i="1"/>
  <c r="AV175" i="1"/>
  <c r="AU175" i="1"/>
  <c r="AT175" i="1"/>
  <c r="AS175" i="1"/>
  <c r="AR175" i="1"/>
  <c r="J176" i="1"/>
  <c r="KD174" i="1"/>
  <c r="M175" i="1"/>
  <c r="KE174" i="1"/>
  <c r="Q175" i="1"/>
  <c r="KF174" i="1"/>
  <c r="L176" i="1"/>
  <c r="AQ176" i="1" s="1"/>
  <c r="AQ175" i="1"/>
  <c r="JT174" i="1"/>
  <c r="KA174" i="1"/>
  <c r="T175" i="1"/>
  <c r="AP175" i="1"/>
  <c r="AX175" i="1"/>
  <c r="AO175" i="1"/>
  <c r="AN175" i="1"/>
  <c r="AM175" i="1"/>
  <c r="I176" i="1"/>
  <c r="AL175" i="1"/>
  <c r="AK175" i="1"/>
  <c r="KB175" i="1"/>
  <c r="S176" i="1"/>
  <c r="KB176" i="1" s="1"/>
  <c r="N176" i="1"/>
  <c r="KC176" i="1" s="1"/>
  <c r="KC175" i="1"/>
  <c r="V176" i="1"/>
  <c r="JL176" i="1" s="1"/>
  <c r="JL175" i="1"/>
  <c r="X175" i="1"/>
  <c r="JN174" i="1"/>
  <c r="JA154" i="1"/>
  <c r="W163" i="1"/>
  <c r="W164" i="1" s="1"/>
  <c r="KC162" i="1"/>
  <c r="N163" i="1"/>
  <c r="KG162" i="1"/>
  <c r="R163" i="1"/>
  <c r="M162" i="1"/>
  <c r="KD161" i="1"/>
  <c r="AM161" i="1"/>
  <c r="AK161" i="1"/>
  <c r="I162" i="1"/>
  <c r="AL161" i="1"/>
  <c r="AO161" i="1"/>
  <c r="AN161" i="1"/>
  <c r="AP161" i="1"/>
  <c r="AX161" i="1"/>
  <c r="O164" i="1"/>
  <c r="JA163" i="1"/>
  <c r="X163" i="1"/>
  <c r="JN162" i="1"/>
  <c r="S162" i="1"/>
  <c r="KB161" i="1"/>
  <c r="EY161" i="1" a="1"/>
  <c r="EY161" i="1" s="1"/>
  <c r="EH161" i="1" a="1"/>
  <c r="EH161" i="1" s="1"/>
  <c r="CD161" i="1" a="1"/>
  <c r="CD161" i="1" s="1"/>
  <c r="BZ161" i="1" a="1"/>
  <c r="BZ161" i="1" s="1"/>
  <c r="BX161" i="1" a="1"/>
  <c r="BX161" i="1" s="1"/>
  <c r="CA161" i="1" a="1"/>
  <c r="CA161" i="1" s="1"/>
  <c r="BW161" i="1" a="1"/>
  <c r="BW161" i="1" s="1"/>
  <c r="FA161" i="1" a="1"/>
  <c r="FA161" i="1" s="1"/>
  <c r="CF161" i="1" a="1"/>
  <c r="CF161" i="1" s="1"/>
  <c r="CE161" i="1" a="1"/>
  <c r="CE161" i="1" s="1"/>
  <c r="K162" i="1"/>
  <c r="CC161" i="1" a="1"/>
  <c r="CC161" i="1" s="1"/>
  <c r="BY161" i="1" a="1"/>
  <c r="BY161" i="1" s="1"/>
  <c r="CB161" i="1" a="1"/>
  <c r="CB161" i="1" s="1"/>
  <c r="T162" i="1"/>
  <c r="KA161" i="1"/>
  <c r="JT161" i="1"/>
  <c r="L162" i="1"/>
  <c r="AQ161" i="1"/>
  <c r="KF161" i="1"/>
  <c r="KE161" i="1"/>
  <c r="Q162" i="1"/>
  <c r="JP161" i="1"/>
  <c r="JO161" i="1"/>
  <c r="Y162" i="1"/>
  <c r="AT162" i="1"/>
  <c r="AU162" i="1"/>
  <c r="AR162" i="1"/>
  <c r="J163" i="1"/>
  <c r="AS162" i="1"/>
  <c r="AV162" i="1"/>
  <c r="U162" i="1"/>
  <c r="FS161" i="1"/>
  <c r="FT161" i="1"/>
  <c r="P163" i="1"/>
  <c r="JB162" i="1"/>
  <c r="V163" i="1"/>
  <c r="JL162" i="1"/>
  <c r="KA160" i="1"/>
  <c r="JT160" i="1"/>
  <c r="KB160" i="1"/>
  <c r="JN160" i="1"/>
  <c r="BX298" i="1"/>
  <c r="BX299" i="1"/>
  <c r="BX300" i="1"/>
  <c r="BX301" i="1"/>
  <c r="BX302" i="1"/>
  <c r="BX303" i="1"/>
  <c r="BX304" i="1"/>
  <c r="BX305" i="1"/>
  <c r="BX306" i="1"/>
  <c r="BX307" i="1"/>
  <c r="BX308" i="1"/>
  <c r="BX309" i="1"/>
  <c r="BX310" i="1"/>
  <c r="BX311" i="1"/>
  <c r="BX312" i="1"/>
  <c r="BX313" i="1"/>
  <c r="BX314" i="1"/>
  <c r="BX315" i="1"/>
  <c r="BX316" i="1"/>
  <c r="BX317" i="1"/>
  <c r="BX318" i="1"/>
  <c r="BX319" i="1"/>
  <c r="BX320" i="1"/>
  <c r="BX321" i="1"/>
  <c r="BX322" i="1"/>
  <c r="BX323" i="1"/>
  <c r="BX324" i="1"/>
  <c r="BX325" i="1"/>
  <c r="BX326" i="1"/>
  <c r="BX327" i="1"/>
  <c r="BX328" i="1"/>
  <c r="BX329" i="1"/>
  <c r="BX330" i="1"/>
  <c r="BX331" i="1"/>
  <c r="BX332" i="1"/>
  <c r="BX333" i="1"/>
  <c r="BX334" i="1"/>
  <c r="BX335" i="1"/>
  <c r="BX336" i="1"/>
  <c r="BX337" i="1"/>
  <c r="BX338" i="1"/>
  <c r="BX339" i="1"/>
  <c r="BX340" i="1"/>
  <c r="BX341" i="1"/>
  <c r="BX297" i="1"/>
  <c r="FA341" i="1" a="1"/>
  <c r="FA341" i="1" s="1"/>
  <c r="EY341" i="1" a="1"/>
  <c r="EY341" i="1" s="1"/>
  <c r="EH341" i="1" a="1"/>
  <c r="EH341" i="1" s="1"/>
  <c r="CF341" i="1" a="1"/>
  <c r="CF341" i="1" s="1"/>
  <c r="CE341" i="1" a="1"/>
  <c r="CE341" i="1" s="1"/>
  <c r="CD341" i="1" a="1"/>
  <c r="CD341" i="1" s="1"/>
  <c r="CC341" i="1" a="1"/>
  <c r="CC341" i="1" s="1"/>
  <c r="CB341" i="1" a="1"/>
  <c r="CB341" i="1" s="1"/>
  <c r="CA341" i="1" a="1"/>
  <c r="CA341" i="1" s="1"/>
  <c r="BZ341" i="1" a="1"/>
  <c r="BZ341" i="1" s="1"/>
  <c r="BY341" i="1" a="1"/>
  <c r="BY341" i="1" s="1"/>
  <c r="BW341" i="1" a="1"/>
  <c r="BW341" i="1" s="1"/>
  <c r="AX341" i="1"/>
  <c r="AV341" i="1"/>
  <c r="AU341" i="1"/>
  <c r="AT341" i="1"/>
  <c r="AS341" i="1"/>
  <c r="AR341" i="1"/>
  <c r="AP341" i="1"/>
  <c r="AO341" i="1"/>
  <c r="AN341" i="1"/>
  <c r="AM341" i="1"/>
  <c r="AL341" i="1"/>
  <c r="AK341" i="1"/>
  <c r="E341" i="1"/>
  <c r="G341" i="1" s="1"/>
  <c r="A341" i="1"/>
  <c r="FA338" i="1" a="1"/>
  <c r="FA338" i="1" s="1"/>
  <c r="EY338" i="1" a="1"/>
  <c r="EY338" i="1" s="1"/>
  <c r="EH338" i="1" a="1"/>
  <c r="EH338" i="1" s="1"/>
  <c r="CF338" i="1" a="1"/>
  <c r="CF338" i="1" s="1"/>
  <c r="CE338" i="1" a="1"/>
  <c r="CE338" i="1" s="1"/>
  <c r="CD338" i="1" a="1"/>
  <c r="CD338" i="1" s="1"/>
  <c r="CC338" i="1" a="1"/>
  <c r="CC338" i="1" s="1"/>
  <c r="CB338" i="1" a="1"/>
  <c r="CB338" i="1" s="1"/>
  <c r="CA338" i="1" a="1"/>
  <c r="CA338" i="1" s="1"/>
  <c r="BZ338" i="1" a="1"/>
  <c r="BZ338" i="1" s="1"/>
  <c r="BY338" i="1" a="1"/>
  <c r="BY338" i="1" s="1"/>
  <c r="BW338" i="1" a="1"/>
  <c r="BW338" i="1" s="1"/>
  <c r="AX338" i="1"/>
  <c r="AV338" i="1"/>
  <c r="AU338" i="1"/>
  <c r="AT338" i="1"/>
  <c r="AS338" i="1"/>
  <c r="AR338" i="1"/>
  <c r="AP338" i="1"/>
  <c r="AO338" i="1"/>
  <c r="AN338" i="1"/>
  <c r="AM338" i="1"/>
  <c r="AL338" i="1"/>
  <c r="AK338" i="1"/>
  <c r="E338" i="1"/>
  <c r="G338" i="1" s="1"/>
  <c r="A338" i="1"/>
  <c r="FA335" i="1" a="1"/>
  <c r="FA335" i="1" s="1"/>
  <c r="EY335" i="1" a="1"/>
  <c r="EY335" i="1" s="1"/>
  <c r="EH335" i="1" a="1"/>
  <c r="EH335" i="1" s="1"/>
  <c r="CF335" i="1" a="1"/>
  <c r="CF335" i="1" s="1"/>
  <c r="CE335" i="1" a="1"/>
  <c r="CE335" i="1" s="1"/>
  <c r="CD335" i="1" a="1"/>
  <c r="CD335" i="1" s="1"/>
  <c r="CC335" i="1" a="1"/>
  <c r="CC335" i="1" s="1"/>
  <c r="CB335" i="1" a="1"/>
  <c r="CB335" i="1" s="1"/>
  <c r="CA335" i="1" a="1"/>
  <c r="CA335" i="1" s="1"/>
  <c r="BZ335" i="1" a="1"/>
  <c r="BZ335" i="1" s="1"/>
  <c r="BY335" i="1" a="1"/>
  <c r="BY335" i="1" s="1"/>
  <c r="BW335" i="1" a="1"/>
  <c r="BW335" i="1" s="1"/>
  <c r="AX335" i="1"/>
  <c r="AV335" i="1"/>
  <c r="AU335" i="1"/>
  <c r="AT335" i="1"/>
  <c r="AS335" i="1"/>
  <c r="AR335" i="1"/>
  <c r="AP335" i="1"/>
  <c r="AO335" i="1"/>
  <c r="AN335" i="1"/>
  <c r="AM335" i="1"/>
  <c r="AL335" i="1"/>
  <c r="AK335" i="1"/>
  <c r="E335" i="1"/>
  <c r="G335" i="1" s="1"/>
  <c r="A335" i="1"/>
  <c r="FA332" i="1" a="1"/>
  <c r="FA332" i="1" s="1"/>
  <c r="EY332" i="1" a="1"/>
  <c r="EY332" i="1" s="1"/>
  <c r="EH332" i="1" a="1"/>
  <c r="EH332" i="1" s="1"/>
  <c r="CF332" i="1" a="1"/>
  <c r="CF332" i="1" s="1"/>
  <c r="CE332" i="1" a="1"/>
  <c r="CE332" i="1" s="1"/>
  <c r="CD332" i="1" a="1"/>
  <c r="CD332" i="1" s="1"/>
  <c r="CC332" i="1" a="1"/>
  <c r="CC332" i="1" s="1"/>
  <c r="CB332" i="1" a="1"/>
  <c r="CB332" i="1" s="1"/>
  <c r="CA332" i="1" a="1"/>
  <c r="CA332" i="1" s="1"/>
  <c r="BZ332" i="1" a="1"/>
  <c r="BZ332" i="1" s="1"/>
  <c r="BY332" i="1" a="1"/>
  <c r="BY332" i="1" s="1"/>
  <c r="BW332" i="1" a="1"/>
  <c r="BW332" i="1" s="1"/>
  <c r="AX332" i="1"/>
  <c r="AV332" i="1"/>
  <c r="AU332" i="1"/>
  <c r="AT332" i="1"/>
  <c r="AS332" i="1"/>
  <c r="AR332" i="1"/>
  <c r="AP332" i="1"/>
  <c r="AO332" i="1"/>
  <c r="AN332" i="1"/>
  <c r="AM332" i="1"/>
  <c r="AL332" i="1"/>
  <c r="AK332" i="1"/>
  <c r="E332" i="1"/>
  <c r="G332" i="1" s="1"/>
  <c r="A332" i="1"/>
  <c r="FA329" i="1" a="1"/>
  <c r="FA329" i="1" s="1"/>
  <c r="EY329" i="1" a="1"/>
  <c r="EY329" i="1" s="1"/>
  <c r="EH329" i="1" a="1"/>
  <c r="EH329" i="1" s="1"/>
  <c r="CF329" i="1" a="1"/>
  <c r="CF329" i="1" s="1"/>
  <c r="CE329" i="1" a="1"/>
  <c r="CE329" i="1" s="1"/>
  <c r="CD329" i="1" a="1"/>
  <c r="CD329" i="1" s="1"/>
  <c r="CC329" i="1" a="1"/>
  <c r="CC329" i="1" s="1"/>
  <c r="CB329" i="1" a="1"/>
  <c r="CB329" i="1" s="1"/>
  <c r="CA329" i="1" a="1"/>
  <c r="CA329" i="1" s="1"/>
  <c r="BZ329" i="1" a="1"/>
  <c r="BZ329" i="1" s="1"/>
  <c r="BY329" i="1" a="1"/>
  <c r="BY329" i="1" s="1"/>
  <c r="BW329" i="1" a="1"/>
  <c r="BW329" i="1" s="1"/>
  <c r="AX329" i="1"/>
  <c r="AV329" i="1"/>
  <c r="AU329" i="1"/>
  <c r="AT329" i="1"/>
  <c r="AS329" i="1"/>
  <c r="AR329" i="1"/>
  <c r="AP329" i="1"/>
  <c r="AO329" i="1"/>
  <c r="AN329" i="1"/>
  <c r="AM329" i="1"/>
  <c r="AL329" i="1"/>
  <c r="AK329" i="1"/>
  <c r="E329" i="1"/>
  <c r="G329" i="1" s="1"/>
  <c r="A329" i="1"/>
  <c r="FA326" i="1" a="1"/>
  <c r="FA326" i="1" s="1"/>
  <c r="EY326" i="1" a="1"/>
  <c r="EY326" i="1" s="1"/>
  <c r="EH326" i="1" a="1"/>
  <c r="EH326" i="1" s="1"/>
  <c r="CF326" i="1" a="1"/>
  <c r="CF326" i="1" s="1"/>
  <c r="CE326" i="1" a="1"/>
  <c r="CE326" i="1" s="1"/>
  <c r="CD326" i="1" a="1"/>
  <c r="CD326" i="1" s="1"/>
  <c r="CC326" i="1" a="1"/>
  <c r="CC326" i="1" s="1"/>
  <c r="CB326" i="1" a="1"/>
  <c r="CB326" i="1" s="1"/>
  <c r="CA326" i="1" a="1"/>
  <c r="CA326" i="1" s="1"/>
  <c r="BZ326" i="1" a="1"/>
  <c r="BZ326" i="1" s="1"/>
  <c r="BY326" i="1" a="1"/>
  <c r="BY326" i="1" s="1"/>
  <c r="BW326" i="1" a="1"/>
  <c r="BW326" i="1" s="1"/>
  <c r="AX326" i="1"/>
  <c r="AV326" i="1"/>
  <c r="AU326" i="1"/>
  <c r="AT326" i="1"/>
  <c r="AS326" i="1"/>
  <c r="AR326" i="1"/>
  <c r="AP326" i="1"/>
  <c r="AO326" i="1"/>
  <c r="AN326" i="1"/>
  <c r="AM326" i="1"/>
  <c r="AL326" i="1"/>
  <c r="AK326" i="1"/>
  <c r="E326" i="1"/>
  <c r="G326" i="1" s="1"/>
  <c r="A326" i="1"/>
  <c r="FA323" i="1" a="1"/>
  <c r="FA323" i="1" s="1"/>
  <c r="EY323" i="1" a="1"/>
  <c r="EY323" i="1" s="1"/>
  <c r="EH323" i="1" a="1"/>
  <c r="EH323" i="1" s="1"/>
  <c r="CF323" i="1" a="1"/>
  <c r="CF323" i="1" s="1"/>
  <c r="CE323" i="1" a="1"/>
  <c r="CE323" i="1" s="1"/>
  <c r="CD323" i="1" a="1"/>
  <c r="CD323" i="1" s="1"/>
  <c r="CC323" i="1" a="1"/>
  <c r="CC323" i="1" s="1"/>
  <c r="CB323" i="1" a="1"/>
  <c r="CB323" i="1" s="1"/>
  <c r="CA323" i="1" a="1"/>
  <c r="CA323" i="1" s="1"/>
  <c r="BZ323" i="1" a="1"/>
  <c r="BZ323" i="1" s="1"/>
  <c r="BY323" i="1" a="1"/>
  <c r="BY323" i="1" s="1"/>
  <c r="BW323" i="1" a="1"/>
  <c r="BW323" i="1" s="1"/>
  <c r="AX323" i="1"/>
  <c r="AV323" i="1"/>
  <c r="AU323" i="1"/>
  <c r="AT323" i="1"/>
  <c r="AS323" i="1"/>
  <c r="AR323" i="1"/>
  <c r="AP323" i="1"/>
  <c r="AO323" i="1"/>
  <c r="AN323" i="1"/>
  <c r="AM323" i="1"/>
  <c r="AL323" i="1"/>
  <c r="AK323" i="1"/>
  <c r="E323" i="1"/>
  <c r="G323" i="1" s="1"/>
  <c r="A323" i="1"/>
  <c r="FA320" i="1" a="1"/>
  <c r="FA320" i="1" s="1"/>
  <c r="EY320" i="1" a="1"/>
  <c r="EY320" i="1" s="1"/>
  <c r="EH320" i="1" a="1"/>
  <c r="EH320" i="1" s="1"/>
  <c r="CF320" i="1" a="1"/>
  <c r="CF320" i="1" s="1"/>
  <c r="CE320" i="1" a="1"/>
  <c r="CE320" i="1" s="1"/>
  <c r="CD320" i="1" a="1"/>
  <c r="CD320" i="1" s="1"/>
  <c r="CC320" i="1" a="1"/>
  <c r="CC320" i="1" s="1"/>
  <c r="CB320" i="1" a="1"/>
  <c r="CB320" i="1" s="1"/>
  <c r="CA320" i="1" a="1"/>
  <c r="CA320" i="1" s="1"/>
  <c r="BZ320" i="1" a="1"/>
  <c r="BZ320" i="1" s="1"/>
  <c r="BY320" i="1" a="1"/>
  <c r="BY320" i="1" s="1"/>
  <c r="BW320" i="1" a="1"/>
  <c r="BW320" i="1" s="1"/>
  <c r="AX320" i="1"/>
  <c r="AV320" i="1"/>
  <c r="AU320" i="1"/>
  <c r="AT320" i="1"/>
  <c r="AS320" i="1"/>
  <c r="AR320" i="1"/>
  <c r="AP320" i="1"/>
  <c r="AO320" i="1"/>
  <c r="AN320" i="1"/>
  <c r="AM320" i="1"/>
  <c r="AL320" i="1"/>
  <c r="AK320" i="1"/>
  <c r="E320" i="1"/>
  <c r="G320" i="1" s="1"/>
  <c r="A320" i="1"/>
  <c r="FA317" i="1" a="1"/>
  <c r="FA317" i="1" s="1"/>
  <c r="EY317" i="1" a="1"/>
  <c r="EY317" i="1" s="1"/>
  <c r="EH317" i="1" a="1"/>
  <c r="EH317" i="1" s="1"/>
  <c r="CF317" i="1" a="1"/>
  <c r="CF317" i="1" s="1"/>
  <c r="CE317" i="1" a="1"/>
  <c r="CE317" i="1" s="1"/>
  <c r="CD317" i="1" a="1"/>
  <c r="CD317" i="1" s="1"/>
  <c r="CC317" i="1" a="1"/>
  <c r="CC317" i="1" s="1"/>
  <c r="CB317" i="1" a="1"/>
  <c r="CB317" i="1" s="1"/>
  <c r="CA317" i="1" a="1"/>
  <c r="CA317" i="1" s="1"/>
  <c r="BZ317" i="1" a="1"/>
  <c r="BZ317" i="1" s="1"/>
  <c r="BY317" i="1" a="1"/>
  <c r="BY317" i="1" s="1"/>
  <c r="BW317" i="1" a="1"/>
  <c r="BW317" i="1" s="1"/>
  <c r="AX317" i="1"/>
  <c r="AV317" i="1"/>
  <c r="AU317" i="1"/>
  <c r="AT317" i="1"/>
  <c r="AS317" i="1"/>
  <c r="AR317" i="1"/>
  <c r="AP317" i="1"/>
  <c r="AO317" i="1"/>
  <c r="AN317" i="1"/>
  <c r="AM317" i="1"/>
  <c r="AL317" i="1"/>
  <c r="AK317" i="1"/>
  <c r="E317" i="1"/>
  <c r="G317" i="1" s="1"/>
  <c r="A317" i="1"/>
  <c r="FA314" i="1" a="1"/>
  <c r="FA314" i="1" s="1"/>
  <c r="EY314" i="1" a="1"/>
  <c r="EY314" i="1" s="1"/>
  <c r="EH314" i="1" a="1"/>
  <c r="EH314" i="1" s="1"/>
  <c r="CF314" i="1" a="1"/>
  <c r="CF314" i="1" s="1"/>
  <c r="CE314" i="1" a="1"/>
  <c r="CE314" i="1" s="1"/>
  <c r="CD314" i="1" a="1"/>
  <c r="CD314" i="1" s="1"/>
  <c r="CC314" i="1" a="1"/>
  <c r="CC314" i="1" s="1"/>
  <c r="CB314" i="1" a="1"/>
  <c r="CB314" i="1" s="1"/>
  <c r="CA314" i="1" a="1"/>
  <c r="CA314" i="1" s="1"/>
  <c r="BZ314" i="1" a="1"/>
  <c r="BZ314" i="1" s="1"/>
  <c r="BY314" i="1" a="1"/>
  <c r="BY314" i="1" s="1"/>
  <c r="BW314" i="1" a="1"/>
  <c r="BW314" i="1" s="1"/>
  <c r="AX314" i="1"/>
  <c r="AV314" i="1"/>
  <c r="AU314" i="1"/>
  <c r="AT314" i="1"/>
  <c r="AS314" i="1"/>
  <c r="AR314" i="1"/>
  <c r="AP314" i="1"/>
  <c r="AO314" i="1"/>
  <c r="AN314" i="1"/>
  <c r="AM314" i="1"/>
  <c r="AL314" i="1"/>
  <c r="AK314" i="1"/>
  <c r="E314" i="1"/>
  <c r="G314" i="1" s="1"/>
  <c r="A314" i="1"/>
  <c r="FA311" i="1" a="1"/>
  <c r="FA311" i="1" s="1"/>
  <c r="EY311" i="1" a="1"/>
  <c r="EY311" i="1" s="1"/>
  <c r="EH311" i="1" a="1"/>
  <c r="EH311" i="1" s="1"/>
  <c r="CF311" i="1" a="1"/>
  <c r="CF311" i="1" s="1"/>
  <c r="CE311" i="1" a="1"/>
  <c r="CE311" i="1" s="1"/>
  <c r="CD311" i="1" a="1"/>
  <c r="CD311" i="1" s="1"/>
  <c r="CC311" i="1" a="1"/>
  <c r="CC311" i="1" s="1"/>
  <c r="CB311" i="1" a="1"/>
  <c r="CB311" i="1" s="1"/>
  <c r="CA311" i="1" a="1"/>
  <c r="CA311" i="1" s="1"/>
  <c r="BZ311" i="1" a="1"/>
  <c r="BZ311" i="1" s="1"/>
  <c r="BY311" i="1" a="1"/>
  <c r="BY311" i="1" s="1"/>
  <c r="BW311" i="1" a="1"/>
  <c r="BW311" i="1" s="1"/>
  <c r="AX311" i="1"/>
  <c r="AV311" i="1"/>
  <c r="AU311" i="1"/>
  <c r="AT311" i="1"/>
  <c r="AS311" i="1"/>
  <c r="AR311" i="1"/>
  <c r="AP311" i="1"/>
  <c r="AO311" i="1"/>
  <c r="AN311" i="1"/>
  <c r="AM311" i="1"/>
  <c r="AL311" i="1"/>
  <c r="AK311" i="1"/>
  <c r="E311" i="1"/>
  <c r="G311" i="1" s="1"/>
  <c r="A311" i="1"/>
  <c r="FA308" i="1" a="1"/>
  <c r="FA308" i="1" s="1"/>
  <c r="EY308" i="1" a="1"/>
  <c r="EY308" i="1" s="1"/>
  <c r="EH308" i="1" a="1"/>
  <c r="EH308" i="1" s="1"/>
  <c r="CF308" i="1" a="1"/>
  <c r="CF308" i="1" s="1"/>
  <c r="CE308" i="1" a="1"/>
  <c r="CE308" i="1" s="1"/>
  <c r="CD308" i="1" a="1"/>
  <c r="CD308" i="1" s="1"/>
  <c r="CC308" i="1" a="1"/>
  <c r="CC308" i="1" s="1"/>
  <c r="CB308" i="1" a="1"/>
  <c r="CB308" i="1" s="1"/>
  <c r="CA308" i="1" a="1"/>
  <c r="CA308" i="1" s="1"/>
  <c r="BZ308" i="1" a="1"/>
  <c r="BZ308" i="1" s="1"/>
  <c r="BY308" i="1" a="1"/>
  <c r="BY308" i="1" s="1"/>
  <c r="BW308" i="1" a="1"/>
  <c r="BW308" i="1" s="1"/>
  <c r="AX308" i="1"/>
  <c r="AV308" i="1"/>
  <c r="AU308" i="1"/>
  <c r="AT308" i="1"/>
  <c r="AS308" i="1"/>
  <c r="AR308" i="1"/>
  <c r="AP308" i="1"/>
  <c r="AO308" i="1"/>
  <c r="AN308" i="1"/>
  <c r="AM308" i="1"/>
  <c r="AL308" i="1"/>
  <c r="AK308" i="1"/>
  <c r="E308" i="1"/>
  <c r="G308" i="1" s="1"/>
  <c r="A308" i="1"/>
  <c r="FA305" i="1" a="1"/>
  <c r="FA305" i="1" s="1"/>
  <c r="EY305" i="1" a="1"/>
  <c r="EY305" i="1" s="1"/>
  <c r="EH305" i="1" a="1"/>
  <c r="EH305" i="1" s="1"/>
  <c r="CF305" i="1" a="1"/>
  <c r="CF305" i="1" s="1"/>
  <c r="CE305" i="1" a="1"/>
  <c r="CE305" i="1" s="1"/>
  <c r="CD305" i="1" a="1"/>
  <c r="CD305" i="1" s="1"/>
  <c r="CC305" i="1" a="1"/>
  <c r="CC305" i="1" s="1"/>
  <c r="CB305" i="1" a="1"/>
  <c r="CB305" i="1" s="1"/>
  <c r="CA305" i="1" a="1"/>
  <c r="CA305" i="1" s="1"/>
  <c r="BZ305" i="1" a="1"/>
  <c r="BZ305" i="1" s="1"/>
  <c r="BY305" i="1" a="1"/>
  <c r="BY305" i="1" s="1"/>
  <c r="BW305" i="1" a="1"/>
  <c r="BW305" i="1" s="1"/>
  <c r="AX305" i="1"/>
  <c r="AV305" i="1"/>
  <c r="AU305" i="1"/>
  <c r="AT305" i="1"/>
  <c r="AS305" i="1"/>
  <c r="AR305" i="1"/>
  <c r="AP305" i="1"/>
  <c r="AO305" i="1"/>
  <c r="AN305" i="1"/>
  <c r="AM305" i="1"/>
  <c r="AL305" i="1"/>
  <c r="AK305" i="1"/>
  <c r="E305" i="1"/>
  <c r="G305" i="1" s="1"/>
  <c r="A305" i="1"/>
  <c r="FA302" i="1" a="1"/>
  <c r="FA302" i="1" s="1"/>
  <c r="EY302" i="1" a="1"/>
  <c r="EY302" i="1" s="1"/>
  <c r="EH302" i="1" a="1"/>
  <c r="EH302" i="1" s="1"/>
  <c r="CF302" i="1" a="1"/>
  <c r="CF302" i="1" s="1"/>
  <c r="CE302" i="1" a="1"/>
  <c r="CE302" i="1" s="1"/>
  <c r="CD302" i="1" a="1"/>
  <c r="CD302" i="1" s="1"/>
  <c r="CC302" i="1" a="1"/>
  <c r="CC302" i="1" s="1"/>
  <c r="CB302" i="1" a="1"/>
  <c r="CB302" i="1" s="1"/>
  <c r="CA302" i="1" a="1"/>
  <c r="CA302" i="1" s="1"/>
  <c r="BZ302" i="1" a="1"/>
  <c r="BZ302" i="1" s="1"/>
  <c r="BY302" i="1" a="1"/>
  <c r="BY302" i="1" s="1"/>
  <c r="BW302" i="1" a="1"/>
  <c r="BW302" i="1" s="1"/>
  <c r="AX302" i="1"/>
  <c r="AV302" i="1"/>
  <c r="AU302" i="1"/>
  <c r="AT302" i="1"/>
  <c r="AS302" i="1"/>
  <c r="AR302" i="1"/>
  <c r="AP302" i="1"/>
  <c r="AO302" i="1"/>
  <c r="AN302" i="1"/>
  <c r="AM302" i="1"/>
  <c r="AL302" i="1"/>
  <c r="AK302" i="1"/>
  <c r="E302" i="1"/>
  <c r="G302" i="1" s="1"/>
  <c r="A302" i="1"/>
  <c r="FA299" i="1" a="1"/>
  <c r="FA299" i="1" s="1"/>
  <c r="EY299" i="1" a="1"/>
  <c r="EY299" i="1" s="1"/>
  <c r="EH299" i="1" a="1"/>
  <c r="EH299" i="1" s="1"/>
  <c r="CF299" i="1" a="1"/>
  <c r="CF299" i="1" s="1"/>
  <c r="CE299" i="1" a="1"/>
  <c r="CE299" i="1" s="1"/>
  <c r="CD299" i="1" a="1"/>
  <c r="CD299" i="1" s="1"/>
  <c r="CC299" i="1" a="1"/>
  <c r="CC299" i="1" s="1"/>
  <c r="CB299" i="1" a="1"/>
  <c r="CB299" i="1" s="1"/>
  <c r="CA299" i="1" a="1"/>
  <c r="CA299" i="1" s="1"/>
  <c r="BZ299" i="1" a="1"/>
  <c r="BZ299" i="1" s="1"/>
  <c r="BY299" i="1" a="1"/>
  <c r="BY299" i="1" s="1"/>
  <c r="BW299" i="1" a="1"/>
  <c r="BW299" i="1" s="1"/>
  <c r="AX299" i="1"/>
  <c r="AV299" i="1"/>
  <c r="AU299" i="1"/>
  <c r="AT299" i="1"/>
  <c r="AS299" i="1"/>
  <c r="AR299" i="1"/>
  <c r="AP299" i="1"/>
  <c r="AO299" i="1"/>
  <c r="AN299" i="1"/>
  <c r="AM299" i="1"/>
  <c r="AL299" i="1"/>
  <c r="AK299" i="1"/>
  <c r="E299" i="1"/>
  <c r="G299" i="1" s="1"/>
  <c r="A299" i="1"/>
  <c r="S298" i="1"/>
  <c r="S299" i="1" s="1"/>
  <c r="KB299" i="1" s="1"/>
  <c r="AA342" i="1"/>
  <c r="A342" i="1"/>
  <c r="AX340" i="1"/>
  <c r="AV340" i="1"/>
  <c r="AU340" i="1"/>
  <c r="AT340" i="1"/>
  <c r="AS340" i="1"/>
  <c r="AR340" i="1"/>
  <c r="AP340" i="1"/>
  <c r="AO340" i="1"/>
  <c r="AN340" i="1"/>
  <c r="AM340" i="1"/>
  <c r="AL340" i="1"/>
  <c r="AK340" i="1"/>
  <c r="E340" i="1"/>
  <c r="G340" i="1" s="1"/>
  <c r="A340" i="1"/>
  <c r="AX339" i="1"/>
  <c r="AV339" i="1"/>
  <c r="AU339" i="1"/>
  <c r="AT339" i="1"/>
  <c r="AS339" i="1"/>
  <c r="AR339" i="1"/>
  <c r="AP339" i="1"/>
  <c r="AO339" i="1"/>
  <c r="AN339" i="1"/>
  <c r="AM339" i="1"/>
  <c r="AL339" i="1"/>
  <c r="AK339" i="1"/>
  <c r="E339" i="1"/>
  <c r="G339" i="1" s="1"/>
  <c r="A339" i="1"/>
  <c r="AX337" i="1"/>
  <c r="AV337" i="1"/>
  <c r="AU337" i="1"/>
  <c r="AT337" i="1"/>
  <c r="AS337" i="1"/>
  <c r="AR337" i="1"/>
  <c r="AP337" i="1"/>
  <c r="AO337" i="1"/>
  <c r="AN337" i="1"/>
  <c r="AM337" i="1"/>
  <c r="AL337" i="1"/>
  <c r="AK337" i="1"/>
  <c r="E337" i="1"/>
  <c r="G337" i="1" s="1"/>
  <c r="A337" i="1"/>
  <c r="AX336" i="1"/>
  <c r="AV336" i="1"/>
  <c r="AU336" i="1"/>
  <c r="AT336" i="1"/>
  <c r="AS336" i="1"/>
  <c r="AR336" i="1"/>
  <c r="AP336" i="1"/>
  <c r="AO336" i="1"/>
  <c r="AN336" i="1"/>
  <c r="AM336" i="1"/>
  <c r="AL336" i="1"/>
  <c r="AK336" i="1"/>
  <c r="E336" i="1"/>
  <c r="G336" i="1" s="1"/>
  <c r="A336" i="1"/>
  <c r="AX334" i="1"/>
  <c r="AV334" i="1"/>
  <c r="AU334" i="1"/>
  <c r="AT334" i="1"/>
  <c r="AS334" i="1"/>
  <c r="AR334" i="1"/>
  <c r="AP334" i="1"/>
  <c r="AO334" i="1"/>
  <c r="AN334" i="1"/>
  <c r="AM334" i="1"/>
  <c r="AL334" i="1"/>
  <c r="AK334" i="1"/>
  <c r="E334" i="1"/>
  <c r="G334" i="1" s="1"/>
  <c r="A334" i="1"/>
  <c r="AX333" i="1"/>
  <c r="AV333" i="1"/>
  <c r="AU333" i="1"/>
  <c r="AT333" i="1"/>
  <c r="AS333" i="1"/>
  <c r="AR333" i="1"/>
  <c r="AP333" i="1"/>
  <c r="AO333" i="1"/>
  <c r="AN333" i="1"/>
  <c r="AM333" i="1"/>
  <c r="AL333" i="1"/>
  <c r="AK333" i="1"/>
  <c r="E333" i="1"/>
  <c r="G333" i="1" s="1"/>
  <c r="A333" i="1"/>
  <c r="AX331" i="1"/>
  <c r="AV331" i="1"/>
  <c r="AU331" i="1"/>
  <c r="AT331" i="1"/>
  <c r="AS331" i="1"/>
  <c r="AR331" i="1"/>
  <c r="AP331" i="1"/>
  <c r="AO331" i="1"/>
  <c r="AN331" i="1"/>
  <c r="AM331" i="1"/>
  <c r="AL331" i="1"/>
  <c r="AK331" i="1"/>
  <c r="E331" i="1"/>
  <c r="G331" i="1" s="1"/>
  <c r="A331" i="1"/>
  <c r="AX330" i="1"/>
  <c r="AV330" i="1"/>
  <c r="AU330" i="1"/>
  <c r="AT330" i="1"/>
  <c r="AS330" i="1"/>
  <c r="AR330" i="1"/>
  <c r="AP330" i="1"/>
  <c r="AO330" i="1"/>
  <c r="AN330" i="1"/>
  <c r="AM330" i="1"/>
  <c r="AL330" i="1"/>
  <c r="AK330" i="1"/>
  <c r="E330" i="1"/>
  <c r="G330" i="1" s="1"/>
  <c r="A330" i="1"/>
  <c r="AX328" i="1"/>
  <c r="AV328" i="1"/>
  <c r="AU328" i="1"/>
  <c r="AT328" i="1"/>
  <c r="AS328" i="1"/>
  <c r="AR328" i="1"/>
  <c r="AP328" i="1"/>
  <c r="AO328" i="1"/>
  <c r="AN328" i="1"/>
  <c r="AM328" i="1"/>
  <c r="AL328" i="1"/>
  <c r="AK328" i="1"/>
  <c r="E328" i="1"/>
  <c r="G328" i="1" s="1"/>
  <c r="A328" i="1"/>
  <c r="AX327" i="1"/>
  <c r="AV327" i="1"/>
  <c r="AU327" i="1"/>
  <c r="AT327" i="1"/>
  <c r="AS327" i="1"/>
  <c r="AR327" i="1"/>
  <c r="AP327" i="1"/>
  <c r="AO327" i="1"/>
  <c r="AN327" i="1"/>
  <c r="AM327" i="1"/>
  <c r="AL327" i="1"/>
  <c r="AK327" i="1"/>
  <c r="E327" i="1"/>
  <c r="G327" i="1" s="1"/>
  <c r="A327" i="1"/>
  <c r="AX325" i="1"/>
  <c r="AV325" i="1"/>
  <c r="AU325" i="1"/>
  <c r="AT325" i="1"/>
  <c r="AS325" i="1"/>
  <c r="AR325" i="1"/>
  <c r="AP325" i="1"/>
  <c r="AO325" i="1"/>
  <c r="AN325" i="1"/>
  <c r="AM325" i="1"/>
  <c r="AL325" i="1"/>
  <c r="AK325" i="1"/>
  <c r="E325" i="1"/>
  <c r="G325" i="1" s="1"/>
  <c r="A325" i="1"/>
  <c r="AX324" i="1"/>
  <c r="AV324" i="1"/>
  <c r="AU324" i="1"/>
  <c r="AT324" i="1"/>
  <c r="AS324" i="1"/>
  <c r="AR324" i="1"/>
  <c r="AP324" i="1"/>
  <c r="AO324" i="1"/>
  <c r="AN324" i="1"/>
  <c r="AM324" i="1"/>
  <c r="AL324" i="1"/>
  <c r="AK324" i="1"/>
  <c r="E324" i="1"/>
  <c r="G324" i="1" s="1"/>
  <c r="A324" i="1"/>
  <c r="AX322" i="1"/>
  <c r="AV322" i="1"/>
  <c r="AU322" i="1"/>
  <c r="AT322" i="1"/>
  <c r="AS322" i="1"/>
  <c r="AR322" i="1"/>
  <c r="AP322" i="1"/>
  <c r="AO322" i="1"/>
  <c r="AN322" i="1"/>
  <c r="AM322" i="1"/>
  <c r="AL322" i="1"/>
  <c r="AK322" i="1"/>
  <c r="E322" i="1"/>
  <c r="G322" i="1" s="1"/>
  <c r="A322" i="1"/>
  <c r="AX321" i="1"/>
  <c r="AV321" i="1"/>
  <c r="AU321" i="1"/>
  <c r="AT321" i="1"/>
  <c r="AS321" i="1"/>
  <c r="AR321" i="1"/>
  <c r="AP321" i="1"/>
  <c r="AO321" i="1"/>
  <c r="AN321" i="1"/>
  <c r="AM321" i="1"/>
  <c r="AL321" i="1"/>
  <c r="AK321" i="1"/>
  <c r="E321" i="1"/>
  <c r="G321" i="1" s="1"/>
  <c r="A321" i="1"/>
  <c r="AX319" i="1"/>
  <c r="AV319" i="1"/>
  <c r="AU319" i="1"/>
  <c r="AT319" i="1"/>
  <c r="AS319" i="1"/>
  <c r="AR319" i="1"/>
  <c r="AP319" i="1"/>
  <c r="AO319" i="1"/>
  <c r="AN319" i="1"/>
  <c r="AM319" i="1"/>
  <c r="AL319" i="1"/>
  <c r="AK319" i="1"/>
  <c r="E319" i="1"/>
  <c r="G319" i="1" s="1"/>
  <c r="A319" i="1"/>
  <c r="AX318" i="1"/>
  <c r="AV318" i="1"/>
  <c r="AU318" i="1"/>
  <c r="AT318" i="1"/>
  <c r="AS318" i="1"/>
  <c r="AR318" i="1"/>
  <c r="AP318" i="1"/>
  <c r="AO318" i="1"/>
  <c r="AN318" i="1"/>
  <c r="AM318" i="1"/>
  <c r="AL318" i="1"/>
  <c r="AK318" i="1"/>
  <c r="E318" i="1"/>
  <c r="G318" i="1" s="1"/>
  <c r="A318" i="1"/>
  <c r="AX316" i="1"/>
  <c r="AV316" i="1"/>
  <c r="AU316" i="1"/>
  <c r="AT316" i="1"/>
  <c r="AS316" i="1"/>
  <c r="AR316" i="1"/>
  <c r="AP316" i="1"/>
  <c r="AO316" i="1"/>
  <c r="AN316" i="1"/>
  <c r="AM316" i="1"/>
  <c r="AL316" i="1"/>
  <c r="AK316" i="1"/>
  <c r="E316" i="1"/>
  <c r="G316" i="1" s="1"/>
  <c r="A316" i="1"/>
  <c r="AX315" i="1"/>
  <c r="AV315" i="1"/>
  <c r="AU315" i="1"/>
  <c r="AT315" i="1"/>
  <c r="AS315" i="1"/>
  <c r="AR315" i="1"/>
  <c r="AP315" i="1"/>
  <c r="AO315" i="1"/>
  <c r="AN315" i="1"/>
  <c r="AM315" i="1"/>
  <c r="AL315" i="1"/>
  <c r="AK315" i="1"/>
  <c r="E315" i="1"/>
  <c r="G315" i="1" s="1"/>
  <c r="A315" i="1"/>
  <c r="AX313" i="1"/>
  <c r="AV313" i="1"/>
  <c r="AU313" i="1"/>
  <c r="AT313" i="1"/>
  <c r="AS313" i="1"/>
  <c r="AR313" i="1"/>
  <c r="AP313" i="1"/>
  <c r="AO313" i="1"/>
  <c r="AN313" i="1"/>
  <c r="AM313" i="1"/>
  <c r="AL313" i="1"/>
  <c r="AK313" i="1"/>
  <c r="E313" i="1"/>
  <c r="G313" i="1" s="1"/>
  <c r="A313" i="1"/>
  <c r="AX312" i="1"/>
  <c r="AV312" i="1"/>
  <c r="AU312" i="1"/>
  <c r="AT312" i="1"/>
  <c r="AS312" i="1"/>
  <c r="AR312" i="1"/>
  <c r="AP312" i="1"/>
  <c r="AO312" i="1"/>
  <c r="AN312" i="1"/>
  <c r="AM312" i="1"/>
  <c r="AL312" i="1"/>
  <c r="AK312" i="1"/>
  <c r="E312" i="1"/>
  <c r="G312" i="1" s="1"/>
  <c r="A312" i="1"/>
  <c r="AX310" i="1"/>
  <c r="AV310" i="1"/>
  <c r="AU310" i="1"/>
  <c r="AT310" i="1"/>
  <c r="AS310" i="1"/>
  <c r="AR310" i="1"/>
  <c r="AP310" i="1"/>
  <c r="AO310" i="1"/>
  <c r="AN310" i="1"/>
  <c r="AM310" i="1"/>
  <c r="AL310" i="1"/>
  <c r="AK310" i="1"/>
  <c r="E310" i="1"/>
  <c r="G310" i="1" s="1"/>
  <c r="A310" i="1"/>
  <c r="AX309" i="1"/>
  <c r="AV309" i="1"/>
  <c r="AU309" i="1"/>
  <c r="AT309" i="1"/>
  <c r="AS309" i="1"/>
  <c r="AR309" i="1"/>
  <c r="AP309" i="1"/>
  <c r="AO309" i="1"/>
  <c r="AN309" i="1"/>
  <c r="AM309" i="1"/>
  <c r="AL309" i="1"/>
  <c r="AK309" i="1"/>
  <c r="E309" i="1"/>
  <c r="G309" i="1" s="1"/>
  <c r="A309" i="1"/>
  <c r="AX307" i="1"/>
  <c r="AV307" i="1"/>
  <c r="AU307" i="1"/>
  <c r="AT307" i="1"/>
  <c r="AS307" i="1"/>
  <c r="AR307" i="1"/>
  <c r="AP307" i="1"/>
  <c r="AO307" i="1"/>
  <c r="AN307" i="1"/>
  <c r="AM307" i="1"/>
  <c r="AL307" i="1"/>
  <c r="AK307" i="1"/>
  <c r="E307" i="1"/>
  <c r="G307" i="1" s="1"/>
  <c r="A307" i="1"/>
  <c r="AX306" i="1"/>
  <c r="AV306" i="1"/>
  <c r="AU306" i="1"/>
  <c r="AT306" i="1"/>
  <c r="AS306" i="1"/>
  <c r="AR306" i="1"/>
  <c r="AP306" i="1"/>
  <c r="AO306" i="1"/>
  <c r="AN306" i="1"/>
  <c r="AM306" i="1"/>
  <c r="AL306" i="1"/>
  <c r="AK306" i="1"/>
  <c r="E306" i="1"/>
  <c r="G306" i="1" s="1"/>
  <c r="A306" i="1"/>
  <c r="AX304" i="1"/>
  <c r="AV304" i="1"/>
  <c r="AU304" i="1"/>
  <c r="AT304" i="1"/>
  <c r="AS304" i="1"/>
  <c r="AR304" i="1"/>
  <c r="AP304" i="1"/>
  <c r="AO304" i="1"/>
  <c r="AN304" i="1"/>
  <c r="AM304" i="1"/>
  <c r="AL304" i="1"/>
  <c r="AK304" i="1"/>
  <c r="E304" i="1"/>
  <c r="G304" i="1" s="1"/>
  <c r="A304" i="1"/>
  <c r="AX303" i="1"/>
  <c r="AV303" i="1"/>
  <c r="AU303" i="1"/>
  <c r="AT303" i="1"/>
  <c r="AS303" i="1"/>
  <c r="AR303" i="1"/>
  <c r="AP303" i="1"/>
  <c r="AO303" i="1"/>
  <c r="AN303" i="1"/>
  <c r="AM303" i="1"/>
  <c r="AL303" i="1"/>
  <c r="AK303" i="1"/>
  <c r="E303" i="1"/>
  <c r="G303" i="1" s="1"/>
  <c r="A303" i="1"/>
  <c r="AX301" i="1"/>
  <c r="AV301" i="1"/>
  <c r="AU301" i="1"/>
  <c r="AT301" i="1"/>
  <c r="AS301" i="1"/>
  <c r="AR301" i="1"/>
  <c r="AP301" i="1"/>
  <c r="AO301" i="1"/>
  <c r="AN301" i="1"/>
  <c r="AM301" i="1"/>
  <c r="AL301" i="1"/>
  <c r="AK301" i="1"/>
  <c r="E301" i="1"/>
  <c r="G301" i="1" s="1"/>
  <c r="A301" i="1"/>
  <c r="AX300" i="1"/>
  <c r="AV300" i="1"/>
  <c r="AU300" i="1"/>
  <c r="AT300" i="1"/>
  <c r="AS300" i="1"/>
  <c r="AR300" i="1"/>
  <c r="AP300" i="1"/>
  <c r="AO300" i="1"/>
  <c r="AN300" i="1"/>
  <c r="AM300" i="1"/>
  <c r="AL300" i="1"/>
  <c r="AK300" i="1"/>
  <c r="E300" i="1"/>
  <c r="G300" i="1" s="1"/>
  <c r="A300" i="1"/>
  <c r="AX298" i="1"/>
  <c r="AV298" i="1"/>
  <c r="AU298" i="1"/>
  <c r="AT298" i="1"/>
  <c r="AS298" i="1"/>
  <c r="AR298" i="1"/>
  <c r="AP298" i="1"/>
  <c r="AO298" i="1"/>
  <c r="AN298" i="1"/>
  <c r="AM298" i="1"/>
  <c r="AL298" i="1"/>
  <c r="AK298" i="1"/>
  <c r="Y298" i="1"/>
  <c r="Y299" i="1" s="1"/>
  <c r="X298" i="1"/>
  <c r="JN298" i="1" s="1"/>
  <c r="W298" i="1"/>
  <c r="JM298" i="1" s="1"/>
  <c r="V298" i="1"/>
  <c r="U298" i="1"/>
  <c r="FT298" i="1" s="1"/>
  <c r="T298" i="1"/>
  <c r="R298" i="1"/>
  <c r="KG298" i="1" s="1"/>
  <c r="Q298" i="1"/>
  <c r="Q299" i="1" s="1"/>
  <c r="P298" i="1"/>
  <c r="P299" i="1" s="1"/>
  <c r="JB299" i="1" s="1"/>
  <c r="O298" i="1"/>
  <c r="JA298" i="1" s="1"/>
  <c r="N298" i="1"/>
  <c r="KC298" i="1" s="1"/>
  <c r="M298" i="1"/>
  <c r="KD298" i="1" s="1"/>
  <c r="L298" i="1"/>
  <c r="EH298" i="1" a="1"/>
  <c r="EH298" i="1" s="1"/>
  <c r="H298" i="1"/>
  <c r="FO298" i="1" s="1"/>
  <c r="E298" i="1"/>
  <c r="G298" i="1" s="1"/>
  <c r="A298" i="1"/>
  <c r="KG297" i="1"/>
  <c r="KF297" i="1"/>
  <c r="KE297" i="1"/>
  <c r="KD297" i="1"/>
  <c r="KC297" i="1"/>
  <c r="KB297" i="1"/>
  <c r="KA297" i="1"/>
  <c r="JT297" i="1"/>
  <c r="JP297" i="1"/>
  <c r="JO297" i="1"/>
  <c r="JN297" i="1"/>
  <c r="JM297" i="1"/>
  <c r="JL297" i="1"/>
  <c r="JB297" i="1"/>
  <c r="JA297" i="1"/>
  <c r="FT297" i="1"/>
  <c r="FS297" i="1"/>
  <c r="FQ297" i="1"/>
  <c r="FP297" i="1"/>
  <c r="FO297" i="1"/>
  <c r="FA297" i="1" a="1"/>
  <c r="FA297" i="1" s="1"/>
  <c r="EY297" i="1" a="1"/>
  <c r="EY297" i="1" s="1"/>
  <c r="EH297" i="1" a="1"/>
  <c r="EH297" i="1" s="1"/>
  <c r="CF297" i="1" a="1"/>
  <c r="CF297" i="1" s="1"/>
  <c r="CE297" i="1" a="1"/>
  <c r="CE297" i="1" s="1"/>
  <c r="CD297" i="1" a="1"/>
  <c r="CD297" i="1" s="1"/>
  <c r="CC297" i="1" a="1"/>
  <c r="CC297" i="1" s="1"/>
  <c r="CB297" i="1" a="1"/>
  <c r="CB297" i="1" s="1"/>
  <c r="CA297" i="1" a="1"/>
  <c r="CA297" i="1" s="1"/>
  <c r="BZ297" i="1" a="1"/>
  <c r="BZ297" i="1" s="1"/>
  <c r="BY297" i="1" a="1"/>
  <c r="BY297" i="1" s="1"/>
  <c r="BW297" i="1" a="1"/>
  <c r="BW297" i="1" s="1"/>
  <c r="BA297" i="1"/>
  <c r="AX297" i="1"/>
  <c r="AV297" i="1"/>
  <c r="AU297" i="1"/>
  <c r="AT297" i="1"/>
  <c r="AS297" i="1"/>
  <c r="AR297" i="1"/>
  <c r="AQ297" i="1"/>
  <c r="AP297" i="1"/>
  <c r="AO297" i="1"/>
  <c r="AN297" i="1"/>
  <c r="AM297" i="1"/>
  <c r="AL297" i="1"/>
  <c r="AK297" i="1"/>
  <c r="E297" i="1"/>
  <c r="A297" i="1"/>
  <c r="AA296" i="1" a="1"/>
  <c r="AA296" i="1" s="1"/>
  <c r="A296" i="1"/>
  <c r="A295" i="1"/>
  <c r="Q265" i="1"/>
  <c r="Q266" i="1" s="1"/>
  <c r="Q267" i="1" s="1"/>
  <c r="Q268" i="1" s="1"/>
  <c r="Q269" i="1" s="1"/>
  <c r="Q270" i="1" s="1"/>
  <c r="Q271" i="1" s="1"/>
  <c r="Q272" i="1" s="1"/>
  <c r="Q273" i="1" s="1"/>
  <c r="Q274" i="1" s="1"/>
  <c r="Q275" i="1" s="1"/>
  <c r="Q276" i="1" s="1"/>
  <c r="Q277" i="1" s="1"/>
  <c r="Q278" i="1" s="1"/>
  <c r="Q279" i="1" s="1"/>
  <c r="Q280" i="1" s="1"/>
  <c r="Q281" i="1" s="1"/>
  <c r="Q282" i="1" s="1"/>
  <c r="Q283" i="1" s="1"/>
  <c r="Q284" i="1" s="1"/>
  <c r="Q285" i="1" s="1"/>
  <c r="Q286" i="1" s="1"/>
  <c r="Q287" i="1" s="1"/>
  <c r="Q288" i="1" s="1"/>
  <c r="Q289" i="1" s="1"/>
  <c r="Q290" i="1" s="1"/>
  <c r="Q291" i="1" s="1"/>
  <c r="Q292" i="1" s="1"/>
  <c r="Q293" i="1" s="1"/>
  <c r="M232" i="1"/>
  <c r="M233" i="1" s="1"/>
  <c r="M234" i="1" s="1"/>
  <c r="M235" i="1" s="1"/>
  <c r="M236" i="1" s="1"/>
  <c r="M237" i="1" s="1"/>
  <c r="M238" i="1" s="1"/>
  <c r="M239" i="1" s="1"/>
  <c r="M240" i="1" s="1"/>
  <c r="M241" i="1" s="1"/>
  <c r="M242" i="1" s="1"/>
  <c r="M243" i="1" s="1"/>
  <c r="M244" i="1" s="1"/>
  <c r="M245" i="1" s="1"/>
  <c r="M246" i="1" s="1"/>
  <c r="M247" i="1" s="1"/>
  <c r="M248" i="1" s="1"/>
  <c r="M249" i="1" s="1"/>
  <c r="M250" i="1" s="1"/>
  <c r="M251" i="1" s="1"/>
  <c r="M252" i="1" s="1"/>
  <c r="M253" i="1" s="1"/>
  <c r="M254" i="1" s="1"/>
  <c r="M255" i="1" s="1"/>
  <c r="M256" i="1" s="1"/>
  <c r="M257" i="1" s="1"/>
  <c r="M258" i="1" s="1"/>
  <c r="M259" i="1" s="1"/>
  <c r="M260" i="1" s="1"/>
  <c r="Y199" i="1"/>
  <c r="Y200" i="1" s="1"/>
  <c r="Y201" i="1" s="1"/>
  <c r="Y202" i="1" s="1"/>
  <c r="Y203" i="1" s="1"/>
  <c r="Y204" i="1" s="1"/>
  <c r="Y205" i="1" s="1"/>
  <c r="Y206" i="1" s="1"/>
  <c r="Y207" i="1" s="1"/>
  <c r="Y208" i="1" s="1"/>
  <c r="Y209" i="1" s="1"/>
  <c r="Y210" i="1" s="1"/>
  <c r="Y211" i="1" s="1"/>
  <c r="Y212" i="1" s="1"/>
  <c r="Y213" i="1" s="1"/>
  <c r="Y214" i="1" s="1"/>
  <c r="Y215" i="1" s="1"/>
  <c r="Y216" i="1" s="1"/>
  <c r="Y217" i="1" s="1"/>
  <c r="Y218" i="1" s="1"/>
  <c r="Y219" i="1" s="1"/>
  <c r="Y220" i="1" s="1"/>
  <c r="Y221" i="1" s="1"/>
  <c r="Y222" i="1" s="1"/>
  <c r="Y223" i="1" s="1"/>
  <c r="Y224" i="1" s="1"/>
  <c r="Y225" i="1" s="1"/>
  <c r="Y226" i="1" s="1"/>
  <c r="Y227" i="1" s="1"/>
  <c r="JX5" i="1"/>
  <c r="JX345" i="1" s="1"/>
  <c r="JU5" i="1"/>
  <c r="JU345" i="1" s="1"/>
  <c r="FO175" i="1" l="1"/>
  <c r="BA175" i="1"/>
  <c r="FQ175" i="1"/>
  <c r="H176" i="1"/>
  <c r="BA176" i="1" s="1"/>
  <c r="BA162" i="1"/>
  <c r="FQ162" i="1"/>
  <c r="FP162" i="1"/>
  <c r="FO162" i="1"/>
  <c r="KG75" i="1"/>
  <c r="R76" i="1"/>
  <c r="JM74" i="1"/>
  <c r="W75" i="1"/>
  <c r="KD74" i="1"/>
  <c r="M75" i="1"/>
  <c r="N75" i="1"/>
  <c r="KC74" i="1"/>
  <c r="J77" i="1"/>
  <c r="AV76" i="1"/>
  <c r="AU76" i="1"/>
  <c r="AT76" i="1"/>
  <c r="AS76" i="1"/>
  <c r="AR76" i="1"/>
  <c r="Y76" i="1"/>
  <c r="JP75" i="1"/>
  <c r="JO75" i="1"/>
  <c r="L76" i="1"/>
  <c r="AQ75" i="1"/>
  <c r="JL74" i="1"/>
  <c r="V75" i="1"/>
  <c r="BX76" i="1" a="1"/>
  <c r="BX76" i="1" s="1"/>
  <c r="EY76" i="1" a="1"/>
  <c r="EY76" i="1" s="1"/>
  <c r="FA76" i="1" a="1"/>
  <c r="FA76" i="1" s="1"/>
  <c r="CE76" i="1" a="1"/>
  <c r="CE76" i="1" s="1"/>
  <c r="CC76" i="1" a="1"/>
  <c r="CC76" i="1" s="1"/>
  <c r="CA76" i="1" a="1"/>
  <c r="CA76" i="1" s="1"/>
  <c r="BY76" i="1" a="1"/>
  <c r="BY76" i="1" s="1"/>
  <c r="BW76" i="1" a="1"/>
  <c r="BW76" i="1" s="1"/>
  <c r="K77" i="1"/>
  <c r="EH76" i="1" a="1"/>
  <c r="EH76" i="1" s="1"/>
  <c r="CF76" i="1" a="1"/>
  <c r="CF76" i="1" s="1"/>
  <c r="CD76" i="1" a="1"/>
  <c r="CD76" i="1" s="1"/>
  <c r="CB76" i="1" a="1"/>
  <c r="CB76" i="1" s="1"/>
  <c r="BZ76" i="1" a="1"/>
  <c r="BZ76" i="1" s="1"/>
  <c r="S75" i="1"/>
  <c r="KB74" i="1"/>
  <c r="KF75" i="1"/>
  <c r="KE75" i="1"/>
  <c r="Q76" i="1"/>
  <c r="O76" i="1"/>
  <c r="JA75" i="1"/>
  <c r="JN74" i="1"/>
  <c r="X75" i="1"/>
  <c r="FS75" i="1"/>
  <c r="U76" i="1"/>
  <c r="FT75" i="1"/>
  <c r="P76" i="1"/>
  <c r="JB75" i="1"/>
  <c r="M176" i="1"/>
  <c r="KD176" i="1" s="1"/>
  <c r="KD175" i="1"/>
  <c r="JP176" i="1"/>
  <c r="JO176" i="1"/>
  <c r="JT175" i="1"/>
  <c r="KA175" i="1"/>
  <c r="T176" i="1"/>
  <c r="X176" i="1"/>
  <c r="JN176" i="1" s="1"/>
  <c r="JN175" i="1"/>
  <c r="CE176" i="1" a="1"/>
  <c r="CE176" i="1" s="1"/>
  <c r="CA176" i="1" a="1"/>
  <c r="CA176" i="1" s="1"/>
  <c r="BW176" i="1" a="1"/>
  <c r="BW176" i="1" s="1"/>
  <c r="EH176" i="1" a="1"/>
  <c r="EH176" i="1" s="1"/>
  <c r="CD176" i="1" a="1"/>
  <c r="CD176" i="1" s="1"/>
  <c r="BZ176" i="1" a="1"/>
  <c r="BZ176" i="1" s="1"/>
  <c r="CF176" i="1" a="1"/>
  <c r="CF176" i="1" s="1"/>
  <c r="CB176" i="1" a="1"/>
  <c r="CB176" i="1" s="1"/>
  <c r="BX176" i="1" a="1"/>
  <c r="BX176" i="1" s="1"/>
  <c r="CC176" i="1" a="1"/>
  <c r="CC176" i="1" s="1"/>
  <c r="FA176" i="1" a="1"/>
  <c r="FA176" i="1" s="1"/>
  <c r="BY176" i="1" a="1"/>
  <c r="BY176" i="1" s="1"/>
  <c r="EY176" i="1" a="1"/>
  <c r="EY176" i="1" s="1"/>
  <c r="AN176" i="1"/>
  <c r="AM176" i="1"/>
  <c r="AL176" i="1"/>
  <c r="AK176" i="1"/>
  <c r="AP176" i="1"/>
  <c r="AO176" i="1"/>
  <c r="AX176" i="1"/>
  <c r="FT176" i="1"/>
  <c r="FS176" i="1"/>
  <c r="AV176" i="1"/>
  <c r="AU176" i="1"/>
  <c r="AT176" i="1"/>
  <c r="AS176" i="1"/>
  <c r="AR176" i="1"/>
  <c r="KE175" i="1"/>
  <c r="Q176" i="1"/>
  <c r="KF175" i="1"/>
  <c r="KC154" i="1"/>
  <c r="JM163" i="1"/>
  <c r="N164" i="1"/>
  <c r="KC163" i="1"/>
  <c r="L163" i="1"/>
  <c r="AQ162" i="1"/>
  <c r="JN163" i="1"/>
  <c r="X164" i="1"/>
  <c r="I163" i="1"/>
  <c r="BA163" i="1" s="1"/>
  <c r="AL162" i="1"/>
  <c r="AP162" i="1"/>
  <c r="AO162" i="1"/>
  <c r="AX162" i="1"/>
  <c r="AM162" i="1"/>
  <c r="AK162" i="1"/>
  <c r="AN162" i="1"/>
  <c r="FQ163" i="1"/>
  <c r="H164" i="1"/>
  <c r="FO163" i="1"/>
  <c r="FP163" i="1"/>
  <c r="Y163" i="1"/>
  <c r="JO162" i="1"/>
  <c r="JP162" i="1"/>
  <c r="FT162" i="1"/>
  <c r="FS162" i="1"/>
  <c r="U163" i="1"/>
  <c r="W165" i="1"/>
  <c r="JM164" i="1"/>
  <c r="CD162" i="1" a="1"/>
  <c r="CD162" i="1" s="1"/>
  <c r="BZ162" i="1" a="1"/>
  <c r="BZ162" i="1" s="1"/>
  <c r="CF162" i="1" a="1"/>
  <c r="CF162" i="1" s="1"/>
  <c r="CB162" i="1" a="1"/>
  <c r="CB162" i="1" s="1"/>
  <c r="BX162" i="1" a="1"/>
  <c r="BX162" i="1" s="1"/>
  <c r="BY162" i="1" a="1"/>
  <c r="BY162" i="1" s="1"/>
  <c r="K163" i="1"/>
  <c r="EY162" i="1" a="1"/>
  <c r="EY162" i="1" s="1"/>
  <c r="CC162" i="1" a="1"/>
  <c r="CC162" i="1" s="1"/>
  <c r="FA162" i="1" a="1"/>
  <c r="FA162" i="1" s="1"/>
  <c r="CE162" i="1" a="1"/>
  <c r="CE162" i="1" s="1"/>
  <c r="BW162" i="1" a="1"/>
  <c r="BW162" i="1" s="1"/>
  <c r="CA162" i="1" a="1"/>
  <c r="CA162" i="1" s="1"/>
  <c r="EH162" i="1" a="1"/>
  <c r="EH162" i="1" s="1"/>
  <c r="JA164" i="1"/>
  <c r="O165" i="1"/>
  <c r="V164" i="1"/>
  <c r="JL163" i="1"/>
  <c r="Q163" i="1"/>
  <c r="KF162" i="1"/>
  <c r="KE162" i="1"/>
  <c r="M163" i="1"/>
  <c r="KD162" i="1"/>
  <c r="JB163" i="1"/>
  <c r="P164" i="1"/>
  <c r="AU163" i="1"/>
  <c r="AR163" i="1"/>
  <c r="J164" i="1"/>
  <c r="AT163" i="1"/>
  <c r="AS163" i="1"/>
  <c r="AV163" i="1"/>
  <c r="R164" i="1"/>
  <c r="KG163" i="1"/>
  <c r="JT162" i="1"/>
  <c r="KA162" i="1"/>
  <c r="T163" i="1"/>
  <c r="KB162" i="1"/>
  <c r="S163" i="1"/>
  <c r="JM160" i="1"/>
  <c r="KG160" i="1"/>
  <c r="O299" i="1"/>
  <c r="JA299" i="1" s="1"/>
  <c r="W299" i="1"/>
  <c r="JM299" i="1" s="1"/>
  <c r="JP299" i="1"/>
  <c r="JO299" i="1"/>
  <c r="KF299" i="1"/>
  <c r="KE299" i="1"/>
  <c r="X299" i="1"/>
  <c r="JN299" i="1" s="1"/>
  <c r="R299" i="1"/>
  <c r="KG299" i="1" s="1"/>
  <c r="H299" i="1"/>
  <c r="P300" i="1"/>
  <c r="P301" i="1" s="1"/>
  <c r="Y300" i="1"/>
  <c r="JP300" i="1" s="1"/>
  <c r="L299" i="1"/>
  <c r="AQ299" i="1" s="1"/>
  <c r="T299" i="1"/>
  <c r="T300" i="1" s="1"/>
  <c r="KA300" i="1" s="1"/>
  <c r="Q300" i="1"/>
  <c r="KE300" i="1" s="1"/>
  <c r="S300" i="1"/>
  <c r="S301" i="1" s="1"/>
  <c r="S302" i="1" s="1"/>
  <c r="KB302" i="1" s="1"/>
  <c r="M299" i="1"/>
  <c r="KD299" i="1" s="1"/>
  <c r="U299" i="1"/>
  <c r="U300" i="1" s="1"/>
  <c r="N299" i="1"/>
  <c r="KC299" i="1" s="1"/>
  <c r="V299" i="1"/>
  <c r="JL299" i="1" s="1"/>
  <c r="KB298" i="1"/>
  <c r="FQ298" i="1"/>
  <c r="FP298" i="1"/>
  <c r="JL298" i="1"/>
  <c r="BA298" i="1"/>
  <c r="JT298" i="1"/>
  <c r="AQ298" i="1"/>
  <c r="BZ298" i="1" a="1"/>
  <c r="BZ298" i="1" s="1"/>
  <c r="KA298" i="1"/>
  <c r="CB298" i="1" a="1"/>
  <c r="CB298" i="1" s="1"/>
  <c r="CF298" i="1" a="1"/>
  <c r="CF298" i="1" s="1"/>
  <c r="KF298" i="1"/>
  <c r="CE298" i="1" a="1"/>
  <c r="CE298" i="1" s="1"/>
  <c r="CA298" i="1" a="1"/>
  <c r="CA298" i="1" s="1"/>
  <c r="BW298" i="1" a="1"/>
  <c r="BW298" i="1" s="1"/>
  <c r="FA298" i="1" a="1"/>
  <c r="FA298" i="1" s="1"/>
  <c r="CC298" i="1" a="1"/>
  <c r="CC298" i="1" s="1"/>
  <c r="BY298" i="1" a="1"/>
  <c r="BY298" i="1" s="1"/>
  <c r="EY298" i="1" a="1"/>
  <c r="EY298" i="1" s="1"/>
  <c r="JB298" i="1"/>
  <c r="JO298" i="1"/>
  <c r="FS298" i="1"/>
  <c r="CD298" i="1" a="1"/>
  <c r="CD298" i="1" s="1"/>
  <c r="JP298" i="1"/>
  <c r="KE298" i="1"/>
  <c r="JX6" i="1"/>
  <c r="JX9" i="1" s="1"/>
  <c r="JU6" i="1"/>
  <c r="JU9" i="1" s="1"/>
  <c r="C231" i="1"/>
  <c r="C232" i="1" s="1"/>
  <c r="C233" i="1" s="1"/>
  <c r="C234" i="1" s="1"/>
  <c r="C235" i="1" s="1"/>
  <c r="C236" i="1" s="1"/>
  <c r="C237" i="1" s="1"/>
  <c r="C238" i="1" s="1"/>
  <c r="C239" i="1" s="1"/>
  <c r="C240" i="1" s="1"/>
  <c r="C241" i="1" s="1"/>
  <c r="C242" i="1" s="1"/>
  <c r="C243" i="1" s="1"/>
  <c r="C244" i="1" s="1"/>
  <c r="C245" i="1" s="1"/>
  <c r="C246" i="1" s="1"/>
  <c r="C247" i="1" s="1"/>
  <c r="C248" i="1" s="1"/>
  <c r="C249" i="1" s="1"/>
  <c r="C250" i="1" s="1"/>
  <c r="C251" i="1" s="1"/>
  <c r="C252" i="1" s="1"/>
  <c r="C253" i="1" s="1"/>
  <c r="C254" i="1" s="1"/>
  <c r="C255" i="1" s="1"/>
  <c r="C256" i="1" s="1"/>
  <c r="C257" i="1" s="1"/>
  <c r="C258" i="1" s="1"/>
  <c r="C259" i="1" s="1"/>
  <c r="C260" i="1" s="1"/>
  <c r="C264" i="1" s="1"/>
  <c r="C265" i="1" s="1"/>
  <c r="C266" i="1" s="1"/>
  <c r="C267" i="1" s="1"/>
  <c r="C268" i="1" s="1"/>
  <c r="C269" i="1" s="1"/>
  <c r="C270" i="1" s="1"/>
  <c r="C271" i="1" s="1"/>
  <c r="C272" i="1" s="1"/>
  <c r="C273" i="1" s="1"/>
  <c r="C274" i="1" s="1"/>
  <c r="C275" i="1" s="1"/>
  <c r="C276" i="1" s="1"/>
  <c r="C277" i="1" s="1"/>
  <c r="C278" i="1" s="1"/>
  <c r="C279" i="1" s="1"/>
  <c r="C280" i="1" s="1"/>
  <c r="C281" i="1" s="1"/>
  <c r="C282" i="1" s="1"/>
  <c r="C283" i="1" s="1"/>
  <c r="C284" i="1" s="1"/>
  <c r="C285" i="1" s="1"/>
  <c r="C286" i="1" s="1"/>
  <c r="C287" i="1" s="1"/>
  <c r="C288" i="1" s="1"/>
  <c r="C289" i="1" s="1"/>
  <c r="C290" i="1" s="1"/>
  <c r="C291" i="1" s="1"/>
  <c r="C292" i="1" s="1"/>
  <c r="C293" i="1" s="1"/>
  <c r="C297" i="1" s="1"/>
  <c r="C298" i="1" s="1"/>
  <c r="AQ148" i="1"/>
  <c r="A148" i="1"/>
  <c r="AQ147" i="1"/>
  <c r="A147" i="1"/>
  <c r="I146" i="1"/>
  <c r="I147" i="1" s="1"/>
  <c r="J146" i="1"/>
  <c r="K146" i="1"/>
  <c r="M146" i="1"/>
  <c r="M147" i="1" s="1"/>
  <c r="KD147" i="1" s="1"/>
  <c r="N146" i="1"/>
  <c r="N147" i="1" s="1"/>
  <c r="O146" i="1"/>
  <c r="P146" i="1"/>
  <c r="Q146" i="1"/>
  <c r="R146" i="1"/>
  <c r="R147" i="1" s="1"/>
  <c r="KG147" i="1" s="1"/>
  <c r="S146" i="1"/>
  <c r="T146" i="1"/>
  <c r="T147" i="1" s="1"/>
  <c r="U146" i="1"/>
  <c r="U147" i="1" s="1"/>
  <c r="FT147" i="1" s="1"/>
  <c r="V146" i="1"/>
  <c r="V147" i="1" s="1"/>
  <c r="W146" i="1"/>
  <c r="W147" i="1" s="1"/>
  <c r="X146" i="1"/>
  <c r="X147" i="1" s="1"/>
  <c r="Y146" i="1"/>
  <c r="AN149" i="1"/>
  <c r="H146" i="1"/>
  <c r="AA150" i="1"/>
  <c r="A150" i="1"/>
  <c r="AK149" i="1"/>
  <c r="AQ149" i="1"/>
  <c r="AX149" i="1"/>
  <c r="A149" i="1"/>
  <c r="A146" i="1"/>
  <c r="KG145" i="1"/>
  <c r="KF145" i="1"/>
  <c r="KE145" i="1"/>
  <c r="KD145" i="1"/>
  <c r="KC145" i="1"/>
  <c r="KB145" i="1"/>
  <c r="KA145" i="1"/>
  <c r="JT145" i="1"/>
  <c r="JP145" i="1"/>
  <c r="JO145" i="1"/>
  <c r="JN145" i="1"/>
  <c r="JM145" i="1"/>
  <c r="JL145" i="1"/>
  <c r="JB145" i="1"/>
  <c r="JA145" i="1"/>
  <c r="FT145" i="1"/>
  <c r="FS145" i="1"/>
  <c r="FQ145" i="1"/>
  <c r="FP145" i="1"/>
  <c r="FO145" i="1"/>
  <c r="FA145" i="1" a="1"/>
  <c r="FA145" i="1" s="1"/>
  <c r="EY145" i="1" a="1"/>
  <c r="EY145" i="1" s="1"/>
  <c r="EH145" i="1" a="1"/>
  <c r="EH145" i="1" s="1"/>
  <c r="CF145" i="1" a="1"/>
  <c r="CF145" i="1" s="1"/>
  <c r="CE145" i="1" a="1"/>
  <c r="CE145" i="1" s="1"/>
  <c r="CD145" i="1" a="1"/>
  <c r="CD145" i="1" s="1"/>
  <c r="CC145" i="1" a="1"/>
  <c r="CC145" i="1" s="1"/>
  <c r="CB145" i="1" a="1"/>
  <c r="CB145" i="1" s="1"/>
  <c r="CA145" i="1" a="1"/>
  <c r="CA145" i="1" s="1"/>
  <c r="BZ145" i="1" a="1"/>
  <c r="BZ145" i="1" s="1"/>
  <c r="BY145" i="1" a="1"/>
  <c r="BY145" i="1" s="1"/>
  <c r="BX145" i="1" a="1"/>
  <c r="BX145" i="1" s="1"/>
  <c r="BW145" i="1" a="1"/>
  <c r="BW145" i="1" s="1"/>
  <c r="AX145" i="1"/>
  <c r="AV145" i="1"/>
  <c r="AU145" i="1"/>
  <c r="AT145" i="1"/>
  <c r="AS145" i="1"/>
  <c r="AR145" i="1"/>
  <c r="AQ145" i="1"/>
  <c r="AP145" i="1"/>
  <c r="AO145" i="1"/>
  <c r="AN145" i="1"/>
  <c r="AM145" i="1"/>
  <c r="AL145" i="1"/>
  <c r="AK145" i="1"/>
  <c r="A145" i="1"/>
  <c r="AA144" i="1" a="1"/>
  <c r="AA144" i="1" s="1"/>
  <c r="A144" i="1"/>
  <c r="A143" i="1"/>
  <c r="FQ176" i="1" l="1"/>
  <c r="FO176" i="1"/>
  <c r="FP176" i="1"/>
  <c r="P77" i="1"/>
  <c r="JB76" i="1"/>
  <c r="KF76" i="1"/>
  <c r="KE76" i="1"/>
  <c r="Q77" i="1"/>
  <c r="Y77" i="1"/>
  <c r="JP76" i="1"/>
  <c r="JO76" i="1"/>
  <c r="N76" i="1"/>
  <c r="KC75" i="1"/>
  <c r="FT76" i="1"/>
  <c r="FS76" i="1"/>
  <c r="U77" i="1"/>
  <c r="CC77" i="1" a="1"/>
  <c r="CC77" i="1" s="1"/>
  <c r="CA77" i="1" a="1"/>
  <c r="CA77" i="1" s="1"/>
  <c r="BY77" i="1" a="1"/>
  <c r="BY77" i="1" s="1"/>
  <c r="BW77" i="1" a="1"/>
  <c r="BW77" i="1" s="1"/>
  <c r="K78" i="1"/>
  <c r="EH77" i="1" a="1"/>
  <c r="EH77" i="1" s="1"/>
  <c r="CF77" i="1" a="1"/>
  <c r="CF77" i="1" s="1"/>
  <c r="CD77" i="1" a="1"/>
  <c r="CD77" i="1" s="1"/>
  <c r="CB77" i="1" a="1"/>
  <c r="CB77" i="1" s="1"/>
  <c r="BZ77" i="1" a="1"/>
  <c r="BZ77" i="1" s="1"/>
  <c r="BX77" i="1" a="1"/>
  <c r="BX77" i="1" s="1"/>
  <c r="EY77" i="1" a="1"/>
  <c r="EY77" i="1" s="1"/>
  <c r="FA77" i="1" a="1"/>
  <c r="FA77" i="1" s="1"/>
  <c r="CE77" i="1" a="1"/>
  <c r="CE77" i="1" s="1"/>
  <c r="M76" i="1"/>
  <c r="KD75" i="1"/>
  <c r="V76" i="1"/>
  <c r="JL75" i="1"/>
  <c r="JN75" i="1"/>
  <c r="X76" i="1"/>
  <c r="S76" i="1"/>
  <c r="KB75" i="1"/>
  <c r="JM75" i="1"/>
  <c r="W76" i="1"/>
  <c r="L77" i="1"/>
  <c r="AQ76" i="1"/>
  <c r="KG76" i="1"/>
  <c r="R77" i="1"/>
  <c r="JA76" i="1"/>
  <c r="O77" i="1"/>
  <c r="AR77" i="1"/>
  <c r="J78" i="1"/>
  <c r="AV77" i="1"/>
  <c r="AU77" i="1"/>
  <c r="AT77" i="1"/>
  <c r="AS77" i="1"/>
  <c r="H147" i="1"/>
  <c r="FQ147" i="1" s="1"/>
  <c r="BA146" i="1"/>
  <c r="JT176" i="1"/>
  <c r="KA176" i="1"/>
  <c r="KF176" i="1"/>
  <c r="KE176" i="1"/>
  <c r="KD154" i="1"/>
  <c r="N165" i="1"/>
  <c r="KC164" i="1"/>
  <c r="T164" i="1"/>
  <c r="KA163" i="1"/>
  <c r="JT163" i="1"/>
  <c r="AV164" i="1"/>
  <c r="AS164" i="1"/>
  <c r="J165" i="1"/>
  <c r="AU164" i="1"/>
  <c r="AR164" i="1"/>
  <c r="AT164" i="1"/>
  <c r="FQ164" i="1"/>
  <c r="FO164" i="1"/>
  <c r="H165" i="1"/>
  <c r="FP164" i="1"/>
  <c r="Q164" i="1"/>
  <c r="KF163" i="1"/>
  <c r="KE163" i="1"/>
  <c r="I164" i="1"/>
  <c r="BA164" i="1" s="1"/>
  <c r="AP163" i="1"/>
  <c r="AM163" i="1"/>
  <c r="AN163" i="1"/>
  <c r="AL163" i="1"/>
  <c r="AX163" i="1"/>
  <c r="AK163" i="1"/>
  <c r="AO163" i="1"/>
  <c r="JB164" i="1"/>
  <c r="P165" i="1"/>
  <c r="V165" i="1"/>
  <c r="JL164" i="1"/>
  <c r="JN164" i="1"/>
  <c r="X165" i="1"/>
  <c r="R165" i="1"/>
  <c r="KG164" i="1"/>
  <c r="JA165" i="1"/>
  <c r="O166" i="1"/>
  <c r="FA163" i="1" a="1"/>
  <c r="FA163" i="1" s="1"/>
  <c r="K164" i="1"/>
  <c r="EY163" i="1" a="1"/>
  <c r="EY163" i="1" s="1"/>
  <c r="CF163" i="1" a="1"/>
  <c r="CF163" i="1" s="1"/>
  <c r="CB163" i="1" a="1"/>
  <c r="CB163" i="1" s="1"/>
  <c r="BX163" i="1" a="1"/>
  <c r="BX163" i="1" s="1"/>
  <c r="BZ163" i="1" a="1"/>
  <c r="BZ163" i="1" s="1"/>
  <c r="BY163" i="1" a="1"/>
  <c r="BY163" i="1" s="1"/>
  <c r="EH163" i="1" a="1"/>
  <c r="EH163" i="1" s="1"/>
  <c r="CE163" i="1" a="1"/>
  <c r="CE163" i="1" s="1"/>
  <c r="BW163" i="1" a="1"/>
  <c r="BW163" i="1" s="1"/>
  <c r="CA163" i="1" a="1"/>
  <c r="CA163" i="1" s="1"/>
  <c r="CD163" i="1" a="1"/>
  <c r="CD163" i="1" s="1"/>
  <c r="CC163" i="1" a="1"/>
  <c r="CC163" i="1" s="1"/>
  <c r="W166" i="1"/>
  <c r="JM165" i="1"/>
  <c r="JO163" i="1"/>
  <c r="JP163" i="1"/>
  <c r="Y164" i="1"/>
  <c r="S164" i="1"/>
  <c r="KB163" i="1"/>
  <c r="KD163" i="1"/>
  <c r="M164" i="1"/>
  <c r="U164" i="1"/>
  <c r="FS163" i="1"/>
  <c r="FT163" i="1"/>
  <c r="AQ163" i="1"/>
  <c r="L164" i="1"/>
  <c r="JL160" i="1"/>
  <c r="R300" i="1"/>
  <c r="KG300" i="1" s="1"/>
  <c r="JB300" i="1"/>
  <c r="JO300" i="1"/>
  <c r="W300" i="1"/>
  <c r="JM300" i="1" s="1"/>
  <c r="V300" i="1"/>
  <c r="JL300" i="1" s="1"/>
  <c r="Y301" i="1"/>
  <c r="Y302" i="1" s="1"/>
  <c r="JP302" i="1" s="1"/>
  <c r="M300" i="1"/>
  <c r="KD300" i="1" s="1"/>
  <c r="Q301" i="1"/>
  <c r="Q302" i="1" s="1"/>
  <c r="KE302" i="1" s="1"/>
  <c r="O300" i="1"/>
  <c r="O301" i="1" s="1"/>
  <c r="O302" i="1" s="1"/>
  <c r="JA302" i="1" s="1"/>
  <c r="JB301" i="1"/>
  <c r="P302" i="1"/>
  <c r="X300" i="1"/>
  <c r="X301" i="1" s="1"/>
  <c r="X302" i="1" s="1"/>
  <c r="JN302" i="1" s="1"/>
  <c r="N300" i="1"/>
  <c r="KC300" i="1" s="1"/>
  <c r="C300" i="1"/>
  <c r="C301" i="1" s="1"/>
  <c r="C299" i="1"/>
  <c r="KB300" i="1"/>
  <c r="JT299" i="1"/>
  <c r="KA299" i="1"/>
  <c r="JT300" i="1"/>
  <c r="L300" i="1"/>
  <c r="T301" i="1"/>
  <c r="KA301" i="1" s="1"/>
  <c r="KF300" i="1"/>
  <c r="FT299" i="1"/>
  <c r="FS299" i="1"/>
  <c r="FQ299" i="1"/>
  <c r="BA299" i="1"/>
  <c r="FO299" i="1"/>
  <c r="FP299" i="1"/>
  <c r="H300" i="1"/>
  <c r="FQ300" i="1" s="1"/>
  <c r="S303" i="1"/>
  <c r="KB301" i="1"/>
  <c r="EH300" i="1" a="1"/>
  <c r="EH300" i="1" s="1"/>
  <c r="FA300" i="1" a="1"/>
  <c r="FA300" i="1" s="1"/>
  <c r="CC300" i="1" a="1"/>
  <c r="CC300" i="1" s="1"/>
  <c r="BY300" i="1" a="1"/>
  <c r="BY300" i="1" s="1"/>
  <c r="CE300" i="1" a="1"/>
  <c r="CE300" i="1" s="1"/>
  <c r="CD300" i="1" a="1"/>
  <c r="CD300" i="1" s="1"/>
  <c r="EY300" i="1" a="1"/>
  <c r="EY300" i="1" s="1"/>
  <c r="BW300" i="1" a="1"/>
  <c r="BW300" i="1" s="1"/>
  <c r="CB300" i="1" a="1"/>
  <c r="CB300" i="1" s="1"/>
  <c r="CA300" i="1" a="1"/>
  <c r="CA300" i="1" s="1"/>
  <c r="CF300" i="1" a="1"/>
  <c r="CF300" i="1" s="1"/>
  <c r="BZ300" i="1" a="1"/>
  <c r="BZ300" i="1" s="1"/>
  <c r="U301" i="1"/>
  <c r="U302" i="1" s="1"/>
  <c r="FT300" i="1"/>
  <c r="FS300" i="1"/>
  <c r="AL147" i="1"/>
  <c r="AM147" i="1"/>
  <c r="FS146" i="1"/>
  <c r="JM147" i="1"/>
  <c r="W148" i="1"/>
  <c r="JL147" i="1"/>
  <c r="V148" i="1"/>
  <c r="KC147" i="1"/>
  <c r="N148" i="1"/>
  <c r="KC148" i="1" s="1"/>
  <c r="T148" i="1"/>
  <c r="KA147" i="1"/>
  <c r="JT147" i="1"/>
  <c r="JN147" i="1"/>
  <c r="X148" i="1"/>
  <c r="AN147" i="1"/>
  <c r="U148" i="1"/>
  <c r="U149" i="1" s="1"/>
  <c r="FT149" i="1" s="1"/>
  <c r="JO146" i="1"/>
  <c r="O147" i="1"/>
  <c r="AO147" i="1"/>
  <c r="AX147" i="1"/>
  <c r="M148" i="1"/>
  <c r="KD148" i="1" s="1"/>
  <c r="P147" i="1"/>
  <c r="AP147" i="1"/>
  <c r="Q147" i="1"/>
  <c r="Y147" i="1"/>
  <c r="I148" i="1"/>
  <c r="R148" i="1"/>
  <c r="KG148" i="1" s="1"/>
  <c r="J147" i="1"/>
  <c r="S147" i="1"/>
  <c r="AK147" i="1"/>
  <c r="FS147" i="1"/>
  <c r="K147" i="1"/>
  <c r="AL149" i="1"/>
  <c r="FT146" i="1"/>
  <c r="JP146" i="1"/>
  <c r="AP149" i="1"/>
  <c r="AM149" i="1"/>
  <c r="AO149" i="1"/>
  <c r="BA264" i="1"/>
  <c r="BA231" i="1"/>
  <c r="BA198" i="1"/>
  <c r="BE33" i="1"/>
  <c r="BE24" i="1"/>
  <c r="L78" i="1" l="1"/>
  <c r="AQ77" i="1"/>
  <c r="V77" i="1"/>
  <c r="JL76" i="1"/>
  <c r="Y78" i="1"/>
  <c r="JP77" i="1"/>
  <c r="JO77" i="1"/>
  <c r="AU78" i="1"/>
  <c r="AS78" i="1"/>
  <c r="AT78" i="1"/>
  <c r="J79" i="1"/>
  <c r="AR78" i="1"/>
  <c r="AV78" i="1"/>
  <c r="JM76" i="1"/>
  <c r="W77" i="1"/>
  <c r="U78" i="1"/>
  <c r="FT77" i="1"/>
  <c r="FS77" i="1"/>
  <c r="KF77" i="1"/>
  <c r="KE77" i="1"/>
  <c r="Q78" i="1"/>
  <c r="M77" i="1"/>
  <c r="KD76" i="1"/>
  <c r="O78" i="1"/>
  <c r="JA77" i="1"/>
  <c r="S77" i="1"/>
  <c r="KB76" i="1"/>
  <c r="CD78" i="1" a="1"/>
  <c r="CD78" i="1" s="1"/>
  <c r="BX78" i="1" a="1"/>
  <c r="BX78" i="1" s="1"/>
  <c r="BZ78" i="1" a="1"/>
  <c r="BZ78" i="1" s="1"/>
  <c r="EY78" i="1" a="1"/>
  <c r="EY78" i="1" s="1"/>
  <c r="K79" i="1"/>
  <c r="CE78" i="1" a="1"/>
  <c r="CE78" i="1" s="1"/>
  <c r="FA78" i="1" a="1"/>
  <c r="FA78" i="1" s="1"/>
  <c r="CA78" i="1" a="1"/>
  <c r="CA78" i="1" s="1"/>
  <c r="CC78" i="1" a="1"/>
  <c r="CC78" i="1" s="1"/>
  <c r="BW78" i="1" a="1"/>
  <c r="BW78" i="1" s="1"/>
  <c r="BY78" i="1" a="1"/>
  <c r="BY78" i="1" s="1"/>
  <c r="EH78" i="1" a="1"/>
  <c r="EH78" i="1" s="1"/>
  <c r="CF78" i="1" a="1"/>
  <c r="CF78" i="1" s="1"/>
  <c r="CB78" i="1" a="1"/>
  <c r="CB78" i="1" s="1"/>
  <c r="KG77" i="1"/>
  <c r="R78" i="1"/>
  <c r="JN76" i="1"/>
  <c r="X77" i="1"/>
  <c r="N77" i="1"/>
  <c r="KC76" i="1"/>
  <c r="P78" i="1"/>
  <c r="JB77" i="1"/>
  <c r="FP147" i="1"/>
  <c r="FO147" i="1"/>
  <c r="H148" i="1"/>
  <c r="BA147" i="1"/>
  <c r="AQ154" i="1"/>
  <c r="N166" i="1"/>
  <c r="KC165" i="1"/>
  <c r="EY164" i="1" a="1"/>
  <c r="EY164" i="1" s="1"/>
  <c r="K165" i="1"/>
  <c r="CE164" i="1" a="1"/>
  <c r="CE164" i="1" s="1"/>
  <c r="CA164" i="1" a="1"/>
  <c r="CA164" i="1" s="1"/>
  <c r="CB164" i="1" a="1"/>
  <c r="CB164" i="1" s="1"/>
  <c r="CF164" i="1" a="1"/>
  <c r="CF164" i="1" s="1"/>
  <c r="BW164" i="1" a="1"/>
  <c r="BW164" i="1" s="1"/>
  <c r="FA164" i="1" a="1"/>
  <c r="FA164" i="1" s="1"/>
  <c r="CD164" i="1" a="1"/>
  <c r="CD164" i="1" s="1"/>
  <c r="BX164" i="1" a="1"/>
  <c r="BX164" i="1" s="1"/>
  <c r="EH164" i="1" a="1"/>
  <c r="EH164" i="1" s="1"/>
  <c r="BY164" i="1" a="1"/>
  <c r="BY164" i="1" s="1"/>
  <c r="CC164" i="1" a="1"/>
  <c r="CC164" i="1" s="1"/>
  <c r="BZ164" i="1" a="1"/>
  <c r="BZ164" i="1" s="1"/>
  <c r="KE164" i="1"/>
  <c r="KF164" i="1"/>
  <c r="Q165" i="1"/>
  <c r="JL165" i="1"/>
  <c r="V166" i="1"/>
  <c r="AV165" i="1"/>
  <c r="AT165" i="1"/>
  <c r="AS165" i="1"/>
  <c r="AR165" i="1"/>
  <c r="AU165" i="1"/>
  <c r="J166" i="1"/>
  <c r="FT164" i="1"/>
  <c r="FS164" i="1"/>
  <c r="U165" i="1"/>
  <c r="JA166" i="1"/>
  <c r="O167" i="1"/>
  <c r="JA167" i="1" s="1"/>
  <c r="P166" i="1"/>
  <c r="JB165" i="1"/>
  <c r="KD164" i="1"/>
  <c r="M165" i="1"/>
  <c r="JM166" i="1"/>
  <c r="W167" i="1"/>
  <c r="JM167" i="1" s="1"/>
  <c r="AX164" i="1"/>
  <c r="AO164" i="1"/>
  <c r="AN164" i="1"/>
  <c r="I165" i="1"/>
  <c r="BA165" i="1" s="1"/>
  <c r="AK164" i="1"/>
  <c r="AM164" i="1"/>
  <c r="AP164" i="1"/>
  <c r="AL164" i="1"/>
  <c r="H166" i="1"/>
  <c r="FP165" i="1"/>
  <c r="FO165" i="1"/>
  <c r="FQ165" i="1"/>
  <c r="KG165" i="1"/>
  <c r="R166" i="1"/>
  <c r="JP164" i="1"/>
  <c r="JO164" i="1"/>
  <c r="Y165" i="1"/>
  <c r="L165" i="1"/>
  <c r="AQ164" i="1"/>
  <c r="S165" i="1"/>
  <c r="KB164" i="1"/>
  <c r="X166" i="1"/>
  <c r="JN165" i="1"/>
  <c r="T165" i="1"/>
  <c r="KA164" i="1"/>
  <c r="JT164" i="1"/>
  <c r="KF160" i="1"/>
  <c r="KE160" i="1"/>
  <c r="R301" i="1"/>
  <c r="KG301" i="1" s="1"/>
  <c r="V301" i="1"/>
  <c r="JL301" i="1" s="1"/>
  <c r="M301" i="1"/>
  <c r="KD301" i="1" s="1"/>
  <c r="W301" i="1"/>
  <c r="W302" i="1" s="1"/>
  <c r="JM302" i="1" s="1"/>
  <c r="FP300" i="1"/>
  <c r="JP301" i="1"/>
  <c r="JO302" i="1"/>
  <c r="Y303" i="1"/>
  <c r="Y304" i="1" s="1"/>
  <c r="Y305" i="1" s="1"/>
  <c r="JA300" i="1"/>
  <c r="JO301" i="1"/>
  <c r="H301" i="1"/>
  <c r="FP301" i="1" s="1"/>
  <c r="KF302" i="1"/>
  <c r="Q303" i="1"/>
  <c r="KF303" i="1" s="1"/>
  <c r="KF301" i="1"/>
  <c r="KE301" i="1"/>
  <c r="FO300" i="1"/>
  <c r="JN300" i="1"/>
  <c r="N301" i="1"/>
  <c r="FT302" i="1"/>
  <c r="FS302" i="1"/>
  <c r="JB302" i="1"/>
  <c r="P303" i="1"/>
  <c r="JT301" i="1"/>
  <c r="T302" i="1"/>
  <c r="C303" i="1"/>
  <c r="C304" i="1" s="1"/>
  <c r="C302" i="1"/>
  <c r="AQ300" i="1"/>
  <c r="L301" i="1"/>
  <c r="L302" i="1" s="1"/>
  <c r="AQ302" i="1" s="1"/>
  <c r="BA300" i="1"/>
  <c r="S304" i="1"/>
  <c r="S305" i="1" s="1"/>
  <c r="KB305" i="1" s="1"/>
  <c r="KB303" i="1"/>
  <c r="X303" i="1"/>
  <c r="JN301" i="1"/>
  <c r="O303" i="1"/>
  <c r="JA301" i="1"/>
  <c r="FT301" i="1"/>
  <c r="U303" i="1"/>
  <c r="FS301" i="1"/>
  <c r="CD301" i="1" a="1"/>
  <c r="CD301" i="1" s="1"/>
  <c r="BZ301" i="1" a="1"/>
  <c r="BZ301" i="1" s="1"/>
  <c r="CF301" i="1" a="1"/>
  <c r="CF301" i="1" s="1"/>
  <c r="CB301" i="1" a="1"/>
  <c r="CB301" i="1" s="1"/>
  <c r="CE301" i="1" a="1"/>
  <c r="CE301" i="1" s="1"/>
  <c r="BY301" i="1" a="1"/>
  <c r="BY301" i="1" s="1"/>
  <c r="FA301" i="1" a="1"/>
  <c r="FA301" i="1" s="1"/>
  <c r="EY301" i="1" a="1"/>
  <c r="EY301" i="1" s="1"/>
  <c r="BW301" i="1" a="1"/>
  <c r="BW301" i="1" s="1"/>
  <c r="CC301" i="1" a="1"/>
  <c r="CC301" i="1" s="1"/>
  <c r="CA301" i="1" a="1"/>
  <c r="CA301" i="1" s="1"/>
  <c r="EH301" i="1" a="1"/>
  <c r="EH301" i="1" s="1"/>
  <c r="N149" i="1"/>
  <c r="KC149" i="1" s="1"/>
  <c r="M149" i="1"/>
  <c r="K148" i="1"/>
  <c r="CD147" i="1" a="1"/>
  <c r="CD147" i="1" s="1"/>
  <c r="BZ147" i="1" a="1"/>
  <c r="BZ147" i="1" s="1"/>
  <c r="FA147" i="1" a="1"/>
  <c r="FA147" i="1" s="1"/>
  <c r="CC147" i="1" a="1"/>
  <c r="CC147" i="1" s="1"/>
  <c r="BY147" i="1" a="1"/>
  <c r="BY147" i="1" s="1"/>
  <c r="EH147" i="1" a="1"/>
  <c r="EH147" i="1" s="1"/>
  <c r="CF147" i="1" a="1"/>
  <c r="CF147" i="1" s="1"/>
  <c r="CB147" i="1" a="1"/>
  <c r="CB147" i="1" s="1"/>
  <c r="BX147" i="1" a="1"/>
  <c r="BX147" i="1" s="1"/>
  <c r="EY147" i="1" a="1"/>
  <c r="EY147" i="1" s="1"/>
  <c r="CE147" i="1" a="1"/>
  <c r="CE147" i="1" s="1"/>
  <c r="CA147" i="1" a="1"/>
  <c r="CA147" i="1" s="1"/>
  <c r="BW147" i="1" a="1"/>
  <c r="BW147" i="1" s="1"/>
  <c r="AL148" i="1"/>
  <c r="AK148" i="1"/>
  <c r="AM148" i="1"/>
  <c r="AP148" i="1"/>
  <c r="AX148" i="1"/>
  <c r="AO148" i="1"/>
  <c r="AN148" i="1"/>
  <c r="JN148" i="1"/>
  <c r="X149" i="1"/>
  <c r="JN149" i="1" s="1"/>
  <c r="T149" i="1"/>
  <c r="JT148" i="1"/>
  <c r="KA148" i="1"/>
  <c r="R149" i="1"/>
  <c r="KG149" i="1" s="1"/>
  <c r="O148" i="1"/>
  <c r="JA147" i="1"/>
  <c r="P148" i="1"/>
  <c r="JB147" i="1"/>
  <c r="KF147" i="1"/>
  <c r="Q148" i="1"/>
  <c r="KE147" i="1"/>
  <c r="FS149" i="1"/>
  <c r="S148" i="1"/>
  <c r="KB147" i="1"/>
  <c r="AT147" i="1"/>
  <c r="J148" i="1"/>
  <c r="AS147" i="1"/>
  <c r="AU147" i="1"/>
  <c r="AR147" i="1"/>
  <c r="AV147" i="1"/>
  <c r="JO147" i="1"/>
  <c r="Y148" i="1"/>
  <c r="JP147" i="1"/>
  <c r="FT148" i="1"/>
  <c r="FS148" i="1"/>
  <c r="V149" i="1"/>
  <c r="JL149" i="1" s="1"/>
  <c r="JL148" i="1"/>
  <c r="JM148" i="1"/>
  <c r="W149" i="1"/>
  <c r="JM149" i="1" s="1"/>
  <c r="JN146" i="1"/>
  <c r="KB146" i="1"/>
  <c r="JT146" i="1"/>
  <c r="KA146" i="1"/>
  <c r="E293" i="1"/>
  <c r="E292" i="1"/>
  <c r="E291" i="1"/>
  <c r="E290" i="1"/>
  <c r="E289" i="1"/>
  <c r="E288" i="1"/>
  <c r="E287" i="1"/>
  <c r="E286" i="1"/>
  <c r="E285" i="1"/>
  <c r="E284" i="1"/>
  <c r="E283" i="1"/>
  <c r="E282" i="1"/>
  <c r="E281" i="1"/>
  <c r="E280" i="1"/>
  <c r="E279" i="1"/>
  <c r="E278" i="1"/>
  <c r="E277" i="1"/>
  <c r="E276" i="1"/>
  <c r="E275" i="1"/>
  <c r="E274" i="1"/>
  <c r="E273" i="1"/>
  <c r="E272" i="1"/>
  <c r="E271" i="1"/>
  <c r="E270" i="1"/>
  <c r="E269" i="1"/>
  <c r="E268" i="1"/>
  <c r="E267" i="1"/>
  <c r="E266" i="1"/>
  <c r="E265" i="1"/>
  <c r="E264" i="1"/>
  <c r="E260" i="1"/>
  <c r="E259" i="1"/>
  <c r="E258" i="1"/>
  <c r="E257" i="1"/>
  <c r="E256" i="1"/>
  <c r="E255" i="1"/>
  <c r="E254" i="1"/>
  <c r="E253" i="1"/>
  <c r="E252" i="1"/>
  <c r="G252" i="1" s="1"/>
  <c r="E251" i="1"/>
  <c r="E250" i="1"/>
  <c r="E249" i="1"/>
  <c r="E248" i="1"/>
  <c r="E247" i="1"/>
  <c r="E246" i="1"/>
  <c r="E245" i="1"/>
  <c r="E244" i="1"/>
  <c r="E243" i="1"/>
  <c r="E242" i="1"/>
  <c r="E241" i="1"/>
  <c r="E240" i="1"/>
  <c r="E239" i="1"/>
  <c r="E238" i="1"/>
  <c r="E237" i="1"/>
  <c r="E236" i="1"/>
  <c r="E235" i="1"/>
  <c r="E234" i="1"/>
  <c r="E233" i="1"/>
  <c r="E232" i="1"/>
  <c r="E231" i="1"/>
  <c r="E210" i="1"/>
  <c r="E211" i="1"/>
  <c r="E212" i="1"/>
  <c r="E213" i="1"/>
  <c r="E214" i="1"/>
  <c r="E215" i="1"/>
  <c r="E216" i="1"/>
  <c r="E217" i="1"/>
  <c r="E218" i="1"/>
  <c r="E219" i="1"/>
  <c r="E220" i="1"/>
  <c r="E221" i="1"/>
  <c r="E222" i="1"/>
  <c r="E223" i="1"/>
  <c r="E224" i="1"/>
  <c r="E225" i="1"/>
  <c r="E226" i="1"/>
  <c r="E227" i="1"/>
  <c r="E199" i="1"/>
  <c r="E200" i="1"/>
  <c r="E201" i="1"/>
  <c r="E202" i="1"/>
  <c r="E203" i="1"/>
  <c r="E204" i="1"/>
  <c r="E205" i="1"/>
  <c r="E206" i="1"/>
  <c r="E207" i="1"/>
  <c r="E208" i="1"/>
  <c r="E209" i="1"/>
  <c r="E198" i="1"/>
  <c r="Y265" i="1"/>
  <c r="Y266" i="1" s="1"/>
  <c r="Y232" i="1"/>
  <c r="Y233" i="1" s="1"/>
  <c r="AX293" i="1"/>
  <c r="AV293" i="1"/>
  <c r="AU293" i="1"/>
  <c r="AT293" i="1"/>
  <c r="AS293" i="1"/>
  <c r="AR293" i="1"/>
  <c r="AP293" i="1"/>
  <c r="AO293" i="1"/>
  <c r="AN293" i="1"/>
  <c r="AM293" i="1"/>
  <c r="AL293" i="1"/>
  <c r="AK293" i="1"/>
  <c r="A293" i="1"/>
  <c r="AX292" i="1"/>
  <c r="AV292" i="1"/>
  <c r="AU292" i="1"/>
  <c r="AT292" i="1"/>
  <c r="AS292" i="1"/>
  <c r="AR292" i="1"/>
  <c r="AP292" i="1"/>
  <c r="AO292" i="1"/>
  <c r="AN292" i="1"/>
  <c r="AM292" i="1"/>
  <c r="AL292" i="1"/>
  <c r="AK292" i="1"/>
  <c r="A292" i="1"/>
  <c r="AX291" i="1"/>
  <c r="AV291" i="1"/>
  <c r="AU291" i="1"/>
  <c r="AT291" i="1"/>
  <c r="AS291" i="1"/>
  <c r="AR291" i="1"/>
  <c r="AP291" i="1"/>
  <c r="AO291" i="1"/>
  <c r="AN291" i="1"/>
  <c r="AM291" i="1"/>
  <c r="AL291" i="1"/>
  <c r="AK291" i="1"/>
  <c r="A291" i="1"/>
  <c r="AX290" i="1"/>
  <c r="AV290" i="1"/>
  <c r="AU290" i="1"/>
  <c r="AT290" i="1"/>
  <c r="AS290" i="1"/>
  <c r="AR290" i="1"/>
  <c r="AP290" i="1"/>
  <c r="AO290" i="1"/>
  <c r="AN290" i="1"/>
  <c r="AM290" i="1"/>
  <c r="AL290" i="1"/>
  <c r="AK290" i="1"/>
  <c r="A290" i="1"/>
  <c r="AX289" i="1"/>
  <c r="AV289" i="1"/>
  <c r="AU289" i="1"/>
  <c r="AT289" i="1"/>
  <c r="AS289" i="1"/>
  <c r="AR289" i="1"/>
  <c r="AP289" i="1"/>
  <c r="AO289" i="1"/>
  <c r="AN289" i="1"/>
  <c r="AM289" i="1"/>
  <c r="AL289" i="1"/>
  <c r="AK289" i="1"/>
  <c r="A289" i="1"/>
  <c r="AX288" i="1"/>
  <c r="AV288" i="1"/>
  <c r="AU288" i="1"/>
  <c r="AT288" i="1"/>
  <c r="AS288" i="1"/>
  <c r="AR288" i="1"/>
  <c r="AP288" i="1"/>
  <c r="AO288" i="1"/>
  <c r="AN288" i="1"/>
  <c r="AM288" i="1"/>
  <c r="AL288" i="1"/>
  <c r="AK288" i="1"/>
  <c r="A288" i="1"/>
  <c r="AX287" i="1"/>
  <c r="AV287" i="1"/>
  <c r="AU287" i="1"/>
  <c r="AT287" i="1"/>
  <c r="AS287" i="1"/>
  <c r="AR287" i="1"/>
  <c r="AP287" i="1"/>
  <c r="AO287" i="1"/>
  <c r="AN287" i="1"/>
  <c r="AM287" i="1"/>
  <c r="AL287" i="1"/>
  <c r="AK287" i="1"/>
  <c r="A287" i="1"/>
  <c r="AX286" i="1"/>
  <c r="AV286" i="1"/>
  <c r="AU286" i="1"/>
  <c r="AT286" i="1"/>
  <c r="AS286" i="1"/>
  <c r="AR286" i="1"/>
  <c r="AP286" i="1"/>
  <c r="AO286" i="1"/>
  <c r="AN286" i="1"/>
  <c r="AM286" i="1"/>
  <c r="AL286" i="1"/>
  <c r="AK286" i="1"/>
  <c r="A286" i="1"/>
  <c r="AX285" i="1"/>
  <c r="AV285" i="1"/>
  <c r="AU285" i="1"/>
  <c r="AT285" i="1"/>
  <c r="AS285" i="1"/>
  <c r="AR285" i="1"/>
  <c r="AP285" i="1"/>
  <c r="AO285" i="1"/>
  <c r="AN285" i="1"/>
  <c r="AM285" i="1"/>
  <c r="AL285" i="1"/>
  <c r="AK285" i="1"/>
  <c r="A285" i="1"/>
  <c r="AX284" i="1"/>
  <c r="AV284" i="1"/>
  <c r="AU284" i="1"/>
  <c r="AT284" i="1"/>
  <c r="AS284" i="1"/>
  <c r="AR284" i="1"/>
  <c r="AP284" i="1"/>
  <c r="AO284" i="1"/>
  <c r="AN284" i="1"/>
  <c r="AM284" i="1"/>
  <c r="AL284" i="1"/>
  <c r="AK284" i="1"/>
  <c r="A284" i="1"/>
  <c r="AX283" i="1"/>
  <c r="AV283" i="1"/>
  <c r="AU283" i="1"/>
  <c r="AT283" i="1"/>
  <c r="AS283" i="1"/>
  <c r="AR283" i="1"/>
  <c r="AP283" i="1"/>
  <c r="AO283" i="1"/>
  <c r="AN283" i="1"/>
  <c r="AM283" i="1"/>
  <c r="AL283" i="1"/>
  <c r="AK283" i="1"/>
  <c r="A283" i="1"/>
  <c r="AX282" i="1"/>
  <c r="AV282" i="1"/>
  <c r="AU282" i="1"/>
  <c r="AT282" i="1"/>
  <c r="AS282" i="1"/>
  <c r="AR282" i="1"/>
  <c r="AP282" i="1"/>
  <c r="AO282" i="1"/>
  <c r="AN282" i="1"/>
  <c r="AM282" i="1"/>
  <c r="AL282" i="1"/>
  <c r="AK282" i="1"/>
  <c r="A282" i="1"/>
  <c r="AX281" i="1"/>
  <c r="AV281" i="1"/>
  <c r="AU281" i="1"/>
  <c r="AT281" i="1"/>
  <c r="AS281" i="1"/>
  <c r="AR281" i="1"/>
  <c r="AP281" i="1"/>
  <c r="AO281" i="1"/>
  <c r="AN281" i="1"/>
  <c r="AM281" i="1"/>
  <c r="AL281" i="1"/>
  <c r="AK281" i="1"/>
  <c r="A281" i="1"/>
  <c r="AX280" i="1"/>
  <c r="AV280" i="1"/>
  <c r="AU280" i="1"/>
  <c r="AT280" i="1"/>
  <c r="AS280" i="1"/>
  <c r="AR280" i="1"/>
  <c r="AP280" i="1"/>
  <c r="AO280" i="1"/>
  <c r="AN280" i="1"/>
  <c r="AM280" i="1"/>
  <c r="AL280" i="1"/>
  <c r="AK280" i="1"/>
  <c r="A280" i="1"/>
  <c r="AX279" i="1"/>
  <c r="AV279" i="1"/>
  <c r="AU279" i="1"/>
  <c r="AT279" i="1"/>
  <c r="AS279" i="1"/>
  <c r="AR279" i="1"/>
  <c r="AP279" i="1"/>
  <c r="AO279" i="1"/>
  <c r="AN279" i="1"/>
  <c r="AM279" i="1"/>
  <c r="AL279" i="1"/>
  <c r="AK279" i="1"/>
  <c r="A279" i="1"/>
  <c r="AX278" i="1"/>
  <c r="AV278" i="1"/>
  <c r="AU278" i="1"/>
  <c r="AT278" i="1"/>
  <c r="AS278" i="1"/>
  <c r="AR278" i="1"/>
  <c r="AP278" i="1"/>
  <c r="AO278" i="1"/>
  <c r="AN278" i="1"/>
  <c r="AM278" i="1"/>
  <c r="AL278" i="1"/>
  <c r="AK278" i="1"/>
  <c r="A278" i="1"/>
  <c r="AX277" i="1"/>
  <c r="AV277" i="1"/>
  <c r="AU277" i="1"/>
  <c r="AT277" i="1"/>
  <c r="AS277" i="1"/>
  <c r="AR277" i="1"/>
  <c r="AP277" i="1"/>
  <c r="AO277" i="1"/>
  <c r="AN277" i="1"/>
  <c r="AM277" i="1"/>
  <c r="AL277" i="1"/>
  <c r="AK277" i="1"/>
  <c r="A277" i="1"/>
  <c r="AX276" i="1"/>
  <c r="AV276" i="1"/>
  <c r="AU276" i="1"/>
  <c r="AT276" i="1"/>
  <c r="AS276" i="1"/>
  <c r="AR276" i="1"/>
  <c r="AP276" i="1"/>
  <c r="AO276" i="1"/>
  <c r="AN276" i="1"/>
  <c r="AM276" i="1"/>
  <c r="AL276" i="1"/>
  <c r="AK276" i="1"/>
  <c r="A276" i="1"/>
  <c r="AX275" i="1"/>
  <c r="AV275" i="1"/>
  <c r="AU275" i="1"/>
  <c r="AT275" i="1"/>
  <c r="AS275" i="1"/>
  <c r="AR275" i="1"/>
  <c r="AP275" i="1"/>
  <c r="AO275" i="1"/>
  <c r="AN275" i="1"/>
  <c r="AM275" i="1"/>
  <c r="AL275" i="1"/>
  <c r="AK275" i="1"/>
  <c r="A275" i="1"/>
  <c r="AX274" i="1"/>
  <c r="AV274" i="1"/>
  <c r="AU274" i="1"/>
  <c r="AT274" i="1"/>
  <c r="AS274" i="1"/>
  <c r="AR274" i="1"/>
  <c r="AP274" i="1"/>
  <c r="AO274" i="1"/>
  <c r="AN274" i="1"/>
  <c r="AM274" i="1"/>
  <c r="AL274" i="1"/>
  <c r="AK274" i="1"/>
  <c r="A274" i="1"/>
  <c r="AX273" i="1"/>
  <c r="AV273" i="1"/>
  <c r="AU273" i="1"/>
  <c r="AT273" i="1"/>
  <c r="AS273" i="1"/>
  <c r="AR273" i="1"/>
  <c r="AP273" i="1"/>
  <c r="AO273" i="1"/>
  <c r="AN273" i="1"/>
  <c r="AM273" i="1"/>
  <c r="AL273" i="1"/>
  <c r="AK273" i="1"/>
  <c r="A273" i="1"/>
  <c r="AX272" i="1"/>
  <c r="AV272" i="1"/>
  <c r="AU272" i="1"/>
  <c r="AT272" i="1"/>
  <c r="AS272" i="1"/>
  <c r="AR272" i="1"/>
  <c r="AP272" i="1"/>
  <c r="AO272" i="1"/>
  <c r="AN272" i="1"/>
  <c r="AM272" i="1"/>
  <c r="AL272" i="1"/>
  <c r="AK272" i="1"/>
  <c r="A272" i="1"/>
  <c r="AX271" i="1"/>
  <c r="AV271" i="1"/>
  <c r="AU271" i="1"/>
  <c r="AT271" i="1"/>
  <c r="AS271" i="1"/>
  <c r="AR271" i="1"/>
  <c r="AP271" i="1"/>
  <c r="AO271" i="1"/>
  <c r="AN271" i="1"/>
  <c r="AM271" i="1"/>
  <c r="AL271" i="1"/>
  <c r="AK271" i="1"/>
  <c r="A271" i="1"/>
  <c r="AX270" i="1"/>
  <c r="AV270" i="1"/>
  <c r="AU270" i="1"/>
  <c r="AT270" i="1"/>
  <c r="AS270" i="1"/>
  <c r="AR270" i="1"/>
  <c r="AP270" i="1"/>
  <c r="AO270" i="1"/>
  <c r="AN270" i="1"/>
  <c r="AM270" i="1"/>
  <c r="AL270" i="1"/>
  <c r="AK270" i="1"/>
  <c r="A270" i="1"/>
  <c r="AX269" i="1"/>
  <c r="AV269" i="1"/>
  <c r="AU269" i="1"/>
  <c r="AT269" i="1"/>
  <c r="AS269" i="1"/>
  <c r="AR269" i="1"/>
  <c r="AP269" i="1"/>
  <c r="AO269" i="1"/>
  <c r="AN269" i="1"/>
  <c r="AM269" i="1"/>
  <c r="AL269" i="1"/>
  <c r="AK269" i="1"/>
  <c r="A269" i="1"/>
  <c r="AX268" i="1"/>
  <c r="AV268" i="1"/>
  <c r="AU268" i="1"/>
  <c r="AT268" i="1"/>
  <c r="AS268" i="1"/>
  <c r="AR268" i="1"/>
  <c r="AP268" i="1"/>
  <c r="AO268" i="1"/>
  <c r="AN268" i="1"/>
  <c r="AM268" i="1"/>
  <c r="AL268" i="1"/>
  <c r="AK268" i="1"/>
  <c r="A268" i="1"/>
  <c r="AX267" i="1"/>
  <c r="AV267" i="1"/>
  <c r="AU267" i="1"/>
  <c r="AT267" i="1"/>
  <c r="AS267" i="1"/>
  <c r="AR267" i="1"/>
  <c r="AP267" i="1"/>
  <c r="AO267" i="1"/>
  <c r="AN267" i="1"/>
  <c r="AM267" i="1"/>
  <c r="AL267" i="1"/>
  <c r="AK267" i="1"/>
  <c r="A267" i="1"/>
  <c r="AX266" i="1"/>
  <c r="AV266" i="1"/>
  <c r="AU266" i="1"/>
  <c r="AT266" i="1"/>
  <c r="AS266" i="1"/>
  <c r="AR266" i="1"/>
  <c r="AP266" i="1"/>
  <c r="AO266" i="1"/>
  <c r="AN266" i="1"/>
  <c r="AM266" i="1"/>
  <c r="AL266" i="1"/>
  <c r="AK266" i="1"/>
  <c r="A266" i="1"/>
  <c r="AX265" i="1"/>
  <c r="AV265" i="1"/>
  <c r="AU265" i="1"/>
  <c r="AT265" i="1"/>
  <c r="AS265" i="1"/>
  <c r="AR265" i="1"/>
  <c r="AP265" i="1"/>
  <c r="AO265" i="1"/>
  <c r="AN265" i="1"/>
  <c r="AM265" i="1"/>
  <c r="AL265" i="1"/>
  <c r="AK265" i="1"/>
  <c r="X265" i="1"/>
  <c r="X266" i="1" s="1"/>
  <c r="X267" i="1" s="1"/>
  <c r="W265" i="1"/>
  <c r="W266" i="1" s="1"/>
  <c r="V265" i="1"/>
  <c r="JL265" i="1" s="1"/>
  <c r="U265" i="1"/>
  <c r="U266" i="1" s="1"/>
  <c r="FS266" i="1" s="1"/>
  <c r="T265" i="1"/>
  <c r="KA265" i="1" s="1"/>
  <c r="R265" i="1"/>
  <c r="R266" i="1" s="1"/>
  <c r="P265" i="1"/>
  <c r="O265" i="1"/>
  <c r="JA265" i="1" s="1"/>
  <c r="N265" i="1"/>
  <c r="KC265" i="1" s="1"/>
  <c r="M265" i="1"/>
  <c r="KD265" i="1" s="1"/>
  <c r="L265" i="1"/>
  <c r="L266" i="1" s="1"/>
  <c r="K265" i="1"/>
  <c r="BZ265" i="1" s="1" a="1"/>
  <c r="BZ265" i="1" s="1"/>
  <c r="H265" i="1"/>
  <c r="BA265" i="1" s="1"/>
  <c r="A265" i="1"/>
  <c r="KD260" i="1"/>
  <c r="AX260" i="1"/>
  <c r="AV260" i="1"/>
  <c r="AU260" i="1"/>
  <c r="AT260" i="1"/>
  <c r="AS260" i="1"/>
  <c r="AR260" i="1"/>
  <c r="AP260" i="1"/>
  <c r="AO260" i="1"/>
  <c r="AN260" i="1"/>
  <c r="AM260" i="1"/>
  <c r="AL260" i="1"/>
  <c r="AK260" i="1"/>
  <c r="A260" i="1"/>
  <c r="KD259" i="1"/>
  <c r="AX259" i="1"/>
  <c r="AV259" i="1"/>
  <c r="AU259" i="1"/>
  <c r="AT259" i="1"/>
  <c r="AS259" i="1"/>
  <c r="AR259" i="1"/>
  <c r="AP259" i="1"/>
  <c r="AO259" i="1"/>
  <c r="AN259" i="1"/>
  <c r="AM259" i="1"/>
  <c r="AL259" i="1"/>
  <c r="AK259" i="1"/>
  <c r="A259" i="1"/>
  <c r="KD258" i="1"/>
  <c r="AX258" i="1"/>
  <c r="AV258" i="1"/>
  <c r="AU258" i="1"/>
  <c r="AT258" i="1"/>
  <c r="AS258" i="1"/>
  <c r="AR258" i="1"/>
  <c r="AP258" i="1"/>
  <c r="AO258" i="1"/>
  <c r="AN258" i="1"/>
  <c r="AM258" i="1"/>
  <c r="AL258" i="1"/>
  <c r="AK258" i="1"/>
  <c r="A258" i="1"/>
  <c r="KD257" i="1"/>
  <c r="AX257" i="1"/>
  <c r="AV257" i="1"/>
  <c r="AU257" i="1"/>
  <c r="AT257" i="1"/>
  <c r="AS257" i="1"/>
  <c r="AR257" i="1"/>
  <c r="AP257" i="1"/>
  <c r="AO257" i="1"/>
  <c r="AN257" i="1"/>
  <c r="AM257" i="1"/>
  <c r="AL257" i="1"/>
  <c r="AK257" i="1"/>
  <c r="A257" i="1"/>
  <c r="KD256" i="1"/>
  <c r="AX256" i="1"/>
  <c r="AV256" i="1"/>
  <c r="AU256" i="1"/>
  <c r="AT256" i="1"/>
  <c r="AS256" i="1"/>
  <c r="AR256" i="1"/>
  <c r="AP256" i="1"/>
  <c r="AO256" i="1"/>
  <c r="AN256" i="1"/>
  <c r="AM256" i="1"/>
  <c r="AL256" i="1"/>
  <c r="AK256" i="1"/>
  <c r="A256" i="1"/>
  <c r="KD255" i="1"/>
  <c r="AX255" i="1"/>
  <c r="AV255" i="1"/>
  <c r="AU255" i="1"/>
  <c r="AT255" i="1"/>
  <c r="AS255" i="1"/>
  <c r="AR255" i="1"/>
  <c r="AP255" i="1"/>
  <c r="AO255" i="1"/>
  <c r="AN255" i="1"/>
  <c r="AM255" i="1"/>
  <c r="AL255" i="1"/>
  <c r="AK255" i="1"/>
  <c r="A255" i="1"/>
  <c r="KD254" i="1"/>
  <c r="AX254" i="1"/>
  <c r="AV254" i="1"/>
  <c r="AU254" i="1"/>
  <c r="AT254" i="1"/>
  <c r="AS254" i="1"/>
  <c r="AR254" i="1"/>
  <c r="AP254" i="1"/>
  <c r="AO254" i="1"/>
  <c r="AN254" i="1"/>
  <c r="AM254" i="1"/>
  <c r="AL254" i="1"/>
  <c r="AK254" i="1"/>
  <c r="A254" i="1"/>
  <c r="KD253" i="1"/>
  <c r="AX253" i="1"/>
  <c r="AV253" i="1"/>
  <c r="AU253" i="1"/>
  <c r="AT253" i="1"/>
  <c r="AS253" i="1"/>
  <c r="AR253" i="1"/>
  <c r="AP253" i="1"/>
  <c r="AO253" i="1"/>
  <c r="AN253" i="1"/>
  <c r="AM253" i="1"/>
  <c r="AL253" i="1"/>
  <c r="AK253" i="1"/>
  <c r="A253" i="1"/>
  <c r="KD252" i="1"/>
  <c r="AX252" i="1"/>
  <c r="AV252" i="1"/>
  <c r="AU252" i="1"/>
  <c r="AT252" i="1"/>
  <c r="AS252" i="1"/>
  <c r="AR252" i="1"/>
  <c r="AP252" i="1"/>
  <c r="AO252" i="1"/>
  <c r="AN252" i="1"/>
  <c r="AM252" i="1"/>
  <c r="AL252" i="1"/>
  <c r="AK252" i="1"/>
  <c r="A252" i="1"/>
  <c r="KD251" i="1"/>
  <c r="AX251" i="1"/>
  <c r="AV251" i="1"/>
  <c r="AU251" i="1"/>
  <c r="AT251" i="1"/>
  <c r="AS251" i="1"/>
  <c r="AR251" i="1"/>
  <c r="AP251" i="1"/>
  <c r="AO251" i="1"/>
  <c r="AN251" i="1"/>
  <c r="AM251" i="1"/>
  <c r="AL251" i="1"/>
  <c r="AK251" i="1"/>
  <c r="A251" i="1"/>
  <c r="KD250" i="1"/>
  <c r="AX250" i="1"/>
  <c r="AV250" i="1"/>
  <c r="AU250" i="1"/>
  <c r="AT250" i="1"/>
  <c r="AS250" i="1"/>
  <c r="AR250" i="1"/>
  <c r="AP250" i="1"/>
  <c r="AO250" i="1"/>
  <c r="AN250" i="1"/>
  <c r="AM250" i="1"/>
  <c r="AL250" i="1"/>
  <c r="AK250" i="1"/>
  <c r="A250" i="1"/>
  <c r="KD249" i="1"/>
  <c r="AX249" i="1"/>
  <c r="AV249" i="1"/>
  <c r="AU249" i="1"/>
  <c r="AT249" i="1"/>
  <c r="AS249" i="1"/>
  <c r="AR249" i="1"/>
  <c r="AP249" i="1"/>
  <c r="AO249" i="1"/>
  <c r="AN249" i="1"/>
  <c r="AM249" i="1"/>
  <c r="AL249" i="1"/>
  <c r="AK249" i="1"/>
  <c r="A249" i="1"/>
  <c r="KD248" i="1"/>
  <c r="AX248" i="1"/>
  <c r="AV248" i="1"/>
  <c r="AU248" i="1"/>
  <c r="AT248" i="1"/>
  <c r="AS248" i="1"/>
  <c r="AR248" i="1"/>
  <c r="AP248" i="1"/>
  <c r="AO248" i="1"/>
  <c r="AN248" i="1"/>
  <c r="AM248" i="1"/>
  <c r="AL248" i="1"/>
  <c r="AK248" i="1"/>
  <c r="A248" i="1"/>
  <c r="KD247" i="1"/>
  <c r="AX247" i="1"/>
  <c r="AV247" i="1"/>
  <c r="AU247" i="1"/>
  <c r="AT247" i="1"/>
  <c r="AS247" i="1"/>
  <c r="AR247" i="1"/>
  <c r="AP247" i="1"/>
  <c r="AO247" i="1"/>
  <c r="AN247" i="1"/>
  <c r="AM247" i="1"/>
  <c r="AL247" i="1"/>
  <c r="AK247" i="1"/>
  <c r="A247" i="1"/>
  <c r="KD246" i="1"/>
  <c r="AX246" i="1"/>
  <c r="AV246" i="1"/>
  <c r="AU246" i="1"/>
  <c r="AT246" i="1"/>
  <c r="AS246" i="1"/>
  <c r="AR246" i="1"/>
  <c r="AP246" i="1"/>
  <c r="AO246" i="1"/>
  <c r="AN246" i="1"/>
  <c r="AM246" i="1"/>
  <c r="AL246" i="1"/>
  <c r="AK246" i="1"/>
  <c r="A246" i="1"/>
  <c r="KD245" i="1"/>
  <c r="AX245" i="1"/>
  <c r="AV245" i="1"/>
  <c r="AU245" i="1"/>
  <c r="AT245" i="1"/>
  <c r="AS245" i="1"/>
  <c r="AR245" i="1"/>
  <c r="AP245" i="1"/>
  <c r="AO245" i="1"/>
  <c r="AN245" i="1"/>
  <c r="AM245" i="1"/>
  <c r="AL245" i="1"/>
  <c r="AK245" i="1"/>
  <c r="A245" i="1"/>
  <c r="KD244" i="1"/>
  <c r="AX244" i="1"/>
  <c r="AV244" i="1"/>
  <c r="AU244" i="1"/>
  <c r="AT244" i="1"/>
  <c r="AS244" i="1"/>
  <c r="AR244" i="1"/>
  <c r="AP244" i="1"/>
  <c r="AO244" i="1"/>
  <c r="AN244" i="1"/>
  <c r="AM244" i="1"/>
  <c r="AL244" i="1"/>
  <c r="AK244" i="1"/>
  <c r="A244" i="1"/>
  <c r="KD243" i="1"/>
  <c r="AX243" i="1"/>
  <c r="AV243" i="1"/>
  <c r="AU243" i="1"/>
  <c r="AT243" i="1"/>
  <c r="AS243" i="1"/>
  <c r="AR243" i="1"/>
  <c r="AP243" i="1"/>
  <c r="AO243" i="1"/>
  <c r="AN243" i="1"/>
  <c r="AM243" i="1"/>
  <c r="AL243" i="1"/>
  <c r="AK243" i="1"/>
  <c r="A243" i="1"/>
  <c r="KD242" i="1"/>
  <c r="AX242" i="1"/>
  <c r="AV242" i="1"/>
  <c r="AU242" i="1"/>
  <c r="AT242" i="1"/>
  <c r="AS242" i="1"/>
  <c r="AR242" i="1"/>
  <c r="AP242" i="1"/>
  <c r="AO242" i="1"/>
  <c r="AN242" i="1"/>
  <c r="AM242" i="1"/>
  <c r="AL242" i="1"/>
  <c r="AK242" i="1"/>
  <c r="A242" i="1"/>
  <c r="KD241" i="1"/>
  <c r="AX241" i="1"/>
  <c r="AV241" i="1"/>
  <c r="AU241" i="1"/>
  <c r="AT241" i="1"/>
  <c r="AS241" i="1"/>
  <c r="AR241" i="1"/>
  <c r="AP241" i="1"/>
  <c r="AO241" i="1"/>
  <c r="AN241" i="1"/>
  <c r="AM241" i="1"/>
  <c r="AL241" i="1"/>
  <c r="AK241" i="1"/>
  <c r="A241" i="1"/>
  <c r="KD240" i="1"/>
  <c r="AX240" i="1"/>
  <c r="AV240" i="1"/>
  <c r="AU240" i="1"/>
  <c r="AT240" i="1"/>
  <c r="AS240" i="1"/>
  <c r="AR240" i="1"/>
  <c r="AP240" i="1"/>
  <c r="AO240" i="1"/>
  <c r="AN240" i="1"/>
  <c r="AM240" i="1"/>
  <c r="AL240" i="1"/>
  <c r="AK240" i="1"/>
  <c r="A240" i="1"/>
  <c r="KD239" i="1"/>
  <c r="AX239" i="1"/>
  <c r="AV239" i="1"/>
  <c r="AU239" i="1"/>
  <c r="AT239" i="1"/>
  <c r="AS239" i="1"/>
  <c r="AR239" i="1"/>
  <c r="AP239" i="1"/>
  <c r="AO239" i="1"/>
  <c r="AN239" i="1"/>
  <c r="AM239" i="1"/>
  <c r="AL239" i="1"/>
  <c r="AK239" i="1"/>
  <c r="A239" i="1"/>
  <c r="KD238" i="1"/>
  <c r="AX238" i="1"/>
  <c r="AV238" i="1"/>
  <c r="AU238" i="1"/>
  <c r="AT238" i="1"/>
  <c r="AS238" i="1"/>
  <c r="AR238" i="1"/>
  <c r="AP238" i="1"/>
  <c r="AO238" i="1"/>
  <c r="AN238" i="1"/>
  <c r="AM238" i="1"/>
  <c r="AL238" i="1"/>
  <c r="AK238" i="1"/>
  <c r="A238" i="1"/>
  <c r="KD237" i="1"/>
  <c r="AX237" i="1"/>
  <c r="AV237" i="1"/>
  <c r="AU237" i="1"/>
  <c r="AT237" i="1"/>
  <c r="AS237" i="1"/>
  <c r="AR237" i="1"/>
  <c r="AP237" i="1"/>
  <c r="AO237" i="1"/>
  <c r="AN237" i="1"/>
  <c r="AM237" i="1"/>
  <c r="AL237" i="1"/>
  <c r="AK237" i="1"/>
  <c r="A237" i="1"/>
  <c r="KD236" i="1"/>
  <c r="AX236" i="1"/>
  <c r="AV236" i="1"/>
  <c r="AU236" i="1"/>
  <c r="AT236" i="1"/>
  <c r="AS236" i="1"/>
  <c r="AR236" i="1"/>
  <c r="AP236" i="1"/>
  <c r="AO236" i="1"/>
  <c r="AN236" i="1"/>
  <c r="AM236" i="1"/>
  <c r="AL236" i="1"/>
  <c r="AK236" i="1"/>
  <c r="A236" i="1"/>
  <c r="KD235" i="1"/>
  <c r="AX235" i="1"/>
  <c r="AV235" i="1"/>
  <c r="AU235" i="1"/>
  <c r="AT235" i="1"/>
  <c r="AS235" i="1"/>
  <c r="AR235" i="1"/>
  <c r="AP235" i="1"/>
  <c r="AO235" i="1"/>
  <c r="AN235" i="1"/>
  <c r="AM235" i="1"/>
  <c r="AL235" i="1"/>
  <c r="AK235" i="1"/>
  <c r="A235" i="1"/>
  <c r="KD234" i="1"/>
  <c r="AX234" i="1"/>
  <c r="AV234" i="1"/>
  <c r="AU234" i="1"/>
  <c r="AT234" i="1"/>
  <c r="AS234" i="1"/>
  <c r="AR234" i="1"/>
  <c r="AP234" i="1"/>
  <c r="AO234" i="1"/>
  <c r="AN234" i="1"/>
  <c r="AM234" i="1"/>
  <c r="AL234" i="1"/>
  <c r="AK234" i="1"/>
  <c r="A234" i="1"/>
  <c r="KD233" i="1"/>
  <c r="AX233" i="1"/>
  <c r="AV233" i="1"/>
  <c r="AU233" i="1"/>
  <c r="AT233" i="1"/>
  <c r="AS233" i="1"/>
  <c r="AR233" i="1"/>
  <c r="AP233" i="1"/>
  <c r="AO233" i="1"/>
  <c r="AN233" i="1"/>
  <c r="AM233" i="1"/>
  <c r="AL233" i="1"/>
  <c r="AK233" i="1"/>
  <c r="A233" i="1"/>
  <c r="KD232" i="1"/>
  <c r="AX232" i="1"/>
  <c r="AV232" i="1"/>
  <c r="AU232" i="1"/>
  <c r="AT232" i="1"/>
  <c r="AS232" i="1"/>
  <c r="AR232" i="1"/>
  <c r="AP232" i="1"/>
  <c r="AO232" i="1"/>
  <c r="AN232" i="1"/>
  <c r="AM232" i="1"/>
  <c r="AL232" i="1"/>
  <c r="AK232" i="1"/>
  <c r="X232" i="1"/>
  <c r="X233" i="1" s="1"/>
  <c r="JN233" i="1" s="1"/>
  <c r="W232" i="1"/>
  <c r="W233" i="1" s="1"/>
  <c r="V232" i="1"/>
  <c r="V233" i="1" s="1"/>
  <c r="U232" i="1"/>
  <c r="U233" i="1" s="1"/>
  <c r="KA232" i="1"/>
  <c r="S232" i="1"/>
  <c r="KB232" i="1" s="1"/>
  <c r="R232" i="1"/>
  <c r="KG232" i="1" s="1"/>
  <c r="Q232" i="1"/>
  <c r="KF232" i="1" s="1"/>
  <c r="P232" i="1"/>
  <c r="P233" i="1" s="1"/>
  <c r="P234" i="1" s="1"/>
  <c r="O232" i="1"/>
  <c r="O233" i="1" s="1"/>
  <c r="N232" i="1"/>
  <c r="N233" i="1" s="1"/>
  <c r="L232" i="1"/>
  <c r="L233" i="1" s="1"/>
  <c r="K232" i="1"/>
  <c r="CE232" i="1" s="1" a="1"/>
  <c r="CE232" i="1" s="1"/>
  <c r="H232" i="1"/>
  <c r="A232" i="1"/>
  <c r="JP227" i="1"/>
  <c r="JO227" i="1"/>
  <c r="AX227" i="1"/>
  <c r="AV227" i="1"/>
  <c r="AU227" i="1"/>
  <c r="AT227" i="1"/>
  <c r="AS227" i="1"/>
  <c r="AR227" i="1"/>
  <c r="AP227" i="1"/>
  <c r="AO227" i="1"/>
  <c r="AN227" i="1"/>
  <c r="AM227" i="1"/>
  <c r="AL227" i="1"/>
  <c r="AK227" i="1"/>
  <c r="A227" i="1"/>
  <c r="JP226" i="1"/>
  <c r="JO226" i="1"/>
  <c r="AX226" i="1"/>
  <c r="AV226" i="1"/>
  <c r="AU226" i="1"/>
  <c r="AT226" i="1"/>
  <c r="AS226" i="1"/>
  <c r="AR226" i="1"/>
  <c r="AP226" i="1"/>
  <c r="AO226" i="1"/>
  <c r="AN226" i="1"/>
  <c r="AM226" i="1"/>
  <c r="AL226" i="1"/>
  <c r="AK226" i="1"/>
  <c r="A226" i="1"/>
  <c r="JP225" i="1"/>
  <c r="JO225" i="1"/>
  <c r="AX225" i="1"/>
  <c r="AV225" i="1"/>
  <c r="AU225" i="1"/>
  <c r="AT225" i="1"/>
  <c r="AS225" i="1"/>
  <c r="AR225" i="1"/>
  <c r="AP225" i="1"/>
  <c r="AO225" i="1"/>
  <c r="AN225" i="1"/>
  <c r="AM225" i="1"/>
  <c r="AL225" i="1"/>
  <c r="AK225" i="1"/>
  <c r="A225" i="1"/>
  <c r="JP224" i="1"/>
  <c r="JO224" i="1"/>
  <c r="AX224" i="1"/>
  <c r="AV224" i="1"/>
  <c r="AU224" i="1"/>
  <c r="AT224" i="1"/>
  <c r="AS224" i="1"/>
  <c r="AR224" i="1"/>
  <c r="AP224" i="1"/>
  <c r="AO224" i="1"/>
  <c r="AN224" i="1"/>
  <c r="AM224" i="1"/>
  <c r="AL224" i="1"/>
  <c r="AK224" i="1"/>
  <c r="A224" i="1"/>
  <c r="JP223" i="1"/>
  <c r="JO223" i="1"/>
  <c r="AX223" i="1"/>
  <c r="AV223" i="1"/>
  <c r="AU223" i="1"/>
  <c r="AT223" i="1"/>
  <c r="AS223" i="1"/>
  <c r="AR223" i="1"/>
  <c r="AP223" i="1"/>
  <c r="AO223" i="1"/>
  <c r="AN223" i="1"/>
  <c r="AM223" i="1"/>
  <c r="AL223" i="1"/>
  <c r="AK223" i="1"/>
  <c r="A223" i="1"/>
  <c r="JP222" i="1"/>
  <c r="JO222" i="1"/>
  <c r="AX222" i="1"/>
  <c r="AV222" i="1"/>
  <c r="AU222" i="1"/>
  <c r="AT222" i="1"/>
  <c r="AS222" i="1"/>
  <c r="AR222" i="1"/>
  <c r="AP222" i="1"/>
  <c r="AO222" i="1"/>
  <c r="AN222" i="1"/>
  <c r="AM222" i="1"/>
  <c r="AL222" i="1"/>
  <c r="AK222" i="1"/>
  <c r="A222" i="1"/>
  <c r="JP217" i="1"/>
  <c r="JO217" i="1"/>
  <c r="AX217" i="1"/>
  <c r="AV217" i="1"/>
  <c r="AU217" i="1"/>
  <c r="AT217" i="1"/>
  <c r="AS217" i="1"/>
  <c r="AR217" i="1"/>
  <c r="AP217" i="1"/>
  <c r="AO217" i="1"/>
  <c r="AN217" i="1"/>
  <c r="AM217" i="1"/>
  <c r="AL217" i="1"/>
  <c r="AK217" i="1"/>
  <c r="A217" i="1"/>
  <c r="JP216" i="1"/>
  <c r="JO216" i="1"/>
  <c r="AX216" i="1"/>
  <c r="AV216" i="1"/>
  <c r="AU216" i="1"/>
  <c r="AT216" i="1"/>
  <c r="AS216" i="1"/>
  <c r="AR216" i="1"/>
  <c r="AP216" i="1"/>
  <c r="AO216" i="1"/>
  <c r="AN216" i="1"/>
  <c r="AM216" i="1"/>
  <c r="AL216" i="1"/>
  <c r="AK216" i="1"/>
  <c r="A216" i="1"/>
  <c r="JP215" i="1"/>
  <c r="JO215" i="1"/>
  <c r="AX215" i="1"/>
  <c r="AV215" i="1"/>
  <c r="AU215" i="1"/>
  <c r="AT215" i="1"/>
  <c r="AS215" i="1"/>
  <c r="AR215" i="1"/>
  <c r="AP215" i="1"/>
  <c r="AO215" i="1"/>
  <c r="AN215" i="1"/>
  <c r="AM215" i="1"/>
  <c r="AL215" i="1"/>
  <c r="AK215" i="1"/>
  <c r="A215" i="1"/>
  <c r="JP214" i="1"/>
  <c r="JO214" i="1"/>
  <c r="AX214" i="1"/>
  <c r="AV214" i="1"/>
  <c r="AU214" i="1"/>
  <c r="AT214" i="1"/>
  <c r="AS214" i="1"/>
  <c r="AR214" i="1"/>
  <c r="AP214" i="1"/>
  <c r="AO214" i="1"/>
  <c r="AN214" i="1"/>
  <c r="AM214" i="1"/>
  <c r="AL214" i="1"/>
  <c r="AK214" i="1"/>
  <c r="A214" i="1"/>
  <c r="JP213" i="1"/>
  <c r="JO213" i="1"/>
  <c r="AX213" i="1"/>
  <c r="AV213" i="1"/>
  <c r="AU213" i="1"/>
  <c r="AT213" i="1"/>
  <c r="AS213" i="1"/>
  <c r="AR213" i="1"/>
  <c r="AP213" i="1"/>
  <c r="AO213" i="1"/>
  <c r="AN213" i="1"/>
  <c r="AM213" i="1"/>
  <c r="AL213" i="1"/>
  <c r="AK213" i="1"/>
  <c r="A213" i="1"/>
  <c r="JP212" i="1"/>
  <c r="JO212" i="1"/>
  <c r="AX212" i="1"/>
  <c r="AV212" i="1"/>
  <c r="AU212" i="1"/>
  <c r="AT212" i="1"/>
  <c r="AS212" i="1"/>
  <c r="AR212" i="1"/>
  <c r="AP212" i="1"/>
  <c r="AO212" i="1"/>
  <c r="AN212" i="1"/>
  <c r="AM212" i="1"/>
  <c r="AL212" i="1"/>
  <c r="AK212" i="1"/>
  <c r="A212" i="1"/>
  <c r="JP207" i="1"/>
  <c r="JO207" i="1"/>
  <c r="AX207" i="1"/>
  <c r="AV207" i="1"/>
  <c r="AU207" i="1"/>
  <c r="AT207" i="1"/>
  <c r="AS207" i="1"/>
  <c r="AR207" i="1"/>
  <c r="AP207" i="1"/>
  <c r="AO207" i="1"/>
  <c r="AN207" i="1"/>
  <c r="AM207" i="1"/>
  <c r="AL207" i="1"/>
  <c r="AK207" i="1"/>
  <c r="A207" i="1"/>
  <c r="JP206" i="1"/>
  <c r="JO206" i="1"/>
  <c r="AX206" i="1"/>
  <c r="AV206" i="1"/>
  <c r="AU206" i="1"/>
  <c r="AT206" i="1"/>
  <c r="AS206" i="1"/>
  <c r="AR206" i="1"/>
  <c r="AP206" i="1"/>
  <c r="AO206" i="1"/>
  <c r="AN206" i="1"/>
  <c r="AM206" i="1"/>
  <c r="AL206" i="1"/>
  <c r="AK206" i="1"/>
  <c r="A206" i="1"/>
  <c r="JP205" i="1"/>
  <c r="JO205" i="1"/>
  <c r="AX205" i="1"/>
  <c r="AV205" i="1"/>
  <c r="AU205" i="1"/>
  <c r="AT205" i="1"/>
  <c r="AS205" i="1"/>
  <c r="AR205" i="1"/>
  <c r="AP205" i="1"/>
  <c r="AO205" i="1"/>
  <c r="AN205" i="1"/>
  <c r="AM205" i="1"/>
  <c r="AL205" i="1"/>
  <c r="AK205" i="1"/>
  <c r="A205" i="1"/>
  <c r="JP204" i="1"/>
  <c r="JO204" i="1"/>
  <c r="AX204" i="1"/>
  <c r="AV204" i="1"/>
  <c r="AU204" i="1"/>
  <c r="AT204" i="1"/>
  <c r="AS204" i="1"/>
  <c r="AR204" i="1"/>
  <c r="AP204" i="1"/>
  <c r="AO204" i="1"/>
  <c r="AN204" i="1"/>
  <c r="AM204" i="1"/>
  <c r="AL204" i="1"/>
  <c r="AK204" i="1"/>
  <c r="A204" i="1"/>
  <c r="JP203" i="1"/>
  <c r="JO203" i="1"/>
  <c r="AX203" i="1"/>
  <c r="AV203" i="1"/>
  <c r="AU203" i="1"/>
  <c r="AT203" i="1"/>
  <c r="AS203" i="1"/>
  <c r="AR203" i="1"/>
  <c r="AP203" i="1"/>
  <c r="AO203" i="1"/>
  <c r="AN203" i="1"/>
  <c r="AM203" i="1"/>
  <c r="AL203" i="1"/>
  <c r="AK203" i="1"/>
  <c r="A203" i="1"/>
  <c r="JP202" i="1"/>
  <c r="JO202" i="1"/>
  <c r="AX202" i="1"/>
  <c r="AV202" i="1"/>
  <c r="AU202" i="1"/>
  <c r="AT202" i="1"/>
  <c r="AS202" i="1"/>
  <c r="AR202" i="1"/>
  <c r="AP202" i="1"/>
  <c r="AO202" i="1"/>
  <c r="AN202" i="1"/>
  <c r="AM202" i="1"/>
  <c r="AL202" i="1"/>
  <c r="AK202" i="1"/>
  <c r="A202" i="1"/>
  <c r="AV264" i="1"/>
  <c r="AU264" i="1"/>
  <c r="AT264" i="1"/>
  <c r="AS264" i="1"/>
  <c r="AR264" i="1"/>
  <c r="AV231" i="1"/>
  <c r="AU231" i="1"/>
  <c r="AT231" i="1"/>
  <c r="AS231" i="1"/>
  <c r="AR231" i="1"/>
  <c r="AV221" i="1"/>
  <c r="AU221" i="1"/>
  <c r="AT221" i="1"/>
  <c r="AS221" i="1"/>
  <c r="AR221" i="1"/>
  <c r="AV220" i="1"/>
  <c r="AU220" i="1"/>
  <c r="AT220" i="1"/>
  <c r="AS220" i="1"/>
  <c r="AR220" i="1"/>
  <c r="AV219" i="1"/>
  <c r="AU219" i="1"/>
  <c r="AT219" i="1"/>
  <c r="AS219" i="1"/>
  <c r="AR219" i="1"/>
  <c r="AV218" i="1"/>
  <c r="AU218" i="1"/>
  <c r="AT218" i="1"/>
  <c r="AS218" i="1"/>
  <c r="AR218" i="1"/>
  <c r="AV211" i="1"/>
  <c r="AU211" i="1"/>
  <c r="AT211" i="1"/>
  <c r="AS211" i="1"/>
  <c r="AR211" i="1"/>
  <c r="AV210" i="1"/>
  <c r="AU210" i="1"/>
  <c r="AT210" i="1"/>
  <c r="AS210" i="1"/>
  <c r="AR210" i="1"/>
  <c r="AV209" i="1"/>
  <c r="AU209" i="1"/>
  <c r="AT209" i="1"/>
  <c r="AS209" i="1"/>
  <c r="AR209" i="1"/>
  <c r="AV208" i="1"/>
  <c r="AU208" i="1"/>
  <c r="AT208" i="1"/>
  <c r="AS208" i="1"/>
  <c r="AR208" i="1"/>
  <c r="AV201" i="1"/>
  <c r="AU201" i="1"/>
  <c r="AT201" i="1"/>
  <c r="AS201" i="1"/>
  <c r="AR201" i="1"/>
  <c r="AV200" i="1"/>
  <c r="AU200" i="1"/>
  <c r="AT200" i="1"/>
  <c r="AS200" i="1"/>
  <c r="AR200" i="1"/>
  <c r="AV199" i="1"/>
  <c r="AU199" i="1"/>
  <c r="AT199" i="1"/>
  <c r="AS199" i="1"/>
  <c r="AR199" i="1"/>
  <c r="AV198" i="1"/>
  <c r="AU198" i="1"/>
  <c r="AT198" i="1"/>
  <c r="AS198" i="1"/>
  <c r="AR198" i="1"/>
  <c r="AV141" i="1"/>
  <c r="AU141" i="1"/>
  <c r="AT141" i="1"/>
  <c r="AS141" i="1"/>
  <c r="AR141" i="1"/>
  <c r="AV140" i="1"/>
  <c r="AU140" i="1"/>
  <c r="AS140" i="1"/>
  <c r="AV139" i="1"/>
  <c r="AU139" i="1"/>
  <c r="AT139" i="1"/>
  <c r="AS139" i="1"/>
  <c r="AR139" i="1"/>
  <c r="AV138" i="1"/>
  <c r="AU138" i="1"/>
  <c r="AT138" i="1"/>
  <c r="AS138" i="1"/>
  <c r="AR138" i="1"/>
  <c r="AV45" i="1"/>
  <c r="AU45" i="1"/>
  <c r="AT45" i="1"/>
  <c r="AS45" i="1"/>
  <c r="AR45" i="1"/>
  <c r="AV24" i="1"/>
  <c r="AU24" i="1"/>
  <c r="AT24" i="1"/>
  <c r="AS24" i="1"/>
  <c r="AR24" i="1"/>
  <c r="AV18" i="1"/>
  <c r="AU18" i="1"/>
  <c r="AT18" i="1"/>
  <c r="AS18" i="1"/>
  <c r="AR18" i="1"/>
  <c r="AV5" i="1"/>
  <c r="AV9" i="1" s="1"/>
  <c r="AU5" i="1"/>
  <c r="AU9" i="1" s="1"/>
  <c r="AT5" i="1"/>
  <c r="AT9" i="1" s="1"/>
  <c r="JB78" i="1" l="1"/>
  <c r="P79" i="1"/>
  <c r="K80" i="1"/>
  <c r="EH79" i="1" a="1"/>
  <c r="EH79" i="1" s="1"/>
  <c r="CF79" i="1" a="1"/>
  <c r="CF79" i="1" s="1"/>
  <c r="EY79" i="1" a="1"/>
  <c r="EY79" i="1" s="1"/>
  <c r="CB79" i="1" a="1"/>
  <c r="CB79" i="1" s="1"/>
  <c r="CD79" i="1" a="1"/>
  <c r="CD79" i="1" s="1"/>
  <c r="BX79" i="1" a="1"/>
  <c r="BX79" i="1" s="1"/>
  <c r="BZ79" i="1" a="1"/>
  <c r="BZ79" i="1" s="1"/>
  <c r="FA79" i="1" a="1"/>
  <c r="FA79" i="1" s="1"/>
  <c r="CC79" i="1" a="1"/>
  <c r="CC79" i="1" s="1"/>
  <c r="CE79" i="1" a="1"/>
  <c r="CE79" i="1" s="1"/>
  <c r="BY79" i="1" a="1"/>
  <c r="BY79" i="1" s="1"/>
  <c r="CA79" i="1" a="1"/>
  <c r="CA79" i="1" s="1"/>
  <c r="BW79" i="1" a="1"/>
  <c r="BW79" i="1" s="1"/>
  <c r="JA78" i="1"/>
  <c r="O79" i="1"/>
  <c r="FT78" i="1"/>
  <c r="FS78" i="1"/>
  <c r="U79" i="1"/>
  <c r="W78" i="1"/>
  <c r="JM77" i="1"/>
  <c r="N78" i="1"/>
  <c r="KC77" i="1"/>
  <c r="M78" i="1"/>
  <c r="KD77" i="1"/>
  <c r="X78" i="1"/>
  <c r="JN77" i="1"/>
  <c r="KF78" i="1"/>
  <c r="KE78" i="1"/>
  <c r="Q79" i="1"/>
  <c r="JO78" i="1"/>
  <c r="Y79" i="1"/>
  <c r="JP78" i="1"/>
  <c r="R79" i="1"/>
  <c r="KG78" i="1"/>
  <c r="AR79" i="1"/>
  <c r="AV79" i="1"/>
  <c r="J80" i="1"/>
  <c r="AT79" i="1"/>
  <c r="AS79" i="1"/>
  <c r="AU79" i="1"/>
  <c r="V78" i="1"/>
  <c r="JL77" i="1"/>
  <c r="S78" i="1"/>
  <c r="KB77" i="1"/>
  <c r="L79" i="1"/>
  <c r="AQ78" i="1"/>
  <c r="BA148" i="1"/>
  <c r="FO148" i="1"/>
  <c r="FQ148" i="1"/>
  <c r="H149" i="1"/>
  <c r="FP148" i="1"/>
  <c r="AL154" i="1"/>
  <c r="AK154" i="1"/>
  <c r="AP154" i="1"/>
  <c r="AN154" i="1"/>
  <c r="AM154" i="1"/>
  <c r="AX154" i="1"/>
  <c r="AO154" i="1"/>
  <c r="CD154" i="1" a="1"/>
  <c r="CD154" i="1" s="1"/>
  <c r="BZ154" i="1" a="1"/>
  <c r="BZ154" i="1" s="1"/>
  <c r="FA154" i="1" a="1"/>
  <c r="FA154" i="1" s="1"/>
  <c r="CC154" i="1" a="1"/>
  <c r="CC154" i="1" s="1"/>
  <c r="BY154" i="1" a="1"/>
  <c r="BY154" i="1" s="1"/>
  <c r="CF154" i="1" a="1"/>
  <c r="CF154" i="1" s="1"/>
  <c r="CB154" i="1" a="1"/>
  <c r="CB154" i="1" s="1"/>
  <c r="BX154" i="1" a="1"/>
  <c r="BX154" i="1" s="1"/>
  <c r="CA154" i="1" a="1"/>
  <c r="CA154" i="1" s="1"/>
  <c r="EY154" i="1" a="1"/>
  <c r="EY154" i="1" s="1"/>
  <c r="EH154" i="1" a="1"/>
  <c r="EH154" i="1" s="1"/>
  <c r="BW154" i="1" a="1"/>
  <c r="BW154" i="1" s="1"/>
  <c r="CE154" i="1" a="1"/>
  <c r="CE154" i="1" s="1"/>
  <c r="KC166" i="1"/>
  <c r="N167" i="1"/>
  <c r="KC167" i="1" s="1"/>
  <c r="AQ165" i="1"/>
  <c r="L166" i="1"/>
  <c r="JB166" i="1"/>
  <c r="P167" i="1"/>
  <c r="JB167" i="1" s="1"/>
  <c r="Y166" i="1"/>
  <c r="JO165" i="1"/>
  <c r="JP165" i="1"/>
  <c r="KA165" i="1"/>
  <c r="T166" i="1"/>
  <c r="JT165" i="1"/>
  <c r="FQ166" i="1"/>
  <c r="FP166" i="1"/>
  <c r="FO166" i="1"/>
  <c r="H167" i="1"/>
  <c r="AN165" i="1"/>
  <c r="I166" i="1"/>
  <c r="BA166" i="1" s="1"/>
  <c r="AL165" i="1"/>
  <c r="AK165" i="1"/>
  <c r="AP165" i="1"/>
  <c r="AO165" i="1"/>
  <c r="AM165" i="1"/>
  <c r="AX165" i="1"/>
  <c r="FT165" i="1"/>
  <c r="FS165" i="1"/>
  <c r="U166" i="1"/>
  <c r="JN166" i="1"/>
  <c r="X167" i="1"/>
  <c r="JN167" i="1" s="1"/>
  <c r="KG166" i="1"/>
  <c r="R167" i="1"/>
  <c r="KG167" i="1" s="1"/>
  <c r="JL166" i="1"/>
  <c r="V167" i="1"/>
  <c r="JL167" i="1" s="1"/>
  <c r="M166" i="1"/>
  <c r="KD165" i="1"/>
  <c r="K166" i="1"/>
  <c r="CE165" i="1" a="1"/>
  <c r="CE165" i="1" s="1"/>
  <c r="CA165" i="1" a="1"/>
  <c r="CA165" i="1" s="1"/>
  <c r="BW165" i="1" a="1"/>
  <c r="BW165" i="1" s="1"/>
  <c r="CD165" i="1" a="1"/>
  <c r="CD165" i="1" s="1"/>
  <c r="BZ165" i="1" a="1"/>
  <c r="BZ165" i="1" s="1"/>
  <c r="CB165" i="1" a="1"/>
  <c r="CB165" i="1" s="1"/>
  <c r="FA165" i="1" a="1"/>
  <c r="FA165" i="1" s="1"/>
  <c r="BX165" i="1" a="1"/>
  <c r="BX165" i="1" s="1"/>
  <c r="CC165" i="1" a="1"/>
  <c r="CC165" i="1" s="1"/>
  <c r="EH165" i="1" a="1"/>
  <c r="EH165" i="1" s="1"/>
  <c r="BY165" i="1" a="1"/>
  <c r="BY165" i="1" s="1"/>
  <c r="EY165" i="1" a="1"/>
  <c r="EY165" i="1" s="1"/>
  <c r="CF165" i="1" a="1"/>
  <c r="CF165" i="1" s="1"/>
  <c r="S166" i="1"/>
  <c r="KB165" i="1"/>
  <c r="AS166" i="1"/>
  <c r="AV166" i="1"/>
  <c r="AU166" i="1"/>
  <c r="AT166" i="1"/>
  <c r="AR166" i="1"/>
  <c r="J167" i="1"/>
  <c r="Q166" i="1"/>
  <c r="KF165" i="1"/>
  <c r="KE165" i="1"/>
  <c r="JB160" i="1"/>
  <c r="M302" i="1"/>
  <c r="KD302" i="1" s="1"/>
  <c r="R302" i="1"/>
  <c r="KG302" i="1" s="1"/>
  <c r="V302" i="1"/>
  <c r="JL302" i="1" s="1"/>
  <c r="JM301" i="1"/>
  <c r="W303" i="1"/>
  <c r="W304" i="1" s="1"/>
  <c r="W305" i="1" s="1"/>
  <c r="JM305" i="1" s="1"/>
  <c r="JO303" i="1"/>
  <c r="JP303" i="1"/>
  <c r="BA301" i="1"/>
  <c r="KE303" i="1"/>
  <c r="Q304" i="1"/>
  <c r="Q305" i="1" s="1"/>
  <c r="KF305" i="1" s="1"/>
  <c r="H302" i="1"/>
  <c r="FO302" i="1" s="1"/>
  <c r="FQ301" i="1"/>
  <c r="FO301" i="1"/>
  <c r="C306" i="1"/>
  <c r="C307" i="1" s="1"/>
  <c r="C305" i="1"/>
  <c r="JP305" i="1"/>
  <c r="JO305" i="1"/>
  <c r="KC301" i="1"/>
  <c r="N302" i="1"/>
  <c r="P304" i="1"/>
  <c r="P305" i="1" s="1"/>
  <c r="JB305" i="1" s="1"/>
  <c r="JB303" i="1"/>
  <c r="KA302" i="1"/>
  <c r="JT302" i="1"/>
  <c r="T303" i="1"/>
  <c r="AQ301" i="1"/>
  <c r="L303" i="1"/>
  <c r="KB304" i="1"/>
  <c r="S306" i="1"/>
  <c r="FS303" i="1"/>
  <c r="U304" i="1"/>
  <c r="U305" i="1" s="1"/>
  <c r="FT303" i="1"/>
  <c r="CF303" i="1" a="1"/>
  <c r="CF303" i="1" s="1"/>
  <c r="CB303" i="1" a="1"/>
  <c r="CB303" i="1" s="1"/>
  <c r="EY303" i="1" a="1"/>
  <c r="EY303" i="1" s="1"/>
  <c r="CD303" i="1" a="1"/>
  <c r="CD303" i="1" s="1"/>
  <c r="BW303" i="1" a="1"/>
  <c r="BW303" i="1" s="1"/>
  <c r="CC303" i="1" a="1"/>
  <c r="CC303" i="1" s="1"/>
  <c r="CA303" i="1" a="1"/>
  <c r="CA303" i="1" s="1"/>
  <c r="EH303" i="1" a="1"/>
  <c r="EH303" i="1" s="1"/>
  <c r="BZ303" i="1" a="1"/>
  <c r="BZ303" i="1" s="1"/>
  <c r="CE303" i="1" a="1"/>
  <c r="CE303" i="1" s="1"/>
  <c r="BY303" i="1" a="1"/>
  <c r="BY303" i="1" s="1"/>
  <c r="FA303" i="1" a="1"/>
  <c r="FA303" i="1" s="1"/>
  <c r="JA303" i="1"/>
  <c r="O304" i="1"/>
  <c r="O305" i="1" s="1"/>
  <c r="JA305" i="1" s="1"/>
  <c r="Y306" i="1"/>
  <c r="JP304" i="1"/>
  <c r="JO304" i="1"/>
  <c r="JN303" i="1"/>
  <c r="X304" i="1"/>
  <c r="X305" i="1" s="1"/>
  <c r="JN305" i="1" s="1"/>
  <c r="KD149" i="1"/>
  <c r="AT148" i="1"/>
  <c r="AS148" i="1"/>
  <c r="AR148" i="1"/>
  <c r="AU148" i="1"/>
  <c r="AV148" i="1"/>
  <c r="J149" i="1"/>
  <c r="JB148" i="1"/>
  <c r="P149" i="1"/>
  <c r="JB149" i="1" s="1"/>
  <c r="KA149" i="1"/>
  <c r="JT149" i="1"/>
  <c r="JO148" i="1"/>
  <c r="JP148" i="1"/>
  <c r="Y149" i="1"/>
  <c r="KB148" i="1"/>
  <c r="S149" i="1"/>
  <c r="KB149" i="1" s="1"/>
  <c r="JA148" i="1"/>
  <c r="O149" i="1"/>
  <c r="JA149" i="1" s="1"/>
  <c r="KF148" i="1"/>
  <c r="KE148" i="1"/>
  <c r="Q149" i="1"/>
  <c r="CD148" i="1" a="1"/>
  <c r="CD148" i="1" s="1"/>
  <c r="BZ148" i="1" a="1"/>
  <c r="BZ148" i="1" s="1"/>
  <c r="FA148" i="1" a="1"/>
  <c r="FA148" i="1" s="1"/>
  <c r="CC148" i="1" a="1"/>
  <c r="CC148" i="1" s="1"/>
  <c r="BY148" i="1" a="1"/>
  <c r="BY148" i="1" s="1"/>
  <c r="CF148" i="1" a="1"/>
  <c r="CF148" i="1" s="1"/>
  <c r="CB148" i="1" a="1"/>
  <c r="CB148" i="1" s="1"/>
  <c r="BX148" i="1" a="1"/>
  <c r="BX148" i="1" s="1"/>
  <c r="EH148" i="1" a="1"/>
  <c r="EH148" i="1" s="1"/>
  <c r="EY148" i="1" a="1"/>
  <c r="EY148" i="1" s="1"/>
  <c r="CE148" i="1" a="1"/>
  <c r="CE148" i="1" s="1"/>
  <c r="CA148" i="1" a="1"/>
  <c r="CA148" i="1" s="1"/>
  <c r="BW148" i="1" a="1"/>
  <c r="BW148" i="1" s="1"/>
  <c r="K149" i="1"/>
  <c r="JM146" i="1"/>
  <c r="KG146" i="1"/>
  <c r="H233" i="1"/>
  <c r="BA233" i="1" s="1"/>
  <c r="BA232" i="1"/>
  <c r="JO265" i="1"/>
  <c r="JO232" i="1"/>
  <c r="JP232" i="1"/>
  <c r="N266" i="1"/>
  <c r="KC266" i="1" s="1"/>
  <c r="JP233" i="1"/>
  <c r="JO233" i="1"/>
  <c r="Y234" i="1"/>
  <c r="Y235" i="1" s="1"/>
  <c r="Y236" i="1" s="1"/>
  <c r="Y237" i="1" s="1"/>
  <c r="Y238" i="1" s="1"/>
  <c r="Y239" i="1" s="1"/>
  <c r="JO239" i="1" s="1"/>
  <c r="O266" i="1"/>
  <c r="O267" i="1" s="1"/>
  <c r="O268" i="1" s="1"/>
  <c r="JA268" i="1" s="1"/>
  <c r="BX232" i="1" a="1"/>
  <c r="BX232" i="1" s="1"/>
  <c r="JB232" i="1"/>
  <c r="JM265" i="1"/>
  <c r="JP265" i="1"/>
  <c r="FT266" i="1"/>
  <c r="Y267" i="1"/>
  <c r="JP266" i="1"/>
  <c r="JO266" i="1"/>
  <c r="BZ232" i="1" a="1"/>
  <c r="BZ232" i="1" s="1"/>
  <c r="JN232" i="1"/>
  <c r="CB232" i="1" a="1"/>
  <c r="CB232" i="1" s="1"/>
  <c r="Q233" i="1"/>
  <c r="Q234" i="1" s="1"/>
  <c r="V266" i="1"/>
  <c r="JL266" i="1" s="1"/>
  <c r="JN266" i="1"/>
  <c r="CD232" i="1" a="1"/>
  <c r="CD232" i="1" s="1"/>
  <c r="CF232" i="1" a="1"/>
  <c r="CF232" i="1" s="1"/>
  <c r="JT232" i="1"/>
  <c r="CD265" i="1" a="1"/>
  <c r="CD265" i="1" s="1"/>
  <c r="EY232" i="1" a="1"/>
  <c r="EY232" i="1" s="1"/>
  <c r="KC232" i="1"/>
  <c r="AQ265" i="1"/>
  <c r="FS265" i="1"/>
  <c r="FO232" i="1"/>
  <c r="FT265" i="1"/>
  <c r="FP232" i="1"/>
  <c r="M266" i="1"/>
  <c r="KD266" i="1" s="1"/>
  <c r="U267" i="1"/>
  <c r="AQ233" i="1"/>
  <c r="L234" i="1"/>
  <c r="FS233" i="1"/>
  <c r="U234" i="1"/>
  <c r="FT233" i="1"/>
  <c r="KC233" i="1"/>
  <c r="N234" i="1"/>
  <c r="JL233" i="1"/>
  <c r="V234" i="1"/>
  <c r="P235" i="1"/>
  <c r="JB234" i="1"/>
  <c r="O234" i="1"/>
  <c r="JA233" i="1"/>
  <c r="W234" i="1"/>
  <c r="JM233" i="1"/>
  <c r="FQ232" i="1"/>
  <c r="JL232" i="1"/>
  <c r="KE232" i="1"/>
  <c r="R233" i="1"/>
  <c r="AQ232" i="1"/>
  <c r="BY232" i="1" a="1"/>
  <c r="BY232" i="1" s="1"/>
  <c r="CC232" i="1" a="1"/>
  <c r="CC232" i="1" s="1"/>
  <c r="FA232" i="1" a="1"/>
  <c r="FA232" i="1" s="1"/>
  <c r="JM232" i="1"/>
  <c r="S233" i="1"/>
  <c r="FS232" i="1"/>
  <c r="K233" i="1"/>
  <c r="FT232" i="1"/>
  <c r="JB233" i="1"/>
  <c r="X234" i="1"/>
  <c r="EH232" i="1" a="1"/>
  <c r="EH232" i="1" s="1"/>
  <c r="BW232" i="1" a="1"/>
  <c r="BW232" i="1" s="1"/>
  <c r="CA232" i="1" a="1"/>
  <c r="CA232" i="1" s="1"/>
  <c r="JA232" i="1"/>
  <c r="KG265" i="1"/>
  <c r="P266" i="1"/>
  <c r="JB265" i="1"/>
  <c r="X268" i="1"/>
  <c r="JN267" i="1"/>
  <c r="BY265" i="1" a="1"/>
  <c r="BY265" i="1" s="1"/>
  <c r="JM266" i="1"/>
  <c r="W267" i="1"/>
  <c r="KF265" i="1"/>
  <c r="KE265" i="1"/>
  <c r="JN265" i="1"/>
  <c r="H266" i="1"/>
  <c r="BA266" i="1" s="1"/>
  <c r="FQ265" i="1"/>
  <c r="FP265" i="1"/>
  <c r="FO265" i="1"/>
  <c r="R267" i="1"/>
  <c r="KG266" i="1"/>
  <c r="K266" i="1"/>
  <c r="CF265" i="1" a="1"/>
  <c r="CF265" i="1" s="1"/>
  <c r="CB265" i="1" a="1"/>
  <c r="CB265" i="1" s="1"/>
  <c r="BX265" i="1" a="1"/>
  <c r="BX265" i="1" s="1"/>
  <c r="EY265" i="1" a="1"/>
  <c r="EY265" i="1" s="1"/>
  <c r="CE265" i="1" a="1"/>
  <c r="CE265" i="1" s="1"/>
  <c r="CA265" i="1" a="1"/>
  <c r="CA265" i="1" s="1"/>
  <c r="BW265" i="1" a="1"/>
  <c r="BW265" i="1" s="1"/>
  <c r="KB265" i="1"/>
  <c r="EH265" i="1" a="1"/>
  <c r="EH265" i="1" s="1"/>
  <c r="AQ266" i="1"/>
  <c r="L267" i="1"/>
  <c r="T266" i="1"/>
  <c r="JT265" i="1"/>
  <c r="CC265" i="1" a="1"/>
  <c r="CC265" i="1" s="1"/>
  <c r="FA265" i="1" a="1"/>
  <c r="FA265" i="1" s="1"/>
  <c r="AT6" i="1"/>
  <c r="AU6" i="1"/>
  <c r="AV6" i="1"/>
  <c r="AT345" i="1"/>
  <c r="AU345" i="1"/>
  <c r="AV345" i="1"/>
  <c r="AA294" i="1"/>
  <c r="A294" i="1"/>
  <c r="KG264" i="1"/>
  <c r="KF264" i="1"/>
  <c r="KE264" i="1"/>
  <c r="KD264" i="1"/>
  <c r="KC264" i="1"/>
  <c r="KB264" i="1"/>
  <c r="KA264" i="1"/>
  <c r="JT264" i="1"/>
  <c r="JP264" i="1"/>
  <c r="JO264" i="1"/>
  <c r="JN264" i="1"/>
  <c r="JM264" i="1"/>
  <c r="JL264" i="1"/>
  <c r="JB264" i="1"/>
  <c r="JA264" i="1"/>
  <c r="FT264" i="1"/>
  <c r="FS264" i="1"/>
  <c r="FQ264" i="1"/>
  <c r="FP264" i="1"/>
  <c r="FO264" i="1"/>
  <c r="FA264" i="1" a="1"/>
  <c r="FA264" i="1" s="1"/>
  <c r="EY264" i="1" a="1"/>
  <c r="EY264" i="1" s="1"/>
  <c r="EH264" i="1" a="1"/>
  <c r="EH264" i="1" s="1"/>
  <c r="CF264" i="1" a="1"/>
  <c r="CF264" i="1" s="1"/>
  <c r="CE264" i="1" a="1"/>
  <c r="CE264" i="1" s="1"/>
  <c r="CD264" i="1" a="1"/>
  <c r="CD264" i="1" s="1"/>
  <c r="CC264" i="1" a="1"/>
  <c r="CC264" i="1" s="1"/>
  <c r="CB264" i="1" a="1"/>
  <c r="CB264" i="1" s="1"/>
  <c r="CA264" i="1" a="1"/>
  <c r="CA264" i="1" s="1"/>
  <c r="BZ264" i="1" a="1"/>
  <c r="BZ264" i="1" s="1"/>
  <c r="BY264" i="1" a="1"/>
  <c r="BY264" i="1" s="1"/>
  <c r="BX264" i="1" a="1"/>
  <c r="BX264" i="1" s="1"/>
  <c r="BW264" i="1" a="1"/>
  <c r="BW264" i="1" s="1"/>
  <c r="AX264" i="1"/>
  <c r="AQ264" i="1"/>
  <c r="AP264" i="1"/>
  <c r="AO264" i="1"/>
  <c r="AN264" i="1"/>
  <c r="AM264" i="1"/>
  <c r="AL264" i="1"/>
  <c r="AK264" i="1"/>
  <c r="A264" i="1"/>
  <c r="AA263" i="1" a="1"/>
  <c r="AA263" i="1" s="1"/>
  <c r="A263" i="1"/>
  <c r="A262" i="1"/>
  <c r="AA261" i="1"/>
  <c r="A261" i="1"/>
  <c r="KG231" i="1"/>
  <c r="KF231" i="1"/>
  <c r="KE231" i="1"/>
  <c r="KD231" i="1"/>
  <c r="KC231" i="1"/>
  <c r="KB231" i="1"/>
  <c r="KA231" i="1"/>
  <c r="JT231" i="1"/>
  <c r="JP231" i="1"/>
  <c r="JO231" i="1"/>
  <c r="JN231" i="1"/>
  <c r="JM231" i="1"/>
  <c r="JL231" i="1"/>
  <c r="JB231" i="1"/>
  <c r="JA231" i="1"/>
  <c r="FT231" i="1"/>
  <c r="FS231" i="1"/>
  <c r="FQ231" i="1"/>
  <c r="FP231" i="1"/>
  <c r="FO231" i="1"/>
  <c r="FA231" i="1" a="1"/>
  <c r="FA231" i="1" s="1"/>
  <c r="EY231" i="1" a="1"/>
  <c r="EY231" i="1" s="1"/>
  <c r="EH231" i="1" a="1"/>
  <c r="EH231" i="1" s="1"/>
  <c r="CF231" i="1" a="1"/>
  <c r="CF231" i="1" s="1"/>
  <c r="CE231" i="1" a="1"/>
  <c r="CE231" i="1" s="1"/>
  <c r="CD231" i="1" a="1"/>
  <c r="CD231" i="1" s="1"/>
  <c r="CC231" i="1" a="1"/>
  <c r="CC231" i="1" s="1"/>
  <c r="CB231" i="1" a="1"/>
  <c r="CB231" i="1" s="1"/>
  <c r="CA231" i="1" a="1"/>
  <c r="CA231" i="1" s="1"/>
  <c r="BZ231" i="1" a="1"/>
  <c r="BZ231" i="1" s="1"/>
  <c r="BY231" i="1" a="1"/>
  <c r="BY231" i="1" s="1"/>
  <c r="BX231" i="1" a="1"/>
  <c r="BX231" i="1" s="1"/>
  <c r="BW231" i="1" a="1"/>
  <c r="BW231" i="1" s="1"/>
  <c r="AX231" i="1"/>
  <c r="AQ231" i="1"/>
  <c r="AP231" i="1"/>
  <c r="AO231" i="1"/>
  <c r="AN231" i="1"/>
  <c r="AM231" i="1"/>
  <c r="AL231" i="1"/>
  <c r="AK231" i="1"/>
  <c r="A231" i="1"/>
  <c r="AA230" i="1" a="1"/>
  <c r="AA230" i="1" s="1"/>
  <c r="A230" i="1"/>
  <c r="A229" i="1"/>
  <c r="AQ79" i="1" l="1"/>
  <c r="L80" i="1"/>
  <c r="J81" i="1"/>
  <c r="AT80" i="1"/>
  <c r="AS80" i="1"/>
  <c r="AR80" i="1"/>
  <c r="AV80" i="1"/>
  <c r="AU80" i="1"/>
  <c r="KF79" i="1"/>
  <c r="KE79" i="1"/>
  <c r="Q80" i="1"/>
  <c r="KC78" i="1"/>
  <c r="N79" i="1"/>
  <c r="S79" i="1"/>
  <c r="KB78" i="1"/>
  <c r="W79" i="1"/>
  <c r="JM78" i="1"/>
  <c r="U80" i="1"/>
  <c r="FT79" i="1"/>
  <c r="FS79" i="1"/>
  <c r="JL78" i="1"/>
  <c r="V79" i="1"/>
  <c r="KG79" i="1"/>
  <c r="R80" i="1"/>
  <c r="JN78" i="1"/>
  <c r="X79" i="1"/>
  <c r="EH80" i="1" a="1"/>
  <c r="EH80" i="1" s="1"/>
  <c r="CF80" i="1" a="1"/>
  <c r="CF80" i="1" s="1"/>
  <c r="K81" i="1"/>
  <c r="BX80" i="1" a="1"/>
  <c r="BX80" i="1" s="1"/>
  <c r="CD80" i="1" a="1"/>
  <c r="CD80" i="1" s="1"/>
  <c r="CE80" i="1" a="1"/>
  <c r="CE80" i="1" s="1"/>
  <c r="BZ80" i="1" a="1"/>
  <c r="BZ80" i="1" s="1"/>
  <c r="BW80" i="1" a="1"/>
  <c r="BW80" i="1" s="1"/>
  <c r="FA80" i="1" a="1"/>
  <c r="FA80" i="1" s="1"/>
  <c r="CB80" i="1" a="1"/>
  <c r="CB80" i="1" s="1"/>
  <c r="CC80" i="1" a="1"/>
  <c r="CC80" i="1" s="1"/>
  <c r="CA80" i="1" a="1"/>
  <c r="CA80" i="1" s="1"/>
  <c r="BY80" i="1" a="1"/>
  <c r="BY80" i="1" s="1"/>
  <c r="EY80" i="1" a="1"/>
  <c r="EY80" i="1" s="1"/>
  <c r="JP79" i="1"/>
  <c r="Y80" i="1"/>
  <c r="JO79" i="1"/>
  <c r="KD78" i="1"/>
  <c r="M79" i="1"/>
  <c r="O80" i="1"/>
  <c r="JA79" i="1"/>
  <c r="P80" i="1"/>
  <c r="JB79" i="1"/>
  <c r="FO149" i="1"/>
  <c r="BA149" i="1"/>
  <c r="FP149" i="1"/>
  <c r="FQ149" i="1"/>
  <c r="FQ154" i="1"/>
  <c r="FP154" i="1"/>
  <c r="FO154" i="1"/>
  <c r="AT154" i="1"/>
  <c r="AS154" i="1"/>
  <c r="AR154" i="1"/>
  <c r="AU154" i="1"/>
  <c r="AV154" i="1"/>
  <c r="FP167" i="1"/>
  <c r="FQ167" i="1"/>
  <c r="FO167" i="1"/>
  <c r="AR167" i="1"/>
  <c r="AU167" i="1"/>
  <c r="AT167" i="1"/>
  <c r="AS167" i="1"/>
  <c r="AV167" i="1"/>
  <c r="JP166" i="1"/>
  <c r="JO166" i="1"/>
  <c r="Y167" i="1"/>
  <c r="CF166" i="1" a="1"/>
  <c r="CF166" i="1" s="1"/>
  <c r="CB166" i="1" a="1"/>
  <c r="CB166" i="1" s="1"/>
  <c r="BX166" i="1" a="1"/>
  <c r="BX166" i="1" s="1"/>
  <c r="FA166" i="1" a="1"/>
  <c r="FA166" i="1" s="1"/>
  <c r="EY166" i="1" a="1"/>
  <c r="EY166" i="1" s="1"/>
  <c r="CD166" i="1" a="1"/>
  <c r="CD166" i="1" s="1"/>
  <c r="BW166" i="1" a="1"/>
  <c r="BW166" i="1" s="1"/>
  <c r="CA166" i="1" a="1"/>
  <c r="CA166" i="1" s="1"/>
  <c r="CE166" i="1" a="1"/>
  <c r="CE166" i="1" s="1"/>
  <c r="CC166" i="1" a="1"/>
  <c r="CC166" i="1" s="1"/>
  <c r="BZ166" i="1" a="1"/>
  <c r="BZ166" i="1" s="1"/>
  <c r="EH166" i="1" a="1"/>
  <c r="EH166" i="1" s="1"/>
  <c r="BY166" i="1" a="1"/>
  <c r="BY166" i="1" s="1"/>
  <c r="K167" i="1"/>
  <c r="FS166" i="1"/>
  <c r="FT166" i="1"/>
  <c r="U167" i="1"/>
  <c r="AQ166" i="1"/>
  <c r="L167" i="1"/>
  <c r="AQ167" i="1" s="1"/>
  <c r="KE166" i="1"/>
  <c r="KF166" i="1"/>
  <c r="Q167" i="1"/>
  <c r="KB166" i="1"/>
  <c r="S167" i="1"/>
  <c r="KB167" i="1" s="1"/>
  <c r="KD166" i="1"/>
  <c r="M167" i="1"/>
  <c r="KD167" i="1" s="1"/>
  <c r="AK166" i="1"/>
  <c r="AP166" i="1"/>
  <c r="AO166" i="1"/>
  <c r="AL166" i="1"/>
  <c r="AX166" i="1"/>
  <c r="AN166" i="1"/>
  <c r="AM166" i="1"/>
  <c r="I167" i="1"/>
  <c r="BA167" i="1" s="1"/>
  <c r="JT166" i="1"/>
  <c r="KA166" i="1"/>
  <c r="T167" i="1"/>
  <c r="JA160" i="1"/>
  <c r="M303" i="1"/>
  <c r="KD303" i="1" s="1"/>
  <c r="V303" i="1"/>
  <c r="V304" i="1" s="1"/>
  <c r="V305" i="1" s="1"/>
  <c r="JL305" i="1" s="1"/>
  <c r="JM303" i="1"/>
  <c r="R303" i="1"/>
  <c r="KG303" i="1" s="1"/>
  <c r="KE304" i="1"/>
  <c r="BA302" i="1"/>
  <c r="KE305" i="1"/>
  <c r="FQ302" i="1"/>
  <c r="H303" i="1"/>
  <c r="FO303" i="1" s="1"/>
  <c r="FP302" i="1"/>
  <c r="KF304" i="1"/>
  <c r="Q306" i="1"/>
  <c r="Q307" i="1" s="1"/>
  <c r="Q308" i="1" s="1"/>
  <c r="C309" i="1"/>
  <c r="C310" i="1" s="1"/>
  <c r="C308" i="1"/>
  <c r="FT305" i="1"/>
  <c r="FS305" i="1"/>
  <c r="JB304" i="1"/>
  <c r="P306" i="1"/>
  <c r="KC302" i="1"/>
  <c r="N303" i="1"/>
  <c r="JT303" i="1"/>
  <c r="KA303" i="1"/>
  <c r="T304" i="1"/>
  <c r="T305" i="1" s="1"/>
  <c r="AQ303" i="1"/>
  <c r="L304" i="1"/>
  <c r="L305" i="1" s="1"/>
  <c r="AQ305" i="1" s="1"/>
  <c r="KB306" i="1"/>
  <c r="S307" i="1"/>
  <c r="S308" i="1" s="1"/>
  <c r="KB308" i="1" s="1"/>
  <c r="FS304" i="1"/>
  <c r="U306" i="1"/>
  <c r="FT304" i="1"/>
  <c r="JM304" i="1"/>
  <c r="W306" i="1"/>
  <c r="Y307" i="1"/>
  <c r="Y308" i="1" s="1"/>
  <c r="JP306" i="1"/>
  <c r="JO306" i="1"/>
  <c r="FA304" i="1" a="1"/>
  <c r="FA304" i="1" s="1"/>
  <c r="CC304" i="1" a="1"/>
  <c r="CC304" i="1" s="1"/>
  <c r="BY304" i="1" a="1"/>
  <c r="BY304" i="1" s="1"/>
  <c r="EY304" i="1" a="1"/>
  <c r="EY304" i="1" s="1"/>
  <c r="CE304" i="1" a="1"/>
  <c r="CE304" i="1" s="1"/>
  <c r="CA304" i="1" a="1"/>
  <c r="CA304" i="1" s="1"/>
  <c r="BW304" i="1" a="1"/>
  <c r="BW304" i="1" s="1"/>
  <c r="CF304" i="1" a="1"/>
  <c r="CF304" i="1" s="1"/>
  <c r="BZ304" i="1" a="1"/>
  <c r="BZ304" i="1" s="1"/>
  <c r="CD304" i="1" a="1"/>
  <c r="CD304" i="1" s="1"/>
  <c r="CB304" i="1" a="1"/>
  <c r="CB304" i="1" s="1"/>
  <c r="EH304" i="1" a="1"/>
  <c r="EH304" i="1" s="1"/>
  <c r="O306" i="1"/>
  <c r="JA304" i="1"/>
  <c r="JN304" i="1"/>
  <c r="X306" i="1"/>
  <c r="O269" i="1"/>
  <c r="O270" i="1" s="1"/>
  <c r="JA267" i="1"/>
  <c r="AV149" i="1"/>
  <c r="AR149" i="1"/>
  <c r="AT149" i="1"/>
  <c r="AS149" i="1"/>
  <c r="AU149" i="1"/>
  <c r="JO149" i="1"/>
  <c r="JP149" i="1"/>
  <c r="KE149" i="1"/>
  <c r="KF149" i="1"/>
  <c r="CE149" i="1" a="1"/>
  <c r="CE149" i="1" s="1"/>
  <c r="BY149" i="1" a="1"/>
  <c r="BY149" i="1" s="1"/>
  <c r="BW149" i="1" a="1"/>
  <c r="BW149" i="1" s="1"/>
  <c r="CB149" i="1" a="1"/>
  <c r="CB149" i="1" s="1"/>
  <c r="EH149" i="1" a="1"/>
  <c r="EH149" i="1" s="1"/>
  <c r="BX149" i="1" a="1"/>
  <c r="BX149" i="1" s="1"/>
  <c r="EY149" i="1" a="1"/>
  <c r="EY149" i="1" s="1"/>
  <c r="CA149" i="1" a="1"/>
  <c r="CA149" i="1" s="1"/>
  <c r="CD149" i="1" a="1"/>
  <c r="CD149" i="1" s="1"/>
  <c r="FA149" i="1" a="1"/>
  <c r="FA149" i="1" s="1"/>
  <c r="CF149" i="1" a="1"/>
  <c r="CF149" i="1" s="1"/>
  <c r="BZ149" i="1" a="1"/>
  <c r="BZ149" i="1" s="1"/>
  <c r="CC149" i="1" a="1"/>
  <c r="CC149" i="1" s="1"/>
  <c r="M267" i="1"/>
  <c r="M268" i="1" s="1"/>
  <c r="H234" i="1"/>
  <c r="BA234" i="1" s="1"/>
  <c r="JL146" i="1"/>
  <c r="N267" i="1"/>
  <c r="KC267" i="1" s="1"/>
  <c r="FP233" i="1"/>
  <c r="FQ233" i="1"/>
  <c r="FO233" i="1"/>
  <c r="JO236" i="1"/>
  <c r="JA266" i="1"/>
  <c r="JO238" i="1"/>
  <c r="JP237" i="1"/>
  <c r="JO234" i="1"/>
  <c r="JP235" i="1"/>
  <c r="JP238" i="1"/>
  <c r="JO237" i="1"/>
  <c r="JP236" i="1"/>
  <c r="JO235" i="1"/>
  <c r="JP234" i="1"/>
  <c r="Y240" i="1"/>
  <c r="JP239" i="1"/>
  <c r="V267" i="1"/>
  <c r="V268" i="1" s="1"/>
  <c r="KE233" i="1"/>
  <c r="KF233" i="1"/>
  <c r="FT267" i="1"/>
  <c r="FS267" i="1"/>
  <c r="U268" i="1"/>
  <c r="JP267" i="1"/>
  <c r="JO267" i="1"/>
  <c r="Y268" i="1"/>
  <c r="KF234" i="1"/>
  <c r="KE234" i="1"/>
  <c r="Q235" i="1"/>
  <c r="KB233" i="1"/>
  <c r="S234" i="1"/>
  <c r="P236" i="1"/>
  <c r="JB235" i="1"/>
  <c r="L235" i="1"/>
  <c r="AQ234" i="1"/>
  <c r="JB266" i="1"/>
  <c r="P267" i="1"/>
  <c r="JM267" i="1"/>
  <c r="W268" i="1"/>
  <c r="JL234" i="1"/>
  <c r="V235" i="1"/>
  <c r="KB266" i="1"/>
  <c r="FA266" i="1" a="1"/>
  <c r="FA266" i="1" s="1"/>
  <c r="CC266" i="1" a="1"/>
  <c r="CC266" i="1" s="1"/>
  <c r="BY266" i="1" a="1"/>
  <c r="BY266" i="1" s="1"/>
  <c r="EY266" i="1" a="1"/>
  <c r="EY266" i="1" s="1"/>
  <c r="CD266" i="1" a="1"/>
  <c r="CD266" i="1" s="1"/>
  <c r="BX266" i="1" a="1"/>
  <c r="BX266" i="1" s="1"/>
  <c r="BW266" i="1" a="1"/>
  <c r="BW266" i="1" s="1"/>
  <c r="CB266" i="1" a="1"/>
  <c r="CB266" i="1" s="1"/>
  <c r="K267" i="1"/>
  <c r="CA266" i="1" a="1"/>
  <c r="CA266" i="1" s="1"/>
  <c r="EH266" i="1" a="1"/>
  <c r="EH266" i="1" s="1"/>
  <c r="CF266" i="1" a="1"/>
  <c r="CF266" i="1" s="1"/>
  <c r="BZ266" i="1" a="1"/>
  <c r="BZ266" i="1" s="1"/>
  <c r="CE266" i="1" a="1"/>
  <c r="CE266" i="1" s="1"/>
  <c r="JN234" i="1"/>
  <c r="X235" i="1"/>
  <c r="N235" i="1"/>
  <c r="KC234" i="1"/>
  <c r="R268" i="1"/>
  <c r="KG267" i="1"/>
  <c r="H267" i="1"/>
  <c r="BA267" i="1" s="1"/>
  <c r="FO266" i="1"/>
  <c r="FQ266" i="1"/>
  <c r="FP266" i="1"/>
  <c r="JM234" i="1"/>
  <c r="W235" i="1"/>
  <c r="JT266" i="1"/>
  <c r="T267" i="1"/>
  <c r="KA266" i="1"/>
  <c r="JN268" i="1"/>
  <c r="X269" i="1"/>
  <c r="JT233" i="1"/>
  <c r="KA233" i="1"/>
  <c r="L268" i="1"/>
  <c r="AQ267" i="1"/>
  <c r="KF266" i="1"/>
  <c r="KE266" i="1"/>
  <c r="CF233" i="1" a="1"/>
  <c r="CF233" i="1" s="1"/>
  <c r="CB233" i="1" a="1"/>
  <c r="CB233" i="1" s="1"/>
  <c r="BX233" i="1" a="1"/>
  <c r="BX233" i="1" s="1"/>
  <c r="EY233" i="1" a="1"/>
  <c r="EY233" i="1" s="1"/>
  <c r="CE233" i="1" a="1"/>
  <c r="CE233" i="1" s="1"/>
  <c r="CA233" i="1" a="1"/>
  <c r="CA233" i="1" s="1"/>
  <c r="BW233" i="1" a="1"/>
  <c r="BW233" i="1" s="1"/>
  <c r="FA233" i="1" a="1"/>
  <c r="FA233" i="1" s="1"/>
  <c r="BY233" i="1" a="1"/>
  <c r="BY233" i="1" s="1"/>
  <c r="EH233" i="1" a="1"/>
  <c r="EH233" i="1" s="1"/>
  <c r="K234" i="1"/>
  <c r="CD233" i="1" a="1"/>
  <c r="CD233" i="1" s="1"/>
  <c r="BZ233" i="1" a="1"/>
  <c r="BZ233" i="1" s="1"/>
  <c r="CC233" i="1" a="1"/>
  <c r="CC233" i="1" s="1"/>
  <c r="R234" i="1"/>
  <c r="KG233" i="1"/>
  <c r="O235" i="1"/>
  <c r="JA234" i="1"/>
  <c r="U235" i="1"/>
  <c r="FT234" i="1"/>
  <c r="FS234" i="1"/>
  <c r="JP221" i="1"/>
  <c r="JO221" i="1"/>
  <c r="AX221" i="1"/>
  <c r="AP221" i="1"/>
  <c r="AO221" i="1"/>
  <c r="AN221" i="1"/>
  <c r="AM221" i="1"/>
  <c r="AL221" i="1"/>
  <c r="AK221" i="1"/>
  <c r="A221" i="1"/>
  <c r="JP220" i="1"/>
  <c r="JO220" i="1"/>
  <c r="AX220" i="1"/>
  <c r="AP220" i="1"/>
  <c r="AO220" i="1"/>
  <c r="AN220" i="1"/>
  <c r="AM220" i="1"/>
  <c r="AL220" i="1"/>
  <c r="AK220" i="1"/>
  <c r="A220" i="1"/>
  <c r="JP219" i="1"/>
  <c r="JO219" i="1"/>
  <c r="AX219" i="1"/>
  <c r="AP219" i="1"/>
  <c r="AO219" i="1"/>
  <c r="AN219" i="1"/>
  <c r="AM219" i="1"/>
  <c r="AL219" i="1"/>
  <c r="AK219" i="1"/>
  <c r="A219" i="1"/>
  <c r="JP218" i="1"/>
  <c r="JO218" i="1"/>
  <c r="AX218" i="1"/>
  <c r="AP218" i="1"/>
  <c r="AO218" i="1"/>
  <c r="AN218" i="1"/>
  <c r="AM218" i="1"/>
  <c r="AL218" i="1"/>
  <c r="AK218" i="1"/>
  <c r="A218" i="1"/>
  <c r="JP211" i="1"/>
  <c r="JO211" i="1"/>
  <c r="AX211" i="1"/>
  <c r="AP211" i="1"/>
  <c r="AO211" i="1"/>
  <c r="AN211" i="1"/>
  <c r="AM211" i="1"/>
  <c r="AL211" i="1"/>
  <c r="AK211" i="1"/>
  <c r="A211" i="1"/>
  <c r="JP210" i="1"/>
  <c r="JO210" i="1"/>
  <c r="AX210" i="1"/>
  <c r="AP210" i="1"/>
  <c r="AO210" i="1"/>
  <c r="AN210" i="1"/>
  <c r="AM210" i="1"/>
  <c r="AL210" i="1"/>
  <c r="AK210" i="1"/>
  <c r="A210" i="1"/>
  <c r="JP209" i="1"/>
  <c r="JO209" i="1"/>
  <c r="AX209" i="1"/>
  <c r="AP209" i="1"/>
  <c r="AO209" i="1"/>
  <c r="AN209" i="1"/>
  <c r="AM209" i="1"/>
  <c r="AL209" i="1"/>
  <c r="AK209" i="1"/>
  <c r="A209" i="1"/>
  <c r="JO18" i="1"/>
  <c r="JO24" i="1"/>
  <c r="JO45" i="1"/>
  <c r="JO199" i="1"/>
  <c r="JO200" i="1"/>
  <c r="JO201" i="1"/>
  <c r="JO198" i="1"/>
  <c r="AX201" i="1"/>
  <c r="AP201" i="1"/>
  <c r="AO201" i="1"/>
  <c r="AN201" i="1"/>
  <c r="AM201" i="1"/>
  <c r="AL201" i="1"/>
  <c r="AK201" i="1"/>
  <c r="A201" i="1"/>
  <c r="AX200" i="1"/>
  <c r="AP200" i="1"/>
  <c r="AO200" i="1"/>
  <c r="AN200" i="1"/>
  <c r="AM200" i="1"/>
  <c r="AL200" i="1"/>
  <c r="AK200" i="1"/>
  <c r="A200" i="1"/>
  <c r="AX199" i="1"/>
  <c r="AP199" i="1"/>
  <c r="AO199" i="1"/>
  <c r="AN199" i="1"/>
  <c r="AM199" i="1"/>
  <c r="AL199" i="1"/>
  <c r="AK199" i="1"/>
  <c r="JM199" i="1"/>
  <c r="U199" i="1"/>
  <c r="T199" i="1"/>
  <c r="S199" i="1"/>
  <c r="S200" i="1" s="1"/>
  <c r="KB200" i="1" s="1"/>
  <c r="R199" i="1"/>
  <c r="R200" i="1" s="1"/>
  <c r="R201" i="1" s="1"/>
  <c r="Q199" i="1"/>
  <c r="P199" i="1"/>
  <c r="P200" i="1" s="1"/>
  <c r="O199" i="1"/>
  <c r="JA199" i="1" s="1"/>
  <c r="N199" i="1"/>
  <c r="N200" i="1" s="1"/>
  <c r="N201" i="1" s="1"/>
  <c r="M199" i="1"/>
  <c r="L199" i="1"/>
  <c r="L200" i="1" s="1"/>
  <c r="K199" i="1"/>
  <c r="EY199" i="1" s="1" a="1"/>
  <c r="EY199" i="1" s="1"/>
  <c r="H199" i="1"/>
  <c r="A199" i="1"/>
  <c r="AA228" i="1"/>
  <c r="A228" i="1"/>
  <c r="AL208" i="1"/>
  <c r="AK208" i="1"/>
  <c r="A208" i="1"/>
  <c r="KG198" i="1"/>
  <c r="KF198" i="1"/>
  <c r="KE198" i="1"/>
  <c r="KD198" i="1"/>
  <c r="KC198" i="1"/>
  <c r="KB198" i="1"/>
  <c r="KA198" i="1"/>
  <c r="JT198" i="1"/>
  <c r="JP198" i="1"/>
  <c r="JN198" i="1"/>
  <c r="JM198" i="1"/>
  <c r="JL198" i="1"/>
  <c r="JB198" i="1"/>
  <c r="JA198" i="1"/>
  <c r="FT198" i="1"/>
  <c r="FS198" i="1"/>
  <c r="FQ198" i="1"/>
  <c r="FP198" i="1"/>
  <c r="FO198" i="1"/>
  <c r="FA198" i="1" a="1"/>
  <c r="FA198" i="1" s="1"/>
  <c r="EY198" i="1" a="1"/>
  <c r="EY198" i="1" s="1"/>
  <c r="EH198" i="1" a="1"/>
  <c r="EH198" i="1" s="1"/>
  <c r="CF198" i="1" a="1"/>
  <c r="CF198" i="1" s="1"/>
  <c r="CE198" i="1" a="1"/>
  <c r="CE198" i="1" s="1"/>
  <c r="CD198" i="1" a="1"/>
  <c r="CD198" i="1" s="1"/>
  <c r="CC198" i="1" a="1"/>
  <c r="CC198" i="1" s="1"/>
  <c r="CB198" i="1" a="1"/>
  <c r="CB198" i="1" s="1"/>
  <c r="CA198" i="1" a="1"/>
  <c r="CA198" i="1" s="1"/>
  <c r="BZ198" i="1" a="1"/>
  <c r="BZ198" i="1" s="1"/>
  <c r="BY198" i="1" a="1"/>
  <c r="BY198" i="1" s="1"/>
  <c r="BX198" i="1" a="1"/>
  <c r="BX198" i="1" s="1"/>
  <c r="BW198" i="1" a="1"/>
  <c r="BW198" i="1" s="1"/>
  <c r="AX198" i="1"/>
  <c r="AQ198" i="1"/>
  <c r="AP198" i="1"/>
  <c r="AO198" i="1"/>
  <c r="AN198" i="1"/>
  <c r="AM198" i="1"/>
  <c r="AL198" i="1"/>
  <c r="AK198" i="1"/>
  <c r="A198" i="1"/>
  <c r="AA197" i="1" a="1"/>
  <c r="AA197" i="1" s="1"/>
  <c r="A197" i="1"/>
  <c r="A196" i="1"/>
  <c r="FQ139" i="1"/>
  <c r="FP139" i="1"/>
  <c r="FO139" i="1"/>
  <c r="AX139" i="1"/>
  <c r="AO139" i="1"/>
  <c r="AN139" i="1"/>
  <c r="AM139" i="1"/>
  <c r="AL139" i="1"/>
  <c r="AK139" i="1"/>
  <c r="A139" i="1"/>
  <c r="FQ138" i="1"/>
  <c r="FP138" i="1"/>
  <c r="FO138" i="1"/>
  <c r="AX138" i="1"/>
  <c r="AO138" i="1"/>
  <c r="AN138" i="1"/>
  <c r="AM138" i="1"/>
  <c r="AL138" i="1"/>
  <c r="AK138" i="1"/>
  <c r="A138" i="1"/>
  <c r="FQ140" i="1"/>
  <c r="FP140" i="1"/>
  <c r="FO140" i="1"/>
  <c r="AX140" i="1"/>
  <c r="AO140" i="1"/>
  <c r="AN140" i="1"/>
  <c r="AM140" i="1"/>
  <c r="AL140" i="1"/>
  <c r="AK140" i="1"/>
  <c r="A140" i="1"/>
  <c r="AS5" i="1"/>
  <c r="AS6" i="1" s="1"/>
  <c r="AR5" i="1"/>
  <c r="AR6" i="1" s="1"/>
  <c r="J25" i="1"/>
  <c r="J20" i="1"/>
  <c r="AX45" i="1"/>
  <c r="EH45" i="1" a="1"/>
  <c r="EH45" i="1" s="1"/>
  <c r="EH24" i="1" a="1"/>
  <c r="EH24" i="1" s="1"/>
  <c r="FA45" i="1" a="1"/>
  <c r="FA45" i="1" s="1"/>
  <c r="FA24" i="1" a="1"/>
  <c r="FA24" i="1" s="1"/>
  <c r="EY45" i="1" a="1"/>
  <c r="EY45" i="1" s="1"/>
  <c r="EY24" i="1" a="1"/>
  <c r="EY24" i="1" s="1"/>
  <c r="FA18" i="1" a="1"/>
  <c r="FA18" i="1" s="1"/>
  <c r="EY18" i="1" a="1"/>
  <c r="EY18" i="1" s="1"/>
  <c r="EH18" i="1" a="1"/>
  <c r="EH18" i="1" s="1"/>
  <c r="CF45" i="1" a="1"/>
  <c r="CF45" i="1" s="1"/>
  <c r="CE45" i="1" a="1"/>
  <c r="CE45" i="1" s="1"/>
  <c r="CD45" i="1" a="1"/>
  <c r="CD45" i="1" s="1"/>
  <c r="CC45" i="1" a="1"/>
  <c r="CC45" i="1" s="1"/>
  <c r="CB45" i="1" a="1"/>
  <c r="CB45" i="1" s="1"/>
  <c r="CA45" i="1" a="1"/>
  <c r="CA45" i="1" s="1"/>
  <c r="BZ45" i="1" a="1"/>
  <c r="BZ45" i="1" s="1"/>
  <c r="BY45" i="1" a="1"/>
  <c r="BY45" i="1" s="1"/>
  <c r="BX45" i="1" a="1"/>
  <c r="BX45" i="1" s="1"/>
  <c r="BW45" i="1" a="1"/>
  <c r="BW45" i="1" s="1"/>
  <c r="CF24" i="1" a="1"/>
  <c r="CF24" i="1" s="1"/>
  <c r="CE24" i="1" a="1"/>
  <c r="CE24" i="1" s="1"/>
  <c r="CD24" i="1" a="1"/>
  <c r="CD24" i="1" s="1"/>
  <c r="CC24" i="1" a="1"/>
  <c r="CC24" i="1" s="1"/>
  <c r="CB24" i="1" a="1"/>
  <c r="CB24" i="1" s="1"/>
  <c r="CA24" i="1" a="1"/>
  <c r="CA24" i="1" s="1"/>
  <c r="BZ24" i="1" a="1"/>
  <c r="BZ24" i="1" s="1"/>
  <c r="BY24" i="1" a="1"/>
  <c r="BY24" i="1" s="1"/>
  <c r="BX24" i="1" a="1"/>
  <c r="BX24" i="1" s="1"/>
  <c r="BW24" i="1" a="1"/>
  <c r="BW24" i="1" s="1"/>
  <c r="BX18" i="1" a="1"/>
  <c r="BX18" i="1" s="1"/>
  <c r="BY18" i="1" a="1"/>
  <c r="BY18" i="1" s="1"/>
  <c r="BZ18" i="1" a="1"/>
  <c r="BZ18" i="1" s="1"/>
  <c r="CA18" i="1" a="1"/>
  <c r="CA18" i="1" s="1"/>
  <c r="CB18" i="1" a="1"/>
  <c r="CB18" i="1" s="1"/>
  <c r="CC18" i="1" a="1"/>
  <c r="CC18" i="1" s="1"/>
  <c r="CD18" i="1" a="1"/>
  <c r="CD18" i="1" s="1"/>
  <c r="CE18" i="1" a="1"/>
  <c r="CE18" i="1" s="1"/>
  <c r="CF18" i="1" a="1"/>
  <c r="CF18" i="1" s="1"/>
  <c r="BW18" i="1" a="1"/>
  <c r="BW18" i="1" s="1"/>
  <c r="K25" i="1"/>
  <c r="K26" i="1" s="1"/>
  <c r="K27" i="1" s="1"/>
  <c r="K28" i="1" s="1"/>
  <c r="K29" i="1" s="1"/>
  <c r="K30" i="1" s="1"/>
  <c r="K31" i="1" s="1"/>
  <c r="K32" i="1" s="1"/>
  <c r="K33" i="1" s="1"/>
  <c r="K34" i="1" s="1"/>
  <c r="K35" i="1" s="1"/>
  <c r="K36" i="1" s="1"/>
  <c r="K37" i="1" s="1"/>
  <c r="K38" i="1" s="1"/>
  <c r="K39" i="1" s="1"/>
  <c r="K40" i="1" s="1"/>
  <c r="K41" i="1" s="1"/>
  <c r="K20" i="1"/>
  <c r="BW20" i="1" s="1" a="1"/>
  <c r="BW20" i="1" s="1"/>
  <c r="P81" i="1" l="1"/>
  <c r="JB80" i="1"/>
  <c r="R81" i="1"/>
  <c r="KG80" i="1"/>
  <c r="W80" i="1"/>
  <c r="JM79" i="1"/>
  <c r="JA80" i="1"/>
  <c r="O81" i="1"/>
  <c r="V80" i="1"/>
  <c r="JL79" i="1"/>
  <c r="KB79" i="1"/>
  <c r="S80" i="1"/>
  <c r="M80" i="1"/>
  <c r="KD79" i="1"/>
  <c r="CB81" i="1" a="1"/>
  <c r="CB81" i="1" s="1"/>
  <c r="BZ81" i="1" a="1"/>
  <c r="BZ81" i="1" s="1"/>
  <c r="BX81" i="1" a="1"/>
  <c r="BX81" i="1" s="1"/>
  <c r="FA81" i="1" a="1"/>
  <c r="FA81" i="1" s="1"/>
  <c r="EY81" i="1" a="1"/>
  <c r="EY81" i="1" s="1"/>
  <c r="BY81" i="1" a="1"/>
  <c r="BY81" i="1" s="1"/>
  <c r="CE81" i="1" a="1"/>
  <c r="CE81" i="1" s="1"/>
  <c r="CC81" i="1" a="1"/>
  <c r="CC81" i="1" s="1"/>
  <c r="CA81" i="1" a="1"/>
  <c r="CA81" i="1" s="1"/>
  <c r="EH81" i="1" a="1"/>
  <c r="EH81" i="1" s="1"/>
  <c r="BW81" i="1" a="1"/>
  <c r="BW81" i="1" s="1"/>
  <c r="K82" i="1"/>
  <c r="CF81" i="1" a="1"/>
  <c r="CF81" i="1" s="1"/>
  <c r="CD81" i="1" a="1"/>
  <c r="CD81" i="1" s="1"/>
  <c r="N80" i="1"/>
  <c r="KC79" i="1"/>
  <c r="KF80" i="1"/>
  <c r="KE80" i="1"/>
  <c r="Q81" i="1"/>
  <c r="AS81" i="1"/>
  <c r="AR81" i="1"/>
  <c r="AU81" i="1"/>
  <c r="J82" i="1"/>
  <c r="AV81" i="1"/>
  <c r="AT81" i="1"/>
  <c r="Y81" i="1"/>
  <c r="JP80" i="1"/>
  <c r="JO80" i="1"/>
  <c r="X80" i="1"/>
  <c r="JN79" i="1"/>
  <c r="FT80" i="1"/>
  <c r="FS80" i="1"/>
  <c r="U81" i="1"/>
  <c r="L81" i="1"/>
  <c r="AQ80" i="1"/>
  <c r="AM167" i="1"/>
  <c r="AN167" i="1"/>
  <c r="AL167" i="1"/>
  <c r="AX167" i="1"/>
  <c r="AK167" i="1"/>
  <c r="AP167" i="1"/>
  <c r="AO167" i="1"/>
  <c r="FT167" i="1"/>
  <c r="FS167" i="1"/>
  <c r="JP167" i="1"/>
  <c r="JO167" i="1"/>
  <c r="KF167" i="1"/>
  <c r="KE167" i="1"/>
  <c r="BZ167" i="1" a="1"/>
  <c r="BZ167" i="1" s="1"/>
  <c r="EY167" i="1" a="1"/>
  <c r="EY167" i="1" s="1"/>
  <c r="BW167" i="1" a="1"/>
  <c r="BW167" i="1" s="1"/>
  <c r="CD167" i="1" a="1"/>
  <c r="CD167" i="1" s="1"/>
  <c r="CB167" i="1" a="1"/>
  <c r="CB167" i="1" s="1"/>
  <c r="BY167" i="1" a="1"/>
  <c r="BY167" i="1" s="1"/>
  <c r="CC167" i="1" a="1"/>
  <c r="CC167" i="1" s="1"/>
  <c r="BX167" i="1" a="1"/>
  <c r="BX167" i="1" s="1"/>
  <c r="CA167" i="1" a="1"/>
  <c r="CA167" i="1" s="1"/>
  <c r="FA167" i="1" a="1"/>
  <c r="FA167" i="1" s="1"/>
  <c r="CF167" i="1" a="1"/>
  <c r="CF167" i="1" s="1"/>
  <c r="EH167" i="1" a="1"/>
  <c r="EH167" i="1" s="1"/>
  <c r="CE167" i="1" a="1"/>
  <c r="CE167" i="1" s="1"/>
  <c r="JT167" i="1"/>
  <c r="KA167" i="1"/>
  <c r="KC160" i="1"/>
  <c r="M304" i="1"/>
  <c r="M305" i="1" s="1"/>
  <c r="KD305" i="1" s="1"/>
  <c r="V306" i="1"/>
  <c r="JL306" i="1" s="1"/>
  <c r="JL303" i="1"/>
  <c r="JL304" i="1"/>
  <c r="R304" i="1"/>
  <c r="R305" i="1" s="1"/>
  <c r="KD267" i="1"/>
  <c r="BA303" i="1"/>
  <c r="FQ303" i="1"/>
  <c r="H304" i="1"/>
  <c r="H305" i="1" s="1"/>
  <c r="FQ305" i="1" s="1"/>
  <c r="FP303" i="1"/>
  <c r="KE306" i="1"/>
  <c r="KF306" i="1"/>
  <c r="C312" i="1"/>
  <c r="C313" i="1" s="1"/>
  <c r="C311" i="1"/>
  <c r="JP308" i="1"/>
  <c r="JO308" i="1"/>
  <c r="KF308" i="1"/>
  <c r="KE308" i="1"/>
  <c r="KA305" i="1"/>
  <c r="JT305" i="1"/>
  <c r="P307" i="1"/>
  <c r="P308" i="1" s="1"/>
  <c r="JB308" i="1" s="1"/>
  <c r="JB306" i="1"/>
  <c r="KA304" i="1"/>
  <c r="T306" i="1"/>
  <c r="JT304" i="1"/>
  <c r="KC303" i="1"/>
  <c r="N304" i="1"/>
  <c r="N305" i="1" s="1"/>
  <c r="KC305" i="1" s="1"/>
  <c r="AQ304" i="1"/>
  <c r="L306" i="1"/>
  <c r="KB307" i="1"/>
  <c r="S309" i="1"/>
  <c r="Y309" i="1"/>
  <c r="JP307" i="1"/>
  <c r="JO307" i="1"/>
  <c r="X307" i="1"/>
  <c r="X308" i="1" s="1"/>
  <c r="JN308" i="1" s="1"/>
  <c r="JN306" i="1"/>
  <c r="KF307" i="1"/>
  <c r="KE307" i="1"/>
  <c r="Q309" i="1"/>
  <c r="FA306" i="1" a="1"/>
  <c r="FA306" i="1" s="1"/>
  <c r="CC306" i="1" a="1"/>
  <c r="CC306" i="1" s="1"/>
  <c r="BY306" i="1" a="1"/>
  <c r="BY306" i="1" s="1"/>
  <c r="CF306" i="1" a="1"/>
  <c r="CF306" i="1" s="1"/>
  <c r="CB306" i="1" a="1"/>
  <c r="CB306" i="1" s="1"/>
  <c r="CE306" i="1" a="1"/>
  <c r="CE306" i="1" s="1"/>
  <c r="CA306" i="1" a="1"/>
  <c r="CA306" i="1" s="1"/>
  <c r="BW306" i="1" a="1"/>
  <c r="BW306" i="1" s="1"/>
  <c r="EH306" i="1" a="1"/>
  <c r="EH306" i="1" s="1"/>
  <c r="BZ306" i="1" a="1"/>
  <c r="BZ306" i="1" s="1"/>
  <c r="EY306" i="1" a="1"/>
  <c r="EY306" i="1" s="1"/>
  <c r="CD306" i="1" a="1"/>
  <c r="CD306" i="1" s="1"/>
  <c r="JM306" i="1"/>
  <c r="W307" i="1"/>
  <c r="W308" i="1" s="1"/>
  <c r="JM308" i="1" s="1"/>
  <c r="O307" i="1"/>
  <c r="O308" i="1" s="1"/>
  <c r="JA308" i="1" s="1"/>
  <c r="JA306" i="1"/>
  <c r="U307" i="1"/>
  <c r="U308" i="1" s="1"/>
  <c r="FT306" i="1"/>
  <c r="FS306" i="1"/>
  <c r="FQ234" i="1"/>
  <c r="FO234" i="1"/>
  <c r="JA269" i="1"/>
  <c r="H235" i="1"/>
  <c r="BA235" i="1" s="1"/>
  <c r="FP234" i="1"/>
  <c r="N268" i="1"/>
  <c r="N269" i="1" s="1"/>
  <c r="KF146" i="1"/>
  <c r="KE146" i="1"/>
  <c r="JL267" i="1"/>
  <c r="FQ199" i="1"/>
  <c r="BA199" i="1"/>
  <c r="Y241" i="1"/>
  <c r="JO240" i="1"/>
  <c r="JP240" i="1"/>
  <c r="JP268" i="1"/>
  <c r="JO268" i="1"/>
  <c r="Y269" i="1"/>
  <c r="U269" i="1"/>
  <c r="FT268" i="1"/>
  <c r="FS268" i="1"/>
  <c r="KG234" i="1"/>
  <c r="R235" i="1"/>
  <c r="P237" i="1"/>
  <c r="JB236" i="1"/>
  <c r="X270" i="1"/>
  <c r="JN269" i="1"/>
  <c r="W236" i="1"/>
  <c r="JM235" i="1"/>
  <c r="KG268" i="1"/>
  <c r="R269" i="1"/>
  <c r="M269" i="1"/>
  <c r="KD268" i="1"/>
  <c r="S235" i="1"/>
  <c r="KB234" i="1"/>
  <c r="CD267" i="1" a="1"/>
  <c r="CD267" i="1" s="1"/>
  <c r="BZ267" i="1" a="1"/>
  <c r="BZ267" i="1" s="1"/>
  <c r="FA267" i="1" a="1"/>
  <c r="FA267" i="1" s="1"/>
  <c r="CC267" i="1" a="1"/>
  <c r="CC267" i="1" s="1"/>
  <c r="BY267" i="1" a="1"/>
  <c r="BY267" i="1" s="1"/>
  <c r="EH267" i="1" a="1"/>
  <c r="EH267" i="1" s="1"/>
  <c r="CF267" i="1" a="1"/>
  <c r="CF267" i="1" s="1"/>
  <c r="CE267" i="1" a="1"/>
  <c r="CE267" i="1" s="1"/>
  <c r="BX267" i="1" a="1"/>
  <c r="BX267" i="1" s="1"/>
  <c r="EY267" i="1" a="1"/>
  <c r="EY267" i="1" s="1"/>
  <c r="BW267" i="1" a="1"/>
  <c r="BW267" i="1" s="1"/>
  <c r="K268" i="1"/>
  <c r="CB267" i="1" a="1"/>
  <c r="CB267" i="1" s="1"/>
  <c r="CA267" i="1" a="1"/>
  <c r="CA267" i="1" s="1"/>
  <c r="AS9" i="1"/>
  <c r="L269" i="1"/>
  <c r="AQ268" i="1"/>
  <c r="KC235" i="1"/>
  <c r="N236" i="1"/>
  <c r="X236" i="1"/>
  <c r="JN235" i="1"/>
  <c r="P268" i="1"/>
  <c r="JB267" i="1"/>
  <c r="Q236" i="1"/>
  <c r="KE235" i="1"/>
  <c r="KF235" i="1"/>
  <c r="U236" i="1"/>
  <c r="FT235" i="1"/>
  <c r="FS235" i="1"/>
  <c r="CD234" i="1" a="1"/>
  <c r="CD234" i="1" s="1"/>
  <c r="BZ234" i="1" a="1"/>
  <c r="BZ234" i="1" s="1"/>
  <c r="K235" i="1"/>
  <c r="CA234" i="1" a="1"/>
  <c r="CA234" i="1" s="1"/>
  <c r="EH234" i="1" a="1"/>
  <c r="EH234" i="1" s="1"/>
  <c r="FA234" i="1" a="1"/>
  <c r="FA234" i="1" s="1"/>
  <c r="CC234" i="1" a="1"/>
  <c r="CC234" i="1" s="1"/>
  <c r="BY234" i="1" a="1"/>
  <c r="BY234" i="1" s="1"/>
  <c r="CE234" i="1" a="1"/>
  <c r="CE234" i="1" s="1"/>
  <c r="CF234" i="1" a="1"/>
  <c r="CF234" i="1" s="1"/>
  <c r="CB234" i="1" a="1"/>
  <c r="CB234" i="1" s="1"/>
  <c r="BX234" i="1" a="1"/>
  <c r="BX234" i="1" s="1"/>
  <c r="BW234" i="1" a="1"/>
  <c r="BW234" i="1" s="1"/>
  <c r="EY234" i="1" a="1"/>
  <c r="EY234" i="1" s="1"/>
  <c r="KB267" i="1"/>
  <c r="JA270" i="1"/>
  <c r="O271" i="1"/>
  <c r="V236" i="1"/>
  <c r="JL235" i="1"/>
  <c r="L236" i="1"/>
  <c r="AQ235" i="1"/>
  <c r="V269" i="1"/>
  <c r="JL268" i="1"/>
  <c r="O236" i="1"/>
  <c r="JA235" i="1"/>
  <c r="BY20" i="1" a="1"/>
  <c r="BY20" i="1" s="1"/>
  <c r="AR20" i="1"/>
  <c r="AV20" i="1"/>
  <c r="AU20" i="1"/>
  <c r="AS20" i="1"/>
  <c r="AT20" i="1"/>
  <c r="KF267" i="1"/>
  <c r="KE267" i="1"/>
  <c r="KA234" i="1"/>
  <c r="JT234" i="1"/>
  <c r="T268" i="1"/>
  <c r="JT267" i="1"/>
  <c r="KA267" i="1"/>
  <c r="H268" i="1"/>
  <c r="BA268" i="1" s="1"/>
  <c r="FQ267" i="1"/>
  <c r="FP267" i="1"/>
  <c r="FO267" i="1"/>
  <c r="W269" i="1"/>
  <c r="JM268" i="1"/>
  <c r="KC201" i="1"/>
  <c r="N202" i="1"/>
  <c r="KG201" i="1"/>
  <c r="R202" i="1"/>
  <c r="AV25" i="1"/>
  <c r="AU25" i="1"/>
  <c r="AT25" i="1"/>
  <c r="AS25" i="1"/>
  <c r="AR25" i="1"/>
  <c r="CD20" i="1" a="1"/>
  <c r="CD20" i="1" s="1"/>
  <c r="BX20" i="1" a="1"/>
  <c r="BX20" i="1" s="1"/>
  <c r="EY20" i="1" a="1"/>
  <c r="EY20" i="1" s="1"/>
  <c r="KA138" i="1"/>
  <c r="CF20" i="1" a="1"/>
  <c r="CF20" i="1" s="1"/>
  <c r="AR345" i="1"/>
  <c r="CC20" i="1" a="1"/>
  <c r="CC20" i="1" s="1"/>
  <c r="FA20" i="1" a="1"/>
  <c r="FA20" i="1" s="1"/>
  <c r="CB20" i="1" a="1"/>
  <c r="CB20" i="1" s="1"/>
  <c r="EH20" i="1" a="1"/>
  <c r="EH20" i="1" s="1"/>
  <c r="BZ20" i="1" a="1"/>
  <c r="BZ20" i="1" s="1"/>
  <c r="KC199" i="1"/>
  <c r="O200" i="1"/>
  <c r="O201" i="1" s="1"/>
  <c r="O202" i="1" s="1"/>
  <c r="P201" i="1"/>
  <c r="P202" i="1" s="1"/>
  <c r="JB200" i="1"/>
  <c r="AQ200" i="1"/>
  <c r="L201" i="1"/>
  <c r="L202" i="1" s="1"/>
  <c r="CD199" i="1" a="1"/>
  <c r="CD199" i="1" s="1"/>
  <c r="BZ199" i="1" a="1"/>
  <c r="BZ199" i="1" s="1"/>
  <c r="K200" i="1"/>
  <c r="CF199" i="1" a="1"/>
  <c r="CF199" i="1" s="1"/>
  <c r="CB199" i="1" a="1"/>
  <c r="CB199" i="1" s="1"/>
  <c r="BX199" i="1" a="1"/>
  <c r="BX199" i="1" s="1"/>
  <c r="BY199" i="1" a="1"/>
  <c r="BY199" i="1" s="1"/>
  <c r="JT199" i="1"/>
  <c r="KA199" i="1"/>
  <c r="CE199" i="1" a="1"/>
  <c r="CE199" i="1" s="1"/>
  <c r="JB199" i="1"/>
  <c r="KB199" i="1"/>
  <c r="M200" i="1"/>
  <c r="KD199" i="1"/>
  <c r="U200" i="1"/>
  <c r="FT199" i="1"/>
  <c r="EH199" i="1" a="1"/>
  <c r="EH199" i="1" s="1"/>
  <c r="FA199" i="1" a="1"/>
  <c r="FA199" i="1" s="1"/>
  <c r="T200" i="1"/>
  <c r="JL199" i="1"/>
  <c r="CA199" i="1" a="1"/>
  <c r="CA199" i="1" s="1"/>
  <c r="KG199" i="1"/>
  <c r="KC200" i="1"/>
  <c r="S201" i="1"/>
  <c r="S202" i="1" s="1"/>
  <c r="FO199" i="1"/>
  <c r="BW199" i="1" a="1"/>
  <c r="BW199" i="1" s="1"/>
  <c r="JN199" i="1"/>
  <c r="KG200" i="1"/>
  <c r="KF199" i="1"/>
  <c r="KE199" i="1"/>
  <c r="Q200" i="1"/>
  <c r="JP199" i="1"/>
  <c r="AQ199" i="1"/>
  <c r="CC199" i="1" a="1"/>
  <c r="CC199" i="1" s="1"/>
  <c r="FS199" i="1"/>
  <c r="H200" i="1"/>
  <c r="BA200" i="1" s="1"/>
  <c r="FP199" i="1"/>
  <c r="AN208" i="1"/>
  <c r="AM208" i="1"/>
  <c r="AO208" i="1"/>
  <c r="AP208" i="1"/>
  <c r="AX208" i="1"/>
  <c r="J26" i="1"/>
  <c r="AR9" i="1"/>
  <c r="AS345" i="1"/>
  <c r="CE20" i="1" a="1"/>
  <c r="CE20" i="1" s="1"/>
  <c r="CA20" i="1" a="1"/>
  <c r="CA20" i="1" s="1"/>
  <c r="EH27" i="1" a="1"/>
  <c r="EH27" i="1" s="1"/>
  <c r="EH32" i="1" a="1"/>
  <c r="EH32" i="1" s="1"/>
  <c r="EH35" i="1" a="1"/>
  <c r="EH35" i="1" s="1"/>
  <c r="EH39" i="1" a="1"/>
  <c r="EH39" i="1" s="1"/>
  <c r="EH38" i="1" a="1"/>
  <c r="EH38" i="1" s="1"/>
  <c r="EH25" i="1" a="1"/>
  <c r="EH25" i="1" s="1"/>
  <c r="EH40" i="1" a="1"/>
  <c r="EH40" i="1" s="1"/>
  <c r="EH31" i="1" a="1"/>
  <c r="EH31" i="1" s="1"/>
  <c r="EH34" i="1" a="1"/>
  <c r="EH34" i="1" s="1"/>
  <c r="EH28" i="1" a="1"/>
  <c r="EH28" i="1" s="1"/>
  <c r="EH29" i="1" a="1"/>
  <c r="EH29" i="1" s="1"/>
  <c r="EH36" i="1" a="1"/>
  <c r="EH36" i="1" s="1"/>
  <c r="EH30" i="1" a="1"/>
  <c r="EH30" i="1" s="1"/>
  <c r="EH33" i="1" a="1"/>
  <c r="EH33" i="1" s="1"/>
  <c r="EH37" i="1" a="1"/>
  <c r="EH37" i="1" s="1"/>
  <c r="EH26" i="1" a="1"/>
  <c r="EH26" i="1" s="1"/>
  <c r="EH41" i="1" a="1"/>
  <c r="EH41" i="1" s="1"/>
  <c r="FA34" i="1" a="1"/>
  <c r="FA34" i="1" s="1"/>
  <c r="EY39" i="1" a="1"/>
  <c r="EY39" i="1" s="1"/>
  <c r="FA31" i="1" a="1"/>
  <c r="FA31" i="1" s="1"/>
  <c r="EY25" i="1" a="1"/>
  <c r="EY25" i="1" s="1"/>
  <c r="EY36" i="1" a="1"/>
  <c r="EY36" i="1" s="1"/>
  <c r="EY29" i="1" a="1"/>
  <c r="EY29" i="1" s="1"/>
  <c r="EY40" i="1" a="1"/>
  <c r="EY40" i="1" s="1"/>
  <c r="FA28" i="1" a="1"/>
  <c r="FA28" i="1" s="1"/>
  <c r="FA32" i="1" a="1"/>
  <c r="FA32" i="1" s="1"/>
  <c r="FA35" i="1" a="1"/>
  <c r="FA35" i="1" s="1"/>
  <c r="FA39" i="1" a="1"/>
  <c r="FA39" i="1" s="1"/>
  <c r="EY28" i="1" a="1"/>
  <c r="EY28" i="1" s="1"/>
  <c r="EY26" i="1" a="1"/>
  <c r="EY26" i="1" s="1"/>
  <c r="EY33" i="1" a="1"/>
  <c r="EY33" i="1" s="1"/>
  <c r="EY37" i="1" a="1"/>
  <c r="EY37" i="1" s="1"/>
  <c r="FA25" i="1" a="1"/>
  <c r="FA25" i="1" s="1"/>
  <c r="FA29" i="1" a="1"/>
  <c r="FA29" i="1" s="1"/>
  <c r="FA36" i="1" a="1"/>
  <c r="FA36" i="1" s="1"/>
  <c r="EY32" i="1" a="1"/>
  <c r="EY32" i="1" s="1"/>
  <c r="FA38" i="1" a="1"/>
  <c r="FA38" i="1" s="1"/>
  <c r="EY30" i="1" a="1"/>
  <c r="EY30" i="1" s="1"/>
  <c r="EY41" i="1" a="1"/>
  <c r="EY41" i="1" s="1"/>
  <c r="FA40" i="1" a="1"/>
  <c r="FA40" i="1" s="1"/>
  <c r="CC26" i="1" a="1"/>
  <c r="CC26" i="1" s="1"/>
  <c r="EY35" i="1" a="1"/>
  <c r="EY35" i="1" s="1"/>
  <c r="FA27" i="1" a="1"/>
  <c r="FA27" i="1" s="1"/>
  <c r="EY27" i="1" a="1"/>
  <c r="EY27" i="1" s="1"/>
  <c r="EY34" i="1" a="1"/>
  <c r="EY34" i="1" s="1"/>
  <c r="EY38" i="1" a="1"/>
  <c r="EY38" i="1" s="1"/>
  <c r="FA26" i="1" a="1"/>
  <c r="FA26" i="1" s="1"/>
  <c r="FA30" i="1" a="1"/>
  <c r="FA30" i="1" s="1"/>
  <c r="FA33" i="1" a="1"/>
  <c r="FA33" i="1" s="1"/>
  <c r="FA37" i="1" a="1"/>
  <c r="FA37" i="1" s="1"/>
  <c r="FA41" i="1" a="1"/>
  <c r="FA41" i="1" s="1"/>
  <c r="EY31" i="1" a="1"/>
  <c r="EY31" i="1" s="1"/>
  <c r="CE29" i="1" a="1"/>
  <c r="CE29" i="1" s="1"/>
  <c r="BW27" i="1" a="1"/>
  <c r="BW27" i="1" s="1"/>
  <c r="BY30" i="1" a="1"/>
  <c r="BY30" i="1" s="1"/>
  <c r="CA27" i="1" a="1"/>
  <c r="CA27" i="1" s="1"/>
  <c r="CC30" i="1" a="1"/>
  <c r="CC30" i="1" s="1"/>
  <c r="BW31" i="1" a="1"/>
  <c r="BW31" i="1" s="1"/>
  <c r="BW25" i="1" a="1"/>
  <c r="BW25" i="1" s="1"/>
  <c r="BY28" i="1" a="1"/>
  <c r="BY28" i="1" s="1"/>
  <c r="CA31" i="1" a="1"/>
  <c r="CA31" i="1" s="1"/>
  <c r="CA25" i="1" a="1"/>
  <c r="CA25" i="1" s="1"/>
  <c r="CC28" i="1" a="1"/>
  <c r="CC28" i="1" s="1"/>
  <c r="CE31" i="1" a="1"/>
  <c r="CE31" i="1" s="1"/>
  <c r="CE27" i="1" a="1"/>
  <c r="CE27" i="1" s="1"/>
  <c r="CE25" i="1" a="1"/>
  <c r="CE25" i="1" s="1"/>
  <c r="BW29" i="1" a="1"/>
  <c r="BW29" i="1" s="1"/>
  <c r="BY26" i="1" a="1"/>
  <c r="BY26" i="1" s="1"/>
  <c r="CA29" i="1" a="1"/>
  <c r="CA29" i="1" s="1"/>
  <c r="CC32" i="1" a="1"/>
  <c r="CC32" i="1" s="1"/>
  <c r="CA34" i="1" a="1"/>
  <c r="CA34" i="1" s="1"/>
  <c r="CE34" i="1" a="1"/>
  <c r="CE34" i="1" s="1"/>
  <c r="CC35" i="1" a="1"/>
  <c r="CC35" i="1" s="1"/>
  <c r="CE36" i="1" a="1"/>
  <c r="CE36" i="1" s="1"/>
  <c r="BY37" i="1" a="1"/>
  <c r="BY37" i="1" s="1"/>
  <c r="CA38" i="1" a="1"/>
  <c r="CA38" i="1" s="1"/>
  <c r="CE38" i="1" a="1"/>
  <c r="CE38" i="1" s="1"/>
  <c r="BY39" i="1" a="1"/>
  <c r="BY39" i="1" s="1"/>
  <c r="CC39" i="1" a="1"/>
  <c r="CC39" i="1" s="1"/>
  <c r="BW40" i="1" a="1"/>
  <c r="BW40" i="1" s="1"/>
  <c r="CA40" i="1" a="1"/>
  <c r="CA40" i="1" s="1"/>
  <c r="CE40" i="1" a="1"/>
  <c r="CE40" i="1" s="1"/>
  <c r="BY41" i="1" a="1"/>
  <c r="BY41" i="1" s="1"/>
  <c r="CC41" i="1" a="1"/>
  <c r="CC41" i="1" s="1"/>
  <c r="CC33" i="1" a="1"/>
  <c r="CC33" i="1" s="1"/>
  <c r="CC37" i="1" a="1"/>
  <c r="CC37" i="1" s="1"/>
  <c r="CB25" i="1" a="1"/>
  <c r="CB25" i="1" s="1"/>
  <c r="BZ26" i="1" a="1"/>
  <c r="BZ26" i="1" s="1"/>
  <c r="CB27" i="1" a="1"/>
  <c r="CB27" i="1" s="1"/>
  <c r="BZ28" i="1" a="1"/>
  <c r="BZ28" i="1" s="1"/>
  <c r="BX29" i="1" a="1"/>
  <c r="BX29" i="1" s="1"/>
  <c r="CF29" i="1" a="1"/>
  <c r="CF29" i="1" s="1"/>
  <c r="CD30" i="1" a="1"/>
  <c r="CD30" i="1" s="1"/>
  <c r="CB31" i="1" a="1"/>
  <c r="CB31" i="1" s="1"/>
  <c r="BZ32" i="1" a="1"/>
  <c r="BZ32" i="1" s="1"/>
  <c r="CD33" i="1" a="1"/>
  <c r="CD33" i="1" s="1"/>
  <c r="CB34" i="1" a="1"/>
  <c r="CB34" i="1" s="1"/>
  <c r="CF34" i="1" a="1"/>
  <c r="CF34" i="1" s="1"/>
  <c r="BZ35" i="1" a="1"/>
  <c r="BZ35" i="1" s="1"/>
  <c r="CD35" i="1" a="1"/>
  <c r="CD35" i="1" s="1"/>
  <c r="BX36" i="1" a="1"/>
  <c r="BX36" i="1" s="1"/>
  <c r="CF36" i="1" a="1"/>
  <c r="CF36" i="1" s="1"/>
  <c r="BZ37" i="1" a="1"/>
  <c r="BZ37" i="1" s="1"/>
  <c r="CD37" i="1" a="1"/>
  <c r="CD37" i="1" s="1"/>
  <c r="BX38" i="1" a="1"/>
  <c r="BX38" i="1" s="1"/>
  <c r="CB38" i="1" a="1"/>
  <c r="CB38" i="1" s="1"/>
  <c r="CF38" i="1" a="1"/>
  <c r="CF38" i="1" s="1"/>
  <c r="BZ39" i="1" a="1"/>
  <c r="BZ39" i="1" s="1"/>
  <c r="CD39" i="1" a="1"/>
  <c r="CD39" i="1" s="1"/>
  <c r="BX40" i="1" a="1"/>
  <c r="BX40" i="1" s="1"/>
  <c r="CB40" i="1" a="1"/>
  <c r="CB40" i="1" s="1"/>
  <c r="CF40" i="1" a="1"/>
  <c r="CF40" i="1" s="1"/>
  <c r="BZ41" i="1" a="1"/>
  <c r="BZ41" i="1" s="1"/>
  <c r="CD41" i="1" a="1"/>
  <c r="CD41" i="1" s="1"/>
  <c r="BW34" i="1" a="1"/>
  <c r="BW34" i="1" s="1"/>
  <c r="BW38" i="1" a="1"/>
  <c r="BW38" i="1" s="1"/>
  <c r="BX25" i="1" a="1"/>
  <c r="BX25" i="1" s="1"/>
  <c r="CF25" i="1" a="1"/>
  <c r="CF25" i="1" s="1"/>
  <c r="CD26" i="1" a="1"/>
  <c r="CD26" i="1" s="1"/>
  <c r="BX27" i="1" a="1"/>
  <c r="BX27" i="1" s="1"/>
  <c r="CF27" i="1" a="1"/>
  <c r="CF27" i="1" s="1"/>
  <c r="CD28" i="1" a="1"/>
  <c r="CD28" i="1" s="1"/>
  <c r="CB29" i="1" a="1"/>
  <c r="CB29" i="1" s="1"/>
  <c r="BZ30" i="1" a="1"/>
  <c r="BZ30" i="1" s="1"/>
  <c r="BX31" i="1" a="1"/>
  <c r="BX31" i="1" s="1"/>
  <c r="CF31" i="1" a="1"/>
  <c r="CF31" i="1" s="1"/>
  <c r="CD32" i="1" a="1"/>
  <c r="CD32" i="1" s="1"/>
  <c r="BZ33" i="1" a="1"/>
  <c r="BZ33" i="1" s="1"/>
  <c r="BX34" i="1" a="1"/>
  <c r="BX34" i="1" s="1"/>
  <c r="CB36" i="1" a="1"/>
  <c r="CB36" i="1" s="1"/>
  <c r="CA36" i="1" a="1"/>
  <c r="CA36" i="1" s="1"/>
  <c r="BY25" i="1" a="1"/>
  <c r="BY25" i="1" s="1"/>
  <c r="BW26" i="1" a="1"/>
  <c r="BW26" i="1" s="1"/>
  <c r="CE26" i="1" a="1"/>
  <c r="CE26" i="1" s="1"/>
  <c r="BW28" i="1" a="1"/>
  <c r="BW28" i="1" s="1"/>
  <c r="CE28" i="1" a="1"/>
  <c r="CE28" i="1" s="1"/>
  <c r="BW30" i="1" a="1"/>
  <c r="BW30" i="1" s="1"/>
  <c r="CE30" i="1" a="1"/>
  <c r="CE30" i="1" s="1"/>
  <c r="BW32" i="1" a="1"/>
  <c r="BW32" i="1" s="1"/>
  <c r="CE32" i="1" a="1"/>
  <c r="CE32" i="1" s="1"/>
  <c r="BW33" i="1" a="1"/>
  <c r="BW33" i="1" s="1"/>
  <c r="CE33" i="1" a="1"/>
  <c r="CE33" i="1" s="1"/>
  <c r="CC34" i="1" a="1"/>
  <c r="CC34" i="1" s="1"/>
  <c r="CA35" i="1" a="1"/>
  <c r="CA35" i="1" s="1"/>
  <c r="BY36" i="1" a="1"/>
  <c r="BY36" i="1" s="1"/>
  <c r="CC36" i="1" a="1"/>
  <c r="CC36" i="1" s="1"/>
  <c r="BW37" i="1" a="1"/>
  <c r="BW37" i="1" s="1"/>
  <c r="CA37" i="1" a="1"/>
  <c r="CA37" i="1" s="1"/>
  <c r="CE37" i="1" a="1"/>
  <c r="CE37" i="1" s="1"/>
  <c r="CC38" i="1" a="1"/>
  <c r="CC38" i="1" s="1"/>
  <c r="BW39" i="1" a="1"/>
  <c r="BW39" i="1" s="1"/>
  <c r="CA39" i="1" a="1"/>
  <c r="CA39" i="1" s="1"/>
  <c r="CE39" i="1" a="1"/>
  <c r="CE39" i="1" s="1"/>
  <c r="BY40" i="1" a="1"/>
  <c r="BY40" i="1" s="1"/>
  <c r="CC40" i="1" a="1"/>
  <c r="CC40" i="1" s="1"/>
  <c r="BW41" i="1" a="1"/>
  <c r="BW41" i="1" s="1"/>
  <c r="CA41" i="1" a="1"/>
  <c r="CA41" i="1" s="1"/>
  <c r="CE41" i="1" a="1"/>
  <c r="CE41" i="1" s="1"/>
  <c r="BY32" i="1" a="1"/>
  <c r="BY32" i="1" s="1"/>
  <c r="BY33" i="1" a="1"/>
  <c r="BY33" i="1" s="1"/>
  <c r="BW36" i="1" a="1"/>
  <c r="BW36" i="1" s="1"/>
  <c r="CC25" i="1" a="1"/>
  <c r="CC25" i="1" s="1"/>
  <c r="CA26" i="1" a="1"/>
  <c r="CA26" i="1" s="1"/>
  <c r="BY27" i="1" a="1"/>
  <c r="BY27" i="1" s="1"/>
  <c r="CC27" i="1" a="1"/>
  <c r="CC27" i="1" s="1"/>
  <c r="CA28" i="1" a="1"/>
  <c r="CA28" i="1" s="1"/>
  <c r="BY29" i="1" a="1"/>
  <c r="BY29" i="1" s="1"/>
  <c r="CC29" i="1" a="1"/>
  <c r="CC29" i="1" s="1"/>
  <c r="CA30" i="1" a="1"/>
  <c r="CA30" i="1" s="1"/>
  <c r="BY31" i="1" a="1"/>
  <c r="BY31" i="1" s="1"/>
  <c r="CC31" i="1" a="1"/>
  <c r="CC31" i="1" s="1"/>
  <c r="CA32" i="1" a="1"/>
  <c r="CA32" i="1" s="1"/>
  <c r="CA33" i="1" a="1"/>
  <c r="CA33" i="1" s="1"/>
  <c r="BY34" i="1" a="1"/>
  <c r="BY34" i="1" s="1"/>
  <c r="BW35" i="1" a="1"/>
  <c r="BW35" i="1" s="1"/>
  <c r="CE35" i="1" a="1"/>
  <c r="CE35" i="1" s="1"/>
  <c r="BY38" i="1" a="1"/>
  <c r="BY38" i="1" s="1"/>
  <c r="BY35" i="1" a="1"/>
  <c r="BY35" i="1" s="1"/>
  <c r="BZ25" i="1" a="1"/>
  <c r="BZ25" i="1" s="1"/>
  <c r="BX26" i="1" a="1"/>
  <c r="BX26" i="1" s="1"/>
  <c r="CF26" i="1" a="1"/>
  <c r="CF26" i="1" s="1"/>
  <c r="CD27" i="1" a="1"/>
  <c r="CD27" i="1" s="1"/>
  <c r="CB28" i="1" a="1"/>
  <c r="CB28" i="1" s="1"/>
  <c r="BZ29" i="1" a="1"/>
  <c r="BZ29" i="1" s="1"/>
  <c r="BX30" i="1" a="1"/>
  <c r="BX30" i="1" s="1"/>
  <c r="BZ31" i="1" a="1"/>
  <c r="BZ31" i="1" s="1"/>
  <c r="BX32" i="1" a="1"/>
  <c r="BX32" i="1" s="1"/>
  <c r="CF32" i="1" a="1"/>
  <c r="CF32" i="1" s="1"/>
  <c r="CB33" i="1" a="1"/>
  <c r="CB33" i="1" s="1"/>
  <c r="BZ34" i="1" a="1"/>
  <c r="BZ34" i="1" s="1"/>
  <c r="CD34" i="1" a="1"/>
  <c r="CD34" i="1" s="1"/>
  <c r="BX35" i="1" a="1"/>
  <c r="BX35" i="1" s="1"/>
  <c r="CF35" i="1" a="1"/>
  <c r="CF35" i="1" s="1"/>
  <c r="BZ36" i="1" a="1"/>
  <c r="BZ36" i="1" s="1"/>
  <c r="CD36" i="1" a="1"/>
  <c r="CD36" i="1" s="1"/>
  <c r="BX37" i="1" a="1"/>
  <c r="BX37" i="1" s="1"/>
  <c r="CB37" i="1" a="1"/>
  <c r="CB37" i="1" s="1"/>
  <c r="CF37" i="1" a="1"/>
  <c r="CF37" i="1" s="1"/>
  <c r="BZ38" i="1" a="1"/>
  <c r="BZ38" i="1" s="1"/>
  <c r="CD38" i="1" a="1"/>
  <c r="CD38" i="1" s="1"/>
  <c r="BX39" i="1" a="1"/>
  <c r="BX39" i="1" s="1"/>
  <c r="CB39" i="1" a="1"/>
  <c r="CB39" i="1" s="1"/>
  <c r="CF39" i="1" a="1"/>
  <c r="CF39" i="1" s="1"/>
  <c r="BZ40" i="1" a="1"/>
  <c r="BZ40" i="1" s="1"/>
  <c r="CD40" i="1" a="1"/>
  <c r="CD40" i="1" s="1"/>
  <c r="BX41" i="1" a="1"/>
  <c r="BX41" i="1" s="1"/>
  <c r="CB41" i="1" a="1"/>
  <c r="CB41" i="1" s="1"/>
  <c r="CF41" i="1" a="1"/>
  <c r="CF41" i="1" s="1"/>
  <c r="CD25" i="1" a="1"/>
  <c r="CD25" i="1" s="1"/>
  <c r="CB26" i="1" a="1"/>
  <c r="CB26" i="1" s="1"/>
  <c r="BZ27" i="1" a="1"/>
  <c r="BZ27" i="1" s="1"/>
  <c r="BX28" i="1" a="1"/>
  <c r="BX28" i="1" s="1"/>
  <c r="CF28" i="1" a="1"/>
  <c r="CF28" i="1" s="1"/>
  <c r="CD29" i="1" a="1"/>
  <c r="CD29" i="1" s="1"/>
  <c r="CB30" i="1" a="1"/>
  <c r="CB30" i="1" s="1"/>
  <c r="CF30" i="1" a="1"/>
  <c r="CF30" i="1" s="1"/>
  <c r="CD31" i="1" a="1"/>
  <c r="CD31" i="1" s="1"/>
  <c r="CB32" i="1" a="1"/>
  <c r="CB32" i="1" s="1"/>
  <c r="BX33" i="1" a="1"/>
  <c r="BX33" i="1" s="1"/>
  <c r="CF33" i="1" a="1"/>
  <c r="CF33" i="1" s="1"/>
  <c r="CB35" i="1" a="1"/>
  <c r="CB35" i="1" s="1"/>
  <c r="FT45" i="1"/>
  <c r="FS45" i="1"/>
  <c r="FT24" i="1"/>
  <c r="FS24" i="1"/>
  <c r="FT18" i="1"/>
  <c r="FS18" i="1"/>
  <c r="U25" i="1"/>
  <c r="FT25" i="1" s="1"/>
  <c r="U20" i="1"/>
  <c r="FT20" i="1" s="1"/>
  <c r="U19" i="1" a="1"/>
  <c r="U19" i="1" s="1"/>
  <c r="KA45" i="1"/>
  <c r="KA24" i="1"/>
  <c r="JT45" i="1"/>
  <c r="JT24" i="1"/>
  <c r="KC45" i="1"/>
  <c r="KC24" i="1"/>
  <c r="KC18" i="1"/>
  <c r="I20" i="1"/>
  <c r="L20" i="1"/>
  <c r="M20" i="1"/>
  <c r="N20" i="1"/>
  <c r="KC20" i="1" s="1"/>
  <c r="O20" i="1"/>
  <c r="P20" i="1"/>
  <c r="Q20" i="1"/>
  <c r="R20" i="1"/>
  <c r="S20" i="1"/>
  <c r="T20" i="1"/>
  <c r="JT20" i="1" s="1"/>
  <c r="V20" i="1"/>
  <c r="W20" i="1"/>
  <c r="X20" i="1"/>
  <c r="Y20" i="1"/>
  <c r="JO20" i="1" s="1"/>
  <c r="H20" i="1"/>
  <c r="BA20" i="1" s="1"/>
  <c r="JT18" i="1"/>
  <c r="KA18" i="1"/>
  <c r="JT5" i="1"/>
  <c r="JT345" i="1" s="1"/>
  <c r="KB45" i="1"/>
  <c r="KB24" i="1"/>
  <c r="KB18" i="1"/>
  <c r="T25" i="1"/>
  <c r="T26" i="1" s="1"/>
  <c r="T27" i="1" s="1"/>
  <c r="T28" i="1" s="1"/>
  <c r="T29" i="1" s="1"/>
  <c r="T30" i="1" s="1"/>
  <c r="T31" i="1" s="1"/>
  <c r="T32" i="1" s="1"/>
  <c r="T33" i="1" s="1"/>
  <c r="T34" i="1" s="1"/>
  <c r="T35" i="1" s="1"/>
  <c r="T36" i="1" s="1"/>
  <c r="T37" i="1" s="1"/>
  <c r="T38" i="1" s="1"/>
  <c r="T39" i="1" s="1"/>
  <c r="T40" i="1" s="1"/>
  <c r="T41" i="1" s="1"/>
  <c r="S25" i="1"/>
  <c r="KB25" i="1" s="1"/>
  <c r="KA5" i="1"/>
  <c r="KA345" i="1" s="1"/>
  <c r="KG45" i="1"/>
  <c r="KG24" i="1"/>
  <c r="KG18" i="1"/>
  <c r="R25" i="1"/>
  <c r="R26" i="1" s="1"/>
  <c r="KG5" i="1"/>
  <c r="KG6" i="1" s="1"/>
  <c r="Y19" i="1" a="1"/>
  <c r="Y19" i="1" s="1"/>
  <c r="AQ81" i="1" l="1"/>
  <c r="L82" i="1"/>
  <c r="JP81" i="1"/>
  <c r="Y82" i="1"/>
  <c r="JO81" i="1"/>
  <c r="O82" i="1"/>
  <c r="JA81" i="1"/>
  <c r="U82" i="1"/>
  <c r="FS81" i="1"/>
  <c r="FT81" i="1"/>
  <c r="AR82" i="1"/>
  <c r="AV82" i="1"/>
  <c r="AU82" i="1"/>
  <c r="J83" i="1"/>
  <c r="AT82" i="1"/>
  <c r="AS82" i="1"/>
  <c r="KC80" i="1"/>
  <c r="N81" i="1"/>
  <c r="KD80" i="1"/>
  <c r="M81" i="1"/>
  <c r="JM80" i="1"/>
  <c r="W81" i="1"/>
  <c r="KB80" i="1"/>
  <c r="S81" i="1"/>
  <c r="JN80" i="1"/>
  <c r="X81" i="1"/>
  <c r="KG81" i="1"/>
  <c r="R82" i="1"/>
  <c r="EH82" i="1" a="1"/>
  <c r="EH82" i="1" s="1"/>
  <c r="CB82" i="1" a="1"/>
  <c r="CB82" i="1" s="1"/>
  <c r="K83" i="1"/>
  <c r="BX82" i="1" a="1"/>
  <c r="BX82" i="1" s="1"/>
  <c r="CD82" i="1" a="1"/>
  <c r="CD82" i="1" s="1"/>
  <c r="EY82" i="1" a="1"/>
  <c r="EY82" i="1" s="1"/>
  <c r="BZ82" i="1" a="1"/>
  <c r="BZ82" i="1" s="1"/>
  <c r="FA82" i="1" a="1"/>
  <c r="FA82" i="1" s="1"/>
  <c r="CE82" i="1" a="1"/>
  <c r="CE82" i="1" s="1"/>
  <c r="CC82" i="1" a="1"/>
  <c r="CC82" i="1" s="1"/>
  <c r="CA82" i="1" a="1"/>
  <c r="CA82" i="1" s="1"/>
  <c r="BY82" i="1" a="1"/>
  <c r="BY82" i="1" s="1"/>
  <c r="BW82" i="1" a="1"/>
  <c r="BW82" i="1" s="1"/>
  <c r="CF82" i="1" a="1"/>
  <c r="CF82" i="1" s="1"/>
  <c r="KE81" i="1"/>
  <c r="KF81" i="1"/>
  <c r="Q82" i="1"/>
  <c r="JL80" i="1"/>
  <c r="V81" i="1"/>
  <c r="P82" i="1"/>
  <c r="JB81" i="1"/>
  <c r="KD160" i="1"/>
  <c r="KD304" i="1"/>
  <c r="M306" i="1"/>
  <c r="KD306" i="1" s="1"/>
  <c r="V307" i="1"/>
  <c r="V308" i="1" s="1"/>
  <c r="JL308" i="1" s="1"/>
  <c r="KG304" i="1"/>
  <c r="FO304" i="1"/>
  <c r="H306" i="1"/>
  <c r="FP306" i="1" s="1"/>
  <c r="FQ304" i="1"/>
  <c r="FP305" i="1"/>
  <c r="BA304" i="1"/>
  <c r="FP304" i="1"/>
  <c r="FO305" i="1"/>
  <c r="BA305" i="1"/>
  <c r="KG305" i="1"/>
  <c r="R306" i="1"/>
  <c r="C315" i="1"/>
  <c r="C316" i="1" s="1"/>
  <c r="C314" i="1"/>
  <c r="FT308" i="1"/>
  <c r="FS308" i="1"/>
  <c r="KC304" i="1"/>
  <c r="N306" i="1"/>
  <c r="JT306" i="1"/>
  <c r="KA306" i="1"/>
  <c r="T307" i="1"/>
  <c r="T308" i="1" s="1"/>
  <c r="P309" i="1"/>
  <c r="JB307" i="1"/>
  <c r="FO235" i="1"/>
  <c r="AQ306" i="1"/>
  <c r="L307" i="1"/>
  <c r="L308" i="1" s="1"/>
  <c r="AQ308" i="1" s="1"/>
  <c r="S310" i="1"/>
  <c r="S311" i="1" s="1"/>
  <c r="KB311" i="1" s="1"/>
  <c r="KB309" i="1"/>
  <c r="KF309" i="1"/>
  <c r="KE309" i="1"/>
  <c r="Q310" i="1"/>
  <c r="Q311" i="1" s="1"/>
  <c r="U309" i="1"/>
  <c r="FT307" i="1"/>
  <c r="FS307" i="1"/>
  <c r="O309" i="1"/>
  <c r="JA307" i="1"/>
  <c r="X309" i="1"/>
  <c r="JN307" i="1"/>
  <c r="JM307" i="1"/>
  <c r="W309" i="1"/>
  <c r="FA307" i="1" a="1"/>
  <c r="FA307" i="1" s="1"/>
  <c r="CF307" i="1" a="1"/>
  <c r="CF307" i="1" s="1"/>
  <c r="CB307" i="1" a="1"/>
  <c r="CB307" i="1" s="1"/>
  <c r="EY307" i="1" a="1"/>
  <c r="EY307" i="1" s="1"/>
  <c r="EH307" i="1" a="1"/>
  <c r="EH307" i="1" s="1"/>
  <c r="CD307" i="1" a="1"/>
  <c r="CD307" i="1" s="1"/>
  <c r="BZ307" i="1" a="1"/>
  <c r="BZ307" i="1" s="1"/>
  <c r="CC307" i="1" a="1"/>
  <c r="CC307" i="1" s="1"/>
  <c r="CA307" i="1" a="1"/>
  <c r="CA307" i="1" s="1"/>
  <c r="BY307" i="1" a="1"/>
  <c r="BY307" i="1" s="1"/>
  <c r="BW307" i="1" a="1"/>
  <c r="BW307" i="1" s="1"/>
  <c r="CE307" i="1" a="1"/>
  <c r="CE307" i="1" s="1"/>
  <c r="JP309" i="1"/>
  <c r="JO309" i="1"/>
  <c r="Y310" i="1"/>
  <c r="Y311" i="1" s="1"/>
  <c r="FQ235" i="1"/>
  <c r="KC268" i="1"/>
  <c r="H236" i="1"/>
  <c r="BA236" i="1" s="1"/>
  <c r="FP235" i="1"/>
  <c r="JT138" i="1"/>
  <c r="JB146" i="1"/>
  <c r="Y242" i="1"/>
  <c r="JP241" i="1"/>
  <c r="JO241" i="1"/>
  <c r="U270" i="1"/>
  <c r="FT269" i="1"/>
  <c r="FS269" i="1"/>
  <c r="JP269" i="1"/>
  <c r="JO269" i="1"/>
  <c r="Y270" i="1"/>
  <c r="FQ268" i="1"/>
  <c r="FP268" i="1"/>
  <c r="FO268" i="1"/>
  <c r="H269" i="1"/>
  <c r="BA269" i="1" s="1"/>
  <c r="KF268" i="1"/>
  <c r="KE268" i="1"/>
  <c r="O272" i="1"/>
  <c r="JA271" i="1"/>
  <c r="KB268" i="1"/>
  <c r="X237" i="1"/>
  <c r="JN236" i="1"/>
  <c r="CE268" i="1" a="1"/>
  <c r="CE268" i="1" s="1"/>
  <c r="CA268" i="1" a="1"/>
  <c r="CA268" i="1" s="1"/>
  <c r="BW268" i="1" a="1"/>
  <c r="BW268" i="1" s="1"/>
  <c r="CD268" i="1" a="1"/>
  <c r="CD268" i="1" s="1"/>
  <c r="BZ268" i="1" a="1"/>
  <c r="BZ268" i="1" s="1"/>
  <c r="K269" i="1"/>
  <c r="EH268" i="1" a="1"/>
  <c r="EH268" i="1" s="1"/>
  <c r="CF268" i="1" a="1"/>
  <c r="CF268" i="1" s="1"/>
  <c r="BY268" i="1" a="1"/>
  <c r="BY268" i="1" s="1"/>
  <c r="FA268" i="1" a="1"/>
  <c r="FA268" i="1" s="1"/>
  <c r="BX268" i="1" a="1"/>
  <c r="BX268" i="1" s="1"/>
  <c r="CC268" i="1" a="1"/>
  <c r="CC268" i="1" s="1"/>
  <c r="EY268" i="1" a="1"/>
  <c r="EY268" i="1" s="1"/>
  <c r="CB268" i="1" a="1"/>
  <c r="CB268" i="1" s="1"/>
  <c r="W237" i="1"/>
  <c r="JM236" i="1"/>
  <c r="O237" i="1"/>
  <c r="JA236" i="1"/>
  <c r="U237" i="1"/>
  <c r="FS236" i="1"/>
  <c r="FT236" i="1"/>
  <c r="KC236" i="1"/>
  <c r="N237" i="1"/>
  <c r="KB235" i="1"/>
  <c r="S236" i="1"/>
  <c r="X271" i="1"/>
  <c r="JN270" i="1"/>
  <c r="W270" i="1"/>
  <c r="JM269" i="1"/>
  <c r="T269" i="1"/>
  <c r="JT268" i="1"/>
  <c r="KA268" i="1"/>
  <c r="V270" i="1"/>
  <c r="JL269" i="1"/>
  <c r="EY235" i="1" a="1"/>
  <c r="EY235" i="1" s="1"/>
  <c r="CE235" i="1" a="1"/>
  <c r="CE235" i="1" s="1"/>
  <c r="CA235" i="1" a="1"/>
  <c r="CA235" i="1" s="1"/>
  <c r="BW235" i="1" a="1"/>
  <c r="BW235" i="1" s="1"/>
  <c r="EH235" i="1" a="1"/>
  <c r="EH235" i="1" s="1"/>
  <c r="BX235" i="1" a="1"/>
  <c r="BX235" i="1" s="1"/>
  <c r="CD235" i="1" a="1"/>
  <c r="CD235" i="1" s="1"/>
  <c r="BZ235" i="1" a="1"/>
  <c r="BZ235" i="1" s="1"/>
  <c r="CF235" i="1" a="1"/>
  <c r="CF235" i="1" s="1"/>
  <c r="K236" i="1"/>
  <c r="CB235" i="1" a="1"/>
  <c r="CB235" i="1" s="1"/>
  <c r="FA235" i="1" a="1"/>
  <c r="FA235" i="1" s="1"/>
  <c r="CC235" i="1" a="1"/>
  <c r="CC235" i="1" s="1"/>
  <c r="BY235" i="1" a="1"/>
  <c r="BY235" i="1" s="1"/>
  <c r="Q237" i="1"/>
  <c r="KF236" i="1"/>
  <c r="KE236" i="1"/>
  <c r="L270" i="1"/>
  <c r="AQ269" i="1"/>
  <c r="KD269" i="1"/>
  <c r="M270" i="1"/>
  <c r="P238" i="1"/>
  <c r="JB237" i="1"/>
  <c r="V237" i="1"/>
  <c r="JL236" i="1"/>
  <c r="L237" i="1"/>
  <c r="AQ236" i="1"/>
  <c r="KG269" i="1"/>
  <c r="R270" i="1"/>
  <c r="KG235" i="1"/>
  <c r="R236" i="1"/>
  <c r="KA235" i="1"/>
  <c r="JT235" i="1"/>
  <c r="KC269" i="1"/>
  <c r="N270" i="1"/>
  <c r="P269" i="1"/>
  <c r="JB268" i="1"/>
  <c r="L203" i="1"/>
  <c r="AQ202" i="1"/>
  <c r="P203" i="1"/>
  <c r="JB202" i="1"/>
  <c r="O203" i="1"/>
  <c r="JA202" i="1"/>
  <c r="R203" i="1"/>
  <c r="R204" i="1" s="1"/>
  <c r="KG202" i="1"/>
  <c r="KB202" i="1"/>
  <c r="S203" i="1"/>
  <c r="KC202" i="1"/>
  <c r="N203" i="1"/>
  <c r="N204" i="1" s="1"/>
  <c r="T139" i="1"/>
  <c r="T140" i="1" s="1"/>
  <c r="KA140" i="1" s="1"/>
  <c r="AR26" i="1"/>
  <c r="AS26" i="1"/>
  <c r="AV26" i="1"/>
  <c r="AU26" i="1"/>
  <c r="AT26" i="1"/>
  <c r="JA200" i="1"/>
  <c r="T19" i="1" a="1"/>
  <c r="T19" i="1" s="1"/>
  <c r="JO19" i="1"/>
  <c r="FP200" i="1"/>
  <c r="H201" i="1"/>
  <c r="FQ200" i="1"/>
  <c r="FO200" i="1"/>
  <c r="JM200" i="1"/>
  <c r="CF200" i="1" a="1"/>
  <c r="CF200" i="1" s="1"/>
  <c r="CB200" i="1" a="1"/>
  <c r="CB200" i="1" s="1"/>
  <c r="BX200" i="1" a="1"/>
  <c r="BX200" i="1" s="1"/>
  <c r="CE200" i="1" a="1"/>
  <c r="CE200" i="1" s="1"/>
  <c r="CA200" i="1" a="1"/>
  <c r="CA200" i="1" s="1"/>
  <c r="BW200" i="1" a="1"/>
  <c r="BW200" i="1" s="1"/>
  <c r="EH200" i="1" a="1"/>
  <c r="EH200" i="1" s="1"/>
  <c r="CD200" i="1" a="1"/>
  <c r="CD200" i="1" s="1"/>
  <c r="BZ200" i="1" a="1"/>
  <c r="BZ200" i="1" s="1"/>
  <c r="CC200" i="1" a="1"/>
  <c r="CC200" i="1" s="1"/>
  <c r="FA200" i="1" a="1"/>
  <c r="FA200" i="1" s="1"/>
  <c r="EY200" i="1" a="1"/>
  <c r="EY200" i="1" s="1"/>
  <c r="BY200" i="1" a="1"/>
  <c r="BY200" i="1" s="1"/>
  <c r="K201" i="1"/>
  <c r="K202" i="1" s="1"/>
  <c r="U201" i="1"/>
  <c r="U202" i="1" s="1"/>
  <c r="FT200" i="1"/>
  <c r="FS200" i="1"/>
  <c r="JA201" i="1"/>
  <c r="AQ201" i="1"/>
  <c r="JN200" i="1"/>
  <c r="JL200" i="1"/>
  <c r="KD200" i="1"/>
  <c r="M201" i="1"/>
  <c r="M202" i="1" s="1"/>
  <c r="JP200" i="1"/>
  <c r="Q201" i="1"/>
  <c r="Q202" i="1" s="1"/>
  <c r="KE200" i="1"/>
  <c r="KF200" i="1"/>
  <c r="KB201" i="1"/>
  <c r="JT200" i="1"/>
  <c r="KA200" i="1"/>
  <c r="T201" i="1"/>
  <c r="T202" i="1" s="1"/>
  <c r="JB201" i="1"/>
  <c r="J27" i="1"/>
  <c r="KA20" i="1"/>
  <c r="FS19" i="1"/>
  <c r="FT19" i="1"/>
  <c r="U26" i="1"/>
  <c r="FS20" i="1"/>
  <c r="FS25" i="1"/>
  <c r="JT38" i="1"/>
  <c r="JT32" i="1"/>
  <c r="JT26" i="1"/>
  <c r="KA25" i="1"/>
  <c r="JT31" i="1"/>
  <c r="JT39" i="1"/>
  <c r="KA31" i="1"/>
  <c r="KA38" i="1"/>
  <c r="JT25" i="1"/>
  <c r="JT40" i="1"/>
  <c r="KA32" i="1"/>
  <c r="KA39" i="1"/>
  <c r="KA40" i="1"/>
  <c r="JT28" i="1"/>
  <c r="JT35" i="1"/>
  <c r="KA27" i="1"/>
  <c r="KA34" i="1"/>
  <c r="JT27" i="1"/>
  <c r="JT34" i="1"/>
  <c r="KA26" i="1"/>
  <c r="KA33" i="1"/>
  <c r="KA41" i="1"/>
  <c r="JT29" i="1"/>
  <c r="JT36" i="1"/>
  <c r="KA28" i="1"/>
  <c r="KA35" i="1"/>
  <c r="JT33" i="1"/>
  <c r="JT41" i="1"/>
  <c r="JT30" i="1"/>
  <c r="JT37" i="1"/>
  <c r="KA29" i="1"/>
  <c r="KA36" i="1"/>
  <c r="KA30" i="1"/>
  <c r="KA37" i="1"/>
  <c r="S26" i="1"/>
  <c r="JT6" i="1"/>
  <c r="KA6" i="1"/>
  <c r="KA9" i="1" s="1"/>
  <c r="KG9" i="1"/>
  <c r="KG26" i="1"/>
  <c r="R27" i="1"/>
  <c r="KG25" i="1"/>
  <c r="KG345" i="1"/>
  <c r="X19" i="1" a="1"/>
  <c r="X19" i="1" s="1"/>
  <c r="S19" i="1" s="1" a="1"/>
  <c r="S19" i="1" s="1"/>
  <c r="JB82" i="1" l="1"/>
  <c r="P83" i="1"/>
  <c r="KB81" i="1"/>
  <c r="S82" i="1"/>
  <c r="U83" i="1"/>
  <c r="FT82" i="1"/>
  <c r="FS82" i="1"/>
  <c r="V82" i="1"/>
  <c r="JL81" i="1"/>
  <c r="BX83" i="1" a="1"/>
  <c r="BX83" i="1" s="1"/>
  <c r="EH83" i="1" a="1"/>
  <c r="EH83" i="1" s="1"/>
  <c r="EY83" i="1" a="1"/>
  <c r="EY83" i="1" s="1"/>
  <c r="CE83" i="1" a="1"/>
  <c r="CE83" i="1" s="1"/>
  <c r="FA83" i="1" a="1"/>
  <c r="FA83" i="1" s="1"/>
  <c r="CA83" i="1" a="1"/>
  <c r="CA83" i="1" s="1"/>
  <c r="CC83" i="1" a="1"/>
  <c r="CC83" i="1" s="1"/>
  <c r="BW83" i="1" a="1"/>
  <c r="BW83" i="1" s="1"/>
  <c r="BY83" i="1" a="1"/>
  <c r="BY83" i="1" s="1"/>
  <c r="K84" i="1"/>
  <c r="CF83" i="1" a="1"/>
  <c r="CF83" i="1" s="1"/>
  <c r="CD83" i="1" a="1"/>
  <c r="CD83" i="1" s="1"/>
  <c r="CB83" i="1" a="1"/>
  <c r="CB83" i="1" s="1"/>
  <c r="BZ83" i="1" a="1"/>
  <c r="BZ83" i="1" s="1"/>
  <c r="W82" i="1"/>
  <c r="JM81" i="1"/>
  <c r="AS83" i="1"/>
  <c r="AR83" i="1"/>
  <c r="AU83" i="1"/>
  <c r="J84" i="1"/>
  <c r="AV83" i="1"/>
  <c r="AT83" i="1"/>
  <c r="O83" i="1"/>
  <c r="JA82" i="1"/>
  <c r="KF82" i="1"/>
  <c r="KE82" i="1"/>
  <c r="Q83" i="1"/>
  <c r="KG82" i="1"/>
  <c r="R83" i="1"/>
  <c r="M82" i="1"/>
  <c r="KD81" i="1"/>
  <c r="Y83" i="1"/>
  <c r="JP82" i="1"/>
  <c r="JO82" i="1"/>
  <c r="X82" i="1"/>
  <c r="JN81" i="1"/>
  <c r="N82" i="1"/>
  <c r="KC81" i="1"/>
  <c r="L83" i="1"/>
  <c r="AQ82" i="1"/>
  <c r="AQ160" i="1"/>
  <c r="M307" i="1"/>
  <c r="M308" i="1" s="1"/>
  <c r="KD308" i="1" s="1"/>
  <c r="FQ306" i="1"/>
  <c r="V309" i="1"/>
  <c r="V310" i="1" s="1"/>
  <c r="V311" i="1" s="1"/>
  <c r="JL311" i="1" s="1"/>
  <c r="BA306" i="1"/>
  <c r="JL307" i="1"/>
  <c r="H307" i="1"/>
  <c r="H308" i="1" s="1"/>
  <c r="FQ308" i="1" s="1"/>
  <c r="FO306" i="1"/>
  <c r="KG306" i="1"/>
  <c r="R307" i="1"/>
  <c r="C318" i="1"/>
  <c r="C319" i="1" s="1"/>
  <c r="C317" i="1"/>
  <c r="KF311" i="1"/>
  <c r="KE311" i="1"/>
  <c r="JP311" i="1"/>
  <c r="JO311" i="1"/>
  <c r="KA308" i="1"/>
  <c r="JT308" i="1"/>
  <c r="KC306" i="1"/>
  <c r="N307" i="1"/>
  <c r="N308" i="1" s="1"/>
  <c r="KC308" i="1" s="1"/>
  <c r="JB309" i="1"/>
  <c r="P310" i="1"/>
  <c r="P311" i="1" s="1"/>
  <c r="JB311" i="1" s="1"/>
  <c r="KA307" i="1"/>
  <c r="T309" i="1"/>
  <c r="JT307" i="1"/>
  <c r="AQ307" i="1"/>
  <c r="L309" i="1"/>
  <c r="S312" i="1"/>
  <c r="KB310" i="1"/>
  <c r="FS309" i="1"/>
  <c r="U310" i="1"/>
  <c r="U311" i="1" s="1"/>
  <c r="FT309" i="1"/>
  <c r="Q312" i="1"/>
  <c r="KF310" i="1"/>
  <c r="KE310" i="1"/>
  <c r="W310" i="1"/>
  <c r="W311" i="1" s="1"/>
  <c r="JM311" i="1" s="1"/>
  <c r="JM309" i="1"/>
  <c r="O310" i="1"/>
  <c r="O311" i="1" s="1"/>
  <c r="JA311" i="1" s="1"/>
  <c r="JA309" i="1"/>
  <c r="Y312" i="1"/>
  <c r="JP310" i="1"/>
  <c r="JO310" i="1"/>
  <c r="CF309" i="1" a="1"/>
  <c r="CF309" i="1" s="1"/>
  <c r="CB309" i="1" a="1"/>
  <c r="CB309" i="1" s="1"/>
  <c r="EY309" i="1" a="1"/>
  <c r="EY309" i="1" s="1"/>
  <c r="CC309" i="1" a="1"/>
  <c r="CC309" i="1" s="1"/>
  <c r="BW309" i="1" a="1"/>
  <c r="BW309" i="1" s="1"/>
  <c r="CA309" i="1" a="1"/>
  <c r="CA309" i="1" s="1"/>
  <c r="EH309" i="1" a="1"/>
  <c r="EH309" i="1" s="1"/>
  <c r="FA309" i="1" a="1"/>
  <c r="FA309" i="1" s="1"/>
  <c r="CE309" i="1" a="1"/>
  <c r="CE309" i="1" s="1"/>
  <c r="BZ309" i="1" a="1"/>
  <c r="BZ309" i="1" s="1"/>
  <c r="CD309" i="1" a="1"/>
  <c r="CD309" i="1" s="1"/>
  <c r="BY309" i="1" a="1"/>
  <c r="BY309" i="1" s="1"/>
  <c r="X310" i="1"/>
  <c r="X311" i="1" s="1"/>
  <c r="JN311" i="1" s="1"/>
  <c r="JN309" i="1"/>
  <c r="FQ236" i="1"/>
  <c r="FP236" i="1"/>
  <c r="H237" i="1"/>
  <c r="BA237" i="1" s="1"/>
  <c r="FO236" i="1"/>
  <c r="JA146" i="1"/>
  <c r="H202" i="1"/>
  <c r="BA202" i="1" s="1"/>
  <c r="BA201" i="1"/>
  <c r="KG139" i="1"/>
  <c r="Y243" i="1"/>
  <c r="JO242" i="1"/>
  <c r="JP242" i="1"/>
  <c r="JT140" i="1"/>
  <c r="JP270" i="1"/>
  <c r="JO270" i="1"/>
  <c r="Y271" i="1"/>
  <c r="KA139" i="1"/>
  <c r="JT139" i="1"/>
  <c r="U271" i="1"/>
  <c r="FT270" i="1"/>
  <c r="FS270" i="1"/>
  <c r="KG236" i="1"/>
  <c r="R237" i="1"/>
  <c r="V271" i="1"/>
  <c r="JL270" i="1"/>
  <c r="KB236" i="1"/>
  <c r="S237" i="1"/>
  <c r="O238" i="1"/>
  <c r="JA237" i="1"/>
  <c r="X272" i="1"/>
  <c r="JN271" i="1"/>
  <c r="P239" i="1"/>
  <c r="JB238" i="1"/>
  <c r="KF269" i="1"/>
  <c r="KE269" i="1"/>
  <c r="P270" i="1"/>
  <c r="JB269" i="1"/>
  <c r="R271" i="1"/>
  <c r="KG270" i="1"/>
  <c r="KD270" i="1"/>
  <c r="M271" i="1"/>
  <c r="L271" i="1"/>
  <c r="AQ270" i="1"/>
  <c r="EY236" i="1" a="1"/>
  <c r="EY236" i="1" s="1"/>
  <c r="CE236" i="1" a="1"/>
  <c r="CE236" i="1" s="1"/>
  <c r="CA236" i="1" a="1"/>
  <c r="CA236" i="1" s="1"/>
  <c r="K237" i="1"/>
  <c r="CD236" i="1" a="1"/>
  <c r="CD236" i="1" s="1"/>
  <c r="BY236" i="1" a="1"/>
  <c r="BY236" i="1" s="1"/>
  <c r="CC236" i="1" a="1"/>
  <c r="CC236" i="1" s="1"/>
  <c r="BX236" i="1" a="1"/>
  <c r="BX236" i="1" s="1"/>
  <c r="BZ236" i="1" a="1"/>
  <c r="BZ236" i="1" s="1"/>
  <c r="CB236" i="1" a="1"/>
  <c r="CB236" i="1" s="1"/>
  <c r="EH236" i="1" a="1"/>
  <c r="EH236" i="1" s="1"/>
  <c r="BW236" i="1" a="1"/>
  <c r="BW236" i="1" s="1"/>
  <c r="CF236" i="1" a="1"/>
  <c r="CF236" i="1" s="1"/>
  <c r="FA236" i="1" a="1"/>
  <c r="FA236" i="1" s="1"/>
  <c r="KC237" i="1"/>
  <c r="N238" i="1"/>
  <c r="JM237" i="1"/>
  <c r="W238" i="1"/>
  <c r="JN237" i="1"/>
  <c r="X238" i="1"/>
  <c r="FP269" i="1"/>
  <c r="FO269" i="1"/>
  <c r="H270" i="1"/>
  <c r="BA270" i="1" s="1"/>
  <c r="FQ269" i="1"/>
  <c r="JL237" i="1"/>
  <c r="V238" i="1"/>
  <c r="N271" i="1"/>
  <c r="KC270" i="1"/>
  <c r="JT269" i="1"/>
  <c r="KA269" i="1"/>
  <c r="T270" i="1"/>
  <c r="CF269" i="1" a="1"/>
  <c r="CF269" i="1" s="1"/>
  <c r="CB269" i="1" a="1"/>
  <c r="CB269" i="1" s="1"/>
  <c r="BX269" i="1" a="1"/>
  <c r="BX269" i="1" s="1"/>
  <c r="EY269" i="1" a="1"/>
  <c r="EY269" i="1" s="1"/>
  <c r="CE269" i="1" a="1"/>
  <c r="CE269" i="1" s="1"/>
  <c r="CA269" i="1" a="1"/>
  <c r="CA269" i="1" s="1"/>
  <c r="BW269" i="1" a="1"/>
  <c r="BW269" i="1" s="1"/>
  <c r="EH269" i="1" a="1"/>
  <c r="EH269" i="1" s="1"/>
  <c r="K270" i="1"/>
  <c r="FA269" i="1" a="1"/>
  <c r="FA269" i="1" s="1"/>
  <c r="CD269" i="1" a="1"/>
  <c r="CD269" i="1" s="1"/>
  <c r="CC269" i="1" a="1"/>
  <c r="CC269" i="1" s="1"/>
  <c r="BZ269" i="1" a="1"/>
  <c r="BZ269" i="1" s="1"/>
  <c r="BY269" i="1" a="1"/>
  <c r="BY269" i="1" s="1"/>
  <c r="KB269" i="1"/>
  <c r="AQ237" i="1"/>
  <c r="L238" i="1"/>
  <c r="KF237" i="1"/>
  <c r="KE237" i="1"/>
  <c r="Q238" i="1"/>
  <c r="JM270" i="1"/>
  <c r="W271" i="1"/>
  <c r="JT236" i="1"/>
  <c r="KA236" i="1"/>
  <c r="FS237" i="1"/>
  <c r="FT237" i="1"/>
  <c r="U238" i="1"/>
  <c r="JA272" i="1"/>
  <c r="O273" i="1"/>
  <c r="JA203" i="1"/>
  <c r="O204" i="1"/>
  <c r="KC204" i="1"/>
  <c r="N205" i="1"/>
  <c r="KG204" i="1"/>
  <c r="R205" i="1"/>
  <c r="JB203" i="1"/>
  <c r="P204" i="1"/>
  <c r="KB203" i="1"/>
  <c r="S204" i="1"/>
  <c r="AQ203" i="1"/>
  <c r="L204" i="1"/>
  <c r="KG203" i="1"/>
  <c r="JL202" i="1"/>
  <c r="KE202" i="1"/>
  <c r="Q203" i="1"/>
  <c r="Q204" i="1" s="1"/>
  <c r="KF202" i="1"/>
  <c r="JN202" i="1"/>
  <c r="U203" i="1"/>
  <c r="U204" i="1" s="1"/>
  <c r="FT202" i="1"/>
  <c r="FS202" i="1"/>
  <c r="JT202" i="1"/>
  <c r="KA202" i="1"/>
  <c r="T203" i="1"/>
  <c r="JM202" i="1"/>
  <c r="KC203" i="1"/>
  <c r="FA202" i="1" a="1"/>
  <c r="FA202" i="1" s="1"/>
  <c r="CF202" i="1" a="1"/>
  <c r="CF202" i="1" s="1"/>
  <c r="CB202" i="1" a="1"/>
  <c r="CB202" i="1" s="1"/>
  <c r="BX202" i="1" a="1"/>
  <c r="BX202" i="1" s="1"/>
  <c r="BY202" i="1" a="1"/>
  <c r="BY202" i="1" s="1"/>
  <c r="EY202" i="1" a="1"/>
  <c r="EY202" i="1" s="1"/>
  <c r="CE202" i="1" a="1"/>
  <c r="CE202" i="1" s="1"/>
  <c r="CA202" i="1" a="1"/>
  <c r="CA202" i="1" s="1"/>
  <c r="BW202" i="1" a="1"/>
  <c r="BW202" i="1" s="1"/>
  <c r="EH202" i="1" a="1"/>
  <c r="EH202" i="1" s="1"/>
  <c r="CD202" i="1" a="1"/>
  <c r="CD202" i="1" s="1"/>
  <c r="BZ202" i="1" a="1"/>
  <c r="BZ202" i="1" s="1"/>
  <c r="CC202" i="1" a="1"/>
  <c r="CC202" i="1" s="1"/>
  <c r="K203" i="1"/>
  <c r="K204" i="1" s="1"/>
  <c r="KD202" i="1"/>
  <c r="M203" i="1"/>
  <c r="AU27" i="1"/>
  <c r="AT27" i="1"/>
  <c r="AV27" i="1"/>
  <c r="AS27" i="1"/>
  <c r="AR27" i="1"/>
  <c r="JT19" i="1"/>
  <c r="KA19" i="1"/>
  <c r="FT201" i="1"/>
  <c r="FS201" i="1"/>
  <c r="JM201" i="1"/>
  <c r="JP201" i="1"/>
  <c r="JO208" i="1"/>
  <c r="CD201" i="1" a="1"/>
  <c r="CD201" i="1" s="1"/>
  <c r="BZ201" i="1" a="1"/>
  <c r="BZ201" i="1" s="1"/>
  <c r="FA201" i="1" a="1"/>
  <c r="FA201" i="1" s="1"/>
  <c r="CC201" i="1" a="1"/>
  <c r="CC201" i="1" s="1"/>
  <c r="BY201" i="1" a="1"/>
  <c r="BY201" i="1" s="1"/>
  <c r="CF201" i="1" a="1"/>
  <c r="CF201" i="1" s="1"/>
  <c r="CB201" i="1" a="1"/>
  <c r="CB201" i="1" s="1"/>
  <c r="BX201" i="1" a="1"/>
  <c r="BX201" i="1" s="1"/>
  <c r="EY201" i="1" a="1"/>
  <c r="EY201" i="1" s="1"/>
  <c r="EH201" i="1" a="1"/>
  <c r="EH201" i="1" s="1"/>
  <c r="CE201" i="1" a="1"/>
  <c r="CE201" i="1" s="1"/>
  <c r="CA201" i="1" a="1"/>
  <c r="CA201" i="1" s="1"/>
  <c r="BW201" i="1" a="1"/>
  <c r="BW201" i="1" s="1"/>
  <c r="KD201" i="1"/>
  <c r="FQ201" i="1"/>
  <c r="FP201" i="1"/>
  <c r="FO201" i="1"/>
  <c r="KF201" i="1"/>
  <c r="KE201" i="1"/>
  <c r="JL201" i="1"/>
  <c r="JT201" i="1"/>
  <c r="KA201" i="1"/>
  <c r="JN201" i="1"/>
  <c r="KG140" i="1"/>
  <c r="J28" i="1"/>
  <c r="FS26" i="1"/>
  <c r="FT26" i="1"/>
  <c r="U27" i="1"/>
  <c r="KB26" i="1"/>
  <c r="S27" i="1"/>
  <c r="JT9" i="1"/>
  <c r="KB19" i="1"/>
  <c r="R28" i="1"/>
  <c r="KG27" i="1"/>
  <c r="W19" i="1" a="1"/>
  <c r="W19" i="1" s="1"/>
  <c r="R19" i="1" s="1" a="1"/>
  <c r="R19" i="1" s="1"/>
  <c r="KB20" i="1"/>
  <c r="L84" i="1" l="1"/>
  <c r="AQ83" i="1"/>
  <c r="JA83" i="1"/>
  <c r="O84" i="1"/>
  <c r="JM82" i="1"/>
  <c r="W83" i="1"/>
  <c r="JL82" i="1"/>
  <c r="V83" i="1"/>
  <c r="M83" i="1"/>
  <c r="KD82" i="1"/>
  <c r="N83" i="1"/>
  <c r="KC82" i="1"/>
  <c r="KG83" i="1"/>
  <c r="R84" i="1"/>
  <c r="AT84" i="1"/>
  <c r="AR84" i="1"/>
  <c r="AS84" i="1"/>
  <c r="J85" i="1"/>
  <c r="AV84" i="1"/>
  <c r="AU84" i="1"/>
  <c r="FS83" i="1"/>
  <c r="FT83" i="1"/>
  <c r="U84" i="1"/>
  <c r="JN82" i="1"/>
  <c r="X83" i="1"/>
  <c r="Q84" i="1"/>
  <c r="KE83" i="1"/>
  <c r="KF83" i="1"/>
  <c r="S83" i="1"/>
  <c r="KB82" i="1"/>
  <c r="CA84" i="1" a="1"/>
  <c r="CA84" i="1" s="1"/>
  <c r="CF84" i="1" a="1"/>
  <c r="CF84" i="1" s="1"/>
  <c r="BW84" i="1" a="1"/>
  <c r="BW84" i="1" s="1"/>
  <c r="EY84" i="1" a="1"/>
  <c r="EY84" i="1" s="1"/>
  <c r="BY84" i="1" a="1"/>
  <c r="BY84" i="1" s="1"/>
  <c r="BZ84" i="1" a="1"/>
  <c r="BZ84" i="1" s="1"/>
  <c r="CC84" i="1" a="1"/>
  <c r="CC84" i="1" s="1"/>
  <c r="CD84" i="1" a="1"/>
  <c r="CD84" i="1" s="1"/>
  <c r="K85" i="1"/>
  <c r="EH84" i="1" a="1"/>
  <c r="EH84" i="1" s="1"/>
  <c r="BX84" i="1" a="1"/>
  <c r="BX84" i="1" s="1"/>
  <c r="FA84" i="1" a="1"/>
  <c r="FA84" i="1" s="1"/>
  <c r="CE84" i="1" a="1"/>
  <c r="CE84" i="1" s="1"/>
  <c r="CB84" i="1" a="1"/>
  <c r="CB84" i="1" s="1"/>
  <c r="P84" i="1"/>
  <c r="JB83" i="1"/>
  <c r="Y84" i="1"/>
  <c r="JP83" i="1"/>
  <c r="JO83" i="1"/>
  <c r="AL160" i="1"/>
  <c r="AX160" i="1"/>
  <c r="AO160" i="1"/>
  <c r="AN160" i="1"/>
  <c r="AM160" i="1"/>
  <c r="AP160" i="1"/>
  <c r="AK160" i="1"/>
  <c r="CD160" i="1" a="1"/>
  <c r="CD160" i="1" s="1"/>
  <c r="BZ160" i="1" a="1"/>
  <c r="BZ160" i="1" s="1"/>
  <c r="FA160" i="1" a="1"/>
  <c r="FA160" i="1" s="1"/>
  <c r="CC160" i="1" a="1"/>
  <c r="CC160" i="1" s="1"/>
  <c r="BY160" i="1" a="1"/>
  <c r="BY160" i="1" s="1"/>
  <c r="EY160" i="1" a="1"/>
  <c r="EY160" i="1" s="1"/>
  <c r="CE160" i="1" a="1"/>
  <c r="CE160" i="1" s="1"/>
  <c r="CA160" i="1" a="1"/>
  <c r="CA160" i="1" s="1"/>
  <c r="BW160" i="1" a="1"/>
  <c r="BW160" i="1" s="1"/>
  <c r="CF160" i="1" a="1"/>
  <c r="CF160" i="1" s="1"/>
  <c r="CB160" i="1" a="1"/>
  <c r="CB160" i="1" s="1"/>
  <c r="EH160" i="1" a="1"/>
  <c r="EH160" i="1" s="1"/>
  <c r="BX160" i="1" a="1"/>
  <c r="BX160" i="1" s="1"/>
  <c r="KD307" i="1"/>
  <c r="M309" i="1"/>
  <c r="M310" i="1" s="1"/>
  <c r="M311" i="1" s="1"/>
  <c r="KD311" i="1" s="1"/>
  <c r="JL310" i="1"/>
  <c r="JL309" i="1"/>
  <c r="V312" i="1"/>
  <c r="V313" i="1" s="1"/>
  <c r="V314" i="1" s="1"/>
  <c r="JL314" i="1" s="1"/>
  <c r="H309" i="1"/>
  <c r="FQ309" i="1" s="1"/>
  <c r="FO307" i="1"/>
  <c r="BA307" i="1"/>
  <c r="FP307" i="1"/>
  <c r="FP308" i="1"/>
  <c r="FQ307" i="1"/>
  <c r="FO308" i="1"/>
  <c r="BA308" i="1"/>
  <c r="R308" i="1"/>
  <c r="KG307" i="1"/>
  <c r="C321" i="1"/>
  <c r="C322" i="1" s="1"/>
  <c r="C320" i="1"/>
  <c r="FT311" i="1"/>
  <c r="FS311" i="1"/>
  <c r="JT309" i="1"/>
  <c r="KA309" i="1"/>
  <c r="T310" i="1"/>
  <c r="T311" i="1" s="1"/>
  <c r="P312" i="1"/>
  <c r="JB310" i="1"/>
  <c r="N309" i="1"/>
  <c r="KC307" i="1"/>
  <c r="AQ309" i="1"/>
  <c r="L310" i="1"/>
  <c r="L311" i="1" s="1"/>
  <c r="AQ311" i="1" s="1"/>
  <c r="S313" i="1"/>
  <c r="S314" i="1" s="1"/>
  <c r="KB314" i="1" s="1"/>
  <c r="KB312" i="1"/>
  <c r="JM310" i="1"/>
  <c r="W312" i="1"/>
  <c r="X312" i="1"/>
  <c r="JN310" i="1"/>
  <c r="JP312" i="1"/>
  <c r="Y313" i="1"/>
  <c r="Y314" i="1" s="1"/>
  <c r="JO312" i="1"/>
  <c r="FA310" i="1" a="1"/>
  <c r="FA310" i="1" s="1"/>
  <c r="CC310" i="1" a="1"/>
  <c r="CC310" i="1" s="1"/>
  <c r="BY310" i="1" a="1"/>
  <c r="BY310" i="1" s="1"/>
  <c r="EY310" i="1" a="1"/>
  <c r="EY310" i="1" s="1"/>
  <c r="CE310" i="1" a="1"/>
  <c r="CE310" i="1" s="1"/>
  <c r="CA310" i="1" a="1"/>
  <c r="CA310" i="1" s="1"/>
  <c r="BW310" i="1" a="1"/>
  <c r="BW310" i="1" s="1"/>
  <c r="BZ310" i="1" a="1"/>
  <c r="BZ310" i="1" s="1"/>
  <c r="CF310" i="1" a="1"/>
  <c r="CF310" i="1" s="1"/>
  <c r="CD310" i="1" a="1"/>
  <c r="CD310" i="1" s="1"/>
  <c r="CB310" i="1" a="1"/>
  <c r="CB310" i="1" s="1"/>
  <c r="EH310" i="1" a="1"/>
  <c r="EH310" i="1" s="1"/>
  <c r="U312" i="1"/>
  <c r="FS310" i="1"/>
  <c r="FT310" i="1"/>
  <c r="JA310" i="1"/>
  <c r="O312" i="1"/>
  <c r="Q313" i="1"/>
  <c r="Q314" i="1" s="1"/>
  <c r="KF312" i="1"/>
  <c r="KE312" i="1"/>
  <c r="FO237" i="1"/>
  <c r="FP237" i="1"/>
  <c r="FQ237" i="1"/>
  <c r="H238" i="1"/>
  <c r="BA238" i="1" s="1"/>
  <c r="FO202" i="1"/>
  <c r="FQ202" i="1"/>
  <c r="H203" i="1"/>
  <c r="BA203" i="1" s="1"/>
  <c r="FP202" i="1"/>
  <c r="KC146" i="1"/>
  <c r="Y244" i="1"/>
  <c r="JP243" i="1"/>
  <c r="JO243" i="1"/>
  <c r="FT271" i="1"/>
  <c r="U272" i="1"/>
  <c r="FS271" i="1"/>
  <c r="JP271" i="1"/>
  <c r="JO271" i="1"/>
  <c r="Y272" i="1"/>
  <c r="JT270" i="1"/>
  <c r="KA270" i="1"/>
  <c r="T271" i="1"/>
  <c r="O239" i="1"/>
  <c r="JA238" i="1"/>
  <c r="JA273" i="1"/>
  <c r="O274" i="1"/>
  <c r="JM271" i="1"/>
  <c r="W272" i="1"/>
  <c r="L239" i="1"/>
  <c r="AQ238" i="1"/>
  <c r="FP270" i="1"/>
  <c r="H271" i="1"/>
  <c r="BA271" i="1" s="1"/>
  <c r="FQ270" i="1"/>
  <c r="FO270" i="1"/>
  <c r="AQ271" i="1"/>
  <c r="L272" i="1"/>
  <c r="S238" i="1"/>
  <c r="KB237" i="1"/>
  <c r="KB270" i="1"/>
  <c r="N239" i="1"/>
  <c r="KC238" i="1"/>
  <c r="KF270" i="1"/>
  <c r="KE270" i="1"/>
  <c r="KD271" i="1"/>
  <c r="M272" i="1"/>
  <c r="CF270" i="1" a="1"/>
  <c r="CF270" i="1" s="1"/>
  <c r="CB270" i="1" a="1"/>
  <c r="CB270" i="1" s="1"/>
  <c r="FA270" i="1" a="1"/>
  <c r="FA270" i="1" s="1"/>
  <c r="EH270" i="1" a="1"/>
  <c r="EH270" i="1" s="1"/>
  <c r="BY270" i="1" a="1"/>
  <c r="BY270" i="1" s="1"/>
  <c r="CC270" i="1" a="1"/>
  <c r="CC270" i="1" s="1"/>
  <c r="BX270" i="1" a="1"/>
  <c r="BX270" i="1" s="1"/>
  <c r="K271" i="1"/>
  <c r="CA270" i="1" a="1"/>
  <c r="CA270" i="1" s="1"/>
  <c r="BW270" i="1" a="1"/>
  <c r="BW270" i="1" s="1"/>
  <c r="CD270" i="1" a="1"/>
  <c r="CD270" i="1" s="1"/>
  <c r="EY270" i="1" a="1"/>
  <c r="EY270" i="1" s="1"/>
  <c r="BZ270" i="1" a="1"/>
  <c r="BZ270" i="1" s="1"/>
  <c r="CE270" i="1" a="1"/>
  <c r="CE270" i="1" s="1"/>
  <c r="U239" i="1"/>
  <c r="FT238" i="1"/>
  <c r="FS238" i="1"/>
  <c r="P271" i="1"/>
  <c r="JB270" i="1"/>
  <c r="KC271" i="1"/>
  <c r="N272" i="1"/>
  <c r="JN238" i="1"/>
  <c r="X239" i="1"/>
  <c r="K238" i="1"/>
  <c r="FA237" i="1" a="1"/>
  <c r="FA237" i="1" s="1"/>
  <c r="CC237" i="1" a="1"/>
  <c r="CC237" i="1" s="1"/>
  <c r="BY237" i="1" a="1"/>
  <c r="BY237" i="1" s="1"/>
  <c r="CF237" i="1" a="1"/>
  <c r="CF237" i="1" s="1"/>
  <c r="CB237" i="1" a="1"/>
  <c r="CB237" i="1" s="1"/>
  <c r="BX237" i="1" a="1"/>
  <c r="BX237" i="1" s="1"/>
  <c r="EY237" i="1" a="1"/>
  <c r="EY237" i="1" s="1"/>
  <c r="CE237" i="1" a="1"/>
  <c r="CE237" i="1" s="1"/>
  <c r="CA237" i="1" a="1"/>
  <c r="CA237" i="1" s="1"/>
  <c r="BW237" i="1" a="1"/>
  <c r="BW237" i="1" s="1"/>
  <c r="BZ237" i="1" a="1"/>
  <c r="BZ237" i="1" s="1"/>
  <c r="EH237" i="1" a="1"/>
  <c r="EH237" i="1" s="1"/>
  <c r="CD237" i="1" a="1"/>
  <c r="CD237" i="1" s="1"/>
  <c r="P240" i="1"/>
  <c r="JB239" i="1"/>
  <c r="V272" i="1"/>
  <c r="JL271" i="1"/>
  <c r="V239" i="1"/>
  <c r="JL238" i="1"/>
  <c r="R272" i="1"/>
  <c r="KG271" i="1"/>
  <c r="KG237" i="1"/>
  <c r="R238" i="1"/>
  <c r="JT237" i="1"/>
  <c r="KA237" i="1"/>
  <c r="KF238" i="1"/>
  <c r="KE238" i="1"/>
  <c r="Q239" i="1"/>
  <c r="W239" i="1"/>
  <c r="JM238" i="1"/>
  <c r="X273" i="1"/>
  <c r="JN272" i="1"/>
  <c r="JL203" i="1"/>
  <c r="P205" i="1"/>
  <c r="JB204" i="1"/>
  <c r="U205" i="1"/>
  <c r="FS204" i="1"/>
  <c r="FT204" i="1"/>
  <c r="KG205" i="1"/>
  <c r="R206" i="1"/>
  <c r="JM203" i="1"/>
  <c r="KD203" i="1"/>
  <c r="M204" i="1"/>
  <c r="JN203" i="1"/>
  <c r="AQ204" i="1"/>
  <c r="L205" i="1"/>
  <c r="N206" i="1"/>
  <c r="KC205" i="1"/>
  <c r="T204" i="1"/>
  <c r="CF204" i="1" a="1"/>
  <c r="CF204" i="1" s="1"/>
  <c r="CB204" i="1" a="1"/>
  <c r="CB204" i="1" s="1"/>
  <c r="BX204" i="1" a="1"/>
  <c r="BX204" i="1" s="1"/>
  <c r="EY204" i="1" a="1"/>
  <c r="EY204" i="1" s="1"/>
  <c r="CE204" i="1" a="1"/>
  <c r="CE204" i="1" s="1"/>
  <c r="CA204" i="1" a="1"/>
  <c r="CA204" i="1" s="1"/>
  <c r="BW204" i="1" a="1"/>
  <c r="BW204" i="1" s="1"/>
  <c r="K205" i="1"/>
  <c r="FA204" i="1" a="1"/>
  <c r="FA204" i="1" s="1"/>
  <c r="CC204" i="1" a="1"/>
  <c r="CC204" i="1" s="1"/>
  <c r="EH204" i="1" a="1"/>
  <c r="EH204" i="1" s="1"/>
  <c r="BY204" i="1" a="1"/>
  <c r="BY204" i="1" s="1"/>
  <c r="CD204" i="1" a="1"/>
  <c r="CD204" i="1" s="1"/>
  <c r="BZ204" i="1" a="1"/>
  <c r="BZ204" i="1" s="1"/>
  <c r="KE204" i="1"/>
  <c r="KF204" i="1"/>
  <c r="Q205" i="1"/>
  <c r="S205" i="1"/>
  <c r="KB204" i="1"/>
  <c r="O205" i="1"/>
  <c r="JA204" i="1"/>
  <c r="JT203" i="1"/>
  <c r="KA203" i="1"/>
  <c r="CD203" i="1" a="1"/>
  <c r="CD203" i="1" s="1"/>
  <c r="BZ203" i="1" a="1"/>
  <c r="BZ203" i="1" s="1"/>
  <c r="EH203" i="1" a="1"/>
  <c r="EH203" i="1" s="1"/>
  <c r="FA203" i="1" a="1"/>
  <c r="FA203" i="1" s="1"/>
  <c r="CC203" i="1" a="1"/>
  <c r="CC203" i="1" s="1"/>
  <c r="BY203" i="1" a="1"/>
  <c r="BY203" i="1" s="1"/>
  <c r="CF203" i="1" a="1"/>
  <c r="CF203" i="1" s="1"/>
  <c r="CB203" i="1" a="1"/>
  <c r="CB203" i="1" s="1"/>
  <c r="BX203" i="1" a="1"/>
  <c r="BX203" i="1" s="1"/>
  <c r="EY203" i="1" a="1"/>
  <c r="EY203" i="1" s="1"/>
  <c r="CE203" i="1" a="1"/>
  <c r="CE203" i="1" s="1"/>
  <c r="CA203" i="1" a="1"/>
  <c r="CA203" i="1" s="1"/>
  <c r="BW203" i="1" a="1"/>
  <c r="BW203" i="1" s="1"/>
  <c r="KF203" i="1"/>
  <c r="KE203" i="1"/>
  <c r="FT203" i="1"/>
  <c r="FS203" i="1"/>
  <c r="AV28" i="1"/>
  <c r="AU28" i="1"/>
  <c r="AT28" i="1"/>
  <c r="AS28" i="1"/>
  <c r="AR28" i="1"/>
  <c r="JP208" i="1"/>
  <c r="R141" i="1"/>
  <c r="KG141" i="1" s="1"/>
  <c r="J29" i="1"/>
  <c r="U28" i="1"/>
  <c r="FT27" i="1"/>
  <c r="FS27" i="1"/>
  <c r="KB27" i="1"/>
  <c r="S28" i="1"/>
  <c r="KG19" i="1"/>
  <c r="KG28" i="1"/>
  <c r="R29" i="1"/>
  <c r="KG20" i="1"/>
  <c r="V19" i="1" a="1"/>
  <c r="V19" i="1" s="1"/>
  <c r="JL83" i="1" l="1"/>
  <c r="V84" i="1"/>
  <c r="JO84" i="1"/>
  <c r="JP84" i="1"/>
  <c r="Y85" i="1"/>
  <c r="CA85" i="1" a="1"/>
  <c r="CA85" i="1" s="1"/>
  <c r="BW85" i="1" a="1"/>
  <c r="BW85" i="1" s="1"/>
  <c r="K86" i="1"/>
  <c r="CB85" i="1" a="1"/>
  <c r="CB85" i="1" s="1"/>
  <c r="FA85" i="1" a="1"/>
  <c r="FA85" i="1" s="1"/>
  <c r="EH85" i="1" a="1"/>
  <c r="EH85" i="1" s="1"/>
  <c r="CC85" i="1" a="1"/>
  <c r="CC85" i="1" s="1"/>
  <c r="BZ85" i="1" a="1"/>
  <c r="BZ85" i="1" s="1"/>
  <c r="BY85" i="1" a="1"/>
  <c r="BY85" i="1" s="1"/>
  <c r="BX85" i="1" a="1"/>
  <c r="BX85" i="1" s="1"/>
  <c r="EY85" i="1" a="1"/>
  <c r="EY85" i="1" s="1"/>
  <c r="CD85" i="1" a="1"/>
  <c r="CD85" i="1" s="1"/>
  <c r="CE85" i="1" a="1"/>
  <c r="CE85" i="1" s="1"/>
  <c r="CF85" i="1" a="1"/>
  <c r="CF85" i="1" s="1"/>
  <c r="U85" i="1"/>
  <c r="FS84" i="1"/>
  <c r="FT84" i="1"/>
  <c r="KG84" i="1"/>
  <c r="R85" i="1"/>
  <c r="W84" i="1"/>
  <c r="JM83" i="1"/>
  <c r="JB84" i="1"/>
  <c r="P85" i="1"/>
  <c r="KB83" i="1"/>
  <c r="S84" i="1"/>
  <c r="JA84" i="1"/>
  <c r="O85" i="1"/>
  <c r="KC83" i="1"/>
  <c r="N84" i="1"/>
  <c r="Q85" i="1"/>
  <c r="KF84" i="1"/>
  <c r="KE84" i="1"/>
  <c r="AS85" i="1"/>
  <c r="AU85" i="1"/>
  <c r="AR85" i="1"/>
  <c r="AV85" i="1"/>
  <c r="J86" i="1"/>
  <c r="AT85" i="1"/>
  <c r="X84" i="1"/>
  <c r="JN83" i="1"/>
  <c r="M84" i="1"/>
  <c r="KD83" i="1"/>
  <c r="L85" i="1"/>
  <c r="AQ84" i="1"/>
  <c r="T141" i="1"/>
  <c r="AT160" i="1"/>
  <c r="AR160" i="1"/>
  <c r="AV160" i="1"/>
  <c r="AU160" i="1"/>
  <c r="AS160" i="1"/>
  <c r="KD309" i="1"/>
  <c r="JL312" i="1"/>
  <c r="H310" i="1"/>
  <c r="H311" i="1" s="1"/>
  <c r="FP311" i="1" s="1"/>
  <c r="FP309" i="1"/>
  <c r="FO309" i="1"/>
  <c r="BA309" i="1"/>
  <c r="KG308" i="1"/>
  <c r="R309" i="1"/>
  <c r="C324" i="1"/>
  <c r="C325" i="1" s="1"/>
  <c r="C323" i="1"/>
  <c r="JP314" i="1"/>
  <c r="JO314" i="1"/>
  <c r="KF314" i="1"/>
  <c r="KE314" i="1"/>
  <c r="JT311" i="1"/>
  <c r="KA311" i="1"/>
  <c r="KA310" i="1"/>
  <c r="T312" i="1"/>
  <c r="JT310" i="1"/>
  <c r="N310" i="1"/>
  <c r="N311" i="1" s="1"/>
  <c r="KC311" i="1" s="1"/>
  <c r="KC309" i="1"/>
  <c r="M312" i="1"/>
  <c r="KD310" i="1"/>
  <c r="JB312" i="1"/>
  <c r="P313" i="1"/>
  <c r="P314" i="1" s="1"/>
  <c r="JB314" i="1" s="1"/>
  <c r="AQ310" i="1"/>
  <c r="L312" i="1"/>
  <c r="S315" i="1"/>
  <c r="KB313" i="1"/>
  <c r="KF313" i="1"/>
  <c r="Q315" i="1"/>
  <c r="KE313" i="1"/>
  <c r="X313" i="1"/>
  <c r="X314" i="1" s="1"/>
  <c r="JN314" i="1" s="1"/>
  <c r="JN312" i="1"/>
  <c r="V315" i="1"/>
  <c r="JL313" i="1"/>
  <c r="JP313" i="1"/>
  <c r="JO313" i="1"/>
  <c r="Y315" i="1"/>
  <c r="U313" i="1"/>
  <c r="U314" i="1" s="1"/>
  <c r="FT312" i="1"/>
  <c r="FS312" i="1"/>
  <c r="W313" i="1"/>
  <c r="W314" i="1" s="1"/>
  <c r="JM314" i="1" s="1"/>
  <c r="JM312" i="1"/>
  <c r="O313" i="1"/>
  <c r="O314" i="1" s="1"/>
  <c r="JA314" i="1" s="1"/>
  <c r="JA312" i="1"/>
  <c r="CE312" i="1" a="1"/>
  <c r="CE312" i="1" s="1"/>
  <c r="CA312" i="1" a="1"/>
  <c r="CA312" i="1" s="1"/>
  <c r="BW312" i="1" a="1"/>
  <c r="BW312" i="1" s="1"/>
  <c r="EH312" i="1" a="1"/>
  <c r="EH312" i="1" s="1"/>
  <c r="EY312" i="1" a="1"/>
  <c r="EY312" i="1" s="1"/>
  <c r="CC312" i="1" a="1"/>
  <c r="CC312" i="1" s="1"/>
  <c r="CF312" i="1" a="1"/>
  <c r="CF312" i="1" s="1"/>
  <c r="CD312" i="1" a="1"/>
  <c r="CD312" i="1" s="1"/>
  <c r="CB312" i="1" a="1"/>
  <c r="CB312" i="1" s="1"/>
  <c r="BZ312" i="1" a="1"/>
  <c r="BZ312" i="1" s="1"/>
  <c r="FA312" i="1" a="1"/>
  <c r="FA312" i="1" s="1"/>
  <c r="BY312" i="1" a="1"/>
  <c r="BY312" i="1" s="1"/>
  <c r="FP238" i="1"/>
  <c r="FO238" i="1"/>
  <c r="FQ238" i="1"/>
  <c r="H239" i="1"/>
  <c r="BA239" i="1" s="1"/>
  <c r="FQ203" i="1"/>
  <c r="H204" i="1"/>
  <c r="BA204" i="1" s="1"/>
  <c r="FO203" i="1"/>
  <c r="FP203" i="1"/>
  <c r="KD146" i="1"/>
  <c r="Y245" i="1"/>
  <c r="JO244" i="1"/>
  <c r="JP244" i="1"/>
  <c r="Y273" i="1"/>
  <c r="JP272" i="1"/>
  <c r="JO272" i="1"/>
  <c r="FS272" i="1"/>
  <c r="FT272" i="1"/>
  <c r="U273" i="1"/>
  <c r="JL239" i="1"/>
  <c r="V240" i="1"/>
  <c r="X240" i="1"/>
  <c r="JN239" i="1"/>
  <c r="KC239" i="1"/>
  <c r="N240" i="1"/>
  <c r="O275" i="1"/>
  <c r="JA274" i="1"/>
  <c r="CE238" i="1" a="1"/>
  <c r="CE238" i="1" s="1"/>
  <c r="CA238" i="1" a="1"/>
  <c r="CA238" i="1" s="1"/>
  <c r="BW238" i="1" a="1"/>
  <c r="BW238" i="1" s="1"/>
  <c r="EH238" i="1" a="1"/>
  <c r="EH238" i="1" s="1"/>
  <c r="CD238" i="1" a="1"/>
  <c r="CD238" i="1" s="1"/>
  <c r="BZ238" i="1" a="1"/>
  <c r="BZ238" i="1" s="1"/>
  <c r="K239" i="1"/>
  <c r="FA238" i="1" a="1"/>
  <c r="FA238" i="1" s="1"/>
  <c r="CC238" i="1" a="1"/>
  <c r="CC238" i="1" s="1"/>
  <c r="BY238" i="1" a="1"/>
  <c r="BY238" i="1" s="1"/>
  <c r="CB238" i="1" a="1"/>
  <c r="CB238" i="1" s="1"/>
  <c r="BX238" i="1" a="1"/>
  <c r="BX238" i="1" s="1"/>
  <c r="EY238" i="1" a="1"/>
  <c r="EY238" i="1" s="1"/>
  <c r="CF238" i="1" a="1"/>
  <c r="CF238" i="1" s="1"/>
  <c r="P241" i="1"/>
  <c r="JB240" i="1"/>
  <c r="KB271" i="1"/>
  <c r="JN273" i="1"/>
  <c r="X274" i="1"/>
  <c r="KA238" i="1"/>
  <c r="JT238" i="1"/>
  <c r="N273" i="1"/>
  <c r="KC272" i="1"/>
  <c r="FA271" i="1" a="1"/>
  <c r="FA271" i="1" s="1"/>
  <c r="CC271" i="1" a="1"/>
  <c r="CC271" i="1" s="1"/>
  <c r="BY271" i="1" a="1"/>
  <c r="BY271" i="1" s="1"/>
  <c r="CF271" i="1" a="1"/>
  <c r="CF271" i="1" s="1"/>
  <c r="CB271" i="1" a="1"/>
  <c r="CB271" i="1" s="1"/>
  <c r="BX271" i="1" a="1"/>
  <c r="BX271" i="1" s="1"/>
  <c r="EY271" i="1" a="1"/>
  <c r="EY271" i="1" s="1"/>
  <c r="CE271" i="1" a="1"/>
  <c r="CE271" i="1" s="1"/>
  <c r="CA271" i="1" a="1"/>
  <c r="CA271" i="1" s="1"/>
  <c r="BW271" i="1" a="1"/>
  <c r="BW271" i="1" s="1"/>
  <c r="CD271" i="1" a="1"/>
  <c r="CD271" i="1" s="1"/>
  <c r="BZ271" i="1" a="1"/>
  <c r="BZ271" i="1" s="1"/>
  <c r="EH271" i="1" a="1"/>
  <c r="EH271" i="1" s="1"/>
  <c r="K272" i="1"/>
  <c r="KD272" i="1"/>
  <c r="M273" i="1"/>
  <c r="H272" i="1"/>
  <c r="BA272" i="1" s="1"/>
  <c r="FP271" i="1"/>
  <c r="FO271" i="1"/>
  <c r="FQ271" i="1"/>
  <c r="KG238" i="1"/>
  <c r="R239" i="1"/>
  <c r="U240" i="1"/>
  <c r="FT239" i="1"/>
  <c r="FS239" i="1"/>
  <c r="O240" i="1"/>
  <c r="JA239" i="1"/>
  <c r="W240" i="1"/>
  <c r="JM239" i="1"/>
  <c r="KF271" i="1"/>
  <c r="KE271" i="1"/>
  <c r="KB238" i="1"/>
  <c r="S239" i="1"/>
  <c r="JT271" i="1"/>
  <c r="T272" i="1"/>
  <c r="KA271" i="1"/>
  <c r="KE239" i="1"/>
  <c r="Q240" i="1"/>
  <c r="KF239" i="1"/>
  <c r="P272" i="1"/>
  <c r="JB271" i="1"/>
  <c r="L273" i="1"/>
  <c r="AQ272" i="1"/>
  <c r="L240" i="1"/>
  <c r="AQ239" i="1"/>
  <c r="JL272" i="1"/>
  <c r="V273" i="1"/>
  <c r="R273" i="1"/>
  <c r="KG272" i="1"/>
  <c r="JM272" i="1"/>
  <c r="W273" i="1"/>
  <c r="O206" i="1"/>
  <c r="JA205" i="1"/>
  <c r="L206" i="1"/>
  <c r="AQ205" i="1"/>
  <c r="FS205" i="1"/>
  <c r="FT205" i="1"/>
  <c r="U206" i="1"/>
  <c r="S206" i="1"/>
  <c r="KB205" i="1"/>
  <c r="JN204" i="1"/>
  <c r="N207" i="1"/>
  <c r="KC206" i="1"/>
  <c r="KF205" i="1"/>
  <c r="KE205" i="1"/>
  <c r="Q206" i="1"/>
  <c r="P206" i="1"/>
  <c r="JB205" i="1"/>
  <c r="JM204" i="1"/>
  <c r="EH205" i="1" a="1"/>
  <c r="EH205" i="1" s="1"/>
  <c r="K206" i="1"/>
  <c r="FA205" i="1" a="1"/>
  <c r="FA205" i="1" s="1"/>
  <c r="CC205" i="1" a="1"/>
  <c r="CC205" i="1" s="1"/>
  <c r="BY205" i="1" a="1"/>
  <c r="BY205" i="1" s="1"/>
  <c r="CF205" i="1" a="1"/>
  <c r="CF205" i="1" s="1"/>
  <c r="CB205" i="1" a="1"/>
  <c r="CB205" i="1" s="1"/>
  <c r="BX205" i="1" a="1"/>
  <c r="BX205" i="1" s="1"/>
  <c r="CA205" i="1" a="1"/>
  <c r="CA205" i="1" s="1"/>
  <c r="EY205" i="1" a="1"/>
  <c r="EY205" i="1" s="1"/>
  <c r="BZ205" i="1" a="1"/>
  <c r="BZ205" i="1" s="1"/>
  <c r="BW205" i="1" a="1"/>
  <c r="BW205" i="1" s="1"/>
  <c r="CE205" i="1" a="1"/>
  <c r="CE205" i="1" s="1"/>
  <c r="CD205" i="1" a="1"/>
  <c r="CD205" i="1" s="1"/>
  <c r="T205" i="1"/>
  <c r="JT204" i="1"/>
  <c r="KA204" i="1"/>
  <c r="KD204" i="1"/>
  <c r="M205" i="1"/>
  <c r="JL204" i="1"/>
  <c r="KG206" i="1"/>
  <c r="R207" i="1"/>
  <c r="AS29" i="1"/>
  <c r="AR29" i="1"/>
  <c r="AV29" i="1"/>
  <c r="AU29" i="1"/>
  <c r="AT29" i="1"/>
  <c r="J30" i="1"/>
  <c r="FT28" i="1"/>
  <c r="U29" i="1"/>
  <c r="FS28" i="1"/>
  <c r="KB28" i="1"/>
  <c r="S29" i="1"/>
  <c r="KG29" i="1"/>
  <c r="R30" i="1"/>
  <c r="Q19" i="1" a="1"/>
  <c r="Q19" i="1" s="1"/>
  <c r="L86" i="1" l="1"/>
  <c r="AQ85" i="1"/>
  <c r="JA85" i="1"/>
  <c r="O86" i="1"/>
  <c r="R86" i="1"/>
  <c r="KG85" i="1"/>
  <c r="EY86" i="1" a="1"/>
  <c r="EY86" i="1" s="1"/>
  <c r="BZ86" i="1" a="1"/>
  <c r="BZ86" i="1" s="1"/>
  <c r="K87" i="1"/>
  <c r="BW86" i="1" a="1"/>
  <c r="BW86" i="1" s="1"/>
  <c r="CB86" i="1" a="1"/>
  <c r="CB86" i="1" s="1"/>
  <c r="CA86" i="1" a="1"/>
  <c r="CA86" i="1" s="1"/>
  <c r="EH86" i="1" a="1"/>
  <c r="EH86" i="1" s="1"/>
  <c r="CF86" i="1" a="1"/>
  <c r="CF86" i="1" s="1"/>
  <c r="FA86" i="1" a="1"/>
  <c r="FA86" i="1" s="1"/>
  <c r="BX86" i="1" a="1"/>
  <c r="BX86" i="1" s="1"/>
  <c r="CC86" i="1" a="1"/>
  <c r="CC86" i="1" s="1"/>
  <c r="CE86" i="1" a="1"/>
  <c r="CE86" i="1" s="1"/>
  <c r="BY86" i="1" a="1"/>
  <c r="BY86" i="1" s="1"/>
  <c r="CD86" i="1" a="1"/>
  <c r="CD86" i="1" s="1"/>
  <c r="M85" i="1"/>
  <c r="KD84" i="1"/>
  <c r="KB84" i="1"/>
  <c r="S85" i="1"/>
  <c r="Y86" i="1"/>
  <c r="JO85" i="1"/>
  <c r="JP85" i="1"/>
  <c r="JN84" i="1"/>
  <c r="X85" i="1"/>
  <c r="P86" i="1"/>
  <c r="JB85" i="1"/>
  <c r="FT85" i="1"/>
  <c r="U86" i="1"/>
  <c r="FS85" i="1"/>
  <c r="Q86" i="1"/>
  <c r="KF85" i="1"/>
  <c r="KE85" i="1"/>
  <c r="AR86" i="1"/>
  <c r="AV86" i="1"/>
  <c r="AT86" i="1"/>
  <c r="J87" i="1"/>
  <c r="AU86" i="1"/>
  <c r="AS86" i="1"/>
  <c r="N85" i="1"/>
  <c r="KC84" i="1"/>
  <c r="V85" i="1"/>
  <c r="JL84" i="1"/>
  <c r="JM84" i="1"/>
  <c r="W85" i="1"/>
  <c r="KA141" i="1"/>
  <c r="JT141" i="1"/>
  <c r="FQ160" i="1"/>
  <c r="FO160" i="1"/>
  <c r="FP160" i="1"/>
  <c r="BA310" i="1"/>
  <c r="FQ310" i="1"/>
  <c r="H312" i="1"/>
  <c r="FQ312" i="1" s="1"/>
  <c r="FO311" i="1"/>
  <c r="FO310" i="1"/>
  <c r="FP310" i="1"/>
  <c r="BA311" i="1"/>
  <c r="FQ311" i="1"/>
  <c r="KG309" i="1"/>
  <c r="R310" i="1"/>
  <c r="C327" i="1"/>
  <c r="C328" i="1" s="1"/>
  <c r="C326" i="1"/>
  <c r="FT314" i="1"/>
  <c r="FS314" i="1"/>
  <c r="JB313" i="1"/>
  <c r="P315" i="1"/>
  <c r="KD312" i="1"/>
  <c r="M313" i="1"/>
  <c r="M314" i="1" s="1"/>
  <c r="KD314" i="1" s="1"/>
  <c r="N312" i="1"/>
  <c r="KC310" i="1"/>
  <c r="T313" i="1"/>
  <c r="T314" i="1" s="1"/>
  <c r="JT312" i="1"/>
  <c r="KA312" i="1"/>
  <c r="AQ312" i="1"/>
  <c r="L313" i="1"/>
  <c r="L314" i="1" s="1"/>
  <c r="AQ314" i="1" s="1"/>
  <c r="S316" i="1"/>
  <c r="S317" i="1" s="1"/>
  <c r="KB317" i="1" s="1"/>
  <c r="KB315" i="1"/>
  <c r="W315" i="1"/>
  <c r="JM313" i="1"/>
  <c r="JO315" i="1"/>
  <c r="JP315" i="1"/>
  <c r="Y316" i="1"/>
  <c r="Y317" i="1" s="1"/>
  <c r="CF313" i="1" a="1"/>
  <c r="CF313" i="1" s="1"/>
  <c r="CB313" i="1" a="1"/>
  <c r="CB313" i="1" s="1"/>
  <c r="EH313" i="1" a="1"/>
  <c r="EH313" i="1" s="1"/>
  <c r="CD313" i="1" a="1"/>
  <c r="CD313" i="1" s="1"/>
  <c r="BZ313" i="1" a="1"/>
  <c r="BZ313" i="1" s="1"/>
  <c r="CA313" i="1" a="1"/>
  <c r="CA313" i="1" s="1"/>
  <c r="BY313" i="1" a="1"/>
  <c r="BY313" i="1" s="1"/>
  <c r="FA313" i="1" a="1"/>
  <c r="FA313" i="1" s="1"/>
  <c r="CE313" i="1" a="1"/>
  <c r="CE313" i="1" s="1"/>
  <c r="BW313" i="1" a="1"/>
  <c r="BW313" i="1" s="1"/>
  <c r="EY313" i="1" a="1"/>
  <c r="EY313" i="1" s="1"/>
  <c r="CC313" i="1" a="1"/>
  <c r="CC313" i="1" s="1"/>
  <c r="V316" i="1"/>
  <c r="V317" i="1" s="1"/>
  <c r="JL317" i="1" s="1"/>
  <c r="JL315" i="1"/>
  <c r="JN313" i="1"/>
  <c r="X315" i="1"/>
  <c r="KF315" i="1"/>
  <c r="Q316" i="1"/>
  <c r="Q317" i="1" s="1"/>
  <c r="KE315" i="1"/>
  <c r="JA313" i="1"/>
  <c r="O315" i="1"/>
  <c r="FT313" i="1"/>
  <c r="U315" i="1"/>
  <c r="FS313" i="1"/>
  <c r="FQ239" i="1"/>
  <c r="H240" i="1"/>
  <c r="BA240" i="1" s="1"/>
  <c r="FO239" i="1"/>
  <c r="FP239" i="1"/>
  <c r="H205" i="1"/>
  <c r="FO204" i="1"/>
  <c r="FQ204" i="1"/>
  <c r="FP204" i="1"/>
  <c r="AQ146" i="1"/>
  <c r="Y246" i="1"/>
  <c r="JO245" i="1"/>
  <c r="JP245" i="1"/>
  <c r="U274" i="1"/>
  <c r="FT273" i="1"/>
  <c r="FS273" i="1"/>
  <c r="JP273" i="1"/>
  <c r="Y274" i="1"/>
  <c r="JO273" i="1"/>
  <c r="L241" i="1"/>
  <c r="AQ240" i="1"/>
  <c r="KB239" i="1"/>
  <c r="S240" i="1"/>
  <c r="O241" i="1"/>
  <c r="JA240" i="1"/>
  <c r="JN274" i="1"/>
  <c r="X275" i="1"/>
  <c r="JM273" i="1"/>
  <c r="W274" i="1"/>
  <c r="L274" i="1"/>
  <c r="AQ273" i="1"/>
  <c r="KF272" i="1"/>
  <c r="KE272" i="1"/>
  <c r="H273" i="1"/>
  <c r="BA273" i="1" s="1"/>
  <c r="FQ272" i="1"/>
  <c r="FP272" i="1"/>
  <c r="FO272" i="1"/>
  <c r="KB272" i="1"/>
  <c r="KF240" i="1"/>
  <c r="KE240" i="1"/>
  <c r="Q241" i="1"/>
  <c r="U241" i="1"/>
  <c r="FT240" i="1"/>
  <c r="FS240" i="1"/>
  <c r="M274" i="1"/>
  <c r="KD273" i="1"/>
  <c r="KG273" i="1"/>
  <c r="R274" i="1"/>
  <c r="P273" i="1"/>
  <c r="JB272" i="1"/>
  <c r="R240" i="1"/>
  <c r="KG239" i="1"/>
  <c r="N274" i="1"/>
  <c r="KC273" i="1"/>
  <c r="JN240" i="1"/>
  <c r="X241" i="1"/>
  <c r="V274" i="1"/>
  <c r="JL273" i="1"/>
  <c r="CD272" i="1" a="1"/>
  <c r="CD272" i="1" s="1"/>
  <c r="BZ272" i="1" a="1"/>
  <c r="BZ272" i="1" s="1"/>
  <c r="FA272" i="1" a="1"/>
  <c r="FA272" i="1" s="1"/>
  <c r="CC272" i="1" a="1"/>
  <c r="CC272" i="1" s="1"/>
  <c r="BY272" i="1" a="1"/>
  <c r="BY272" i="1" s="1"/>
  <c r="CF272" i="1" a="1"/>
  <c r="CF272" i="1" s="1"/>
  <c r="CB272" i="1" a="1"/>
  <c r="CB272" i="1" s="1"/>
  <c r="BX272" i="1" a="1"/>
  <c r="BX272" i="1" s="1"/>
  <c r="CE272" i="1" a="1"/>
  <c r="CE272" i="1" s="1"/>
  <c r="CA272" i="1" a="1"/>
  <c r="CA272" i="1" s="1"/>
  <c r="BW272" i="1" a="1"/>
  <c r="BW272" i="1" s="1"/>
  <c r="K273" i="1"/>
  <c r="EY272" i="1" a="1"/>
  <c r="EY272" i="1" s="1"/>
  <c r="EH272" i="1" a="1"/>
  <c r="EH272" i="1" s="1"/>
  <c r="P242" i="1"/>
  <c r="JB241" i="1"/>
  <c r="CF239" i="1" a="1"/>
  <c r="CF239" i="1" s="1"/>
  <c r="CB239" i="1" a="1"/>
  <c r="CB239" i="1" s="1"/>
  <c r="BX239" i="1" a="1"/>
  <c r="BX239" i="1" s="1"/>
  <c r="EY239" i="1" a="1"/>
  <c r="EY239" i="1" s="1"/>
  <c r="CE239" i="1" a="1"/>
  <c r="CE239" i="1" s="1"/>
  <c r="CA239" i="1" a="1"/>
  <c r="CA239" i="1" s="1"/>
  <c r="BW239" i="1" a="1"/>
  <c r="BW239" i="1" s="1"/>
  <c r="EH239" i="1" a="1"/>
  <c r="EH239" i="1" s="1"/>
  <c r="CD239" i="1" a="1"/>
  <c r="CD239" i="1" s="1"/>
  <c r="BZ239" i="1" a="1"/>
  <c r="BZ239" i="1" s="1"/>
  <c r="FA239" i="1" a="1"/>
  <c r="FA239" i="1" s="1"/>
  <c r="K240" i="1"/>
  <c r="CC239" i="1" a="1"/>
  <c r="CC239" i="1" s="1"/>
  <c r="BY239" i="1" a="1"/>
  <c r="BY239" i="1" s="1"/>
  <c r="O276" i="1"/>
  <c r="JA275" i="1"/>
  <c r="JL240" i="1"/>
  <c r="V241" i="1"/>
  <c r="T273" i="1"/>
  <c r="JT272" i="1"/>
  <c r="KA272" i="1"/>
  <c r="JM240" i="1"/>
  <c r="W241" i="1"/>
  <c r="JT239" i="1"/>
  <c r="KA239" i="1"/>
  <c r="KC240" i="1"/>
  <c r="N241" i="1"/>
  <c r="KD205" i="1"/>
  <c r="M206" i="1"/>
  <c r="U207" i="1"/>
  <c r="FT206" i="1"/>
  <c r="FS206" i="1"/>
  <c r="JL205" i="1"/>
  <c r="CF206" i="1" a="1"/>
  <c r="CF206" i="1" s="1"/>
  <c r="CB206" i="1" a="1"/>
  <c r="CB206" i="1" s="1"/>
  <c r="BX206" i="1" a="1"/>
  <c r="BX206" i="1" s="1"/>
  <c r="CE206" i="1" a="1"/>
  <c r="CE206" i="1" s="1"/>
  <c r="CA206" i="1" a="1"/>
  <c r="CA206" i="1" s="1"/>
  <c r="BW206" i="1" a="1"/>
  <c r="BW206" i="1" s="1"/>
  <c r="EH206" i="1" a="1"/>
  <c r="EH206" i="1" s="1"/>
  <c r="CD206" i="1" a="1"/>
  <c r="CD206" i="1" s="1"/>
  <c r="BZ206" i="1" a="1"/>
  <c r="BZ206" i="1" s="1"/>
  <c r="FA206" i="1" a="1"/>
  <c r="FA206" i="1" s="1"/>
  <c r="K207" i="1"/>
  <c r="BY206" i="1" a="1"/>
  <c r="BY206" i="1" s="1"/>
  <c r="EY206" i="1" a="1"/>
  <c r="EY206" i="1" s="1"/>
  <c r="CC206" i="1" a="1"/>
  <c r="CC206" i="1" s="1"/>
  <c r="Q207" i="1"/>
  <c r="KE206" i="1"/>
  <c r="KF206" i="1"/>
  <c r="KC207" i="1"/>
  <c r="N208" i="1"/>
  <c r="KA205" i="1"/>
  <c r="T206" i="1"/>
  <c r="JT205" i="1"/>
  <c r="JM205" i="1"/>
  <c r="L207" i="1"/>
  <c r="AQ206" i="1"/>
  <c r="KB206" i="1"/>
  <c r="S207" i="1"/>
  <c r="JN205" i="1"/>
  <c r="KG207" i="1"/>
  <c r="R208" i="1"/>
  <c r="P207" i="1"/>
  <c r="JB206" i="1"/>
  <c r="O207" i="1"/>
  <c r="JA206" i="1"/>
  <c r="AV30" i="1"/>
  <c r="AU30" i="1"/>
  <c r="AT30" i="1"/>
  <c r="AS30" i="1"/>
  <c r="AR30" i="1"/>
  <c r="J31" i="1"/>
  <c r="FT29" i="1"/>
  <c r="FS29" i="1"/>
  <c r="U30" i="1"/>
  <c r="KB29" i="1"/>
  <c r="S30" i="1"/>
  <c r="KG30" i="1"/>
  <c r="R31" i="1"/>
  <c r="P19" i="1" a="1"/>
  <c r="P19" i="1" s="1"/>
  <c r="KB85" i="1" l="1"/>
  <c r="S86" i="1"/>
  <c r="V86" i="1"/>
  <c r="JL85" i="1"/>
  <c r="JB86" i="1"/>
  <c r="P87" i="1"/>
  <c r="X86" i="1"/>
  <c r="JN85" i="1"/>
  <c r="KD85" i="1"/>
  <c r="M86" i="1"/>
  <c r="KG86" i="1"/>
  <c r="R87" i="1"/>
  <c r="N86" i="1"/>
  <c r="KC85" i="1"/>
  <c r="JA86" i="1"/>
  <c r="O87" i="1"/>
  <c r="KF86" i="1"/>
  <c r="KE86" i="1"/>
  <c r="Q87" i="1"/>
  <c r="JM85" i="1"/>
  <c r="W86" i="1"/>
  <c r="AV87" i="1"/>
  <c r="AT87" i="1"/>
  <c r="AS87" i="1"/>
  <c r="AR87" i="1"/>
  <c r="J88" i="1"/>
  <c r="AU87" i="1"/>
  <c r="U87" i="1"/>
  <c r="FS86" i="1"/>
  <c r="FT86" i="1"/>
  <c r="JP86" i="1"/>
  <c r="JO86" i="1"/>
  <c r="Y87" i="1"/>
  <c r="CF87" i="1" a="1"/>
  <c r="CF87" i="1" s="1"/>
  <c r="CE87" i="1" a="1"/>
  <c r="CE87" i="1" s="1"/>
  <c r="EH87" i="1" a="1"/>
  <c r="EH87" i="1" s="1"/>
  <c r="CB87" i="1" a="1"/>
  <c r="CB87" i="1" s="1"/>
  <c r="FA87" i="1" a="1"/>
  <c r="FA87" i="1" s="1"/>
  <c r="CA87" i="1" a="1"/>
  <c r="CA87" i="1" s="1"/>
  <c r="CC87" i="1" a="1"/>
  <c r="CC87" i="1" s="1"/>
  <c r="CD87" i="1" a="1"/>
  <c r="CD87" i="1" s="1"/>
  <c r="BY87" i="1" a="1"/>
  <c r="BY87" i="1" s="1"/>
  <c r="BZ87" i="1" a="1"/>
  <c r="BZ87" i="1" s="1"/>
  <c r="EY87" i="1" a="1"/>
  <c r="EY87" i="1" s="1"/>
  <c r="BX87" i="1" a="1"/>
  <c r="BX87" i="1" s="1"/>
  <c r="BW87" i="1" a="1"/>
  <c r="BW87" i="1" s="1"/>
  <c r="K88" i="1"/>
  <c r="L87" i="1"/>
  <c r="AQ86" i="1"/>
  <c r="FO312" i="1"/>
  <c r="FP312" i="1"/>
  <c r="BA312" i="1"/>
  <c r="H313" i="1"/>
  <c r="H314" i="1" s="1"/>
  <c r="FQ314" i="1" s="1"/>
  <c r="R311" i="1"/>
  <c r="KG310" i="1"/>
  <c r="C330" i="1"/>
  <c r="C331" i="1" s="1"/>
  <c r="C329" i="1"/>
  <c r="KF317" i="1"/>
  <c r="KE317" i="1"/>
  <c r="JP317" i="1"/>
  <c r="JO317" i="1"/>
  <c r="JT314" i="1"/>
  <c r="KA314" i="1"/>
  <c r="P316" i="1"/>
  <c r="P317" i="1" s="1"/>
  <c r="JB317" i="1" s="1"/>
  <c r="JB315" i="1"/>
  <c r="JT313" i="1"/>
  <c r="T315" i="1"/>
  <c r="KA313" i="1"/>
  <c r="N313" i="1"/>
  <c r="N314" i="1" s="1"/>
  <c r="KC314" i="1" s="1"/>
  <c r="KC312" i="1"/>
  <c r="M315" i="1"/>
  <c r="KD313" i="1"/>
  <c r="L315" i="1"/>
  <c r="AQ313" i="1"/>
  <c r="S318" i="1"/>
  <c r="KB316" i="1"/>
  <c r="JN315" i="1"/>
  <c r="X316" i="1"/>
  <c r="X317" i="1" s="1"/>
  <c r="JN317" i="1" s="1"/>
  <c r="KF316" i="1"/>
  <c r="Q318" i="1"/>
  <c r="KE316" i="1"/>
  <c r="JO316" i="1"/>
  <c r="Y318" i="1"/>
  <c r="JP316" i="1"/>
  <c r="FT315" i="1"/>
  <c r="FS315" i="1"/>
  <c r="U316" i="1"/>
  <c r="U317" i="1" s="1"/>
  <c r="V318" i="1"/>
  <c r="JL316" i="1"/>
  <c r="CD315" i="1" a="1"/>
  <c r="CD315" i="1" s="1"/>
  <c r="CF315" i="1" a="1"/>
  <c r="CF315" i="1" s="1"/>
  <c r="BZ315" i="1" a="1"/>
  <c r="BZ315" i="1" s="1"/>
  <c r="FA315" i="1" a="1"/>
  <c r="FA315" i="1" s="1"/>
  <c r="BY315" i="1" a="1"/>
  <c r="BY315" i="1" s="1"/>
  <c r="CC315" i="1" a="1"/>
  <c r="CC315" i="1" s="1"/>
  <c r="BW315" i="1" a="1"/>
  <c r="BW315" i="1" s="1"/>
  <c r="EH315" i="1" a="1"/>
  <c r="EH315" i="1" s="1"/>
  <c r="EY315" i="1" a="1"/>
  <c r="EY315" i="1" s="1"/>
  <c r="CB315" i="1" a="1"/>
  <c r="CB315" i="1" s="1"/>
  <c r="CA315" i="1" a="1"/>
  <c r="CA315" i="1" s="1"/>
  <c r="CE315" i="1" a="1"/>
  <c r="CE315" i="1" s="1"/>
  <c r="JM315" i="1"/>
  <c r="W316" i="1"/>
  <c r="W317" i="1" s="1"/>
  <c r="JM317" i="1" s="1"/>
  <c r="JA315" i="1"/>
  <c r="O316" i="1"/>
  <c r="O317" i="1" s="1"/>
  <c r="JA317" i="1" s="1"/>
  <c r="FO240" i="1"/>
  <c r="FP240" i="1"/>
  <c r="FQ240" i="1"/>
  <c r="H241" i="1"/>
  <c r="BA241" i="1" s="1"/>
  <c r="BA205" i="1"/>
  <c r="FQ205" i="1"/>
  <c r="FO205" i="1"/>
  <c r="FP205" i="1"/>
  <c r="H206" i="1"/>
  <c r="CF146" i="1" a="1"/>
  <c r="CF146" i="1" s="1"/>
  <c r="CB146" i="1" a="1"/>
  <c r="CB146" i="1" s="1"/>
  <c r="BX146" i="1" a="1"/>
  <c r="BX146" i="1" s="1"/>
  <c r="EY146" i="1" a="1"/>
  <c r="EY146" i="1" s="1"/>
  <c r="CE146" i="1" a="1"/>
  <c r="CE146" i="1" s="1"/>
  <c r="CA146" i="1" a="1"/>
  <c r="CA146" i="1" s="1"/>
  <c r="BW146" i="1" a="1"/>
  <c r="BW146" i="1" s="1"/>
  <c r="EH146" i="1" a="1"/>
  <c r="EH146" i="1" s="1"/>
  <c r="FA146" i="1" a="1"/>
  <c r="FA146" i="1" s="1"/>
  <c r="CC146" i="1" a="1"/>
  <c r="CC146" i="1" s="1"/>
  <c r="BY146" i="1" a="1"/>
  <c r="BY146" i="1" s="1"/>
  <c r="CD146" i="1" a="1"/>
  <c r="CD146" i="1" s="1"/>
  <c r="BZ146" i="1" a="1"/>
  <c r="BZ146" i="1" s="1"/>
  <c r="AP146" i="1"/>
  <c r="AX146" i="1"/>
  <c r="AO146" i="1"/>
  <c r="AN146" i="1"/>
  <c r="AM146" i="1"/>
  <c r="AL146" i="1"/>
  <c r="AK146" i="1"/>
  <c r="Y247" i="1"/>
  <c r="JP246" i="1"/>
  <c r="JO246" i="1"/>
  <c r="JP274" i="1"/>
  <c r="JO274" i="1"/>
  <c r="Y275" i="1"/>
  <c r="U275" i="1"/>
  <c r="FT274" i="1"/>
  <c r="FS274" i="1"/>
  <c r="JN275" i="1"/>
  <c r="X276" i="1"/>
  <c r="KC241" i="1"/>
  <c r="N242" i="1"/>
  <c r="CD240" i="1" a="1"/>
  <c r="CD240" i="1" s="1"/>
  <c r="BZ240" i="1" a="1"/>
  <c r="BZ240" i="1" s="1"/>
  <c r="K241" i="1"/>
  <c r="FA240" i="1" a="1"/>
  <c r="FA240" i="1" s="1"/>
  <c r="CC240" i="1" a="1"/>
  <c r="CC240" i="1" s="1"/>
  <c r="BY240" i="1" a="1"/>
  <c r="BY240" i="1" s="1"/>
  <c r="CF240" i="1" a="1"/>
  <c r="CF240" i="1" s="1"/>
  <c r="CB240" i="1" a="1"/>
  <c r="CB240" i="1" s="1"/>
  <c r="BX240" i="1" a="1"/>
  <c r="BX240" i="1" s="1"/>
  <c r="EY240" i="1" a="1"/>
  <c r="EY240" i="1" s="1"/>
  <c r="CE240" i="1" a="1"/>
  <c r="CE240" i="1" s="1"/>
  <c r="CA240" i="1" a="1"/>
  <c r="CA240" i="1" s="1"/>
  <c r="EH240" i="1" a="1"/>
  <c r="EH240" i="1" s="1"/>
  <c r="BW240" i="1" a="1"/>
  <c r="BW240" i="1" s="1"/>
  <c r="CE273" i="1" a="1"/>
  <c r="CE273" i="1" s="1"/>
  <c r="CA273" i="1" a="1"/>
  <c r="CA273" i="1" s="1"/>
  <c r="BW273" i="1" a="1"/>
  <c r="BW273" i="1" s="1"/>
  <c r="CD273" i="1" a="1"/>
  <c r="CD273" i="1" s="1"/>
  <c r="BZ273" i="1" a="1"/>
  <c r="BZ273" i="1" s="1"/>
  <c r="K274" i="1"/>
  <c r="FA273" i="1" a="1"/>
  <c r="FA273" i="1" s="1"/>
  <c r="CC273" i="1" a="1"/>
  <c r="CC273" i="1" s="1"/>
  <c r="BY273" i="1" a="1"/>
  <c r="BY273" i="1" s="1"/>
  <c r="CF273" i="1" a="1"/>
  <c r="CF273" i="1" s="1"/>
  <c r="CB273" i="1" a="1"/>
  <c r="CB273" i="1" s="1"/>
  <c r="BX273" i="1" a="1"/>
  <c r="BX273" i="1" s="1"/>
  <c r="EY273" i="1" a="1"/>
  <c r="EY273" i="1" s="1"/>
  <c r="EH273" i="1" a="1"/>
  <c r="EH273" i="1" s="1"/>
  <c r="KG240" i="1"/>
  <c r="R241" i="1"/>
  <c r="KB273" i="1"/>
  <c r="KF273" i="1"/>
  <c r="KE273" i="1"/>
  <c r="T274" i="1"/>
  <c r="JT273" i="1"/>
  <c r="KA273" i="1"/>
  <c r="U242" i="1"/>
  <c r="FT241" i="1"/>
  <c r="FS241" i="1"/>
  <c r="O242" i="1"/>
  <c r="JA241" i="1"/>
  <c r="KC274" i="1"/>
  <c r="N275" i="1"/>
  <c r="JT240" i="1"/>
  <c r="KA240" i="1"/>
  <c r="V242" i="1"/>
  <c r="JL241" i="1"/>
  <c r="JL274" i="1"/>
  <c r="V275" i="1"/>
  <c r="P274" i="1"/>
  <c r="JB273" i="1"/>
  <c r="Q242" i="1"/>
  <c r="KF241" i="1"/>
  <c r="KE241" i="1"/>
  <c r="S241" i="1"/>
  <c r="KB240" i="1"/>
  <c r="X242" i="1"/>
  <c r="JN241" i="1"/>
  <c r="R275" i="1"/>
  <c r="KG274" i="1"/>
  <c r="L275" i="1"/>
  <c r="AQ274" i="1"/>
  <c r="M275" i="1"/>
  <c r="KD274" i="1"/>
  <c r="W275" i="1"/>
  <c r="JM274" i="1"/>
  <c r="H274" i="1"/>
  <c r="BA274" i="1" s="1"/>
  <c r="FQ273" i="1"/>
  <c r="FP273" i="1"/>
  <c r="FO273" i="1"/>
  <c r="W242" i="1"/>
  <c r="JM241" i="1"/>
  <c r="O277" i="1"/>
  <c r="JA276" i="1"/>
  <c r="P243" i="1"/>
  <c r="JB242" i="1"/>
  <c r="L242" i="1"/>
  <c r="AQ241" i="1"/>
  <c r="JB207" i="1"/>
  <c r="P208" i="1"/>
  <c r="JL206" i="1"/>
  <c r="KB207" i="1"/>
  <c r="S208" i="1"/>
  <c r="KG208" i="1"/>
  <c r="R209" i="1"/>
  <c r="AQ207" i="1"/>
  <c r="L208" i="1"/>
  <c r="JA207" i="1"/>
  <c r="O208" i="1"/>
  <c r="JM206" i="1"/>
  <c r="KC208" i="1"/>
  <c r="N209" i="1"/>
  <c r="JN206" i="1"/>
  <c r="KF207" i="1"/>
  <c r="KE207" i="1"/>
  <c r="Q208" i="1"/>
  <c r="FS207" i="1"/>
  <c r="FT207" i="1"/>
  <c r="U208" i="1"/>
  <c r="FA207" i="1" a="1"/>
  <c r="FA207" i="1" s="1"/>
  <c r="CF207" i="1" a="1"/>
  <c r="CF207" i="1" s="1"/>
  <c r="CB207" i="1" a="1"/>
  <c r="CB207" i="1" s="1"/>
  <c r="BX207" i="1" a="1"/>
  <c r="BX207" i="1" s="1"/>
  <c r="EY207" i="1" a="1"/>
  <c r="EY207" i="1" s="1"/>
  <c r="CE207" i="1" a="1"/>
  <c r="CE207" i="1" s="1"/>
  <c r="CA207" i="1" a="1"/>
  <c r="CA207" i="1" s="1"/>
  <c r="BW207" i="1" a="1"/>
  <c r="BW207" i="1" s="1"/>
  <c r="CD207" i="1" a="1"/>
  <c r="CD207" i="1" s="1"/>
  <c r="CC207" i="1" a="1"/>
  <c r="CC207" i="1" s="1"/>
  <c r="EH207" i="1" a="1"/>
  <c r="EH207" i="1" s="1"/>
  <c r="BZ207" i="1" a="1"/>
  <c r="BZ207" i="1" s="1"/>
  <c r="BY207" i="1" a="1"/>
  <c r="BY207" i="1" s="1"/>
  <c r="K208" i="1"/>
  <c r="KD206" i="1"/>
  <c r="M207" i="1"/>
  <c r="JT206" i="1"/>
  <c r="KA206" i="1"/>
  <c r="T207" i="1"/>
  <c r="AR31" i="1"/>
  <c r="AV31" i="1"/>
  <c r="AU31" i="1"/>
  <c r="AT31" i="1"/>
  <c r="AS31" i="1"/>
  <c r="J32" i="1"/>
  <c r="FS30" i="1"/>
  <c r="U31" i="1"/>
  <c r="FT30" i="1"/>
  <c r="S31" i="1"/>
  <c r="KB30" i="1"/>
  <c r="KG31" i="1"/>
  <c r="R32" i="1"/>
  <c r="O19" i="1" a="1"/>
  <c r="O19" i="1" s="1"/>
  <c r="L88" i="1" l="1"/>
  <c r="AQ87" i="1"/>
  <c r="JA87" i="1"/>
  <c r="O88" i="1"/>
  <c r="BZ88" i="1" a="1"/>
  <c r="BZ88" i="1" s="1"/>
  <c r="CA88" i="1" a="1"/>
  <c r="CA88" i="1" s="1"/>
  <c r="BX88" i="1" a="1"/>
  <c r="BX88" i="1" s="1"/>
  <c r="BW88" i="1" a="1"/>
  <c r="BW88" i="1" s="1"/>
  <c r="EH88" i="1" a="1"/>
  <c r="EH88" i="1" s="1"/>
  <c r="CE88" i="1" a="1"/>
  <c r="CE88" i="1" s="1"/>
  <c r="FA88" i="1" a="1"/>
  <c r="FA88" i="1" s="1"/>
  <c r="K89" i="1"/>
  <c r="CC88" i="1" a="1"/>
  <c r="CC88" i="1" s="1"/>
  <c r="CD88" i="1" a="1"/>
  <c r="CD88" i="1" s="1"/>
  <c r="BY88" i="1" a="1"/>
  <c r="BY88" i="1" s="1"/>
  <c r="CF88" i="1" a="1"/>
  <c r="CF88" i="1" s="1"/>
  <c r="EY88" i="1" a="1"/>
  <c r="EY88" i="1" s="1"/>
  <c r="CB88" i="1" a="1"/>
  <c r="CB88" i="1" s="1"/>
  <c r="X87" i="1"/>
  <c r="JN86" i="1"/>
  <c r="P88" i="1"/>
  <c r="JB87" i="1"/>
  <c r="JM86" i="1"/>
  <c r="W87" i="1"/>
  <c r="N87" i="1"/>
  <c r="KC86" i="1"/>
  <c r="FS87" i="1"/>
  <c r="FT87" i="1"/>
  <c r="U88" i="1"/>
  <c r="KG87" i="1"/>
  <c r="R88" i="1"/>
  <c r="KF87" i="1"/>
  <c r="Q88" i="1"/>
  <c r="KE87" i="1"/>
  <c r="V87" i="1"/>
  <c r="JL86" i="1"/>
  <c r="AR88" i="1"/>
  <c r="J89" i="1"/>
  <c r="AU88" i="1"/>
  <c r="AV88" i="1"/>
  <c r="AT88" i="1"/>
  <c r="AS88" i="1"/>
  <c r="M87" i="1"/>
  <c r="KD86" i="1"/>
  <c r="KB86" i="1"/>
  <c r="S87" i="1"/>
  <c r="Y88" i="1"/>
  <c r="JP87" i="1"/>
  <c r="JO87" i="1"/>
  <c r="FQ313" i="1"/>
  <c r="FO314" i="1"/>
  <c r="H315" i="1"/>
  <c r="FP315" i="1" s="1"/>
  <c r="FO313" i="1"/>
  <c r="BA313" i="1"/>
  <c r="FP314" i="1"/>
  <c r="BA314" i="1"/>
  <c r="FP313" i="1"/>
  <c r="KG311" i="1"/>
  <c r="R312" i="1"/>
  <c r="C333" i="1"/>
  <c r="C334" i="1" s="1"/>
  <c r="C332" i="1"/>
  <c r="FT317" i="1"/>
  <c r="FS317" i="1"/>
  <c r="M316" i="1"/>
  <c r="M317" i="1" s="1"/>
  <c r="KD317" i="1" s="1"/>
  <c r="KD315" i="1"/>
  <c r="KA315" i="1"/>
  <c r="T316" i="1"/>
  <c r="T317" i="1" s="1"/>
  <c r="JT315" i="1"/>
  <c r="N315" i="1"/>
  <c r="KC313" i="1"/>
  <c r="P318" i="1"/>
  <c r="JB316" i="1"/>
  <c r="L316" i="1"/>
  <c r="L317" i="1" s="1"/>
  <c r="AQ317" i="1" s="1"/>
  <c r="AQ315" i="1"/>
  <c r="KB318" i="1"/>
  <c r="S319" i="1"/>
  <c r="S320" i="1" s="1"/>
  <c r="KB320" i="1" s="1"/>
  <c r="JA316" i="1"/>
  <c r="O318" i="1"/>
  <c r="Y319" i="1"/>
  <c r="Y320" i="1" s="1"/>
  <c r="JP318" i="1"/>
  <c r="JO318" i="1"/>
  <c r="W318" i="1"/>
  <c r="JM316" i="1"/>
  <c r="V319" i="1"/>
  <c r="V320" i="1" s="1"/>
  <c r="JL320" i="1" s="1"/>
  <c r="JL318" i="1"/>
  <c r="Q319" i="1"/>
  <c r="Q320" i="1" s="1"/>
  <c r="KE318" i="1"/>
  <c r="KF318" i="1"/>
  <c r="FT316" i="1"/>
  <c r="FS316" i="1"/>
  <c r="U318" i="1"/>
  <c r="JN316" i="1"/>
  <c r="X318" i="1"/>
  <c r="CD316" i="1" a="1"/>
  <c r="CD316" i="1" s="1"/>
  <c r="BY316" i="1" a="1"/>
  <c r="BY316" i="1" s="1"/>
  <c r="FA316" i="1" a="1"/>
  <c r="FA316" i="1" s="1"/>
  <c r="CB316" i="1" a="1"/>
  <c r="CB316" i="1" s="1"/>
  <c r="CF316" i="1" a="1"/>
  <c r="CF316" i="1" s="1"/>
  <c r="BW316" i="1" a="1"/>
  <c r="BW316" i="1" s="1"/>
  <c r="EY316" i="1" a="1"/>
  <c r="EY316" i="1" s="1"/>
  <c r="CE316" i="1" a="1"/>
  <c r="CE316" i="1" s="1"/>
  <c r="CA316" i="1" a="1"/>
  <c r="CA316" i="1" s="1"/>
  <c r="BZ316" i="1" a="1"/>
  <c r="BZ316" i="1" s="1"/>
  <c r="EH316" i="1" a="1"/>
  <c r="EH316" i="1" s="1"/>
  <c r="CC316" i="1" a="1"/>
  <c r="CC316" i="1" s="1"/>
  <c r="FQ241" i="1"/>
  <c r="H242" i="1"/>
  <c r="BA242" i="1" s="1"/>
  <c r="FP241" i="1"/>
  <c r="FO241" i="1"/>
  <c r="BA206" i="1"/>
  <c r="FO206" i="1"/>
  <c r="FP206" i="1"/>
  <c r="H207" i="1"/>
  <c r="FQ206" i="1"/>
  <c r="AV146" i="1"/>
  <c r="AR146" i="1"/>
  <c r="AU146" i="1"/>
  <c r="AT146" i="1"/>
  <c r="AS146" i="1"/>
  <c r="Y248" i="1"/>
  <c r="JP247" i="1"/>
  <c r="JO247" i="1"/>
  <c r="U276" i="1"/>
  <c r="FT275" i="1"/>
  <c r="FS275" i="1"/>
  <c r="JP275" i="1"/>
  <c r="JO275" i="1"/>
  <c r="Y276" i="1"/>
  <c r="KA274" i="1"/>
  <c r="T275" i="1"/>
  <c r="JT274" i="1"/>
  <c r="JM242" i="1"/>
  <c r="W243" i="1"/>
  <c r="KC242" i="1"/>
  <c r="N243" i="1"/>
  <c r="JL275" i="1"/>
  <c r="V276" i="1"/>
  <c r="M276" i="1"/>
  <c r="KD275" i="1"/>
  <c r="KB241" i="1"/>
  <c r="S242" i="1"/>
  <c r="O243" i="1"/>
  <c r="JA242" i="1"/>
  <c r="KE274" i="1"/>
  <c r="KF274" i="1"/>
  <c r="AQ242" i="1"/>
  <c r="L243" i="1"/>
  <c r="JL242" i="1"/>
  <c r="V243" i="1"/>
  <c r="L276" i="1"/>
  <c r="AQ275" i="1"/>
  <c r="KB274" i="1"/>
  <c r="JN242" i="1"/>
  <c r="X243" i="1"/>
  <c r="JB243" i="1"/>
  <c r="P244" i="1"/>
  <c r="KF242" i="1"/>
  <c r="KE242" i="1"/>
  <c r="Q243" i="1"/>
  <c r="FS242" i="1"/>
  <c r="FT242" i="1"/>
  <c r="U243" i="1"/>
  <c r="CF274" i="1" a="1"/>
  <c r="CF274" i="1" s="1"/>
  <c r="CB274" i="1" a="1"/>
  <c r="CB274" i="1" s="1"/>
  <c r="BX274" i="1" a="1"/>
  <c r="BX274" i="1" s="1"/>
  <c r="EY274" i="1" a="1"/>
  <c r="EY274" i="1" s="1"/>
  <c r="CE274" i="1" a="1"/>
  <c r="CE274" i="1" s="1"/>
  <c r="CA274" i="1" a="1"/>
  <c r="CA274" i="1" s="1"/>
  <c r="BW274" i="1" a="1"/>
  <c r="BW274" i="1" s="1"/>
  <c r="EH274" i="1" a="1"/>
  <c r="EH274" i="1" s="1"/>
  <c r="CD274" i="1" a="1"/>
  <c r="CD274" i="1" s="1"/>
  <c r="BZ274" i="1" a="1"/>
  <c r="BZ274" i="1" s="1"/>
  <c r="K275" i="1"/>
  <c r="FA274" i="1" a="1"/>
  <c r="FA274" i="1" s="1"/>
  <c r="CC274" i="1" a="1"/>
  <c r="CC274" i="1" s="1"/>
  <c r="BY274" i="1" a="1"/>
  <c r="BY274" i="1" s="1"/>
  <c r="W276" i="1"/>
  <c r="JM275" i="1"/>
  <c r="FP274" i="1"/>
  <c r="FO274" i="1"/>
  <c r="FQ274" i="1"/>
  <c r="H275" i="1"/>
  <c r="BA275" i="1" s="1"/>
  <c r="KG275" i="1"/>
  <c r="R276" i="1"/>
  <c r="KA241" i="1"/>
  <c r="JT241" i="1"/>
  <c r="KG241" i="1"/>
  <c r="R242" i="1"/>
  <c r="EY241" i="1" a="1"/>
  <c r="EY241" i="1" s="1"/>
  <c r="CE241" i="1" a="1"/>
  <c r="CE241" i="1" s="1"/>
  <c r="CA241" i="1" a="1"/>
  <c r="CA241" i="1" s="1"/>
  <c r="BW241" i="1" a="1"/>
  <c r="BW241" i="1" s="1"/>
  <c r="EH241" i="1" a="1"/>
  <c r="EH241" i="1" s="1"/>
  <c r="CD241" i="1" a="1"/>
  <c r="CD241" i="1" s="1"/>
  <c r="BZ241" i="1" a="1"/>
  <c r="BZ241" i="1" s="1"/>
  <c r="K242" i="1"/>
  <c r="FA241" i="1" a="1"/>
  <c r="FA241" i="1" s="1"/>
  <c r="CC241" i="1" a="1"/>
  <c r="CC241" i="1" s="1"/>
  <c r="BY241" i="1" a="1"/>
  <c r="BY241" i="1" s="1"/>
  <c r="CB241" i="1" a="1"/>
  <c r="CB241" i="1" s="1"/>
  <c r="CF241" i="1" a="1"/>
  <c r="CF241" i="1" s="1"/>
  <c r="BX241" i="1" a="1"/>
  <c r="BX241" i="1" s="1"/>
  <c r="JN276" i="1"/>
  <c r="X277" i="1"/>
  <c r="O278" i="1"/>
  <c r="JA277" i="1"/>
  <c r="JB274" i="1"/>
  <c r="P275" i="1"/>
  <c r="KC275" i="1"/>
  <c r="N276" i="1"/>
  <c r="U209" i="1"/>
  <c r="FT208" i="1"/>
  <c r="FS208" i="1"/>
  <c r="K209" i="1"/>
  <c r="CF208" i="1" a="1"/>
  <c r="CF208" i="1" s="1"/>
  <c r="CB208" i="1" a="1"/>
  <c r="CB208" i="1" s="1"/>
  <c r="CD208" i="1" a="1"/>
  <c r="CD208" i="1" s="1"/>
  <c r="EY208" i="1" a="1"/>
  <c r="EY208" i="1" s="1"/>
  <c r="BZ208" i="1" a="1"/>
  <c r="BZ208" i="1" s="1"/>
  <c r="CE208" i="1" a="1"/>
  <c r="CE208" i="1" s="1"/>
  <c r="CC208" i="1" a="1"/>
  <c r="CC208" i="1" s="1"/>
  <c r="BX208" i="1" a="1"/>
  <c r="BX208" i="1" s="1"/>
  <c r="BY208" i="1" a="1"/>
  <c r="BY208" i="1" s="1"/>
  <c r="BW208" i="1" a="1"/>
  <c r="BW208" i="1" s="1"/>
  <c r="FA208" i="1" a="1"/>
  <c r="FA208" i="1" s="1"/>
  <c r="CA208" i="1" a="1"/>
  <c r="CA208" i="1" s="1"/>
  <c r="EH208" i="1" a="1"/>
  <c r="EH208" i="1" s="1"/>
  <c r="S209" i="1"/>
  <c r="KB208" i="1"/>
  <c r="KD207" i="1"/>
  <c r="M208" i="1"/>
  <c r="KC209" i="1"/>
  <c r="N210" i="1"/>
  <c r="Q209" i="1"/>
  <c r="KE208" i="1"/>
  <c r="KF208" i="1"/>
  <c r="JM207" i="1"/>
  <c r="O209" i="1"/>
  <c r="JA208" i="1"/>
  <c r="JL207" i="1"/>
  <c r="JN207" i="1"/>
  <c r="L209" i="1"/>
  <c r="AQ208" i="1"/>
  <c r="P209" i="1"/>
  <c r="JB208" i="1"/>
  <c r="JT207" i="1"/>
  <c r="KA207" i="1"/>
  <c r="T208" i="1"/>
  <c r="R210" i="1"/>
  <c r="KG209" i="1"/>
  <c r="AT32" i="1"/>
  <c r="AS32" i="1"/>
  <c r="AR32" i="1"/>
  <c r="AU32" i="1"/>
  <c r="AV32" i="1"/>
  <c r="U32" i="1"/>
  <c r="FT31" i="1"/>
  <c r="FS31" i="1"/>
  <c r="S32" i="1"/>
  <c r="KB31" i="1"/>
  <c r="KG32" i="1"/>
  <c r="N19" i="1" a="1"/>
  <c r="N19" i="1" s="1"/>
  <c r="KC19" i="1" s="1"/>
  <c r="JM87" i="1" l="1"/>
  <c r="W88" i="1"/>
  <c r="JP88" i="1"/>
  <c r="JO88" i="1"/>
  <c r="Y89" i="1"/>
  <c r="KG88" i="1"/>
  <c r="R89" i="1"/>
  <c r="KB87" i="1"/>
  <c r="S88" i="1"/>
  <c r="J90" i="1"/>
  <c r="AV89" i="1"/>
  <c r="AT89" i="1"/>
  <c r="AS89" i="1"/>
  <c r="AR89" i="1"/>
  <c r="AU89" i="1"/>
  <c r="FS88" i="1"/>
  <c r="FT88" i="1"/>
  <c r="U89" i="1"/>
  <c r="P89" i="1"/>
  <c r="JB88" i="1"/>
  <c r="FA89" i="1" a="1"/>
  <c r="FA89" i="1" s="1"/>
  <c r="K90" i="1"/>
  <c r="CF89" i="1" a="1"/>
  <c r="CF89" i="1" s="1"/>
  <c r="BX89" i="1" a="1"/>
  <c r="BX89" i="1" s="1"/>
  <c r="BW89" i="1" a="1"/>
  <c r="BW89" i="1" s="1"/>
  <c r="CC89" i="1" a="1"/>
  <c r="CC89" i="1" s="1"/>
  <c r="EY89" i="1" a="1"/>
  <c r="EY89" i="1" s="1"/>
  <c r="CB89" i="1" a="1"/>
  <c r="CB89" i="1" s="1"/>
  <c r="CE89" i="1" a="1"/>
  <c r="CE89" i="1" s="1"/>
  <c r="CA89" i="1" a="1"/>
  <c r="CA89" i="1" s="1"/>
  <c r="BZ89" i="1" a="1"/>
  <c r="BZ89" i="1" s="1"/>
  <c r="CD89" i="1" a="1"/>
  <c r="CD89" i="1" s="1"/>
  <c r="EH89" i="1" a="1"/>
  <c r="EH89" i="1" s="1"/>
  <c r="BY89" i="1" a="1"/>
  <c r="BY89" i="1" s="1"/>
  <c r="JA88" i="1"/>
  <c r="O89" i="1"/>
  <c r="M88" i="1"/>
  <c r="KD87" i="1"/>
  <c r="V88" i="1"/>
  <c r="JL87" i="1"/>
  <c r="X88" i="1"/>
  <c r="JN87" i="1"/>
  <c r="KF88" i="1"/>
  <c r="KE88" i="1"/>
  <c r="Q89" i="1"/>
  <c r="N88" i="1"/>
  <c r="KC87" i="1"/>
  <c r="L89" i="1"/>
  <c r="AQ88" i="1"/>
  <c r="BA315" i="1"/>
  <c r="FQ315" i="1"/>
  <c r="FO315" i="1"/>
  <c r="H316" i="1"/>
  <c r="H317" i="1" s="1"/>
  <c r="FQ317" i="1" s="1"/>
  <c r="KG312" i="1"/>
  <c r="R313" i="1"/>
  <c r="C336" i="1"/>
  <c r="C337" i="1" s="1"/>
  <c r="C335" i="1"/>
  <c r="KF320" i="1"/>
  <c r="KE320" i="1"/>
  <c r="JP320" i="1"/>
  <c r="JO320" i="1"/>
  <c r="JT317" i="1"/>
  <c r="KA317" i="1"/>
  <c r="KC315" i="1"/>
  <c r="N316" i="1"/>
  <c r="N317" i="1" s="1"/>
  <c r="KC317" i="1" s="1"/>
  <c r="P319" i="1"/>
  <c r="P320" i="1" s="1"/>
  <c r="JB320" i="1" s="1"/>
  <c r="JB318" i="1"/>
  <c r="KA316" i="1"/>
  <c r="JT316" i="1"/>
  <c r="T318" i="1"/>
  <c r="KD316" i="1"/>
  <c r="M318" i="1"/>
  <c r="L318" i="1"/>
  <c r="AQ316" i="1"/>
  <c r="KB319" i="1"/>
  <c r="S321" i="1"/>
  <c r="KF319" i="1"/>
  <c r="Q321" i="1"/>
  <c r="KE319" i="1"/>
  <c r="CE318" i="1" a="1"/>
  <c r="CE318" i="1" s="1"/>
  <c r="CA318" i="1" a="1"/>
  <c r="CA318" i="1" s="1"/>
  <c r="BW318" i="1" a="1"/>
  <c r="BW318" i="1" s="1"/>
  <c r="FA318" i="1" a="1"/>
  <c r="FA318" i="1" s="1"/>
  <c r="CC318" i="1" a="1"/>
  <c r="CC318" i="1" s="1"/>
  <c r="BY318" i="1" a="1"/>
  <c r="BY318" i="1" s="1"/>
  <c r="CD318" i="1" a="1"/>
  <c r="CD318" i="1" s="1"/>
  <c r="EY318" i="1" a="1"/>
  <c r="EY318" i="1" s="1"/>
  <c r="CB318" i="1" a="1"/>
  <c r="CB318" i="1" s="1"/>
  <c r="EH318" i="1" a="1"/>
  <c r="EH318" i="1" s="1"/>
  <c r="BZ318" i="1" a="1"/>
  <c r="BZ318" i="1" s="1"/>
  <c r="CF318" i="1" a="1"/>
  <c r="CF318" i="1" s="1"/>
  <c r="JN318" i="1"/>
  <c r="X319" i="1"/>
  <c r="X320" i="1" s="1"/>
  <c r="JN320" i="1" s="1"/>
  <c r="JL319" i="1"/>
  <c r="V321" i="1"/>
  <c r="JP319" i="1"/>
  <c r="Y321" i="1"/>
  <c r="JO319" i="1"/>
  <c r="JA318" i="1"/>
  <c r="O319" i="1"/>
  <c r="O320" i="1" s="1"/>
  <c r="JA320" i="1" s="1"/>
  <c r="U319" i="1"/>
  <c r="U320" i="1" s="1"/>
  <c r="FS318" i="1"/>
  <c r="FT318" i="1"/>
  <c r="JM318" i="1"/>
  <c r="W319" i="1"/>
  <c r="W320" i="1" s="1"/>
  <c r="JM320" i="1" s="1"/>
  <c r="FO242" i="1"/>
  <c r="FP242" i="1"/>
  <c r="FQ242" i="1"/>
  <c r="H243" i="1"/>
  <c r="BA243" i="1" s="1"/>
  <c r="BA207" i="1"/>
  <c r="FQ207" i="1"/>
  <c r="FP207" i="1"/>
  <c r="H208" i="1"/>
  <c r="FO207" i="1"/>
  <c r="FP146" i="1"/>
  <c r="FO146" i="1"/>
  <c r="FQ146" i="1"/>
  <c r="Y249" i="1"/>
  <c r="JP248" i="1"/>
  <c r="JO248" i="1"/>
  <c r="JP276" i="1"/>
  <c r="JO276" i="1"/>
  <c r="Y277" i="1"/>
  <c r="FS276" i="1"/>
  <c r="U277" i="1"/>
  <c r="FT276" i="1"/>
  <c r="EY275" i="1" a="1"/>
  <c r="EY275" i="1" s="1"/>
  <c r="EH275" i="1" a="1"/>
  <c r="EH275" i="1" s="1"/>
  <c r="CD275" i="1" a="1"/>
  <c r="CD275" i="1" s="1"/>
  <c r="BZ275" i="1" a="1"/>
  <c r="BZ275" i="1" s="1"/>
  <c r="K276" i="1"/>
  <c r="CE275" i="1" a="1"/>
  <c r="CE275" i="1" s="1"/>
  <c r="CC275" i="1" a="1"/>
  <c r="CC275" i="1" s="1"/>
  <c r="CB275" i="1" a="1"/>
  <c r="CB275" i="1" s="1"/>
  <c r="FA275" i="1" a="1"/>
  <c r="FA275" i="1" s="1"/>
  <c r="CA275" i="1" a="1"/>
  <c r="CA275" i="1" s="1"/>
  <c r="BY275" i="1" a="1"/>
  <c r="BY275" i="1" s="1"/>
  <c r="BX275" i="1" a="1"/>
  <c r="BX275" i="1" s="1"/>
  <c r="BW275" i="1" a="1"/>
  <c r="BW275" i="1" s="1"/>
  <c r="CF275" i="1" a="1"/>
  <c r="CF275" i="1" s="1"/>
  <c r="N244" i="1"/>
  <c r="KC243" i="1"/>
  <c r="FO275" i="1"/>
  <c r="FQ275" i="1"/>
  <c r="H276" i="1"/>
  <c r="BA276" i="1" s="1"/>
  <c r="FP275" i="1"/>
  <c r="KF243" i="1"/>
  <c r="KE243" i="1"/>
  <c r="Q244" i="1"/>
  <c r="K243" i="1"/>
  <c r="FA242" i="1" a="1"/>
  <c r="FA242" i="1" s="1"/>
  <c r="CC242" i="1" a="1"/>
  <c r="CC242" i="1" s="1"/>
  <c r="BY242" i="1" a="1"/>
  <c r="BY242" i="1" s="1"/>
  <c r="CF242" i="1" a="1"/>
  <c r="CF242" i="1" s="1"/>
  <c r="CB242" i="1" a="1"/>
  <c r="CB242" i="1" s="1"/>
  <c r="BX242" i="1" a="1"/>
  <c r="BX242" i="1" s="1"/>
  <c r="EY242" i="1" a="1"/>
  <c r="EY242" i="1" s="1"/>
  <c r="CE242" i="1" a="1"/>
  <c r="CE242" i="1" s="1"/>
  <c r="CA242" i="1" a="1"/>
  <c r="CA242" i="1" s="1"/>
  <c r="BW242" i="1" a="1"/>
  <c r="BW242" i="1" s="1"/>
  <c r="EH242" i="1" a="1"/>
  <c r="EH242" i="1" s="1"/>
  <c r="CD242" i="1" a="1"/>
  <c r="CD242" i="1" s="1"/>
  <c r="BZ242" i="1" a="1"/>
  <c r="BZ242" i="1" s="1"/>
  <c r="KE275" i="1"/>
  <c r="KF275" i="1"/>
  <c r="KC276" i="1"/>
  <c r="N277" i="1"/>
  <c r="P245" i="1"/>
  <c r="JB244" i="1"/>
  <c r="KB275" i="1"/>
  <c r="V244" i="1"/>
  <c r="JL243" i="1"/>
  <c r="O244" i="1"/>
  <c r="JA243" i="1"/>
  <c r="O279" i="1"/>
  <c r="JA278" i="1"/>
  <c r="KG242" i="1"/>
  <c r="R243" i="1"/>
  <c r="JT242" i="1"/>
  <c r="KA242" i="1"/>
  <c r="S243" i="1"/>
  <c r="KB242" i="1"/>
  <c r="W244" i="1"/>
  <c r="JM243" i="1"/>
  <c r="JB275" i="1"/>
  <c r="P276" i="1"/>
  <c r="U244" i="1"/>
  <c r="FT243" i="1"/>
  <c r="FS243" i="1"/>
  <c r="JN243" i="1"/>
  <c r="X244" i="1"/>
  <c r="L277" i="1"/>
  <c r="AQ276" i="1"/>
  <c r="L244" i="1"/>
  <c r="AQ243" i="1"/>
  <c r="X278" i="1"/>
  <c r="JN277" i="1"/>
  <c r="KG276" i="1"/>
  <c r="R277" i="1"/>
  <c r="W277" i="1"/>
  <c r="JM276" i="1"/>
  <c r="M277" i="1"/>
  <c r="KD276" i="1"/>
  <c r="KA275" i="1"/>
  <c r="T276" i="1"/>
  <c r="JT275" i="1"/>
  <c r="V277" i="1"/>
  <c r="JL276" i="1"/>
  <c r="T209" i="1"/>
  <c r="KA208" i="1"/>
  <c r="JT208" i="1"/>
  <c r="N211" i="1"/>
  <c r="N212" i="1" s="1"/>
  <c r="KC210" i="1"/>
  <c r="JL208" i="1"/>
  <c r="KE209" i="1"/>
  <c r="KF209" i="1"/>
  <c r="Q210" i="1"/>
  <c r="M209" i="1"/>
  <c r="KD208" i="1"/>
  <c r="CE209" i="1" a="1"/>
  <c r="CE209" i="1" s="1"/>
  <c r="CC209" i="1" a="1"/>
  <c r="CC209" i="1" s="1"/>
  <c r="BX209" i="1" a="1"/>
  <c r="BX209" i="1" s="1"/>
  <c r="CA209" i="1" a="1"/>
  <c r="CA209" i="1" s="1"/>
  <c r="EH209" i="1" a="1"/>
  <c r="EH209" i="1" s="1"/>
  <c r="K210" i="1"/>
  <c r="BW209" i="1" a="1"/>
  <c r="BW209" i="1" s="1"/>
  <c r="CD209" i="1" a="1"/>
  <c r="CD209" i="1" s="1"/>
  <c r="CF209" i="1" a="1"/>
  <c r="CF209" i="1" s="1"/>
  <c r="BZ209" i="1" a="1"/>
  <c r="BZ209" i="1" s="1"/>
  <c r="CB209" i="1" a="1"/>
  <c r="CB209" i="1" s="1"/>
  <c r="FA209" i="1" a="1"/>
  <c r="FA209" i="1" s="1"/>
  <c r="BY209" i="1" a="1"/>
  <c r="BY209" i="1" s="1"/>
  <c r="EY209" i="1" a="1"/>
  <c r="EY209" i="1" s="1"/>
  <c r="KG210" i="1"/>
  <c r="R211" i="1"/>
  <c r="R212" i="1" s="1"/>
  <c r="P210" i="1"/>
  <c r="JB209" i="1"/>
  <c r="JN208" i="1"/>
  <c r="O210" i="1"/>
  <c r="JA209" i="1"/>
  <c r="S210" i="1"/>
  <c r="KB209" i="1"/>
  <c r="AQ209" i="1"/>
  <c r="L210" i="1"/>
  <c r="JM208" i="1"/>
  <c r="FS209" i="1"/>
  <c r="FT209" i="1"/>
  <c r="U210" i="1"/>
  <c r="J33" i="1"/>
  <c r="FT32" i="1"/>
  <c r="FS32" i="1"/>
  <c r="KB32" i="1"/>
  <c r="R33" i="1"/>
  <c r="M19" i="1" a="1"/>
  <c r="M19" i="1" s="1"/>
  <c r="L90" i="1" l="1"/>
  <c r="AQ89" i="1"/>
  <c r="V89" i="1"/>
  <c r="JL88" i="1"/>
  <c r="R90" i="1"/>
  <c r="KG89" i="1"/>
  <c r="N89" i="1"/>
  <c r="KC88" i="1"/>
  <c r="K91" i="1"/>
  <c r="FA90" i="1" a="1"/>
  <c r="FA90" i="1" s="1"/>
  <c r="CB90" i="1" a="1"/>
  <c r="CB90" i="1" s="1"/>
  <c r="BY90" i="1" a="1"/>
  <c r="BY90" i="1" s="1"/>
  <c r="EY90" i="1" a="1"/>
  <c r="EY90" i="1" s="1"/>
  <c r="BX90" i="1" a="1"/>
  <c r="BX90" i="1" s="1"/>
  <c r="CE90" i="1" a="1"/>
  <c r="CE90" i="1" s="1"/>
  <c r="CD90" i="1" a="1"/>
  <c r="CD90" i="1" s="1"/>
  <c r="CA90" i="1" a="1"/>
  <c r="CA90" i="1" s="1"/>
  <c r="CF90" i="1" a="1"/>
  <c r="CF90" i="1" s="1"/>
  <c r="BW90" i="1" a="1"/>
  <c r="BW90" i="1" s="1"/>
  <c r="CC90" i="1" a="1"/>
  <c r="CC90" i="1" s="1"/>
  <c r="EH90" i="1" a="1"/>
  <c r="EH90" i="1" s="1"/>
  <c r="BZ90" i="1" a="1"/>
  <c r="BZ90" i="1" s="1"/>
  <c r="KF89" i="1"/>
  <c r="Q90" i="1"/>
  <c r="KE89" i="1"/>
  <c r="M89" i="1"/>
  <c r="KD88" i="1"/>
  <c r="JO89" i="1"/>
  <c r="Y90" i="1"/>
  <c r="JP89" i="1"/>
  <c r="JA89" i="1"/>
  <c r="O90" i="1"/>
  <c r="P90" i="1"/>
  <c r="JB89" i="1"/>
  <c r="FT89" i="1"/>
  <c r="FS89" i="1"/>
  <c r="U90" i="1"/>
  <c r="AT90" i="1"/>
  <c r="AS90" i="1"/>
  <c r="J91" i="1"/>
  <c r="AU90" i="1"/>
  <c r="AR90" i="1"/>
  <c r="AV90" i="1"/>
  <c r="JM88" i="1"/>
  <c r="W89" i="1"/>
  <c r="X89" i="1"/>
  <c r="JN88" i="1"/>
  <c r="KB88" i="1"/>
  <c r="S89" i="1"/>
  <c r="FP316" i="1"/>
  <c r="FP317" i="1"/>
  <c r="FO317" i="1"/>
  <c r="FQ316" i="1"/>
  <c r="BA316" i="1"/>
  <c r="BA317" i="1"/>
  <c r="FO316" i="1"/>
  <c r="H318" i="1"/>
  <c r="FQ318" i="1" s="1"/>
  <c r="C339" i="1"/>
  <c r="C340" i="1" s="1"/>
  <c r="C341" i="1" s="1"/>
  <c r="C338" i="1"/>
  <c r="R314" i="1"/>
  <c r="KG313" i="1"/>
  <c r="FT320" i="1"/>
  <c r="FS320" i="1"/>
  <c r="JB319" i="1"/>
  <c r="P321" i="1"/>
  <c r="N318" i="1"/>
  <c r="KC316" i="1"/>
  <c r="KD318" i="1"/>
  <c r="M319" i="1"/>
  <c r="M320" i="1" s="1"/>
  <c r="KD320" i="1" s="1"/>
  <c r="KA318" i="1"/>
  <c r="JT318" i="1"/>
  <c r="T319" i="1"/>
  <c r="T320" i="1" s="1"/>
  <c r="L319" i="1"/>
  <c r="L320" i="1" s="1"/>
  <c r="AQ320" i="1" s="1"/>
  <c r="AQ318" i="1"/>
  <c r="KB321" i="1"/>
  <c r="S322" i="1"/>
  <c r="S323" i="1" s="1"/>
  <c r="KB323" i="1" s="1"/>
  <c r="EH319" i="1" a="1"/>
  <c r="EH319" i="1" s="1"/>
  <c r="FA319" i="1" a="1"/>
  <c r="FA319" i="1" s="1"/>
  <c r="CC319" i="1" a="1"/>
  <c r="CC319" i="1" s="1"/>
  <c r="BY319" i="1" a="1"/>
  <c r="BY319" i="1" s="1"/>
  <c r="CE319" i="1" a="1"/>
  <c r="CE319" i="1" s="1"/>
  <c r="EY319" i="1" a="1"/>
  <c r="EY319" i="1" s="1"/>
  <c r="BW319" i="1" a="1"/>
  <c r="BW319" i="1" s="1"/>
  <c r="CB319" i="1" a="1"/>
  <c r="CB319" i="1" s="1"/>
  <c r="CA319" i="1" a="1"/>
  <c r="CA319" i="1" s="1"/>
  <c r="CF319" i="1" a="1"/>
  <c r="CF319" i="1" s="1"/>
  <c r="BZ319" i="1" a="1"/>
  <c r="BZ319" i="1" s="1"/>
  <c r="CD319" i="1" a="1"/>
  <c r="CD319" i="1" s="1"/>
  <c r="V322" i="1"/>
  <c r="V323" i="1" s="1"/>
  <c r="JL323" i="1" s="1"/>
  <c r="JL321" i="1"/>
  <c r="U321" i="1"/>
  <c r="FT319" i="1"/>
  <c r="FS319" i="1"/>
  <c r="JA319" i="1"/>
  <c r="O321" i="1"/>
  <c r="X321" i="1"/>
  <c r="JN319" i="1"/>
  <c r="KF321" i="1"/>
  <c r="Q322" i="1"/>
  <c r="Q323" i="1" s="1"/>
  <c r="KE321" i="1"/>
  <c r="W321" i="1"/>
  <c r="JM319" i="1"/>
  <c r="JO321" i="1"/>
  <c r="JP321" i="1"/>
  <c r="Y322" i="1"/>
  <c r="Y323" i="1" s="1"/>
  <c r="FO243" i="1"/>
  <c r="FP243" i="1"/>
  <c r="FQ243" i="1"/>
  <c r="H244" i="1"/>
  <c r="BA244" i="1" s="1"/>
  <c r="BA208" i="1"/>
  <c r="H209" i="1"/>
  <c r="FQ208" i="1"/>
  <c r="FO208" i="1"/>
  <c r="FP208" i="1"/>
  <c r="Y250" i="1"/>
  <c r="JO249" i="1"/>
  <c r="JP249" i="1"/>
  <c r="U278" i="1"/>
  <c r="FS277" i="1"/>
  <c r="FT277" i="1"/>
  <c r="JP277" i="1"/>
  <c r="JO277" i="1"/>
  <c r="Y278" i="1"/>
  <c r="JN278" i="1"/>
  <c r="X279" i="1"/>
  <c r="O245" i="1"/>
  <c r="JA244" i="1"/>
  <c r="JL277" i="1"/>
  <c r="V278" i="1"/>
  <c r="L245" i="1"/>
  <c r="AQ244" i="1"/>
  <c r="JB276" i="1"/>
  <c r="P277" i="1"/>
  <c r="KA243" i="1"/>
  <c r="JT243" i="1"/>
  <c r="JL244" i="1"/>
  <c r="V245" i="1"/>
  <c r="KE244" i="1"/>
  <c r="Q245" i="1"/>
  <c r="KF244" i="1"/>
  <c r="K277" i="1"/>
  <c r="EY276" i="1" a="1"/>
  <c r="EY276" i="1" s="1"/>
  <c r="BW276" i="1" a="1"/>
  <c r="BW276" i="1" s="1"/>
  <c r="CA276" i="1" a="1"/>
  <c r="CA276" i="1" s="1"/>
  <c r="FA276" i="1" a="1"/>
  <c r="FA276" i="1" s="1"/>
  <c r="EH276" i="1" a="1"/>
  <c r="EH276" i="1" s="1"/>
  <c r="CF276" i="1" a="1"/>
  <c r="CF276" i="1" s="1"/>
  <c r="CE276" i="1" a="1"/>
  <c r="CE276" i="1" s="1"/>
  <c r="BZ276" i="1" a="1"/>
  <c r="BZ276" i="1" s="1"/>
  <c r="CD276" i="1" a="1"/>
  <c r="CD276" i="1" s="1"/>
  <c r="CC276" i="1" a="1"/>
  <c r="CC276" i="1" s="1"/>
  <c r="CB276" i="1" a="1"/>
  <c r="CB276" i="1" s="1"/>
  <c r="BY276" i="1" a="1"/>
  <c r="BY276" i="1" s="1"/>
  <c r="BX276" i="1" a="1"/>
  <c r="BX276" i="1" s="1"/>
  <c r="KG243" i="1"/>
  <c r="R244" i="1"/>
  <c r="KF276" i="1"/>
  <c r="KE276" i="1"/>
  <c r="KC244" i="1"/>
  <c r="N245" i="1"/>
  <c r="M278" i="1"/>
  <c r="KD277" i="1"/>
  <c r="KB243" i="1"/>
  <c r="S244" i="1"/>
  <c r="KA276" i="1"/>
  <c r="JT276" i="1"/>
  <c r="T277" i="1"/>
  <c r="JM277" i="1"/>
  <c r="W278" i="1"/>
  <c r="AQ277" i="1"/>
  <c r="L278" i="1"/>
  <c r="KB276" i="1"/>
  <c r="U245" i="1"/>
  <c r="FT244" i="1"/>
  <c r="FS244" i="1"/>
  <c r="CE243" i="1" a="1"/>
  <c r="CE243" i="1" s="1"/>
  <c r="CA243" i="1" a="1"/>
  <c r="CA243" i="1" s="1"/>
  <c r="BW243" i="1" a="1"/>
  <c r="BW243" i="1" s="1"/>
  <c r="EH243" i="1" a="1"/>
  <c r="EH243" i="1" s="1"/>
  <c r="CD243" i="1" a="1"/>
  <c r="CD243" i="1" s="1"/>
  <c r="BZ243" i="1" a="1"/>
  <c r="BZ243" i="1" s="1"/>
  <c r="K244" i="1"/>
  <c r="FA243" i="1" a="1"/>
  <c r="FA243" i="1" s="1"/>
  <c r="CC243" i="1" a="1"/>
  <c r="CC243" i="1" s="1"/>
  <c r="BY243" i="1" a="1"/>
  <c r="BY243" i="1" s="1"/>
  <c r="CF243" i="1" a="1"/>
  <c r="CF243" i="1" s="1"/>
  <c r="CB243" i="1" a="1"/>
  <c r="CB243" i="1" s="1"/>
  <c r="BX243" i="1" a="1"/>
  <c r="BX243" i="1" s="1"/>
  <c r="EY243" i="1" a="1"/>
  <c r="EY243" i="1" s="1"/>
  <c r="R278" i="1"/>
  <c r="KG277" i="1"/>
  <c r="X245" i="1"/>
  <c r="JN244" i="1"/>
  <c r="W245" i="1"/>
  <c r="JM244" i="1"/>
  <c r="KC277" i="1"/>
  <c r="N278" i="1"/>
  <c r="O280" i="1"/>
  <c r="JA279" i="1"/>
  <c r="P246" i="1"/>
  <c r="JB245" i="1"/>
  <c r="FO276" i="1"/>
  <c r="FQ276" i="1"/>
  <c r="H277" i="1"/>
  <c r="BA277" i="1" s="1"/>
  <c r="FP276" i="1"/>
  <c r="R213" i="1"/>
  <c r="KG212" i="1"/>
  <c r="KC212" i="1"/>
  <c r="N213" i="1"/>
  <c r="KB210" i="1"/>
  <c r="S211" i="1"/>
  <c r="S212" i="1" s="1"/>
  <c r="U211" i="1"/>
  <c r="U212" i="1" s="1"/>
  <c r="FT210" i="1"/>
  <c r="FS210" i="1"/>
  <c r="O211" i="1"/>
  <c r="O212" i="1" s="1"/>
  <c r="JA210" i="1"/>
  <c r="JL209" i="1"/>
  <c r="JM209" i="1"/>
  <c r="JN209" i="1"/>
  <c r="KG211" i="1"/>
  <c r="KC211" i="1"/>
  <c r="L211" i="1"/>
  <c r="L212" i="1" s="1"/>
  <c r="AQ210" i="1"/>
  <c r="KD209" i="1"/>
  <c r="M210" i="1"/>
  <c r="P211" i="1"/>
  <c r="P212" i="1" s="1"/>
  <c r="JB210" i="1"/>
  <c r="CC210" i="1" a="1"/>
  <c r="CC210" i="1" s="1"/>
  <c r="BX210" i="1" a="1"/>
  <c r="BX210" i="1" s="1"/>
  <c r="CE210" i="1" a="1"/>
  <c r="CE210" i="1" s="1"/>
  <c r="CB210" i="1" a="1"/>
  <c r="CB210" i="1" s="1"/>
  <c r="BZ210" i="1" a="1"/>
  <c r="BZ210" i="1" s="1"/>
  <c r="CA210" i="1" a="1"/>
  <c r="CA210" i="1" s="1"/>
  <c r="FA210" i="1" a="1"/>
  <c r="FA210" i="1" s="1"/>
  <c r="BW210" i="1" a="1"/>
  <c r="BW210" i="1" s="1"/>
  <c r="K211" i="1"/>
  <c r="K212" i="1" s="1"/>
  <c r="EH210" i="1" a="1"/>
  <c r="EH210" i="1" s="1"/>
  <c r="BY210" i="1" a="1"/>
  <c r="BY210" i="1" s="1"/>
  <c r="CF210" i="1" a="1"/>
  <c r="CF210" i="1" s="1"/>
  <c r="CD210" i="1" a="1"/>
  <c r="CD210" i="1" s="1"/>
  <c r="EY210" i="1" a="1"/>
  <c r="EY210" i="1" s="1"/>
  <c r="KE210" i="1"/>
  <c r="KF210" i="1"/>
  <c r="Q211" i="1"/>
  <c r="Q212" i="1" s="1"/>
  <c r="JT209" i="1"/>
  <c r="T210" i="1"/>
  <c r="KA209" i="1"/>
  <c r="AR33" i="1"/>
  <c r="AS33" i="1"/>
  <c r="AV33" i="1"/>
  <c r="AU33" i="1"/>
  <c r="AT33" i="1"/>
  <c r="J34" i="1"/>
  <c r="U33" i="1"/>
  <c r="S33" i="1"/>
  <c r="R34" i="1"/>
  <c r="KG33" i="1"/>
  <c r="L19" i="1" a="1"/>
  <c r="L19" i="1" s="1"/>
  <c r="K19" i="1" s="1" a="1"/>
  <c r="K19" i="1" s="1"/>
  <c r="J19" i="1" s="1" a="1"/>
  <c r="J19" i="1" s="1"/>
  <c r="J92" i="1" l="1"/>
  <c r="AT91" i="1"/>
  <c r="AS91" i="1"/>
  <c r="AR91" i="1"/>
  <c r="AV91" i="1"/>
  <c r="AU91" i="1"/>
  <c r="O91" i="1"/>
  <c r="JA90" i="1"/>
  <c r="Q91" i="1"/>
  <c r="KE90" i="1"/>
  <c r="KF90" i="1"/>
  <c r="KC89" i="1"/>
  <c r="N90" i="1"/>
  <c r="JN89" i="1"/>
  <c r="X90" i="1"/>
  <c r="JM89" i="1"/>
  <c r="W90" i="1"/>
  <c r="U91" i="1"/>
  <c r="FS90" i="1"/>
  <c r="FT90" i="1"/>
  <c r="JO90" i="1"/>
  <c r="Y91" i="1"/>
  <c r="JP90" i="1"/>
  <c r="KG90" i="1"/>
  <c r="R91" i="1"/>
  <c r="JL89" i="1"/>
  <c r="V90" i="1"/>
  <c r="KD89" i="1"/>
  <c r="M90" i="1"/>
  <c r="KB89" i="1"/>
  <c r="S90" i="1"/>
  <c r="JB90" i="1"/>
  <c r="P91" i="1"/>
  <c r="CD91" i="1" a="1"/>
  <c r="CD91" i="1" s="1"/>
  <c r="EH91" i="1" a="1"/>
  <c r="EH91" i="1" s="1"/>
  <c r="BZ91" i="1" a="1"/>
  <c r="BZ91" i="1" s="1"/>
  <c r="EY91" i="1" a="1"/>
  <c r="EY91" i="1" s="1"/>
  <c r="FA91" i="1" a="1"/>
  <c r="FA91" i="1" s="1"/>
  <c r="CC91" i="1" a="1"/>
  <c r="CC91" i="1" s="1"/>
  <c r="CE91" i="1" a="1"/>
  <c r="CE91" i="1" s="1"/>
  <c r="BY91" i="1" a="1"/>
  <c r="BY91" i="1" s="1"/>
  <c r="CA91" i="1" a="1"/>
  <c r="CA91" i="1" s="1"/>
  <c r="CF91" i="1" a="1"/>
  <c r="CF91" i="1" s="1"/>
  <c r="BW91" i="1" a="1"/>
  <c r="BW91" i="1" s="1"/>
  <c r="CB91" i="1" a="1"/>
  <c r="CB91" i="1" s="1"/>
  <c r="K92" i="1"/>
  <c r="BX91" i="1" a="1"/>
  <c r="BX91" i="1" s="1"/>
  <c r="AQ90" i="1"/>
  <c r="L91" i="1"/>
  <c r="BA318" i="1"/>
  <c r="H319" i="1"/>
  <c r="H320" i="1" s="1"/>
  <c r="FO320" i="1" s="1"/>
  <c r="FP318" i="1"/>
  <c r="FO318" i="1"/>
  <c r="KG314" i="1"/>
  <c r="R315" i="1"/>
  <c r="KF323" i="1"/>
  <c r="KE323" i="1"/>
  <c r="JP323" i="1"/>
  <c r="JO323" i="1"/>
  <c r="KA320" i="1"/>
  <c r="JT320" i="1"/>
  <c r="M321" i="1"/>
  <c r="KD319" i="1"/>
  <c r="KC318" i="1"/>
  <c r="N319" i="1"/>
  <c r="N320" i="1" s="1"/>
  <c r="KC320" i="1" s="1"/>
  <c r="P322" i="1"/>
  <c r="P323" i="1" s="1"/>
  <c r="JB323" i="1" s="1"/>
  <c r="JB321" i="1"/>
  <c r="T321" i="1"/>
  <c r="KA319" i="1"/>
  <c r="JT319" i="1"/>
  <c r="AQ319" i="1"/>
  <c r="L321" i="1"/>
  <c r="S324" i="1"/>
  <c r="KB322" i="1"/>
  <c r="Y324" i="1"/>
  <c r="JO322" i="1"/>
  <c r="JP322" i="1"/>
  <c r="W322" i="1"/>
  <c r="W323" i="1" s="1"/>
  <c r="JM323" i="1" s="1"/>
  <c r="JM321" i="1"/>
  <c r="JN321" i="1"/>
  <c r="X322" i="1"/>
  <c r="X323" i="1" s="1"/>
  <c r="JN323" i="1" s="1"/>
  <c r="FT321" i="1"/>
  <c r="FS321" i="1"/>
  <c r="U322" i="1"/>
  <c r="U323" i="1" s="1"/>
  <c r="V324" i="1"/>
  <c r="JL322" i="1"/>
  <c r="EH321" i="1" a="1"/>
  <c r="EH321" i="1" s="1"/>
  <c r="BZ321" i="1" a="1"/>
  <c r="BZ321" i="1" s="1"/>
  <c r="CB321" i="1" a="1"/>
  <c r="CB321" i="1" s="1"/>
  <c r="CF321" i="1" a="1"/>
  <c r="CF321" i="1" s="1"/>
  <c r="BY321" i="1" a="1"/>
  <c r="BY321" i="1" s="1"/>
  <c r="FA321" i="1" a="1"/>
  <c r="FA321" i="1" s="1"/>
  <c r="CE321" i="1" a="1"/>
  <c r="CE321" i="1" s="1"/>
  <c r="BW321" i="1" a="1"/>
  <c r="BW321" i="1" s="1"/>
  <c r="CD321" i="1" a="1"/>
  <c r="CD321" i="1" s="1"/>
  <c r="EY321" i="1" a="1"/>
  <c r="EY321" i="1" s="1"/>
  <c r="CC321" i="1" a="1"/>
  <c r="CC321" i="1" s="1"/>
  <c r="CA321" i="1" a="1"/>
  <c r="CA321" i="1" s="1"/>
  <c r="Q324" i="1"/>
  <c r="KE322" i="1"/>
  <c r="KF322" i="1"/>
  <c r="JA321" i="1"/>
  <c r="O322" i="1"/>
  <c r="O323" i="1" s="1"/>
  <c r="JA323" i="1" s="1"/>
  <c r="FP244" i="1"/>
  <c r="FQ244" i="1"/>
  <c r="H245" i="1"/>
  <c r="BA245" i="1" s="1"/>
  <c r="FO244" i="1"/>
  <c r="BA209" i="1"/>
  <c r="FQ209" i="1"/>
  <c r="FP209" i="1"/>
  <c r="H210" i="1"/>
  <c r="FO209" i="1"/>
  <c r="Y251" i="1"/>
  <c r="JP250" i="1"/>
  <c r="JO250" i="1"/>
  <c r="JP278" i="1"/>
  <c r="JO278" i="1"/>
  <c r="Y279" i="1"/>
  <c r="U279" i="1"/>
  <c r="FT278" i="1"/>
  <c r="FS278" i="1"/>
  <c r="M279" i="1"/>
  <c r="KD278" i="1"/>
  <c r="KC245" i="1"/>
  <c r="N246" i="1"/>
  <c r="JL245" i="1"/>
  <c r="V246" i="1"/>
  <c r="L246" i="1"/>
  <c r="AQ245" i="1"/>
  <c r="JN245" i="1"/>
  <c r="X246" i="1"/>
  <c r="W279" i="1"/>
  <c r="JM278" i="1"/>
  <c r="O281" i="1"/>
  <c r="JA280" i="1"/>
  <c r="KG278" i="1"/>
  <c r="R279" i="1"/>
  <c r="CF244" i="1" a="1"/>
  <c r="CF244" i="1" s="1"/>
  <c r="CB244" i="1" a="1"/>
  <c r="CB244" i="1" s="1"/>
  <c r="BX244" i="1" a="1"/>
  <c r="BX244" i="1" s="1"/>
  <c r="EY244" i="1" a="1"/>
  <c r="EY244" i="1" s="1"/>
  <c r="CE244" i="1" a="1"/>
  <c r="CE244" i="1" s="1"/>
  <c r="CA244" i="1" a="1"/>
  <c r="CA244" i="1" s="1"/>
  <c r="BW244" i="1" a="1"/>
  <c r="BW244" i="1" s="1"/>
  <c r="EH244" i="1" a="1"/>
  <c r="EH244" i="1" s="1"/>
  <c r="CD244" i="1" a="1"/>
  <c r="CD244" i="1" s="1"/>
  <c r="BZ244" i="1" a="1"/>
  <c r="BZ244" i="1" s="1"/>
  <c r="K245" i="1"/>
  <c r="FA244" i="1" a="1"/>
  <c r="FA244" i="1" s="1"/>
  <c r="CC244" i="1" a="1"/>
  <c r="CC244" i="1" s="1"/>
  <c r="BY244" i="1" a="1"/>
  <c r="BY244" i="1" s="1"/>
  <c r="KA277" i="1"/>
  <c r="JT277" i="1"/>
  <c r="T278" i="1"/>
  <c r="H278" i="1"/>
  <c r="BA278" i="1" s="1"/>
  <c r="FQ277" i="1"/>
  <c r="FP277" i="1"/>
  <c r="FO277" i="1"/>
  <c r="KC278" i="1"/>
  <c r="N279" i="1"/>
  <c r="U246" i="1"/>
  <c r="FT245" i="1"/>
  <c r="FS245" i="1"/>
  <c r="KF277" i="1"/>
  <c r="KE277" i="1"/>
  <c r="JT244" i="1"/>
  <c r="KA244" i="1"/>
  <c r="P247" i="1"/>
  <c r="JB246" i="1"/>
  <c r="KB277" i="1"/>
  <c r="KB244" i="1"/>
  <c r="S245" i="1"/>
  <c r="EH277" i="1" a="1"/>
  <c r="EH277" i="1" s="1"/>
  <c r="CF277" i="1" a="1"/>
  <c r="CF277" i="1" s="1"/>
  <c r="CB277" i="1" a="1"/>
  <c r="CB277" i="1" s="1"/>
  <c r="BX277" i="1" a="1"/>
  <c r="BX277" i="1" s="1"/>
  <c r="EY277" i="1" a="1"/>
  <c r="EY277" i="1" s="1"/>
  <c r="K278" i="1"/>
  <c r="CA277" i="1" a="1"/>
  <c r="CA277" i="1" s="1"/>
  <c r="BZ277" i="1" a="1"/>
  <c r="BZ277" i="1" s="1"/>
  <c r="CE277" i="1" a="1"/>
  <c r="CE277" i="1" s="1"/>
  <c r="BW277" i="1" a="1"/>
  <c r="BW277" i="1" s="1"/>
  <c r="CD277" i="1" a="1"/>
  <c r="CD277" i="1" s="1"/>
  <c r="CC277" i="1" a="1"/>
  <c r="CC277" i="1" s="1"/>
  <c r="FA277" i="1" a="1"/>
  <c r="FA277" i="1" s="1"/>
  <c r="BY277" i="1" a="1"/>
  <c r="BY277" i="1" s="1"/>
  <c r="V279" i="1"/>
  <c r="JL278" i="1"/>
  <c r="O246" i="1"/>
  <c r="JA245" i="1"/>
  <c r="AV19" i="1"/>
  <c r="AT19" i="1"/>
  <c r="AU19" i="1"/>
  <c r="AS19" i="1"/>
  <c r="AR19" i="1"/>
  <c r="JM245" i="1"/>
  <c r="W246" i="1"/>
  <c r="L279" i="1"/>
  <c r="AQ278" i="1"/>
  <c r="R245" i="1"/>
  <c r="KG244" i="1"/>
  <c r="P278" i="1"/>
  <c r="JB277" i="1"/>
  <c r="JN279" i="1"/>
  <c r="X280" i="1"/>
  <c r="KF245" i="1"/>
  <c r="KE245" i="1"/>
  <c r="Q246" i="1"/>
  <c r="P213" i="1"/>
  <c r="JB212" i="1"/>
  <c r="U213" i="1"/>
  <c r="FS212" i="1"/>
  <c r="FT212" i="1"/>
  <c r="S213" i="1"/>
  <c r="KB212" i="1"/>
  <c r="N214" i="1"/>
  <c r="KC213" i="1"/>
  <c r="AQ212" i="1"/>
  <c r="L213" i="1"/>
  <c r="O213" i="1"/>
  <c r="JA212" i="1"/>
  <c r="KF212" i="1"/>
  <c r="KE212" i="1"/>
  <c r="Q213" i="1"/>
  <c r="K213" i="1"/>
  <c r="CF212" i="1" a="1"/>
  <c r="CF212" i="1" s="1"/>
  <c r="CB212" i="1" a="1"/>
  <c r="CB212" i="1" s="1"/>
  <c r="CC212" i="1" a="1"/>
  <c r="CC212" i="1" s="1"/>
  <c r="BW212" i="1" a="1"/>
  <c r="BW212" i="1" s="1"/>
  <c r="CA212" i="1" a="1"/>
  <c r="CA212" i="1" s="1"/>
  <c r="FA212" i="1" a="1"/>
  <c r="FA212" i="1" s="1"/>
  <c r="EY212" i="1" a="1"/>
  <c r="EY212" i="1" s="1"/>
  <c r="CE212" i="1" a="1"/>
  <c r="CE212" i="1" s="1"/>
  <c r="BZ212" i="1" a="1"/>
  <c r="BZ212" i="1" s="1"/>
  <c r="BX212" i="1" a="1"/>
  <c r="BX212" i="1" s="1"/>
  <c r="CD212" i="1" a="1"/>
  <c r="CD212" i="1" s="1"/>
  <c r="BY212" i="1" a="1"/>
  <c r="BY212" i="1" s="1"/>
  <c r="EH212" i="1" a="1"/>
  <c r="EH212" i="1" s="1"/>
  <c r="KG213" i="1"/>
  <c r="R214" i="1"/>
  <c r="KA210" i="1"/>
  <c r="T211" i="1"/>
  <c r="T212" i="1" s="1"/>
  <c r="JT210" i="1"/>
  <c r="AQ211" i="1"/>
  <c r="JL210" i="1"/>
  <c r="JA211" i="1"/>
  <c r="KE211" i="1"/>
  <c r="KF211" i="1"/>
  <c r="BY211" i="1" a="1"/>
  <c r="BY211" i="1" s="1"/>
  <c r="EH211" i="1" a="1"/>
  <c r="EH211" i="1" s="1"/>
  <c r="FA211" i="1" a="1"/>
  <c r="FA211" i="1" s="1"/>
  <c r="CF211" i="1" a="1"/>
  <c r="CF211" i="1" s="1"/>
  <c r="CA211" i="1" a="1"/>
  <c r="CA211" i="1" s="1"/>
  <c r="BW211" i="1" a="1"/>
  <c r="BW211" i="1" s="1"/>
  <c r="CB211" i="1" a="1"/>
  <c r="CB211" i="1" s="1"/>
  <c r="CC211" i="1" a="1"/>
  <c r="CC211" i="1" s="1"/>
  <c r="BX211" i="1" a="1"/>
  <c r="BX211" i="1" s="1"/>
  <c r="CD211" i="1" a="1"/>
  <c r="CD211" i="1" s="1"/>
  <c r="EY211" i="1" a="1"/>
  <c r="EY211" i="1" s="1"/>
  <c r="BZ211" i="1" a="1"/>
  <c r="BZ211" i="1" s="1"/>
  <c r="CE211" i="1" a="1"/>
  <c r="CE211" i="1" s="1"/>
  <c r="JM210" i="1"/>
  <c r="JB211" i="1"/>
  <c r="FT211" i="1"/>
  <c r="FS211" i="1"/>
  <c r="M211" i="1"/>
  <c r="M212" i="1" s="1"/>
  <c r="KD210" i="1"/>
  <c r="KB211" i="1"/>
  <c r="JN210" i="1"/>
  <c r="AU34" i="1"/>
  <c r="AT34" i="1"/>
  <c r="AS34" i="1"/>
  <c r="AR34" i="1"/>
  <c r="AV34" i="1"/>
  <c r="J35" i="1"/>
  <c r="EH19" i="1" a="1"/>
  <c r="EH19" i="1" s="1"/>
  <c r="BX19" i="1" a="1"/>
  <c r="BX19" i="1" s="1"/>
  <c r="CB19" i="1" a="1"/>
  <c r="CB19" i="1" s="1"/>
  <c r="CF19" i="1" a="1"/>
  <c r="CF19" i="1" s="1"/>
  <c r="CC19" i="1" a="1"/>
  <c r="CC19" i="1" s="1"/>
  <c r="CE19" i="1" a="1"/>
  <c r="CE19" i="1" s="1"/>
  <c r="BY19" i="1" a="1"/>
  <c r="BY19" i="1" s="1"/>
  <c r="EY19" i="1" a="1"/>
  <c r="EY19" i="1" s="1"/>
  <c r="FA19" i="1" a="1"/>
  <c r="FA19" i="1" s="1"/>
  <c r="BZ19" i="1" a="1"/>
  <c r="BZ19" i="1" s="1"/>
  <c r="CD19" i="1" a="1"/>
  <c r="CD19" i="1" s="1"/>
  <c r="BW19" i="1" a="1"/>
  <c r="BW19" i="1" s="1"/>
  <c r="CA19" i="1" a="1"/>
  <c r="CA19" i="1" s="1"/>
  <c r="FS33" i="1"/>
  <c r="FT33" i="1"/>
  <c r="U34" i="1"/>
  <c r="KB33" i="1"/>
  <c r="S34" i="1"/>
  <c r="KG34" i="1"/>
  <c r="R35" i="1"/>
  <c r="I19" i="1" a="1"/>
  <c r="I19" i="1" s="1"/>
  <c r="S91" i="1" l="1"/>
  <c r="KB90" i="1"/>
  <c r="JN90" i="1"/>
  <c r="X91" i="1"/>
  <c r="JA91" i="1"/>
  <c r="O92" i="1"/>
  <c r="CC92" i="1" a="1"/>
  <c r="CC92" i="1" s="1"/>
  <c r="BW92" i="1" a="1"/>
  <c r="BW92" i="1" s="1"/>
  <c r="BY92" i="1" a="1"/>
  <c r="BY92" i="1" s="1"/>
  <c r="K93" i="1"/>
  <c r="CF92" i="1" a="1"/>
  <c r="CF92" i="1" s="1"/>
  <c r="CD92" i="1" a="1"/>
  <c r="CD92" i="1" s="1"/>
  <c r="CB92" i="1" a="1"/>
  <c r="CB92" i="1" s="1"/>
  <c r="BZ92" i="1" a="1"/>
  <c r="BZ92" i="1" s="1"/>
  <c r="BX92" i="1" a="1"/>
  <c r="BX92" i="1" s="1"/>
  <c r="EH92" i="1" a="1"/>
  <c r="EH92" i="1" s="1"/>
  <c r="EY92" i="1" a="1"/>
  <c r="EY92" i="1" s="1"/>
  <c r="CE92" i="1" a="1"/>
  <c r="CE92" i="1" s="1"/>
  <c r="FA92" i="1" a="1"/>
  <c r="FA92" i="1" s="1"/>
  <c r="CA92" i="1" a="1"/>
  <c r="CA92" i="1" s="1"/>
  <c r="Y92" i="1"/>
  <c r="JO91" i="1"/>
  <c r="JP91" i="1"/>
  <c r="M91" i="1"/>
  <c r="KD90" i="1"/>
  <c r="KC90" i="1"/>
  <c r="N91" i="1"/>
  <c r="JL90" i="1"/>
  <c r="V91" i="1"/>
  <c r="U92" i="1"/>
  <c r="FS91" i="1"/>
  <c r="FT91" i="1"/>
  <c r="AQ91" i="1"/>
  <c r="L92" i="1"/>
  <c r="JB91" i="1"/>
  <c r="P92" i="1"/>
  <c r="KG91" i="1"/>
  <c r="R92" i="1"/>
  <c r="W91" i="1"/>
  <c r="JM90" i="1"/>
  <c r="KF91" i="1"/>
  <c r="KE91" i="1"/>
  <c r="Q92" i="1"/>
  <c r="J93" i="1"/>
  <c r="AV92" i="1"/>
  <c r="AT92" i="1"/>
  <c r="AS92" i="1"/>
  <c r="AU92" i="1"/>
  <c r="AR92" i="1"/>
  <c r="FQ320" i="1"/>
  <c r="BA319" i="1"/>
  <c r="H321" i="1"/>
  <c r="FP321" i="1" s="1"/>
  <c r="FP319" i="1"/>
  <c r="FP320" i="1"/>
  <c r="FO319" i="1"/>
  <c r="BA320" i="1"/>
  <c r="FQ319" i="1"/>
  <c r="R316" i="1"/>
  <c r="KG315" i="1"/>
  <c r="FT323" i="1"/>
  <c r="FS323" i="1"/>
  <c r="T322" i="1"/>
  <c r="T323" i="1" s="1"/>
  <c r="KA321" i="1"/>
  <c r="JT321" i="1"/>
  <c r="P324" i="1"/>
  <c r="JB322" i="1"/>
  <c r="KC319" i="1"/>
  <c r="N321" i="1"/>
  <c r="M322" i="1"/>
  <c r="M323" i="1" s="1"/>
  <c r="KD323" i="1" s="1"/>
  <c r="KD321" i="1"/>
  <c r="L322" i="1"/>
  <c r="L323" i="1" s="1"/>
  <c r="AQ323" i="1" s="1"/>
  <c r="AQ321" i="1"/>
  <c r="FQ245" i="1"/>
  <c r="H246" i="1"/>
  <c r="BA246" i="1" s="1"/>
  <c r="S325" i="1"/>
  <c r="S326" i="1" s="1"/>
  <c r="KB326" i="1" s="1"/>
  <c r="KB324" i="1"/>
  <c r="JP324" i="1"/>
  <c r="JO324" i="1"/>
  <c r="Y325" i="1"/>
  <c r="Y326" i="1" s="1"/>
  <c r="JA322" i="1"/>
  <c r="O324" i="1"/>
  <c r="U324" i="1"/>
  <c r="FS322" i="1"/>
  <c r="FT322" i="1"/>
  <c r="JM322" i="1"/>
  <c r="W324" i="1"/>
  <c r="Q325" i="1"/>
  <c r="Q326" i="1" s="1"/>
  <c r="KF324" i="1"/>
  <c r="KE324" i="1"/>
  <c r="CE322" i="1" a="1"/>
  <c r="CE322" i="1" s="1"/>
  <c r="CA322" i="1" a="1"/>
  <c r="CA322" i="1" s="1"/>
  <c r="BW322" i="1" a="1"/>
  <c r="BW322" i="1" s="1"/>
  <c r="FA322" i="1" a="1"/>
  <c r="FA322" i="1" s="1"/>
  <c r="CC322" i="1" a="1"/>
  <c r="CC322" i="1" s="1"/>
  <c r="BY322" i="1" a="1"/>
  <c r="BY322" i="1" s="1"/>
  <c r="EH322" i="1" a="1"/>
  <c r="EH322" i="1" s="1"/>
  <c r="EY322" i="1" a="1"/>
  <c r="EY322" i="1" s="1"/>
  <c r="CB322" i="1" a="1"/>
  <c r="CB322" i="1" s="1"/>
  <c r="BZ322" i="1" a="1"/>
  <c r="BZ322" i="1" s="1"/>
  <c r="CF322" i="1" a="1"/>
  <c r="CF322" i="1" s="1"/>
  <c r="CD322" i="1" a="1"/>
  <c r="CD322" i="1" s="1"/>
  <c r="JN322" i="1"/>
  <c r="X324" i="1"/>
  <c r="V325" i="1"/>
  <c r="V326" i="1" s="1"/>
  <c r="JL326" i="1" s="1"/>
  <c r="JL324" i="1"/>
  <c r="FO245" i="1"/>
  <c r="FP245" i="1"/>
  <c r="BA210" i="1"/>
  <c r="FP210" i="1"/>
  <c r="FQ210" i="1"/>
  <c r="FO210" i="1"/>
  <c r="H211" i="1"/>
  <c r="Y252" i="1"/>
  <c r="JO251" i="1"/>
  <c r="JP251" i="1"/>
  <c r="U280" i="1"/>
  <c r="FT279" i="1"/>
  <c r="FS279" i="1"/>
  <c r="JP279" i="1"/>
  <c r="JO279" i="1"/>
  <c r="Y280" i="1"/>
  <c r="JB278" i="1"/>
  <c r="P279" i="1"/>
  <c r="KB278" i="1"/>
  <c r="L247" i="1"/>
  <c r="AQ246" i="1"/>
  <c r="EY278" i="1" a="1"/>
  <c r="EY278" i="1" s="1"/>
  <c r="CD278" i="1" a="1"/>
  <c r="CD278" i="1" s="1"/>
  <c r="BZ278" i="1" a="1"/>
  <c r="BZ278" i="1" s="1"/>
  <c r="K279" i="1"/>
  <c r="FA278" i="1" a="1"/>
  <c r="FA278" i="1" s="1"/>
  <c r="CC278" i="1" a="1"/>
  <c r="CC278" i="1" s="1"/>
  <c r="BY278" i="1" a="1"/>
  <c r="BY278" i="1" s="1"/>
  <c r="CE278" i="1" a="1"/>
  <c r="CE278" i="1" s="1"/>
  <c r="CB278" i="1" a="1"/>
  <c r="CB278" i="1" s="1"/>
  <c r="CA278" i="1" a="1"/>
  <c r="CA278" i="1" s="1"/>
  <c r="EH278" i="1" a="1"/>
  <c r="EH278" i="1" s="1"/>
  <c r="BW278" i="1" a="1"/>
  <c r="BW278" i="1" s="1"/>
  <c r="CF278" i="1" a="1"/>
  <c r="CF278" i="1" s="1"/>
  <c r="BX278" i="1" a="1"/>
  <c r="BX278" i="1" s="1"/>
  <c r="KC279" i="1"/>
  <c r="N280" i="1"/>
  <c r="KG279" i="1"/>
  <c r="R280" i="1"/>
  <c r="KF246" i="1"/>
  <c r="KE246" i="1"/>
  <c r="Q247" i="1"/>
  <c r="KG245" i="1"/>
  <c r="R246" i="1"/>
  <c r="V247" i="1"/>
  <c r="JL246" i="1"/>
  <c r="P248" i="1"/>
  <c r="JB247" i="1"/>
  <c r="KF278" i="1"/>
  <c r="KE278" i="1"/>
  <c r="O282" i="1"/>
  <c r="JA281" i="1"/>
  <c r="KC246" i="1"/>
  <c r="N247" i="1"/>
  <c r="L280" i="1"/>
  <c r="AQ279" i="1"/>
  <c r="X281" i="1"/>
  <c r="JN280" i="1"/>
  <c r="W247" i="1"/>
  <c r="JM246" i="1"/>
  <c r="O247" i="1"/>
  <c r="JA246" i="1"/>
  <c r="CD245" i="1" a="1"/>
  <c r="CD245" i="1" s="1"/>
  <c r="BZ245" i="1" a="1"/>
  <c r="BZ245" i="1" s="1"/>
  <c r="K246" i="1"/>
  <c r="FA245" i="1" a="1"/>
  <c r="FA245" i="1" s="1"/>
  <c r="CC245" i="1" a="1"/>
  <c r="CC245" i="1" s="1"/>
  <c r="BY245" i="1" a="1"/>
  <c r="BY245" i="1" s="1"/>
  <c r="CF245" i="1" a="1"/>
  <c r="CF245" i="1" s="1"/>
  <c r="CB245" i="1" a="1"/>
  <c r="CB245" i="1" s="1"/>
  <c r="BX245" i="1" a="1"/>
  <c r="BX245" i="1" s="1"/>
  <c r="EY245" i="1" a="1"/>
  <c r="EY245" i="1" s="1"/>
  <c r="CE245" i="1" a="1"/>
  <c r="CE245" i="1" s="1"/>
  <c r="CA245" i="1" a="1"/>
  <c r="CA245" i="1" s="1"/>
  <c r="BW245" i="1" a="1"/>
  <c r="BW245" i="1" s="1"/>
  <c r="EH245" i="1" a="1"/>
  <c r="EH245" i="1" s="1"/>
  <c r="W280" i="1"/>
  <c r="JM279" i="1"/>
  <c r="S246" i="1"/>
  <c r="KB245" i="1"/>
  <c r="FO278" i="1"/>
  <c r="H279" i="1"/>
  <c r="BA279" i="1" s="1"/>
  <c r="FQ278" i="1"/>
  <c r="FP278" i="1"/>
  <c r="X247" i="1"/>
  <c r="JN246" i="1"/>
  <c r="V280" i="1"/>
  <c r="JL279" i="1"/>
  <c r="JT245" i="1"/>
  <c r="KA245" i="1"/>
  <c r="U247" i="1"/>
  <c r="FT246" i="1"/>
  <c r="FS246" i="1"/>
  <c r="T279" i="1"/>
  <c r="KA278" i="1"/>
  <c r="JT278" i="1"/>
  <c r="KD279" i="1"/>
  <c r="M280" i="1"/>
  <c r="KD212" i="1"/>
  <c r="M213" i="1"/>
  <c r="JT212" i="1"/>
  <c r="KA212" i="1"/>
  <c r="T213" i="1"/>
  <c r="EH213" i="1" a="1"/>
  <c r="EH213" i="1" s="1"/>
  <c r="CD213" i="1" a="1"/>
  <c r="CD213" i="1" s="1"/>
  <c r="BZ213" i="1" a="1"/>
  <c r="BZ213" i="1" s="1"/>
  <c r="K214" i="1"/>
  <c r="FA213" i="1" a="1"/>
  <c r="FA213" i="1" s="1"/>
  <c r="CC213" i="1" a="1"/>
  <c r="CC213" i="1" s="1"/>
  <c r="BY213" i="1" a="1"/>
  <c r="BY213" i="1" s="1"/>
  <c r="CF213" i="1" a="1"/>
  <c r="CF213" i="1" s="1"/>
  <c r="CB213" i="1" a="1"/>
  <c r="CB213" i="1" s="1"/>
  <c r="BX213" i="1" a="1"/>
  <c r="BX213" i="1" s="1"/>
  <c r="EY213" i="1" a="1"/>
  <c r="EY213" i="1" s="1"/>
  <c r="CE213" i="1" a="1"/>
  <c r="CE213" i="1" s="1"/>
  <c r="CA213" i="1" a="1"/>
  <c r="CA213" i="1" s="1"/>
  <c r="BW213" i="1" a="1"/>
  <c r="BW213" i="1" s="1"/>
  <c r="S214" i="1"/>
  <c r="KB213" i="1"/>
  <c r="R215" i="1"/>
  <c r="KG214" i="1"/>
  <c r="KF213" i="1"/>
  <c r="KE213" i="1"/>
  <c r="Q214" i="1"/>
  <c r="O214" i="1"/>
  <c r="JA213" i="1"/>
  <c r="JL212" i="1"/>
  <c r="L214" i="1"/>
  <c r="AQ213" i="1"/>
  <c r="U214" i="1"/>
  <c r="FT213" i="1"/>
  <c r="FS213" i="1"/>
  <c r="KC214" i="1"/>
  <c r="N215" i="1"/>
  <c r="JN212" i="1"/>
  <c r="JM212" i="1"/>
  <c r="P214" i="1"/>
  <c r="JB213" i="1"/>
  <c r="JL211" i="1"/>
  <c r="JM211" i="1"/>
  <c r="JN211" i="1"/>
  <c r="KD211" i="1"/>
  <c r="JT211" i="1"/>
  <c r="KA211" i="1"/>
  <c r="AV35" i="1"/>
  <c r="AU35" i="1"/>
  <c r="AT35" i="1"/>
  <c r="AS35" i="1"/>
  <c r="AR35" i="1"/>
  <c r="J36" i="1"/>
  <c r="U35" i="1"/>
  <c r="FT34" i="1"/>
  <c r="FS34" i="1"/>
  <c r="S35" i="1"/>
  <c r="KB34" i="1"/>
  <c r="KG35" i="1"/>
  <c r="R36" i="1"/>
  <c r="H19" i="1" a="1"/>
  <c r="H19" i="1" s="1"/>
  <c r="BA19" i="1" s="1"/>
  <c r="M92" i="1" l="1"/>
  <c r="KD91" i="1"/>
  <c r="JM91" i="1"/>
  <c r="W92" i="1"/>
  <c r="R93" i="1"/>
  <c r="KG92" i="1"/>
  <c r="U93" i="1"/>
  <c r="FS92" i="1"/>
  <c r="FT92" i="1"/>
  <c r="JA92" i="1"/>
  <c r="O93" i="1"/>
  <c r="JL91" i="1"/>
  <c r="V92" i="1"/>
  <c r="Y93" i="1"/>
  <c r="JP92" i="1"/>
  <c r="JO92" i="1"/>
  <c r="AV93" i="1"/>
  <c r="AU93" i="1"/>
  <c r="J94" i="1"/>
  <c r="AT93" i="1"/>
  <c r="AS93" i="1"/>
  <c r="AR93" i="1"/>
  <c r="JB92" i="1"/>
  <c r="P93" i="1"/>
  <c r="JN91" i="1"/>
  <c r="X92" i="1"/>
  <c r="Q93" i="1"/>
  <c r="KE92" i="1"/>
  <c r="KF92" i="1"/>
  <c r="N92" i="1"/>
  <c r="KC91" i="1"/>
  <c r="AQ92" i="1"/>
  <c r="L93" i="1"/>
  <c r="CD93" i="1" a="1"/>
  <c r="CD93" i="1" s="1"/>
  <c r="EH93" i="1" a="1"/>
  <c r="EH93" i="1" s="1"/>
  <c r="BZ93" i="1" a="1"/>
  <c r="BZ93" i="1" s="1"/>
  <c r="EY93" i="1" a="1"/>
  <c r="EY93" i="1" s="1"/>
  <c r="FA93" i="1" a="1"/>
  <c r="FA93" i="1" s="1"/>
  <c r="CC93" i="1" a="1"/>
  <c r="CC93" i="1" s="1"/>
  <c r="CE93" i="1" a="1"/>
  <c r="CE93" i="1" s="1"/>
  <c r="BY93" i="1" a="1"/>
  <c r="BY93" i="1" s="1"/>
  <c r="CA93" i="1" a="1"/>
  <c r="CA93" i="1" s="1"/>
  <c r="CF93" i="1" a="1"/>
  <c r="CF93" i="1" s="1"/>
  <c r="BW93" i="1" a="1"/>
  <c r="BW93" i="1" s="1"/>
  <c r="CB93" i="1" a="1"/>
  <c r="CB93" i="1" s="1"/>
  <c r="K94" i="1"/>
  <c r="BX93" i="1" a="1"/>
  <c r="BX93" i="1" s="1"/>
  <c r="KB91" i="1"/>
  <c r="S92" i="1"/>
  <c r="FQ321" i="1"/>
  <c r="H322" i="1"/>
  <c r="H323" i="1" s="1"/>
  <c r="BA323" i="1" s="1"/>
  <c r="BA321" i="1"/>
  <c r="FO321" i="1"/>
  <c r="FP246" i="1"/>
  <c r="FQ246" i="1"/>
  <c r="H247" i="1"/>
  <c r="BA247" i="1" s="1"/>
  <c r="FO246" i="1"/>
  <c r="R317" i="1"/>
  <c r="KG316" i="1"/>
  <c r="KF326" i="1"/>
  <c r="KE326" i="1"/>
  <c r="JP326" i="1"/>
  <c r="JO326" i="1"/>
  <c r="JT323" i="1"/>
  <c r="KA323" i="1"/>
  <c r="JT322" i="1"/>
  <c r="T324" i="1"/>
  <c r="KA322" i="1"/>
  <c r="KD322" i="1"/>
  <c r="M324" i="1"/>
  <c r="N322" i="1"/>
  <c r="N323" i="1" s="1"/>
  <c r="KC323" i="1" s="1"/>
  <c r="KC321" i="1"/>
  <c r="JB324" i="1"/>
  <c r="P325" i="1"/>
  <c r="P326" i="1" s="1"/>
  <c r="JB326" i="1" s="1"/>
  <c r="L324" i="1"/>
  <c r="AQ322" i="1"/>
  <c r="S327" i="1"/>
  <c r="KB325" i="1"/>
  <c r="V327" i="1"/>
  <c r="JL325" i="1"/>
  <c r="FS324" i="1"/>
  <c r="FT324" i="1"/>
  <c r="U325" i="1"/>
  <c r="U326" i="1" s="1"/>
  <c r="KF325" i="1"/>
  <c r="KE325" i="1"/>
  <c r="Q327" i="1"/>
  <c r="O325" i="1"/>
  <c r="O326" i="1" s="1"/>
  <c r="JA326" i="1" s="1"/>
  <c r="JA324" i="1"/>
  <c r="W325" i="1"/>
  <c r="W326" i="1" s="1"/>
  <c r="JM326" i="1" s="1"/>
  <c r="JM324" i="1"/>
  <c r="EY324" i="1" a="1"/>
  <c r="EY324" i="1" s="1"/>
  <c r="EH324" i="1" a="1"/>
  <c r="EH324" i="1" s="1"/>
  <c r="CC324" i="1" a="1"/>
  <c r="CC324" i="1" s="1"/>
  <c r="BY324" i="1" a="1"/>
  <c r="BY324" i="1" s="1"/>
  <c r="CF324" i="1" a="1"/>
  <c r="CF324" i="1" s="1"/>
  <c r="BZ324" i="1" a="1"/>
  <c r="BZ324" i="1" s="1"/>
  <c r="CE324" i="1" a="1"/>
  <c r="CE324" i="1" s="1"/>
  <c r="BW324" i="1" a="1"/>
  <c r="BW324" i="1" s="1"/>
  <c r="CB324" i="1" a="1"/>
  <c r="CB324" i="1" s="1"/>
  <c r="FA324" i="1" a="1"/>
  <c r="FA324" i="1" s="1"/>
  <c r="CD324" i="1" a="1"/>
  <c r="CD324" i="1" s="1"/>
  <c r="CA324" i="1" a="1"/>
  <c r="CA324" i="1" s="1"/>
  <c r="JP325" i="1"/>
  <c r="JO325" i="1"/>
  <c r="Y327" i="1"/>
  <c r="X325" i="1"/>
  <c r="X326" i="1" s="1"/>
  <c r="JN326" i="1" s="1"/>
  <c r="JN324" i="1"/>
  <c r="FQ211" i="1"/>
  <c r="BA211" i="1"/>
  <c r="H212" i="1"/>
  <c r="FO211" i="1"/>
  <c r="FP211" i="1"/>
  <c r="Y253" i="1"/>
  <c r="JO252" i="1"/>
  <c r="JP252" i="1"/>
  <c r="Y281" i="1"/>
  <c r="JP280" i="1"/>
  <c r="JO280" i="1"/>
  <c r="FS280" i="1"/>
  <c r="FT280" i="1"/>
  <c r="U281" i="1"/>
  <c r="JN281" i="1"/>
  <c r="X282" i="1"/>
  <c r="U248" i="1"/>
  <c r="FT247" i="1"/>
  <c r="FS247" i="1"/>
  <c r="K280" i="1"/>
  <c r="CF279" i="1" a="1"/>
  <c r="CF279" i="1" s="1"/>
  <c r="CB279" i="1" a="1"/>
  <c r="CB279" i="1" s="1"/>
  <c r="BX279" i="1" a="1"/>
  <c r="BX279" i="1" s="1"/>
  <c r="EY279" i="1" a="1"/>
  <c r="EY279" i="1" s="1"/>
  <c r="CE279" i="1" a="1"/>
  <c r="CE279" i="1" s="1"/>
  <c r="CA279" i="1" a="1"/>
  <c r="CA279" i="1" s="1"/>
  <c r="BW279" i="1" a="1"/>
  <c r="BW279" i="1" s="1"/>
  <c r="EH279" i="1" a="1"/>
  <c r="EH279" i="1" s="1"/>
  <c r="CD279" i="1" a="1"/>
  <c r="CD279" i="1" s="1"/>
  <c r="BZ279" i="1" a="1"/>
  <c r="BZ279" i="1" s="1"/>
  <c r="FA279" i="1" a="1"/>
  <c r="FA279" i="1" s="1"/>
  <c r="CC279" i="1" a="1"/>
  <c r="CC279" i="1" s="1"/>
  <c r="BY279" i="1" a="1"/>
  <c r="BY279" i="1" s="1"/>
  <c r="EY246" i="1" a="1"/>
  <c r="EY246" i="1" s="1"/>
  <c r="CE246" i="1" a="1"/>
  <c r="CE246" i="1" s="1"/>
  <c r="CA246" i="1" a="1"/>
  <c r="CA246" i="1" s="1"/>
  <c r="BW246" i="1" a="1"/>
  <c r="BW246" i="1" s="1"/>
  <c r="EH246" i="1" a="1"/>
  <c r="EH246" i="1" s="1"/>
  <c r="CD246" i="1" a="1"/>
  <c r="CD246" i="1" s="1"/>
  <c r="BZ246" i="1" a="1"/>
  <c r="BZ246" i="1" s="1"/>
  <c r="K247" i="1"/>
  <c r="FA246" i="1" a="1"/>
  <c r="FA246" i="1" s="1"/>
  <c r="CC246" i="1" a="1"/>
  <c r="CC246" i="1" s="1"/>
  <c r="BY246" i="1" a="1"/>
  <c r="BY246" i="1" s="1"/>
  <c r="CF246" i="1" a="1"/>
  <c r="CF246" i="1" s="1"/>
  <c r="CB246" i="1" a="1"/>
  <c r="CB246" i="1" s="1"/>
  <c r="BX246" i="1" a="1"/>
  <c r="BX246" i="1" s="1"/>
  <c r="Q248" i="1"/>
  <c r="KF247" i="1"/>
  <c r="KE247" i="1"/>
  <c r="M281" i="1"/>
  <c r="KD280" i="1"/>
  <c r="KB246" i="1"/>
  <c r="S247" i="1"/>
  <c r="AQ280" i="1"/>
  <c r="L281" i="1"/>
  <c r="KC247" i="1"/>
  <c r="N248" i="1"/>
  <c r="P249" i="1"/>
  <c r="JB248" i="1"/>
  <c r="R281" i="1"/>
  <c r="KG280" i="1"/>
  <c r="X248" i="1"/>
  <c r="JN247" i="1"/>
  <c r="KF279" i="1"/>
  <c r="KE279" i="1"/>
  <c r="KA246" i="1"/>
  <c r="JT246" i="1"/>
  <c r="FO279" i="1"/>
  <c r="H280" i="1"/>
  <c r="BA280" i="1" s="1"/>
  <c r="FQ279" i="1"/>
  <c r="FP279" i="1"/>
  <c r="JM280" i="1"/>
  <c r="W281" i="1"/>
  <c r="O248" i="1"/>
  <c r="JA247" i="1"/>
  <c r="V248" i="1"/>
  <c r="JL247" i="1"/>
  <c r="KC280" i="1"/>
  <c r="N281" i="1"/>
  <c r="KB279" i="1"/>
  <c r="JT279" i="1"/>
  <c r="T280" i="1"/>
  <c r="KA279" i="1"/>
  <c r="JL280" i="1"/>
  <c r="V281" i="1"/>
  <c r="W248" i="1"/>
  <c r="JM247" i="1"/>
  <c r="JA282" i="1"/>
  <c r="O283" i="1"/>
  <c r="KG246" i="1"/>
  <c r="R247" i="1"/>
  <c r="L248" i="1"/>
  <c r="AQ247" i="1"/>
  <c r="JB279" i="1"/>
  <c r="P280" i="1"/>
  <c r="KE214" i="1"/>
  <c r="Q215" i="1"/>
  <c r="KF214" i="1"/>
  <c r="JA214" i="1"/>
  <c r="O215" i="1"/>
  <c r="JM213" i="1"/>
  <c r="U215" i="1"/>
  <c r="FT214" i="1"/>
  <c r="FS214" i="1"/>
  <c r="KA213" i="1"/>
  <c r="T214" i="1"/>
  <c r="JT213" i="1"/>
  <c r="L215" i="1"/>
  <c r="AQ214" i="1"/>
  <c r="P215" i="1"/>
  <c r="JB214" i="1"/>
  <c r="JN213" i="1"/>
  <c r="JL213" i="1"/>
  <c r="KG215" i="1"/>
  <c r="R216" i="1"/>
  <c r="KC215" i="1"/>
  <c r="N216" i="1"/>
  <c r="M214" i="1"/>
  <c r="KD213" i="1"/>
  <c r="S215" i="1"/>
  <c r="KB214" i="1"/>
  <c r="CF214" i="1" a="1"/>
  <c r="CF214" i="1" s="1"/>
  <c r="CB214" i="1" a="1"/>
  <c r="CB214" i="1" s="1"/>
  <c r="BX214" i="1" a="1"/>
  <c r="BX214" i="1" s="1"/>
  <c r="EY214" i="1" a="1"/>
  <c r="EY214" i="1" s="1"/>
  <c r="CE214" i="1" a="1"/>
  <c r="CE214" i="1" s="1"/>
  <c r="CA214" i="1" a="1"/>
  <c r="CA214" i="1" s="1"/>
  <c r="BW214" i="1" a="1"/>
  <c r="BW214" i="1" s="1"/>
  <c r="K215" i="1"/>
  <c r="EH214" i="1" a="1"/>
  <c r="EH214" i="1" s="1"/>
  <c r="CD214" i="1" a="1"/>
  <c r="CD214" i="1" s="1"/>
  <c r="BZ214" i="1" a="1"/>
  <c r="BZ214" i="1" s="1"/>
  <c r="FA214" i="1" a="1"/>
  <c r="FA214" i="1" s="1"/>
  <c r="CC214" i="1" a="1"/>
  <c r="CC214" i="1" s="1"/>
  <c r="BY214" i="1" a="1"/>
  <c r="BY214" i="1" s="1"/>
  <c r="AS36" i="1"/>
  <c r="AR36" i="1"/>
  <c r="AV36" i="1"/>
  <c r="AT36" i="1"/>
  <c r="AU36" i="1"/>
  <c r="J37" i="1"/>
  <c r="FT35" i="1"/>
  <c r="U36" i="1"/>
  <c r="FS35" i="1"/>
  <c r="KB35" i="1"/>
  <c r="S36" i="1"/>
  <c r="KG36" i="1"/>
  <c r="R37" i="1"/>
  <c r="KF45" i="1"/>
  <c r="KE45" i="1"/>
  <c r="KF24" i="1"/>
  <c r="KE24" i="1"/>
  <c r="KF18" i="1"/>
  <c r="KE18" i="1"/>
  <c r="Q25" i="1"/>
  <c r="KF25" i="1" s="1"/>
  <c r="JP45" i="1"/>
  <c r="JP24" i="1"/>
  <c r="JP18" i="1"/>
  <c r="Y25" i="1"/>
  <c r="KF5" i="1"/>
  <c r="KF345" i="1" s="1"/>
  <c r="KE5" i="1"/>
  <c r="KE345" i="1" s="1"/>
  <c r="JB45" i="1"/>
  <c r="JA45" i="1"/>
  <c r="JB24" i="1"/>
  <c r="JA24" i="1"/>
  <c r="JA18" i="1"/>
  <c r="JB18" i="1"/>
  <c r="P25" i="1"/>
  <c r="JB25" i="1" s="1"/>
  <c r="O25" i="1"/>
  <c r="JA25" i="1" s="1"/>
  <c r="JB5" i="1"/>
  <c r="JB6" i="1" s="1"/>
  <c r="JB9" i="1" s="1"/>
  <c r="JA5" i="1"/>
  <c r="JA345" i="1" s="1"/>
  <c r="JC5" i="1"/>
  <c r="JC345" i="1" s="1"/>
  <c r="N25" i="1"/>
  <c r="KC5" i="1"/>
  <c r="KC345" i="1" s="1"/>
  <c r="JB93" i="1" l="1"/>
  <c r="P94" i="1"/>
  <c r="U94" i="1"/>
  <c r="FS93" i="1"/>
  <c r="FT93" i="1"/>
  <c r="CB94" i="1" a="1"/>
  <c r="CB94" i="1" s="1"/>
  <c r="EH94" i="1" a="1"/>
  <c r="EH94" i="1" s="1"/>
  <c r="BX94" i="1" a="1"/>
  <c r="BX94" i="1" s="1"/>
  <c r="EY94" i="1" a="1"/>
  <c r="EY94" i="1" s="1"/>
  <c r="K95" i="1"/>
  <c r="CE94" i="1" a="1"/>
  <c r="CE94" i="1" s="1"/>
  <c r="FA94" i="1" a="1"/>
  <c r="FA94" i="1" s="1"/>
  <c r="CA94" i="1" a="1"/>
  <c r="CA94" i="1" s="1"/>
  <c r="CC94" i="1" a="1"/>
  <c r="CC94" i="1" s="1"/>
  <c r="BW94" i="1" a="1"/>
  <c r="BW94" i="1" s="1"/>
  <c r="BY94" i="1" a="1"/>
  <c r="BY94" i="1" s="1"/>
  <c r="CD94" i="1" a="1"/>
  <c r="CD94" i="1" s="1"/>
  <c r="CF94" i="1" a="1"/>
  <c r="CF94" i="1" s="1"/>
  <c r="BZ94" i="1" a="1"/>
  <c r="BZ94" i="1" s="1"/>
  <c r="KC92" i="1"/>
  <c r="N93" i="1"/>
  <c r="Y94" i="1"/>
  <c r="JO93" i="1"/>
  <c r="JP93" i="1"/>
  <c r="V93" i="1"/>
  <c r="JL92" i="1"/>
  <c r="KG93" i="1"/>
  <c r="R94" i="1"/>
  <c r="W93" i="1"/>
  <c r="JM92" i="1"/>
  <c r="KE93" i="1"/>
  <c r="Q94" i="1"/>
  <c r="KF93" i="1"/>
  <c r="AS94" i="1"/>
  <c r="J95" i="1"/>
  <c r="AU94" i="1"/>
  <c r="AT94" i="1"/>
  <c r="AR94" i="1"/>
  <c r="AV94" i="1"/>
  <c r="JA93" i="1"/>
  <c r="O94" i="1"/>
  <c r="JN92" i="1"/>
  <c r="X93" i="1"/>
  <c r="S93" i="1"/>
  <c r="KB92" i="1"/>
  <c r="AQ93" i="1"/>
  <c r="L94" i="1"/>
  <c r="KD92" i="1"/>
  <c r="M93" i="1"/>
  <c r="FO323" i="1"/>
  <c r="H324" i="1"/>
  <c r="H325" i="1" s="1"/>
  <c r="H326" i="1" s="1"/>
  <c r="FO322" i="1"/>
  <c r="BA322" i="1"/>
  <c r="FQ323" i="1"/>
  <c r="FP323" i="1"/>
  <c r="FQ322" i="1"/>
  <c r="FP322" i="1"/>
  <c r="FO247" i="1"/>
  <c r="FQ247" i="1"/>
  <c r="FP247" i="1"/>
  <c r="H248" i="1"/>
  <c r="BA248" i="1" s="1"/>
  <c r="KG317" i="1"/>
  <c r="R318" i="1"/>
  <c r="FT326" i="1"/>
  <c r="FS326" i="1"/>
  <c r="P327" i="1"/>
  <c r="JB325" i="1"/>
  <c r="N324" i="1"/>
  <c r="KC322" i="1"/>
  <c r="KD324" i="1"/>
  <c r="M325" i="1"/>
  <c r="M326" i="1" s="1"/>
  <c r="KD326" i="1" s="1"/>
  <c r="KA324" i="1"/>
  <c r="JT324" i="1"/>
  <c r="T325" i="1"/>
  <c r="T326" i="1" s="1"/>
  <c r="AQ324" i="1"/>
  <c r="L325" i="1"/>
  <c r="L326" i="1" s="1"/>
  <c r="AQ326" i="1" s="1"/>
  <c r="S328" i="1"/>
  <c r="S329" i="1" s="1"/>
  <c r="KB329" i="1" s="1"/>
  <c r="KB327" i="1"/>
  <c r="X327" i="1"/>
  <c r="JN325" i="1"/>
  <c r="KF327" i="1"/>
  <c r="Q328" i="1"/>
  <c r="Q329" i="1" s="1"/>
  <c r="KE327" i="1"/>
  <c r="JO327" i="1"/>
  <c r="Y328" i="1"/>
  <c r="Y329" i="1" s="1"/>
  <c r="JP327" i="1"/>
  <c r="CF325" i="1" a="1"/>
  <c r="CF325" i="1" s="1"/>
  <c r="CB325" i="1" a="1"/>
  <c r="CB325" i="1" s="1"/>
  <c r="EH325" i="1" a="1"/>
  <c r="EH325" i="1" s="1"/>
  <c r="CD325" i="1" a="1"/>
  <c r="CD325" i="1" s="1"/>
  <c r="BZ325" i="1" a="1"/>
  <c r="BZ325" i="1" s="1"/>
  <c r="EY325" i="1" a="1"/>
  <c r="EY325" i="1" s="1"/>
  <c r="CC325" i="1" a="1"/>
  <c r="CC325" i="1" s="1"/>
  <c r="BW325" i="1" a="1"/>
  <c r="BW325" i="1" s="1"/>
  <c r="CE325" i="1" a="1"/>
  <c r="CE325" i="1" s="1"/>
  <c r="FA325" i="1" a="1"/>
  <c r="FA325" i="1" s="1"/>
  <c r="BY325" i="1" a="1"/>
  <c r="BY325" i="1" s="1"/>
  <c r="CA325" i="1" a="1"/>
  <c r="CA325" i="1" s="1"/>
  <c r="FT325" i="1"/>
  <c r="U327" i="1"/>
  <c r="FS325" i="1"/>
  <c r="W327" i="1"/>
  <c r="JM325" i="1"/>
  <c r="O327" i="1"/>
  <c r="JA325" i="1"/>
  <c r="V328" i="1"/>
  <c r="V329" i="1" s="1"/>
  <c r="JL329" i="1" s="1"/>
  <c r="JL327" i="1"/>
  <c r="BA212" i="1"/>
  <c r="FQ212" i="1"/>
  <c r="FP212" i="1"/>
  <c r="H213" i="1"/>
  <c r="FO212" i="1"/>
  <c r="Y254" i="1"/>
  <c r="JP253" i="1"/>
  <c r="JO253" i="1"/>
  <c r="FT281" i="1"/>
  <c r="FS281" i="1"/>
  <c r="U282" i="1"/>
  <c r="JP281" i="1"/>
  <c r="Y282" i="1"/>
  <c r="JO281" i="1"/>
  <c r="H281" i="1"/>
  <c r="BA281" i="1" s="1"/>
  <c r="FQ280" i="1"/>
  <c r="FP280" i="1"/>
  <c r="FO280" i="1"/>
  <c r="JL248" i="1"/>
  <c r="V249" i="1"/>
  <c r="P281" i="1"/>
  <c r="JB280" i="1"/>
  <c r="KA280" i="1"/>
  <c r="JT280" i="1"/>
  <c r="T281" i="1"/>
  <c r="JN248" i="1"/>
  <c r="X249" i="1"/>
  <c r="EH280" i="1" a="1"/>
  <c r="EH280" i="1" s="1"/>
  <c r="CF280" i="1" a="1"/>
  <c r="CF280" i="1" s="1"/>
  <c r="CB280" i="1" a="1"/>
  <c r="CB280" i="1" s="1"/>
  <c r="BX280" i="1" a="1"/>
  <c r="BX280" i="1" s="1"/>
  <c r="EY280" i="1" a="1"/>
  <c r="EY280" i="1" s="1"/>
  <c r="K281" i="1"/>
  <c r="CD280" i="1" a="1"/>
  <c r="CD280" i="1" s="1"/>
  <c r="FA280" i="1" a="1"/>
  <c r="FA280" i="1" s="1"/>
  <c r="CC280" i="1" a="1"/>
  <c r="CC280" i="1" s="1"/>
  <c r="CA280" i="1" a="1"/>
  <c r="CA280" i="1" s="1"/>
  <c r="BZ280" i="1" a="1"/>
  <c r="BZ280" i="1" s="1"/>
  <c r="BY280" i="1" a="1"/>
  <c r="BY280" i="1" s="1"/>
  <c r="CE280" i="1" a="1"/>
  <c r="CE280" i="1" s="1"/>
  <c r="BW280" i="1" a="1"/>
  <c r="BW280" i="1" s="1"/>
  <c r="JM248" i="1"/>
  <c r="W249" i="1"/>
  <c r="O249" i="1"/>
  <c r="JA248" i="1"/>
  <c r="KD281" i="1"/>
  <c r="M282" i="1"/>
  <c r="O284" i="1"/>
  <c r="JA283" i="1"/>
  <c r="W282" i="1"/>
  <c r="JM281" i="1"/>
  <c r="JT247" i="1"/>
  <c r="KA247" i="1"/>
  <c r="KG281" i="1"/>
  <c r="R282" i="1"/>
  <c r="KB247" i="1"/>
  <c r="S248" i="1"/>
  <c r="AQ248" i="1"/>
  <c r="L249" i="1"/>
  <c r="KB280" i="1"/>
  <c r="CF247" i="1" a="1"/>
  <c r="CF247" i="1" s="1"/>
  <c r="CB247" i="1" a="1"/>
  <c r="CB247" i="1" s="1"/>
  <c r="BX247" i="1" a="1"/>
  <c r="BX247" i="1" s="1"/>
  <c r="EY247" i="1" a="1"/>
  <c r="EY247" i="1" s="1"/>
  <c r="CE247" i="1" a="1"/>
  <c r="CE247" i="1" s="1"/>
  <c r="CA247" i="1" a="1"/>
  <c r="CA247" i="1" s="1"/>
  <c r="BW247" i="1" a="1"/>
  <c r="BW247" i="1" s="1"/>
  <c r="CD247" i="1" a="1"/>
  <c r="CD247" i="1" s="1"/>
  <c r="K248" i="1"/>
  <c r="BZ247" i="1" a="1"/>
  <c r="BZ247" i="1" s="1"/>
  <c r="BY247" i="1" a="1"/>
  <c r="BY247" i="1" s="1"/>
  <c r="FA247" i="1" a="1"/>
  <c r="FA247" i="1" s="1"/>
  <c r="EH247" i="1" a="1"/>
  <c r="EH247" i="1" s="1"/>
  <c r="CC247" i="1" a="1"/>
  <c r="CC247" i="1" s="1"/>
  <c r="FS248" i="1"/>
  <c r="FT248" i="1"/>
  <c r="U249" i="1"/>
  <c r="KG247" i="1"/>
  <c r="R248" i="1"/>
  <c r="KC281" i="1"/>
  <c r="N282" i="1"/>
  <c r="KF280" i="1"/>
  <c r="KE280" i="1"/>
  <c r="P250" i="1"/>
  <c r="JB249" i="1"/>
  <c r="L282" i="1"/>
  <c r="AQ281" i="1"/>
  <c r="KF248" i="1"/>
  <c r="KE248" i="1"/>
  <c r="Q249" i="1"/>
  <c r="JN282" i="1"/>
  <c r="X283" i="1"/>
  <c r="JL281" i="1"/>
  <c r="V282" i="1"/>
  <c r="KC248" i="1"/>
  <c r="N249" i="1"/>
  <c r="JN214" i="1"/>
  <c r="U216" i="1"/>
  <c r="FT215" i="1"/>
  <c r="FS215" i="1"/>
  <c r="KD214" i="1"/>
  <c r="M215" i="1"/>
  <c r="JM214" i="1"/>
  <c r="KC216" i="1"/>
  <c r="N217" i="1"/>
  <c r="L216" i="1"/>
  <c r="AQ215" i="1"/>
  <c r="P216" i="1"/>
  <c r="JB215" i="1"/>
  <c r="O216" i="1"/>
  <c r="JA215" i="1"/>
  <c r="KG216" i="1"/>
  <c r="R217" i="1"/>
  <c r="JT214" i="1"/>
  <c r="KA214" i="1"/>
  <c r="T215" i="1"/>
  <c r="CD215" i="1" a="1"/>
  <c r="CD215" i="1" s="1"/>
  <c r="BZ215" i="1" a="1"/>
  <c r="BZ215" i="1" s="1"/>
  <c r="K216" i="1"/>
  <c r="FA215" i="1" a="1"/>
  <c r="FA215" i="1" s="1"/>
  <c r="CC215" i="1" a="1"/>
  <c r="CC215" i="1" s="1"/>
  <c r="BY215" i="1" a="1"/>
  <c r="BY215" i="1" s="1"/>
  <c r="CF215" i="1" a="1"/>
  <c r="CF215" i="1" s="1"/>
  <c r="CB215" i="1" a="1"/>
  <c r="CB215" i="1" s="1"/>
  <c r="BX215" i="1" a="1"/>
  <c r="BX215" i="1" s="1"/>
  <c r="EY215" i="1" a="1"/>
  <c r="EY215" i="1" s="1"/>
  <c r="CE215" i="1" a="1"/>
  <c r="CE215" i="1" s="1"/>
  <c r="CA215" i="1" a="1"/>
  <c r="CA215" i="1" s="1"/>
  <c r="BW215" i="1" a="1"/>
  <c r="BW215" i="1" s="1"/>
  <c r="EH215" i="1" a="1"/>
  <c r="EH215" i="1" s="1"/>
  <c r="KF215" i="1"/>
  <c r="KE215" i="1"/>
  <c r="Q216" i="1"/>
  <c r="S216" i="1"/>
  <c r="KB215" i="1"/>
  <c r="JL214" i="1"/>
  <c r="AV37" i="1"/>
  <c r="AU37" i="1"/>
  <c r="AT37" i="1"/>
  <c r="AS37" i="1"/>
  <c r="AR37" i="1"/>
  <c r="JP25" i="1"/>
  <c r="JO25" i="1"/>
  <c r="J38" i="1"/>
  <c r="FT36" i="1"/>
  <c r="FS36" i="1"/>
  <c r="U37" i="1"/>
  <c r="KB36" i="1"/>
  <c r="S37" i="1"/>
  <c r="N26" i="1"/>
  <c r="KC25" i="1"/>
  <c r="KE25" i="1"/>
  <c r="KE6" i="1"/>
  <c r="KE9" i="1" s="1"/>
  <c r="KF6" i="1"/>
  <c r="KF9" i="1" s="1"/>
  <c r="KG37" i="1"/>
  <c r="R38" i="1"/>
  <c r="Q26" i="1"/>
  <c r="KF26" i="1" s="1"/>
  <c r="P26" i="1"/>
  <c r="P27" i="1" s="1"/>
  <c r="P28" i="1" s="1"/>
  <c r="O26" i="1"/>
  <c r="Y26" i="1"/>
  <c r="JO26" i="1" s="1"/>
  <c r="JC6" i="1"/>
  <c r="JC9" i="1" s="1"/>
  <c r="JB345" i="1"/>
  <c r="KC6" i="1"/>
  <c r="KC9" i="1" s="1"/>
  <c r="JA6" i="1"/>
  <c r="JA9" i="1" s="1"/>
  <c r="Q95" i="1" l="1"/>
  <c r="KF94" i="1"/>
  <c r="KE94" i="1"/>
  <c r="AQ94" i="1"/>
  <c r="L95" i="1"/>
  <c r="Y95" i="1"/>
  <c r="JP94" i="1"/>
  <c r="JO94" i="1"/>
  <c r="JM93" i="1"/>
  <c r="W94" i="1"/>
  <c r="KC93" i="1"/>
  <c r="N94" i="1"/>
  <c r="S94" i="1"/>
  <c r="KB93" i="1"/>
  <c r="R95" i="1"/>
  <c r="KG94" i="1"/>
  <c r="JN93" i="1"/>
  <c r="X94" i="1"/>
  <c r="AS95" i="1"/>
  <c r="AR95" i="1"/>
  <c r="AV95" i="1"/>
  <c r="AU95" i="1"/>
  <c r="J96" i="1"/>
  <c r="AT95" i="1"/>
  <c r="U95" i="1"/>
  <c r="FS94" i="1"/>
  <c r="FT94" i="1"/>
  <c r="CD95" i="1" a="1"/>
  <c r="CD95" i="1" s="1"/>
  <c r="EY95" i="1" a="1"/>
  <c r="EY95" i="1" s="1"/>
  <c r="BZ95" i="1" a="1"/>
  <c r="BZ95" i="1" s="1"/>
  <c r="FA95" i="1" a="1"/>
  <c r="FA95" i="1" s="1"/>
  <c r="CE95" i="1" a="1"/>
  <c r="CE95" i="1" s="1"/>
  <c r="CC95" i="1" a="1"/>
  <c r="CC95" i="1" s="1"/>
  <c r="CA95" i="1" a="1"/>
  <c r="CA95" i="1" s="1"/>
  <c r="BY95" i="1" a="1"/>
  <c r="BY95" i="1" s="1"/>
  <c r="BW95" i="1" a="1"/>
  <c r="BW95" i="1" s="1"/>
  <c r="CB95" i="1" a="1"/>
  <c r="CB95" i="1" s="1"/>
  <c r="EH95" i="1" a="1"/>
  <c r="EH95" i="1" s="1"/>
  <c r="BX95" i="1" a="1"/>
  <c r="BX95" i="1" s="1"/>
  <c r="K96" i="1"/>
  <c r="CF95" i="1" a="1"/>
  <c r="CF95" i="1" s="1"/>
  <c r="P95" i="1"/>
  <c r="JB94" i="1"/>
  <c r="M94" i="1"/>
  <c r="KD93" i="1"/>
  <c r="O95" i="1"/>
  <c r="JA94" i="1"/>
  <c r="JL93" i="1"/>
  <c r="V94" i="1"/>
  <c r="BA324" i="1"/>
  <c r="FQ324" i="1"/>
  <c r="FO324" i="1"/>
  <c r="FP324" i="1"/>
  <c r="FO248" i="1"/>
  <c r="FP248" i="1"/>
  <c r="FQ248" i="1"/>
  <c r="H249" i="1"/>
  <c r="BA249" i="1" s="1"/>
  <c r="KG318" i="1"/>
  <c r="R319" i="1"/>
  <c r="KF329" i="1"/>
  <c r="KE329" i="1"/>
  <c r="JP329" i="1"/>
  <c r="JO329" i="1"/>
  <c r="JT326" i="1"/>
  <c r="KA326" i="1"/>
  <c r="FQ326" i="1"/>
  <c r="BA326" i="1"/>
  <c r="FP326" i="1"/>
  <c r="FO326" i="1"/>
  <c r="KC324" i="1"/>
  <c r="N325" i="1"/>
  <c r="N326" i="1" s="1"/>
  <c r="KC326" i="1" s="1"/>
  <c r="JT325" i="1"/>
  <c r="T327" i="1"/>
  <c r="KA325" i="1"/>
  <c r="JB327" i="1"/>
  <c r="P328" i="1"/>
  <c r="P329" i="1" s="1"/>
  <c r="JB329" i="1" s="1"/>
  <c r="KD325" i="1"/>
  <c r="M327" i="1"/>
  <c r="H327" i="1"/>
  <c r="FQ325" i="1"/>
  <c r="FO325" i="1"/>
  <c r="BA325" i="1"/>
  <c r="FP325" i="1"/>
  <c r="AQ325" i="1"/>
  <c r="L327" i="1"/>
  <c r="S330" i="1"/>
  <c r="KB328" i="1"/>
  <c r="V330" i="1"/>
  <c r="JL328" i="1"/>
  <c r="Y330" i="1"/>
  <c r="JO328" i="1"/>
  <c r="JP328" i="1"/>
  <c r="O328" i="1"/>
  <c r="O329" i="1" s="1"/>
  <c r="JA329" i="1" s="1"/>
  <c r="JA327" i="1"/>
  <c r="FT327" i="1"/>
  <c r="FS327" i="1"/>
  <c r="U328" i="1"/>
  <c r="U329" i="1" s="1"/>
  <c r="EY327" i="1" a="1"/>
  <c r="EY327" i="1" s="1"/>
  <c r="CD327" i="1" a="1"/>
  <c r="CD327" i="1" s="1"/>
  <c r="BZ327" i="1" a="1"/>
  <c r="BZ327" i="1" s="1"/>
  <c r="CB327" i="1" a="1"/>
  <c r="CB327" i="1" s="1"/>
  <c r="CA327" i="1" a="1"/>
  <c r="CA327" i="1" s="1"/>
  <c r="CF327" i="1" a="1"/>
  <c r="CF327" i="1" s="1"/>
  <c r="CC327" i="1" a="1"/>
  <c r="CC327" i="1" s="1"/>
  <c r="FA327" i="1" a="1"/>
  <c r="FA327" i="1" s="1"/>
  <c r="EH327" i="1" a="1"/>
  <c r="EH327" i="1" s="1"/>
  <c r="BW327" i="1" a="1"/>
  <c r="BW327" i="1" s="1"/>
  <c r="CE327" i="1" a="1"/>
  <c r="CE327" i="1" s="1"/>
  <c r="BY327" i="1" a="1"/>
  <c r="BY327" i="1" s="1"/>
  <c r="Q330" i="1"/>
  <c r="KE328" i="1"/>
  <c r="KF328" i="1"/>
  <c r="W328" i="1"/>
  <c r="W329" i="1" s="1"/>
  <c r="JM329" i="1" s="1"/>
  <c r="JM327" i="1"/>
  <c r="JN327" i="1"/>
  <c r="X328" i="1"/>
  <c r="X329" i="1" s="1"/>
  <c r="JN329" i="1" s="1"/>
  <c r="BA213" i="1"/>
  <c r="FQ213" i="1"/>
  <c r="FO213" i="1"/>
  <c r="H214" i="1"/>
  <c r="FP213" i="1"/>
  <c r="Y255" i="1"/>
  <c r="JO254" i="1"/>
  <c r="JP254" i="1"/>
  <c r="JP282" i="1"/>
  <c r="JO282" i="1"/>
  <c r="Y283" i="1"/>
  <c r="FS282" i="1"/>
  <c r="FT282" i="1"/>
  <c r="U283" i="1"/>
  <c r="KG282" i="1"/>
  <c r="R283" i="1"/>
  <c r="O285" i="1"/>
  <c r="JA284" i="1"/>
  <c r="JB281" i="1"/>
  <c r="P282" i="1"/>
  <c r="U250" i="1"/>
  <c r="FT249" i="1"/>
  <c r="FS249" i="1"/>
  <c r="K249" i="1"/>
  <c r="FA248" i="1" a="1"/>
  <c r="FA248" i="1" s="1"/>
  <c r="CC248" i="1" a="1"/>
  <c r="CC248" i="1" s="1"/>
  <c r="BY248" i="1" a="1"/>
  <c r="BY248" i="1" s="1"/>
  <c r="CF248" i="1" a="1"/>
  <c r="CF248" i="1" s="1"/>
  <c r="CB248" i="1" a="1"/>
  <c r="CB248" i="1" s="1"/>
  <c r="BX248" i="1" a="1"/>
  <c r="BX248" i="1" s="1"/>
  <c r="EY248" i="1" a="1"/>
  <c r="EY248" i="1" s="1"/>
  <c r="CE248" i="1" a="1"/>
  <c r="CE248" i="1" s="1"/>
  <c r="CA248" i="1" a="1"/>
  <c r="CA248" i="1" s="1"/>
  <c r="BW248" i="1" a="1"/>
  <c r="BW248" i="1" s="1"/>
  <c r="EH248" i="1" a="1"/>
  <c r="EH248" i="1" s="1"/>
  <c r="CD248" i="1" a="1"/>
  <c r="CD248" i="1" s="1"/>
  <c r="BZ248" i="1" a="1"/>
  <c r="BZ248" i="1" s="1"/>
  <c r="M283" i="1"/>
  <c r="KD282" i="1"/>
  <c r="O250" i="1"/>
  <c r="JA249" i="1"/>
  <c r="V250" i="1"/>
  <c r="JL249" i="1"/>
  <c r="N250" i="1"/>
  <c r="KC249" i="1"/>
  <c r="N283" i="1"/>
  <c r="KC282" i="1"/>
  <c r="KB281" i="1"/>
  <c r="KF281" i="1"/>
  <c r="KE281" i="1"/>
  <c r="JN249" i="1"/>
  <c r="X250" i="1"/>
  <c r="JL282" i="1"/>
  <c r="V283" i="1"/>
  <c r="L283" i="1"/>
  <c r="AQ282" i="1"/>
  <c r="L250" i="1"/>
  <c r="AQ249" i="1"/>
  <c r="EY281" i="1" a="1"/>
  <c r="EY281" i="1" s="1"/>
  <c r="CD281" i="1" a="1"/>
  <c r="CD281" i="1" s="1"/>
  <c r="BZ281" i="1" a="1"/>
  <c r="BZ281" i="1" s="1"/>
  <c r="K282" i="1"/>
  <c r="FA281" i="1" a="1"/>
  <c r="FA281" i="1" s="1"/>
  <c r="CC281" i="1" a="1"/>
  <c r="CC281" i="1" s="1"/>
  <c r="BY281" i="1" a="1"/>
  <c r="BY281" i="1" s="1"/>
  <c r="CB281" i="1" a="1"/>
  <c r="CB281" i="1" s="1"/>
  <c r="CA281" i="1" a="1"/>
  <c r="CA281" i="1" s="1"/>
  <c r="EH281" i="1" a="1"/>
  <c r="EH281" i="1" s="1"/>
  <c r="BX281" i="1" a="1"/>
  <c r="BX281" i="1" s="1"/>
  <c r="BW281" i="1" a="1"/>
  <c r="BW281" i="1" s="1"/>
  <c r="CF281" i="1" a="1"/>
  <c r="CF281" i="1" s="1"/>
  <c r="CE281" i="1" a="1"/>
  <c r="CE281" i="1" s="1"/>
  <c r="T282" i="1"/>
  <c r="KA281" i="1"/>
  <c r="JT281" i="1"/>
  <c r="KF249" i="1"/>
  <c r="KE249" i="1"/>
  <c r="Q250" i="1"/>
  <c r="JN283" i="1"/>
  <c r="X284" i="1"/>
  <c r="P251" i="1"/>
  <c r="JB250" i="1"/>
  <c r="S249" i="1"/>
  <c r="KB248" i="1"/>
  <c r="W283" i="1"/>
  <c r="JM282" i="1"/>
  <c r="JT248" i="1"/>
  <c r="KA248" i="1"/>
  <c r="W250" i="1"/>
  <c r="JM249" i="1"/>
  <c r="KG248" i="1"/>
  <c r="R249" i="1"/>
  <c r="H250" i="1"/>
  <c r="BA250" i="1" s="1"/>
  <c r="FO281" i="1"/>
  <c r="H282" i="1"/>
  <c r="BA282" i="1" s="1"/>
  <c r="FQ281" i="1"/>
  <c r="FP281" i="1"/>
  <c r="KC217" i="1"/>
  <c r="N218" i="1"/>
  <c r="EY216" i="1" a="1"/>
  <c r="EY216" i="1" s="1"/>
  <c r="CE216" i="1" a="1"/>
  <c r="CE216" i="1" s="1"/>
  <c r="CA216" i="1" a="1"/>
  <c r="CA216" i="1" s="1"/>
  <c r="BW216" i="1" a="1"/>
  <c r="BW216" i="1" s="1"/>
  <c r="EH216" i="1" a="1"/>
  <c r="EH216" i="1" s="1"/>
  <c r="CD216" i="1" a="1"/>
  <c r="CD216" i="1" s="1"/>
  <c r="BZ216" i="1" a="1"/>
  <c r="BZ216" i="1" s="1"/>
  <c r="K217" i="1"/>
  <c r="FA216" i="1" a="1"/>
  <c r="FA216" i="1" s="1"/>
  <c r="CC216" i="1" a="1"/>
  <c r="CC216" i="1" s="1"/>
  <c r="BY216" i="1" a="1"/>
  <c r="BY216" i="1" s="1"/>
  <c r="CF216" i="1" a="1"/>
  <c r="CF216" i="1" s="1"/>
  <c r="CB216" i="1" a="1"/>
  <c r="CB216" i="1" s="1"/>
  <c r="BX216" i="1" a="1"/>
  <c r="BX216" i="1" s="1"/>
  <c r="M216" i="1"/>
  <c r="KD215" i="1"/>
  <c r="KG217" i="1"/>
  <c r="R218" i="1"/>
  <c r="KB216" i="1"/>
  <c r="S217" i="1"/>
  <c r="KF216" i="1"/>
  <c r="KE216" i="1"/>
  <c r="Q217" i="1"/>
  <c r="O217" i="1"/>
  <c r="JA216" i="1"/>
  <c r="T216" i="1"/>
  <c r="JT215" i="1"/>
  <c r="KA215" i="1"/>
  <c r="JM215" i="1"/>
  <c r="P217" i="1"/>
  <c r="JB216" i="1"/>
  <c r="U217" i="1"/>
  <c r="FT216" i="1"/>
  <c r="FS216" i="1"/>
  <c r="JL215" i="1"/>
  <c r="L217" i="1"/>
  <c r="AQ216" i="1"/>
  <c r="JN215" i="1"/>
  <c r="AR38" i="1"/>
  <c r="AV38" i="1"/>
  <c r="AU38" i="1"/>
  <c r="AT38" i="1"/>
  <c r="AS38" i="1"/>
  <c r="J39" i="1"/>
  <c r="FS37" i="1"/>
  <c r="U38" i="1"/>
  <c r="FT37" i="1"/>
  <c r="N27" i="1"/>
  <c r="KC26" i="1"/>
  <c r="S38" i="1"/>
  <c r="KB37" i="1"/>
  <c r="KG38" i="1"/>
  <c r="R39" i="1"/>
  <c r="JB26" i="1"/>
  <c r="JB27" i="1"/>
  <c r="Q27" i="1"/>
  <c r="KF27" i="1" s="1"/>
  <c r="KE26" i="1"/>
  <c r="O27" i="1"/>
  <c r="JA26" i="1"/>
  <c r="JB28" i="1"/>
  <c r="P29" i="1"/>
  <c r="JP26" i="1"/>
  <c r="Y27" i="1"/>
  <c r="JO27" i="1" s="1"/>
  <c r="CB96" i="1" l="1" a="1"/>
  <c r="CB96" i="1" s="1"/>
  <c r="BZ96" i="1" a="1"/>
  <c r="BZ96" i="1" s="1"/>
  <c r="BX96" i="1" a="1"/>
  <c r="BX96" i="1" s="1"/>
  <c r="CD96" i="1" a="1"/>
  <c r="CD96" i="1" s="1"/>
  <c r="K97" i="1"/>
  <c r="EY96" i="1" a="1"/>
  <c r="EY96" i="1" s="1"/>
  <c r="FA96" i="1" a="1"/>
  <c r="FA96" i="1" s="1"/>
  <c r="CE96" i="1" a="1"/>
  <c r="CE96" i="1" s="1"/>
  <c r="CC96" i="1" a="1"/>
  <c r="CC96" i="1" s="1"/>
  <c r="CA96" i="1" a="1"/>
  <c r="CA96" i="1" s="1"/>
  <c r="BY96" i="1" a="1"/>
  <c r="BY96" i="1" s="1"/>
  <c r="BW96" i="1" a="1"/>
  <c r="BW96" i="1" s="1"/>
  <c r="CF96" i="1" a="1"/>
  <c r="CF96" i="1" s="1"/>
  <c r="EH96" i="1" a="1"/>
  <c r="EH96" i="1" s="1"/>
  <c r="J97" i="1"/>
  <c r="AV96" i="1"/>
  <c r="AU96" i="1"/>
  <c r="AT96" i="1"/>
  <c r="AS96" i="1"/>
  <c r="AR96" i="1"/>
  <c r="KG95" i="1"/>
  <c r="R96" i="1"/>
  <c r="O96" i="1"/>
  <c r="JA95" i="1"/>
  <c r="JO95" i="1"/>
  <c r="Y96" i="1"/>
  <c r="JP95" i="1"/>
  <c r="KB94" i="1"/>
  <c r="S95" i="1"/>
  <c r="L96" i="1"/>
  <c r="AQ95" i="1"/>
  <c r="KD94" i="1"/>
  <c r="M95" i="1"/>
  <c r="KC94" i="1"/>
  <c r="N95" i="1"/>
  <c r="JB95" i="1"/>
  <c r="P96" i="1"/>
  <c r="X95" i="1"/>
  <c r="JN94" i="1"/>
  <c r="JM94" i="1"/>
  <c r="W95" i="1"/>
  <c r="V95" i="1"/>
  <c r="JL94" i="1"/>
  <c r="U96" i="1"/>
  <c r="FT95" i="1"/>
  <c r="FS95" i="1"/>
  <c r="KF95" i="1"/>
  <c r="KE95" i="1"/>
  <c r="Q96" i="1"/>
  <c r="FO249" i="1"/>
  <c r="FP249" i="1"/>
  <c r="FQ249" i="1"/>
  <c r="R320" i="1"/>
  <c r="KG319" i="1"/>
  <c r="FT329" i="1"/>
  <c r="FS329" i="1"/>
  <c r="P330" i="1"/>
  <c r="JB328" i="1"/>
  <c r="KA327" i="1"/>
  <c r="T328" i="1"/>
  <c r="T329" i="1" s="1"/>
  <c r="JT327" i="1"/>
  <c r="FO327" i="1"/>
  <c r="H328" i="1"/>
  <c r="H329" i="1" s="1"/>
  <c r="FP327" i="1"/>
  <c r="FQ327" i="1"/>
  <c r="BA327" i="1"/>
  <c r="N327" i="1"/>
  <c r="KC325" i="1"/>
  <c r="M328" i="1"/>
  <c r="M329" i="1" s="1"/>
  <c r="KD329" i="1" s="1"/>
  <c r="KD327" i="1"/>
  <c r="L328" i="1"/>
  <c r="L329" i="1" s="1"/>
  <c r="AQ329" i="1" s="1"/>
  <c r="AQ327" i="1"/>
  <c r="KB330" i="1"/>
  <c r="S331" i="1"/>
  <c r="S332" i="1" s="1"/>
  <c r="KB332" i="1" s="1"/>
  <c r="JM328" i="1"/>
  <c r="W330" i="1"/>
  <c r="CE328" i="1" a="1"/>
  <c r="CE328" i="1" s="1"/>
  <c r="CA328" i="1" a="1"/>
  <c r="CA328" i="1" s="1"/>
  <c r="BW328" i="1" a="1"/>
  <c r="BW328" i="1" s="1"/>
  <c r="FA328" i="1" a="1"/>
  <c r="FA328" i="1" s="1"/>
  <c r="CC328" i="1" a="1"/>
  <c r="CC328" i="1" s="1"/>
  <c r="BY328" i="1" a="1"/>
  <c r="BY328" i="1" s="1"/>
  <c r="EY328" i="1" a="1"/>
  <c r="EY328" i="1" s="1"/>
  <c r="EH328" i="1" a="1"/>
  <c r="EH328" i="1" s="1"/>
  <c r="CF328" i="1" a="1"/>
  <c r="CF328" i="1" s="1"/>
  <c r="BZ328" i="1" a="1"/>
  <c r="BZ328" i="1" s="1"/>
  <c r="CD328" i="1" a="1"/>
  <c r="CD328" i="1" s="1"/>
  <c r="CB328" i="1" a="1"/>
  <c r="CB328" i="1" s="1"/>
  <c r="JA328" i="1"/>
  <c r="O330" i="1"/>
  <c r="U330" i="1"/>
  <c r="FS328" i="1"/>
  <c r="FT328" i="1"/>
  <c r="JN328" i="1"/>
  <c r="X330" i="1"/>
  <c r="KE330" i="1"/>
  <c r="Q331" i="1"/>
  <c r="Q332" i="1" s="1"/>
  <c r="KF330" i="1"/>
  <c r="Y331" i="1"/>
  <c r="Y332" i="1" s="1"/>
  <c r="JP330" i="1"/>
  <c r="JO330" i="1"/>
  <c r="V331" i="1"/>
  <c r="V332" i="1" s="1"/>
  <c r="JL332" i="1" s="1"/>
  <c r="JL330" i="1"/>
  <c r="BA214" i="1"/>
  <c r="FP214" i="1"/>
  <c r="FO214" i="1"/>
  <c r="FQ214" i="1"/>
  <c r="H215" i="1"/>
  <c r="Y256" i="1"/>
  <c r="JO255" i="1"/>
  <c r="JP255" i="1"/>
  <c r="U284" i="1"/>
  <c r="FT283" i="1"/>
  <c r="FS283" i="1"/>
  <c r="JP283" i="1"/>
  <c r="JO283" i="1"/>
  <c r="Y284" i="1"/>
  <c r="X251" i="1"/>
  <c r="JN250" i="1"/>
  <c r="JN284" i="1"/>
  <c r="X285" i="1"/>
  <c r="U251" i="1"/>
  <c r="FT250" i="1"/>
  <c r="FS250" i="1"/>
  <c r="KA249" i="1"/>
  <c r="JT249" i="1"/>
  <c r="KC250" i="1"/>
  <c r="N251" i="1"/>
  <c r="P283" i="1"/>
  <c r="JB282" i="1"/>
  <c r="FQ250" i="1"/>
  <c r="FP250" i="1"/>
  <c r="FO250" i="1"/>
  <c r="H251" i="1"/>
  <c r="BA251" i="1" s="1"/>
  <c r="KE250" i="1"/>
  <c r="Q251" i="1"/>
  <c r="KF250" i="1"/>
  <c r="KA282" i="1"/>
  <c r="T283" i="1"/>
  <c r="JT282" i="1"/>
  <c r="L251" i="1"/>
  <c r="AQ250" i="1"/>
  <c r="KE282" i="1"/>
  <c r="KF282" i="1"/>
  <c r="KG249" i="1"/>
  <c r="R250" i="1"/>
  <c r="W284" i="1"/>
  <c r="JM283" i="1"/>
  <c r="JL250" i="1"/>
  <c r="V251" i="1"/>
  <c r="P252" i="1"/>
  <c r="JB251" i="1"/>
  <c r="KD283" i="1"/>
  <c r="M284" i="1"/>
  <c r="FQ282" i="1"/>
  <c r="H283" i="1"/>
  <c r="BA283" i="1" s="1"/>
  <c r="FP282" i="1"/>
  <c r="FO282" i="1"/>
  <c r="L284" i="1"/>
  <c r="AQ283" i="1"/>
  <c r="O286" i="1"/>
  <c r="JA285" i="1"/>
  <c r="KB249" i="1"/>
  <c r="S250" i="1"/>
  <c r="CE282" i="1" a="1"/>
  <c r="CE282" i="1" s="1"/>
  <c r="CA282" i="1" a="1"/>
  <c r="CA282" i="1" s="1"/>
  <c r="BW282" i="1" a="1"/>
  <c r="BW282" i="1" s="1"/>
  <c r="EH282" i="1" a="1"/>
  <c r="EH282" i="1" s="1"/>
  <c r="CD282" i="1" a="1"/>
  <c r="CD282" i="1" s="1"/>
  <c r="BZ282" i="1" a="1"/>
  <c r="BZ282" i="1" s="1"/>
  <c r="K283" i="1"/>
  <c r="CC282" i="1" a="1"/>
  <c r="CC282" i="1" s="1"/>
  <c r="CB282" i="1" a="1"/>
  <c r="CB282" i="1" s="1"/>
  <c r="FA282" i="1" a="1"/>
  <c r="FA282" i="1" s="1"/>
  <c r="BY282" i="1" a="1"/>
  <c r="BY282" i="1" s="1"/>
  <c r="EY282" i="1" a="1"/>
  <c r="EY282" i="1" s="1"/>
  <c r="BX282" i="1" a="1"/>
  <c r="BX282" i="1" s="1"/>
  <c r="CF282" i="1" a="1"/>
  <c r="CF282" i="1" s="1"/>
  <c r="V284" i="1"/>
  <c r="JL283" i="1"/>
  <c r="KB282" i="1"/>
  <c r="O251" i="1"/>
  <c r="JA250" i="1"/>
  <c r="CE249" i="1" a="1"/>
  <c r="CE249" i="1" s="1"/>
  <c r="CA249" i="1" a="1"/>
  <c r="CA249" i="1" s="1"/>
  <c r="BW249" i="1" a="1"/>
  <c r="BW249" i="1" s="1"/>
  <c r="EH249" i="1" a="1"/>
  <c r="EH249" i="1" s="1"/>
  <c r="CD249" i="1" a="1"/>
  <c r="CD249" i="1" s="1"/>
  <c r="BZ249" i="1" a="1"/>
  <c r="BZ249" i="1" s="1"/>
  <c r="K250" i="1"/>
  <c r="FA249" i="1" a="1"/>
  <c r="FA249" i="1" s="1"/>
  <c r="CC249" i="1" a="1"/>
  <c r="CC249" i="1" s="1"/>
  <c r="BY249" i="1" a="1"/>
  <c r="BY249" i="1" s="1"/>
  <c r="CF249" i="1" a="1"/>
  <c r="CF249" i="1" s="1"/>
  <c r="CB249" i="1" a="1"/>
  <c r="CB249" i="1" s="1"/>
  <c r="BX249" i="1" a="1"/>
  <c r="BX249" i="1" s="1"/>
  <c r="EY249" i="1" a="1"/>
  <c r="EY249" i="1" s="1"/>
  <c r="KG283" i="1"/>
  <c r="R284" i="1"/>
  <c r="KC283" i="1"/>
  <c r="N284" i="1"/>
  <c r="W251" i="1"/>
  <c r="JM250" i="1"/>
  <c r="JM216" i="1"/>
  <c r="KB217" i="1"/>
  <c r="S218" i="1"/>
  <c r="AQ217" i="1"/>
  <c r="L218" i="1"/>
  <c r="JL216" i="1"/>
  <c r="KA216" i="1"/>
  <c r="T217" i="1"/>
  <c r="JT216" i="1"/>
  <c r="R219" i="1"/>
  <c r="KG218" i="1"/>
  <c r="JN216" i="1"/>
  <c r="FT217" i="1"/>
  <c r="FS217" i="1"/>
  <c r="U218" i="1"/>
  <c r="JA217" i="1"/>
  <c r="O218" i="1"/>
  <c r="CF217" i="1" a="1"/>
  <c r="CF217" i="1" s="1"/>
  <c r="CB217" i="1" a="1"/>
  <c r="CB217" i="1" s="1"/>
  <c r="EY217" i="1" a="1"/>
  <c r="EY217" i="1" s="1"/>
  <c r="CE217" i="1" a="1"/>
  <c r="CE217" i="1" s="1"/>
  <c r="CA217" i="1" a="1"/>
  <c r="CA217" i="1" s="1"/>
  <c r="BW217" i="1" a="1"/>
  <c r="BW217" i="1" s="1"/>
  <c r="CD217" i="1" a="1"/>
  <c r="CD217" i="1" s="1"/>
  <c r="BZ217" i="1" a="1"/>
  <c r="BZ217" i="1" s="1"/>
  <c r="FA217" i="1" a="1"/>
  <c r="FA217" i="1" s="1"/>
  <c r="CC217" i="1" a="1"/>
  <c r="CC217" i="1" s="1"/>
  <c r="EH217" i="1" a="1"/>
  <c r="EH217" i="1" s="1"/>
  <c r="BY217" i="1" a="1"/>
  <c r="BY217" i="1" s="1"/>
  <c r="BX217" i="1" a="1"/>
  <c r="BX217" i="1" s="1"/>
  <c r="K218" i="1"/>
  <c r="N219" i="1"/>
  <c r="KC218" i="1"/>
  <c r="JB217" i="1"/>
  <c r="P218" i="1"/>
  <c r="KF217" i="1"/>
  <c r="KE217" i="1"/>
  <c r="Q218" i="1"/>
  <c r="M217" i="1"/>
  <c r="KD216" i="1"/>
  <c r="AT39" i="1"/>
  <c r="AS39" i="1"/>
  <c r="AR39" i="1"/>
  <c r="AV39" i="1"/>
  <c r="AU39" i="1"/>
  <c r="J40" i="1"/>
  <c r="U39" i="1"/>
  <c r="FT38" i="1"/>
  <c r="FS38" i="1"/>
  <c r="S39" i="1"/>
  <c r="KB38" i="1"/>
  <c r="N28" i="1"/>
  <c r="KC27" i="1"/>
  <c r="Q28" i="1"/>
  <c r="KE28" i="1" s="1"/>
  <c r="KG39" i="1"/>
  <c r="R40" i="1"/>
  <c r="KE27" i="1"/>
  <c r="P30" i="1"/>
  <c r="JB29" i="1"/>
  <c r="JP27" i="1"/>
  <c r="Y28" i="1"/>
  <c r="JO28" i="1" s="1"/>
  <c r="JA27" i="1"/>
  <c r="O28" i="1"/>
  <c r="O97" i="1" l="1"/>
  <c r="JA96" i="1"/>
  <c r="AS97" i="1"/>
  <c r="J98" i="1"/>
  <c r="AR97" i="1"/>
  <c r="AV97" i="1"/>
  <c r="AU97" i="1"/>
  <c r="AT97" i="1"/>
  <c r="JN95" i="1"/>
  <c r="X96" i="1"/>
  <c r="L97" i="1"/>
  <c r="AQ96" i="1"/>
  <c r="KG96" i="1"/>
  <c r="R97" i="1"/>
  <c r="JB96" i="1"/>
  <c r="P97" i="1"/>
  <c r="KB95" i="1"/>
  <c r="S96" i="1"/>
  <c r="CE97" i="1" a="1"/>
  <c r="CE97" i="1" s="1"/>
  <c r="CF97" i="1" a="1"/>
  <c r="CF97" i="1" s="1"/>
  <c r="BZ97" i="1" a="1"/>
  <c r="BZ97" i="1" s="1"/>
  <c r="BW97" i="1" a="1"/>
  <c r="BW97" i="1" s="1"/>
  <c r="CD97" i="1" a="1"/>
  <c r="CD97" i="1" s="1"/>
  <c r="CA97" i="1" a="1"/>
  <c r="CA97" i="1" s="1"/>
  <c r="BY97" i="1" a="1"/>
  <c r="BY97" i="1" s="1"/>
  <c r="CC97" i="1" a="1"/>
  <c r="CC97" i="1" s="1"/>
  <c r="K98" i="1"/>
  <c r="BX97" i="1" a="1"/>
  <c r="BX97" i="1" s="1"/>
  <c r="EY97" i="1" a="1"/>
  <c r="EY97" i="1" s="1"/>
  <c r="FA97" i="1" a="1"/>
  <c r="FA97" i="1" s="1"/>
  <c r="EH97" i="1" a="1"/>
  <c r="EH97" i="1" s="1"/>
  <c r="CB97" i="1" a="1"/>
  <c r="CB97" i="1" s="1"/>
  <c r="FS96" i="1"/>
  <c r="U97" i="1"/>
  <c r="FT96" i="1"/>
  <c r="KC95" i="1"/>
  <c r="N96" i="1"/>
  <c r="V96" i="1"/>
  <c r="JL95" i="1"/>
  <c r="JO96" i="1"/>
  <c r="Y97" i="1"/>
  <c r="JP96" i="1"/>
  <c r="Q97" i="1"/>
  <c r="KF96" i="1"/>
  <c r="KE96" i="1"/>
  <c r="JM95" i="1"/>
  <c r="W96" i="1"/>
  <c r="M96" i="1"/>
  <c r="KD95" i="1"/>
  <c r="KG320" i="1"/>
  <c r="R321" i="1"/>
  <c r="JP332" i="1"/>
  <c r="JO332" i="1"/>
  <c r="KF332" i="1"/>
  <c r="KE332" i="1"/>
  <c r="KA329" i="1"/>
  <c r="JT329" i="1"/>
  <c r="FO329" i="1"/>
  <c r="FQ329" i="1"/>
  <c r="BA329" i="1"/>
  <c r="FP329" i="1"/>
  <c r="BA328" i="1"/>
  <c r="FO328" i="1"/>
  <c r="H330" i="1"/>
  <c r="FP328" i="1"/>
  <c r="FQ328" i="1"/>
  <c r="KD328" i="1"/>
  <c r="M330" i="1"/>
  <c r="T330" i="1"/>
  <c r="KA328" i="1"/>
  <c r="JT328" i="1"/>
  <c r="N328" i="1"/>
  <c r="N329" i="1" s="1"/>
  <c r="KC329" i="1" s="1"/>
  <c r="KC327" i="1"/>
  <c r="JB330" i="1"/>
  <c r="P331" i="1"/>
  <c r="P332" i="1" s="1"/>
  <c r="JB332" i="1" s="1"/>
  <c r="L330" i="1"/>
  <c r="AQ328" i="1"/>
  <c r="S333" i="1"/>
  <c r="KB331" i="1"/>
  <c r="V333" i="1"/>
  <c r="JL331" i="1"/>
  <c r="JM330" i="1"/>
  <c r="W331" i="1"/>
  <c r="W332" i="1" s="1"/>
  <c r="JM332" i="1" s="1"/>
  <c r="Y333" i="1"/>
  <c r="JO331" i="1"/>
  <c r="JP331" i="1"/>
  <c r="U331" i="1"/>
  <c r="U332" i="1" s="1"/>
  <c r="FT330" i="1"/>
  <c r="FS330" i="1"/>
  <c r="FA330" i="1" a="1"/>
  <c r="FA330" i="1" s="1"/>
  <c r="EY330" i="1" a="1"/>
  <c r="EY330" i="1" s="1"/>
  <c r="CC330" i="1" a="1"/>
  <c r="CC330" i="1" s="1"/>
  <c r="BY330" i="1" a="1"/>
  <c r="BY330" i="1" s="1"/>
  <c r="CB330" i="1" a="1"/>
  <c r="CB330" i="1" s="1"/>
  <c r="CA330" i="1" a="1"/>
  <c r="CA330" i="1" s="1"/>
  <c r="CF330" i="1" a="1"/>
  <c r="CF330" i="1" s="1"/>
  <c r="BZ330" i="1" a="1"/>
  <c r="BZ330" i="1" s="1"/>
  <c r="EH330" i="1" a="1"/>
  <c r="EH330" i="1" s="1"/>
  <c r="BW330" i="1" a="1"/>
  <c r="BW330" i="1" s="1"/>
  <c r="CE330" i="1" a="1"/>
  <c r="CE330" i="1" s="1"/>
  <c r="CD330" i="1" a="1"/>
  <c r="CD330" i="1" s="1"/>
  <c r="KF331" i="1"/>
  <c r="Q333" i="1"/>
  <c r="KE331" i="1"/>
  <c r="JA330" i="1"/>
  <c r="O331" i="1"/>
  <c r="O332" i="1" s="1"/>
  <c r="JA332" i="1" s="1"/>
  <c r="JN330" i="1"/>
  <c r="X331" i="1"/>
  <c r="X332" i="1" s="1"/>
  <c r="JN332" i="1" s="1"/>
  <c r="BA215" i="1"/>
  <c r="FQ215" i="1"/>
  <c r="FP215" i="1"/>
  <c r="FO215" i="1"/>
  <c r="H216" i="1"/>
  <c r="Y257" i="1"/>
  <c r="JP256" i="1"/>
  <c r="JO256" i="1"/>
  <c r="JP284" i="1"/>
  <c r="JO284" i="1"/>
  <c r="Y285" i="1"/>
  <c r="FS284" i="1"/>
  <c r="U285" i="1"/>
  <c r="FT284" i="1"/>
  <c r="KG284" i="1"/>
  <c r="R285" i="1"/>
  <c r="O287" i="1"/>
  <c r="JA286" i="1"/>
  <c r="CF250" i="1" a="1"/>
  <c r="CF250" i="1" s="1"/>
  <c r="CB250" i="1" a="1"/>
  <c r="CB250" i="1" s="1"/>
  <c r="BX250" i="1" a="1"/>
  <c r="BX250" i="1" s="1"/>
  <c r="EY250" i="1" a="1"/>
  <c r="EY250" i="1" s="1"/>
  <c r="CE250" i="1" a="1"/>
  <c r="CE250" i="1" s="1"/>
  <c r="CA250" i="1" a="1"/>
  <c r="CA250" i="1" s="1"/>
  <c r="BW250" i="1" a="1"/>
  <c r="BW250" i="1" s="1"/>
  <c r="EH250" i="1" a="1"/>
  <c r="EH250" i="1" s="1"/>
  <c r="CD250" i="1" a="1"/>
  <c r="CD250" i="1" s="1"/>
  <c r="BZ250" i="1" a="1"/>
  <c r="BZ250" i="1" s="1"/>
  <c r="K251" i="1"/>
  <c r="FA250" i="1" a="1"/>
  <c r="FA250" i="1" s="1"/>
  <c r="CC250" i="1" a="1"/>
  <c r="CC250" i="1" s="1"/>
  <c r="BY250" i="1" a="1"/>
  <c r="BY250" i="1" s="1"/>
  <c r="O252" i="1"/>
  <c r="JA251" i="1"/>
  <c r="L285" i="1"/>
  <c r="AQ284" i="1"/>
  <c r="R251" i="1"/>
  <c r="KG250" i="1"/>
  <c r="KB283" i="1"/>
  <c r="P253" i="1"/>
  <c r="JB252" i="1"/>
  <c r="Q252" i="1"/>
  <c r="KE251" i="1"/>
  <c r="KF251" i="1"/>
  <c r="P284" i="1"/>
  <c r="JB283" i="1"/>
  <c r="U252" i="1"/>
  <c r="FT251" i="1"/>
  <c r="FS251" i="1"/>
  <c r="JT283" i="1"/>
  <c r="KA283" i="1"/>
  <c r="T284" i="1"/>
  <c r="JL251" i="1"/>
  <c r="V252" i="1"/>
  <c r="KF283" i="1"/>
  <c r="KE283" i="1"/>
  <c r="KC251" i="1"/>
  <c r="N252" i="1"/>
  <c r="X286" i="1"/>
  <c r="JN285" i="1"/>
  <c r="KD284" i="1"/>
  <c r="M285" i="1"/>
  <c r="KB250" i="1"/>
  <c r="S251" i="1"/>
  <c r="FP283" i="1"/>
  <c r="FO283" i="1"/>
  <c r="H284" i="1"/>
  <c r="BA284" i="1" s="1"/>
  <c r="FQ283" i="1"/>
  <c r="FO251" i="1"/>
  <c r="H252" i="1"/>
  <c r="BA252" i="1" s="1"/>
  <c r="FQ251" i="1"/>
  <c r="FP251" i="1"/>
  <c r="W252" i="1"/>
  <c r="JM251" i="1"/>
  <c r="V285" i="1"/>
  <c r="JL284" i="1"/>
  <c r="K284" i="1"/>
  <c r="CF283" i="1" a="1"/>
  <c r="CF283" i="1" s="1"/>
  <c r="CB283" i="1" a="1"/>
  <c r="CB283" i="1" s="1"/>
  <c r="BX283" i="1" a="1"/>
  <c r="BX283" i="1" s="1"/>
  <c r="EY283" i="1" a="1"/>
  <c r="EY283" i="1" s="1"/>
  <c r="CE283" i="1" a="1"/>
  <c r="CE283" i="1" s="1"/>
  <c r="CA283" i="1" a="1"/>
  <c r="CA283" i="1" s="1"/>
  <c r="BW283" i="1" a="1"/>
  <c r="BW283" i="1" s="1"/>
  <c r="EH283" i="1" a="1"/>
  <c r="EH283" i="1" s="1"/>
  <c r="CD283" i="1" a="1"/>
  <c r="CD283" i="1" s="1"/>
  <c r="CC283" i="1" a="1"/>
  <c r="CC283" i="1" s="1"/>
  <c r="FA283" i="1" a="1"/>
  <c r="FA283" i="1" s="1"/>
  <c r="BZ283" i="1" a="1"/>
  <c r="BZ283" i="1" s="1"/>
  <c r="BY283" i="1" a="1"/>
  <c r="BY283" i="1" s="1"/>
  <c r="L252" i="1"/>
  <c r="AQ251" i="1"/>
  <c r="KC284" i="1"/>
  <c r="N285" i="1"/>
  <c r="W285" i="1"/>
  <c r="JM284" i="1"/>
  <c r="JT250" i="1"/>
  <c r="KA250" i="1"/>
  <c r="X252" i="1"/>
  <c r="JN251" i="1"/>
  <c r="KD217" i="1"/>
  <c r="M218" i="1"/>
  <c r="BZ218" i="1" a="1"/>
  <c r="BZ218" i="1" s="1"/>
  <c r="FA218" i="1" a="1"/>
  <c r="FA218" i="1" s="1"/>
  <c r="EH218" i="1" a="1"/>
  <c r="EH218" i="1" s="1"/>
  <c r="BX218" i="1" a="1"/>
  <c r="BX218" i="1" s="1"/>
  <c r="CF218" i="1" a="1"/>
  <c r="CF218" i="1" s="1"/>
  <c r="CC218" i="1" a="1"/>
  <c r="CC218" i="1" s="1"/>
  <c r="K219" i="1"/>
  <c r="CD218" i="1" a="1"/>
  <c r="CD218" i="1" s="1"/>
  <c r="EY218" i="1" a="1"/>
  <c r="EY218" i="1" s="1"/>
  <c r="CA218" i="1" a="1"/>
  <c r="CA218" i="1" s="1"/>
  <c r="BY218" i="1" a="1"/>
  <c r="BY218" i="1" s="1"/>
  <c r="CB218" i="1" a="1"/>
  <c r="CB218" i="1" s="1"/>
  <c r="BW218" i="1" a="1"/>
  <c r="BW218" i="1" s="1"/>
  <c r="CE218" i="1" a="1"/>
  <c r="CE218" i="1" s="1"/>
  <c r="FS218" i="1"/>
  <c r="U219" i="1"/>
  <c r="FT218" i="1"/>
  <c r="JT217" i="1"/>
  <c r="KA217" i="1"/>
  <c r="T218" i="1"/>
  <c r="KE218" i="1"/>
  <c r="Q219" i="1"/>
  <c r="KF218" i="1"/>
  <c r="N220" i="1"/>
  <c r="KC219" i="1"/>
  <c r="JL217" i="1"/>
  <c r="P219" i="1"/>
  <c r="JB218" i="1"/>
  <c r="JN217" i="1"/>
  <c r="AQ218" i="1"/>
  <c r="L219" i="1"/>
  <c r="O219" i="1"/>
  <c r="JA218" i="1"/>
  <c r="KG219" i="1"/>
  <c r="R220" i="1"/>
  <c r="KB218" i="1"/>
  <c r="S219" i="1"/>
  <c r="JM217" i="1"/>
  <c r="AV40" i="1"/>
  <c r="AU40" i="1"/>
  <c r="AT40" i="1"/>
  <c r="AS40" i="1"/>
  <c r="AR40" i="1"/>
  <c r="J41" i="1"/>
  <c r="FT39" i="1"/>
  <c r="U40" i="1"/>
  <c r="FS39" i="1"/>
  <c r="N29" i="1"/>
  <c r="KC28" i="1"/>
  <c r="S40" i="1"/>
  <c r="KB39" i="1"/>
  <c r="Q29" i="1"/>
  <c r="KF29" i="1" s="1"/>
  <c r="KF28" i="1"/>
  <c r="R41" i="1"/>
  <c r="KG40" i="1"/>
  <c r="JP28" i="1"/>
  <c r="Y29" i="1"/>
  <c r="JO29" i="1" s="1"/>
  <c r="JA28" i="1"/>
  <c r="O29" i="1"/>
  <c r="JB30" i="1"/>
  <c r="P31" i="1"/>
  <c r="M97" i="1" l="1"/>
  <c r="KD96" i="1"/>
  <c r="P98" i="1"/>
  <c r="JB97" i="1"/>
  <c r="W97" i="1"/>
  <c r="JM96" i="1"/>
  <c r="V97" i="1"/>
  <c r="JL96" i="1"/>
  <c r="KG97" i="1"/>
  <c r="R98" i="1"/>
  <c r="N97" i="1"/>
  <c r="KC96" i="1"/>
  <c r="AT98" i="1"/>
  <c r="AS98" i="1"/>
  <c r="AR98" i="1"/>
  <c r="J99" i="1"/>
  <c r="AV98" i="1"/>
  <c r="AU98" i="1"/>
  <c r="KF97" i="1"/>
  <c r="KE97" i="1"/>
  <c r="Q98" i="1"/>
  <c r="BX98" i="1" a="1"/>
  <c r="BX98" i="1" s="1"/>
  <c r="EY98" i="1" a="1"/>
  <c r="EY98" i="1" s="1"/>
  <c r="FA98" i="1" a="1"/>
  <c r="FA98" i="1" s="1"/>
  <c r="CE98" i="1" a="1"/>
  <c r="CE98" i="1" s="1"/>
  <c r="CC98" i="1" a="1"/>
  <c r="CC98" i="1" s="1"/>
  <c r="CA98" i="1" a="1"/>
  <c r="CA98" i="1" s="1"/>
  <c r="BY98" i="1" a="1"/>
  <c r="BY98" i="1" s="1"/>
  <c r="BW98" i="1" a="1"/>
  <c r="BW98" i="1" s="1"/>
  <c r="K99" i="1"/>
  <c r="EH98" i="1" a="1"/>
  <c r="EH98" i="1" s="1"/>
  <c r="CF98" i="1" a="1"/>
  <c r="CF98" i="1" s="1"/>
  <c r="CD98" i="1" a="1"/>
  <c r="CD98" i="1" s="1"/>
  <c r="CB98" i="1" a="1"/>
  <c r="CB98" i="1" s="1"/>
  <c r="BZ98" i="1" a="1"/>
  <c r="BZ98" i="1" s="1"/>
  <c r="L98" i="1"/>
  <c r="AQ97" i="1"/>
  <c r="FT97" i="1"/>
  <c r="FS97" i="1"/>
  <c r="U98" i="1"/>
  <c r="S97" i="1"/>
  <c r="KB96" i="1"/>
  <c r="JN96" i="1"/>
  <c r="X97" i="1"/>
  <c r="JO97" i="1"/>
  <c r="Y98" i="1"/>
  <c r="JP97" i="1"/>
  <c r="JA97" i="1"/>
  <c r="O98" i="1"/>
  <c r="KG321" i="1"/>
  <c r="R322" i="1"/>
  <c r="FT332" i="1"/>
  <c r="FS332" i="1"/>
  <c r="T331" i="1"/>
  <c r="T332" i="1" s="1"/>
  <c r="JT330" i="1"/>
  <c r="KA330" i="1"/>
  <c r="KD330" i="1"/>
  <c r="M331" i="1"/>
  <c r="M332" i="1" s="1"/>
  <c r="KD332" i="1" s="1"/>
  <c r="P333" i="1"/>
  <c r="JB331" i="1"/>
  <c r="N330" i="1"/>
  <c r="KC328" i="1"/>
  <c r="FP330" i="1"/>
  <c r="FO330" i="1"/>
  <c r="FQ330" i="1"/>
  <c r="H331" i="1"/>
  <c r="H332" i="1" s="1"/>
  <c r="BA330" i="1"/>
  <c r="L331" i="1"/>
  <c r="L332" i="1" s="1"/>
  <c r="AQ332" i="1" s="1"/>
  <c r="AQ330" i="1"/>
  <c r="KB333" i="1"/>
  <c r="S334" i="1"/>
  <c r="S335" i="1" s="1"/>
  <c r="KB335" i="1" s="1"/>
  <c r="X333" i="1"/>
  <c r="JN331" i="1"/>
  <c r="FS331" i="1"/>
  <c r="U333" i="1"/>
  <c r="FT331" i="1"/>
  <c r="O333" i="1"/>
  <c r="JA331" i="1"/>
  <c r="FA331" i="1" a="1"/>
  <c r="FA331" i="1" s="1"/>
  <c r="CE331" i="1" a="1"/>
  <c r="CE331" i="1" s="1"/>
  <c r="CA331" i="1" a="1"/>
  <c r="CA331" i="1" s="1"/>
  <c r="BW331" i="1" a="1"/>
  <c r="BW331" i="1" s="1"/>
  <c r="BZ331" i="1" a="1"/>
  <c r="BZ331" i="1" s="1"/>
  <c r="EH331" i="1" a="1"/>
  <c r="EH331" i="1" s="1"/>
  <c r="CD331" i="1" a="1"/>
  <c r="CD331" i="1" s="1"/>
  <c r="EY331" i="1" a="1"/>
  <c r="EY331" i="1" s="1"/>
  <c r="CC331" i="1" a="1"/>
  <c r="CC331" i="1" s="1"/>
  <c r="CB331" i="1" a="1"/>
  <c r="CB331" i="1" s="1"/>
  <c r="CF331" i="1" a="1"/>
  <c r="CF331" i="1" s="1"/>
  <c r="BY331" i="1" a="1"/>
  <c r="BY331" i="1" s="1"/>
  <c r="JO333" i="1"/>
  <c r="Y334" i="1"/>
  <c r="Y335" i="1" s="1"/>
  <c r="JP333" i="1"/>
  <c r="JM331" i="1"/>
  <c r="W333" i="1"/>
  <c r="KF333" i="1"/>
  <c r="Q334" i="1"/>
  <c r="Q335" i="1" s="1"/>
  <c r="KE333" i="1"/>
  <c r="V334" i="1"/>
  <c r="V335" i="1" s="1"/>
  <c r="JL335" i="1" s="1"/>
  <c r="JL333" i="1"/>
  <c r="BA216" i="1"/>
  <c r="FQ216" i="1"/>
  <c r="FO216" i="1"/>
  <c r="FP216" i="1"/>
  <c r="H217" i="1"/>
  <c r="Y258" i="1"/>
  <c r="JO257" i="1"/>
  <c r="JP257" i="1"/>
  <c r="U286" i="1"/>
  <c r="FT285" i="1"/>
  <c r="FS285" i="1"/>
  <c r="JP285" i="1"/>
  <c r="JO285" i="1"/>
  <c r="Y286" i="1"/>
  <c r="P285" i="1"/>
  <c r="JB284" i="1"/>
  <c r="KC285" i="1"/>
  <c r="N286" i="1"/>
  <c r="KB251" i="1"/>
  <c r="S252" i="1"/>
  <c r="JT284" i="1"/>
  <c r="KA284" i="1"/>
  <c r="T285" i="1"/>
  <c r="KG251" i="1"/>
  <c r="R252" i="1"/>
  <c r="EY251" i="1" a="1"/>
  <c r="EY251" i="1" s="1"/>
  <c r="CE251" i="1" a="1"/>
  <c r="CE251" i="1" s="1"/>
  <c r="CA251" i="1" a="1"/>
  <c r="CA251" i="1" s="1"/>
  <c r="BW251" i="1" a="1"/>
  <c r="BW251" i="1" s="1"/>
  <c r="CD251" i="1" a="1"/>
  <c r="CD251" i="1" s="1"/>
  <c r="K252" i="1"/>
  <c r="BZ251" i="1" a="1"/>
  <c r="BZ251" i="1" s="1"/>
  <c r="BY251" i="1" a="1"/>
  <c r="BY251" i="1" s="1"/>
  <c r="CF251" i="1" a="1"/>
  <c r="CF251" i="1" s="1"/>
  <c r="BX251" i="1" a="1"/>
  <c r="BX251" i="1" s="1"/>
  <c r="FA251" i="1" a="1"/>
  <c r="FA251" i="1" s="1"/>
  <c r="CC251" i="1" a="1"/>
  <c r="CC251" i="1" s="1"/>
  <c r="CB251" i="1" a="1"/>
  <c r="CB251" i="1" s="1"/>
  <c r="EH251" i="1" a="1"/>
  <c r="EH251" i="1" s="1"/>
  <c r="K285" i="1"/>
  <c r="EY284" i="1" a="1"/>
  <c r="EY284" i="1" s="1"/>
  <c r="EH284" i="1" a="1"/>
  <c r="EH284" i="1" s="1"/>
  <c r="BY284" i="1" a="1"/>
  <c r="BY284" i="1" s="1"/>
  <c r="CD284" i="1" a="1"/>
  <c r="CD284" i="1" s="1"/>
  <c r="FA284" i="1" a="1"/>
  <c r="FA284" i="1" s="1"/>
  <c r="BW284" i="1" a="1"/>
  <c r="BW284" i="1" s="1"/>
  <c r="CB284" i="1" a="1"/>
  <c r="CB284" i="1" s="1"/>
  <c r="CA284" i="1" a="1"/>
  <c r="CA284" i="1" s="1"/>
  <c r="CF284" i="1" a="1"/>
  <c r="CF284" i="1" s="1"/>
  <c r="CE284" i="1" a="1"/>
  <c r="CE284" i="1" s="1"/>
  <c r="CC284" i="1" a="1"/>
  <c r="CC284" i="1" s="1"/>
  <c r="BZ284" i="1" a="1"/>
  <c r="BZ284" i="1" s="1"/>
  <c r="BX284" i="1" a="1"/>
  <c r="BX284" i="1" s="1"/>
  <c r="H253" i="1"/>
  <c r="BA253" i="1" s="1"/>
  <c r="FQ252" i="1"/>
  <c r="FO252" i="1"/>
  <c r="FP252" i="1"/>
  <c r="KE284" i="1"/>
  <c r="KF284" i="1"/>
  <c r="X253" i="1"/>
  <c r="JN252" i="1"/>
  <c r="M286" i="1"/>
  <c r="KD285" i="1"/>
  <c r="KF252" i="1"/>
  <c r="KE252" i="1"/>
  <c r="Q253" i="1"/>
  <c r="AQ285" i="1"/>
  <c r="L286" i="1"/>
  <c r="KA251" i="1"/>
  <c r="JT251" i="1"/>
  <c r="AQ252" i="1"/>
  <c r="L253" i="1"/>
  <c r="JL285" i="1"/>
  <c r="V286" i="1"/>
  <c r="JL252" i="1"/>
  <c r="V253" i="1"/>
  <c r="P254" i="1"/>
  <c r="JB253" i="1"/>
  <c r="O253" i="1"/>
  <c r="JA252" i="1"/>
  <c r="JA287" i="1"/>
  <c r="O288" i="1"/>
  <c r="JM252" i="1"/>
  <c r="W253" i="1"/>
  <c r="FP284" i="1"/>
  <c r="FO284" i="1"/>
  <c r="H285" i="1"/>
  <c r="BA285" i="1" s="1"/>
  <c r="FQ284" i="1"/>
  <c r="JN286" i="1"/>
  <c r="X287" i="1"/>
  <c r="FT252" i="1"/>
  <c r="FS252" i="1"/>
  <c r="U253" i="1"/>
  <c r="R286" i="1"/>
  <c r="KG285" i="1"/>
  <c r="JM285" i="1"/>
  <c r="W286" i="1"/>
  <c r="KC252" i="1"/>
  <c r="N253" i="1"/>
  <c r="KB284" i="1"/>
  <c r="AQ219" i="1"/>
  <c r="L220" i="1"/>
  <c r="N221" i="1"/>
  <c r="KC220" i="1"/>
  <c r="JM218" i="1"/>
  <c r="S220" i="1"/>
  <c r="KB219" i="1"/>
  <c r="JN218" i="1"/>
  <c r="JT218" i="1"/>
  <c r="KA218" i="1"/>
  <c r="T219" i="1"/>
  <c r="KG220" i="1"/>
  <c r="R221" i="1"/>
  <c r="KE219" i="1"/>
  <c r="Q220" i="1"/>
  <c r="KF219" i="1"/>
  <c r="P220" i="1"/>
  <c r="JB219" i="1"/>
  <c r="JL218" i="1"/>
  <c r="U220" i="1"/>
  <c r="FT219" i="1"/>
  <c r="FS219" i="1"/>
  <c r="KD218" i="1"/>
  <c r="M219" i="1"/>
  <c r="O220" i="1"/>
  <c r="JA219" i="1"/>
  <c r="EH219" i="1" a="1"/>
  <c r="EH219" i="1" s="1"/>
  <c r="BY219" i="1" a="1"/>
  <c r="BY219" i="1" s="1"/>
  <c r="CA219" i="1" a="1"/>
  <c r="CA219" i="1" s="1"/>
  <c r="CB219" i="1" a="1"/>
  <c r="CB219" i="1" s="1"/>
  <c r="CD219" i="1" a="1"/>
  <c r="CD219" i="1" s="1"/>
  <c r="FA219" i="1" a="1"/>
  <c r="FA219" i="1" s="1"/>
  <c r="BW219" i="1" a="1"/>
  <c r="BW219" i="1" s="1"/>
  <c r="BX219" i="1" a="1"/>
  <c r="BX219" i="1" s="1"/>
  <c r="K220" i="1"/>
  <c r="CC219" i="1" a="1"/>
  <c r="CC219" i="1" s="1"/>
  <c r="CE219" i="1" a="1"/>
  <c r="CE219" i="1" s="1"/>
  <c r="CF219" i="1" a="1"/>
  <c r="CF219" i="1" s="1"/>
  <c r="EY219" i="1" a="1"/>
  <c r="EY219" i="1" s="1"/>
  <c r="BZ219" i="1" a="1"/>
  <c r="BZ219" i="1" s="1"/>
  <c r="AR41" i="1"/>
  <c r="AV41" i="1"/>
  <c r="AU41" i="1"/>
  <c r="AT41" i="1"/>
  <c r="AS41" i="1"/>
  <c r="FT40" i="1"/>
  <c r="FS40" i="1"/>
  <c r="U41" i="1"/>
  <c r="KE29" i="1"/>
  <c r="KB40" i="1"/>
  <c r="S41" i="1"/>
  <c r="Q30" i="1"/>
  <c r="KF30" i="1" s="1"/>
  <c r="N30" i="1"/>
  <c r="KC29" i="1"/>
  <c r="KG41" i="1"/>
  <c r="JA29" i="1"/>
  <c r="O30" i="1"/>
  <c r="JP29" i="1"/>
  <c r="Y30" i="1"/>
  <c r="JO30" i="1" s="1"/>
  <c r="JB31" i="1"/>
  <c r="P32" i="1"/>
  <c r="FT98" i="1" l="1"/>
  <c r="FS98" i="1"/>
  <c r="U99" i="1"/>
  <c r="AU99" i="1"/>
  <c r="J100" i="1"/>
  <c r="AT99" i="1"/>
  <c r="AS99" i="1"/>
  <c r="AR99" i="1"/>
  <c r="AV99" i="1"/>
  <c r="V98" i="1"/>
  <c r="JL97" i="1"/>
  <c r="JP98" i="1"/>
  <c r="JO98" i="1"/>
  <c r="Y99" i="1"/>
  <c r="BZ99" i="1" a="1"/>
  <c r="BZ99" i="1" s="1"/>
  <c r="CF99" i="1" a="1"/>
  <c r="CF99" i="1" s="1"/>
  <c r="K100" i="1"/>
  <c r="CA99" i="1" a="1"/>
  <c r="CA99" i="1" s="1"/>
  <c r="EY99" i="1" a="1"/>
  <c r="EY99" i="1" s="1"/>
  <c r="FA99" i="1" a="1"/>
  <c r="FA99" i="1" s="1"/>
  <c r="CC99" i="1" a="1"/>
  <c r="CC99" i="1" s="1"/>
  <c r="CE99" i="1" a="1"/>
  <c r="CE99" i="1" s="1"/>
  <c r="BX99" i="1" a="1"/>
  <c r="BX99" i="1" s="1"/>
  <c r="BY99" i="1" a="1"/>
  <c r="BY99" i="1" s="1"/>
  <c r="CB99" i="1" a="1"/>
  <c r="CB99" i="1" s="1"/>
  <c r="BW99" i="1" a="1"/>
  <c r="BW99" i="1" s="1"/>
  <c r="CD99" i="1" a="1"/>
  <c r="CD99" i="1" s="1"/>
  <c r="EH99" i="1" a="1"/>
  <c r="EH99" i="1" s="1"/>
  <c r="Q99" i="1"/>
  <c r="KF98" i="1"/>
  <c r="KE98" i="1"/>
  <c r="W98" i="1"/>
  <c r="JM97" i="1"/>
  <c r="JN97" i="1"/>
  <c r="X98" i="1"/>
  <c r="L99" i="1"/>
  <c r="AQ98" i="1"/>
  <c r="N98" i="1"/>
  <c r="KC97" i="1"/>
  <c r="P99" i="1"/>
  <c r="JB98" i="1"/>
  <c r="KG98" i="1"/>
  <c r="R99" i="1"/>
  <c r="JA98" i="1"/>
  <c r="O99" i="1"/>
  <c r="S98" i="1"/>
  <c r="KB97" i="1"/>
  <c r="M98" i="1"/>
  <c r="KD97" i="1"/>
  <c r="R323" i="1"/>
  <c r="KG322" i="1"/>
  <c r="JP335" i="1"/>
  <c r="JO335" i="1"/>
  <c r="KF335" i="1"/>
  <c r="KE335" i="1"/>
  <c r="FQ332" i="1"/>
  <c r="BA332" i="1"/>
  <c r="FP332" i="1"/>
  <c r="FO332" i="1"/>
  <c r="JT332" i="1"/>
  <c r="KA332" i="1"/>
  <c r="N331" i="1"/>
  <c r="N332" i="1" s="1"/>
  <c r="KC332" i="1" s="1"/>
  <c r="KC330" i="1"/>
  <c r="JB333" i="1"/>
  <c r="P334" i="1"/>
  <c r="P335" i="1" s="1"/>
  <c r="JB335" i="1" s="1"/>
  <c r="BA331" i="1"/>
  <c r="FO331" i="1"/>
  <c r="H333" i="1"/>
  <c r="FP331" i="1"/>
  <c r="FQ331" i="1"/>
  <c r="KD331" i="1"/>
  <c r="M333" i="1"/>
  <c r="KA331" i="1"/>
  <c r="T333" i="1"/>
  <c r="JT331" i="1"/>
  <c r="AQ331" i="1"/>
  <c r="L333" i="1"/>
  <c r="S336" i="1"/>
  <c r="KB334" i="1"/>
  <c r="V336" i="1"/>
  <c r="JL334" i="1"/>
  <c r="JA333" i="1"/>
  <c r="O334" i="1"/>
  <c r="O335" i="1" s="1"/>
  <c r="JA335" i="1" s="1"/>
  <c r="JN333" i="1"/>
  <c r="X334" i="1"/>
  <c r="X335" i="1" s="1"/>
  <c r="JN335" i="1" s="1"/>
  <c r="Q336" i="1"/>
  <c r="KF334" i="1"/>
  <c r="KE334" i="1"/>
  <c r="Y336" i="1"/>
  <c r="JP334" i="1"/>
  <c r="JO334" i="1"/>
  <c r="JM333" i="1"/>
  <c r="W334" i="1"/>
  <c r="W335" i="1" s="1"/>
  <c r="JM335" i="1" s="1"/>
  <c r="FT333" i="1"/>
  <c r="FS333" i="1"/>
  <c r="U334" i="1"/>
  <c r="U335" i="1" s="1"/>
  <c r="FA333" i="1" a="1"/>
  <c r="FA333" i="1" s="1"/>
  <c r="CD333" i="1" a="1"/>
  <c r="CD333" i="1" s="1"/>
  <c r="BZ333" i="1" a="1"/>
  <c r="BZ333" i="1" s="1"/>
  <c r="EY333" i="1" a="1"/>
  <c r="EY333" i="1" s="1"/>
  <c r="CF333" i="1" a="1"/>
  <c r="CF333" i="1" s="1"/>
  <c r="CB333" i="1" a="1"/>
  <c r="CB333" i="1" s="1"/>
  <c r="EH333" i="1" a="1"/>
  <c r="EH333" i="1" s="1"/>
  <c r="CE333" i="1" a="1"/>
  <c r="CE333" i="1" s="1"/>
  <c r="BY333" i="1" a="1"/>
  <c r="BY333" i="1" s="1"/>
  <c r="CA333" i="1" a="1"/>
  <c r="CA333" i="1" s="1"/>
  <c r="BW333" i="1" a="1"/>
  <c r="BW333" i="1" s="1"/>
  <c r="CC333" i="1" a="1"/>
  <c r="CC333" i="1" s="1"/>
  <c r="BA217" i="1"/>
  <c r="FP217" i="1"/>
  <c r="FO217" i="1"/>
  <c r="H218" i="1"/>
  <c r="FQ217" i="1"/>
  <c r="Y259" i="1"/>
  <c r="JP258" i="1"/>
  <c r="JO258" i="1"/>
  <c r="JP286" i="1"/>
  <c r="JO286" i="1"/>
  <c r="Y287" i="1"/>
  <c r="U287" i="1"/>
  <c r="FT286" i="1"/>
  <c r="FS286" i="1"/>
  <c r="R287" i="1"/>
  <c r="KG286" i="1"/>
  <c r="O254" i="1"/>
  <c r="JA253" i="1"/>
  <c r="V287" i="1"/>
  <c r="JL286" i="1"/>
  <c r="U254" i="1"/>
  <c r="FT253" i="1"/>
  <c r="FS253" i="1"/>
  <c r="KF253" i="1"/>
  <c r="KE253" i="1"/>
  <c r="Q254" i="1"/>
  <c r="S253" i="1"/>
  <c r="KB252" i="1"/>
  <c r="H286" i="1"/>
  <c r="BA286" i="1" s="1"/>
  <c r="FQ285" i="1"/>
  <c r="FP285" i="1"/>
  <c r="FO285" i="1"/>
  <c r="KB285" i="1"/>
  <c r="P255" i="1"/>
  <c r="JB254" i="1"/>
  <c r="L254" i="1"/>
  <c r="AQ253" i="1"/>
  <c r="KF285" i="1"/>
  <c r="KE285" i="1"/>
  <c r="L287" i="1"/>
  <c r="AQ286" i="1"/>
  <c r="H254" i="1"/>
  <c r="BA254" i="1" s="1"/>
  <c r="FQ253" i="1"/>
  <c r="FP253" i="1"/>
  <c r="FO253" i="1"/>
  <c r="N254" i="1"/>
  <c r="KC253" i="1"/>
  <c r="W254" i="1"/>
  <c r="JM253" i="1"/>
  <c r="KC286" i="1"/>
  <c r="N287" i="1"/>
  <c r="JN253" i="1"/>
  <c r="X254" i="1"/>
  <c r="JN287" i="1"/>
  <c r="X288" i="1"/>
  <c r="R253" i="1"/>
  <c r="KG252" i="1"/>
  <c r="JM286" i="1"/>
  <c r="W287" i="1"/>
  <c r="O289" i="1"/>
  <c r="JA288" i="1"/>
  <c r="M287" i="1"/>
  <c r="KD286" i="1"/>
  <c r="EH285" i="1" a="1"/>
  <c r="EH285" i="1" s="1"/>
  <c r="FA285" i="1" a="1"/>
  <c r="FA285" i="1" s="1"/>
  <c r="CC285" i="1" a="1"/>
  <c r="CC285" i="1" s="1"/>
  <c r="BY285" i="1" a="1"/>
  <c r="BY285" i="1" s="1"/>
  <c r="CF285" i="1" a="1"/>
  <c r="CF285" i="1" s="1"/>
  <c r="CB285" i="1" a="1"/>
  <c r="CB285" i="1" s="1"/>
  <c r="BX285" i="1" a="1"/>
  <c r="BX285" i="1" s="1"/>
  <c r="EY285" i="1" a="1"/>
  <c r="EY285" i="1" s="1"/>
  <c r="CD285" i="1" a="1"/>
  <c r="CD285" i="1" s="1"/>
  <c r="CA285" i="1" a="1"/>
  <c r="CA285" i="1" s="1"/>
  <c r="BZ285" i="1" a="1"/>
  <c r="BZ285" i="1" s="1"/>
  <c r="K286" i="1"/>
  <c r="BW285" i="1" a="1"/>
  <c r="BW285" i="1" s="1"/>
  <c r="CE285" i="1" a="1"/>
  <c r="CE285" i="1" s="1"/>
  <c r="V254" i="1"/>
  <c r="JL253" i="1"/>
  <c r="KA252" i="1"/>
  <c r="JT252" i="1"/>
  <c r="FA252" i="1" a="1"/>
  <c r="FA252" i="1" s="1"/>
  <c r="CC252" i="1" a="1"/>
  <c r="CC252" i="1" s="1"/>
  <c r="BY252" i="1" a="1"/>
  <c r="BY252" i="1" s="1"/>
  <c r="EY252" i="1" a="1"/>
  <c r="EY252" i="1" s="1"/>
  <c r="CE252" i="1" a="1"/>
  <c r="CE252" i="1" s="1"/>
  <c r="CA252" i="1" a="1"/>
  <c r="CA252" i="1" s="1"/>
  <c r="BW252" i="1" a="1"/>
  <c r="BW252" i="1" s="1"/>
  <c r="CF252" i="1" a="1"/>
  <c r="CF252" i="1" s="1"/>
  <c r="BX252" i="1" a="1"/>
  <c r="BX252" i="1" s="1"/>
  <c r="K253" i="1"/>
  <c r="CD252" i="1" a="1"/>
  <c r="CD252" i="1" s="1"/>
  <c r="CB252" i="1" a="1"/>
  <c r="CB252" i="1" s="1"/>
  <c r="EH252" i="1" a="1"/>
  <c r="EH252" i="1" s="1"/>
  <c r="BZ252" i="1" a="1"/>
  <c r="BZ252" i="1" s="1"/>
  <c r="KA285" i="1"/>
  <c r="JT285" i="1"/>
  <c r="T286" i="1"/>
  <c r="P286" i="1"/>
  <c r="JB285" i="1"/>
  <c r="KG221" i="1"/>
  <c r="R222" i="1"/>
  <c r="KB220" i="1"/>
  <c r="S221" i="1"/>
  <c r="KD219" i="1"/>
  <c r="M220" i="1"/>
  <c r="JL219" i="1"/>
  <c r="T220" i="1"/>
  <c r="JT219" i="1"/>
  <c r="KA219" i="1"/>
  <c r="JM219" i="1"/>
  <c r="CF220" i="1" a="1"/>
  <c r="CF220" i="1" s="1"/>
  <c r="CA220" i="1" a="1"/>
  <c r="CA220" i="1" s="1"/>
  <c r="CC220" i="1" a="1"/>
  <c r="CC220" i="1" s="1"/>
  <c r="EY220" i="1" a="1"/>
  <c r="EY220" i="1" s="1"/>
  <c r="CE220" i="1" a="1"/>
  <c r="CE220" i="1" s="1"/>
  <c r="EH220" i="1" a="1"/>
  <c r="EH220" i="1" s="1"/>
  <c r="BX220" i="1" a="1"/>
  <c r="BX220" i="1" s="1"/>
  <c r="BY220" i="1" a="1"/>
  <c r="BY220" i="1" s="1"/>
  <c r="BZ220" i="1" a="1"/>
  <c r="BZ220" i="1" s="1"/>
  <c r="BW220" i="1" a="1"/>
  <c r="BW220" i="1" s="1"/>
  <c r="K221" i="1"/>
  <c r="CD220" i="1" a="1"/>
  <c r="CD220" i="1" s="1"/>
  <c r="FA220" i="1" a="1"/>
  <c r="FA220" i="1" s="1"/>
  <c r="CB220" i="1" a="1"/>
  <c r="CB220" i="1" s="1"/>
  <c r="FT220" i="1"/>
  <c r="FS220" i="1"/>
  <c r="U221" i="1"/>
  <c r="JB220" i="1"/>
  <c r="P221" i="1"/>
  <c r="KC221" i="1"/>
  <c r="N222" i="1"/>
  <c r="AQ220" i="1"/>
  <c r="L221" i="1"/>
  <c r="O221" i="1"/>
  <c r="JA220" i="1"/>
  <c r="KE220" i="1"/>
  <c r="Q221" i="1"/>
  <c r="KF220" i="1"/>
  <c r="JN219" i="1"/>
  <c r="FS41" i="1"/>
  <c r="FT41" i="1"/>
  <c r="Q31" i="1"/>
  <c r="KF31" i="1" s="1"/>
  <c r="KE30" i="1"/>
  <c r="N31" i="1"/>
  <c r="KC30" i="1"/>
  <c r="KB41" i="1"/>
  <c r="JP30" i="1"/>
  <c r="Y31" i="1"/>
  <c r="JO31" i="1" s="1"/>
  <c r="O31" i="1"/>
  <c r="JA30" i="1"/>
  <c r="JB32" i="1"/>
  <c r="M99" i="1" l="1"/>
  <c r="KD98" i="1"/>
  <c r="P100" i="1"/>
  <c r="JB99" i="1"/>
  <c r="JM98" i="1"/>
  <c r="W99" i="1"/>
  <c r="S99" i="1"/>
  <c r="KB98" i="1"/>
  <c r="N99" i="1"/>
  <c r="KC98" i="1"/>
  <c r="JO99" i="1"/>
  <c r="JP99" i="1"/>
  <c r="Y100" i="1"/>
  <c r="O100" i="1"/>
  <c r="JA99" i="1"/>
  <c r="KF99" i="1"/>
  <c r="KE99" i="1"/>
  <c r="Q100" i="1"/>
  <c r="AU100" i="1"/>
  <c r="AT100" i="1"/>
  <c r="AS100" i="1"/>
  <c r="AR100" i="1"/>
  <c r="J101" i="1"/>
  <c r="AV100" i="1"/>
  <c r="L100" i="1"/>
  <c r="AQ99" i="1"/>
  <c r="KG99" i="1"/>
  <c r="R100" i="1"/>
  <c r="JN98" i="1"/>
  <c r="X99" i="1"/>
  <c r="FS99" i="1"/>
  <c r="U100" i="1"/>
  <c r="FT99" i="1"/>
  <c r="V99" i="1"/>
  <c r="JL98" i="1"/>
  <c r="CD100" i="1" a="1"/>
  <c r="CD100" i="1" s="1"/>
  <c r="BX100" i="1" a="1"/>
  <c r="BX100" i="1" s="1"/>
  <c r="BZ100" i="1" a="1"/>
  <c r="BZ100" i="1" s="1"/>
  <c r="CE100" i="1" a="1"/>
  <c r="CE100" i="1" s="1"/>
  <c r="FA100" i="1" a="1"/>
  <c r="FA100" i="1" s="1"/>
  <c r="CA100" i="1" a="1"/>
  <c r="CA100" i="1" s="1"/>
  <c r="CC100" i="1" a="1"/>
  <c r="CC100" i="1" s="1"/>
  <c r="BW100" i="1" a="1"/>
  <c r="BW100" i="1" s="1"/>
  <c r="BY100" i="1" a="1"/>
  <c r="BY100" i="1" s="1"/>
  <c r="EY100" i="1" a="1"/>
  <c r="EY100" i="1" s="1"/>
  <c r="K101" i="1"/>
  <c r="CF100" i="1" a="1"/>
  <c r="CF100" i="1" s="1"/>
  <c r="EH100" i="1" a="1"/>
  <c r="EH100" i="1" s="1"/>
  <c r="CB100" i="1" a="1"/>
  <c r="CB100" i="1" s="1"/>
  <c r="KG323" i="1"/>
  <c r="R324" i="1"/>
  <c r="FT335" i="1"/>
  <c r="FS335" i="1"/>
  <c r="FO333" i="1"/>
  <c r="FQ333" i="1"/>
  <c r="FP333" i="1"/>
  <c r="H334" i="1"/>
  <c r="H335" i="1" s="1"/>
  <c r="BA333" i="1"/>
  <c r="KA333" i="1"/>
  <c r="T334" i="1"/>
  <c r="T335" i="1" s="1"/>
  <c r="JT333" i="1"/>
  <c r="P336" i="1"/>
  <c r="JB334" i="1"/>
  <c r="M334" i="1"/>
  <c r="M335" i="1" s="1"/>
  <c r="KD335" i="1" s="1"/>
  <c r="KD333" i="1"/>
  <c r="N333" i="1"/>
  <c r="KC331" i="1"/>
  <c r="L334" i="1"/>
  <c r="L335" i="1" s="1"/>
  <c r="AQ335" i="1" s="1"/>
  <c r="AQ333" i="1"/>
  <c r="S337" i="1"/>
  <c r="S338" i="1" s="1"/>
  <c r="KB338" i="1" s="1"/>
  <c r="KB336" i="1"/>
  <c r="FA334" i="1" a="1"/>
  <c r="FA334" i="1" s="1"/>
  <c r="CE334" i="1" a="1"/>
  <c r="CE334" i="1" s="1"/>
  <c r="CA334" i="1" a="1"/>
  <c r="CA334" i="1" s="1"/>
  <c r="BW334" i="1" a="1"/>
  <c r="BW334" i="1" s="1"/>
  <c r="CC334" i="1" a="1"/>
  <c r="CC334" i="1" s="1"/>
  <c r="BY334" i="1" a="1"/>
  <c r="BY334" i="1" s="1"/>
  <c r="CF334" i="1" a="1"/>
  <c r="CF334" i="1" s="1"/>
  <c r="BZ334" i="1" a="1"/>
  <c r="BZ334" i="1" s="1"/>
  <c r="CB334" i="1" a="1"/>
  <c r="CB334" i="1" s="1"/>
  <c r="EH334" i="1" a="1"/>
  <c r="EH334" i="1" s="1"/>
  <c r="EY334" i="1" a="1"/>
  <c r="EY334" i="1" s="1"/>
  <c r="CD334" i="1" a="1"/>
  <c r="CD334" i="1" s="1"/>
  <c r="JM334" i="1"/>
  <c r="W336" i="1"/>
  <c r="Y337" i="1"/>
  <c r="Y338" i="1" s="1"/>
  <c r="JP336" i="1"/>
  <c r="JO336" i="1"/>
  <c r="KE336" i="1"/>
  <c r="KF336" i="1"/>
  <c r="Q337" i="1"/>
  <c r="Q338" i="1" s="1"/>
  <c r="X336" i="1"/>
  <c r="JN334" i="1"/>
  <c r="FS334" i="1"/>
  <c r="FT334" i="1"/>
  <c r="U336" i="1"/>
  <c r="JA334" i="1"/>
  <c r="O336" i="1"/>
  <c r="JL336" i="1"/>
  <c r="V337" i="1"/>
  <c r="V338" i="1" s="1"/>
  <c r="JL338" i="1" s="1"/>
  <c r="BA218" i="1"/>
  <c r="H219" i="1"/>
  <c r="FO218" i="1"/>
  <c r="FP218" i="1"/>
  <c r="FQ218" i="1"/>
  <c r="Y260" i="1"/>
  <c r="JO259" i="1"/>
  <c r="JP259" i="1"/>
  <c r="FS287" i="1"/>
  <c r="FT287" i="1"/>
  <c r="U288" i="1"/>
  <c r="JP287" i="1"/>
  <c r="JO287" i="1"/>
  <c r="Y288" i="1"/>
  <c r="JL254" i="1"/>
  <c r="V255" i="1"/>
  <c r="M288" i="1"/>
  <c r="KD287" i="1"/>
  <c r="FQ254" i="1"/>
  <c r="FP254" i="1"/>
  <c r="FO254" i="1"/>
  <c r="H255" i="1"/>
  <c r="BA255" i="1" s="1"/>
  <c r="H287" i="1"/>
  <c r="BA287" i="1" s="1"/>
  <c r="FO286" i="1"/>
  <c r="FQ286" i="1"/>
  <c r="FP286" i="1"/>
  <c r="U255" i="1"/>
  <c r="FT254" i="1"/>
  <c r="FS254" i="1"/>
  <c r="R254" i="1"/>
  <c r="KG253" i="1"/>
  <c r="W255" i="1"/>
  <c r="JM254" i="1"/>
  <c r="P256" i="1"/>
  <c r="JB255" i="1"/>
  <c r="JB286" i="1"/>
  <c r="P287" i="1"/>
  <c r="EH253" i="1" a="1"/>
  <c r="EH253" i="1" s="1"/>
  <c r="CD253" i="1" a="1"/>
  <c r="CD253" i="1" s="1"/>
  <c r="BZ253" i="1" a="1"/>
  <c r="BZ253" i="1" s="1"/>
  <c r="K254" i="1"/>
  <c r="FA253" i="1" a="1"/>
  <c r="FA253" i="1" s="1"/>
  <c r="CC253" i="1" a="1"/>
  <c r="CC253" i="1" s="1"/>
  <c r="BY253" i="1" a="1"/>
  <c r="BY253" i="1" s="1"/>
  <c r="CE253" i="1" a="1"/>
  <c r="CE253" i="1" s="1"/>
  <c r="BW253" i="1" a="1"/>
  <c r="BW253" i="1" s="1"/>
  <c r="CB253" i="1" a="1"/>
  <c r="CB253" i="1" s="1"/>
  <c r="EY253" i="1" a="1"/>
  <c r="EY253" i="1" s="1"/>
  <c r="CA253" i="1" a="1"/>
  <c r="CA253" i="1" s="1"/>
  <c r="CF253" i="1" a="1"/>
  <c r="CF253" i="1" s="1"/>
  <c r="BX253" i="1" a="1"/>
  <c r="BX253" i="1" s="1"/>
  <c r="JN288" i="1"/>
  <c r="X289" i="1"/>
  <c r="L288" i="1"/>
  <c r="AQ287" i="1"/>
  <c r="KB253" i="1"/>
  <c r="S254" i="1"/>
  <c r="V288" i="1"/>
  <c r="JL287" i="1"/>
  <c r="KA286" i="1"/>
  <c r="T287" i="1"/>
  <c r="JT286" i="1"/>
  <c r="FA286" i="1" a="1"/>
  <c r="FA286" i="1" s="1"/>
  <c r="CC286" i="1" a="1"/>
  <c r="CC286" i="1" s="1"/>
  <c r="BY286" i="1" a="1"/>
  <c r="BY286" i="1" s="1"/>
  <c r="EY286" i="1" a="1"/>
  <c r="EY286" i="1" s="1"/>
  <c r="CE286" i="1" a="1"/>
  <c r="CE286" i="1" s="1"/>
  <c r="CA286" i="1" a="1"/>
  <c r="CA286" i="1" s="1"/>
  <c r="BW286" i="1" a="1"/>
  <c r="BW286" i="1" s="1"/>
  <c r="CD286" i="1" a="1"/>
  <c r="CD286" i="1" s="1"/>
  <c r="K287" i="1"/>
  <c r="CB286" i="1" a="1"/>
  <c r="CB286" i="1" s="1"/>
  <c r="EH286" i="1" a="1"/>
  <c r="EH286" i="1" s="1"/>
  <c r="BX286" i="1" a="1"/>
  <c r="BX286" i="1" s="1"/>
  <c r="CF286" i="1" a="1"/>
  <c r="CF286" i="1" s="1"/>
  <c r="BZ286" i="1" a="1"/>
  <c r="BZ286" i="1" s="1"/>
  <c r="KC254" i="1"/>
  <c r="N255" i="1"/>
  <c r="KB286" i="1"/>
  <c r="KE254" i="1"/>
  <c r="Q255" i="1"/>
  <c r="KF254" i="1"/>
  <c r="KA253" i="1"/>
  <c r="JT253" i="1"/>
  <c r="X255" i="1"/>
  <c r="JN254" i="1"/>
  <c r="KF286" i="1"/>
  <c r="KE286" i="1"/>
  <c r="O255" i="1"/>
  <c r="JA254" i="1"/>
  <c r="JA289" i="1"/>
  <c r="O290" i="1"/>
  <c r="L255" i="1"/>
  <c r="AQ254" i="1"/>
  <c r="JM287" i="1"/>
  <c r="W288" i="1"/>
  <c r="KC287" i="1"/>
  <c r="N288" i="1"/>
  <c r="KG287" i="1"/>
  <c r="R288" i="1"/>
  <c r="U222" i="1"/>
  <c r="FS221" i="1"/>
  <c r="FT221" i="1"/>
  <c r="M221" i="1"/>
  <c r="KD220" i="1"/>
  <c r="Q222" i="1"/>
  <c r="KF221" i="1"/>
  <c r="KE221" i="1"/>
  <c r="JM220" i="1"/>
  <c r="KB221" i="1"/>
  <c r="S222" i="1"/>
  <c r="KC222" i="1"/>
  <c r="N223" i="1"/>
  <c r="JN220" i="1"/>
  <c r="JA221" i="1"/>
  <c r="O222" i="1"/>
  <c r="JT220" i="1"/>
  <c r="KA220" i="1"/>
  <c r="T221" i="1"/>
  <c r="KG222" i="1"/>
  <c r="R223" i="1"/>
  <c r="AQ221" i="1"/>
  <c r="L222" i="1"/>
  <c r="JB221" i="1"/>
  <c r="P222" i="1"/>
  <c r="K222" i="1"/>
  <c r="BW221" i="1" a="1"/>
  <c r="BW221" i="1" s="1"/>
  <c r="EY221" i="1" a="1"/>
  <c r="EY221" i="1" s="1"/>
  <c r="BX221" i="1" a="1"/>
  <c r="BX221" i="1" s="1"/>
  <c r="BY221" i="1" a="1"/>
  <c r="BY221" i="1" s="1"/>
  <c r="BZ221" i="1" a="1"/>
  <c r="BZ221" i="1" s="1"/>
  <c r="CD221" i="1" a="1"/>
  <c r="CD221" i="1" s="1"/>
  <c r="CC221" i="1" a="1"/>
  <c r="CC221" i="1" s="1"/>
  <c r="CE221" i="1" a="1"/>
  <c r="CE221" i="1" s="1"/>
  <c r="EH221" i="1" a="1"/>
  <c r="EH221" i="1" s="1"/>
  <c r="FA221" i="1" a="1"/>
  <c r="FA221" i="1" s="1"/>
  <c r="CF221" i="1" a="1"/>
  <c r="CF221" i="1" s="1"/>
  <c r="CA221" i="1" a="1"/>
  <c r="CA221" i="1" s="1"/>
  <c r="CB221" i="1" a="1"/>
  <c r="CB221" i="1" s="1"/>
  <c r="JL220" i="1"/>
  <c r="KE31" i="1"/>
  <c r="Q32" i="1"/>
  <c r="N32" i="1"/>
  <c r="KC31" i="1"/>
  <c r="JA31" i="1"/>
  <c r="O32" i="1"/>
  <c r="JP31" i="1"/>
  <c r="Y32" i="1"/>
  <c r="JO32" i="1" s="1"/>
  <c r="P33" i="1"/>
  <c r="FT100" i="1" l="1"/>
  <c r="FS100" i="1"/>
  <c r="U101" i="1"/>
  <c r="AS101" i="1"/>
  <c r="AR101" i="1"/>
  <c r="J102" i="1"/>
  <c r="AT101" i="1"/>
  <c r="AV101" i="1"/>
  <c r="AU101" i="1"/>
  <c r="KB99" i="1"/>
  <c r="S100" i="1"/>
  <c r="K102" i="1"/>
  <c r="CC101" i="1" a="1"/>
  <c r="CC101" i="1" s="1"/>
  <c r="EY101" i="1" a="1"/>
  <c r="EY101" i="1" s="1"/>
  <c r="CB101" i="1" a="1"/>
  <c r="CB101" i="1" s="1"/>
  <c r="CE101" i="1" a="1"/>
  <c r="CE101" i="1" s="1"/>
  <c r="EH101" i="1" a="1"/>
  <c r="EH101" i="1" s="1"/>
  <c r="CA101" i="1" a="1"/>
  <c r="CA101" i="1" s="1"/>
  <c r="BZ101" i="1" a="1"/>
  <c r="BZ101" i="1" s="1"/>
  <c r="BW101" i="1" a="1"/>
  <c r="BW101" i="1" s="1"/>
  <c r="FA101" i="1" a="1"/>
  <c r="FA101" i="1" s="1"/>
  <c r="CD101" i="1" a="1"/>
  <c r="CD101" i="1" s="1"/>
  <c r="CF101" i="1" a="1"/>
  <c r="CF101" i="1" s="1"/>
  <c r="BX101" i="1" a="1"/>
  <c r="BX101" i="1" s="1"/>
  <c r="BY101" i="1" a="1"/>
  <c r="BY101" i="1" s="1"/>
  <c r="X100" i="1"/>
  <c r="JN99" i="1"/>
  <c r="JA100" i="1"/>
  <c r="O101" i="1"/>
  <c r="W100" i="1"/>
  <c r="JM99" i="1"/>
  <c r="Y101" i="1"/>
  <c r="JP100" i="1"/>
  <c r="JO100" i="1"/>
  <c r="R101" i="1"/>
  <c r="KG100" i="1"/>
  <c r="P101" i="1"/>
  <c r="JB100" i="1"/>
  <c r="V100" i="1"/>
  <c r="JL99" i="1"/>
  <c r="KF100" i="1"/>
  <c r="KE100" i="1"/>
  <c r="Q101" i="1"/>
  <c r="L101" i="1"/>
  <c r="AQ100" i="1"/>
  <c r="N100" i="1"/>
  <c r="KC99" i="1"/>
  <c r="KD99" i="1"/>
  <c r="M100" i="1"/>
  <c r="JP338" i="1"/>
  <c r="JO338" i="1"/>
  <c r="KF338" i="1"/>
  <c r="KE338" i="1"/>
  <c r="KG324" i="1"/>
  <c r="R325" i="1"/>
  <c r="FQ335" i="1"/>
  <c r="BA335" i="1"/>
  <c r="FP335" i="1"/>
  <c r="FO335" i="1"/>
  <c r="JT335" i="1"/>
  <c r="KA335" i="1"/>
  <c r="JT334" i="1"/>
  <c r="KA334" i="1"/>
  <c r="T336" i="1"/>
  <c r="N334" i="1"/>
  <c r="N335" i="1" s="1"/>
  <c r="KC335" i="1" s="1"/>
  <c r="KC333" i="1"/>
  <c r="FP334" i="1"/>
  <c r="FO334" i="1"/>
  <c r="FQ334" i="1"/>
  <c r="BA334" i="1"/>
  <c r="H336" i="1"/>
  <c r="M336" i="1"/>
  <c r="KD334" i="1"/>
  <c r="P337" i="1"/>
  <c r="P338" i="1" s="1"/>
  <c r="JB338" i="1" s="1"/>
  <c r="JB336" i="1"/>
  <c r="AQ334" i="1"/>
  <c r="L336" i="1"/>
  <c r="S339" i="1"/>
  <c r="KB337" i="1"/>
  <c r="O337" i="1"/>
  <c r="O338" i="1" s="1"/>
  <c r="JA338" i="1" s="1"/>
  <c r="JA336" i="1"/>
  <c r="Q339" i="1"/>
  <c r="KE337" i="1"/>
  <c r="KF337" i="1"/>
  <c r="X337" i="1"/>
  <c r="X338" i="1" s="1"/>
  <c r="JN338" i="1" s="1"/>
  <c r="JN336" i="1"/>
  <c r="FA336" i="1" a="1"/>
  <c r="FA336" i="1" s="1"/>
  <c r="CC336" i="1" a="1"/>
  <c r="CC336" i="1" s="1"/>
  <c r="BY336" i="1" a="1"/>
  <c r="BY336" i="1" s="1"/>
  <c r="CE336" i="1" a="1"/>
  <c r="CE336" i="1" s="1"/>
  <c r="CA336" i="1" a="1"/>
  <c r="CA336" i="1" s="1"/>
  <c r="BW336" i="1" a="1"/>
  <c r="BW336" i="1" s="1"/>
  <c r="CD336" i="1" a="1"/>
  <c r="CD336" i="1" s="1"/>
  <c r="EH336" i="1" a="1"/>
  <c r="EH336" i="1" s="1"/>
  <c r="BZ336" i="1" a="1"/>
  <c r="BZ336" i="1" s="1"/>
  <c r="CF336" i="1" a="1"/>
  <c r="CF336" i="1" s="1"/>
  <c r="EY336" i="1" a="1"/>
  <c r="EY336" i="1" s="1"/>
  <c r="CB336" i="1" a="1"/>
  <c r="CB336" i="1" s="1"/>
  <c r="U337" i="1"/>
  <c r="U338" i="1" s="1"/>
  <c r="FT336" i="1"/>
  <c r="FS336" i="1"/>
  <c r="JP337" i="1"/>
  <c r="Y339" i="1"/>
  <c r="JO337" i="1"/>
  <c r="JM336" i="1"/>
  <c r="W337" i="1"/>
  <c r="W338" i="1" s="1"/>
  <c r="JM338" i="1" s="1"/>
  <c r="V339" i="1"/>
  <c r="JL337" i="1"/>
  <c r="BA219" i="1"/>
  <c r="FQ219" i="1"/>
  <c r="H220" i="1"/>
  <c r="FP219" i="1"/>
  <c r="FO219" i="1"/>
  <c r="JP260" i="1"/>
  <c r="JO260" i="1"/>
  <c r="Y289" i="1"/>
  <c r="JP288" i="1"/>
  <c r="JO288" i="1"/>
  <c r="U289" i="1"/>
  <c r="FT288" i="1"/>
  <c r="FS288" i="1"/>
  <c r="L256" i="1"/>
  <c r="AQ255" i="1"/>
  <c r="KB287" i="1"/>
  <c r="U256" i="1"/>
  <c r="FT255" i="1"/>
  <c r="FS255" i="1"/>
  <c r="R289" i="1"/>
  <c r="KG288" i="1"/>
  <c r="O291" i="1"/>
  <c r="JA290" i="1"/>
  <c r="X256" i="1"/>
  <c r="JN255" i="1"/>
  <c r="V289" i="1"/>
  <c r="JL288" i="1"/>
  <c r="P257" i="1"/>
  <c r="JB256" i="1"/>
  <c r="KC255" i="1"/>
  <c r="N256" i="1"/>
  <c r="KB254" i="1"/>
  <c r="S255" i="1"/>
  <c r="CF254" i="1" a="1"/>
  <c r="CF254" i="1" s="1"/>
  <c r="CB254" i="1" a="1"/>
  <c r="CB254" i="1" s="1"/>
  <c r="BX254" i="1" a="1"/>
  <c r="BX254" i="1" s="1"/>
  <c r="EY254" i="1" a="1"/>
  <c r="EY254" i="1" s="1"/>
  <c r="CE254" i="1" a="1"/>
  <c r="CE254" i="1" s="1"/>
  <c r="CA254" i="1" a="1"/>
  <c r="CA254" i="1" s="1"/>
  <c r="BW254" i="1" a="1"/>
  <c r="BW254" i="1" s="1"/>
  <c r="EH254" i="1" a="1"/>
  <c r="EH254" i="1" s="1"/>
  <c r="CD254" i="1" a="1"/>
  <c r="CD254" i="1" s="1"/>
  <c r="BZ254" i="1" a="1"/>
  <c r="BZ254" i="1" s="1"/>
  <c r="CC254" i="1" a="1"/>
  <c r="CC254" i="1" s="1"/>
  <c r="BY254" i="1" a="1"/>
  <c r="BY254" i="1" s="1"/>
  <c r="FA254" i="1" a="1"/>
  <c r="FA254" i="1" s="1"/>
  <c r="K255" i="1"/>
  <c r="KC288" i="1"/>
  <c r="N289" i="1"/>
  <c r="JT254" i="1"/>
  <c r="KA254" i="1"/>
  <c r="JM255" i="1"/>
  <c r="W256" i="1"/>
  <c r="O256" i="1"/>
  <c r="JA255" i="1"/>
  <c r="K288" i="1"/>
  <c r="CD287" i="1" a="1"/>
  <c r="CD287" i="1" s="1"/>
  <c r="BZ287" i="1" a="1"/>
  <c r="BZ287" i="1" s="1"/>
  <c r="CF287" i="1" a="1"/>
  <c r="CF287" i="1" s="1"/>
  <c r="CB287" i="1" a="1"/>
  <c r="CB287" i="1" s="1"/>
  <c r="BX287" i="1" a="1"/>
  <c r="BX287" i="1" s="1"/>
  <c r="EY287" i="1" a="1"/>
  <c r="EY287" i="1" s="1"/>
  <c r="CE287" i="1" a="1"/>
  <c r="CE287" i="1" s="1"/>
  <c r="CA287" i="1" a="1"/>
  <c r="CA287" i="1" s="1"/>
  <c r="BW287" i="1" a="1"/>
  <c r="BW287" i="1" s="1"/>
  <c r="FA287" i="1" a="1"/>
  <c r="FA287" i="1" s="1"/>
  <c r="BY287" i="1" a="1"/>
  <c r="BY287" i="1" s="1"/>
  <c r="EH287" i="1" a="1"/>
  <c r="EH287" i="1" s="1"/>
  <c r="CC287" i="1" a="1"/>
  <c r="CC287" i="1" s="1"/>
  <c r="M289" i="1"/>
  <c r="KD288" i="1"/>
  <c r="JM288" i="1"/>
  <c r="W289" i="1"/>
  <c r="L289" i="1"/>
  <c r="AQ288" i="1"/>
  <c r="R255" i="1"/>
  <c r="KG254" i="1"/>
  <c r="H288" i="1"/>
  <c r="BA288" i="1" s="1"/>
  <c r="FQ287" i="1"/>
  <c r="FP287" i="1"/>
  <c r="FO287" i="1"/>
  <c r="JL255" i="1"/>
  <c r="V256" i="1"/>
  <c r="KF287" i="1"/>
  <c r="KE287" i="1"/>
  <c r="KF255" i="1"/>
  <c r="Q256" i="1"/>
  <c r="KE255" i="1"/>
  <c r="KA287" i="1"/>
  <c r="JT287" i="1"/>
  <c r="T288" i="1"/>
  <c r="X290" i="1"/>
  <c r="JN289" i="1"/>
  <c r="P288" i="1"/>
  <c r="JB287" i="1"/>
  <c r="FO255" i="1"/>
  <c r="H256" i="1"/>
  <c r="BA256" i="1" s="1"/>
  <c r="FQ255" i="1"/>
  <c r="FP255" i="1"/>
  <c r="L223" i="1"/>
  <c r="AQ222" i="1"/>
  <c r="R224" i="1"/>
  <c r="KG223" i="1"/>
  <c r="JN221" i="1"/>
  <c r="KD221" i="1"/>
  <c r="M222" i="1"/>
  <c r="O223" i="1"/>
  <c r="JA222" i="1"/>
  <c r="N224" i="1"/>
  <c r="KC223" i="1"/>
  <c r="KF222" i="1"/>
  <c r="KE222" i="1"/>
  <c r="Q223" i="1"/>
  <c r="JL221" i="1"/>
  <c r="T222" i="1"/>
  <c r="KA221" i="1"/>
  <c r="JT221" i="1"/>
  <c r="JM221" i="1"/>
  <c r="K223" i="1"/>
  <c r="FA222" i="1" a="1"/>
  <c r="FA222" i="1" s="1"/>
  <c r="CC222" i="1" a="1"/>
  <c r="CC222" i="1" s="1"/>
  <c r="BY222" i="1" a="1"/>
  <c r="BY222" i="1" s="1"/>
  <c r="CF222" i="1" a="1"/>
  <c r="CF222" i="1" s="1"/>
  <c r="CB222" i="1" a="1"/>
  <c r="CB222" i="1" s="1"/>
  <c r="BX222" i="1" a="1"/>
  <c r="BX222" i="1" s="1"/>
  <c r="EY222" i="1" a="1"/>
  <c r="EY222" i="1" s="1"/>
  <c r="CE222" i="1" a="1"/>
  <c r="CE222" i="1" s="1"/>
  <c r="CA222" i="1" a="1"/>
  <c r="CA222" i="1" s="1"/>
  <c r="BW222" i="1" a="1"/>
  <c r="BW222" i="1" s="1"/>
  <c r="EH222" i="1" a="1"/>
  <c r="EH222" i="1" s="1"/>
  <c r="CD222" i="1" a="1"/>
  <c r="CD222" i="1" s="1"/>
  <c r="BZ222" i="1" a="1"/>
  <c r="BZ222" i="1" s="1"/>
  <c r="S223" i="1"/>
  <c r="KB222" i="1"/>
  <c r="P223" i="1"/>
  <c r="JB222" i="1"/>
  <c r="FS222" i="1"/>
  <c r="U223" i="1"/>
  <c r="FT222" i="1"/>
  <c r="KE32" i="1"/>
  <c r="KF32" i="1"/>
  <c r="KC32" i="1"/>
  <c r="JB33" i="1"/>
  <c r="P34" i="1"/>
  <c r="JP32" i="1"/>
  <c r="JA32" i="1"/>
  <c r="Q33" i="1"/>
  <c r="Y102" i="1" l="1"/>
  <c r="JO101" i="1"/>
  <c r="JP101" i="1"/>
  <c r="V101" i="1"/>
  <c r="JL100" i="1"/>
  <c r="N101" i="1"/>
  <c r="KC100" i="1"/>
  <c r="W101" i="1"/>
  <c r="JM100" i="1"/>
  <c r="AR102" i="1"/>
  <c r="AV102" i="1"/>
  <c r="AT102" i="1"/>
  <c r="AS102" i="1"/>
  <c r="J103" i="1"/>
  <c r="AU102" i="1"/>
  <c r="JB101" i="1"/>
  <c r="P102" i="1"/>
  <c r="JA101" i="1"/>
  <c r="O102" i="1"/>
  <c r="L102" i="1"/>
  <c r="AQ101" i="1"/>
  <c r="BW102" i="1" a="1"/>
  <c r="BW102" i="1" s="1"/>
  <c r="K103" i="1"/>
  <c r="CD102" i="1" a="1"/>
  <c r="CD102" i="1" s="1"/>
  <c r="CF102" i="1" a="1"/>
  <c r="CF102" i="1" s="1"/>
  <c r="BZ102" i="1" a="1"/>
  <c r="BZ102" i="1" s="1"/>
  <c r="CB102" i="1" a="1"/>
  <c r="CB102" i="1" s="1"/>
  <c r="FA102" i="1" a="1"/>
  <c r="FA102" i="1" s="1"/>
  <c r="BX102" i="1" a="1"/>
  <c r="BX102" i="1" s="1"/>
  <c r="CC102" i="1" a="1"/>
  <c r="CC102" i="1" s="1"/>
  <c r="EY102" i="1" a="1"/>
  <c r="EY102" i="1" s="1"/>
  <c r="EH102" i="1" a="1"/>
  <c r="EH102" i="1" s="1"/>
  <c r="CE102" i="1" a="1"/>
  <c r="CE102" i="1" s="1"/>
  <c r="BY102" i="1" a="1"/>
  <c r="BY102" i="1" s="1"/>
  <c r="CA102" i="1" a="1"/>
  <c r="CA102" i="1" s="1"/>
  <c r="Q102" i="1"/>
  <c r="KF101" i="1"/>
  <c r="KE101" i="1"/>
  <c r="R102" i="1"/>
  <c r="KG101" i="1"/>
  <c r="S101" i="1"/>
  <c r="KB100" i="1"/>
  <c r="FT101" i="1"/>
  <c r="FS101" i="1"/>
  <c r="U102" i="1"/>
  <c r="X101" i="1"/>
  <c r="JN100" i="1"/>
  <c r="M101" i="1"/>
  <c r="KD100" i="1"/>
  <c r="R326" i="1"/>
  <c r="KG325" i="1"/>
  <c r="FT338" i="1"/>
  <c r="FS338" i="1"/>
  <c r="JB337" i="1"/>
  <c r="P339" i="1"/>
  <c r="KC334" i="1"/>
  <c r="N336" i="1"/>
  <c r="KD336" i="1"/>
  <c r="M337" i="1"/>
  <c r="M338" i="1" s="1"/>
  <c r="KD338" i="1" s="1"/>
  <c r="T337" i="1"/>
  <c r="T338" i="1" s="1"/>
  <c r="KA336" i="1"/>
  <c r="JT336" i="1"/>
  <c r="FP336" i="1"/>
  <c r="FO336" i="1"/>
  <c r="H337" i="1"/>
  <c r="H338" i="1" s="1"/>
  <c r="FQ336" i="1"/>
  <c r="BA336" i="1"/>
  <c r="AQ336" i="1"/>
  <c r="L337" i="1"/>
  <c r="L338" i="1" s="1"/>
  <c r="AQ338" i="1" s="1"/>
  <c r="S340" i="1"/>
  <c r="KB339" i="1"/>
  <c r="V340" i="1"/>
  <c r="JL339" i="1"/>
  <c r="W339" i="1"/>
  <c r="JM337" i="1"/>
  <c r="KF339" i="1"/>
  <c r="Q340" i="1"/>
  <c r="Q341" i="1" s="1"/>
  <c r="KE339" i="1"/>
  <c r="FS337" i="1"/>
  <c r="U339" i="1"/>
  <c r="FT337" i="1"/>
  <c r="CD337" i="1" a="1"/>
  <c r="CD337" i="1" s="1"/>
  <c r="BY337" i="1" a="1"/>
  <c r="BY337" i="1" s="1"/>
  <c r="CC337" i="1" a="1"/>
  <c r="CC337" i="1" s="1"/>
  <c r="CF337" i="1" a="1"/>
  <c r="CF337" i="1" s="1"/>
  <c r="BW337" i="1" a="1"/>
  <c r="BW337" i="1" s="1"/>
  <c r="EH337" i="1" a="1"/>
  <c r="EH337" i="1" s="1"/>
  <c r="CB337" i="1" a="1"/>
  <c r="CB337" i="1" s="1"/>
  <c r="BZ337" i="1" a="1"/>
  <c r="BZ337" i="1" s="1"/>
  <c r="CA337" i="1" a="1"/>
  <c r="CA337" i="1" s="1"/>
  <c r="CE337" i="1" a="1"/>
  <c r="CE337" i="1" s="1"/>
  <c r="FA337" i="1" a="1"/>
  <c r="FA337" i="1" s="1"/>
  <c r="EY337" i="1" a="1"/>
  <c r="EY337" i="1" s="1"/>
  <c r="O339" i="1"/>
  <c r="JA337" i="1"/>
  <c r="Y340" i="1"/>
  <c r="Y341" i="1" s="1"/>
  <c r="JP339" i="1"/>
  <c r="JO339" i="1"/>
  <c r="JN337" i="1"/>
  <c r="X339" i="1"/>
  <c r="BA220" i="1"/>
  <c r="FO220" i="1"/>
  <c r="FP220" i="1"/>
  <c r="H221" i="1"/>
  <c r="FQ220" i="1"/>
  <c r="U290" i="1"/>
  <c r="FT289" i="1"/>
  <c r="FS289" i="1"/>
  <c r="JP289" i="1"/>
  <c r="Y290" i="1"/>
  <c r="JO289" i="1"/>
  <c r="KA255" i="1"/>
  <c r="JT255" i="1"/>
  <c r="KF288" i="1"/>
  <c r="KE288" i="1"/>
  <c r="JN290" i="1"/>
  <c r="X291" i="1"/>
  <c r="H289" i="1"/>
  <c r="BA289" i="1" s="1"/>
  <c r="FO288" i="1"/>
  <c r="FQ288" i="1"/>
  <c r="FP288" i="1"/>
  <c r="KD289" i="1"/>
  <c r="M290" i="1"/>
  <c r="V290" i="1"/>
  <c r="JL289" i="1"/>
  <c r="KA288" i="1"/>
  <c r="T289" i="1"/>
  <c r="JT288" i="1"/>
  <c r="N290" i="1"/>
  <c r="KC289" i="1"/>
  <c r="S256" i="1"/>
  <c r="KB255" i="1"/>
  <c r="FT256" i="1"/>
  <c r="FS256" i="1"/>
  <c r="U257" i="1"/>
  <c r="JB288" i="1"/>
  <c r="P289" i="1"/>
  <c r="P258" i="1"/>
  <c r="JB257" i="1"/>
  <c r="V257" i="1"/>
  <c r="JL256" i="1"/>
  <c r="KG255" i="1"/>
  <c r="R256" i="1"/>
  <c r="X257" i="1"/>
  <c r="JN256" i="1"/>
  <c r="R290" i="1"/>
  <c r="KG289" i="1"/>
  <c r="H257" i="1"/>
  <c r="BA257" i="1" s="1"/>
  <c r="FP256" i="1"/>
  <c r="FO256" i="1"/>
  <c r="FQ256" i="1"/>
  <c r="O257" i="1"/>
  <c r="JA256" i="1"/>
  <c r="EY255" i="1" a="1"/>
  <c r="EY255" i="1" s="1"/>
  <c r="K256" i="1"/>
  <c r="FA255" i="1" a="1"/>
  <c r="FA255" i="1" s="1"/>
  <c r="CD255" i="1" a="1"/>
  <c r="CD255" i="1" s="1"/>
  <c r="BZ255" i="1" a="1"/>
  <c r="BZ255" i="1" s="1"/>
  <c r="CC255" i="1" a="1"/>
  <c r="CC255" i="1" s="1"/>
  <c r="BY255" i="1" a="1"/>
  <c r="BY255" i="1" s="1"/>
  <c r="CF255" i="1" a="1"/>
  <c r="CF255" i="1" s="1"/>
  <c r="CB255" i="1" a="1"/>
  <c r="CB255" i="1" s="1"/>
  <c r="BX255" i="1" a="1"/>
  <c r="BX255" i="1" s="1"/>
  <c r="BW255" i="1" a="1"/>
  <c r="BW255" i="1" s="1"/>
  <c r="EH255" i="1" a="1"/>
  <c r="EH255" i="1" s="1"/>
  <c r="CE255" i="1" a="1"/>
  <c r="CE255" i="1" s="1"/>
  <c r="CA255" i="1" a="1"/>
  <c r="CA255" i="1" s="1"/>
  <c r="KC256" i="1"/>
  <c r="N257" i="1"/>
  <c r="KB288" i="1"/>
  <c r="FA288" i="1" a="1"/>
  <c r="FA288" i="1" s="1"/>
  <c r="CC288" i="1" a="1"/>
  <c r="CC288" i="1" s="1"/>
  <c r="EY288" i="1" a="1"/>
  <c r="EY288" i="1" s="1"/>
  <c r="EH288" i="1" a="1"/>
  <c r="EH288" i="1" s="1"/>
  <c r="CD288" i="1" a="1"/>
  <c r="CD288" i="1" s="1"/>
  <c r="BZ288" i="1" a="1"/>
  <c r="BZ288" i="1" s="1"/>
  <c r="CF288" i="1" a="1"/>
  <c r="CF288" i="1" s="1"/>
  <c r="K289" i="1"/>
  <c r="CB288" i="1" a="1"/>
  <c r="CB288" i="1" s="1"/>
  <c r="CA288" i="1" a="1"/>
  <c r="CA288" i="1" s="1"/>
  <c r="BW288" i="1" a="1"/>
  <c r="BW288" i="1" s="1"/>
  <c r="CE288" i="1" a="1"/>
  <c r="CE288" i="1" s="1"/>
  <c r="BY288" i="1" a="1"/>
  <c r="BY288" i="1" s="1"/>
  <c r="BX288" i="1" a="1"/>
  <c r="BX288" i="1" s="1"/>
  <c r="L290" i="1"/>
  <c r="AQ289" i="1"/>
  <c r="JM256" i="1"/>
  <c r="W257" i="1"/>
  <c r="O292" i="1"/>
  <c r="JA291" i="1"/>
  <c r="KF256" i="1"/>
  <c r="Q257" i="1"/>
  <c r="KE256" i="1"/>
  <c r="W290" i="1"/>
  <c r="JM289" i="1"/>
  <c r="AQ256" i="1"/>
  <c r="L257" i="1"/>
  <c r="T223" i="1"/>
  <c r="JT222" i="1"/>
  <c r="KA222" i="1"/>
  <c r="JL222" i="1"/>
  <c r="O224" i="1"/>
  <c r="JA223" i="1"/>
  <c r="R225" i="1"/>
  <c r="KG224" i="1"/>
  <c r="JB223" i="1"/>
  <c r="P224" i="1"/>
  <c r="CE223" i="1" a="1"/>
  <c r="CE223" i="1" s="1"/>
  <c r="CA223" i="1" a="1"/>
  <c r="CA223" i="1" s="1"/>
  <c r="K224" i="1"/>
  <c r="CF223" i="1" a="1"/>
  <c r="CF223" i="1" s="1"/>
  <c r="BW223" i="1" a="1"/>
  <c r="BW223" i="1" s="1"/>
  <c r="EH223" i="1" a="1"/>
  <c r="EH223" i="1" s="1"/>
  <c r="EY223" i="1" a="1"/>
  <c r="EY223" i="1" s="1"/>
  <c r="BZ223" i="1" a="1"/>
  <c r="BZ223" i="1" s="1"/>
  <c r="CD223" i="1" a="1"/>
  <c r="CD223" i="1" s="1"/>
  <c r="BY223" i="1" a="1"/>
  <c r="BY223" i="1" s="1"/>
  <c r="CC223" i="1" a="1"/>
  <c r="CC223" i="1" s="1"/>
  <c r="BX223" i="1" a="1"/>
  <c r="BX223" i="1" s="1"/>
  <c r="CB223" i="1" a="1"/>
  <c r="CB223" i="1" s="1"/>
  <c r="FA223" i="1" a="1"/>
  <c r="FA223" i="1" s="1"/>
  <c r="KD222" i="1"/>
  <c r="M223" i="1"/>
  <c r="U224" i="1"/>
  <c r="FT223" i="1"/>
  <c r="FS223" i="1"/>
  <c r="JM222" i="1"/>
  <c r="KF223" i="1"/>
  <c r="KE223" i="1"/>
  <c r="Q224" i="1"/>
  <c r="KB223" i="1"/>
  <c r="S224" i="1"/>
  <c r="JN222" i="1"/>
  <c r="KC224" i="1"/>
  <c r="N225" i="1"/>
  <c r="AQ223" i="1"/>
  <c r="L224" i="1"/>
  <c r="N33" i="1"/>
  <c r="O33" i="1"/>
  <c r="Y33" i="1"/>
  <c r="JO33" i="1" s="1"/>
  <c r="JB34" i="1"/>
  <c r="P35" i="1"/>
  <c r="KF33" i="1"/>
  <c r="KE33" i="1"/>
  <c r="Q34" i="1"/>
  <c r="KD101" i="1" l="1"/>
  <c r="M102" i="1"/>
  <c r="JM101" i="1"/>
  <c r="W102" i="1"/>
  <c r="KG102" i="1"/>
  <c r="R103" i="1"/>
  <c r="CF103" i="1" a="1"/>
  <c r="CF103" i="1" s="1"/>
  <c r="EH103" i="1" a="1"/>
  <c r="EH103" i="1" s="1"/>
  <c r="EY103" i="1" a="1"/>
  <c r="EY103" i="1" s="1"/>
  <c r="K104" i="1"/>
  <c r="CA103" i="1" a="1"/>
  <c r="CA103" i="1" s="1"/>
  <c r="CD103" i="1" a="1"/>
  <c r="CD103" i="1" s="1"/>
  <c r="BX103" i="1" a="1"/>
  <c r="BX103" i="1" s="1"/>
  <c r="BZ103" i="1" a="1"/>
  <c r="BZ103" i="1" s="1"/>
  <c r="CE103" i="1" a="1"/>
  <c r="CE103" i="1" s="1"/>
  <c r="FA103" i="1" a="1"/>
  <c r="FA103" i="1" s="1"/>
  <c r="CB103" i="1" a="1"/>
  <c r="CB103" i="1" s="1"/>
  <c r="CC103" i="1" a="1"/>
  <c r="CC103" i="1" s="1"/>
  <c r="BW103" i="1" a="1"/>
  <c r="BW103" i="1" s="1"/>
  <c r="BY103" i="1" a="1"/>
  <c r="BY103" i="1" s="1"/>
  <c r="JN101" i="1"/>
  <c r="X102" i="1"/>
  <c r="AS103" i="1"/>
  <c r="AR103" i="1"/>
  <c r="AV103" i="1"/>
  <c r="AU103" i="1"/>
  <c r="J104" i="1"/>
  <c r="AT103" i="1"/>
  <c r="KC101" i="1"/>
  <c r="N102" i="1"/>
  <c r="U103" i="1"/>
  <c r="FT102" i="1"/>
  <c r="FS102" i="1"/>
  <c r="KE102" i="1"/>
  <c r="Q103" i="1"/>
  <c r="KF102" i="1"/>
  <c r="AQ102" i="1"/>
  <c r="L103" i="1"/>
  <c r="JL101" i="1"/>
  <c r="V102" i="1"/>
  <c r="O103" i="1"/>
  <c r="JA102" i="1"/>
  <c r="KB101" i="1"/>
  <c r="S102" i="1"/>
  <c r="P103" i="1"/>
  <c r="JB102" i="1"/>
  <c r="JO102" i="1"/>
  <c r="JP102" i="1"/>
  <c r="Y103" i="1"/>
  <c r="JP341" i="1"/>
  <c r="JO341" i="1"/>
  <c r="JL340" i="1"/>
  <c r="V341" i="1"/>
  <c r="JL341" i="1" s="1"/>
  <c r="KF341" i="1"/>
  <c r="KE341" i="1"/>
  <c r="KB340" i="1"/>
  <c r="S341" i="1"/>
  <c r="KB341" i="1" s="1"/>
  <c r="FQ338" i="1"/>
  <c r="BA338" i="1"/>
  <c r="FP338" i="1"/>
  <c r="FO338" i="1"/>
  <c r="JT338" i="1"/>
  <c r="KA338" i="1"/>
  <c r="KG326" i="1"/>
  <c r="R327" i="1"/>
  <c r="JT337" i="1"/>
  <c r="KA337" i="1"/>
  <c r="T339" i="1"/>
  <c r="M339" i="1"/>
  <c r="KD337" i="1"/>
  <c r="FQ337" i="1"/>
  <c r="H339" i="1"/>
  <c r="FO337" i="1"/>
  <c r="FP337" i="1"/>
  <c r="BA337" i="1"/>
  <c r="KC336" i="1"/>
  <c r="N337" i="1"/>
  <c r="N338" i="1" s="1"/>
  <c r="KC338" i="1" s="1"/>
  <c r="P340" i="1"/>
  <c r="JB339" i="1"/>
  <c r="AQ337" i="1"/>
  <c r="L339" i="1"/>
  <c r="KF340" i="1"/>
  <c r="KE340" i="1"/>
  <c r="JP340" i="1"/>
  <c r="JO340" i="1"/>
  <c r="FA339" i="1" a="1"/>
  <c r="FA339" i="1" s="1"/>
  <c r="CC339" i="1" a="1"/>
  <c r="CC339" i="1" s="1"/>
  <c r="BY339" i="1" a="1"/>
  <c r="BY339" i="1" s="1"/>
  <c r="CF339" i="1" a="1"/>
  <c r="CF339" i="1" s="1"/>
  <c r="CB339" i="1" a="1"/>
  <c r="CB339" i="1" s="1"/>
  <c r="EY339" i="1" a="1"/>
  <c r="EY339" i="1" s="1"/>
  <c r="CE339" i="1" a="1"/>
  <c r="CE339" i="1" s="1"/>
  <c r="CA339" i="1" a="1"/>
  <c r="CA339" i="1" s="1"/>
  <c r="BW339" i="1" a="1"/>
  <c r="BW339" i="1" s="1"/>
  <c r="EH339" i="1" a="1"/>
  <c r="EH339" i="1" s="1"/>
  <c r="CD339" i="1" a="1"/>
  <c r="CD339" i="1" s="1"/>
  <c r="BZ339" i="1" a="1"/>
  <c r="BZ339" i="1" s="1"/>
  <c r="JM339" i="1"/>
  <c r="W340" i="1"/>
  <c r="JA339" i="1"/>
  <c r="O340" i="1"/>
  <c r="U340" i="1"/>
  <c r="U341" i="1" s="1"/>
  <c r="FT339" i="1"/>
  <c r="FS339" i="1"/>
  <c r="X340" i="1"/>
  <c r="JN339" i="1"/>
  <c r="BA221" i="1"/>
  <c r="FO221" i="1"/>
  <c r="H222" i="1"/>
  <c r="FQ221" i="1"/>
  <c r="FP221" i="1"/>
  <c r="JP290" i="1"/>
  <c r="JO290" i="1"/>
  <c r="Y291" i="1"/>
  <c r="U291" i="1"/>
  <c r="FT290" i="1"/>
  <c r="FS290" i="1"/>
  <c r="JL290" i="1"/>
  <c r="V291" i="1"/>
  <c r="JN257" i="1"/>
  <c r="X258" i="1"/>
  <c r="M291" i="1"/>
  <c r="KD290" i="1"/>
  <c r="O258" i="1"/>
  <c r="JA257" i="1"/>
  <c r="X292" i="1"/>
  <c r="JN291" i="1"/>
  <c r="AQ257" i="1"/>
  <c r="L258" i="1"/>
  <c r="O293" i="1"/>
  <c r="JA293" i="1" s="1"/>
  <c r="JA292" i="1"/>
  <c r="KG256" i="1"/>
  <c r="R257" i="1"/>
  <c r="FS257" i="1"/>
  <c r="U258" i="1"/>
  <c r="FT257" i="1"/>
  <c r="KF289" i="1"/>
  <c r="KE289" i="1"/>
  <c r="W258" i="1"/>
  <c r="JM257" i="1"/>
  <c r="P290" i="1"/>
  <c r="JB289" i="1"/>
  <c r="KC290" i="1"/>
  <c r="N291" i="1"/>
  <c r="JM290" i="1"/>
  <c r="W291" i="1"/>
  <c r="K290" i="1"/>
  <c r="CD289" i="1" a="1"/>
  <c r="CD289" i="1" s="1"/>
  <c r="BZ289" i="1" a="1"/>
  <c r="BZ289" i="1" s="1"/>
  <c r="CF289" i="1" a="1"/>
  <c r="CF289" i="1" s="1"/>
  <c r="CB289" i="1" a="1"/>
  <c r="CB289" i="1" s="1"/>
  <c r="BX289" i="1" a="1"/>
  <c r="BX289" i="1" s="1"/>
  <c r="EY289" i="1" a="1"/>
  <c r="EY289" i="1" s="1"/>
  <c r="CE289" i="1" a="1"/>
  <c r="CE289" i="1" s="1"/>
  <c r="CA289" i="1" a="1"/>
  <c r="CA289" i="1" s="1"/>
  <c r="BW289" i="1" a="1"/>
  <c r="BW289" i="1" s="1"/>
  <c r="FA289" i="1" a="1"/>
  <c r="FA289" i="1" s="1"/>
  <c r="BY289" i="1" a="1"/>
  <c r="BY289" i="1" s="1"/>
  <c r="EH289" i="1" a="1"/>
  <c r="EH289" i="1" s="1"/>
  <c r="CC289" i="1" a="1"/>
  <c r="CC289" i="1" s="1"/>
  <c r="KB289" i="1"/>
  <c r="FA256" i="1" a="1"/>
  <c r="FA256" i="1" s="1"/>
  <c r="CC256" i="1" a="1"/>
  <c r="CC256" i="1" s="1"/>
  <c r="BY256" i="1" a="1"/>
  <c r="BY256" i="1" s="1"/>
  <c r="CF256" i="1" a="1"/>
  <c r="CF256" i="1" s="1"/>
  <c r="CB256" i="1" a="1"/>
  <c r="CB256" i="1" s="1"/>
  <c r="BX256" i="1" a="1"/>
  <c r="BX256" i="1" s="1"/>
  <c r="EY256" i="1" a="1"/>
  <c r="EY256" i="1" s="1"/>
  <c r="CE256" i="1" a="1"/>
  <c r="CE256" i="1" s="1"/>
  <c r="CA256" i="1" a="1"/>
  <c r="CA256" i="1" s="1"/>
  <c r="BW256" i="1" a="1"/>
  <c r="BW256" i="1" s="1"/>
  <c r="EH256" i="1" a="1"/>
  <c r="EH256" i="1" s="1"/>
  <c r="CD256" i="1" a="1"/>
  <c r="CD256" i="1" s="1"/>
  <c r="K257" i="1"/>
  <c r="BZ256" i="1" a="1"/>
  <c r="BZ256" i="1" s="1"/>
  <c r="H258" i="1"/>
  <c r="BA258" i="1" s="1"/>
  <c r="FQ257" i="1"/>
  <c r="FP257" i="1"/>
  <c r="FO257" i="1"/>
  <c r="V258" i="1"/>
  <c r="JL257" i="1"/>
  <c r="JT289" i="1"/>
  <c r="T290" i="1"/>
  <c r="KA289" i="1"/>
  <c r="KF257" i="1"/>
  <c r="KE257" i="1"/>
  <c r="Q258" i="1"/>
  <c r="AQ290" i="1"/>
  <c r="L291" i="1"/>
  <c r="S257" i="1"/>
  <c r="KB256" i="1"/>
  <c r="N258" i="1"/>
  <c r="KC257" i="1"/>
  <c r="R291" i="1"/>
  <c r="KG290" i="1"/>
  <c r="P259" i="1"/>
  <c r="JB258" i="1"/>
  <c r="FQ289" i="1"/>
  <c r="FP289" i="1"/>
  <c r="FO289" i="1"/>
  <c r="H290" i="1"/>
  <c r="BA290" i="1" s="1"/>
  <c r="JT256" i="1"/>
  <c r="KA256" i="1"/>
  <c r="JN223" i="1"/>
  <c r="S225" i="1"/>
  <c r="KB224" i="1"/>
  <c r="CF224" i="1" a="1"/>
  <c r="CF224" i="1" s="1"/>
  <c r="CB224" i="1" a="1"/>
  <c r="CB224" i="1" s="1"/>
  <c r="BX224" i="1" a="1"/>
  <c r="BX224" i="1" s="1"/>
  <c r="EY224" i="1" a="1"/>
  <c r="EY224" i="1" s="1"/>
  <c r="CE224" i="1" a="1"/>
  <c r="CE224" i="1" s="1"/>
  <c r="CA224" i="1" a="1"/>
  <c r="CA224" i="1" s="1"/>
  <c r="BW224" i="1" a="1"/>
  <c r="BW224" i="1" s="1"/>
  <c r="EH224" i="1" a="1"/>
  <c r="EH224" i="1" s="1"/>
  <c r="CD224" i="1" a="1"/>
  <c r="CD224" i="1" s="1"/>
  <c r="BZ224" i="1" a="1"/>
  <c r="BZ224" i="1" s="1"/>
  <c r="K225" i="1"/>
  <c r="FA224" i="1" a="1"/>
  <c r="FA224" i="1" s="1"/>
  <c r="CC224" i="1" a="1"/>
  <c r="CC224" i="1" s="1"/>
  <c r="BY224" i="1" a="1"/>
  <c r="BY224" i="1" s="1"/>
  <c r="O225" i="1"/>
  <c r="JA224" i="1"/>
  <c r="FT224" i="1"/>
  <c r="U225" i="1"/>
  <c r="FS224" i="1"/>
  <c r="JL223" i="1"/>
  <c r="KG225" i="1"/>
  <c r="R226" i="1"/>
  <c r="KC225" i="1"/>
  <c r="N226" i="1"/>
  <c r="M224" i="1"/>
  <c r="KD223" i="1"/>
  <c r="P225" i="1"/>
  <c r="JB224" i="1"/>
  <c r="KE224" i="1"/>
  <c r="Q225" i="1"/>
  <c r="KF224" i="1"/>
  <c r="L225" i="1"/>
  <c r="AQ224" i="1"/>
  <c r="JM223" i="1"/>
  <c r="KA223" i="1"/>
  <c r="T224" i="1"/>
  <c r="JT223" i="1"/>
  <c r="N34" i="1"/>
  <c r="KC33" i="1"/>
  <c r="Q35" i="1"/>
  <c r="KF34" i="1"/>
  <c r="KE34" i="1"/>
  <c r="JP33" i="1"/>
  <c r="Y34" i="1"/>
  <c r="JO34" i="1" s="1"/>
  <c r="JB35" i="1"/>
  <c r="P36" i="1"/>
  <c r="JA33" i="1"/>
  <c r="O34" i="1"/>
  <c r="V103" i="1" l="1"/>
  <c r="JL102" i="1"/>
  <c r="FT103" i="1"/>
  <c r="FS103" i="1"/>
  <c r="U104" i="1"/>
  <c r="L104" i="1"/>
  <c r="AQ103" i="1"/>
  <c r="N103" i="1"/>
  <c r="KC102" i="1"/>
  <c r="X103" i="1"/>
  <c r="JN102" i="1"/>
  <c r="R104" i="1"/>
  <c r="KG103" i="1"/>
  <c r="JB103" i="1"/>
  <c r="P104" i="1"/>
  <c r="KB102" i="1"/>
  <c r="S103" i="1"/>
  <c r="JM102" i="1"/>
  <c r="W103" i="1"/>
  <c r="KE103" i="1"/>
  <c r="Q104" i="1"/>
  <c r="KF103" i="1"/>
  <c r="AS104" i="1"/>
  <c r="AR104" i="1"/>
  <c r="J105" i="1"/>
  <c r="AU104" i="1"/>
  <c r="AT104" i="1"/>
  <c r="AV104" i="1"/>
  <c r="CA104" i="1" a="1"/>
  <c r="CA104" i="1" s="1"/>
  <c r="EH104" i="1" a="1"/>
  <c r="EH104" i="1" s="1"/>
  <c r="BW104" i="1" a="1"/>
  <c r="BW104" i="1" s="1"/>
  <c r="CD104" i="1" a="1"/>
  <c r="CD104" i="1" s="1"/>
  <c r="CF104" i="1" a="1"/>
  <c r="CF104" i="1" s="1"/>
  <c r="BZ104" i="1" a="1"/>
  <c r="BZ104" i="1" s="1"/>
  <c r="CB104" i="1" a="1"/>
  <c r="CB104" i="1" s="1"/>
  <c r="BY104" i="1" a="1"/>
  <c r="BY104" i="1" s="1"/>
  <c r="BX104" i="1" a="1"/>
  <c r="BX104" i="1" s="1"/>
  <c r="CC104" i="1" a="1"/>
  <c r="CC104" i="1" s="1"/>
  <c r="EY104" i="1" a="1"/>
  <c r="EY104" i="1" s="1"/>
  <c r="K105" i="1"/>
  <c r="CE104" i="1" a="1"/>
  <c r="CE104" i="1" s="1"/>
  <c r="FA104" i="1" a="1"/>
  <c r="FA104" i="1" s="1"/>
  <c r="M103" i="1"/>
  <c r="KD102" i="1"/>
  <c r="JP103" i="1"/>
  <c r="JO103" i="1"/>
  <c r="Y104" i="1"/>
  <c r="JA103" i="1"/>
  <c r="O104" i="1"/>
  <c r="FT341" i="1"/>
  <c r="FS341" i="1"/>
  <c r="JA340" i="1"/>
  <c r="O341" i="1"/>
  <c r="JA341" i="1" s="1"/>
  <c r="JB340" i="1"/>
  <c r="P341" i="1"/>
  <c r="JB341" i="1" s="1"/>
  <c r="JM340" i="1"/>
  <c r="W341" i="1"/>
  <c r="JM341" i="1" s="1"/>
  <c r="JN340" i="1"/>
  <c r="X341" i="1"/>
  <c r="JN341" i="1" s="1"/>
  <c r="R328" i="1"/>
  <c r="KG327" i="1"/>
  <c r="FQ339" i="1"/>
  <c r="BA339" i="1"/>
  <c r="FP339" i="1"/>
  <c r="FO339" i="1"/>
  <c r="H340" i="1"/>
  <c r="H341" i="1" s="1"/>
  <c r="KC337" i="1"/>
  <c r="N339" i="1"/>
  <c r="KD339" i="1"/>
  <c r="M340" i="1"/>
  <c r="JT339" i="1"/>
  <c r="KA339" i="1"/>
  <c r="T340" i="1"/>
  <c r="T341" i="1" s="1"/>
  <c r="L340" i="1"/>
  <c r="AQ339" i="1"/>
  <c r="FT340" i="1"/>
  <c r="FS340" i="1"/>
  <c r="CF340" i="1" a="1"/>
  <c r="CF340" i="1" s="1"/>
  <c r="CB340" i="1" a="1"/>
  <c r="CB340" i="1" s="1"/>
  <c r="EY340" i="1" a="1"/>
  <c r="EY340" i="1" s="1"/>
  <c r="CE340" i="1" a="1"/>
  <c r="CE340" i="1" s="1"/>
  <c r="CA340" i="1" a="1"/>
  <c r="CA340" i="1" s="1"/>
  <c r="BW340" i="1" a="1"/>
  <c r="BW340" i="1" s="1"/>
  <c r="EH340" i="1" a="1"/>
  <c r="EH340" i="1" s="1"/>
  <c r="CD340" i="1" a="1"/>
  <c r="CD340" i="1" s="1"/>
  <c r="BZ340" i="1" a="1"/>
  <c r="BZ340" i="1" s="1"/>
  <c r="FA340" i="1" a="1"/>
  <c r="FA340" i="1" s="1"/>
  <c r="CC340" i="1" a="1"/>
  <c r="CC340" i="1" s="1"/>
  <c r="BY340" i="1" a="1"/>
  <c r="BY340" i="1" s="1"/>
  <c r="BA222" i="1"/>
  <c r="FQ222" i="1"/>
  <c r="FP222" i="1"/>
  <c r="H223" i="1"/>
  <c r="FO222" i="1"/>
  <c r="U292" i="1"/>
  <c r="FT291" i="1"/>
  <c r="FS291" i="1"/>
  <c r="JP291" i="1"/>
  <c r="JO291" i="1"/>
  <c r="Y292" i="1"/>
  <c r="KC291" i="1"/>
  <c r="N292" i="1"/>
  <c r="W259" i="1"/>
  <c r="JM258" i="1"/>
  <c r="O259" i="1"/>
  <c r="JA258" i="1"/>
  <c r="P260" i="1"/>
  <c r="JB260" i="1" s="1"/>
  <c r="JB259" i="1"/>
  <c r="JL258" i="1"/>
  <c r="V259" i="1"/>
  <c r="KF290" i="1"/>
  <c r="KE290" i="1"/>
  <c r="M292" i="1"/>
  <c r="KD291" i="1"/>
  <c r="S258" i="1"/>
  <c r="KB257" i="1"/>
  <c r="KE258" i="1"/>
  <c r="Q259" i="1"/>
  <c r="KF258" i="1"/>
  <c r="JB290" i="1"/>
  <c r="P291" i="1"/>
  <c r="L259" i="1"/>
  <c r="AQ258" i="1"/>
  <c r="X259" i="1"/>
  <c r="JN258" i="1"/>
  <c r="KA290" i="1"/>
  <c r="T291" i="1"/>
  <c r="JT290" i="1"/>
  <c r="H291" i="1"/>
  <c r="BA291" i="1" s="1"/>
  <c r="FQ290" i="1"/>
  <c r="FO290" i="1"/>
  <c r="FP290" i="1"/>
  <c r="R292" i="1"/>
  <c r="KG291" i="1"/>
  <c r="FQ258" i="1"/>
  <c r="FP258" i="1"/>
  <c r="FO258" i="1"/>
  <c r="H259" i="1"/>
  <c r="BA259" i="1" s="1"/>
  <c r="KA257" i="1"/>
  <c r="JT257" i="1"/>
  <c r="L292" i="1"/>
  <c r="AQ291" i="1"/>
  <c r="FA290" i="1" a="1"/>
  <c r="FA290" i="1" s="1"/>
  <c r="CC290" i="1" a="1"/>
  <c r="CC290" i="1" s="1"/>
  <c r="BY290" i="1" a="1"/>
  <c r="BY290" i="1" s="1"/>
  <c r="EY290" i="1" a="1"/>
  <c r="EY290" i="1" s="1"/>
  <c r="CE290" i="1" a="1"/>
  <c r="CE290" i="1" s="1"/>
  <c r="CA290" i="1" a="1"/>
  <c r="CA290" i="1" s="1"/>
  <c r="BW290" i="1" a="1"/>
  <c r="BW290" i="1" s="1"/>
  <c r="BZ290" i="1" a="1"/>
  <c r="BZ290" i="1" s="1"/>
  <c r="K291" i="1"/>
  <c r="CF290" i="1" a="1"/>
  <c r="CF290" i="1" s="1"/>
  <c r="EH290" i="1" a="1"/>
  <c r="EH290" i="1" s="1"/>
  <c r="CD290" i="1" a="1"/>
  <c r="CD290" i="1" s="1"/>
  <c r="BX290" i="1" a="1"/>
  <c r="BX290" i="1" s="1"/>
  <c r="CB290" i="1" a="1"/>
  <c r="CB290" i="1" s="1"/>
  <c r="U259" i="1"/>
  <c r="FT258" i="1"/>
  <c r="FS258" i="1"/>
  <c r="V292" i="1"/>
  <c r="JL291" i="1"/>
  <c r="KG257" i="1"/>
  <c r="R258" i="1"/>
  <c r="EH257" i="1" a="1"/>
  <c r="EH257" i="1" s="1"/>
  <c r="K258" i="1"/>
  <c r="FA257" i="1" a="1"/>
  <c r="FA257" i="1" s="1"/>
  <c r="CC257" i="1" a="1"/>
  <c r="CC257" i="1" s="1"/>
  <c r="BY257" i="1" a="1"/>
  <c r="BY257" i="1" s="1"/>
  <c r="CF257" i="1" a="1"/>
  <c r="CF257" i="1" s="1"/>
  <c r="CB257" i="1" a="1"/>
  <c r="CB257" i="1" s="1"/>
  <c r="BX257" i="1" a="1"/>
  <c r="BX257" i="1" s="1"/>
  <c r="CA257" i="1" a="1"/>
  <c r="CA257" i="1" s="1"/>
  <c r="EY257" i="1" a="1"/>
  <c r="EY257" i="1" s="1"/>
  <c r="BZ257" i="1" a="1"/>
  <c r="BZ257" i="1" s="1"/>
  <c r="BW257" i="1" a="1"/>
  <c r="BW257" i="1" s="1"/>
  <c r="CE257" i="1" a="1"/>
  <c r="CE257" i="1" s="1"/>
  <c r="CD257" i="1" a="1"/>
  <c r="CD257" i="1" s="1"/>
  <c r="KC258" i="1"/>
  <c r="N259" i="1"/>
  <c r="KB290" i="1"/>
  <c r="W292" i="1"/>
  <c r="JM291" i="1"/>
  <c r="JN292" i="1"/>
  <c r="X293" i="1"/>
  <c r="JN293" i="1" s="1"/>
  <c r="CE225" i="1" a="1"/>
  <c r="CE225" i="1" s="1"/>
  <c r="CA225" i="1" a="1"/>
  <c r="CA225" i="1" s="1"/>
  <c r="BW225" i="1" a="1"/>
  <c r="BW225" i="1" s="1"/>
  <c r="CD225" i="1" a="1"/>
  <c r="CD225" i="1" s="1"/>
  <c r="BZ225" i="1" a="1"/>
  <c r="BZ225" i="1" s="1"/>
  <c r="K226" i="1"/>
  <c r="FA225" i="1" a="1"/>
  <c r="FA225" i="1" s="1"/>
  <c r="CC225" i="1" a="1"/>
  <c r="CC225" i="1" s="1"/>
  <c r="BY225" i="1" a="1"/>
  <c r="BY225" i="1" s="1"/>
  <c r="CF225" i="1" a="1"/>
  <c r="CF225" i="1" s="1"/>
  <c r="CB225" i="1" a="1"/>
  <c r="CB225" i="1" s="1"/>
  <c r="BX225" i="1" a="1"/>
  <c r="BX225" i="1" s="1"/>
  <c r="EH225" i="1" a="1"/>
  <c r="EH225" i="1" s="1"/>
  <c r="EY225" i="1" a="1"/>
  <c r="EY225" i="1" s="1"/>
  <c r="JT224" i="1"/>
  <c r="KA224" i="1"/>
  <c r="T225" i="1"/>
  <c r="KD224" i="1"/>
  <c r="M225" i="1"/>
  <c r="U226" i="1"/>
  <c r="FT225" i="1"/>
  <c r="FS225" i="1"/>
  <c r="P226" i="1"/>
  <c r="JB225" i="1"/>
  <c r="L226" i="1"/>
  <c r="AQ225" i="1"/>
  <c r="KC226" i="1"/>
  <c r="N227" i="1"/>
  <c r="KC227" i="1" s="1"/>
  <c r="JM224" i="1"/>
  <c r="KF225" i="1"/>
  <c r="Q226" i="1"/>
  <c r="KE225" i="1"/>
  <c r="R227" i="1"/>
  <c r="KG227" i="1" s="1"/>
  <c r="KG226" i="1"/>
  <c r="O226" i="1"/>
  <c r="JA225" i="1"/>
  <c r="KB225" i="1"/>
  <c r="S226" i="1"/>
  <c r="JL224" i="1"/>
  <c r="JN224" i="1"/>
  <c r="N35" i="1"/>
  <c r="KC34" i="1"/>
  <c r="JP34" i="1"/>
  <c r="Y35" i="1"/>
  <c r="JO35" i="1" s="1"/>
  <c r="JB36" i="1"/>
  <c r="P37" i="1"/>
  <c r="JA34" i="1"/>
  <c r="O35" i="1"/>
  <c r="KF35" i="1"/>
  <c r="KE35" i="1"/>
  <c r="Q36" i="1"/>
  <c r="CC105" i="1" l="1" a="1"/>
  <c r="CC105" i="1" s="1"/>
  <c r="CF105" i="1" a="1"/>
  <c r="CF105" i="1" s="1"/>
  <c r="BY105" i="1" a="1"/>
  <c r="BY105" i="1" s="1"/>
  <c r="K106" i="1"/>
  <c r="CE105" i="1" a="1"/>
  <c r="CE105" i="1" s="1"/>
  <c r="CD105" i="1" a="1"/>
  <c r="CD105" i="1" s="1"/>
  <c r="CA105" i="1" a="1"/>
  <c r="CA105" i="1" s="1"/>
  <c r="CB105" i="1" a="1"/>
  <c r="CB105" i="1" s="1"/>
  <c r="BW105" i="1" a="1"/>
  <c r="BW105" i="1" s="1"/>
  <c r="BX105" i="1" a="1"/>
  <c r="BX105" i="1" s="1"/>
  <c r="EH105" i="1" a="1"/>
  <c r="EH105" i="1" s="1"/>
  <c r="EY105" i="1" a="1"/>
  <c r="EY105" i="1" s="1"/>
  <c r="FA105" i="1" a="1"/>
  <c r="FA105" i="1" s="1"/>
  <c r="BZ105" i="1" a="1"/>
  <c r="BZ105" i="1" s="1"/>
  <c r="KC103" i="1"/>
  <c r="N104" i="1"/>
  <c r="Y105" i="1"/>
  <c r="JP104" i="1"/>
  <c r="JO104" i="1"/>
  <c r="P105" i="1"/>
  <c r="JB104" i="1"/>
  <c r="AQ104" i="1"/>
  <c r="L105" i="1"/>
  <c r="Q105" i="1"/>
  <c r="KF104" i="1"/>
  <c r="KE104" i="1"/>
  <c r="U105" i="1"/>
  <c r="FS104" i="1"/>
  <c r="FT104" i="1"/>
  <c r="R105" i="1"/>
  <c r="KG104" i="1"/>
  <c r="M104" i="1"/>
  <c r="KD103" i="1"/>
  <c r="JM103" i="1"/>
  <c r="W104" i="1"/>
  <c r="X104" i="1"/>
  <c r="JN103" i="1"/>
  <c r="O105" i="1"/>
  <c r="JA104" i="1"/>
  <c r="AV105" i="1"/>
  <c r="AR105" i="1"/>
  <c r="AT105" i="1"/>
  <c r="J106" i="1"/>
  <c r="AU105" i="1"/>
  <c r="AS105" i="1"/>
  <c r="S104" i="1"/>
  <c r="KB103" i="1"/>
  <c r="JL103" i="1"/>
  <c r="V104" i="1"/>
  <c r="KA341" i="1"/>
  <c r="JT341" i="1"/>
  <c r="KD340" i="1"/>
  <c r="M341" i="1"/>
  <c r="KD341" i="1" s="1"/>
  <c r="AQ340" i="1"/>
  <c r="L341" i="1"/>
  <c r="AQ341" i="1" s="1"/>
  <c r="FO341" i="1"/>
  <c r="FQ341" i="1"/>
  <c r="BA341" i="1"/>
  <c r="FP341" i="1"/>
  <c r="R329" i="1"/>
  <c r="KG328" i="1"/>
  <c r="N340" i="1"/>
  <c r="KC339" i="1"/>
  <c r="FQ340" i="1"/>
  <c r="BA340" i="1"/>
  <c r="FP340" i="1"/>
  <c r="FO340" i="1"/>
  <c r="JT340" i="1"/>
  <c r="KA340" i="1"/>
  <c r="BA223" i="1"/>
  <c r="FQ223" i="1"/>
  <c r="FO223" i="1"/>
  <c r="H224" i="1"/>
  <c r="FP223" i="1"/>
  <c r="JP292" i="1"/>
  <c r="JO292" i="1"/>
  <c r="Y293" i="1"/>
  <c r="FT292" i="1"/>
  <c r="FS292" i="1"/>
  <c r="U293" i="1"/>
  <c r="KB291" i="1"/>
  <c r="CF258" i="1" a="1"/>
  <c r="CF258" i="1" s="1"/>
  <c r="CB258" i="1" a="1"/>
  <c r="CB258" i="1" s="1"/>
  <c r="BX258" i="1" a="1"/>
  <c r="BX258" i="1" s="1"/>
  <c r="EY258" i="1" a="1"/>
  <c r="EY258" i="1" s="1"/>
  <c r="CE258" i="1" a="1"/>
  <c r="CE258" i="1" s="1"/>
  <c r="CA258" i="1" a="1"/>
  <c r="CA258" i="1" s="1"/>
  <c r="BW258" i="1" a="1"/>
  <c r="BW258" i="1" s="1"/>
  <c r="EH258" i="1" a="1"/>
  <c r="EH258" i="1" s="1"/>
  <c r="CD258" i="1" a="1"/>
  <c r="CD258" i="1" s="1"/>
  <c r="BZ258" i="1" a="1"/>
  <c r="BZ258" i="1" s="1"/>
  <c r="K259" i="1"/>
  <c r="FA258" i="1" a="1"/>
  <c r="FA258" i="1" s="1"/>
  <c r="CC258" i="1" a="1"/>
  <c r="CC258" i="1" s="1"/>
  <c r="BY258" i="1" a="1"/>
  <c r="BY258" i="1" s="1"/>
  <c r="U260" i="1"/>
  <c r="FT259" i="1"/>
  <c r="FS259" i="1"/>
  <c r="L293" i="1"/>
  <c r="AQ293" i="1" s="1"/>
  <c r="AQ292" i="1"/>
  <c r="L260" i="1"/>
  <c r="AQ260" i="1" s="1"/>
  <c r="AQ259" i="1"/>
  <c r="KB258" i="1"/>
  <c r="S259" i="1"/>
  <c r="FO291" i="1"/>
  <c r="FQ291" i="1"/>
  <c r="FP291" i="1"/>
  <c r="H292" i="1"/>
  <c r="BA292" i="1" s="1"/>
  <c r="P292" i="1"/>
  <c r="JB291" i="1"/>
  <c r="KD292" i="1"/>
  <c r="M293" i="1"/>
  <c r="KD293" i="1" s="1"/>
  <c r="N260" i="1"/>
  <c r="KC260" i="1" s="1"/>
  <c r="KC259" i="1"/>
  <c r="R259" i="1"/>
  <c r="KG258" i="1"/>
  <c r="JT258" i="1"/>
  <c r="KA258" i="1"/>
  <c r="O260" i="1"/>
  <c r="JA260" i="1" s="1"/>
  <c r="JA259" i="1"/>
  <c r="KA291" i="1"/>
  <c r="JT291" i="1"/>
  <c r="T292" i="1"/>
  <c r="KF291" i="1"/>
  <c r="KE291" i="1"/>
  <c r="W293" i="1"/>
  <c r="JM293" i="1" s="1"/>
  <c r="JM292" i="1"/>
  <c r="H260" i="1"/>
  <c r="BA260" i="1" s="1"/>
  <c r="FQ259" i="1"/>
  <c r="FP259" i="1"/>
  <c r="FO259" i="1"/>
  <c r="KG292" i="1"/>
  <c r="R293" i="1"/>
  <c r="KG293" i="1" s="1"/>
  <c r="KF259" i="1"/>
  <c r="Q260" i="1"/>
  <c r="KE259" i="1"/>
  <c r="JM259" i="1"/>
  <c r="W260" i="1"/>
  <c r="JM260" i="1" s="1"/>
  <c r="JL292" i="1"/>
  <c r="V293" i="1"/>
  <c r="JL293" i="1" s="1"/>
  <c r="JL259" i="1"/>
  <c r="V260" i="1"/>
  <c r="JL260" i="1" s="1"/>
  <c r="KC292" i="1"/>
  <c r="N293" i="1"/>
  <c r="KC293" i="1" s="1"/>
  <c r="EY291" i="1" a="1"/>
  <c r="EY291" i="1" s="1"/>
  <c r="EH291" i="1" a="1"/>
  <c r="EH291" i="1" s="1"/>
  <c r="CE291" i="1" a="1"/>
  <c r="CE291" i="1" s="1"/>
  <c r="BZ291" i="1" a="1"/>
  <c r="BZ291" i="1" s="1"/>
  <c r="CD291" i="1" a="1"/>
  <c r="CD291" i="1" s="1"/>
  <c r="BY291" i="1" a="1"/>
  <c r="BY291" i="1" s="1"/>
  <c r="K292" i="1"/>
  <c r="CC291" i="1" a="1"/>
  <c r="CC291" i="1" s="1"/>
  <c r="BX291" i="1" a="1"/>
  <c r="BX291" i="1" s="1"/>
  <c r="FA291" i="1" a="1"/>
  <c r="FA291" i="1" s="1"/>
  <c r="CB291" i="1" a="1"/>
  <c r="CB291" i="1" s="1"/>
  <c r="BW291" i="1" a="1"/>
  <c r="BW291" i="1" s="1"/>
  <c r="CF291" i="1" a="1"/>
  <c r="CF291" i="1" s="1"/>
  <c r="CA291" i="1" a="1"/>
  <c r="CA291" i="1" s="1"/>
  <c r="JN259" i="1"/>
  <c r="X260" i="1"/>
  <c r="JN260" i="1" s="1"/>
  <c r="L227" i="1"/>
  <c r="AQ227" i="1" s="1"/>
  <c r="AQ226" i="1"/>
  <c r="T226" i="1"/>
  <c r="JT225" i="1"/>
  <c r="KA225" i="1"/>
  <c r="JL225" i="1"/>
  <c r="KE226" i="1"/>
  <c r="KF226" i="1"/>
  <c r="Q227" i="1"/>
  <c r="M226" i="1"/>
  <c r="KD225" i="1"/>
  <c r="KB226" i="1"/>
  <c r="S227" i="1"/>
  <c r="KB227" i="1" s="1"/>
  <c r="P227" i="1"/>
  <c r="JB227" i="1" s="1"/>
  <c r="JB226" i="1"/>
  <c r="JN225" i="1"/>
  <c r="EY226" i="1" a="1"/>
  <c r="EY226" i="1" s="1"/>
  <c r="CE226" i="1" a="1"/>
  <c r="CE226" i="1" s="1"/>
  <c r="CA226" i="1" a="1"/>
  <c r="CA226" i="1" s="1"/>
  <c r="BW226" i="1" a="1"/>
  <c r="BW226" i="1" s="1"/>
  <c r="EH226" i="1" a="1"/>
  <c r="EH226" i="1" s="1"/>
  <c r="CF226" i="1" a="1"/>
  <c r="CF226" i="1" s="1"/>
  <c r="CD226" i="1" a="1"/>
  <c r="CD226" i="1" s="1"/>
  <c r="CC226" i="1" a="1"/>
  <c r="CC226" i="1" s="1"/>
  <c r="CB226" i="1" a="1"/>
  <c r="CB226" i="1" s="1"/>
  <c r="FA226" i="1" a="1"/>
  <c r="FA226" i="1" s="1"/>
  <c r="BZ226" i="1" a="1"/>
  <c r="BZ226" i="1" s="1"/>
  <c r="K227" i="1"/>
  <c r="BY226" i="1" a="1"/>
  <c r="BY226" i="1" s="1"/>
  <c r="BX226" i="1" a="1"/>
  <c r="BX226" i="1" s="1"/>
  <c r="JM225" i="1"/>
  <c r="O227" i="1"/>
  <c r="JA227" i="1" s="1"/>
  <c r="JA226" i="1"/>
  <c r="FS226" i="1"/>
  <c r="U227" i="1"/>
  <c r="FT226" i="1"/>
  <c r="N36" i="1"/>
  <c r="KC35" i="1"/>
  <c r="O36" i="1"/>
  <c r="JA35" i="1"/>
  <c r="P38" i="1"/>
  <c r="JB37" i="1"/>
  <c r="JP35" i="1"/>
  <c r="Y36" i="1"/>
  <c r="JO36" i="1" s="1"/>
  <c r="KF36" i="1"/>
  <c r="KE36" i="1"/>
  <c r="Q37" i="1"/>
  <c r="M105" i="1" l="1"/>
  <c r="KD104" i="1"/>
  <c r="Q106" i="1"/>
  <c r="KF105" i="1"/>
  <c r="KE105" i="1"/>
  <c r="N105" i="1"/>
  <c r="KC104" i="1"/>
  <c r="L106" i="1"/>
  <c r="AQ105" i="1"/>
  <c r="S105" i="1"/>
  <c r="KB104" i="1"/>
  <c r="O106" i="1"/>
  <c r="JA105" i="1"/>
  <c r="KG105" i="1"/>
  <c r="R106" i="1"/>
  <c r="X105" i="1"/>
  <c r="JN104" i="1"/>
  <c r="P106" i="1"/>
  <c r="JB105" i="1"/>
  <c r="EH106" i="1" a="1"/>
  <c r="EH106" i="1" s="1"/>
  <c r="CB106" i="1" a="1"/>
  <c r="CB106" i="1" s="1"/>
  <c r="K107" i="1"/>
  <c r="EY106" i="1" a="1"/>
  <c r="EY106" i="1" s="1"/>
  <c r="CD106" i="1" a="1"/>
  <c r="CD106" i="1" s="1"/>
  <c r="BX106" i="1" a="1"/>
  <c r="BX106" i="1" s="1"/>
  <c r="BZ106" i="1" a="1"/>
  <c r="BZ106" i="1" s="1"/>
  <c r="FA106" i="1" a="1"/>
  <c r="FA106" i="1" s="1"/>
  <c r="CE106" i="1" a="1"/>
  <c r="CE106" i="1" s="1"/>
  <c r="CC106" i="1" a="1"/>
  <c r="CC106" i="1" s="1"/>
  <c r="CA106" i="1" a="1"/>
  <c r="CA106" i="1" s="1"/>
  <c r="BY106" i="1" a="1"/>
  <c r="BY106" i="1" s="1"/>
  <c r="BW106" i="1" a="1"/>
  <c r="BW106" i="1" s="1"/>
  <c r="CF106" i="1" a="1"/>
  <c r="CF106" i="1" s="1"/>
  <c r="AV106" i="1"/>
  <c r="AU106" i="1"/>
  <c r="AS106" i="1"/>
  <c r="AR106" i="1"/>
  <c r="J107" i="1"/>
  <c r="AT106" i="1"/>
  <c r="JM104" i="1"/>
  <c r="W105" i="1"/>
  <c r="U106" i="1"/>
  <c r="FT105" i="1"/>
  <c r="FS105" i="1"/>
  <c r="JL104" i="1"/>
  <c r="V105" i="1"/>
  <c r="Y106" i="1"/>
  <c r="JP105" i="1"/>
  <c r="JO105" i="1"/>
  <c r="KC340" i="1"/>
  <c r="N341" i="1"/>
  <c r="KC341" i="1" s="1"/>
  <c r="KG329" i="1"/>
  <c r="R330" i="1"/>
  <c r="BA224" i="1"/>
  <c r="H225" i="1"/>
  <c r="FP224" i="1"/>
  <c r="FQ224" i="1"/>
  <c r="FO224" i="1"/>
  <c r="FT293" i="1"/>
  <c r="FS293" i="1"/>
  <c r="JP293" i="1"/>
  <c r="JO293" i="1"/>
  <c r="KF292" i="1"/>
  <c r="KE292" i="1"/>
  <c r="JB292" i="1"/>
  <c r="P293" i="1"/>
  <c r="JB293" i="1" s="1"/>
  <c r="T293" i="1"/>
  <c r="KA292" i="1"/>
  <c r="JT292" i="1"/>
  <c r="FO292" i="1"/>
  <c r="H293" i="1"/>
  <c r="BA293" i="1" s="1"/>
  <c r="FQ292" i="1"/>
  <c r="FP292" i="1"/>
  <c r="KG259" i="1"/>
  <c r="R260" i="1"/>
  <c r="KG260" i="1" s="1"/>
  <c r="CD259" i="1" a="1"/>
  <c r="CD259" i="1" s="1"/>
  <c r="BZ259" i="1" a="1"/>
  <c r="BZ259" i="1" s="1"/>
  <c r="K260" i="1"/>
  <c r="FA259" i="1" a="1"/>
  <c r="FA259" i="1" s="1"/>
  <c r="CC259" i="1" a="1"/>
  <c r="CC259" i="1" s="1"/>
  <c r="BY259" i="1" a="1"/>
  <c r="BY259" i="1" s="1"/>
  <c r="EH259" i="1" a="1"/>
  <c r="EH259" i="1" s="1"/>
  <c r="CF259" i="1" a="1"/>
  <c r="CF259" i="1" s="1"/>
  <c r="CE259" i="1" a="1"/>
  <c r="CE259" i="1" s="1"/>
  <c r="BX259" i="1" a="1"/>
  <c r="BX259" i="1" s="1"/>
  <c r="EY259" i="1" a="1"/>
  <c r="EY259" i="1" s="1"/>
  <c r="BW259" i="1" a="1"/>
  <c r="BW259" i="1" s="1"/>
  <c r="CB259" i="1" a="1"/>
  <c r="CB259" i="1" s="1"/>
  <c r="CA259" i="1" a="1"/>
  <c r="CA259" i="1" s="1"/>
  <c r="EY292" i="1" a="1"/>
  <c r="EY292" i="1" s="1"/>
  <c r="CD292" i="1" a="1"/>
  <c r="CD292" i="1" s="1"/>
  <c r="BZ292" i="1" a="1"/>
  <c r="BZ292" i="1" s="1"/>
  <c r="K293" i="1"/>
  <c r="FA292" i="1" a="1"/>
  <c r="FA292" i="1" s="1"/>
  <c r="CC292" i="1" a="1"/>
  <c r="CC292" i="1" s="1"/>
  <c r="BY292" i="1" a="1"/>
  <c r="BY292" i="1" s="1"/>
  <c r="BW292" i="1" a="1"/>
  <c r="BW292" i="1" s="1"/>
  <c r="CF292" i="1" a="1"/>
  <c r="CF292" i="1" s="1"/>
  <c r="CE292" i="1" a="1"/>
  <c r="CE292" i="1" s="1"/>
  <c r="CB292" i="1" a="1"/>
  <c r="CB292" i="1" s="1"/>
  <c r="CA292" i="1" a="1"/>
  <c r="CA292" i="1" s="1"/>
  <c r="EH292" i="1" a="1"/>
  <c r="EH292" i="1" s="1"/>
  <c r="BX292" i="1" a="1"/>
  <c r="BX292" i="1" s="1"/>
  <c r="KF260" i="1"/>
  <c r="KE260" i="1"/>
  <c r="FO260" i="1"/>
  <c r="FQ260" i="1"/>
  <c r="FP260" i="1"/>
  <c r="JT259" i="1"/>
  <c r="KA259" i="1"/>
  <c r="S260" i="1"/>
  <c r="KB260" i="1" s="1"/>
  <c r="KB259" i="1"/>
  <c r="FT260" i="1"/>
  <c r="FS260" i="1"/>
  <c r="KB293" i="1"/>
  <c r="KB292" i="1"/>
  <c r="JM227" i="1"/>
  <c r="JM226" i="1"/>
  <c r="JN227" i="1"/>
  <c r="JN226" i="1"/>
  <c r="JL226" i="1"/>
  <c r="JL227" i="1"/>
  <c r="CD227" i="1" a="1"/>
  <c r="CD227" i="1" s="1"/>
  <c r="BZ227" i="1" a="1"/>
  <c r="BZ227" i="1" s="1"/>
  <c r="FA227" i="1" a="1"/>
  <c r="FA227" i="1" s="1"/>
  <c r="CC227" i="1" a="1"/>
  <c r="CC227" i="1" s="1"/>
  <c r="BY227" i="1" a="1"/>
  <c r="BY227" i="1" s="1"/>
  <c r="CF227" i="1" a="1"/>
  <c r="CF227" i="1" s="1"/>
  <c r="CB227" i="1" a="1"/>
  <c r="CB227" i="1" s="1"/>
  <c r="BX227" i="1" a="1"/>
  <c r="BX227" i="1" s="1"/>
  <c r="CE227" i="1" a="1"/>
  <c r="CE227" i="1" s="1"/>
  <c r="CA227" i="1" a="1"/>
  <c r="CA227" i="1" s="1"/>
  <c r="BW227" i="1" a="1"/>
  <c r="BW227" i="1" s="1"/>
  <c r="EH227" i="1" a="1"/>
  <c r="EH227" i="1" s="1"/>
  <c r="EY227" i="1" a="1"/>
  <c r="EY227" i="1" s="1"/>
  <c r="KD226" i="1"/>
  <c r="M227" i="1"/>
  <c r="KD227" i="1" s="1"/>
  <c r="KA226" i="1"/>
  <c r="T227" i="1"/>
  <c r="JT226" i="1"/>
  <c r="KF227" i="1"/>
  <c r="KE227" i="1"/>
  <c r="FT227" i="1"/>
  <c r="FS227" i="1"/>
  <c r="N37" i="1"/>
  <c r="KC36" i="1"/>
  <c r="JP36" i="1"/>
  <c r="Y37" i="1"/>
  <c r="JO37" i="1" s="1"/>
  <c r="JB38" i="1"/>
  <c r="P39" i="1"/>
  <c r="KF37" i="1"/>
  <c r="KE37" i="1"/>
  <c r="Q38" i="1"/>
  <c r="JA36" i="1"/>
  <c r="O37" i="1"/>
  <c r="X106" i="1" l="1"/>
  <c r="JN105" i="1"/>
  <c r="L107" i="1"/>
  <c r="AQ106" i="1"/>
  <c r="JP106" i="1"/>
  <c r="JO106" i="1"/>
  <c r="Y107" i="1"/>
  <c r="KG106" i="1"/>
  <c r="R107" i="1"/>
  <c r="JL105" i="1"/>
  <c r="V106" i="1"/>
  <c r="J108" i="1"/>
  <c r="AT107" i="1"/>
  <c r="AS107" i="1"/>
  <c r="AR107" i="1"/>
  <c r="AV107" i="1"/>
  <c r="AU107" i="1"/>
  <c r="K108" i="1"/>
  <c r="CE107" i="1" a="1"/>
  <c r="CE107" i="1" s="1"/>
  <c r="FA107" i="1" a="1"/>
  <c r="FA107" i="1" s="1"/>
  <c r="CA107" i="1" a="1"/>
  <c r="CA107" i="1" s="1"/>
  <c r="CC107" i="1" a="1"/>
  <c r="CC107" i="1" s="1"/>
  <c r="BW107" i="1" a="1"/>
  <c r="BW107" i="1" s="1"/>
  <c r="BY107" i="1" a="1"/>
  <c r="BY107" i="1" s="1"/>
  <c r="EH107" i="1" a="1"/>
  <c r="EH107" i="1" s="1"/>
  <c r="CF107" i="1" a="1"/>
  <c r="CF107" i="1" s="1"/>
  <c r="CD107" i="1" a="1"/>
  <c r="CD107" i="1" s="1"/>
  <c r="CB107" i="1" a="1"/>
  <c r="CB107" i="1" s="1"/>
  <c r="BZ107" i="1" a="1"/>
  <c r="BZ107" i="1" s="1"/>
  <c r="BX107" i="1" a="1"/>
  <c r="BX107" i="1" s="1"/>
  <c r="EY107" i="1" a="1"/>
  <c r="EY107" i="1" s="1"/>
  <c r="KC105" i="1"/>
  <c r="N106" i="1"/>
  <c r="O107" i="1"/>
  <c r="JA106" i="1"/>
  <c r="KE106" i="1"/>
  <c r="Q107" i="1"/>
  <c r="KF106" i="1"/>
  <c r="FS106" i="1"/>
  <c r="U107" i="1"/>
  <c r="FT106" i="1"/>
  <c r="JB106" i="1"/>
  <c r="P107" i="1"/>
  <c r="KB105" i="1"/>
  <c r="S106" i="1"/>
  <c r="JM105" i="1"/>
  <c r="W106" i="1"/>
  <c r="M106" i="1"/>
  <c r="KD105" i="1"/>
  <c r="R331" i="1"/>
  <c r="KG330" i="1"/>
  <c r="BA225" i="1"/>
  <c r="FP225" i="1"/>
  <c r="H226" i="1"/>
  <c r="FQ225" i="1"/>
  <c r="FO225" i="1"/>
  <c r="KA293" i="1"/>
  <c r="JT293" i="1"/>
  <c r="KA260" i="1"/>
  <c r="JT260" i="1"/>
  <c r="EY260" i="1" a="1"/>
  <c r="EY260" i="1" s="1"/>
  <c r="CE260" i="1" a="1"/>
  <c r="CE260" i="1" s="1"/>
  <c r="CA260" i="1" a="1"/>
  <c r="CA260" i="1" s="1"/>
  <c r="BW260" i="1" a="1"/>
  <c r="BW260" i="1" s="1"/>
  <c r="EH260" i="1" a="1"/>
  <c r="EH260" i="1" s="1"/>
  <c r="CF260" i="1" a="1"/>
  <c r="CF260" i="1" s="1"/>
  <c r="BY260" i="1" a="1"/>
  <c r="BY260" i="1" s="1"/>
  <c r="FA260" i="1" a="1"/>
  <c r="FA260" i="1" s="1"/>
  <c r="CD260" i="1" a="1"/>
  <c r="CD260" i="1" s="1"/>
  <c r="BX260" i="1" a="1"/>
  <c r="BX260" i="1" s="1"/>
  <c r="CC260" i="1" a="1"/>
  <c r="CC260" i="1" s="1"/>
  <c r="CB260" i="1" a="1"/>
  <c r="CB260" i="1" s="1"/>
  <c r="BZ260" i="1" a="1"/>
  <c r="BZ260" i="1" s="1"/>
  <c r="FQ293" i="1"/>
  <c r="FP293" i="1"/>
  <c r="FO293" i="1"/>
  <c r="KE293" i="1"/>
  <c r="KF293" i="1"/>
  <c r="CE293" i="1" a="1"/>
  <c r="CE293" i="1" s="1"/>
  <c r="CA293" i="1" a="1"/>
  <c r="CA293" i="1" s="1"/>
  <c r="BW293" i="1" a="1"/>
  <c r="BW293" i="1" s="1"/>
  <c r="EH293" i="1" a="1"/>
  <c r="EH293" i="1" s="1"/>
  <c r="CD293" i="1" a="1"/>
  <c r="CD293" i="1" s="1"/>
  <c r="BZ293" i="1" a="1"/>
  <c r="BZ293" i="1" s="1"/>
  <c r="BY293" i="1" a="1"/>
  <c r="BY293" i="1" s="1"/>
  <c r="EY293" i="1" a="1"/>
  <c r="EY293" i="1" s="1"/>
  <c r="BX293" i="1" a="1"/>
  <c r="BX293" i="1" s="1"/>
  <c r="CF293" i="1" a="1"/>
  <c r="CF293" i="1" s="1"/>
  <c r="CC293" i="1" a="1"/>
  <c r="CC293" i="1" s="1"/>
  <c r="CB293" i="1" a="1"/>
  <c r="CB293" i="1" s="1"/>
  <c r="FA293" i="1" a="1"/>
  <c r="FA293" i="1" s="1"/>
  <c r="JT227" i="1"/>
  <c r="KA227" i="1"/>
  <c r="N38" i="1"/>
  <c r="KC37" i="1"/>
  <c r="Q39" i="1"/>
  <c r="KF38" i="1"/>
  <c r="KE38" i="1"/>
  <c r="JB39" i="1"/>
  <c r="P40" i="1"/>
  <c r="JP37" i="1"/>
  <c r="Y38" i="1"/>
  <c r="JO38" i="1" s="1"/>
  <c r="O38" i="1"/>
  <c r="JA37" i="1"/>
  <c r="M107" i="1" l="1"/>
  <c r="KD106" i="1"/>
  <c r="U108" i="1"/>
  <c r="FT107" i="1"/>
  <c r="FS107" i="1"/>
  <c r="W107" i="1"/>
  <c r="JM106" i="1"/>
  <c r="Y108" i="1"/>
  <c r="JP107" i="1"/>
  <c r="JO107" i="1"/>
  <c r="KB106" i="1"/>
  <c r="S107" i="1"/>
  <c r="Q108" i="1"/>
  <c r="KF107" i="1"/>
  <c r="KE107" i="1"/>
  <c r="J109" i="1"/>
  <c r="AV108" i="1"/>
  <c r="AU108" i="1"/>
  <c r="AT108" i="1"/>
  <c r="AS108" i="1"/>
  <c r="AR108" i="1"/>
  <c r="P108" i="1"/>
  <c r="JB107" i="1"/>
  <c r="JL106" i="1"/>
  <c r="V107" i="1"/>
  <c r="L108" i="1"/>
  <c r="AQ107" i="1"/>
  <c r="O108" i="1"/>
  <c r="JA107" i="1"/>
  <c r="BY108" i="1" a="1"/>
  <c r="BY108" i="1" s="1"/>
  <c r="EY108" i="1" a="1"/>
  <c r="EY108" i="1" s="1"/>
  <c r="CB108" i="1" a="1"/>
  <c r="CB108" i="1" s="1"/>
  <c r="BW108" i="1" a="1"/>
  <c r="BW108" i="1" s="1"/>
  <c r="CE108" i="1" a="1"/>
  <c r="CE108" i="1" s="1"/>
  <c r="FA108" i="1" a="1"/>
  <c r="FA108" i="1" s="1"/>
  <c r="EH108" i="1" a="1"/>
  <c r="EH108" i="1" s="1"/>
  <c r="CA108" i="1" a="1"/>
  <c r="CA108" i="1" s="1"/>
  <c r="K109" i="1"/>
  <c r="CF108" i="1" a="1"/>
  <c r="CF108" i="1" s="1"/>
  <c r="BX108" i="1" a="1"/>
  <c r="BX108" i="1" s="1"/>
  <c r="BZ108" i="1" a="1"/>
  <c r="BZ108" i="1" s="1"/>
  <c r="CC108" i="1" a="1"/>
  <c r="CC108" i="1" s="1"/>
  <c r="CD108" i="1" a="1"/>
  <c r="CD108" i="1" s="1"/>
  <c r="N107" i="1"/>
  <c r="KC106" i="1"/>
  <c r="R108" i="1"/>
  <c r="KG107" i="1"/>
  <c r="JN106" i="1"/>
  <c r="X107" i="1"/>
  <c r="R332" i="1"/>
  <c r="KG331" i="1"/>
  <c r="BA226" i="1"/>
  <c r="FP226" i="1"/>
  <c r="H227" i="1"/>
  <c r="FQ226" i="1"/>
  <c r="FO226" i="1"/>
  <c r="N39" i="1"/>
  <c r="KC38" i="1"/>
  <c r="JA38" i="1"/>
  <c r="O39" i="1"/>
  <c r="JP38" i="1"/>
  <c r="Y39" i="1"/>
  <c r="JO39" i="1" s="1"/>
  <c r="JB40" i="1"/>
  <c r="P41" i="1"/>
  <c r="Q40" i="1"/>
  <c r="KE39" i="1"/>
  <c r="KF39" i="1"/>
  <c r="AV109" i="1" l="1"/>
  <c r="AU109" i="1"/>
  <c r="AT109" i="1"/>
  <c r="AS109" i="1"/>
  <c r="AR109" i="1"/>
  <c r="J110" i="1"/>
  <c r="JP108" i="1"/>
  <c r="JO108" i="1"/>
  <c r="Y109" i="1"/>
  <c r="KG108" i="1"/>
  <c r="R109" i="1"/>
  <c r="CD109" i="1" a="1"/>
  <c r="CD109" i="1" s="1"/>
  <c r="BX109" i="1" a="1"/>
  <c r="BX109" i="1" s="1"/>
  <c r="BZ109" i="1" a="1"/>
  <c r="BZ109" i="1" s="1"/>
  <c r="EY109" i="1" a="1"/>
  <c r="EY109" i="1" s="1"/>
  <c r="FA109" i="1" a="1"/>
  <c r="FA109" i="1" s="1"/>
  <c r="CE109" i="1" a="1"/>
  <c r="CE109" i="1" s="1"/>
  <c r="CC109" i="1" a="1"/>
  <c r="CC109" i="1" s="1"/>
  <c r="CA109" i="1" a="1"/>
  <c r="CA109" i="1" s="1"/>
  <c r="BY109" i="1" a="1"/>
  <c r="BY109" i="1" s="1"/>
  <c r="BW109" i="1" a="1"/>
  <c r="BW109" i="1" s="1"/>
  <c r="K110" i="1"/>
  <c r="CF109" i="1" a="1"/>
  <c r="CF109" i="1" s="1"/>
  <c r="EH109" i="1" a="1"/>
  <c r="EH109" i="1" s="1"/>
  <c r="CB109" i="1" a="1"/>
  <c r="CB109" i="1" s="1"/>
  <c r="P109" i="1"/>
  <c r="JB108" i="1"/>
  <c r="W108" i="1"/>
  <c r="JM107" i="1"/>
  <c r="KF108" i="1"/>
  <c r="Q109" i="1"/>
  <c r="KE108" i="1"/>
  <c r="N108" i="1"/>
  <c r="KC107" i="1"/>
  <c r="JA108" i="1"/>
  <c r="O109" i="1"/>
  <c r="S108" i="1"/>
  <c r="KB107" i="1"/>
  <c r="U109" i="1"/>
  <c r="FT108" i="1"/>
  <c r="FS108" i="1"/>
  <c r="L109" i="1"/>
  <c r="AQ108" i="1"/>
  <c r="X108" i="1"/>
  <c r="JN107" i="1"/>
  <c r="V108" i="1"/>
  <c r="JL107" i="1"/>
  <c r="M108" i="1"/>
  <c r="KD107" i="1"/>
  <c r="KG332" i="1"/>
  <c r="R333" i="1"/>
  <c r="BA227" i="1"/>
  <c r="FO227" i="1"/>
  <c r="FQ227" i="1"/>
  <c r="FP227" i="1"/>
  <c r="N40" i="1"/>
  <c r="KC39" i="1"/>
  <c r="KF40" i="1"/>
  <c r="KE40" i="1"/>
  <c r="Q41" i="1"/>
  <c r="JB41" i="1"/>
  <c r="JP39" i="1"/>
  <c r="Y40" i="1"/>
  <c r="JO40" i="1" s="1"/>
  <c r="O40" i="1"/>
  <c r="JA39" i="1"/>
  <c r="M109" i="1" l="1"/>
  <c r="KD108" i="1"/>
  <c r="FS109" i="1"/>
  <c r="U110" i="1"/>
  <c r="FT109" i="1"/>
  <c r="KF109" i="1"/>
  <c r="KE109" i="1"/>
  <c r="Q110" i="1"/>
  <c r="V109" i="1"/>
  <c r="JL108" i="1"/>
  <c r="CE110" i="1" a="1"/>
  <c r="CE110" i="1" s="1"/>
  <c r="BY110" i="1" a="1"/>
  <c r="BY110" i="1" s="1"/>
  <c r="CA110" i="1" a="1"/>
  <c r="CA110" i="1" s="1"/>
  <c r="K111" i="1"/>
  <c r="BW110" i="1" a="1"/>
  <c r="BW110" i="1" s="1"/>
  <c r="CF110" i="1" a="1"/>
  <c r="CF110" i="1" s="1"/>
  <c r="EH110" i="1" a="1"/>
  <c r="EH110" i="1" s="1"/>
  <c r="CB110" i="1" a="1"/>
  <c r="CB110" i="1" s="1"/>
  <c r="CD110" i="1" a="1"/>
  <c r="CD110" i="1" s="1"/>
  <c r="BX110" i="1" a="1"/>
  <c r="BX110" i="1" s="1"/>
  <c r="BZ110" i="1" a="1"/>
  <c r="BZ110" i="1" s="1"/>
  <c r="EY110" i="1" a="1"/>
  <c r="EY110" i="1" s="1"/>
  <c r="FA110" i="1" a="1"/>
  <c r="FA110" i="1" s="1"/>
  <c r="CC110" i="1" a="1"/>
  <c r="CC110" i="1" s="1"/>
  <c r="AV110" i="1"/>
  <c r="AU110" i="1"/>
  <c r="AT110" i="1"/>
  <c r="AS110" i="1"/>
  <c r="AR110" i="1"/>
  <c r="J111" i="1"/>
  <c r="KB108" i="1"/>
  <c r="S109" i="1"/>
  <c r="X109" i="1"/>
  <c r="JN108" i="1"/>
  <c r="O110" i="1"/>
  <c r="JA109" i="1"/>
  <c r="JM108" i="1"/>
  <c r="W109" i="1"/>
  <c r="KG109" i="1"/>
  <c r="R110" i="1"/>
  <c r="L110" i="1"/>
  <c r="AQ109" i="1"/>
  <c r="JB109" i="1"/>
  <c r="P110" i="1"/>
  <c r="N109" i="1"/>
  <c r="KC108" i="1"/>
  <c r="Y110" i="1"/>
  <c r="JP109" i="1"/>
  <c r="JO109" i="1"/>
  <c r="R334" i="1"/>
  <c r="KG333" i="1"/>
  <c r="N41" i="1"/>
  <c r="KC40" i="1"/>
  <c r="JA40" i="1"/>
  <c r="O41" i="1"/>
  <c r="JP40" i="1"/>
  <c r="Y41" i="1"/>
  <c r="JO41" i="1" s="1"/>
  <c r="KF41" i="1"/>
  <c r="KE41" i="1"/>
  <c r="KG110" i="1" l="1"/>
  <c r="R111" i="1"/>
  <c r="S110" i="1"/>
  <c r="KB109" i="1"/>
  <c r="KF110" i="1"/>
  <c r="KE110" i="1"/>
  <c r="Q111" i="1"/>
  <c r="JO110" i="1"/>
  <c r="Y111" i="1"/>
  <c r="JP110" i="1"/>
  <c r="W110" i="1"/>
  <c r="JM109" i="1"/>
  <c r="AR111" i="1"/>
  <c r="J112" i="1"/>
  <c r="AV111" i="1"/>
  <c r="AU111" i="1"/>
  <c r="AT111" i="1"/>
  <c r="AS111" i="1"/>
  <c r="EH111" i="1" a="1"/>
  <c r="EH111" i="1" s="1"/>
  <c r="CB111" i="1" a="1"/>
  <c r="CB111" i="1" s="1"/>
  <c r="CD111" i="1" a="1"/>
  <c r="CD111" i="1" s="1"/>
  <c r="BX111" i="1" a="1"/>
  <c r="BX111" i="1" s="1"/>
  <c r="BZ111" i="1" a="1"/>
  <c r="BZ111" i="1" s="1"/>
  <c r="FA111" i="1" a="1"/>
  <c r="FA111" i="1" s="1"/>
  <c r="EY111" i="1" a="1"/>
  <c r="EY111" i="1" s="1"/>
  <c r="CC111" i="1" a="1"/>
  <c r="CC111" i="1" s="1"/>
  <c r="CE111" i="1" a="1"/>
  <c r="CE111" i="1" s="1"/>
  <c r="BY111" i="1" a="1"/>
  <c r="BY111" i="1" s="1"/>
  <c r="CA111" i="1" a="1"/>
  <c r="CA111" i="1" s="1"/>
  <c r="K112" i="1"/>
  <c r="BW111" i="1" a="1"/>
  <c r="BW111" i="1" s="1"/>
  <c r="CF111" i="1" a="1"/>
  <c r="CF111" i="1" s="1"/>
  <c r="N110" i="1"/>
  <c r="KC109" i="1"/>
  <c r="P111" i="1"/>
  <c r="JB110" i="1"/>
  <c r="FT110" i="1"/>
  <c r="FS110" i="1"/>
  <c r="U111" i="1"/>
  <c r="O111" i="1"/>
  <c r="JA110" i="1"/>
  <c r="L111" i="1"/>
  <c r="AQ110" i="1"/>
  <c r="JN109" i="1"/>
  <c r="X110" i="1"/>
  <c r="JL109" i="1"/>
  <c r="V110" i="1"/>
  <c r="M110" i="1"/>
  <c r="KD109" i="1"/>
  <c r="R335" i="1"/>
  <c r="KG334" i="1"/>
  <c r="KC41" i="1"/>
  <c r="JP41" i="1"/>
  <c r="JA41" i="1"/>
  <c r="M111" i="1" l="1"/>
  <c r="KD110" i="1"/>
  <c r="O112" i="1"/>
  <c r="JA111" i="1"/>
  <c r="V111" i="1"/>
  <c r="JL110" i="1"/>
  <c r="FT111" i="1"/>
  <c r="FS111" i="1"/>
  <c r="U112" i="1"/>
  <c r="Q112" i="1"/>
  <c r="KF111" i="1"/>
  <c r="KE111" i="1"/>
  <c r="EH112" i="1" a="1"/>
  <c r="EH112" i="1" s="1"/>
  <c r="CF112" i="1" a="1"/>
  <c r="CF112" i="1" s="1"/>
  <c r="CD112" i="1" a="1"/>
  <c r="CD112" i="1" s="1"/>
  <c r="CB112" i="1" a="1"/>
  <c r="CB112" i="1" s="1"/>
  <c r="BZ112" i="1" a="1"/>
  <c r="BZ112" i="1" s="1"/>
  <c r="BX112" i="1" a="1"/>
  <c r="BX112" i="1" s="1"/>
  <c r="FA112" i="1" a="1"/>
  <c r="FA112" i="1" s="1"/>
  <c r="EY112" i="1" a="1"/>
  <c r="EY112" i="1" s="1"/>
  <c r="CC112" i="1" a="1"/>
  <c r="CC112" i="1" s="1"/>
  <c r="CE112" i="1" a="1"/>
  <c r="CE112" i="1" s="1"/>
  <c r="BY112" i="1" a="1"/>
  <c r="BY112" i="1" s="1"/>
  <c r="CA112" i="1" a="1"/>
  <c r="CA112" i="1" s="1"/>
  <c r="K113" i="1"/>
  <c r="BW112" i="1" a="1"/>
  <c r="BW112" i="1" s="1"/>
  <c r="J113" i="1"/>
  <c r="AV112" i="1"/>
  <c r="AU112" i="1"/>
  <c r="AT112" i="1"/>
  <c r="AS112" i="1"/>
  <c r="AR112" i="1"/>
  <c r="X111" i="1"/>
  <c r="JN110" i="1"/>
  <c r="P112" i="1"/>
  <c r="JB111" i="1"/>
  <c r="JM110" i="1"/>
  <c r="W111" i="1"/>
  <c r="KB110" i="1"/>
  <c r="S111" i="1"/>
  <c r="L112" i="1"/>
  <c r="AQ111" i="1"/>
  <c r="KG111" i="1"/>
  <c r="R112" i="1"/>
  <c r="N111" i="1"/>
  <c r="KC110" i="1"/>
  <c r="Y112" i="1"/>
  <c r="JP111" i="1"/>
  <c r="JO111" i="1"/>
  <c r="KG335" i="1"/>
  <c r="R336" i="1"/>
  <c r="JP5" i="1"/>
  <c r="JP345" i="1" s="1"/>
  <c r="JO5" i="1"/>
  <c r="JO345" i="1" s="1"/>
  <c r="KB111" i="1" l="1"/>
  <c r="S112" i="1"/>
  <c r="JO112" i="1"/>
  <c r="Y113" i="1"/>
  <c r="JP112" i="1"/>
  <c r="JM111" i="1"/>
  <c r="W112" i="1"/>
  <c r="KC111" i="1"/>
  <c r="N112" i="1"/>
  <c r="JL111" i="1"/>
  <c r="V112" i="1"/>
  <c r="R113" i="1"/>
  <c r="KG112" i="1"/>
  <c r="P113" i="1"/>
  <c r="JB112" i="1"/>
  <c r="AU113" i="1"/>
  <c r="AT113" i="1"/>
  <c r="AS113" i="1"/>
  <c r="J114" i="1"/>
  <c r="AR113" i="1"/>
  <c r="AV113" i="1"/>
  <c r="O113" i="1"/>
  <c r="JA112" i="1"/>
  <c r="Q113" i="1"/>
  <c r="KF112" i="1"/>
  <c r="KE112" i="1"/>
  <c r="AQ112" i="1"/>
  <c r="L113" i="1"/>
  <c r="X112" i="1"/>
  <c r="JN111" i="1"/>
  <c r="CB113" i="1" a="1"/>
  <c r="CB113" i="1" s="1"/>
  <c r="EY113" i="1" a="1"/>
  <c r="EY113" i="1" s="1"/>
  <c r="BX113" i="1" a="1"/>
  <c r="BX113" i="1" s="1"/>
  <c r="CC113" i="1" a="1"/>
  <c r="CC113" i="1" s="1"/>
  <c r="CE113" i="1" a="1"/>
  <c r="CE113" i="1" s="1"/>
  <c r="EH113" i="1" a="1"/>
  <c r="EH113" i="1" s="1"/>
  <c r="CA113" i="1" a="1"/>
  <c r="CA113" i="1" s="1"/>
  <c r="BY113" i="1" a="1"/>
  <c r="BY113" i="1" s="1"/>
  <c r="BW113" i="1" a="1"/>
  <c r="BW113" i="1" s="1"/>
  <c r="FA113" i="1" a="1"/>
  <c r="FA113" i="1" s="1"/>
  <c r="K114" i="1"/>
  <c r="CD113" i="1" a="1"/>
  <c r="CD113" i="1" s="1"/>
  <c r="CF113" i="1" a="1"/>
  <c r="CF113" i="1" s="1"/>
  <c r="BZ113" i="1" a="1"/>
  <c r="BZ113" i="1" s="1"/>
  <c r="U113" i="1"/>
  <c r="FT112" i="1"/>
  <c r="FS112" i="1"/>
  <c r="M112" i="1"/>
  <c r="KD111" i="1"/>
  <c r="R337" i="1"/>
  <c r="KG336" i="1"/>
  <c r="JP6" i="1"/>
  <c r="JO6" i="1"/>
  <c r="KD112" i="1" l="1"/>
  <c r="M113" i="1"/>
  <c r="KF113" i="1"/>
  <c r="KE113" i="1"/>
  <c r="Q114" i="1"/>
  <c r="JM112" i="1"/>
  <c r="W113" i="1"/>
  <c r="O114" i="1"/>
  <c r="JA113" i="1"/>
  <c r="P114" i="1"/>
  <c r="JB113" i="1"/>
  <c r="U114" i="1"/>
  <c r="FT113" i="1"/>
  <c r="FS113" i="1"/>
  <c r="X113" i="1"/>
  <c r="JN112" i="1"/>
  <c r="AQ113" i="1"/>
  <c r="L114" i="1"/>
  <c r="KG113" i="1"/>
  <c r="R114" i="1"/>
  <c r="Y114" i="1"/>
  <c r="JO113" i="1"/>
  <c r="JP113" i="1"/>
  <c r="AV114" i="1"/>
  <c r="AU114" i="1"/>
  <c r="J115" i="1"/>
  <c r="AS114" i="1"/>
  <c r="AR114" i="1"/>
  <c r="AT114" i="1"/>
  <c r="JL112" i="1"/>
  <c r="V113" i="1"/>
  <c r="KB112" i="1"/>
  <c r="S113" i="1"/>
  <c r="K115" i="1"/>
  <c r="BX114" i="1" a="1"/>
  <c r="BX114" i="1" s="1"/>
  <c r="CD114" i="1" a="1"/>
  <c r="CD114" i="1" s="1"/>
  <c r="EY114" i="1" a="1"/>
  <c r="EY114" i="1" s="1"/>
  <c r="BZ114" i="1" a="1"/>
  <c r="BZ114" i="1" s="1"/>
  <c r="FA114" i="1" a="1"/>
  <c r="FA114" i="1" s="1"/>
  <c r="CE114" i="1" a="1"/>
  <c r="CE114" i="1" s="1"/>
  <c r="CC114" i="1" a="1"/>
  <c r="CC114" i="1" s="1"/>
  <c r="CA114" i="1" a="1"/>
  <c r="CA114" i="1" s="1"/>
  <c r="BY114" i="1" a="1"/>
  <c r="BY114" i="1" s="1"/>
  <c r="BW114" i="1" a="1"/>
  <c r="BW114" i="1" s="1"/>
  <c r="CF114" i="1" a="1"/>
  <c r="CF114" i="1" s="1"/>
  <c r="EH114" i="1" a="1"/>
  <c r="EH114" i="1" s="1"/>
  <c r="CB114" i="1" a="1"/>
  <c r="CB114" i="1" s="1"/>
  <c r="KC112" i="1"/>
  <c r="N113" i="1"/>
  <c r="R338" i="1"/>
  <c r="KG337" i="1"/>
  <c r="JP9" i="1"/>
  <c r="JO9" i="1"/>
  <c r="JA114" i="1" l="1"/>
  <c r="O115" i="1"/>
  <c r="V114" i="1"/>
  <c r="JL113" i="1"/>
  <c r="X114" i="1"/>
  <c r="JN113" i="1"/>
  <c r="JM113" i="1"/>
  <c r="W114" i="1"/>
  <c r="Y115" i="1"/>
  <c r="JP114" i="1"/>
  <c r="JO114" i="1"/>
  <c r="KF114" i="1"/>
  <c r="KE114" i="1"/>
  <c r="Q115" i="1"/>
  <c r="R115" i="1"/>
  <c r="KG114" i="1"/>
  <c r="FT114" i="1"/>
  <c r="FS114" i="1"/>
  <c r="U115" i="1"/>
  <c r="BX115" i="1" a="1"/>
  <c r="BX115" i="1" s="1"/>
  <c r="CD115" i="1" a="1"/>
  <c r="CD115" i="1" s="1"/>
  <c r="EY115" i="1" a="1"/>
  <c r="EY115" i="1" s="1"/>
  <c r="BZ115" i="1" a="1"/>
  <c r="BZ115" i="1" s="1"/>
  <c r="CE115" i="1" a="1"/>
  <c r="CE115" i="1" s="1"/>
  <c r="FA115" i="1" a="1"/>
  <c r="FA115" i="1" s="1"/>
  <c r="CA115" i="1" a="1"/>
  <c r="CA115" i="1" s="1"/>
  <c r="CC115" i="1" a="1"/>
  <c r="CC115" i="1" s="1"/>
  <c r="BW115" i="1" a="1"/>
  <c r="BW115" i="1" s="1"/>
  <c r="BY115" i="1" a="1"/>
  <c r="BY115" i="1" s="1"/>
  <c r="K116" i="1"/>
  <c r="CF115" i="1" a="1"/>
  <c r="CF115" i="1" s="1"/>
  <c r="EH115" i="1" a="1"/>
  <c r="EH115" i="1" s="1"/>
  <c r="CB115" i="1" a="1"/>
  <c r="CB115" i="1" s="1"/>
  <c r="AR115" i="1"/>
  <c r="AV115" i="1"/>
  <c r="J116" i="1"/>
  <c r="AU115" i="1"/>
  <c r="AT115" i="1"/>
  <c r="AS115" i="1"/>
  <c r="L115" i="1"/>
  <c r="AQ114" i="1"/>
  <c r="P115" i="1"/>
  <c r="JB114" i="1"/>
  <c r="M114" i="1"/>
  <c r="KD113" i="1"/>
  <c r="N114" i="1"/>
  <c r="KC113" i="1"/>
  <c r="S114" i="1"/>
  <c r="KB113" i="1"/>
  <c r="KG338" i="1"/>
  <c r="R339" i="1"/>
  <c r="IY5" i="1"/>
  <c r="IY345" i="1" s="1"/>
  <c r="IX5" i="1"/>
  <c r="IX345" i="1" s="1"/>
  <c r="IW5" i="1"/>
  <c r="IW6" i="1" s="1"/>
  <c r="IW9" i="1" s="1"/>
  <c r="IV5" i="1"/>
  <c r="IV345" i="1" s="1"/>
  <c r="IU5" i="1"/>
  <c r="IU345" i="1" s="1"/>
  <c r="IT5" i="1"/>
  <c r="IT345" i="1" s="1"/>
  <c r="IS5" i="1"/>
  <c r="IS345" i="1" s="1"/>
  <c r="IR5" i="1"/>
  <c r="IR6" i="1" s="1"/>
  <c r="IR9" i="1" s="1"/>
  <c r="IQ5" i="1"/>
  <c r="IQ345" i="1" s="1"/>
  <c r="IP5" i="1"/>
  <c r="IP345" i="1" s="1"/>
  <c r="GY5" i="1"/>
  <c r="GY6" i="1" s="1"/>
  <c r="S115" i="1" l="1"/>
  <c r="KB114" i="1"/>
  <c r="AQ115" i="1"/>
  <c r="L116" i="1"/>
  <c r="JM114" i="1"/>
  <c r="W115" i="1"/>
  <c r="R116" i="1"/>
  <c r="KG115" i="1"/>
  <c r="KC114" i="1"/>
  <c r="N115" i="1"/>
  <c r="EY116" i="1" a="1"/>
  <c r="EY116" i="1" s="1"/>
  <c r="FA116" i="1" a="1"/>
  <c r="FA116" i="1" s="1"/>
  <c r="CE116" i="1" a="1"/>
  <c r="CE116" i="1" s="1"/>
  <c r="CC116" i="1" a="1"/>
  <c r="CC116" i="1" s="1"/>
  <c r="CA116" i="1" a="1"/>
  <c r="CA116" i="1" s="1"/>
  <c r="BY116" i="1" a="1"/>
  <c r="BY116" i="1" s="1"/>
  <c r="BW116" i="1" a="1"/>
  <c r="BW116" i="1" s="1"/>
  <c r="K117" i="1"/>
  <c r="CF116" i="1" a="1"/>
  <c r="CF116" i="1" s="1"/>
  <c r="EH116" i="1" a="1"/>
  <c r="EH116" i="1" s="1"/>
  <c r="CB116" i="1" a="1"/>
  <c r="CB116" i="1" s="1"/>
  <c r="CD116" i="1" a="1"/>
  <c r="CD116" i="1" s="1"/>
  <c r="BX116" i="1" a="1"/>
  <c r="BX116" i="1" s="1"/>
  <c r="BZ116" i="1" a="1"/>
  <c r="BZ116" i="1" s="1"/>
  <c r="Q116" i="1"/>
  <c r="KF115" i="1"/>
  <c r="KE115" i="1"/>
  <c r="JN114" i="1"/>
  <c r="X115" i="1"/>
  <c r="M115" i="1"/>
  <c r="KD114" i="1"/>
  <c r="AR116" i="1"/>
  <c r="AV116" i="1"/>
  <c r="J117" i="1"/>
  <c r="AU116" i="1"/>
  <c r="AT116" i="1"/>
  <c r="AS116" i="1"/>
  <c r="FT115" i="1"/>
  <c r="FS115" i="1"/>
  <c r="U116" i="1"/>
  <c r="JL114" i="1"/>
  <c r="V115" i="1"/>
  <c r="P116" i="1"/>
  <c r="JB115" i="1"/>
  <c r="JA115" i="1"/>
  <c r="O116" i="1"/>
  <c r="Y116" i="1"/>
  <c r="JP115" i="1"/>
  <c r="JO115" i="1"/>
  <c r="KG339" i="1"/>
  <c r="R340" i="1"/>
  <c r="IV6" i="1"/>
  <c r="IV9" i="1" s="1"/>
  <c r="IS6" i="1"/>
  <c r="IS9" i="1" s="1"/>
  <c r="IT6" i="1"/>
  <c r="IT9" i="1" s="1"/>
  <c r="IX6" i="1"/>
  <c r="IX9" i="1" s="1"/>
  <c r="IU6" i="1"/>
  <c r="IU9" i="1" s="1"/>
  <c r="GY345" i="1"/>
  <c r="IP6" i="1"/>
  <c r="IP9" i="1" s="1"/>
  <c r="IY6" i="1"/>
  <c r="IY9" i="1" s="1"/>
  <c r="IR345" i="1"/>
  <c r="IQ6" i="1"/>
  <c r="IQ9" i="1" s="1"/>
  <c r="IW345" i="1"/>
  <c r="AP18" i="1"/>
  <c r="AP5" i="1"/>
  <c r="AP345" i="1" s="1"/>
  <c r="U117" i="1" l="1"/>
  <c r="FT116" i="1"/>
  <c r="FS116" i="1"/>
  <c r="JP116" i="1"/>
  <c r="JO116" i="1"/>
  <c r="Y117" i="1"/>
  <c r="KG116" i="1"/>
  <c r="R117" i="1"/>
  <c r="O117" i="1"/>
  <c r="JA116" i="1"/>
  <c r="KD115" i="1"/>
  <c r="M116" i="1"/>
  <c r="JM115" i="1"/>
  <c r="W116" i="1"/>
  <c r="X116" i="1"/>
  <c r="JN115" i="1"/>
  <c r="AQ116" i="1"/>
  <c r="L117" i="1"/>
  <c r="JB116" i="1"/>
  <c r="P117" i="1"/>
  <c r="JL115" i="1"/>
  <c r="V116" i="1"/>
  <c r="AV117" i="1"/>
  <c r="J118" i="1"/>
  <c r="AU117" i="1"/>
  <c r="AT117" i="1"/>
  <c r="AS117" i="1"/>
  <c r="AR117" i="1"/>
  <c r="CF117" i="1" a="1"/>
  <c r="CF117" i="1" s="1"/>
  <c r="CC117" i="1" a="1"/>
  <c r="CC117" i="1" s="1"/>
  <c r="CB117" i="1" a="1"/>
  <c r="CB117" i="1" s="1"/>
  <c r="CA117" i="1" a="1"/>
  <c r="CA117" i="1" s="1"/>
  <c r="BX117" i="1" a="1"/>
  <c r="BX117" i="1" s="1"/>
  <c r="BZ117" i="1" a="1"/>
  <c r="BZ117" i="1" s="1"/>
  <c r="EY117" i="1" a="1"/>
  <c r="EY117" i="1" s="1"/>
  <c r="CE117" i="1" a="1"/>
  <c r="CE117" i="1" s="1"/>
  <c r="K118" i="1"/>
  <c r="BY117" i="1" a="1"/>
  <c r="BY117" i="1" s="1"/>
  <c r="EH117" i="1" a="1"/>
  <c r="EH117" i="1" s="1"/>
  <c r="CD117" i="1" a="1"/>
  <c r="CD117" i="1" s="1"/>
  <c r="BW117" i="1" a="1"/>
  <c r="BW117" i="1" s="1"/>
  <c r="FA117" i="1" a="1"/>
  <c r="FA117" i="1" s="1"/>
  <c r="KC115" i="1"/>
  <c r="N116" i="1"/>
  <c r="KF116" i="1"/>
  <c r="KE116" i="1"/>
  <c r="Q117" i="1"/>
  <c r="KB115" i="1"/>
  <c r="S116" i="1"/>
  <c r="KG340" i="1"/>
  <c r="R341" i="1"/>
  <c r="KG341" i="1" s="1"/>
  <c r="AP9" i="1"/>
  <c r="AP6" i="1"/>
  <c r="AV118" i="1" l="1"/>
  <c r="J119" i="1"/>
  <c r="AU118" i="1"/>
  <c r="AT118" i="1"/>
  <c r="AS118" i="1"/>
  <c r="AR118" i="1"/>
  <c r="KG117" i="1"/>
  <c r="R118" i="1"/>
  <c r="KF117" i="1"/>
  <c r="KE117" i="1"/>
  <c r="Q118" i="1"/>
  <c r="JN116" i="1"/>
  <c r="X117" i="1"/>
  <c r="V117" i="1"/>
  <c r="JL116" i="1"/>
  <c r="W117" i="1"/>
  <c r="JM116" i="1"/>
  <c r="JO117" i="1"/>
  <c r="Y118" i="1"/>
  <c r="JP117" i="1"/>
  <c r="CA118" i="1" a="1"/>
  <c r="CA118" i="1" s="1"/>
  <c r="BY118" i="1" a="1"/>
  <c r="BY118" i="1" s="1"/>
  <c r="BW118" i="1" a="1"/>
  <c r="BW118" i="1" s="1"/>
  <c r="CF118" i="1" a="1"/>
  <c r="CF118" i="1" s="1"/>
  <c r="K119" i="1"/>
  <c r="CB118" i="1" a="1"/>
  <c r="CB118" i="1" s="1"/>
  <c r="EH118" i="1" a="1"/>
  <c r="EH118" i="1" s="1"/>
  <c r="BX118" i="1" a="1"/>
  <c r="BX118" i="1" s="1"/>
  <c r="CD118" i="1" a="1"/>
  <c r="CD118" i="1" s="1"/>
  <c r="EY118" i="1" a="1"/>
  <c r="EY118" i="1" s="1"/>
  <c r="BZ118" i="1" a="1"/>
  <c r="BZ118" i="1" s="1"/>
  <c r="FA118" i="1" a="1"/>
  <c r="FA118" i="1" s="1"/>
  <c r="CE118" i="1" a="1"/>
  <c r="CE118" i="1" s="1"/>
  <c r="CC118" i="1" a="1"/>
  <c r="CC118" i="1" s="1"/>
  <c r="N117" i="1"/>
  <c r="KC116" i="1"/>
  <c r="JB117" i="1"/>
  <c r="P118" i="1"/>
  <c r="M117" i="1"/>
  <c r="KD116" i="1"/>
  <c r="L118" i="1"/>
  <c r="AQ117" i="1"/>
  <c r="S117" i="1"/>
  <c r="KB116" i="1"/>
  <c r="O118" i="1"/>
  <c r="JA117" i="1"/>
  <c r="U118" i="1"/>
  <c r="FT117" i="1"/>
  <c r="FS117" i="1"/>
  <c r="JL45" i="1"/>
  <c r="JM45" i="1"/>
  <c r="W118" i="1" l="1"/>
  <c r="JM117" i="1"/>
  <c r="R119" i="1"/>
  <c r="KG118" i="1"/>
  <c r="FT118" i="1"/>
  <c r="FS118" i="1"/>
  <c r="U119" i="1"/>
  <c r="M118" i="1"/>
  <c r="KD117" i="1"/>
  <c r="JB118" i="1"/>
  <c r="P119" i="1"/>
  <c r="V118" i="1"/>
  <c r="JL117" i="1"/>
  <c r="JA118" i="1"/>
  <c r="O119" i="1"/>
  <c r="JN117" i="1"/>
  <c r="X118" i="1"/>
  <c r="KB117" i="1"/>
  <c r="S118" i="1"/>
  <c r="N118" i="1"/>
  <c r="KC117" i="1"/>
  <c r="JO118" i="1"/>
  <c r="Y119" i="1"/>
  <c r="JP118" i="1"/>
  <c r="KF118" i="1"/>
  <c r="KE118" i="1"/>
  <c r="Q119" i="1"/>
  <c r="AT119" i="1"/>
  <c r="AS119" i="1"/>
  <c r="AR119" i="1"/>
  <c r="AV119" i="1"/>
  <c r="J120" i="1"/>
  <c r="AU119" i="1"/>
  <c r="L119" i="1"/>
  <c r="AQ118" i="1"/>
  <c r="BX119" i="1" a="1"/>
  <c r="BX119" i="1" s="1"/>
  <c r="BZ119" i="1" a="1"/>
  <c r="BZ119" i="1" s="1"/>
  <c r="CA119" i="1" a="1"/>
  <c r="CA119" i="1" s="1"/>
  <c r="EY119" i="1" a="1"/>
  <c r="EY119" i="1" s="1"/>
  <c r="FA119" i="1" a="1"/>
  <c r="FA119" i="1" s="1"/>
  <c r="CE119" i="1" a="1"/>
  <c r="CE119" i="1" s="1"/>
  <c r="EH119" i="1" a="1"/>
  <c r="EH119" i="1" s="1"/>
  <c r="CC119" i="1" a="1"/>
  <c r="CC119" i="1" s="1"/>
  <c r="BW119" i="1" a="1"/>
  <c r="BW119" i="1" s="1"/>
  <c r="BY119" i="1" a="1"/>
  <c r="BY119" i="1" s="1"/>
  <c r="K120" i="1"/>
  <c r="CF119" i="1" a="1"/>
  <c r="CF119" i="1" s="1"/>
  <c r="CB119" i="1" a="1"/>
  <c r="CB119" i="1" s="1"/>
  <c r="CD119" i="1" a="1"/>
  <c r="CD119" i="1" s="1"/>
  <c r="AM45" i="1"/>
  <c r="AN45" i="1"/>
  <c r="AO45" i="1"/>
  <c r="JN45" i="1"/>
  <c r="AR120" i="1" l="1"/>
  <c r="AU120" i="1"/>
  <c r="AS120" i="1"/>
  <c r="J121" i="1"/>
  <c r="AV120" i="1"/>
  <c r="AT120" i="1"/>
  <c r="KD118" i="1"/>
  <c r="M119" i="1"/>
  <c r="Y120" i="1"/>
  <c r="JP119" i="1"/>
  <c r="JO119" i="1"/>
  <c r="O120" i="1"/>
  <c r="JA119" i="1"/>
  <c r="U120" i="1"/>
  <c r="FT119" i="1"/>
  <c r="FS119" i="1"/>
  <c r="EY120" i="1" a="1"/>
  <c r="EY120" i="1" s="1"/>
  <c r="BW120" i="1" a="1"/>
  <c r="BW120" i="1" s="1"/>
  <c r="CF120" i="1" a="1"/>
  <c r="CF120" i="1" s="1"/>
  <c r="EH120" i="1" a="1"/>
  <c r="EH120" i="1" s="1"/>
  <c r="CB120" i="1" a="1"/>
  <c r="CB120" i="1" s="1"/>
  <c r="CD120" i="1" a="1"/>
  <c r="CD120" i="1" s="1"/>
  <c r="CA120" i="1" a="1"/>
  <c r="CA120" i="1" s="1"/>
  <c r="BZ120" i="1" a="1"/>
  <c r="BZ120" i="1" s="1"/>
  <c r="CE120" i="1" a="1"/>
  <c r="CE120" i="1" s="1"/>
  <c r="BY120" i="1" a="1"/>
  <c r="BY120" i="1" s="1"/>
  <c r="BX120" i="1" a="1"/>
  <c r="BX120" i="1" s="1"/>
  <c r="CC120" i="1" a="1"/>
  <c r="CC120" i="1" s="1"/>
  <c r="K121" i="1"/>
  <c r="FA120" i="1" a="1"/>
  <c r="FA120" i="1" s="1"/>
  <c r="N119" i="1"/>
  <c r="KC118" i="1"/>
  <c r="JL118" i="1"/>
  <c r="V119" i="1"/>
  <c r="Q120" i="1"/>
  <c r="KF119" i="1"/>
  <c r="KE119" i="1"/>
  <c r="S119" i="1"/>
  <c r="KB118" i="1"/>
  <c r="P120" i="1"/>
  <c r="JB119" i="1"/>
  <c r="KG119" i="1"/>
  <c r="R120" i="1"/>
  <c r="AQ119" i="1"/>
  <c r="L120" i="1"/>
  <c r="JN118" i="1"/>
  <c r="X119" i="1"/>
  <c r="JM118" i="1"/>
  <c r="W119" i="1"/>
  <c r="AL45" i="1"/>
  <c r="P121" i="1" l="1"/>
  <c r="JB120" i="1"/>
  <c r="M120" i="1"/>
  <c r="KD119" i="1"/>
  <c r="JN119" i="1"/>
  <c r="X120" i="1"/>
  <c r="KC119" i="1"/>
  <c r="N120" i="1"/>
  <c r="S120" i="1"/>
  <c r="KB119" i="1"/>
  <c r="FS120" i="1"/>
  <c r="U121" i="1"/>
  <c r="FT120" i="1"/>
  <c r="L121" i="1"/>
  <c r="AQ120" i="1"/>
  <c r="FA121" i="1" a="1"/>
  <c r="FA121" i="1" s="1"/>
  <c r="CE121" i="1" a="1"/>
  <c r="CE121" i="1" s="1"/>
  <c r="CC121" i="1" a="1"/>
  <c r="CC121" i="1" s="1"/>
  <c r="CA121" i="1" a="1"/>
  <c r="CA121" i="1" s="1"/>
  <c r="BY121" i="1" a="1"/>
  <c r="BY121" i="1" s="1"/>
  <c r="BW121" i="1" a="1"/>
  <c r="BW121" i="1" s="1"/>
  <c r="K122" i="1"/>
  <c r="EH121" i="1" a="1"/>
  <c r="EH121" i="1" s="1"/>
  <c r="CF121" i="1" a="1"/>
  <c r="CF121" i="1" s="1"/>
  <c r="BZ121" i="1" a="1"/>
  <c r="BZ121" i="1" s="1"/>
  <c r="CB121" i="1" a="1"/>
  <c r="CB121" i="1" s="1"/>
  <c r="CD121" i="1" a="1"/>
  <c r="CD121" i="1" s="1"/>
  <c r="BX121" i="1" a="1"/>
  <c r="BX121" i="1" s="1"/>
  <c r="EY121" i="1" a="1"/>
  <c r="EY121" i="1" s="1"/>
  <c r="O121" i="1"/>
  <c r="JA120" i="1"/>
  <c r="AS121" i="1"/>
  <c r="AR121" i="1"/>
  <c r="J122" i="1"/>
  <c r="AV121" i="1"/>
  <c r="AU121" i="1"/>
  <c r="AT121" i="1"/>
  <c r="R121" i="1"/>
  <c r="KG120" i="1"/>
  <c r="KF120" i="1"/>
  <c r="KE120" i="1"/>
  <c r="Q121" i="1"/>
  <c r="JL119" i="1"/>
  <c r="V120" i="1"/>
  <c r="W120" i="1"/>
  <c r="JM119" i="1"/>
  <c r="Y121" i="1"/>
  <c r="JP120" i="1"/>
  <c r="JO120" i="1"/>
  <c r="AA142" i="1"/>
  <c r="A142" i="1"/>
  <c r="A141" i="1"/>
  <c r="KD45" i="1"/>
  <c r="FQ45" i="1"/>
  <c r="FP45" i="1"/>
  <c r="FO45" i="1"/>
  <c r="AQ45" i="1"/>
  <c r="AK45" i="1"/>
  <c r="A45" i="1"/>
  <c r="AA44" i="1" a="1"/>
  <c r="AA44" i="1" s="1"/>
  <c r="A44" i="1"/>
  <c r="A43" i="1"/>
  <c r="AO33" i="1"/>
  <c r="AN33" i="1"/>
  <c r="AM33" i="1"/>
  <c r="AL33" i="1"/>
  <c r="AK33" i="1"/>
  <c r="AO24" i="1"/>
  <c r="AN24" i="1"/>
  <c r="AM24" i="1"/>
  <c r="AL24" i="1"/>
  <c r="AK24" i="1"/>
  <c r="AX18" i="1"/>
  <c r="AO18" i="1"/>
  <c r="AN18" i="1"/>
  <c r="AM18" i="1"/>
  <c r="AL18" i="1"/>
  <c r="AK18" i="1"/>
  <c r="KD24" i="1"/>
  <c r="AQ24" i="1"/>
  <c r="AQ18" i="1"/>
  <c r="KD18" i="1"/>
  <c r="H41" i="6"/>
  <c r="H40" i="6"/>
  <c r="F40" i="6"/>
  <c r="G40" i="6" s="1"/>
  <c r="H39" i="6"/>
  <c r="G39" i="6"/>
  <c r="L24" i="6"/>
  <c r="K24" i="6"/>
  <c r="J24" i="6"/>
  <c r="I24" i="6"/>
  <c r="H24" i="6"/>
  <c r="G24" i="6"/>
  <c r="F24" i="6"/>
  <c r="E24" i="6"/>
  <c r="D24" i="6"/>
  <c r="C24" i="6"/>
  <c r="L23" i="6"/>
  <c r="K23" i="6"/>
  <c r="J23" i="6"/>
  <c r="I23" i="6"/>
  <c r="H23" i="6"/>
  <c r="G23" i="6"/>
  <c r="F23" i="6"/>
  <c r="E23" i="6"/>
  <c r="D23" i="6"/>
  <c r="C23" i="6"/>
  <c r="L22" i="6"/>
  <c r="K22" i="6"/>
  <c r="J22" i="6"/>
  <c r="I22" i="6"/>
  <c r="H22" i="6"/>
  <c r="G22" i="6"/>
  <c r="F22" i="6"/>
  <c r="E22" i="6"/>
  <c r="D22" i="6"/>
  <c r="C22" i="6"/>
  <c r="L21" i="6"/>
  <c r="K21" i="6"/>
  <c r="J21" i="6"/>
  <c r="I21" i="6"/>
  <c r="H21" i="6"/>
  <c r="G21" i="6"/>
  <c r="F21" i="6"/>
  <c r="E21" i="6"/>
  <c r="D21" i="6"/>
  <c r="C21" i="6"/>
  <c r="L20" i="6"/>
  <c r="K20" i="6"/>
  <c r="J20" i="6"/>
  <c r="I20" i="6"/>
  <c r="H20" i="6"/>
  <c r="G20" i="6"/>
  <c r="F20" i="6"/>
  <c r="E20" i="6"/>
  <c r="D20" i="6"/>
  <c r="C20" i="6"/>
  <c r="L19" i="6"/>
  <c r="K19" i="6"/>
  <c r="J19" i="6"/>
  <c r="I19" i="6"/>
  <c r="H19" i="6"/>
  <c r="G19" i="6"/>
  <c r="F19" i="6"/>
  <c r="E19" i="6"/>
  <c r="D19" i="6"/>
  <c r="C19" i="6"/>
  <c r="D6" i="6"/>
  <c r="D4" i="6"/>
  <c r="N121" i="1" l="1"/>
  <c r="KC120" i="1"/>
  <c r="Y122" i="1"/>
  <c r="JP121" i="1"/>
  <c r="JO121" i="1"/>
  <c r="R122" i="1"/>
  <c r="KG121" i="1"/>
  <c r="O122" i="1"/>
  <c r="JA121" i="1"/>
  <c r="CC122" i="1" a="1"/>
  <c r="CC122" i="1" s="1"/>
  <c r="CA122" i="1" a="1"/>
  <c r="CA122" i="1" s="1"/>
  <c r="BY122" i="1" a="1"/>
  <c r="BY122" i="1" s="1"/>
  <c r="BW122" i="1" a="1"/>
  <c r="BW122" i="1" s="1"/>
  <c r="BZ122" i="1" a="1"/>
  <c r="BZ122" i="1" s="1"/>
  <c r="CF122" i="1" a="1"/>
  <c r="CF122" i="1" s="1"/>
  <c r="EH122" i="1" a="1"/>
  <c r="EH122" i="1" s="1"/>
  <c r="CB122" i="1" a="1"/>
  <c r="CB122" i="1" s="1"/>
  <c r="EY122" i="1" a="1"/>
  <c r="EY122" i="1" s="1"/>
  <c r="BX122" i="1" a="1"/>
  <c r="BX122" i="1" s="1"/>
  <c r="FA122" i="1" a="1"/>
  <c r="FA122" i="1" s="1"/>
  <c r="CD122" i="1" a="1"/>
  <c r="CD122" i="1" s="1"/>
  <c r="K123" i="1"/>
  <c r="CE122" i="1" a="1"/>
  <c r="CE122" i="1" s="1"/>
  <c r="L122" i="1"/>
  <c r="AQ121" i="1"/>
  <c r="JN120" i="1"/>
  <c r="X121" i="1"/>
  <c r="JM120" i="1"/>
  <c r="W121" i="1"/>
  <c r="JL120" i="1"/>
  <c r="V121" i="1"/>
  <c r="U122" i="1"/>
  <c r="FT121" i="1"/>
  <c r="FS121" i="1"/>
  <c r="KD120" i="1"/>
  <c r="M121" i="1"/>
  <c r="KF121" i="1"/>
  <c r="Q122" i="1"/>
  <c r="KE121" i="1"/>
  <c r="J123" i="1"/>
  <c r="AU122" i="1"/>
  <c r="AT122" i="1"/>
  <c r="AS122" i="1"/>
  <c r="AR122" i="1"/>
  <c r="AV122" i="1"/>
  <c r="KB120" i="1"/>
  <c r="S121" i="1"/>
  <c r="P122" i="1"/>
  <c r="JB121" i="1"/>
  <c r="F41" i="6"/>
  <c r="G41" i="6" s="1"/>
  <c r="JR345" i="1"/>
  <c r="IZ345" i="1"/>
  <c r="FI345" i="1"/>
  <c r="DX345" i="1"/>
  <c r="CG345" i="1"/>
  <c r="BK345" i="1"/>
  <c r="AW345" i="1"/>
  <c r="AJ345" i="1"/>
  <c r="AC345" i="1"/>
  <c r="A331" i="5"/>
  <c r="A330" i="5"/>
  <c r="A329" i="5"/>
  <c r="A328" i="5"/>
  <c r="A327" i="5"/>
  <c r="A326" i="5"/>
  <c r="A325" i="5"/>
  <c r="A324" i="5"/>
  <c r="A323" i="5"/>
  <c r="A322" i="5"/>
  <c r="A321" i="5"/>
  <c r="A320" i="5"/>
  <c r="A319" i="5"/>
  <c r="A318" i="5"/>
  <c r="A317" i="5"/>
  <c r="A316" i="5"/>
  <c r="A315" i="5"/>
  <c r="A314" i="5"/>
  <c r="A313" i="5"/>
  <c r="A312" i="5"/>
  <c r="A311" i="5"/>
  <c r="A310" i="5"/>
  <c r="A309" i="5"/>
  <c r="A308" i="5"/>
  <c r="A307" i="5"/>
  <c r="A306" i="5"/>
  <c r="A305" i="5"/>
  <c r="A304" i="5"/>
  <c r="A303" i="5"/>
  <c r="A302" i="5"/>
  <c r="A301" i="5"/>
  <c r="A300" i="5"/>
  <c r="A299" i="5"/>
  <c r="A298" i="5"/>
  <c r="A297" i="5"/>
  <c r="A296" i="5"/>
  <c r="A295" i="5"/>
  <c r="A294" i="5"/>
  <c r="A293" i="5"/>
  <c r="A292" i="5"/>
  <c r="A291" i="5"/>
  <c r="A290" i="5"/>
  <c r="A289" i="5"/>
  <c r="A288" i="5"/>
  <c r="A287" i="5"/>
  <c r="A286" i="5"/>
  <c r="A285" i="5"/>
  <c r="A284" i="5"/>
  <c r="A283" i="5"/>
  <c r="A282" i="5"/>
  <c r="A281" i="5"/>
  <c r="A280" i="5"/>
  <c r="A279" i="5"/>
  <c r="A278" i="5"/>
  <c r="A277" i="5"/>
  <c r="A276" i="5"/>
  <c r="A275" i="5"/>
  <c r="A274" i="5"/>
  <c r="A273" i="5"/>
  <c r="A272" i="5"/>
  <c r="A271" i="5"/>
  <c r="A270" i="5"/>
  <c r="A269" i="5"/>
  <c r="A268" i="5"/>
  <c r="A267" i="5"/>
  <c r="A266" i="5"/>
  <c r="A265" i="5"/>
  <c r="A264" i="5"/>
  <c r="A263" i="5"/>
  <c r="A262" i="5"/>
  <c r="A261" i="5"/>
  <c r="A260" i="5"/>
  <c r="A259" i="5"/>
  <c r="A258" i="5"/>
  <c r="A257" i="5"/>
  <c r="A256" i="5"/>
  <c r="A255" i="5"/>
  <c r="A254" i="5"/>
  <c r="A253" i="5"/>
  <c r="A252" i="5"/>
  <c r="A251" i="5"/>
  <c r="A250" i="5"/>
  <c r="A249" i="5"/>
  <c r="A248" i="5"/>
  <c r="A247" i="5"/>
  <c r="A246" i="5"/>
  <c r="A245" i="5"/>
  <c r="A244" i="5"/>
  <c r="A243" i="5"/>
  <c r="A242" i="5"/>
  <c r="A241" i="5"/>
  <c r="A240" i="5"/>
  <c r="A239" i="5"/>
  <c r="A238" i="5"/>
  <c r="A237" i="5"/>
  <c r="A236" i="5"/>
  <c r="A235" i="5"/>
  <c r="A234" i="5"/>
  <c r="A233" i="5"/>
  <c r="A232" i="5"/>
  <c r="A231" i="5"/>
  <c r="A230" i="5"/>
  <c r="A229" i="5"/>
  <c r="A228" i="5"/>
  <c r="A227" i="5"/>
  <c r="A226" i="5"/>
  <c r="A225" i="5"/>
  <c r="A224" i="5"/>
  <c r="A223" i="5"/>
  <c r="A222" i="5"/>
  <c r="A221" i="5"/>
  <c r="A220" i="5"/>
  <c r="A219" i="5"/>
  <c r="A218" i="5"/>
  <c r="A217" i="5"/>
  <c r="A216" i="5"/>
  <c r="A215" i="5"/>
  <c r="A214" i="5"/>
  <c r="A213" i="5"/>
  <c r="A212" i="5"/>
  <c r="A211" i="5"/>
  <c r="A210" i="5"/>
  <c r="A209" i="5"/>
  <c r="A208" i="5"/>
  <c r="A207" i="5"/>
  <c r="A206" i="5"/>
  <c r="A205" i="5"/>
  <c r="A204" i="5"/>
  <c r="A203" i="5"/>
  <c r="A202" i="5"/>
  <c r="A201" i="5"/>
  <c r="A200" i="5"/>
  <c r="A199" i="5"/>
  <c r="A198" i="5"/>
  <c r="A197" i="5"/>
  <c r="A196" i="5"/>
  <c r="A195" i="5"/>
  <c r="A194" i="5"/>
  <c r="A193" i="5"/>
  <c r="A192" i="5"/>
  <c r="A191" i="5"/>
  <c r="A190" i="5"/>
  <c r="A189" i="5"/>
  <c r="A188" i="5"/>
  <c r="A187" i="5"/>
  <c r="A186" i="5"/>
  <c r="A185" i="5"/>
  <c r="A184" i="5"/>
  <c r="A183" i="5"/>
  <c r="A182" i="5"/>
  <c r="A181" i="5"/>
  <c r="A180" i="5"/>
  <c r="A179" i="5"/>
  <c r="A178" i="5"/>
  <c r="A177" i="5"/>
  <c r="A176" i="5"/>
  <c r="A175" i="5"/>
  <c r="A174" i="5"/>
  <c r="A173" i="5"/>
  <c r="A172" i="5"/>
  <c r="A171" i="5"/>
  <c r="A170" i="5"/>
  <c r="A169" i="5"/>
  <c r="A168" i="5"/>
  <c r="A167" i="5"/>
  <c r="A166" i="5"/>
  <c r="A165" i="5"/>
  <c r="A164" i="5"/>
  <c r="A163" i="5"/>
  <c r="A162" i="5"/>
  <c r="A161" i="5"/>
  <c r="A160" i="5"/>
  <c r="A159" i="5"/>
  <c r="A158" i="5"/>
  <c r="A157" i="5"/>
  <c r="A156" i="5"/>
  <c r="A155" i="5"/>
  <c r="A154" i="5"/>
  <c r="A153" i="5"/>
  <c r="A152" i="5"/>
  <c r="A151" i="5"/>
  <c r="A150" i="5"/>
  <c r="A149" i="5"/>
  <c r="A148" i="5"/>
  <c r="A147" i="5"/>
  <c r="A146" i="5"/>
  <c r="A145" i="5"/>
  <c r="A144" i="5"/>
  <c r="A143" i="5"/>
  <c r="A142" i="5"/>
  <c r="A141" i="5"/>
  <c r="A140" i="5"/>
  <c r="A139" i="5"/>
  <c r="A138" i="5"/>
  <c r="A137" i="5"/>
  <c r="A136" i="5"/>
  <c r="A135" i="5"/>
  <c r="A134" i="5"/>
  <c r="A133" i="5"/>
  <c r="A132" i="5"/>
  <c r="A131" i="5"/>
  <c r="A130" i="5"/>
  <c r="A129" i="5"/>
  <c r="A128" i="5"/>
  <c r="A111" i="5"/>
  <c r="A110" i="5"/>
  <c r="A127" i="5"/>
  <c r="A126" i="5"/>
  <c r="A125" i="5"/>
  <c r="A124" i="5"/>
  <c r="A123" i="5"/>
  <c r="A122" i="5"/>
  <c r="A121" i="5"/>
  <c r="A120" i="5"/>
  <c r="A119" i="5"/>
  <c r="A118" i="5"/>
  <c r="A117" i="5"/>
  <c r="A116" i="5"/>
  <c r="A115" i="5"/>
  <c r="A114" i="5"/>
  <c r="A113" i="5"/>
  <c r="A112" i="5"/>
  <c r="A109" i="5"/>
  <c r="A108" i="5"/>
  <c r="A107" i="5"/>
  <c r="A106" i="5"/>
  <c r="A105" i="5"/>
  <c r="A104" i="5"/>
  <c r="A103" i="5"/>
  <c r="A102" i="5"/>
  <c r="A101" i="5"/>
  <c r="A100" i="5"/>
  <c r="A99" i="5"/>
  <c r="A98" i="5"/>
  <c r="A97" i="5"/>
  <c r="A96" i="5"/>
  <c r="A95" i="5"/>
  <c r="A94" i="5"/>
  <c r="A93" i="5"/>
  <c r="A92" i="5"/>
  <c r="A91" i="5"/>
  <c r="A90" i="5"/>
  <c r="A89" i="5"/>
  <c r="A88" i="5"/>
  <c r="A87" i="5"/>
  <c r="A86" i="5"/>
  <c r="A85" i="5"/>
  <c r="A84" i="5"/>
  <c r="A83" i="5"/>
  <c r="A82" i="5"/>
  <c r="A81" i="5"/>
  <c r="A80" i="5"/>
  <c r="A79" i="5"/>
  <c r="A78" i="5"/>
  <c r="A77" i="5"/>
  <c r="A76" i="5"/>
  <c r="A75" i="5"/>
  <c r="A74" i="5"/>
  <c r="A73" i="5"/>
  <c r="A72" i="5"/>
  <c r="A71" i="5"/>
  <c r="A70" i="5"/>
  <c r="A69" i="5"/>
  <c r="A68" i="5"/>
  <c r="A67" i="5"/>
  <c r="A66" i="5"/>
  <c r="A65" i="5"/>
  <c r="A64" i="5"/>
  <c r="A63" i="5"/>
  <c r="A62" i="5"/>
  <c r="A61" i="5"/>
  <c r="A60" i="5"/>
  <c r="A59" i="5"/>
  <c r="A58" i="5"/>
  <c r="A57" i="5"/>
  <c r="A56" i="5"/>
  <c r="A55" i="5"/>
  <c r="A54" i="5"/>
  <c r="A53" i="5"/>
  <c r="A52" i="5"/>
  <c r="A51" i="5"/>
  <c r="A50" i="5"/>
  <c r="A49" i="5"/>
  <c r="A48" i="5"/>
  <c r="A47" i="5"/>
  <c r="A46" i="5"/>
  <c r="A45" i="5"/>
  <c r="A44" i="5"/>
  <c r="A43" i="5"/>
  <c r="A42" i="5"/>
  <c r="A41" i="5"/>
  <c r="A40" i="5"/>
  <c r="A39" i="5"/>
  <c r="A38" i="5"/>
  <c r="A37" i="5"/>
  <c r="A36" i="5"/>
  <c r="A35" i="5"/>
  <c r="A34" i="5"/>
  <c r="A33" i="5"/>
  <c r="A32" i="5"/>
  <c r="A31" i="5"/>
  <c r="A30" i="5"/>
  <c r="A29" i="5"/>
  <c r="A28" i="5"/>
  <c r="A27" i="5"/>
  <c r="A26" i="5"/>
  <c r="A25" i="5"/>
  <c r="A24" i="5"/>
  <c r="A23" i="5"/>
  <c r="A22" i="5"/>
  <c r="A21" i="5"/>
  <c r="A20" i="5"/>
  <c r="A19" i="5"/>
  <c r="A18" i="5"/>
  <c r="A17" i="5"/>
  <c r="A16" i="5"/>
  <c r="A15" i="5"/>
  <c r="A14" i="5"/>
  <c r="A13" i="5"/>
  <c r="A12" i="5"/>
  <c r="A10" i="5"/>
  <c r="A9" i="5"/>
  <c r="A8" i="5"/>
  <c r="A7" i="5"/>
  <c r="A6" i="5"/>
  <c r="A5" i="5"/>
  <c r="A11" i="5"/>
  <c r="KD5" i="1"/>
  <c r="KD345" i="1" s="1"/>
  <c r="AL5" i="1"/>
  <c r="AL9" i="1" s="1"/>
  <c r="C20" i="1"/>
  <c r="C19" i="1"/>
  <c r="C18" i="1"/>
  <c r="AN5" i="1"/>
  <c r="AN9" i="1" s="1"/>
  <c r="AM5" i="1"/>
  <c r="AM9" i="1" s="1"/>
  <c r="O123" i="1" l="1"/>
  <c r="JA122" i="1"/>
  <c r="S122" i="1"/>
  <c r="KB121" i="1"/>
  <c r="JL121" i="1"/>
  <c r="V122" i="1"/>
  <c r="AQ122" i="1"/>
  <c r="L123" i="1"/>
  <c r="KF122" i="1"/>
  <c r="KE122" i="1"/>
  <c r="Q123" i="1"/>
  <c r="BZ123" i="1" a="1"/>
  <c r="BZ123" i="1" s="1"/>
  <c r="EY123" i="1" a="1"/>
  <c r="EY123" i="1" s="1"/>
  <c r="FA123" i="1" a="1"/>
  <c r="FA123" i="1" s="1"/>
  <c r="CC123" i="1" a="1"/>
  <c r="CC123" i="1" s="1"/>
  <c r="CE123" i="1" a="1"/>
  <c r="CE123" i="1" s="1"/>
  <c r="BY123" i="1" a="1"/>
  <c r="BY123" i="1" s="1"/>
  <c r="CA123" i="1" a="1"/>
  <c r="CA123" i="1" s="1"/>
  <c r="K124" i="1"/>
  <c r="BW123" i="1" a="1"/>
  <c r="BW123" i="1" s="1"/>
  <c r="CF123" i="1" a="1"/>
  <c r="CF123" i="1" s="1"/>
  <c r="EH123" i="1" a="1"/>
  <c r="EH123" i="1" s="1"/>
  <c r="CB123" i="1" a="1"/>
  <c r="CB123" i="1" s="1"/>
  <c r="CD123" i="1" a="1"/>
  <c r="CD123" i="1" s="1"/>
  <c r="BX123" i="1" a="1"/>
  <c r="BX123" i="1" s="1"/>
  <c r="KG122" i="1"/>
  <c r="R123" i="1"/>
  <c r="P123" i="1"/>
  <c r="JB122" i="1"/>
  <c r="JM121" i="1"/>
  <c r="W122" i="1"/>
  <c r="M122" i="1"/>
  <c r="KD121" i="1"/>
  <c r="U123" i="1"/>
  <c r="FT122" i="1"/>
  <c r="FS122" i="1"/>
  <c r="X122" i="1"/>
  <c r="JN121" i="1"/>
  <c r="JO122" i="1"/>
  <c r="JP122" i="1"/>
  <c r="Y123" i="1"/>
  <c r="AU123" i="1"/>
  <c r="AT123" i="1"/>
  <c r="AS123" i="1"/>
  <c r="AR123" i="1"/>
  <c r="J124" i="1"/>
  <c r="AV123" i="1"/>
  <c r="KC121" i="1"/>
  <c r="N122" i="1"/>
  <c r="KD6" i="1"/>
  <c r="KD9" i="1" s="1"/>
  <c r="AL345" i="1"/>
  <c r="AL6" i="1"/>
  <c r="AM345" i="1"/>
  <c r="AN345" i="1"/>
  <c r="AM6" i="1"/>
  <c r="AN6" i="1"/>
  <c r="W123" i="1" l="1"/>
  <c r="JM122" i="1"/>
  <c r="M123" i="1"/>
  <c r="KD122" i="1"/>
  <c r="AR124" i="1"/>
  <c r="AS124" i="1"/>
  <c r="J125" i="1"/>
  <c r="AU124" i="1"/>
  <c r="AT124" i="1"/>
  <c r="AV124" i="1"/>
  <c r="V123" i="1"/>
  <c r="JL122" i="1"/>
  <c r="X123" i="1"/>
  <c r="JN122" i="1"/>
  <c r="P124" i="1"/>
  <c r="JB123" i="1"/>
  <c r="L124" i="1"/>
  <c r="AQ123" i="1"/>
  <c r="KG123" i="1"/>
  <c r="R124" i="1"/>
  <c r="BZ124" i="1" a="1"/>
  <c r="BZ124" i="1" s="1"/>
  <c r="CE124" i="1" a="1"/>
  <c r="CE124" i="1" s="1"/>
  <c r="FA124" i="1" a="1"/>
  <c r="FA124" i="1" s="1"/>
  <c r="EY124" i="1" a="1"/>
  <c r="EY124" i="1" s="1"/>
  <c r="CC124" i="1" a="1"/>
  <c r="CC124" i="1" s="1"/>
  <c r="BX124" i="1" a="1"/>
  <c r="BX124" i="1" s="1"/>
  <c r="BY124" i="1" a="1"/>
  <c r="BY124" i="1" s="1"/>
  <c r="CA124" i="1" a="1"/>
  <c r="CA124" i="1" s="1"/>
  <c r="K125" i="1"/>
  <c r="BW124" i="1" a="1"/>
  <c r="BW124" i="1" s="1"/>
  <c r="CF124" i="1" a="1"/>
  <c r="CF124" i="1" s="1"/>
  <c r="CB124" i="1" a="1"/>
  <c r="CB124" i="1" s="1"/>
  <c r="EH124" i="1" a="1"/>
  <c r="EH124" i="1" s="1"/>
  <c r="CD124" i="1" a="1"/>
  <c r="CD124" i="1" s="1"/>
  <c r="KF123" i="1"/>
  <c r="KE123" i="1"/>
  <c r="Q124" i="1"/>
  <c r="S123" i="1"/>
  <c r="KB122" i="1"/>
  <c r="FT123" i="1"/>
  <c r="FS123" i="1"/>
  <c r="U124" i="1"/>
  <c r="N123" i="1"/>
  <c r="KC122" i="1"/>
  <c r="Y124" i="1"/>
  <c r="JP123" i="1"/>
  <c r="JO123" i="1"/>
  <c r="O124" i="1"/>
  <c r="JA123" i="1"/>
  <c r="AI5" i="1"/>
  <c r="AI345" i="1" s="1"/>
  <c r="G24" i="1"/>
  <c r="JB124" i="1" l="1"/>
  <c r="P125" i="1"/>
  <c r="AS125" i="1"/>
  <c r="AU125" i="1"/>
  <c r="AR125" i="1"/>
  <c r="J126" i="1"/>
  <c r="AV125" i="1"/>
  <c r="AT125" i="1"/>
  <c r="KB123" i="1"/>
  <c r="S124" i="1"/>
  <c r="JP124" i="1"/>
  <c r="JO124" i="1"/>
  <c r="Y125" i="1"/>
  <c r="KF124" i="1"/>
  <c r="KE124" i="1"/>
  <c r="Q125" i="1"/>
  <c r="EH125" i="1" a="1"/>
  <c r="EH125" i="1" s="1"/>
  <c r="CF125" i="1" a="1"/>
  <c r="CF125" i="1" s="1"/>
  <c r="FA125" i="1" a="1"/>
  <c r="FA125" i="1" s="1"/>
  <c r="CB125" i="1" a="1"/>
  <c r="CB125" i="1" s="1"/>
  <c r="CD125" i="1" a="1"/>
  <c r="CD125" i="1" s="1"/>
  <c r="BX125" i="1" a="1"/>
  <c r="BX125" i="1" s="1"/>
  <c r="CC125" i="1" a="1"/>
  <c r="CC125" i="1" s="1"/>
  <c r="EY125" i="1" a="1"/>
  <c r="EY125" i="1" s="1"/>
  <c r="BZ125" i="1" a="1"/>
  <c r="BZ125" i="1" s="1"/>
  <c r="CE125" i="1" a="1"/>
  <c r="CE125" i="1" s="1"/>
  <c r="BY125" i="1" a="1"/>
  <c r="BY125" i="1" s="1"/>
  <c r="CA125" i="1" a="1"/>
  <c r="CA125" i="1" s="1"/>
  <c r="K126" i="1"/>
  <c r="BW125" i="1" a="1"/>
  <c r="BW125" i="1" s="1"/>
  <c r="X124" i="1"/>
  <c r="JN123" i="1"/>
  <c r="O125" i="1"/>
  <c r="JA124" i="1"/>
  <c r="KG124" i="1"/>
  <c r="R125" i="1"/>
  <c r="N124" i="1"/>
  <c r="KC123" i="1"/>
  <c r="V124" i="1"/>
  <c r="JL123" i="1"/>
  <c r="M124" i="1"/>
  <c r="KD123" i="1"/>
  <c r="FT124" i="1"/>
  <c r="FS124" i="1"/>
  <c r="U125" i="1"/>
  <c r="L125" i="1"/>
  <c r="AQ124" i="1"/>
  <c r="W124" i="1"/>
  <c r="JM123" i="1"/>
  <c r="AI6" i="1"/>
  <c r="V125" i="1" l="1"/>
  <c r="JL124" i="1"/>
  <c r="JN124" i="1"/>
  <c r="X125" i="1"/>
  <c r="L126" i="1"/>
  <c r="AQ125" i="1"/>
  <c r="AS126" i="1"/>
  <c r="AR126" i="1"/>
  <c r="AV126" i="1"/>
  <c r="AU126" i="1"/>
  <c r="J127" i="1"/>
  <c r="AT126" i="1"/>
  <c r="FT125" i="1"/>
  <c r="FS125" i="1"/>
  <c r="U126" i="1"/>
  <c r="KC124" i="1"/>
  <c r="N125" i="1"/>
  <c r="BY126" i="1" a="1"/>
  <c r="BY126" i="1" s="1"/>
  <c r="EH126" i="1" a="1"/>
  <c r="EH126" i="1" s="1"/>
  <c r="BZ126" i="1" a="1"/>
  <c r="BZ126" i="1" s="1"/>
  <c r="CF126" i="1" a="1"/>
  <c r="CF126" i="1" s="1"/>
  <c r="K127" i="1"/>
  <c r="CB126" i="1" a="1"/>
  <c r="CB126" i="1" s="1"/>
  <c r="CD126" i="1" a="1"/>
  <c r="CD126" i="1" s="1"/>
  <c r="BX126" i="1" a="1"/>
  <c r="BX126" i="1" s="1"/>
  <c r="EY126" i="1" a="1"/>
  <c r="EY126" i="1" s="1"/>
  <c r="CE126" i="1" a="1"/>
  <c r="CE126" i="1" s="1"/>
  <c r="FA126" i="1" a="1"/>
  <c r="FA126" i="1" s="1"/>
  <c r="CA126" i="1" a="1"/>
  <c r="CA126" i="1" s="1"/>
  <c r="CC126" i="1" a="1"/>
  <c r="CC126" i="1" s="1"/>
  <c r="BW126" i="1" a="1"/>
  <c r="BW126" i="1" s="1"/>
  <c r="Y126" i="1"/>
  <c r="JP125" i="1"/>
  <c r="JO125" i="1"/>
  <c r="R126" i="1"/>
  <c r="KG125" i="1"/>
  <c r="Q126" i="1"/>
  <c r="KF125" i="1"/>
  <c r="KE125" i="1"/>
  <c r="KB124" i="1"/>
  <c r="S125" i="1"/>
  <c r="P126" i="1"/>
  <c r="JB125" i="1"/>
  <c r="W125" i="1"/>
  <c r="JM124" i="1"/>
  <c r="M125" i="1"/>
  <c r="KD124" i="1"/>
  <c r="O126" i="1"/>
  <c r="JA125" i="1"/>
  <c r="DH5" i="1"/>
  <c r="DH345" i="1" s="1"/>
  <c r="DG5" i="1"/>
  <c r="DG345" i="1" s="1"/>
  <c r="JP126" i="1" l="1"/>
  <c r="Y127" i="1"/>
  <c r="JO126" i="1"/>
  <c r="U127" i="1"/>
  <c r="FT126" i="1"/>
  <c r="FS126" i="1"/>
  <c r="M126" i="1"/>
  <c r="KD125" i="1"/>
  <c r="FA127" i="1" a="1"/>
  <c r="FA127" i="1" s="1"/>
  <c r="CC127" i="1" a="1"/>
  <c r="CC127" i="1" s="1"/>
  <c r="EH127" i="1" a="1"/>
  <c r="EH127" i="1" s="1"/>
  <c r="BZ127" i="1" a="1"/>
  <c r="BZ127" i="1" s="1"/>
  <c r="CE127" i="1" a="1"/>
  <c r="CE127" i="1" s="1"/>
  <c r="BY127" i="1" a="1"/>
  <c r="BY127" i="1" s="1"/>
  <c r="BW127" i="1" a="1"/>
  <c r="BW127" i="1" s="1"/>
  <c r="CD127" i="1" a="1"/>
  <c r="CD127" i="1" s="1"/>
  <c r="CA127" i="1" a="1"/>
  <c r="CA127" i="1" s="1"/>
  <c r="K128" i="1"/>
  <c r="CF127" i="1" a="1"/>
  <c r="CF127" i="1" s="1"/>
  <c r="EY127" i="1" a="1"/>
  <c r="EY127" i="1" s="1"/>
  <c r="BX127" i="1" a="1"/>
  <c r="BX127" i="1" s="1"/>
  <c r="CB127" i="1" a="1"/>
  <c r="CB127" i="1" s="1"/>
  <c r="Q127" i="1"/>
  <c r="KF126" i="1"/>
  <c r="KE126" i="1"/>
  <c r="L127" i="1"/>
  <c r="AQ126" i="1"/>
  <c r="JM125" i="1"/>
  <c r="W126" i="1"/>
  <c r="X126" i="1"/>
  <c r="JN125" i="1"/>
  <c r="JA126" i="1"/>
  <c r="O127" i="1"/>
  <c r="KG126" i="1"/>
  <c r="R127" i="1"/>
  <c r="J128" i="1"/>
  <c r="AV127" i="1"/>
  <c r="AU127" i="1"/>
  <c r="AT127" i="1"/>
  <c r="AS127" i="1"/>
  <c r="AR127" i="1"/>
  <c r="P127" i="1"/>
  <c r="JB126" i="1"/>
  <c r="KB125" i="1"/>
  <c r="S126" i="1"/>
  <c r="N126" i="1"/>
  <c r="KC125" i="1"/>
  <c r="JL125" i="1"/>
  <c r="V126" i="1"/>
  <c r="AO141" i="1"/>
  <c r="AN141" i="1"/>
  <c r="AM141" i="1"/>
  <c r="AL141" i="1"/>
  <c r="AX141" i="1"/>
  <c r="AK141" i="1"/>
  <c r="DG6" i="1"/>
  <c r="DG9" i="1" s="1"/>
  <c r="DH6" i="1"/>
  <c r="DH9" i="1" s="1"/>
  <c r="A41" i="1"/>
  <c r="A40" i="1"/>
  <c r="A39" i="1"/>
  <c r="A38" i="1"/>
  <c r="A37" i="1"/>
  <c r="A36" i="1"/>
  <c r="A35" i="1"/>
  <c r="GC25" i="1"/>
  <c r="GC26" i="1" s="1"/>
  <c r="GC27" i="1" s="1"/>
  <c r="GC28" i="1" s="1"/>
  <c r="GC29" i="1" s="1"/>
  <c r="GC30" i="1" s="1"/>
  <c r="GC31" i="1" s="1"/>
  <c r="GC32" i="1" s="1"/>
  <c r="A13" i="1"/>
  <c r="AG26" i="1"/>
  <c r="AG27" i="1" s="1"/>
  <c r="AG28" i="1" s="1"/>
  <c r="AG29" i="1" s="1"/>
  <c r="AG30" i="1" s="1"/>
  <c r="AG31" i="1" s="1"/>
  <c r="AG32" i="1" s="1"/>
  <c r="AF26" i="1"/>
  <c r="AF27" i="1" s="1"/>
  <c r="AF28" i="1" s="1"/>
  <c r="AF29" i="1" s="1"/>
  <c r="AF30" i="1" s="1"/>
  <c r="AF31" i="1" s="1"/>
  <c r="AF32" i="1" s="1"/>
  <c r="AD26" i="1"/>
  <c r="AD27" i="1" s="1"/>
  <c r="AD28" i="1" s="1"/>
  <c r="AD29" i="1" s="1"/>
  <c r="AD30" i="1" s="1"/>
  <c r="AD31" i="1" s="1"/>
  <c r="AD32" i="1" s="1"/>
  <c r="BB26" i="1"/>
  <c r="BB27" i="1" s="1"/>
  <c r="BB28" i="1" s="1"/>
  <c r="BB29" i="1" s="1"/>
  <c r="BB30" i="1" s="1"/>
  <c r="BB31" i="1" s="1"/>
  <c r="BB32" i="1" s="1"/>
  <c r="AZ26" i="1"/>
  <c r="AZ27" i="1" s="1"/>
  <c r="AZ28" i="1" s="1"/>
  <c r="AZ29" i="1" s="1"/>
  <c r="AZ30" i="1" s="1"/>
  <c r="AZ31" i="1" s="1"/>
  <c r="AZ32" i="1" s="1"/>
  <c r="AX26" i="1"/>
  <c r="AX27" i="1" s="1"/>
  <c r="AX28" i="1" s="1"/>
  <c r="AX29" i="1" s="1"/>
  <c r="AX30" i="1" s="1"/>
  <c r="AX31" i="1" s="1"/>
  <c r="AX32" i="1" s="1"/>
  <c r="CQ26" i="1"/>
  <c r="CQ27" i="1" s="1"/>
  <c r="CQ28" i="1" s="1"/>
  <c r="CQ29" i="1" s="1"/>
  <c r="CQ30" i="1" s="1"/>
  <c r="CQ31" i="1" s="1"/>
  <c r="CP26" i="1"/>
  <c r="CP27" i="1" s="1"/>
  <c r="CP28" i="1" s="1"/>
  <c r="CP29" i="1" s="1"/>
  <c r="CP30" i="1" s="1"/>
  <c r="CP31" i="1" s="1"/>
  <c r="BC5" i="1"/>
  <c r="BC6" i="1" s="1"/>
  <c r="BC9" i="1" s="1"/>
  <c r="BB5" i="1"/>
  <c r="BB345" i="1" s="1"/>
  <c r="Q128" i="1" l="1"/>
  <c r="KF127" i="1"/>
  <c r="KE127" i="1"/>
  <c r="M127" i="1"/>
  <c r="KD126" i="1"/>
  <c r="KC126" i="1"/>
  <c r="N127" i="1"/>
  <c r="X127" i="1"/>
  <c r="JN126" i="1"/>
  <c r="KB126" i="1"/>
  <c r="S127" i="1"/>
  <c r="W127" i="1"/>
  <c r="JM126" i="1"/>
  <c r="AT128" i="1"/>
  <c r="AV128" i="1"/>
  <c r="AS128" i="1"/>
  <c r="AR128" i="1"/>
  <c r="AU128" i="1"/>
  <c r="J129" i="1"/>
  <c r="FT127" i="1"/>
  <c r="FS127" i="1"/>
  <c r="U128" i="1"/>
  <c r="KG127" i="1"/>
  <c r="R128" i="1"/>
  <c r="P128" i="1"/>
  <c r="JB127" i="1"/>
  <c r="L128" i="1"/>
  <c r="AQ127" i="1"/>
  <c r="BY128" i="1" a="1"/>
  <c r="BY128" i="1" s="1"/>
  <c r="EH128" i="1" a="1"/>
  <c r="EH128" i="1" s="1"/>
  <c r="CF128" i="1" a="1"/>
  <c r="CF128" i="1" s="1"/>
  <c r="K129" i="1"/>
  <c r="CB128" i="1" a="1"/>
  <c r="CB128" i="1" s="1"/>
  <c r="BX128" i="1" a="1"/>
  <c r="BX128" i="1" s="1"/>
  <c r="CD128" i="1" a="1"/>
  <c r="CD128" i="1" s="1"/>
  <c r="EY128" i="1" a="1"/>
  <c r="EY128" i="1" s="1"/>
  <c r="BZ128" i="1" a="1"/>
  <c r="BZ128" i="1" s="1"/>
  <c r="CE128" i="1" a="1"/>
  <c r="CE128" i="1" s="1"/>
  <c r="FA128" i="1" a="1"/>
  <c r="FA128" i="1" s="1"/>
  <c r="CA128" i="1" a="1"/>
  <c r="CA128" i="1" s="1"/>
  <c r="CC128" i="1" a="1"/>
  <c r="CC128" i="1" s="1"/>
  <c r="BW128" i="1" a="1"/>
  <c r="BW128" i="1" s="1"/>
  <c r="JO127" i="1"/>
  <c r="Y128" i="1"/>
  <c r="JP127" i="1"/>
  <c r="JL126" i="1"/>
  <c r="V127" i="1"/>
  <c r="O128" i="1"/>
  <c r="JA127" i="1"/>
  <c r="FQ141" i="1"/>
  <c r="FP141" i="1"/>
  <c r="FO141" i="1"/>
  <c r="BC345" i="1"/>
  <c r="BB6" i="1"/>
  <c r="BF5" i="1"/>
  <c r="BF345" i="1" s="1"/>
  <c r="X25" i="1"/>
  <c r="W25" i="1"/>
  <c r="W26" i="1" s="1"/>
  <c r="W27" i="1" s="1"/>
  <c r="W28" i="1" s="1"/>
  <c r="W29" i="1" s="1"/>
  <c r="W30" i="1" s="1"/>
  <c r="W31" i="1" s="1"/>
  <c r="W32" i="1" s="1"/>
  <c r="W33" i="1" s="1"/>
  <c r="V25" i="1"/>
  <c r="V26" i="1" s="1"/>
  <c r="V27" i="1" s="1"/>
  <c r="V28" i="1" s="1"/>
  <c r="V29" i="1" s="1"/>
  <c r="V30" i="1" s="1"/>
  <c r="V31" i="1" s="1"/>
  <c r="V32" i="1" s="1"/>
  <c r="V33" i="1" s="1"/>
  <c r="M25" i="1"/>
  <c r="L25" i="1"/>
  <c r="I25" i="1"/>
  <c r="BE5" i="1"/>
  <c r="BE345" i="1" s="1"/>
  <c r="A32" i="1"/>
  <c r="A31" i="1"/>
  <c r="A30" i="1"/>
  <c r="A29" i="1"/>
  <c r="A28" i="1"/>
  <c r="A27" i="1"/>
  <c r="A26" i="1"/>
  <c r="A25" i="1"/>
  <c r="AA42" i="1"/>
  <c r="A42" i="1"/>
  <c r="A34" i="1"/>
  <c r="A33" i="1"/>
  <c r="JN24" i="1"/>
  <c r="JM24" i="1"/>
  <c r="JL24" i="1"/>
  <c r="FZ24" i="1"/>
  <c r="FQ24" i="1"/>
  <c r="FP24" i="1"/>
  <c r="FO24" i="1"/>
  <c r="A24" i="1"/>
  <c r="AA23" i="1" a="1"/>
  <c r="AA23" i="1" s="1"/>
  <c r="A23" i="1"/>
  <c r="A22" i="1"/>
  <c r="GW5" i="1"/>
  <c r="GW345" i="1" s="1"/>
  <c r="AA17" i="1" a="1"/>
  <c r="AA17" i="1" s="1"/>
  <c r="AA21" i="1"/>
  <c r="A21" i="1"/>
  <c r="G35" i="3"/>
  <c r="G34" i="3"/>
  <c r="G33" i="3"/>
  <c r="G32" i="3"/>
  <c r="G31" i="3"/>
  <c r="G30" i="3"/>
  <c r="FF5" i="1"/>
  <c r="FF345" i="1" s="1"/>
  <c r="AB8" i="1"/>
  <c r="AB7" i="1"/>
  <c r="AB6" i="1"/>
  <c r="R129" i="1" l="1"/>
  <c r="KG128" i="1"/>
  <c r="V128" i="1"/>
  <c r="JL127" i="1"/>
  <c r="KC127" i="1"/>
  <c r="N128" i="1"/>
  <c r="U129" i="1"/>
  <c r="FT128" i="1"/>
  <c r="FS128" i="1"/>
  <c r="Y129" i="1"/>
  <c r="JP128" i="1"/>
  <c r="JO128" i="1"/>
  <c r="W128" i="1"/>
  <c r="JM127" i="1"/>
  <c r="M128" i="1"/>
  <c r="KD127" i="1"/>
  <c r="AQ128" i="1"/>
  <c r="L129" i="1"/>
  <c r="AS129" i="1"/>
  <c r="AR129" i="1"/>
  <c r="AV129" i="1"/>
  <c r="AU129" i="1"/>
  <c r="AT129" i="1"/>
  <c r="J130" i="1"/>
  <c r="S128" i="1"/>
  <c r="KB127" i="1"/>
  <c r="JN127" i="1"/>
  <c r="X128" i="1"/>
  <c r="O129" i="1"/>
  <c r="JA128" i="1"/>
  <c r="FA129" i="1" a="1"/>
  <c r="FA129" i="1" s="1"/>
  <c r="EH129" i="1" a="1"/>
  <c r="EH129" i="1" s="1"/>
  <c r="CF129" i="1" a="1"/>
  <c r="CF129" i="1" s="1"/>
  <c r="CD129" i="1" a="1"/>
  <c r="CD129" i="1" s="1"/>
  <c r="CB129" i="1" a="1"/>
  <c r="CB129" i="1" s="1"/>
  <c r="BZ129" i="1" a="1"/>
  <c r="BZ129" i="1" s="1"/>
  <c r="BX129" i="1" a="1"/>
  <c r="BX129" i="1" s="1"/>
  <c r="K130" i="1"/>
  <c r="CE129" i="1" a="1"/>
  <c r="CE129" i="1" s="1"/>
  <c r="CC129" i="1" a="1"/>
  <c r="CC129" i="1" s="1"/>
  <c r="CA129" i="1" a="1"/>
  <c r="CA129" i="1" s="1"/>
  <c r="BY129" i="1" a="1"/>
  <c r="BY129" i="1" s="1"/>
  <c r="BW129" i="1" a="1"/>
  <c r="BW129" i="1" s="1"/>
  <c r="EY129" i="1" a="1"/>
  <c r="EY129" i="1" s="1"/>
  <c r="P129" i="1"/>
  <c r="JB128" i="1"/>
  <c r="Q129" i="1"/>
  <c r="KF128" i="1"/>
  <c r="KE128" i="1"/>
  <c r="KD25" i="1"/>
  <c r="X26" i="1"/>
  <c r="I26" i="1"/>
  <c r="AN25" i="1"/>
  <c r="AM25" i="1"/>
  <c r="AL25" i="1"/>
  <c r="AO25" i="1"/>
  <c r="AK25" i="1"/>
  <c r="L26" i="1"/>
  <c r="AQ25" i="1"/>
  <c r="B33" i="1"/>
  <c r="B25" i="1"/>
  <c r="BA25" i="1"/>
  <c r="BF6" i="1"/>
  <c r="BF9" i="1" s="1"/>
  <c r="BE6" i="1"/>
  <c r="GW6" i="1"/>
  <c r="GW9" i="1" s="1"/>
  <c r="FF6" i="1"/>
  <c r="FF9" i="1" s="1"/>
  <c r="IL25" i="1" l="1"/>
  <c r="ID25" i="1"/>
  <c r="HV25" i="1"/>
  <c r="HN25" i="1"/>
  <c r="HF25" i="1"/>
  <c r="IK25" i="1"/>
  <c r="IC25" i="1"/>
  <c r="HU25" i="1"/>
  <c r="HM25" i="1"/>
  <c r="HE25" i="1"/>
  <c r="IJ25" i="1"/>
  <c r="IB25" i="1"/>
  <c r="HT25" i="1"/>
  <c r="HL25" i="1"/>
  <c r="HD25" i="1"/>
  <c r="II25" i="1"/>
  <c r="IA25" i="1"/>
  <c r="HS25" i="1"/>
  <c r="HK25" i="1"/>
  <c r="HC25" i="1"/>
  <c r="IH25" i="1"/>
  <c r="HZ25" i="1"/>
  <c r="HR25" i="1"/>
  <c r="HJ25" i="1"/>
  <c r="HB25" i="1"/>
  <c r="IO25" i="1"/>
  <c r="IG25" i="1"/>
  <c r="HY25" i="1"/>
  <c r="HQ25" i="1"/>
  <c r="HI25" i="1"/>
  <c r="HA25" i="1"/>
  <c r="IN25" i="1"/>
  <c r="IF25" i="1"/>
  <c r="HX25" i="1"/>
  <c r="HP25" i="1"/>
  <c r="HH25" i="1"/>
  <c r="GZ25" i="1"/>
  <c r="IE25" i="1"/>
  <c r="HW25" i="1"/>
  <c r="HO25" i="1"/>
  <c r="HG25" i="1"/>
  <c r="IM25" i="1"/>
  <c r="AT130" i="1"/>
  <c r="AV130" i="1"/>
  <c r="AU130" i="1"/>
  <c r="AS130" i="1"/>
  <c r="AR130" i="1"/>
  <c r="J131" i="1"/>
  <c r="Q130" i="1"/>
  <c r="KE129" i="1"/>
  <c r="KF129" i="1"/>
  <c r="KD128" i="1"/>
  <c r="M129" i="1"/>
  <c r="FT129" i="1"/>
  <c r="FS129" i="1"/>
  <c r="U130" i="1"/>
  <c r="CA130" i="1" a="1"/>
  <c r="CA130" i="1" s="1"/>
  <c r="EY130" i="1" a="1"/>
  <c r="EY130" i="1" s="1"/>
  <c r="EH130" i="1" a="1"/>
  <c r="EH130" i="1" s="1"/>
  <c r="K131" i="1"/>
  <c r="BZ130" i="1" a="1"/>
  <c r="BZ130" i="1" s="1"/>
  <c r="FA130" i="1" a="1"/>
  <c r="FA130" i="1" s="1"/>
  <c r="CF130" i="1" a="1"/>
  <c r="CF130" i="1" s="1"/>
  <c r="CC130" i="1" a="1"/>
  <c r="CC130" i="1" s="1"/>
  <c r="BX130" i="1" a="1"/>
  <c r="BX130" i="1" s="1"/>
  <c r="BY130" i="1" a="1"/>
  <c r="BY130" i="1" s="1"/>
  <c r="CE130" i="1" a="1"/>
  <c r="CE130" i="1" s="1"/>
  <c r="CB130" i="1" a="1"/>
  <c r="CB130" i="1" s="1"/>
  <c r="CD130" i="1" a="1"/>
  <c r="CD130" i="1" s="1"/>
  <c r="BW130" i="1" a="1"/>
  <c r="BW130" i="1" s="1"/>
  <c r="KC128" i="1"/>
  <c r="N129" i="1"/>
  <c r="P130" i="1"/>
  <c r="JB129" i="1"/>
  <c r="JA129" i="1"/>
  <c r="O130" i="1"/>
  <c r="JM128" i="1"/>
  <c r="W129" i="1"/>
  <c r="X129" i="1"/>
  <c r="JN128" i="1"/>
  <c r="JL128" i="1"/>
  <c r="V129" i="1"/>
  <c r="L130" i="1"/>
  <c r="AQ129" i="1"/>
  <c r="JO129" i="1"/>
  <c r="Y130" i="1"/>
  <c r="JP129" i="1"/>
  <c r="KB128" i="1"/>
  <c r="S129" i="1"/>
  <c r="R130" i="1"/>
  <c r="KG129" i="1"/>
  <c r="X27" i="1"/>
  <c r="JN27" i="1" s="1"/>
  <c r="I27" i="1"/>
  <c r="AO26" i="1"/>
  <c r="AM26" i="1"/>
  <c r="AL26" i="1"/>
  <c r="AN26" i="1"/>
  <c r="AK26" i="1"/>
  <c r="L27" i="1"/>
  <c r="AQ26" i="1"/>
  <c r="M26" i="1"/>
  <c r="BE25" i="1"/>
  <c r="JL27" i="1"/>
  <c r="JM27" i="1"/>
  <c r="JN26" i="1"/>
  <c r="JL26" i="1"/>
  <c r="JM26" i="1"/>
  <c r="JL29" i="1"/>
  <c r="JM29" i="1"/>
  <c r="JM28" i="1"/>
  <c r="JL28" i="1"/>
  <c r="JL31" i="1"/>
  <c r="JM31" i="1"/>
  <c r="JM30" i="1"/>
  <c r="JL30" i="1"/>
  <c r="JM32" i="1"/>
  <c r="JL32" i="1"/>
  <c r="A17" i="1"/>
  <c r="A20" i="1"/>
  <c r="KB129" i="1" l="1"/>
  <c r="S130" i="1"/>
  <c r="JB130" i="1"/>
  <c r="P131" i="1"/>
  <c r="KE130" i="1"/>
  <c r="Q131" i="1"/>
  <c r="KF130" i="1"/>
  <c r="N130" i="1"/>
  <c r="KC129" i="1"/>
  <c r="FT130" i="1"/>
  <c r="FS130" i="1"/>
  <c r="U131" i="1"/>
  <c r="AU131" i="1"/>
  <c r="AT131" i="1"/>
  <c r="AS131" i="1"/>
  <c r="AV131" i="1"/>
  <c r="AR131" i="1"/>
  <c r="J132" i="1"/>
  <c r="JL129" i="1"/>
  <c r="V130" i="1"/>
  <c r="X130" i="1"/>
  <c r="JN129" i="1"/>
  <c r="JO130" i="1"/>
  <c r="JP130" i="1"/>
  <c r="Y131" i="1"/>
  <c r="JM129" i="1"/>
  <c r="W130" i="1"/>
  <c r="M130" i="1"/>
  <c r="KD129" i="1"/>
  <c r="KG130" i="1"/>
  <c r="R131" i="1"/>
  <c r="O131" i="1"/>
  <c r="JA130" i="1"/>
  <c r="CD131" i="1" a="1"/>
  <c r="CD131" i="1" s="1"/>
  <c r="EY131" i="1" a="1"/>
  <c r="EY131" i="1" s="1"/>
  <c r="CB131" i="1" a="1"/>
  <c r="CB131" i="1" s="1"/>
  <c r="BZ131" i="1" a="1"/>
  <c r="BZ131" i="1" s="1"/>
  <c r="EH131" i="1" a="1"/>
  <c r="EH131" i="1" s="1"/>
  <c r="FA131" i="1" a="1"/>
  <c r="FA131" i="1" s="1"/>
  <c r="K132" i="1"/>
  <c r="CC131" i="1" a="1"/>
  <c r="CC131" i="1" s="1"/>
  <c r="BX131" i="1" a="1"/>
  <c r="BX131" i="1" s="1"/>
  <c r="BY131" i="1" a="1"/>
  <c r="BY131" i="1" s="1"/>
  <c r="CA131" i="1" a="1"/>
  <c r="CA131" i="1" s="1"/>
  <c r="CE131" i="1" a="1"/>
  <c r="CE131" i="1" s="1"/>
  <c r="CF131" i="1" a="1"/>
  <c r="CF131" i="1" s="1"/>
  <c r="BW131" i="1" a="1"/>
  <c r="BW131" i="1" s="1"/>
  <c r="AQ130" i="1"/>
  <c r="L131" i="1"/>
  <c r="KD26" i="1"/>
  <c r="X28" i="1"/>
  <c r="I28" i="1"/>
  <c r="AL27" i="1"/>
  <c r="AK27" i="1"/>
  <c r="AO27" i="1"/>
  <c r="AN27" i="1"/>
  <c r="AM27" i="1"/>
  <c r="L28" i="1"/>
  <c r="AQ27" i="1"/>
  <c r="M27" i="1"/>
  <c r="BA26" i="1"/>
  <c r="B26" i="1"/>
  <c r="JL25" i="1"/>
  <c r="JM25" i="1"/>
  <c r="JN25" i="1"/>
  <c r="FQ25" i="1"/>
  <c r="FP25" i="1"/>
  <c r="FO25" i="1"/>
  <c r="FQ26" i="1"/>
  <c r="FP26" i="1"/>
  <c r="FO26" i="1"/>
  <c r="IJ26" i="1" l="1"/>
  <c r="IB26" i="1"/>
  <c r="HT26" i="1"/>
  <c r="HL26" i="1"/>
  <c r="HD26" i="1"/>
  <c r="II26" i="1"/>
  <c r="IA26" i="1"/>
  <c r="HS26" i="1"/>
  <c r="HK26" i="1"/>
  <c r="HC26" i="1"/>
  <c r="IH26" i="1"/>
  <c r="HZ26" i="1"/>
  <c r="HR26" i="1"/>
  <c r="HJ26" i="1"/>
  <c r="HB26" i="1"/>
  <c r="IO26" i="1"/>
  <c r="IG26" i="1"/>
  <c r="HY26" i="1"/>
  <c r="HQ26" i="1"/>
  <c r="HI26" i="1"/>
  <c r="HA26" i="1"/>
  <c r="IN26" i="1"/>
  <c r="IF26" i="1"/>
  <c r="HX26" i="1"/>
  <c r="HP26" i="1"/>
  <c r="HH26" i="1"/>
  <c r="GZ26" i="1"/>
  <c r="IM26" i="1"/>
  <c r="IE26" i="1"/>
  <c r="HW26" i="1"/>
  <c r="HO26" i="1"/>
  <c r="HG26" i="1"/>
  <c r="IL26" i="1"/>
  <c r="ID26" i="1"/>
  <c r="HV26" i="1"/>
  <c r="HN26" i="1"/>
  <c r="HF26" i="1"/>
  <c r="IK26" i="1"/>
  <c r="IC26" i="1"/>
  <c r="HU26" i="1"/>
  <c r="HM26" i="1"/>
  <c r="HE26" i="1"/>
  <c r="KG131" i="1"/>
  <c r="R132" i="1"/>
  <c r="KF131" i="1"/>
  <c r="KE131" i="1"/>
  <c r="Q132" i="1"/>
  <c r="JA131" i="1"/>
  <c r="O132" i="1"/>
  <c r="JN130" i="1"/>
  <c r="X131" i="1"/>
  <c r="M131" i="1"/>
  <c r="KD130" i="1"/>
  <c r="JL130" i="1"/>
  <c r="V131" i="1"/>
  <c r="FT131" i="1"/>
  <c r="FS131" i="1"/>
  <c r="U132" i="1"/>
  <c r="JB131" i="1"/>
  <c r="P132" i="1"/>
  <c r="FA132" i="1" a="1"/>
  <c r="FA132" i="1" s="1"/>
  <c r="EH132" i="1" a="1"/>
  <c r="EH132" i="1" s="1"/>
  <c r="CE132" i="1" a="1"/>
  <c r="CE132" i="1" s="1"/>
  <c r="CF132" i="1" a="1"/>
  <c r="CF132" i="1" s="1"/>
  <c r="EY132" i="1" a="1"/>
  <c r="EY132" i="1" s="1"/>
  <c r="K133" i="1"/>
  <c r="BY132" i="1" a="1"/>
  <c r="BY132" i="1" s="1"/>
  <c r="BZ132" i="1" a="1"/>
  <c r="BZ132" i="1" s="1"/>
  <c r="CB132" i="1" a="1"/>
  <c r="CB132" i="1" s="1"/>
  <c r="CD132" i="1" a="1"/>
  <c r="CD132" i="1" s="1"/>
  <c r="BW132" i="1" a="1"/>
  <c r="BW132" i="1" s="1"/>
  <c r="CA132" i="1" a="1"/>
  <c r="CA132" i="1" s="1"/>
  <c r="BX132" i="1" a="1"/>
  <c r="BX132" i="1" s="1"/>
  <c r="CC132" i="1" a="1"/>
  <c r="CC132" i="1" s="1"/>
  <c r="W131" i="1"/>
  <c r="JM130" i="1"/>
  <c r="AR132" i="1"/>
  <c r="J133" i="1"/>
  <c r="AU132" i="1"/>
  <c r="AV132" i="1"/>
  <c r="AS132" i="1"/>
  <c r="AT132" i="1"/>
  <c r="KB130" i="1"/>
  <c r="S131" i="1"/>
  <c r="KC130" i="1"/>
  <c r="N131" i="1"/>
  <c r="AQ131" i="1"/>
  <c r="L132" i="1"/>
  <c r="JO131" i="1"/>
  <c r="JP131" i="1"/>
  <c r="Y132" i="1"/>
  <c r="KD27" i="1"/>
  <c r="X29" i="1"/>
  <c r="JN28" i="1"/>
  <c r="I29" i="1"/>
  <c r="AO28" i="1"/>
  <c r="AN28" i="1"/>
  <c r="AM28" i="1"/>
  <c r="AK28" i="1"/>
  <c r="AL28" i="1"/>
  <c r="L29" i="1"/>
  <c r="AQ28" i="1"/>
  <c r="M28" i="1"/>
  <c r="FO27" i="1"/>
  <c r="FP27" i="1"/>
  <c r="BE26" i="1"/>
  <c r="BA27" i="1" s="1"/>
  <c r="FQ27" i="1"/>
  <c r="B27" i="1"/>
  <c r="IH27" i="1" l="1"/>
  <c r="HZ27" i="1"/>
  <c r="HR27" i="1"/>
  <c r="HJ27" i="1"/>
  <c r="HB27" i="1"/>
  <c r="IO27" i="1"/>
  <c r="IG27" i="1"/>
  <c r="HY27" i="1"/>
  <c r="HQ27" i="1"/>
  <c r="HI27" i="1"/>
  <c r="HA27" i="1"/>
  <c r="IN27" i="1"/>
  <c r="IF27" i="1"/>
  <c r="HX27" i="1"/>
  <c r="HP27" i="1"/>
  <c r="HH27" i="1"/>
  <c r="GZ27" i="1"/>
  <c r="IM27" i="1"/>
  <c r="IE27" i="1"/>
  <c r="HW27" i="1"/>
  <c r="HO27" i="1"/>
  <c r="HG27" i="1"/>
  <c r="IL27" i="1"/>
  <c r="ID27" i="1"/>
  <c r="HV27" i="1"/>
  <c r="HN27" i="1"/>
  <c r="HF27" i="1"/>
  <c r="IK27" i="1"/>
  <c r="IC27" i="1"/>
  <c r="HU27" i="1"/>
  <c r="HM27" i="1"/>
  <c r="HE27" i="1"/>
  <c r="IJ27" i="1"/>
  <c r="IB27" i="1"/>
  <c r="HT27" i="1"/>
  <c r="HL27" i="1"/>
  <c r="HD27" i="1"/>
  <c r="HK27" i="1"/>
  <c r="HC27" i="1"/>
  <c r="II27" i="1"/>
  <c r="IA27" i="1"/>
  <c r="HS27" i="1"/>
  <c r="JA132" i="1"/>
  <c r="O133" i="1"/>
  <c r="L133" i="1"/>
  <c r="AQ132" i="1"/>
  <c r="FT132" i="1"/>
  <c r="FS132" i="1"/>
  <c r="U133" i="1"/>
  <c r="JL131" i="1"/>
  <c r="V132" i="1"/>
  <c r="KF132" i="1"/>
  <c r="Q133" i="1"/>
  <c r="KE132" i="1"/>
  <c r="KC131" i="1"/>
  <c r="N132" i="1"/>
  <c r="AS133" i="1"/>
  <c r="J134" i="1"/>
  <c r="AV133" i="1"/>
  <c r="AU133" i="1"/>
  <c r="AR133" i="1"/>
  <c r="AT133" i="1"/>
  <c r="KB131" i="1"/>
  <c r="S132" i="1"/>
  <c r="JB132" i="1"/>
  <c r="P133" i="1"/>
  <c r="M132" i="1"/>
  <c r="KD131" i="1"/>
  <c r="KG132" i="1"/>
  <c r="R133" i="1"/>
  <c r="BY133" i="1" a="1"/>
  <c r="BY133" i="1" s="1"/>
  <c r="CA133" i="1" a="1"/>
  <c r="CA133" i="1" s="1"/>
  <c r="CD133" i="1" a="1"/>
  <c r="CD133" i="1" s="1"/>
  <c r="FA133" i="1" a="1"/>
  <c r="FA133" i="1" s="1"/>
  <c r="BX133" i="1" a="1"/>
  <c r="BX133" i="1" s="1"/>
  <c r="CC133" i="1" a="1"/>
  <c r="CC133" i="1" s="1"/>
  <c r="BZ133" i="1" a="1"/>
  <c r="BZ133" i="1" s="1"/>
  <c r="CB133" i="1" a="1"/>
  <c r="CB133" i="1" s="1"/>
  <c r="CF133" i="1" a="1"/>
  <c r="CF133" i="1" s="1"/>
  <c r="EY133" i="1" a="1"/>
  <c r="EY133" i="1" s="1"/>
  <c r="K134" i="1"/>
  <c r="CE133" i="1" a="1"/>
  <c r="CE133" i="1" s="1"/>
  <c r="BW133" i="1" a="1"/>
  <c r="BW133" i="1" s="1"/>
  <c r="EH133" i="1" a="1"/>
  <c r="EH133" i="1" s="1"/>
  <c r="JP132" i="1"/>
  <c r="JO132" i="1"/>
  <c r="Y133" i="1"/>
  <c r="JM131" i="1"/>
  <c r="W132" i="1"/>
  <c r="JN131" i="1"/>
  <c r="X132" i="1"/>
  <c r="KD28" i="1"/>
  <c r="X30" i="1"/>
  <c r="JN29" i="1"/>
  <c r="I30" i="1"/>
  <c r="AK29" i="1"/>
  <c r="AN29" i="1"/>
  <c r="AM29" i="1"/>
  <c r="AO29" i="1"/>
  <c r="AL29" i="1"/>
  <c r="L30" i="1"/>
  <c r="AQ29" i="1"/>
  <c r="M29" i="1"/>
  <c r="B28" i="1"/>
  <c r="BE27" i="1"/>
  <c r="BA28" i="1" s="1"/>
  <c r="FO28" i="1"/>
  <c r="FQ28" i="1"/>
  <c r="FP28" i="1"/>
  <c r="GM5" i="1"/>
  <c r="GM345" i="1" s="1"/>
  <c r="GL5" i="1"/>
  <c r="GL345" i="1" s="1"/>
  <c r="GK5" i="1"/>
  <c r="GK345" i="1" s="1"/>
  <c r="IN28" i="1" l="1"/>
  <c r="IF28" i="1"/>
  <c r="HX28" i="1"/>
  <c r="HP28" i="1"/>
  <c r="HH28" i="1"/>
  <c r="GZ28" i="1"/>
  <c r="IM28" i="1"/>
  <c r="IE28" i="1"/>
  <c r="HW28" i="1"/>
  <c r="HO28" i="1"/>
  <c r="HG28" i="1"/>
  <c r="IL28" i="1"/>
  <c r="ID28" i="1"/>
  <c r="HV28" i="1"/>
  <c r="HN28" i="1"/>
  <c r="HF28" i="1"/>
  <c r="IK28" i="1"/>
  <c r="IC28" i="1"/>
  <c r="HU28" i="1"/>
  <c r="HM28" i="1"/>
  <c r="HE28" i="1"/>
  <c r="IJ28" i="1"/>
  <c r="IB28" i="1"/>
  <c r="HT28" i="1"/>
  <c r="HL28" i="1"/>
  <c r="HD28" i="1"/>
  <c r="II28" i="1"/>
  <c r="IA28" i="1"/>
  <c r="HS28" i="1"/>
  <c r="HK28" i="1"/>
  <c r="HC28" i="1"/>
  <c r="IH28" i="1"/>
  <c r="HZ28" i="1"/>
  <c r="HR28" i="1"/>
  <c r="HJ28" i="1"/>
  <c r="HB28" i="1"/>
  <c r="IG28" i="1"/>
  <c r="HY28" i="1"/>
  <c r="HQ28" i="1"/>
  <c r="HI28" i="1"/>
  <c r="IO28" i="1"/>
  <c r="HA28" i="1"/>
  <c r="W133" i="1"/>
  <c r="JM132" i="1"/>
  <c r="CD134" i="1" a="1"/>
  <c r="CD134" i="1" s="1"/>
  <c r="K135" i="1"/>
  <c r="CC134" i="1" a="1"/>
  <c r="CC134" i="1" s="1"/>
  <c r="FA134" i="1" a="1"/>
  <c r="FA134" i="1" s="1"/>
  <c r="EH134" i="1" a="1"/>
  <c r="EH134" i="1" s="1"/>
  <c r="CB134" i="1" a="1"/>
  <c r="CB134" i="1" s="1"/>
  <c r="EY134" i="1" a="1"/>
  <c r="EY134" i="1" s="1"/>
  <c r="BZ134" i="1" a="1"/>
  <c r="BZ134" i="1" s="1"/>
  <c r="CE134" i="1" a="1"/>
  <c r="CE134" i="1" s="1"/>
  <c r="CF134" i="1" a="1"/>
  <c r="CF134" i="1" s="1"/>
  <c r="BW134" i="1" a="1"/>
  <c r="BW134" i="1" s="1"/>
  <c r="BX134" i="1" a="1"/>
  <c r="BX134" i="1" s="1"/>
  <c r="CA134" i="1" a="1"/>
  <c r="CA134" i="1" s="1"/>
  <c r="BY134" i="1" a="1"/>
  <c r="BY134" i="1" s="1"/>
  <c r="FT133" i="1"/>
  <c r="FS133" i="1"/>
  <c r="U134" i="1"/>
  <c r="KB132" i="1"/>
  <c r="S133" i="1"/>
  <c r="KC132" i="1"/>
  <c r="N133" i="1"/>
  <c r="JP133" i="1"/>
  <c r="Y134" i="1"/>
  <c r="JO133" i="1"/>
  <c r="P134" i="1"/>
  <c r="JB133" i="1"/>
  <c r="R134" i="1"/>
  <c r="KG133" i="1"/>
  <c r="KE133" i="1"/>
  <c r="KF133" i="1"/>
  <c r="Q134" i="1"/>
  <c r="L134" i="1"/>
  <c r="AQ133" i="1"/>
  <c r="J135" i="1"/>
  <c r="AS134" i="1"/>
  <c r="AR134" i="1"/>
  <c r="AV134" i="1"/>
  <c r="AU134" i="1"/>
  <c r="AT134" i="1"/>
  <c r="O134" i="1"/>
  <c r="JA133" i="1"/>
  <c r="X133" i="1"/>
  <c r="JN132" i="1"/>
  <c r="M133" i="1"/>
  <c r="KD132" i="1"/>
  <c r="JL132" i="1"/>
  <c r="V133" i="1"/>
  <c r="KD29" i="1"/>
  <c r="X31" i="1"/>
  <c r="JN30" i="1"/>
  <c r="I31" i="1"/>
  <c r="AM30" i="1"/>
  <c r="AL30" i="1"/>
  <c r="AK30" i="1"/>
  <c r="AN30" i="1"/>
  <c r="AO30" i="1"/>
  <c r="L31" i="1"/>
  <c r="AQ30" i="1"/>
  <c r="M30" i="1"/>
  <c r="B29" i="1"/>
  <c r="BE28" i="1"/>
  <c r="BA29" i="1" s="1"/>
  <c r="FQ29" i="1"/>
  <c r="FP29" i="1"/>
  <c r="FO29" i="1"/>
  <c r="GK6" i="1"/>
  <c r="GK9" i="1" s="1"/>
  <c r="GL6" i="1"/>
  <c r="GL9" i="1" s="1"/>
  <c r="GM6" i="1"/>
  <c r="GM9" i="1" s="1"/>
  <c r="FX5" i="1"/>
  <c r="FX345" i="1" s="1"/>
  <c r="FW5" i="1"/>
  <c r="FW345" i="1" s="1"/>
  <c r="IL29" i="1" l="1"/>
  <c r="ID29" i="1"/>
  <c r="HV29" i="1"/>
  <c r="HN29" i="1"/>
  <c r="HF29" i="1"/>
  <c r="IK29" i="1"/>
  <c r="IC29" i="1"/>
  <c r="HU29" i="1"/>
  <c r="HM29" i="1"/>
  <c r="HE29" i="1"/>
  <c r="IJ29" i="1"/>
  <c r="IB29" i="1"/>
  <c r="HT29" i="1"/>
  <c r="HL29" i="1"/>
  <c r="HD29" i="1"/>
  <c r="II29" i="1"/>
  <c r="IA29" i="1"/>
  <c r="HS29" i="1"/>
  <c r="HK29" i="1"/>
  <c r="HC29" i="1"/>
  <c r="IH29" i="1"/>
  <c r="HZ29" i="1"/>
  <c r="HR29" i="1"/>
  <c r="HJ29" i="1"/>
  <c r="HB29" i="1"/>
  <c r="IO29" i="1"/>
  <c r="IG29" i="1"/>
  <c r="HY29" i="1"/>
  <c r="HQ29" i="1"/>
  <c r="HI29" i="1"/>
  <c r="HA29" i="1"/>
  <c r="IN29" i="1"/>
  <c r="IF29" i="1"/>
  <c r="HX29" i="1"/>
  <c r="HP29" i="1"/>
  <c r="HH29" i="1"/>
  <c r="GZ29" i="1"/>
  <c r="IM29" i="1"/>
  <c r="IE29" i="1"/>
  <c r="HW29" i="1"/>
  <c r="HO29" i="1"/>
  <c r="HG29" i="1"/>
  <c r="N134" i="1"/>
  <c r="KC133" i="1"/>
  <c r="R135" i="1"/>
  <c r="KG134" i="1"/>
  <c r="S134" i="1"/>
  <c r="KB133" i="1"/>
  <c r="KD133" i="1"/>
  <c r="M134" i="1"/>
  <c r="X134" i="1"/>
  <c r="JN133" i="1"/>
  <c r="AS135" i="1"/>
  <c r="AV135" i="1"/>
  <c r="AR135" i="1"/>
  <c r="J136" i="1"/>
  <c r="AT135" i="1"/>
  <c r="AU135" i="1"/>
  <c r="EH135" i="1" a="1"/>
  <c r="EH135" i="1" s="1"/>
  <c r="CA135" i="1" a="1"/>
  <c r="CA135" i="1" s="1"/>
  <c r="CF135" i="1" a="1"/>
  <c r="CF135" i="1" s="1"/>
  <c r="K136" i="1"/>
  <c r="BZ135" i="1" a="1"/>
  <c r="BZ135" i="1" s="1"/>
  <c r="CB135" i="1" a="1"/>
  <c r="CB135" i="1" s="1"/>
  <c r="BX135" i="1" a="1"/>
  <c r="BX135" i="1" s="1"/>
  <c r="CD135" i="1" a="1"/>
  <c r="CD135" i="1" s="1"/>
  <c r="FA135" i="1" a="1"/>
  <c r="FA135" i="1" s="1"/>
  <c r="EY135" i="1" a="1"/>
  <c r="EY135" i="1" s="1"/>
  <c r="BW135" i="1" a="1"/>
  <c r="BW135" i="1" s="1"/>
  <c r="BY135" i="1" a="1"/>
  <c r="BY135" i="1" s="1"/>
  <c r="CE135" i="1" a="1"/>
  <c r="CE135" i="1" s="1"/>
  <c r="CC135" i="1" a="1"/>
  <c r="CC135" i="1" s="1"/>
  <c r="JB134" i="1"/>
  <c r="P135" i="1"/>
  <c r="U135" i="1"/>
  <c r="FS134" i="1"/>
  <c r="FT134" i="1"/>
  <c r="O135" i="1"/>
  <c r="JA134" i="1"/>
  <c r="L135" i="1"/>
  <c r="AQ134" i="1"/>
  <c r="JL133" i="1"/>
  <c r="V134" i="1"/>
  <c r="Q135" i="1"/>
  <c r="KE134" i="1"/>
  <c r="KF134" i="1"/>
  <c r="JP134" i="1"/>
  <c r="JO134" i="1"/>
  <c r="Y135" i="1"/>
  <c r="JM133" i="1"/>
  <c r="W134" i="1"/>
  <c r="KD30" i="1"/>
  <c r="X32" i="1"/>
  <c r="JN31" i="1"/>
  <c r="I32" i="1"/>
  <c r="AO31" i="1"/>
  <c r="AN31" i="1"/>
  <c r="AL31" i="1"/>
  <c r="AK31" i="1"/>
  <c r="AM31" i="1"/>
  <c r="L32" i="1"/>
  <c r="AQ31" i="1"/>
  <c r="M31" i="1"/>
  <c r="B30" i="1"/>
  <c r="BE29" i="1"/>
  <c r="BA30" i="1" s="1"/>
  <c r="FP30" i="1"/>
  <c r="FO30" i="1"/>
  <c r="FQ30" i="1"/>
  <c r="FX6" i="1"/>
  <c r="FX9" i="1" s="1"/>
  <c r="FW6" i="1"/>
  <c r="FW9" i="1" s="1"/>
  <c r="GQ5" i="1"/>
  <c r="GQ6" i="1" s="1"/>
  <c r="GQ9" i="1" s="1"/>
  <c r="FY5" i="1"/>
  <c r="FY6" i="1" s="1"/>
  <c r="IJ30" i="1" l="1"/>
  <c r="IB30" i="1"/>
  <c r="HT30" i="1"/>
  <c r="HL30" i="1"/>
  <c r="HD30" i="1"/>
  <c r="II30" i="1"/>
  <c r="IA30" i="1"/>
  <c r="HS30" i="1"/>
  <c r="HK30" i="1"/>
  <c r="HC30" i="1"/>
  <c r="IH30" i="1"/>
  <c r="HZ30" i="1"/>
  <c r="HR30" i="1"/>
  <c r="HJ30" i="1"/>
  <c r="HB30" i="1"/>
  <c r="IO30" i="1"/>
  <c r="IG30" i="1"/>
  <c r="HY30" i="1"/>
  <c r="HQ30" i="1"/>
  <c r="HI30" i="1"/>
  <c r="HA30" i="1"/>
  <c r="IN30" i="1"/>
  <c r="IF30" i="1"/>
  <c r="HX30" i="1"/>
  <c r="HP30" i="1"/>
  <c r="HH30" i="1"/>
  <c r="GZ30" i="1"/>
  <c r="IM30" i="1"/>
  <c r="IE30" i="1"/>
  <c r="HW30" i="1"/>
  <c r="HO30" i="1"/>
  <c r="HG30" i="1"/>
  <c r="IL30" i="1"/>
  <c r="ID30" i="1"/>
  <c r="HV30" i="1"/>
  <c r="HN30" i="1"/>
  <c r="HF30" i="1"/>
  <c r="HM30" i="1"/>
  <c r="HE30" i="1"/>
  <c r="HU30" i="1"/>
  <c r="IK30" i="1"/>
  <c r="IC30" i="1"/>
  <c r="Y136" i="1"/>
  <c r="JP135" i="1"/>
  <c r="JO135" i="1"/>
  <c r="P136" i="1"/>
  <c r="JB135" i="1"/>
  <c r="L136" i="1"/>
  <c r="AQ135" i="1"/>
  <c r="AT136" i="1"/>
  <c r="AS136" i="1"/>
  <c r="J137" i="1"/>
  <c r="AU136" i="1"/>
  <c r="AV136" i="1"/>
  <c r="AR136" i="1"/>
  <c r="KD134" i="1"/>
  <c r="M135" i="1"/>
  <c r="KB134" i="1"/>
  <c r="S135" i="1"/>
  <c r="O136" i="1"/>
  <c r="JA135" i="1"/>
  <c r="CB136" i="1" a="1"/>
  <c r="CB136" i="1" s="1"/>
  <c r="CA136" i="1" a="1"/>
  <c r="CA136" i="1" s="1"/>
  <c r="BX136" i="1" a="1"/>
  <c r="BX136" i="1" s="1"/>
  <c r="BY136" i="1" a="1"/>
  <c r="BY136" i="1" s="1"/>
  <c r="CC136" i="1" a="1"/>
  <c r="CC136" i="1" s="1"/>
  <c r="EH136" i="1" a="1"/>
  <c r="EH136" i="1" s="1"/>
  <c r="BW136" i="1" a="1"/>
  <c r="BW136" i="1" s="1"/>
  <c r="CD136" i="1" a="1"/>
  <c r="CD136" i="1" s="1"/>
  <c r="FA136" i="1" a="1"/>
  <c r="FA136" i="1" s="1"/>
  <c r="K137" i="1"/>
  <c r="BZ136" i="1" a="1"/>
  <c r="BZ136" i="1" s="1"/>
  <c r="CF136" i="1" a="1"/>
  <c r="CF136" i="1" s="1"/>
  <c r="CE136" i="1" a="1"/>
  <c r="CE136" i="1" s="1"/>
  <c r="EY136" i="1" a="1"/>
  <c r="EY136" i="1" s="1"/>
  <c r="R136" i="1"/>
  <c r="KG135" i="1"/>
  <c r="KE135" i="1"/>
  <c r="KF135" i="1"/>
  <c r="Q136" i="1"/>
  <c r="JM134" i="1"/>
  <c r="W135" i="1"/>
  <c r="JL134" i="1"/>
  <c r="V135" i="1"/>
  <c r="FS135" i="1"/>
  <c r="FT135" i="1"/>
  <c r="U136" i="1"/>
  <c r="X135" i="1"/>
  <c r="JN134" i="1"/>
  <c r="N135" i="1"/>
  <c r="KC134" i="1"/>
  <c r="JN32" i="1"/>
  <c r="AK32" i="1"/>
  <c r="AO32" i="1"/>
  <c r="AN32" i="1"/>
  <c r="AM32" i="1"/>
  <c r="AL32" i="1"/>
  <c r="M32" i="1"/>
  <c r="KD31" i="1"/>
  <c r="AQ32" i="1"/>
  <c r="B31" i="1"/>
  <c r="BE30" i="1"/>
  <c r="BA31" i="1" s="1"/>
  <c r="FP31" i="1"/>
  <c r="FQ31" i="1"/>
  <c r="FO31" i="1"/>
  <c r="GQ345" i="1"/>
  <c r="FY345" i="1"/>
  <c r="IH31" i="1" l="1"/>
  <c r="HZ31" i="1"/>
  <c r="HR31" i="1"/>
  <c r="HJ31" i="1"/>
  <c r="HB31" i="1"/>
  <c r="IO31" i="1"/>
  <c r="IG31" i="1"/>
  <c r="HY31" i="1"/>
  <c r="HQ31" i="1"/>
  <c r="HI31" i="1"/>
  <c r="HA31" i="1"/>
  <c r="IN31" i="1"/>
  <c r="IF31" i="1"/>
  <c r="HX31" i="1"/>
  <c r="HP31" i="1"/>
  <c r="HH31" i="1"/>
  <c r="GZ31" i="1"/>
  <c r="IM31" i="1"/>
  <c r="IE31" i="1"/>
  <c r="HW31" i="1"/>
  <c r="HO31" i="1"/>
  <c r="HG31" i="1"/>
  <c r="IL31" i="1"/>
  <c r="ID31" i="1"/>
  <c r="HV31" i="1"/>
  <c r="HN31" i="1"/>
  <c r="HF31" i="1"/>
  <c r="IK31" i="1"/>
  <c r="IC31" i="1"/>
  <c r="HU31" i="1"/>
  <c r="HM31" i="1"/>
  <c r="HE31" i="1"/>
  <c r="IJ31" i="1"/>
  <c r="IB31" i="1"/>
  <c r="HT31" i="1"/>
  <c r="HL31" i="1"/>
  <c r="HD31" i="1"/>
  <c r="II31" i="1"/>
  <c r="IA31" i="1"/>
  <c r="HS31" i="1"/>
  <c r="HK31" i="1"/>
  <c r="HC31" i="1"/>
  <c r="KD135" i="1"/>
  <c r="M136" i="1"/>
  <c r="JN135" i="1"/>
  <c r="X136" i="1"/>
  <c r="KE136" i="1"/>
  <c r="KF136" i="1"/>
  <c r="Q137" i="1"/>
  <c r="AQ136" i="1"/>
  <c r="L137" i="1"/>
  <c r="FT136" i="1"/>
  <c r="U137" i="1"/>
  <c r="FS136" i="1"/>
  <c r="BY137" i="1" a="1"/>
  <c r="BY137" i="1" s="1"/>
  <c r="CB137" i="1" a="1"/>
  <c r="CB137" i="1" s="1"/>
  <c r="EH137" i="1" a="1"/>
  <c r="EH137" i="1" s="1"/>
  <c r="CA137" i="1" a="1"/>
  <c r="CA137" i="1" s="1"/>
  <c r="CE137" i="1" a="1"/>
  <c r="CE137" i="1" s="1"/>
  <c r="FA137" i="1" a="1"/>
  <c r="FA137" i="1" s="1"/>
  <c r="CC137" i="1" a="1"/>
  <c r="CC137" i="1" s="1"/>
  <c r="EY137" i="1" a="1"/>
  <c r="EY137" i="1" s="1"/>
  <c r="BW137" i="1" a="1"/>
  <c r="BW137" i="1" s="1"/>
  <c r="CD137" i="1" a="1"/>
  <c r="CD137" i="1" s="1"/>
  <c r="BZ137" i="1" a="1"/>
  <c r="BZ137" i="1" s="1"/>
  <c r="CF137" i="1" a="1"/>
  <c r="CF137" i="1" s="1"/>
  <c r="BX137" i="1" a="1"/>
  <c r="BX137" i="1" s="1"/>
  <c r="K138" i="1"/>
  <c r="W136" i="1"/>
  <c r="JM135" i="1"/>
  <c r="P137" i="1"/>
  <c r="JB136" i="1"/>
  <c r="V136" i="1"/>
  <c r="JL135" i="1"/>
  <c r="KG136" i="1"/>
  <c r="R137" i="1"/>
  <c r="JA136" i="1"/>
  <c r="O137" i="1"/>
  <c r="AS137" i="1"/>
  <c r="AR137" i="1"/>
  <c r="AV137" i="1"/>
  <c r="AU137" i="1"/>
  <c r="AT137" i="1"/>
  <c r="KC135" i="1"/>
  <c r="N136" i="1"/>
  <c r="S136" i="1"/>
  <c r="KB135" i="1"/>
  <c r="Y137" i="1"/>
  <c r="JO136" i="1"/>
  <c r="JP136" i="1"/>
  <c r="X33" i="1"/>
  <c r="KD32" i="1"/>
  <c r="L33" i="1"/>
  <c r="AQ33" i="1" s="1"/>
  <c r="B32" i="1"/>
  <c r="BE31" i="1"/>
  <c r="BA32" i="1" s="1"/>
  <c r="FQ32" i="1"/>
  <c r="FP32" i="1"/>
  <c r="FO32" i="1"/>
  <c r="FR5" i="1"/>
  <c r="FR345" i="1" s="1"/>
  <c r="GX5" i="1"/>
  <c r="GX345" i="1" s="1"/>
  <c r="IN32" i="1" l="1"/>
  <c r="IF32" i="1"/>
  <c r="HX32" i="1"/>
  <c r="HP32" i="1"/>
  <c r="HH32" i="1"/>
  <c r="GZ32" i="1"/>
  <c r="IM32" i="1"/>
  <c r="IE32" i="1"/>
  <c r="HW32" i="1"/>
  <c r="HO32" i="1"/>
  <c r="HG32" i="1"/>
  <c r="IL32" i="1"/>
  <c r="ID32" i="1"/>
  <c r="HV32" i="1"/>
  <c r="HN32" i="1"/>
  <c r="HF32" i="1"/>
  <c r="IK32" i="1"/>
  <c r="IC32" i="1"/>
  <c r="HU32" i="1"/>
  <c r="HM32" i="1"/>
  <c r="HE32" i="1"/>
  <c r="IJ32" i="1"/>
  <c r="IB32" i="1"/>
  <c r="HT32" i="1"/>
  <c r="HL32" i="1"/>
  <c r="HD32" i="1"/>
  <c r="II32" i="1"/>
  <c r="IA32" i="1"/>
  <c r="HS32" i="1"/>
  <c r="HK32" i="1"/>
  <c r="HC32" i="1"/>
  <c r="IH32" i="1"/>
  <c r="HZ32" i="1"/>
  <c r="HR32" i="1"/>
  <c r="HJ32" i="1"/>
  <c r="HB32" i="1"/>
  <c r="IO32" i="1"/>
  <c r="IG32" i="1"/>
  <c r="HA32" i="1"/>
  <c r="HY32" i="1"/>
  <c r="HQ32" i="1"/>
  <c r="HI32" i="1"/>
  <c r="V137" i="1"/>
  <c r="JL136" i="1"/>
  <c r="KF137" i="1"/>
  <c r="KE137" i="1"/>
  <c r="Q138" i="1"/>
  <c r="JP137" i="1"/>
  <c r="JO137" i="1"/>
  <c r="Y138" i="1"/>
  <c r="JB137" i="1"/>
  <c r="P138" i="1"/>
  <c r="KB136" i="1"/>
  <c r="S137" i="1"/>
  <c r="JA137" i="1"/>
  <c r="O138" i="1"/>
  <c r="JN136" i="1"/>
  <c r="X137" i="1"/>
  <c r="N137" i="1"/>
  <c r="KC136" i="1"/>
  <c r="JM136" i="1"/>
  <c r="W137" i="1"/>
  <c r="FT137" i="1"/>
  <c r="FS137" i="1"/>
  <c r="U138" i="1"/>
  <c r="KG137" i="1"/>
  <c r="R138" i="1"/>
  <c r="KG138" i="1" s="1"/>
  <c r="BW138" i="1" a="1"/>
  <c r="BW138" i="1" s="1"/>
  <c r="CC138" i="1" a="1"/>
  <c r="CC138" i="1" s="1"/>
  <c r="FA138" i="1" a="1"/>
  <c r="FA138" i="1" s="1"/>
  <c r="CE138" i="1" a="1"/>
  <c r="CE138" i="1" s="1"/>
  <c r="BY138" i="1" a="1"/>
  <c r="BY138" i="1" s="1"/>
  <c r="CA138" i="1" a="1"/>
  <c r="CA138" i="1" s="1"/>
  <c r="CB138" i="1" a="1"/>
  <c r="CB138" i="1" s="1"/>
  <c r="EY138" i="1" a="1"/>
  <c r="EY138" i="1" s="1"/>
  <c r="EH138" i="1" a="1"/>
  <c r="EH138" i="1" s="1"/>
  <c r="BZ138" i="1" a="1"/>
  <c r="BZ138" i="1" s="1"/>
  <c r="K139" i="1"/>
  <c r="CD138" i="1" a="1"/>
  <c r="CD138" i="1" s="1"/>
  <c r="BX138" i="1" a="1"/>
  <c r="BX138" i="1" s="1"/>
  <c r="CF138" i="1" a="1"/>
  <c r="CF138" i="1" s="1"/>
  <c r="KD136" i="1"/>
  <c r="M137" i="1"/>
  <c r="AQ137" i="1"/>
  <c r="L138" i="1"/>
  <c r="M33" i="1"/>
  <c r="BE32" i="1"/>
  <c r="FR6" i="1"/>
  <c r="FR9" i="1" s="1"/>
  <c r="GX6" i="1"/>
  <c r="U139" i="1" l="1"/>
  <c r="FS138" i="1"/>
  <c r="FT138" i="1"/>
  <c r="JA138" i="1"/>
  <c r="O139" i="1"/>
  <c r="JP138" i="1"/>
  <c r="Y139" i="1"/>
  <c r="JO138" i="1"/>
  <c r="KE138" i="1"/>
  <c r="Q139" i="1"/>
  <c r="KF138" i="1"/>
  <c r="CD139" i="1" a="1"/>
  <c r="CD139" i="1" s="1"/>
  <c r="CB139" i="1" a="1"/>
  <c r="CB139" i="1" s="1"/>
  <c r="BX139" i="1" a="1"/>
  <c r="BX139" i="1" s="1"/>
  <c r="CC139" i="1" a="1"/>
  <c r="CC139" i="1" s="1"/>
  <c r="CE139" i="1" a="1"/>
  <c r="CE139" i="1" s="1"/>
  <c r="BW139" i="1" a="1"/>
  <c r="BW139" i="1" s="1"/>
  <c r="K140" i="1"/>
  <c r="CF139" i="1" a="1"/>
  <c r="CF139" i="1" s="1"/>
  <c r="FA139" i="1" a="1"/>
  <c r="FA139" i="1" s="1"/>
  <c r="CA139" i="1" a="1"/>
  <c r="CA139" i="1" s="1"/>
  <c r="EH139" i="1" a="1"/>
  <c r="EH139" i="1" s="1"/>
  <c r="BY139" i="1" a="1"/>
  <c r="BY139" i="1" s="1"/>
  <c r="EY139" i="1" a="1"/>
  <c r="EY139" i="1" s="1"/>
  <c r="BZ139" i="1" a="1"/>
  <c r="BZ139" i="1" s="1"/>
  <c r="JM137" i="1"/>
  <c r="W138" i="1"/>
  <c r="KB137" i="1"/>
  <c r="S138" i="1"/>
  <c r="AQ138" i="1"/>
  <c r="L139" i="1"/>
  <c r="JN137" i="1"/>
  <c r="X138" i="1"/>
  <c r="P139" i="1"/>
  <c r="JB138" i="1"/>
  <c r="KD137" i="1"/>
  <c r="M138" i="1"/>
  <c r="KC137" i="1"/>
  <c r="N138" i="1"/>
  <c r="JL137" i="1"/>
  <c r="V138" i="1"/>
  <c r="KD33" i="1"/>
  <c r="GI5" i="1"/>
  <c r="KC138" i="1" l="1"/>
  <c r="N139" i="1"/>
  <c r="L140" i="1"/>
  <c r="AQ139" i="1"/>
  <c r="JP139" i="1"/>
  <c r="Y140" i="1"/>
  <c r="JO139" i="1"/>
  <c r="KD138" i="1"/>
  <c r="M139" i="1"/>
  <c r="KB138" i="1"/>
  <c r="S139" i="1"/>
  <c r="O140" i="1"/>
  <c r="JA139" i="1"/>
  <c r="W139" i="1"/>
  <c r="JM138" i="1"/>
  <c r="JB139" i="1"/>
  <c r="P140" i="1"/>
  <c r="CC140" i="1" a="1"/>
  <c r="CC140" i="1" s="1"/>
  <c r="BZ140" i="1" a="1"/>
  <c r="BZ140" i="1" s="1"/>
  <c r="CB140" i="1" a="1"/>
  <c r="CB140" i="1" s="1"/>
  <c r="CF140" i="1" a="1"/>
  <c r="CF140" i="1" s="1"/>
  <c r="CA140" i="1" a="1"/>
  <c r="CA140" i="1" s="1"/>
  <c r="BX140" i="1" a="1"/>
  <c r="BX140" i="1" s="1"/>
  <c r="BW140" i="1" a="1"/>
  <c r="BW140" i="1" s="1"/>
  <c r="BY140" i="1" a="1"/>
  <c r="BY140" i="1" s="1"/>
  <c r="EH140" i="1" a="1"/>
  <c r="EH140" i="1" s="1"/>
  <c r="EY140" i="1" a="1"/>
  <c r="EY140" i="1" s="1"/>
  <c r="K141" i="1"/>
  <c r="CD140" i="1" a="1"/>
  <c r="CD140" i="1" s="1"/>
  <c r="CE140" i="1" a="1"/>
  <c r="CE140" i="1" s="1"/>
  <c r="FA140" i="1" a="1"/>
  <c r="FA140" i="1" s="1"/>
  <c r="KF139" i="1"/>
  <c r="Q140" i="1"/>
  <c r="KE139" i="1"/>
  <c r="JL138" i="1"/>
  <c r="V139" i="1"/>
  <c r="JN138" i="1"/>
  <c r="X139" i="1"/>
  <c r="FT139" i="1"/>
  <c r="U140" i="1"/>
  <c r="FS139" i="1"/>
  <c r="GI345" i="1"/>
  <c r="GI6" i="1"/>
  <c r="GI9" i="1" s="1"/>
  <c r="A19" i="1"/>
  <c r="D50" i="3"/>
  <c r="D49" i="3"/>
  <c r="D48" i="3"/>
  <c r="D34" i="3"/>
  <c r="D33" i="3"/>
  <c r="D32" i="3"/>
  <c r="D30" i="3"/>
  <c r="A11" i="1"/>
  <c r="W140" i="1" l="1"/>
  <c r="JM139" i="1"/>
  <c r="JO140" i="1"/>
  <c r="Y141" i="1"/>
  <c r="JP140" i="1"/>
  <c r="V140" i="1"/>
  <c r="JL139" i="1"/>
  <c r="CF141" i="1" a="1"/>
  <c r="CF141" i="1" s="1"/>
  <c r="BW141" i="1" a="1"/>
  <c r="BW141" i="1" s="1"/>
  <c r="CB141" i="1" a="1"/>
  <c r="CB141" i="1" s="1"/>
  <c r="EY141" i="1" a="1"/>
  <c r="EY141" i="1" s="1"/>
  <c r="EH141" i="1" a="1"/>
  <c r="EH141" i="1" s="1"/>
  <c r="BY141" i="1" a="1"/>
  <c r="BY141" i="1" s="1"/>
  <c r="BX141" i="1" a="1"/>
  <c r="BX141" i="1" s="1"/>
  <c r="CA141" i="1" a="1"/>
  <c r="CA141" i="1" s="1"/>
  <c r="FA141" i="1" a="1"/>
  <c r="FA141" i="1" s="1"/>
  <c r="CD141" i="1" a="1"/>
  <c r="CD141" i="1" s="1"/>
  <c r="CC141" i="1" a="1"/>
  <c r="CC141" i="1" s="1"/>
  <c r="BZ141" i="1" a="1"/>
  <c r="BZ141" i="1" s="1"/>
  <c r="CE141" i="1" a="1"/>
  <c r="CE141" i="1" s="1"/>
  <c r="JA140" i="1"/>
  <c r="O141" i="1"/>
  <c r="JA141" i="1" s="1"/>
  <c r="S140" i="1"/>
  <c r="KB139" i="1"/>
  <c r="AQ140" i="1"/>
  <c r="L141" i="1"/>
  <c r="AQ141" i="1" s="1"/>
  <c r="JN139" i="1"/>
  <c r="X140" i="1"/>
  <c r="KC139" i="1"/>
  <c r="N140" i="1"/>
  <c r="FT140" i="1"/>
  <c r="FS140" i="1"/>
  <c r="U141" i="1"/>
  <c r="KF140" i="1"/>
  <c r="KE140" i="1"/>
  <c r="Q141" i="1"/>
  <c r="JB140" i="1"/>
  <c r="P141" i="1"/>
  <c r="JB141" i="1" s="1"/>
  <c r="M140" i="1"/>
  <c r="KD139" i="1"/>
  <c r="DP5" i="1"/>
  <c r="DP6" i="1" s="1"/>
  <c r="DP9" i="1" s="1"/>
  <c r="DO5" i="1"/>
  <c r="DO345" i="1" s="1"/>
  <c r="S141" i="1" l="1"/>
  <c r="KB141" i="1" s="1"/>
  <c r="KB140" i="1"/>
  <c r="V141" i="1"/>
  <c r="JL141" i="1" s="1"/>
  <c r="JL140" i="1"/>
  <c r="KF141" i="1"/>
  <c r="KE141" i="1"/>
  <c r="X141" i="1"/>
  <c r="JN141" i="1" s="1"/>
  <c r="JN140" i="1"/>
  <c r="JO141" i="1"/>
  <c r="JP141" i="1"/>
  <c r="KC140" i="1"/>
  <c r="N141" i="1"/>
  <c r="KC141" i="1" s="1"/>
  <c r="KD140" i="1"/>
  <c r="M141" i="1"/>
  <c r="KD141" i="1" s="1"/>
  <c r="FT141" i="1"/>
  <c r="FS141" i="1"/>
  <c r="W141" i="1"/>
  <c r="JM141" i="1" s="1"/>
  <c r="JM140" i="1"/>
  <c r="DP345" i="1"/>
  <c r="DO6" i="1"/>
  <c r="DO9" i="1" s="1"/>
  <c r="JN18" i="1" l="1"/>
  <c r="JM18" i="1"/>
  <c r="JL18" i="1"/>
  <c r="JK7" i="1"/>
  <c r="JJ7" i="1"/>
  <c r="JI7" i="1"/>
  <c r="JH7" i="1"/>
  <c r="JN5" i="1" l="1"/>
  <c r="JN6" i="1" s="1"/>
  <c r="JN9" i="1" s="1"/>
  <c r="JM5" i="1"/>
  <c r="JM6" i="1" s="1"/>
  <c r="JM9" i="1" s="1"/>
  <c r="JL5" i="1"/>
  <c r="JL6" i="1" s="1"/>
  <c r="JL9" i="1" s="1"/>
  <c r="FC5" i="1"/>
  <c r="FC6" i="1" s="1"/>
  <c r="FC9" i="1" s="1"/>
  <c r="FS9" i="1"/>
  <c r="FS5" i="1"/>
  <c r="FS345" i="1" s="1"/>
  <c r="FQ18" i="1"/>
  <c r="FP18" i="1"/>
  <c r="FO18" i="1"/>
  <c r="JN345" i="1" l="1"/>
  <c r="JL345" i="1"/>
  <c r="JM345" i="1"/>
  <c r="FC345" i="1"/>
  <c r="A14" i="1" l="1"/>
  <c r="A15" i="1"/>
  <c r="A18" i="1"/>
  <c r="A16" i="1"/>
  <c r="A344" i="1"/>
  <c r="A343" i="1"/>
  <c r="B58" i="1" l="1"/>
  <c r="B59" i="1"/>
  <c r="B55" i="1"/>
  <c r="B57" i="1"/>
  <c r="B54" i="1"/>
  <c r="B52" i="1"/>
  <c r="B56" i="1"/>
  <c r="B53" i="1"/>
  <c r="B130" i="1"/>
  <c r="B131" i="1"/>
  <c r="B129" i="1"/>
  <c r="B128" i="1"/>
  <c r="B127" i="1"/>
  <c r="B126" i="1"/>
  <c r="B124" i="1"/>
  <c r="B125" i="1"/>
  <c r="B123" i="1"/>
  <c r="B121" i="1"/>
  <c r="B122" i="1"/>
  <c r="B120" i="1"/>
  <c r="B119" i="1"/>
  <c r="B118" i="1"/>
  <c r="B116" i="1"/>
  <c r="B115" i="1"/>
  <c r="B111" i="1"/>
  <c r="B112" i="1"/>
  <c r="B113" i="1"/>
  <c r="B117" i="1"/>
  <c r="B114" i="1"/>
  <c r="B109" i="1"/>
  <c r="B108" i="1"/>
  <c r="B110" i="1"/>
  <c r="B50" i="1"/>
  <c r="B51" i="1"/>
  <c r="B48" i="1"/>
  <c r="B49" i="1"/>
  <c r="B47" i="1"/>
  <c r="B46" i="1"/>
  <c r="B106" i="1"/>
  <c r="B107" i="1"/>
  <c r="B105" i="1"/>
  <c r="B103" i="1"/>
  <c r="B104" i="1"/>
  <c r="B101" i="1"/>
  <c r="B100" i="1"/>
  <c r="B102" i="1"/>
  <c r="B99" i="1"/>
  <c r="B95" i="1"/>
  <c r="B98" i="1"/>
  <c r="B96" i="1"/>
  <c r="B90" i="1"/>
  <c r="B94" i="1"/>
  <c r="B93" i="1"/>
  <c r="B91" i="1"/>
  <c r="B89" i="1"/>
  <c r="B88" i="1"/>
  <c r="B87" i="1"/>
  <c r="B86" i="1"/>
  <c r="B97" i="1"/>
  <c r="B92" i="1"/>
  <c r="B84" i="1"/>
  <c r="B82" i="1"/>
  <c r="B80" i="1"/>
  <c r="B85" i="1"/>
  <c r="B79" i="1"/>
  <c r="B81" i="1"/>
  <c r="B78" i="1"/>
  <c r="B77" i="1"/>
  <c r="B76" i="1"/>
  <c r="B72" i="1"/>
  <c r="B83" i="1"/>
  <c r="B75" i="1"/>
  <c r="B74" i="1"/>
  <c r="B73" i="1"/>
  <c r="B137" i="1"/>
  <c r="B136" i="1"/>
  <c r="B135" i="1"/>
  <c r="B134" i="1"/>
  <c r="B132" i="1"/>
  <c r="B133" i="1"/>
  <c r="B71" i="1"/>
  <c r="B70" i="1"/>
  <c r="B68" i="1"/>
  <c r="B66" i="1"/>
  <c r="B69" i="1"/>
  <c r="B67" i="1"/>
  <c r="B65" i="1"/>
  <c r="B63" i="1"/>
  <c r="B64" i="1"/>
  <c r="B62" i="1"/>
  <c r="B60" i="1"/>
  <c r="B61" i="1"/>
  <c r="B194" i="1"/>
  <c r="B193" i="1"/>
  <c r="B192" i="1"/>
  <c r="B191" i="1"/>
  <c r="B190" i="1"/>
  <c r="B189" i="1"/>
  <c r="B188" i="1"/>
  <c r="B187" i="1"/>
  <c r="B185" i="1"/>
  <c r="B184" i="1"/>
  <c r="B183" i="1"/>
  <c r="B181" i="1"/>
  <c r="B180" i="1"/>
  <c r="B179" i="1"/>
  <c r="B178" i="1"/>
  <c r="B182" i="1"/>
  <c r="B176" i="1"/>
  <c r="B175" i="1"/>
  <c r="B173" i="1"/>
  <c r="B174" i="1"/>
  <c r="B172" i="1"/>
  <c r="B171" i="1"/>
  <c r="B169" i="1"/>
  <c r="B170" i="1"/>
  <c r="B154" i="1"/>
  <c r="B155" i="1"/>
  <c r="B165" i="1"/>
  <c r="B166" i="1"/>
  <c r="B163" i="1"/>
  <c r="B161" i="1"/>
  <c r="B162" i="1"/>
  <c r="B164" i="1"/>
  <c r="B341" i="1"/>
  <c r="B167" i="1"/>
  <c r="B160" i="1"/>
  <c r="B335" i="1"/>
  <c r="B338" i="1"/>
  <c r="B329" i="1"/>
  <c r="B332" i="1"/>
  <c r="B323" i="1"/>
  <c r="B326" i="1"/>
  <c r="B317" i="1"/>
  <c r="B320" i="1"/>
  <c r="B311" i="1"/>
  <c r="B314" i="1"/>
  <c r="B305" i="1"/>
  <c r="B308" i="1"/>
  <c r="B299" i="1"/>
  <c r="B302" i="1"/>
  <c r="B340" i="1"/>
  <c r="B339" i="1"/>
  <c r="B337" i="1"/>
  <c r="B334" i="1"/>
  <c r="B333" i="1"/>
  <c r="B327" i="1"/>
  <c r="B336" i="1"/>
  <c r="B331" i="1"/>
  <c r="B330" i="1"/>
  <c r="B325" i="1"/>
  <c r="B328" i="1"/>
  <c r="B324" i="1"/>
  <c r="B315" i="1"/>
  <c r="B310" i="1"/>
  <c r="B321" i="1"/>
  <c r="B319" i="1"/>
  <c r="B318" i="1"/>
  <c r="B316" i="1"/>
  <c r="B322" i="1"/>
  <c r="B309" i="1"/>
  <c r="B307" i="1"/>
  <c r="B313" i="1"/>
  <c r="B304" i="1"/>
  <c r="B303" i="1"/>
  <c r="B306" i="1"/>
  <c r="B298" i="1"/>
  <c r="B301" i="1"/>
  <c r="B312" i="1"/>
  <c r="B300" i="1"/>
  <c r="B148" i="1"/>
  <c r="B147" i="1"/>
  <c r="B149" i="1"/>
  <c r="B146" i="1"/>
  <c r="B293" i="1"/>
  <c r="B291" i="1"/>
  <c r="B290" i="1"/>
  <c r="B289" i="1"/>
  <c r="B287" i="1"/>
  <c r="B288" i="1"/>
  <c r="B292" i="1"/>
  <c r="B285" i="1"/>
  <c r="B283" i="1"/>
  <c r="B284" i="1"/>
  <c r="B286" i="1"/>
  <c r="B279" i="1"/>
  <c r="B281" i="1"/>
  <c r="B280" i="1"/>
  <c r="B277" i="1"/>
  <c r="B282" i="1"/>
  <c r="B278" i="1"/>
  <c r="B274" i="1"/>
  <c r="B275" i="1"/>
  <c r="B271" i="1"/>
  <c r="B272" i="1"/>
  <c r="B276" i="1"/>
  <c r="B273" i="1"/>
  <c r="B269" i="1"/>
  <c r="B270" i="1"/>
  <c r="B268" i="1"/>
  <c r="B267" i="1"/>
  <c r="B265" i="1"/>
  <c r="B266" i="1"/>
  <c r="B260" i="1"/>
  <c r="B259" i="1"/>
  <c r="B257" i="1"/>
  <c r="B254" i="1"/>
  <c r="B252" i="1"/>
  <c r="B255" i="1"/>
  <c r="B258" i="1"/>
  <c r="B256" i="1"/>
  <c r="B253" i="1"/>
  <c r="B250" i="1"/>
  <c r="B248" i="1"/>
  <c r="B251" i="1"/>
  <c r="B249" i="1"/>
  <c r="B244" i="1"/>
  <c r="B247" i="1"/>
  <c r="B239" i="1"/>
  <c r="B242" i="1"/>
  <c r="B245" i="1"/>
  <c r="B237" i="1"/>
  <c r="B240" i="1"/>
  <c r="B243" i="1"/>
  <c r="B246" i="1"/>
  <c r="B238" i="1"/>
  <c r="B233" i="1"/>
  <c r="B236" i="1"/>
  <c r="B235" i="1"/>
  <c r="B234" i="1"/>
  <c r="B241" i="1"/>
  <c r="B232" i="1"/>
  <c r="B226" i="1"/>
  <c r="B227" i="1"/>
  <c r="B224" i="1"/>
  <c r="B225" i="1"/>
  <c r="B222" i="1"/>
  <c r="B223" i="1"/>
  <c r="B217" i="1"/>
  <c r="B216" i="1"/>
  <c r="B213" i="1"/>
  <c r="B215" i="1"/>
  <c r="B214" i="1"/>
  <c r="B212" i="1"/>
  <c r="B207" i="1"/>
  <c r="B204" i="1"/>
  <c r="B205" i="1"/>
  <c r="B206" i="1"/>
  <c r="B202" i="1"/>
  <c r="B203" i="1"/>
  <c r="B220" i="1"/>
  <c r="B221" i="1"/>
  <c r="B219" i="1"/>
  <c r="B218" i="1"/>
  <c r="B211" i="1"/>
  <c r="B210" i="1"/>
  <c r="B209" i="1"/>
  <c r="B201" i="1"/>
  <c r="B200" i="1"/>
  <c r="B199" i="1"/>
  <c r="B208" i="1"/>
  <c r="B139" i="1"/>
  <c r="B140" i="1"/>
  <c r="B138" i="1"/>
  <c r="B141" i="1"/>
  <c r="B20" i="1"/>
  <c r="B19" i="1"/>
  <c r="GJ5" i="1"/>
  <c r="GJ345" i="1" s="1"/>
  <c r="GH5" i="1"/>
  <c r="GG5" i="1"/>
  <c r="GG6" i="1" s="1"/>
  <c r="GF5" i="1"/>
  <c r="GF6" i="1" s="1"/>
  <c r="GC5" i="1"/>
  <c r="GC345" i="1" s="1"/>
  <c r="GE5" i="1"/>
  <c r="GE345" i="1" s="1"/>
  <c r="GH345" i="1" l="1"/>
  <c r="GH6" i="1"/>
  <c r="GH9" i="1" s="1"/>
  <c r="GG9" i="1"/>
  <c r="GF9" i="1"/>
  <c r="GF345" i="1"/>
  <c r="GJ6" i="1"/>
  <c r="GG345" i="1"/>
  <c r="GC6" i="1"/>
  <c r="GE6" i="1"/>
  <c r="B34" i="1" l="1"/>
  <c r="GJ9" i="1"/>
  <c r="AX5" i="1"/>
  <c r="AX345" i="1" s="1"/>
  <c r="IJ34" i="1" l="1"/>
  <c r="IB34" i="1"/>
  <c r="HT34" i="1"/>
  <c r="HL34" i="1"/>
  <c r="HD34" i="1"/>
  <c r="II34" i="1"/>
  <c r="IA34" i="1"/>
  <c r="HS34" i="1"/>
  <c r="HK34" i="1"/>
  <c r="HC34" i="1"/>
  <c r="IH34" i="1"/>
  <c r="HZ34" i="1"/>
  <c r="HR34" i="1"/>
  <c r="HJ34" i="1"/>
  <c r="HB34" i="1"/>
  <c r="IO34" i="1"/>
  <c r="IG34" i="1"/>
  <c r="HY34" i="1"/>
  <c r="HQ34" i="1"/>
  <c r="HI34" i="1"/>
  <c r="HA34" i="1"/>
  <c r="IN34" i="1"/>
  <c r="IF34" i="1"/>
  <c r="HX34" i="1"/>
  <c r="HP34" i="1"/>
  <c r="HH34" i="1"/>
  <c r="GZ34" i="1"/>
  <c r="IM34" i="1"/>
  <c r="IE34" i="1"/>
  <c r="HW34" i="1"/>
  <c r="HO34" i="1"/>
  <c r="HG34" i="1"/>
  <c r="IL34" i="1"/>
  <c r="ID34" i="1"/>
  <c r="HV34" i="1"/>
  <c r="HN34" i="1"/>
  <c r="HF34" i="1"/>
  <c r="IK34" i="1"/>
  <c r="IC34" i="1"/>
  <c r="HU34" i="1"/>
  <c r="HM34" i="1"/>
  <c r="HE34" i="1"/>
  <c r="AG34" i="1"/>
  <c r="AF34" i="1"/>
  <c r="AD34" i="1"/>
  <c r="BB34" i="1"/>
  <c r="AX34" i="1"/>
  <c r="AX6" i="1"/>
  <c r="B35" i="1" l="1"/>
  <c r="BA5" i="1"/>
  <c r="BA345" i="1" s="1"/>
  <c r="AZ5" i="1"/>
  <c r="AZ345" i="1" s="1"/>
  <c r="BD5" i="1"/>
  <c r="BD6" i="1" s="1"/>
  <c r="IH35" i="1" l="1"/>
  <c r="HZ35" i="1"/>
  <c r="HR35" i="1"/>
  <c r="HJ35" i="1"/>
  <c r="HB35" i="1"/>
  <c r="IO35" i="1"/>
  <c r="IG35" i="1"/>
  <c r="HY35" i="1"/>
  <c r="HQ35" i="1"/>
  <c r="HI35" i="1"/>
  <c r="HA35" i="1"/>
  <c r="IN35" i="1"/>
  <c r="IF35" i="1"/>
  <c r="HX35" i="1"/>
  <c r="HP35" i="1"/>
  <c r="HH35" i="1"/>
  <c r="GZ35" i="1"/>
  <c r="IM35" i="1"/>
  <c r="IE35" i="1"/>
  <c r="HW35" i="1"/>
  <c r="HO35" i="1"/>
  <c r="HG35" i="1"/>
  <c r="IL35" i="1"/>
  <c r="ID35" i="1"/>
  <c r="HV35" i="1"/>
  <c r="HN35" i="1"/>
  <c r="HF35" i="1"/>
  <c r="IK35" i="1"/>
  <c r="IC35" i="1"/>
  <c r="HU35" i="1"/>
  <c r="HM35" i="1"/>
  <c r="HE35" i="1"/>
  <c r="IJ35" i="1"/>
  <c r="IB35" i="1"/>
  <c r="HT35" i="1"/>
  <c r="HL35" i="1"/>
  <c r="HD35" i="1"/>
  <c r="II35" i="1"/>
  <c r="HC35" i="1"/>
  <c r="IA35" i="1"/>
  <c r="HS35" i="1"/>
  <c r="HK35" i="1"/>
  <c r="B36" i="1"/>
  <c r="AF35" i="1"/>
  <c r="AG35" i="1"/>
  <c r="AD35" i="1"/>
  <c r="BD345" i="1"/>
  <c r="AZ6" i="1"/>
  <c r="BA6" i="1"/>
  <c r="AQ5" i="1"/>
  <c r="AQ9" i="1" s="1"/>
  <c r="ET5" i="1"/>
  <c r="ET345" i="1" s="1"/>
  <c r="KB5" i="1"/>
  <c r="IJ36" i="1" l="1"/>
  <c r="IB36" i="1"/>
  <c r="IG36" i="1"/>
  <c r="HX36" i="1"/>
  <c r="HP36" i="1"/>
  <c r="HH36" i="1"/>
  <c r="GZ36" i="1"/>
  <c r="IO36" i="1"/>
  <c r="IF36" i="1"/>
  <c r="HW36" i="1"/>
  <c r="HO36" i="1"/>
  <c r="HG36" i="1"/>
  <c r="IN36" i="1"/>
  <c r="IE36" i="1"/>
  <c r="HV36" i="1"/>
  <c r="HN36" i="1"/>
  <c r="HF36" i="1"/>
  <c r="IM36" i="1"/>
  <c r="ID36" i="1"/>
  <c r="HU36" i="1"/>
  <c r="HM36" i="1"/>
  <c r="HE36" i="1"/>
  <c r="IL36" i="1"/>
  <c r="IC36" i="1"/>
  <c r="HT36" i="1"/>
  <c r="HL36" i="1"/>
  <c r="HD36" i="1"/>
  <c r="IK36" i="1"/>
  <c r="IA36" i="1"/>
  <c r="HS36" i="1"/>
  <c r="HK36" i="1"/>
  <c r="HC36" i="1"/>
  <c r="II36" i="1"/>
  <c r="HZ36" i="1"/>
  <c r="HR36" i="1"/>
  <c r="HJ36" i="1"/>
  <c r="HB36" i="1"/>
  <c r="HQ36" i="1"/>
  <c r="HI36" i="1"/>
  <c r="HA36" i="1"/>
  <c r="IH36" i="1"/>
  <c r="HY36" i="1"/>
  <c r="AQ345" i="1"/>
  <c r="B37" i="1"/>
  <c r="AG36" i="1"/>
  <c r="AF36" i="1"/>
  <c r="AD36" i="1"/>
  <c r="BB36" i="1"/>
  <c r="KB345" i="1"/>
  <c r="KB6" i="1"/>
  <c r="KB9" i="1" s="1"/>
  <c r="AQ6" i="1"/>
  <c r="ET6" i="1"/>
  <c r="ES5" i="1"/>
  <c r="ES345" i="1" s="1"/>
  <c r="JY5" i="1"/>
  <c r="JY345" i="1" s="1"/>
  <c r="JW5" i="1"/>
  <c r="JW345" i="1" s="1"/>
  <c r="JV5" i="1"/>
  <c r="JV345" i="1" s="1"/>
  <c r="IH37" i="1" l="1"/>
  <c r="HZ37" i="1"/>
  <c r="HR37" i="1"/>
  <c r="HJ37" i="1"/>
  <c r="HB37" i="1"/>
  <c r="IK37" i="1"/>
  <c r="IB37" i="1"/>
  <c r="HS37" i="1"/>
  <c r="HI37" i="1"/>
  <c r="GZ37" i="1"/>
  <c r="IJ37" i="1"/>
  <c r="IA37" i="1"/>
  <c r="HQ37" i="1"/>
  <c r="HH37" i="1"/>
  <c r="II37" i="1"/>
  <c r="HY37" i="1"/>
  <c r="HP37" i="1"/>
  <c r="HG37" i="1"/>
  <c r="IG37" i="1"/>
  <c r="HX37" i="1"/>
  <c r="HO37" i="1"/>
  <c r="HF37" i="1"/>
  <c r="IO37" i="1"/>
  <c r="IF37" i="1"/>
  <c r="HW37" i="1"/>
  <c r="HN37" i="1"/>
  <c r="HE37" i="1"/>
  <c r="IN37" i="1"/>
  <c r="IE37" i="1"/>
  <c r="HV37" i="1"/>
  <c r="HM37" i="1"/>
  <c r="HD37" i="1"/>
  <c r="IM37" i="1"/>
  <c r="ID37" i="1"/>
  <c r="HU37" i="1"/>
  <c r="HL37" i="1"/>
  <c r="HC37" i="1"/>
  <c r="IL37" i="1"/>
  <c r="IC37" i="1"/>
  <c r="HT37" i="1"/>
  <c r="HK37" i="1"/>
  <c r="HA37" i="1"/>
  <c r="B38" i="1"/>
  <c r="BB37" i="1"/>
  <c r="ET9" i="1"/>
  <c r="ES6" i="1"/>
  <c r="JV6" i="1"/>
  <c r="JV9" i="1" s="1"/>
  <c r="JW6" i="1"/>
  <c r="JW9" i="1" s="1"/>
  <c r="JY6" i="1"/>
  <c r="JY9" i="1" s="1"/>
  <c r="IN38" i="1" l="1"/>
  <c r="IF38" i="1"/>
  <c r="HX38" i="1"/>
  <c r="HP38" i="1"/>
  <c r="HH38" i="1"/>
  <c r="GZ38" i="1"/>
  <c r="IO38" i="1"/>
  <c r="IE38" i="1"/>
  <c r="HV38" i="1"/>
  <c r="HM38" i="1"/>
  <c r="HD38" i="1"/>
  <c r="IM38" i="1"/>
  <c r="ID38" i="1"/>
  <c r="HU38" i="1"/>
  <c r="HL38" i="1"/>
  <c r="HC38" i="1"/>
  <c r="IL38" i="1"/>
  <c r="IC38" i="1"/>
  <c r="HT38" i="1"/>
  <c r="HK38" i="1"/>
  <c r="HB38" i="1"/>
  <c r="IK38" i="1"/>
  <c r="IB38" i="1"/>
  <c r="HS38" i="1"/>
  <c r="HJ38" i="1"/>
  <c r="HA38" i="1"/>
  <c r="IJ38" i="1"/>
  <c r="IA38" i="1"/>
  <c r="HR38" i="1"/>
  <c r="HI38" i="1"/>
  <c r="II38" i="1"/>
  <c r="HZ38" i="1"/>
  <c r="HQ38" i="1"/>
  <c r="HG38" i="1"/>
  <c r="IH38" i="1"/>
  <c r="HY38" i="1"/>
  <c r="HO38" i="1"/>
  <c r="HF38" i="1"/>
  <c r="HE38" i="1"/>
  <c r="HN38" i="1"/>
  <c r="IG38" i="1"/>
  <c r="HW38" i="1"/>
  <c r="B39" i="1"/>
  <c r="ES9" i="1"/>
  <c r="IL39" i="1" l="1"/>
  <c r="ID39" i="1"/>
  <c r="HV39" i="1"/>
  <c r="HN39" i="1"/>
  <c r="HF39" i="1"/>
  <c r="II39" i="1"/>
  <c r="HZ39" i="1"/>
  <c r="HQ39" i="1"/>
  <c r="HH39" i="1"/>
  <c r="IH39" i="1"/>
  <c r="HY39" i="1"/>
  <c r="HP39" i="1"/>
  <c r="HG39" i="1"/>
  <c r="IG39" i="1"/>
  <c r="HX39" i="1"/>
  <c r="HO39" i="1"/>
  <c r="HE39" i="1"/>
  <c r="IO39" i="1"/>
  <c r="IF39" i="1"/>
  <c r="HW39" i="1"/>
  <c r="HM39" i="1"/>
  <c r="HD39" i="1"/>
  <c r="IN39" i="1"/>
  <c r="IE39" i="1"/>
  <c r="HU39" i="1"/>
  <c r="HL39" i="1"/>
  <c r="HC39" i="1"/>
  <c r="IM39" i="1"/>
  <c r="IC39" i="1"/>
  <c r="HT39" i="1"/>
  <c r="HK39" i="1"/>
  <c r="HB39" i="1"/>
  <c r="IK39" i="1"/>
  <c r="IB39" i="1"/>
  <c r="HS39" i="1"/>
  <c r="HJ39" i="1"/>
  <c r="HA39" i="1"/>
  <c r="IJ39" i="1"/>
  <c r="IA39" i="1"/>
  <c r="HR39" i="1"/>
  <c r="HI39" i="1"/>
  <c r="GZ39" i="1"/>
  <c r="B40" i="1"/>
  <c r="A12" i="1"/>
  <c r="IJ40" i="1" l="1"/>
  <c r="IB40" i="1"/>
  <c r="HT40" i="1"/>
  <c r="HL40" i="1"/>
  <c r="HD40" i="1"/>
  <c r="II40" i="1"/>
  <c r="IA40" i="1"/>
  <c r="HS40" i="1"/>
  <c r="HK40" i="1"/>
  <c r="IO40" i="1"/>
  <c r="IG40" i="1"/>
  <c r="HY40" i="1"/>
  <c r="HQ40" i="1"/>
  <c r="HI40" i="1"/>
  <c r="IM40" i="1"/>
  <c r="HZ40" i="1"/>
  <c r="HN40" i="1"/>
  <c r="HB40" i="1"/>
  <c r="IL40" i="1"/>
  <c r="HX40" i="1"/>
  <c r="HM40" i="1"/>
  <c r="HA40" i="1"/>
  <c r="IK40" i="1"/>
  <c r="HW40" i="1"/>
  <c r="HJ40" i="1"/>
  <c r="GZ40" i="1"/>
  <c r="IH40" i="1"/>
  <c r="HV40" i="1"/>
  <c r="HH40" i="1"/>
  <c r="IF40" i="1"/>
  <c r="HU40" i="1"/>
  <c r="HG40" i="1"/>
  <c r="IE40" i="1"/>
  <c r="HR40" i="1"/>
  <c r="HF40" i="1"/>
  <c r="ID40" i="1"/>
  <c r="HP40" i="1"/>
  <c r="HE40" i="1"/>
  <c r="HC40" i="1"/>
  <c r="IN40" i="1"/>
  <c r="IC40" i="1"/>
  <c r="HO40" i="1"/>
  <c r="GC33" i="1"/>
  <c r="B41" i="1"/>
  <c r="B13" i="1"/>
  <c r="BU5" i="1"/>
  <c r="BU345" i="1" s="1"/>
  <c r="BQ5" i="1"/>
  <c r="BQ345" i="1" s="1"/>
  <c r="BO5" i="1"/>
  <c r="BO345" i="1" s="1"/>
  <c r="BL5" i="1"/>
  <c r="BL345" i="1" s="1"/>
  <c r="IH41" i="1" l="1"/>
  <c r="HZ41" i="1"/>
  <c r="HR41" i="1"/>
  <c r="HJ41" i="1"/>
  <c r="HB41" i="1"/>
  <c r="IO41" i="1"/>
  <c r="IG41" i="1"/>
  <c r="HY41" i="1"/>
  <c r="HQ41" i="1"/>
  <c r="HI41" i="1"/>
  <c r="HA41" i="1"/>
  <c r="IM41" i="1"/>
  <c r="IE41" i="1"/>
  <c r="HW41" i="1"/>
  <c r="HO41" i="1"/>
  <c r="HG41" i="1"/>
  <c r="IJ41" i="1"/>
  <c r="HV41" i="1"/>
  <c r="HK41" i="1"/>
  <c r="II41" i="1"/>
  <c r="HU41" i="1"/>
  <c r="HH41" i="1"/>
  <c r="IF41" i="1"/>
  <c r="HT41" i="1"/>
  <c r="HF41" i="1"/>
  <c r="ID41" i="1"/>
  <c r="HS41" i="1"/>
  <c r="HE41" i="1"/>
  <c r="IC41" i="1"/>
  <c r="HP41" i="1"/>
  <c r="HD41" i="1"/>
  <c r="IN41" i="1"/>
  <c r="IB41" i="1"/>
  <c r="HN41" i="1"/>
  <c r="HC41" i="1"/>
  <c r="IL41" i="1"/>
  <c r="IA41" i="1"/>
  <c r="HM41" i="1"/>
  <c r="GZ41" i="1"/>
  <c r="IK41" i="1"/>
  <c r="HX41" i="1"/>
  <c r="HL41" i="1"/>
  <c r="GC34" i="1"/>
  <c r="BB41" i="1"/>
  <c r="BB39" i="1"/>
  <c r="BB40" i="1"/>
  <c r="BU6" i="1"/>
  <c r="BQ6" i="1"/>
  <c r="BO6" i="1"/>
  <c r="BL6" i="1"/>
  <c r="V34" i="1" l="1"/>
  <c r="JL33" i="1"/>
  <c r="X34" i="1"/>
  <c r="JN33" i="1"/>
  <c r="L34" i="1"/>
  <c r="AQ34" i="1" s="1"/>
  <c r="JM33" i="1"/>
  <c r="W34" i="1"/>
  <c r="BU9" i="1"/>
  <c r="BQ9" i="1"/>
  <c r="BL9" i="1"/>
  <c r="BO9" i="1"/>
  <c r="W35" i="1" l="1"/>
  <c r="L35" i="1"/>
  <c r="AQ35" i="1" s="1"/>
  <c r="X35" i="1"/>
  <c r="V35" i="1"/>
  <c r="GC35" i="1"/>
  <c r="GC36" i="1" l="1"/>
  <c r="JL35" i="1"/>
  <c r="V36" i="1"/>
  <c r="X36" i="1"/>
  <c r="JN35" i="1"/>
  <c r="L36" i="1"/>
  <c r="AQ36" i="1" s="1"/>
  <c r="W36" i="1"/>
  <c r="JM35" i="1"/>
  <c r="JM36" i="1" l="1"/>
  <c r="W37" i="1"/>
  <c r="L37" i="1"/>
  <c r="AQ37" i="1" s="1"/>
  <c r="JN36" i="1"/>
  <c r="X37" i="1"/>
  <c r="V37" i="1"/>
  <c r="JL36" i="1"/>
  <c r="GC37" i="1"/>
  <c r="DL5" i="1"/>
  <c r="DL345" i="1" s="1"/>
  <c r="DK5" i="1"/>
  <c r="DK345" i="1" s="1"/>
  <c r="AO5" i="1"/>
  <c r="AO345" i="1" l="1"/>
  <c r="GC38" i="1"/>
  <c r="JL37" i="1"/>
  <c r="V38" i="1"/>
  <c r="JN37" i="1"/>
  <c r="X38" i="1"/>
  <c r="L38" i="1"/>
  <c r="AQ38" i="1" s="1"/>
  <c r="JM37" i="1"/>
  <c r="W38" i="1"/>
  <c r="DK6" i="1"/>
  <c r="DL6" i="1"/>
  <c r="AO6" i="1"/>
  <c r="W39" i="1" l="1"/>
  <c r="JM38" i="1"/>
  <c r="L39" i="1"/>
  <c r="AQ39" i="1" s="1"/>
  <c r="JN38" i="1"/>
  <c r="X39" i="1"/>
  <c r="V39" i="1"/>
  <c r="JL38" i="1"/>
  <c r="GC39" i="1"/>
  <c r="DL9" i="1"/>
  <c r="DK9" i="1"/>
  <c r="AA9" i="1"/>
  <c r="GC40" i="1" l="1"/>
  <c r="V40" i="1"/>
  <c r="JL39" i="1"/>
  <c r="X40" i="1"/>
  <c r="JN39" i="1"/>
  <c r="L40" i="1"/>
  <c r="AQ40" i="1" s="1"/>
  <c r="W40" i="1"/>
  <c r="JM39" i="1"/>
  <c r="AB11" i="1"/>
  <c r="AB10" i="1"/>
  <c r="AB9" i="1"/>
  <c r="X41" i="1" l="1"/>
  <c r="JN40" i="1"/>
  <c r="V41" i="1"/>
  <c r="JL40" i="1"/>
  <c r="GC41" i="1"/>
  <c r="JM40" i="1"/>
  <c r="W41" i="1"/>
  <c r="L41" i="1"/>
  <c r="AQ41" i="1" s="1"/>
  <c r="DN5" i="1"/>
  <c r="DN345" i="1" s="1"/>
  <c r="DM5" i="1"/>
  <c r="DM345" i="1" s="1"/>
  <c r="DW5" i="1"/>
  <c r="DW345" i="1" s="1"/>
  <c r="DV5" i="1"/>
  <c r="DV345" i="1" s="1"/>
  <c r="CO5" i="1"/>
  <c r="CO345" i="1" s="1"/>
  <c r="JM41" i="1" l="1"/>
  <c r="JL41" i="1"/>
  <c r="JN41" i="1"/>
  <c r="DM6" i="1"/>
  <c r="DN6" i="1"/>
  <c r="DV6" i="1"/>
  <c r="DW6" i="1"/>
  <c r="CO6" i="1"/>
  <c r="DN9" i="1" l="1"/>
  <c r="DM9" i="1"/>
  <c r="DW9" i="1"/>
  <c r="DV9" i="1"/>
  <c r="CO9" i="1"/>
  <c r="JE5" i="1" l="1"/>
  <c r="JE345" i="1" s="1"/>
  <c r="JE6" i="1" l="1"/>
  <c r="JE9" i="1" l="1"/>
  <c r="GP5" i="1" l="1"/>
  <c r="GP345" i="1" s="1"/>
  <c r="GP6" i="1" l="1"/>
  <c r="FD5" i="1"/>
  <c r="FD345" i="1" s="1"/>
  <c r="GP9" i="1" l="1"/>
  <c r="FD6" i="1"/>
  <c r="GB5" i="1"/>
  <c r="GB345" i="1" s="1"/>
  <c r="CI5" i="1"/>
  <c r="CI345" i="1" s="1"/>
  <c r="GB6" i="1" l="1"/>
  <c r="CI6" i="1"/>
  <c r="CI9" i="1" l="1"/>
  <c r="KH5" i="1" l="1"/>
  <c r="KH345" i="1" s="1"/>
  <c r="KH9" i="1" l="1"/>
  <c r="DU5" i="1"/>
  <c r="DU345" i="1" s="1"/>
  <c r="DS5" i="1"/>
  <c r="DS345" i="1" s="1"/>
  <c r="DR5" i="1"/>
  <c r="DR345" i="1" s="1"/>
  <c r="DU6" i="1" l="1"/>
  <c r="DR6" i="1"/>
  <c r="DS6" i="1"/>
  <c r="A10" i="1"/>
  <c r="FH5" i="1"/>
  <c r="FH345" i="1" s="1"/>
  <c r="FG5" i="1"/>
  <c r="FG345" i="1" s="1"/>
  <c r="FE5" i="1"/>
  <c r="DT5" i="1"/>
  <c r="DT345" i="1" s="1"/>
  <c r="JQ5" i="1"/>
  <c r="JQ6" i="1" s="1"/>
  <c r="JF5" i="1"/>
  <c r="JF345" i="1" s="1"/>
  <c r="FE345" i="1" l="1"/>
  <c r="FE6" i="1"/>
  <c r="DU9" i="1"/>
  <c r="DS9" i="1"/>
  <c r="DR9" i="1"/>
  <c r="FH6" i="1"/>
  <c r="FG6" i="1"/>
  <c r="DT6" i="1"/>
  <c r="JQ345" i="1"/>
  <c r="JQ9" i="1"/>
  <c r="JF6" i="1"/>
  <c r="FH9" i="1" l="1"/>
  <c r="FG9" i="1"/>
  <c r="DT9" i="1"/>
  <c r="JF9" i="1"/>
  <c r="GR5" i="1" l="1"/>
  <c r="GR345" i="1" s="1"/>
  <c r="GN5" i="1"/>
  <c r="GN345" i="1" s="1"/>
  <c r="DF5" i="1"/>
  <c r="DF345" i="1" s="1"/>
  <c r="DQ5" i="1"/>
  <c r="DQ345" i="1" s="1"/>
  <c r="GR6" i="1" l="1"/>
  <c r="GN6" i="1"/>
  <c r="DF6" i="1"/>
  <c r="DQ6" i="1"/>
  <c r="GR9" i="1" l="1"/>
  <c r="GN9" i="1"/>
  <c r="DF9" i="1"/>
  <c r="DQ9" i="1"/>
  <c r="BJ5" i="1" l="1"/>
  <c r="BJ345" i="1" s="1"/>
  <c r="BI5" i="1"/>
  <c r="BI345" i="1" s="1"/>
  <c r="BI6" i="1" l="1"/>
  <c r="BJ6" i="1"/>
  <c r="BJ9" i="1" l="1"/>
  <c r="BI9" i="1"/>
  <c r="BR5" i="1" l="1"/>
  <c r="BR345" i="1" s="1"/>
  <c r="BP5" i="1"/>
  <c r="BP345" i="1" s="1"/>
  <c r="BT5" i="1"/>
  <c r="BT345" i="1" s="1"/>
  <c r="BM5" i="1"/>
  <c r="BM345" i="1" s="1"/>
  <c r="A7" i="1"/>
  <c r="B186" i="1" s="1"/>
  <c r="AY186" i="1" s="1"/>
  <c r="GT9" i="1"/>
  <c r="GS9" i="1"/>
  <c r="GO9" i="1"/>
  <c r="FT9" i="1"/>
  <c r="FQ9" i="1"/>
  <c r="FP9" i="1"/>
  <c r="FO9" i="1"/>
  <c r="A9" i="1"/>
  <c r="JH186" i="1" l="1"/>
  <c r="ED186" i="1"/>
  <c r="G186" i="1" s="1"/>
  <c r="CZ186" i="1"/>
  <c r="CR186" i="1"/>
  <c r="CQ186" i="1"/>
  <c r="CP186" i="1"/>
  <c r="AI186" i="1"/>
  <c r="JK186" i="1"/>
  <c r="AZ186" i="1"/>
  <c r="JI186" i="1"/>
  <c r="JJ186" i="1"/>
  <c r="B168" i="1"/>
  <c r="B177" i="1"/>
  <c r="AY177" i="1" s="1"/>
  <c r="CP168" i="1"/>
  <c r="ED168" i="1"/>
  <c r="G168" i="1" s="1"/>
  <c r="B159" i="1"/>
  <c r="B153" i="1"/>
  <c r="B145" i="1"/>
  <c r="B297" i="1"/>
  <c r="B231" i="1"/>
  <c r="B264" i="1"/>
  <c r="B45" i="1"/>
  <c r="B198" i="1"/>
  <c r="B24" i="1"/>
  <c r="B18" i="1"/>
  <c r="H9" i="1"/>
  <c r="B11" i="1"/>
  <c r="FN11" i="1" s="1"/>
  <c r="B10" i="1"/>
  <c r="B12" i="1"/>
  <c r="BR6" i="1"/>
  <c r="BP6" i="1"/>
  <c r="BT6" i="1"/>
  <c r="BM6" i="1"/>
  <c r="AY159" i="1" l="1"/>
  <c r="AY198" i="1"/>
  <c r="AY12" i="1"/>
  <c r="AY13" i="1" s="1"/>
  <c r="FN12" i="1"/>
  <c r="FN13" i="1" s="1"/>
  <c r="AY10" i="1"/>
  <c r="FN10" i="1"/>
  <c r="AY231" i="1"/>
  <c r="AY297" i="1"/>
  <c r="AY45" i="1"/>
  <c r="AY264" i="1"/>
  <c r="AY145" i="1"/>
  <c r="AY18" i="1"/>
  <c r="AY301" i="1" s="1"/>
  <c r="AY153" i="1"/>
  <c r="CZ168" i="1"/>
  <c r="AY168" i="1"/>
  <c r="JH231" i="1"/>
  <c r="CQ168" i="1"/>
  <c r="JH145" i="1"/>
  <c r="JI168" i="1"/>
  <c r="JH168" i="1"/>
  <c r="AZ168" i="1"/>
  <c r="JK168" i="1"/>
  <c r="JI159" i="1"/>
  <c r="CR168" i="1"/>
  <c r="AI168" i="1"/>
  <c r="JJ168" i="1"/>
  <c r="ED159" i="1"/>
  <c r="AZ159" i="1"/>
  <c r="CP159" i="1"/>
  <c r="JK177" i="1"/>
  <c r="JJ177" i="1"/>
  <c r="JI177" i="1"/>
  <c r="JH177" i="1"/>
  <c r="CQ177" i="1"/>
  <c r="AZ177" i="1"/>
  <c r="CP177" i="1"/>
  <c r="CZ177" i="1"/>
  <c r="AI177" i="1"/>
  <c r="CR177" i="1"/>
  <c r="ED177" i="1"/>
  <c r="G177" i="1" s="1"/>
  <c r="JH159" i="1"/>
  <c r="CQ159" i="1"/>
  <c r="CR159" i="1"/>
  <c r="CZ159" i="1"/>
  <c r="JJ145" i="1"/>
  <c r="JK145" i="1"/>
  <c r="JK159" i="1"/>
  <c r="JI145" i="1"/>
  <c r="JJ159" i="1"/>
  <c r="AI159" i="1"/>
  <c r="ED153" i="1"/>
  <c r="G153" i="1" s="1"/>
  <c r="JK153" i="1"/>
  <c r="AZ153" i="1"/>
  <c r="JJ153" i="1"/>
  <c r="JI153" i="1"/>
  <c r="JH153" i="1"/>
  <c r="CR153" i="1"/>
  <c r="CQ153" i="1"/>
  <c r="CP153" i="1"/>
  <c r="CZ153" i="1"/>
  <c r="AI153" i="1"/>
  <c r="ED231" i="1"/>
  <c r="CP45" i="1"/>
  <c r="CQ45" i="1"/>
  <c r="CP145" i="1"/>
  <c r="CQ145" i="1"/>
  <c r="CR145" i="1"/>
  <c r="ED145" i="1"/>
  <c r="CZ145" i="1"/>
  <c r="AZ145" i="1"/>
  <c r="AI145" i="1"/>
  <c r="AI231" i="1"/>
  <c r="CQ231" i="1"/>
  <c r="CR231" i="1"/>
  <c r="CP231" i="1"/>
  <c r="AZ264" i="1"/>
  <c r="AZ231" i="1"/>
  <c r="CZ231" i="1"/>
  <c r="AZ198" i="1"/>
  <c r="JJ231" i="1"/>
  <c r="JH297" i="1"/>
  <c r="CQ297" i="1"/>
  <c r="JI297" i="1"/>
  <c r="CP297" i="1"/>
  <c r="AI297" i="1"/>
  <c r="ED297" i="1"/>
  <c r="AZ297" i="1"/>
  <c r="CR297" i="1"/>
  <c r="CZ297" i="1"/>
  <c r="JK297" i="1"/>
  <c r="JJ297" i="1"/>
  <c r="JJ45" i="1"/>
  <c r="JK231" i="1"/>
  <c r="ED45" i="1"/>
  <c r="JI231" i="1"/>
  <c r="JH45" i="1"/>
  <c r="AZ45" i="1"/>
  <c r="JI45" i="1"/>
  <c r="JK45" i="1"/>
  <c r="CR45" i="1"/>
  <c r="JJ264" i="1"/>
  <c r="JI264" i="1"/>
  <c r="JH264" i="1"/>
  <c r="AI264" i="1"/>
  <c r="CZ264" i="1"/>
  <c r="CR264" i="1"/>
  <c r="CQ264" i="1"/>
  <c r="CP264" i="1"/>
  <c r="ED264" i="1"/>
  <c r="JK264" i="1"/>
  <c r="CZ45" i="1"/>
  <c r="CZ198" i="1"/>
  <c r="CR198" i="1"/>
  <c r="CP198" i="1"/>
  <c r="ED198" i="1"/>
  <c r="G198" i="1" s="1"/>
  <c r="JK198" i="1"/>
  <c r="JJ198" i="1"/>
  <c r="JI198" i="1"/>
  <c r="JH198" i="1"/>
  <c r="AI198" i="1"/>
  <c r="CQ198" i="1"/>
  <c r="AI12" i="1"/>
  <c r="CQ24" i="1"/>
  <c r="CQ33" i="1" s="1"/>
  <c r="JK24" i="1"/>
  <c r="CP24" i="1"/>
  <c r="CP33" i="1" s="1"/>
  <c r="CZ24" i="1"/>
  <c r="JH24" i="1"/>
  <c r="JI24" i="1"/>
  <c r="JJ24" i="1"/>
  <c r="BE12" i="1"/>
  <c r="BE11" i="1"/>
  <c r="CZ18" i="1"/>
  <c r="CQ18" i="1"/>
  <c r="CP18" i="1"/>
  <c r="AH12" i="1"/>
  <c r="AG12" i="1"/>
  <c r="AF12" i="1"/>
  <c r="AE12" i="1"/>
  <c r="AD12" i="1"/>
  <c r="BP9" i="1"/>
  <c r="BR9" i="1"/>
  <c r="BT9" i="1"/>
  <c r="BM9" i="1"/>
  <c r="EX5" i="1"/>
  <c r="EW5" i="1"/>
  <c r="BH5" i="1"/>
  <c r="BG5" i="1"/>
  <c r="CY5" i="1"/>
  <c r="CX5" i="1"/>
  <c r="AY314" i="1" l="1"/>
  <c r="AY273" i="1"/>
  <c r="AY307" i="1"/>
  <c r="AY226" i="1"/>
  <c r="AY309" i="1"/>
  <c r="AY254" i="1"/>
  <c r="AY139" i="1"/>
  <c r="AY20" i="1"/>
  <c r="AY204" i="1"/>
  <c r="AY339" i="1"/>
  <c r="AY272" i="1"/>
  <c r="AY191" i="1"/>
  <c r="AY185" i="1"/>
  <c r="AY160" i="1"/>
  <c r="AY279" i="1"/>
  <c r="AY209" i="1"/>
  <c r="AY333" i="1"/>
  <c r="AY211" i="1"/>
  <c r="AY286" i="1"/>
  <c r="AY189" i="1"/>
  <c r="AY329" i="1"/>
  <c r="AY19" i="1"/>
  <c r="AY169" i="1"/>
  <c r="AY331" i="1"/>
  <c r="AY253" i="1"/>
  <c r="AY183" i="1"/>
  <c r="AY340" i="1"/>
  <c r="AY338" i="1"/>
  <c r="AY271" i="1"/>
  <c r="AY201" i="1"/>
  <c r="AY290" i="1"/>
  <c r="AY184" i="1"/>
  <c r="AY278" i="1"/>
  <c r="AY181" i="1"/>
  <c r="AY66" i="1"/>
  <c r="AY324" i="1"/>
  <c r="AY323" i="1"/>
  <c r="AY245" i="1"/>
  <c r="AY175" i="1"/>
  <c r="AY316" i="1"/>
  <c r="AY330" i="1"/>
  <c r="AY260" i="1"/>
  <c r="AY190" i="1"/>
  <c r="AY266" i="1"/>
  <c r="AY146" i="1"/>
  <c r="AY270" i="1"/>
  <c r="AY320" i="1"/>
  <c r="AY89" i="1"/>
  <c r="AY224" i="1"/>
  <c r="AY300" i="1"/>
  <c r="AY315" i="1"/>
  <c r="AY237" i="1"/>
  <c r="AY167" i="1"/>
  <c r="AY281" i="1"/>
  <c r="AY322" i="1"/>
  <c r="AY252" i="1"/>
  <c r="AY182" i="1"/>
  <c r="AY332" i="1"/>
  <c r="AY337" i="1"/>
  <c r="AY259" i="1"/>
  <c r="AY293" i="1"/>
  <c r="AY174" i="1"/>
  <c r="AY317" i="1"/>
  <c r="AY246" i="1"/>
  <c r="AY299" i="1"/>
  <c r="AY218" i="1"/>
  <c r="AY274" i="1"/>
  <c r="AY238" i="1"/>
  <c r="AY306" i="1"/>
  <c r="AY236" i="1"/>
  <c r="AY166" i="1"/>
  <c r="AY289" i="1"/>
  <c r="AY321" i="1"/>
  <c r="AY216" i="1"/>
  <c r="AY250" i="1"/>
  <c r="AY244" i="1"/>
  <c r="AY282" i="1"/>
  <c r="AY219" i="1"/>
  <c r="AY288" i="1"/>
  <c r="AY210" i="1"/>
  <c r="AY239" i="1"/>
  <c r="AY203" i="1"/>
  <c r="AY298" i="1"/>
  <c r="AY225" i="1"/>
  <c r="AY155" i="1"/>
  <c r="AY265" i="1"/>
  <c r="AY313" i="1"/>
  <c r="AY208" i="1"/>
  <c r="AY223" i="1"/>
  <c r="AY308" i="1"/>
  <c r="AY247" i="1"/>
  <c r="AY192" i="1"/>
  <c r="AY280" i="1"/>
  <c r="AY202" i="1"/>
  <c r="AY212" i="1"/>
  <c r="AY176" i="1"/>
  <c r="AY287" i="1"/>
  <c r="AY217" i="1"/>
  <c r="AY141" i="1"/>
  <c r="AY227" i="1"/>
  <c r="AY305" i="1"/>
  <c r="AY200" i="1"/>
  <c r="AY335" i="1"/>
  <c r="AY154" i="1"/>
  <c r="AY319" i="1"/>
  <c r="AY251" i="1"/>
  <c r="AY325" i="1"/>
  <c r="AY269" i="1"/>
  <c r="AY327" i="1"/>
  <c r="AY336" i="1"/>
  <c r="AY257" i="1"/>
  <c r="AY312" i="1"/>
  <c r="AY249" i="1"/>
  <c r="AY140" i="1"/>
  <c r="AY277" i="1"/>
  <c r="AY311" i="1"/>
  <c r="AY243" i="1"/>
  <c r="AY173" i="1"/>
  <c r="AY234" i="1"/>
  <c r="AY207" i="1"/>
  <c r="AY233" i="1"/>
  <c r="AY235" i="1"/>
  <c r="AY165" i="1"/>
  <c r="AY199" i="1"/>
  <c r="AY164" i="1"/>
  <c r="AY187" i="1"/>
  <c r="AY163" i="1"/>
  <c r="AY303" i="1"/>
  <c r="AY149" i="1"/>
  <c r="AY284" i="1"/>
  <c r="AY285" i="1"/>
  <c r="AY180" i="1"/>
  <c r="AY268" i="1"/>
  <c r="AY258" i="1"/>
  <c r="AY242" i="1"/>
  <c r="AY241" i="1"/>
  <c r="AY291" i="1"/>
  <c r="AY283" i="1"/>
  <c r="AY179" i="1"/>
  <c r="AY267" i="1"/>
  <c r="AY194" i="1"/>
  <c r="AY213" i="1"/>
  <c r="AY215" i="1"/>
  <c r="AY341" i="1"/>
  <c r="AY188" i="1"/>
  <c r="AY255" i="1"/>
  <c r="AY171" i="1"/>
  <c r="AY302" i="1"/>
  <c r="AY81" i="1"/>
  <c r="AY275" i="1"/>
  <c r="AY58" i="1"/>
  <c r="AY59" i="1"/>
  <c r="AY292" i="1"/>
  <c r="AY222" i="1"/>
  <c r="AY138" i="1"/>
  <c r="AY172" i="1"/>
  <c r="AY240" i="1"/>
  <c r="AY147" i="1"/>
  <c r="CZ59" i="1"/>
  <c r="CZ58" i="1"/>
  <c r="AY214" i="1"/>
  <c r="AY328" i="1"/>
  <c r="AY334" i="1"/>
  <c r="AY232" i="1"/>
  <c r="AY276" i="1"/>
  <c r="AY206" i="1"/>
  <c r="AY304" i="1"/>
  <c r="AY310" i="1"/>
  <c r="AY221" i="1"/>
  <c r="CZ52" i="1"/>
  <c r="CZ57" i="1"/>
  <c r="CZ55" i="1"/>
  <c r="CZ56" i="1"/>
  <c r="CZ54" i="1"/>
  <c r="CZ53" i="1"/>
  <c r="AY54" i="1"/>
  <c r="AY52" i="1"/>
  <c r="AY56" i="1"/>
  <c r="AY53" i="1"/>
  <c r="AY55" i="1"/>
  <c r="AY57" i="1"/>
  <c r="AY63" i="1"/>
  <c r="AY205" i="1"/>
  <c r="CZ108" i="1"/>
  <c r="CZ109" i="1"/>
  <c r="CZ124" i="1"/>
  <c r="CZ118" i="1"/>
  <c r="CZ116" i="1"/>
  <c r="CZ119" i="1"/>
  <c r="CZ110" i="1"/>
  <c r="CZ117" i="1"/>
  <c r="CZ128" i="1"/>
  <c r="CZ125" i="1"/>
  <c r="CZ113" i="1"/>
  <c r="CZ115" i="1"/>
  <c r="CZ120" i="1"/>
  <c r="CZ122" i="1"/>
  <c r="CZ126" i="1"/>
  <c r="CZ114" i="1"/>
  <c r="CZ127" i="1"/>
  <c r="CZ123" i="1"/>
  <c r="CZ111" i="1"/>
  <c r="CZ129" i="1"/>
  <c r="CZ112" i="1"/>
  <c r="CZ121" i="1"/>
  <c r="CZ131" i="1"/>
  <c r="CZ130" i="1"/>
  <c r="AY91" i="1"/>
  <c r="AY124" i="1"/>
  <c r="AY110" i="1"/>
  <c r="AY109" i="1"/>
  <c r="AY118" i="1"/>
  <c r="AY108" i="1"/>
  <c r="AY116" i="1"/>
  <c r="AY114" i="1"/>
  <c r="AY126" i="1"/>
  <c r="AY120" i="1"/>
  <c r="AY128" i="1"/>
  <c r="AY115" i="1"/>
  <c r="AY125" i="1"/>
  <c r="AY113" i="1"/>
  <c r="AY117" i="1"/>
  <c r="AY127" i="1"/>
  <c r="AY119" i="1"/>
  <c r="AY122" i="1"/>
  <c r="AY129" i="1"/>
  <c r="AY112" i="1"/>
  <c r="AY131" i="1"/>
  <c r="AY111" i="1"/>
  <c r="AY121" i="1"/>
  <c r="AY123" i="1"/>
  <c r="AY130" i="1"/>
  <c r="AY61" i="1"/>
  <c r="CQ108" i="1"/>
  <c r="CQ110" i="1"/>
  <c r="CQ126" i="1"/>
  <c r="CQ114" i="1"/>
  <c r="CQ119" i="1"/>
  <c r="CQ109" i="1"/>
  <c r="CQ118" i="1"/>
  <c r="CQ125" i="1"/>
  <c r="CQ113" i="1"/>
  <c r="CQ116" i="1"/>
  <c r="CQ128" i="1"/>
  <c r="CQ122" i="1"/>
  <c r="CQ115" i="1"/>
  <c r="CQ120" i="1"/>
  <c r="CQ117" i="1"/>
  <c r="CQ129" i="1"/>
  <c r="CQ121" i="1"/>
  <c r="CQ131" i="1"/>
  <c r="CQ127" i="1"/>
  <c r="CQ112" i="1"/>
  <c r="CQ111" i="1"/>
  <c r="CQ123" i="1"/>
  <c r="CQ124" i="1"/>
  <c r="CQ130" i="1"/>
  <c r="AY162" i="1"/>
  <c r="CP109" i="1"/>
  <c r="CP118" i="1"/>
  <c r="CP124" i="1"/>
  <c r="CP126" i="1"/>
  <c r="CP108" i="1"/>
  <c r="CP110" i="1"/>
  <c r="CP116" i="1"/>
  <c r="CP114" i="1"/>
  <c r="CP119" i="1"/>
  <c r="CP125" i="1"/>
  <c r="CP122" i="1"/>
  <c r="CP117" i="1"/>
  <c r="CP120" i="1"/>
  <c r="CP128" i="1"/>
  <c r="CP113" i="1"/>
  <c r="CP115" i="1"/>
  <c r="CP129" i="1"/>
  <c r="CP131" i="1"/>
  <c r="CP127" i="1"/>
  <c r="CP121" i="1"/>
  <c r="CP112" i="1"/>
  <c r="CP111" i="1"/>
  <c r="CP123" i="1"/>
  <c r="CP130" i="1"/>
  <c r="AY148" i="1"/>
  <c r="AY64" i="1"/>
  <c r="AY67" i="1"/>
  <c r="AY90" i="1"/>
  <c r="AY68" i="1"/>
  <c r="AY82" i="1"/>
  <c r="AY62" i="1"/>
  <c r="AY69" i="1"/>
  <c r="AY220" i="1"/>
  <c r="AY60" i="1"/>
  <c r="AY95" i="1"/>
  <c r="AY326" i="1"/>
  <c r="AY256" i="1"/>
  <c r="AY178" i="1"/>
  <c r="AY193" i="1"/>
  <c r="AY88" i="1"/>
  <c r="AY318" i="1"/>
  <c r="AY248" i="1"/>
  <c r="AY170" i="1"/>
  <c r="AY161" i="1"/>
  <c r="AY103" i="1"/>
  <c r="AY72" i="1"/>
  <c r="AY98" i="1"/>
  <c r="AY80" i="1"/>
  <c r="AY93" i="1"/>
  <c r="AY70" i="1"/>
  <c r="AY99" i="1"/>
  <c r="AY85" i="1"/>
  <c r="AY65" i="1"/>
  <c r="AY71" i="1"/>
  <c r="AY83" i="1"/>
  <c r="AY96" i="1"/>
  <c r="CZ46" i="1"/>
  <c r="CZ49" i="1"/>
  <c r="CZ48" i="1"/>
  <c r="CZ47" i="1"/>
  <c r="CZ51" i="1"/>
  <c r="CZ50" i="1"/>
  <c r="AY101" i="1"/>
  <c r="AY46" i="1"/>
  <c r="AY49" i="1"/>
  <c r="AY48" i="1"/>
  <c r="AY47" i="1"/>
  <c r="AY51" i="1"/>
  <c r="AY50" i="1"/>
  <c r="AY105" i="1"/>
  <c r="AY86" i="1"/>
  <c r="AY107" i="1"/>
  <c r="AY79" i="1"/>
  <c r="AY73" i="1"/>
  <c r="AY106" i="1"/>
  <c r="AY74" i="1"/>
  <c r="AY100" i="1"/>
  <c r="AY87" i="1"/>
  <c r="AY104" i="1"/>
  <c r="AY75" i="1"/>
  <c r="AY97" i="1"/>
  <c r="AY77" i="1"/>
  <c r="AY102" i="1"/>
  <c r="AY78" i="1"/>
  <c r="AY94" i="1"/>
  <c r="AY84" i="1"/>
  <c r="AY76" i="1"/>
  <c r="AY92" i="1"/>
  <c r="CP72" i="1"/>
  <c r="CP92" i="1"/>
  <c r="CP76" i="1"/>
  <c r="CP100" i="1"/>
  <c r="CP91" i="1"/>
  <c r="CP77" i="1"/>
  <c r="CP82" i="1"/>
  <c r="CP84" i="1"/>
  <c r="CP94" i="1"/>
  <c r="CP104" i="1"/>
  <c r="CP97" i="1"/>
  <c r="CP93" i="1"/>
  <c r="CP101" i="1"/>
  <c r="CP78" i="1"/>
  <c r="CP90" i="1"/>
  <c r="CP96" i="1"/>
  <c r="CP73" i="1"/>
  <c r="CP81" i="1"/>
  <c r="CP86" i="1"/>
  <c r="CP87" i="1"/>
  <c r="CP105" i="1"/>
  <c r="CP98" i="1"/>
  <c r="CP102" i="1"/>
  <c r="CP88" i="1"/>
  <c r="CP103" i="1"/>
  <c r="CP85" i="1"/>
  <c r="CP74" i="1"/>
  <c r="CP79" i="1"/>
  <c r="CP75" i="1"/>
  <c r="CP89" i="1"/>
  <c r="CP95" i="1"/>
  <c r="CP83" i="1"/>
  <c r="CP106" i="1"/>
  <c r="CP99" i="1"/>
  <c r="CP107" i="1"/>
  <c r="CP80" i="1"/>
  <c r="CQ77" i="1"/>
  <c r="CQ72" i="1"/>
  <c r="CQ91" i="1"/>
  <c r="CQ82" i="1"/>
  <c r="CQ93" i="1"/>
  <c r="CQ92" i="1"/>
  <c r="CQ76" i="1"/>
  <c r="CQ84" i="1"/>
  <c r="CQ94" i="1"/>
  <c r="CQ78" i="1"/>
  <c r="CQ97" i="1"/>
  <c r="CQ73" i="1"/>
  <c r="CQ100" i="1"/>
  <c r="CQ101" i="1"/>
  <c r="CQ90" i="1"/>
  <c r="CQ104" i="1"/>
  <c r="CQ102" i="1"/>
  <c r="CQ81" i="1"/>
  <c r="CQ96" i="1"/>
  <c r="CQ86" i="1"/>
  <c r="CQ79" i="1"/>
  <c r="CQ88" i="1"/>
  <c r="CQ103" i="1"/>
  <c r="CQ74" i="1"/>
  <c r="CQ75" i="1"/>
  <c r="CQ85" i="1"/>
  <c r="CQ87" i="1"/>
  <c r="CQ105" i="1"/>
  <c r="CQ98" i="1"/>
  <c r="CQ83" i="1"/>
  <c r="CQ89" i="1"/>
  <c r="CQ95" i="1"/>
  <c r="CQ106" i="1"/>
  <c r="CQ107" i="1"/>
  <c r="CQ80" i="1"/>
  <c r="CQ99" i="1"/>
  <c r="CZ82" i="1"/>
  <c r="CZ76" i="1"/>
  <c r="CZ100" i="1"/>
  <c r="CZ72" i="1"/>
  <c r="CZ92" i="1"/>
  <c r="CZ93" i="1"/>
  <c r="CZ77" i="1"/>
  <c r="CZ84" i="1"/>
  <c r="CZ91" i="1"/>
  <c r="CZ101" i="1"/>
  <c r="CZ73" i="1"/>
  <c r="CZ78" i="1"/>
  <c r="CZ97" i="1"/>
  <c r="CZ90" i="1"/>
  <c r="CZ104" i="1"/>
  <c r="CZ102" i="1"/>
  <c r="CZ94" i="1"/>
  <c r="CZ81" i="1"/>
  <c r="CZ103" i="1"/>
  <c r="CZ79" i="1"/>
  <c r="CZ75" i="1"/>
  <c r="CZ85" i="1"/>
  <c r="CZ86" i="1"/>
  <c r="CZ96" i="1"/>
  <c r="CZ87" i="1"/>
  <c r="CZ99" i="1"/>
  <c r="CZ106" i="1"/>
  <c r="CZ80" i="1"/>
  <c r="CZ95" i="1"/>
  <c r="CZ88" i="1"/>
  <c r="CZ89" i="1"/>
  <c r="CZ74" i="1"/>
  <c r="CZ107" i="1"/>
  <c r="CZ105" i="1"/>
  <c r="CZ83" i="1"/>
  <c r="CZ98" i="1"/>
  <c r="CZ133" i="1"/>
  <c r="CZ134" i="1"/>
  <c r="CZ135" i="1"/>
  <c r="CZ136" i="1"/>
  <c r="CZ137" i="1"/>
  <c r="CZ132" i="1"/>
  <c r="CP135" i="1"/>
  <c r="CP133" i="1"/>
  <c r="CP132" i="1"/>
  <c r="CP134" i="1"/>
  <c r="CP136" i="1"/>
  <c r="CP137" i="1"/>
  <c r="CQ135" i="1"/>
  <c r="CQ134" i="1"/>
  <c r="CQ136" i="1"/>
  <c r="CQ132" i="1"/>
  <c r="CQ133" i="1"/>
  <c r="CQ137" i="1"/>
  <c r="CP69" i="1"/>
  <c r="CP66" i="1"/>
  <c r="CP68" i="1"/>
  <c r="CP67" i="1"/>
  <c r="CP70" i="1"/>
  <c r="CP71" i="1"/>
  <c r="CQ69" i="1"/>
  <c r="CQ67" i="1"/>
  <c r="CQ70" i="1"/>
  <c r="CQ66" i="1"/>
  <c r="CQ68" i="1"/>
  <c r="CQ71" i="1"/>
  <c r="CZ67" i="1"/>
  <c r="CZ66" i="1"/>
  <c r="CZ69" i="1"/>
  <c r="CZ68" i="1"/>
  <c r="CZ71" i="1"/>
  <c r="CZ70" i="1"/>
  <c r="CQ62" i="1"/>
  <c r="CQ61" i="1"/>
  <c r="CQ63" i="1"/>
  <c r="CQ60" i="1"/>
  <c r="CQ64" i="1"/>
  <c r="CQ65" i="1"/>
  <c r="CZ61" i="1"/>
  <c r="CZ62" i="1"/>
  <c r="CZ65" i="1"/>
  <c r="CZ60" i="1"/>
  <c r="CZ63" i="1"/>
  <c r="CZ64" i="1"/>
  <c r="CP64" i="1"/>
  <c r="CP60" i="1"/>
  <c r="CP65" i="1"/>
  <c r="CP61" i="1"/>
  <c r="CP62" i="1"/>
  <c r="CP63" i="1"/>
  <c r="AX37" i="1"/>
  <c r="AG37" i="1"/>
  <c r="AF37" i="1"/>
  <c r="AD37" i="1"/>
  <c r="AD41" i="1"/>
  <c r="AF40" i="1"/>
  <c r="AD39" i="1"/>
  <c r="AG40" i="1"/>
  <c r="AX39" i="1"/>
  <c r="AG41" i="1"/>
  <c r="AX41" i="1"/>
  <c r="AD40" i="1"/>
  <c r="AG39" i="1"/>
  <c r="AF41" i="1"/>
  <c r="AX40" i="1"/>
  <c r="AF39" i="1"/>
  <c r="BG345" i="1"/>
  <c r="BH345" i="1"/>
  <c r="CX345" i="1"/>
  <c r="CY345" i="1"/>
  <c r="EW345" i="1"/>
  <c r="EX345" i="1"/>
  <c r="EX6" i="1"/>
  <c r="EW6" i="1"/>
  <c r="BG6" i="1"/>
  <c r="BG9" i="1" s="1"/>
  <c r="BH6" i="1"/>
  <c r="BH9" i="1" s="1"/>
  <c r="CX6" i="1"/>
  <c r="CX9" i="1" s="1"/>
  <c r="CY6" i="1"/>
  <c r="CY9" i="1" s="1"/>
  <c r="EX9" i="1" l="1"/>
  <c r="EW9" i="1"/>
  <c r="BH11" i="1" l="1"/>
  <c r="BG11" i="1"/>
  <c r="BG12" i="1"/>
  <c r="BH12" i="1"/>
  <c r="JK5" i="1" l="1"/>
  <c r="JK345" i="1" l="1"/>
  <c r="JK6" i="1"/>
  <c r="JK9" i="1" s="1"/>
  <c r="JS5" i="1"/>
  <c r="GD5" i="1"/>
  <c r="JS345" i="1" l="1"/>
  <c r="GD345" i="1"/>
  <c r="JS6" i="1"/>
  <c r="GA5" i="1"/>
  <c r="FZ5" i="1"/>
  <c r="JS9" i="1" l="1"/>
  <c r="FZ345" i="1"/>
  <c r="GA345" i="1"/>
  <c r="GD9" i="1"/>
  <c r="FZ6" i="1"/>
  <c r="GA6" i="1"/>
  <c r="GA9" i="1" l="1"/>
  <c r="FZ9" i="1"/>
  <c r="FB5" i="1" l="1"/>
  <c r="FA5" i="1"/>
  <c r="FA345" i="1" l="1"/>
  <c r="FB345" i="1"/>
  <c r="FB6" i="1"/>
  <c r="FB9" i="1" s="1"/>
  <c r="FA6" i="1"/>
  <c r="FA9" i="1" l="1"/>
  <c r="GS5" i="1"/>
  <c r="GS345" i="1" s="1"/>
  <c r="EE5" i="1"/>
  <c r="EE345" i="1" l="1"/>
  <c r="EE6" i="1"/>
  <c r="CQ5" i="1"/>
  <c r="CP5" i="1"/>
  <c r="EE9" i="1" l="1"/>
  <c r="FP5" i="1" l="1"/>
  <c r="FP345" i="1" s="1"/>
  <c r="CN5" i="1" l="1"/>
  <c r="CM5" i="1"/>
  <c r="CW5" i="1"/>
  <c r="CM345" i="1" l="1"/>
  <c r="CN345" i="1"/>
  <c r="CW345" i="1"/>
  <c r="CM6" i="1"/>
  <c r="CN6" i="1"/>
  <c r="CW6" i="1"/>
  <c r="CW9" i="1" s="1"/>
  <c r="GO5" i="1"/>
  <c r="DJ5" i="1"/>
  <c r="F32" i="3"/>
  <c r="E32" i="3"/>
  <c r="B32" i="3"/>
  <c r="CN9" i="1" l="1"/>
  <c r="CM9" i="1"/>
  <c r="DJ345" i="1"/>
  <c r="GO345" i="1"/>
  <c r="DJ6" i="1"/>
  <c r="GT5" i="1"/>
  <c r="DJ9" i="1" l="1"/>
  <c r="GT345" i="1"/>
  <c r="GU5" i="1"/>
  <c r="GV5" i="1"/>
  <c r="FL5" i="1"/>
  <c r="GU345" i="1" l="1"/>
  <c r="FL345" i="1"/>
  <c r="GV345" i="1"/>
  <c r="GU6" i="1"/>
  <c r="GV6" i="1"/>
  <c r="FL6" i="1"/>
  <c r="FM5" i="1"/>
  <c r="GV9" i="1" l="1"/>
  <c r="GU9" i="1"/>
  <c r="FL9" i="1"/>
  <c r="FM345" i="1"/>
  <c r="FM6" i="1"/>
  <c r="CF5" i="1"/>
  <c r="JZ5" i="1"/>
  <c r="F50" i="3"/>
  <c r="F49" i="3"/>
  <c r="F48" i="3"/>
  <c r="F35" i="3"/>
  <c r="F34" i="3"/>
  <c r="F33" i="3"/>
  <c r="F31" i="3"/>
  <c r="F30" i="3"/>
  <c r="E50" i="3"/>
  <c r="E49" i="3"/>
  <c r="E48" i="3"/>
  <c r="E35" i="3"/>
  <c r="E34" i="3"/>
  <c r="E33" i="3"/>
  <c r="E31" i="3"/>
  <c r="E30" i="3"/>
  <c r="FM9" i="1" l="1"/>
  <c r="CF345" i="1"/>
  <c r="JZ345" i="1"/>
  <c r="CF6" i="1"/>
  <c r="JZ6" i="1"/>
  <c r="JZ9" i="1" s="1"/>
  <c r="A345" i="1"/>
  <c r="A6" i="1"/>
  <c r="B7" i="1" s="1"/>
  <c r="FN7" i="1" s="1"/>
  <c r="A5" i="1"/>
  <c r="DE5" i="1"/>
  <c r="DD5" i="1"/>
  <c r="FN264" i="1" l="1"/>
  <c r="FN159" i="1"/>
  <c r="FN231" i="1"/>
  <c r="FN24" i="1"/>
  <c r="FN145" i="1"/>
  <c r="FN198" i="1"/>
  <c r="FN297" i="1"/>
  <c r="FN18" i="1"/>
  <c r="FN45" i="1"/>
  <c r="FN153" i="1"/>
  <c r="CF9" i="1"/>
  <c r="JK18" i="1"/>
  <c r="DD6" i="1"/>
  <c r="DE6" i="1"/>
  <c r="JK59" i="1" l="1"/>
  <c r="JK58" i="1"/>
  <c r="FN58" i="1"/>
  <c r="FN59" i="1"/>
  <c r="FN54" i="1"/>
  <c r="FN52" i="1"/>
  <c r="FN56" i="1"/>
  <c r="FN57" i="1"/>
  <c r="FN53" i="1"/>
  <c r="FN55" i="1"/>
  <c r="JK52" i="1"/>
  <c r="JK54" i="1"/>
  <c r="JK53" i="1"/>
  <c r="JK55" i="1"/>
  <c r="JK57" i="1"/>
  <c r="JK56" i="1"/>
  <c r="JK124" i="1"/>
  <c r="JK108" i="1"/>
  <c r="JK110" i="1"/>
  <c r="JK109" i="1"/>
  <c r="JK120" i="1"/>
  <c r="JK113" i="1"/>
  <c r="JK122" i="1"/>
  <c r="JK125" i="1"/>
  <c r="JK112" i="1"/>
  <c r="JK121" i="1"/>
  <c r="JK111" i="1"/>
  <c r="JK123" i="1"/>
  <c r="JK49" i="1"/>
  <c r="JK46" i="1"/>
  <c r="JK48" i="1"/>
  <c r="JK47" i="1"/>
  <c r="JK51" i="1"/>
  <c r="JK50" i="1"/>
  <c r="FN49" i="1"/>
  <c r="FN51" i="1"/>
  <c r="FN48" i="1"/>
  <c r="FN47" i="1"/>
  <c r="FN46" i="1"/>
  <c r="FN50" i="1"/>
  <c r="FN25" i="1"/>
  <c r="FN34" i="1" s="1"/>
  <c r="FN33" i="1"/>
  <c r="FN26" i="1"/>
  <c r="FN35" i="1" s="1"/>
  <c r="FN27" i="1"/>
  <c r="FN36" i="1" s="1"/>
  <c r="FN28" i="1"/>
  <c r="FN37" i="1" s="1"/>
  <c r="FN29" i="1"/>
  <c r="FN38" i="1" s="1"/>
  <c r="FN30" i="1"/>
  <c r="FN39" i="1" s="1"/>
  <c r="FN31" i="1"/>
  <c r="FN40" i="1" s="1"/>
  <c r="FN32" i="1"/>
  <c r="FN41" i="1" s="1"/>
  <c r="FN138" i="1"/>
  <c r="FN268" i="1"/>
  <c r="FN311" i="1"/>
  <c r="FN95" i="1"/>
  <c r="FN217" i="1"/>
  <c r="FN293" i="1"/>
  <c r="FN65" i="1"/>
  <c r="FN210" i="1"/>
  <c r="FN274" i="1"/>
  <c r="FN335" i="1"/>
  <c r="FN107" i="1"/>
  <c r="FN241" i="1"/>
  <c r="FN298" i="1"/>
  <c r="FN132" i="1"/>
  <c r="FN206" i="1"/>
  <c r="FN284" i="1"/>
  <c r="FN166" i="1"/>
  <c r="FN240" i="1"/>
  <c r="FN316" i="1"/>
  <c r="FN83" i="1"/>
  <c r="FN216" i="1"/>
  <c r="FN291" i="1"/>
  <c r="FN63" i="1"/>
  <c r="FN251" i="1"/>
  <c r="FN325" i="1"/>
  <c r="FN80" i="1"/>
  <c r="FN232" i="1"/>
  <c r="FN301" i="1"/>
  <c r="FN133" i="1"/>
  <c r="FN254" i="1"/>
  <c r="FN339" i="1"/>
  <c r="FN89" i="1"/>
  <c r="FN243" i="1"/>
  <c r="FN322" i="1"/>
  <c r="FN75" i="1"/>
  <c r="FN140" i="1"/>
  <c r="FN270" i="1"/>
  <c r="FN320" i="1"/>
  <c r="FN99" i="1"/>
  <c r="FN249" i="1"/>
  <c r="FN328" i="1"/>
  <c r="FN85" i="1"/>
  <c r="FN211" i="1"/>
  <c r="FN278" i="1"/>
  <c r="FN160" i="1"/>
  <c r="FN106" i="1"/>
  <c r="FN252" i="1"/>
  <c r="FN337" i="1"/>
  <c r="FN88" i="1"/>
  <c r="FN205" i="1"/>
  <c r="FN283" i="1"/>
  <c r="FN165" i="1"/>
  <c r="FN237" i="1"/>
  <c r="FN318" i="1"/>
  <c r="FN72" i="1"/>
  <c r="FN208" i="1"/>
  <c r="FN273" i="1"/>
  <c r="FN326" i="1"/>
  <c r="FN100" i="1"/>
  <c r="FN248" i="1"/>
  <c r="FN330" i="1"/>
  <c r="FN82" i="1"/>
  <c r="FN219" i="1"/>
  <c r="FN277" i="1"/>
  <c r="FN341" i="1"/>
  <c r="FN257" i="1"/>
  <c r="FN340" i="1"/>
  <c r="FN91" i="1"/>
  <c r="FN207" i="1"/>
  <c r="FN292" i="1"/>
  <c r="FN154" i="1"/>
  <c r="FN139" i="1"/>
  <c r="FN269" i="1"/>
  <c r="FN317" i="1"/>
  <c r="FN102" i="1"/>
  <c r="FN222" i="1"/>
  <c r="FN149" i="1"/>
  <c r="FN69" i="1"/>
  <c r="FN218" i="1"/>
  <c r="FN282" i="1"/>
  <c r="FN167" i="1"/>
  <c r="FN235" i="1"/>
  <c r="FN303" i="1"/>
  <c r="FN135" i="1"/>
  <c r="FN204" i="1"/>
  <c r="FN285" i="1"/>
  <c r="FN155" i="1"/>
  <c r="FN245" i="1"/>
  <c r="FN319" i="1"/>
  <c r="FN76" i="1"/>
  <c r="FN223" i="1"/>
  <c r="FN146" i="1"/>
  <c r="FN67" i="1"/>
  <c r="FN250" i="1"/>
  <c r="FN331" i="1"/>
  <c r="FN84" i="1"/>
  <c r="FN234" i="1"/>
  <c r="FN306" i="1"/>
  <c r="FN134" i="1"/>
  <c r="FN259" i="1"/>
  <c r="FN302" i="1"/>
  <c r="FN93" i="1"/>
  <c r="FN221" i="1"/>
  <c r="FN280" i="1"/>
  <c r="FN164" i="1"/>
  <c r="FN214" i="1"/>
  <c r="FN287" i="1"/>
  <c r="FN60" i="1"/>
  <c r="FN212" i="1"/>
  <c r="FN288" i="1"/>
  <c r="FN61" i="1"/>
  <c r="FN224" i="1"/>
  <c r="FN148" i="1"/>
  <c r="FN68" i="1"/>
  <c r="FN225" i="1"/>
  <c r="FN147" i="1"/>
  <c r="FN66" i="1"/>
  <c r="FN233" i="1"/>
  <c r="FN313" i="1"/>
  <c r="FN137" i="1"/>
  <c r="FN236" i="1"/>
  <c r="FN304" i="1"/>
  <c r="FN136" i="1"/>
  <c r="FN239" i="1"/>
  <c r="FN310" i="1"/>
  <c r="FN78" i="1"/>
  <c r="FN242" i="1"/>
  <c r="FN321" i="1"/>
  <c r="FN77" i="1"/>
  <c r="FN256" i="1"/>
  <c r="FN327" i="1"/>
  <c r="FN97" i="1"/>
  <c r="FN253" i="1"/>
  <c r="FN336" i="1"/>
  <c r="FN92" i="1"/>
  <c r="FN19" i="1"/>
  <c r="FN266" i="1"/>
  <c r="FN308" i="1"/>
  <c r="FN90" i="1"/>
  <c r="FN260" i="1"/>
  <c r="FN299" i="1"/>
  <c r="FN94" i="1"/>
  <c r="FN200" i="1"/>
  <c r="FN272" i="1"/>
  <c r="FN332" i="1"/>
  <c r="FN104" i="1"/>
  <c r="FN199" i="1"/>
  <c r="FN276" i="1"/>
  <c r="FN323" i="1"/>
  <c r="FN101" i="1"/>
  <c r="FN220" i="1"/>
  <c r="FN281" i="1"/>
  <c r="FN162" i="1"/>
  <c r="FN215" i="1"/>
  <c r="FN289" i="1"/>
  <c r="FN62" i="1"/>
  <c r="FN226" i="1"/>
  <c r="FN312" i="1"/>
  <c r="FN71" i="1"/>
  <c r="FN227" i="1"/>
  <c r="FN300" i="1"/>
  <c r="FN70" i="1"/>
  <c r="FN246" i="1"/>
  <c r="FN309" i="1"/>
  <c r="FN74" i="1"/>
  <c r="FN238" i="1"/>
  <c r="FN307" i="1"/>
  <c r="FN73" i="1"/>
  <c r="FN244" i="1"/>
  <c r="FN324" i="1"/>
  <c r="FN79" i="1"/>
  <c r="FN247" i="1"/>
  <c r="FN315" i="1"/>
  <c r="FN81" i="1"/>
  <c r="FN255" i="1"/>
  <c r="FN334" i="1"/>
  <c r="FN87" i="1"/>
  <c r="FN258" i="1"/>
  <c r="FN333" i="1"/>
  <c r="FN86" i="1"/>
  <c r="FN141" i="1"/>
  <c r="FN267" i="1"/>
  <c r="FN314" i="1"/>
  <c r="FN98" i="1"/>
  <c r="FN20" i="1"/>
  <c r="FN265" i="1"/>
  <c r="FN305" i="1"/>
  <c r="FN96" i="1"/>
  <c r="FN209" i="1"/>
  <c r="FN275" i="1"/>
  <c r="FN338" i="1"/>
  <c r="FN105" i="1"/>
  <c r="FN201" i="1"/>
  <c r="FN271" i="1"/>
  <c r="FN329" i="1"/>
  <c r="FN103" i="1"/>
  <c r="FN202" i="1"/>
  <c r="FN286" i="1"/>
  <c r="FN163" i="1"/>
  <c r="FN203" i="1"/>
  <c r="FN279" i="1"/>
  <c r="FN161" i="1"/>
  <c r="FN213" i="1"/>
  <c r="FN290" i="1"/>
  <c r="FN64" i="1"/>
  <c r="JK76" i="1"/>
  <c r="JK77" i="1"/>
  <c r="JK84" i="1"/>
  <c r="JK100" i="1"/>
  <c r="JK72" i="1"/>
  <c r="JK73" i="1"/>
  <c r="JK97" i="1"/>
  <c r="JK101" i="1"/>
  <c r="JK86" i="1"/>
  <c r="JK96" i="1"/>
  <c r="JK98" i="1"/>
  <c r="JK88" i="1"/>
  <c r="JK87" i="1"/>
  <c r="JK85" i="1"/>
  <c r="JK75" i="1"/>
  <c r="JK99" i="1"/>
  <c r="JK89" i="1"/>
  <c r="JK74" i="1"/>
  <c r="JK134" i="1"/>
  <c r="JK135" i="1"/>
  <c r="JK132" i="1"/>
  <c r="JK136" i="1"/>
  <c r="JK133" i="1"/>
  <c r="JK137" i="1"/>
  <c r="JK60" i="1"/>
  <c r="JK62" i="1"/>
  <c r="JK61" i="1"/>
  <c r="JK64" i="1"/>
  <c r="JK65" i="1"/>
  <c r="JK63" i="1"/>
  <c r="FL169" i="1"/>
  <c r="ED18" i="1"/>
  <c r="ED24" i="1"/>
  <c r="AI18" i="1"/>
  <c r="AI24" i="1"/>
  <c r="AZ18" i="1"/>
  <c r="DE9" i="1"/>
  <c r="DD9" i="1"/>
  <c r="B30" i="3"/>
  <c r="CE5" i="1"/>
  <c r="ED58" i="1" l="1"/>
  <c r="ED59" i="1"/>
  <c r="AZ58" i="1"/>
  <c r="AZ59" i="1"/>
  <c r="AZ54" i="1"/>
  <c r="AZ56" i="1"/>
  <c r="AZ52" i="1"/>
  <c r="AZ53" i="1"/>
  <c r="AZ55" i="1"/>
  <c r="AZ57" i="1"/>
  <c r="ED54" i="1"/>
  <c r="ED53" i="1"/>
  <c r="ED56" i="1"/>
  <c r="ED52" i="1"/>
  <c r="ED57" i="1"/>
  <c r="ED55" i="1"/>
  <c r="ED124" i="1"/>
  <c r="ED126" i="1"/>
  <c r="ED110" i="1"/>
  <c r="ED114" i="1"/>
  <c r="ED119" i="1"/>
  <c r="ED108" i="1"/>
  <c r="ED118" i="1"/>
  <c r="ED120" i="1"/>
  <c r="ED116" i="1"/>
  <c r="ED128" i="1"/>
  <c r="ED125" i="1"/>
  <c r="ED109" i="1"/>
  <c r="ED115" i="1"/>
  <c r="ED113" i="1"/>
  <c r="ED122" i="1"/>
  <c r="ED129" i="1"/>
  <c r="ED112" i="1"/>
  <c r="ED117" i="1"/>
  <c r="ED131" i="1"/>
  <c r="ED121" i="1"/>
  <c r="ED111" i="1"/>
  <c r="ED127" i="1"/>
  <c r="ED130" i="1"/>
  <c r="ED123" i="1"/>
  <c r="AZ109" i="1"/>
  <c r="AZ119" i="1"/>
  <c r="AZ116" i="1"/>
  <c r="AZ118" i="1"/>
  <c r="AZ126" i="1"/>
  <c r="AZ124" i="1"/>
  <c r="AZ110" i="1"/>
  <c r="AZ114" i="1"/>
  <c r="AZ120" i="1"/>
  <c r="AZ113" i="1"/>
  <c r="AZ117" i="1"/>
  <c r="AZ122" i="1"/>
  <c r="AZ125" i="1"/>
  <c r="AZ108" i="1"/>
  <c r="AZ127" i="1"/>
  <c r="AZ128" i="1"/>
  <c r="AZ129" i="1"/>
  <c r="AZ112" i="1"/>
  <c r="AZ115" i="1"/>
  <c r="AZ130" i="1"/>
  <c r="AZ121" i="1"/>
  <c r="AZ131" i="1"/>
  <c r="AZ111" i="1"/>
  <c r="AZ123" i="1"/>
  <c r="AZ47" i="1"/>
  <c r="AZ46" i="1"/>
  <c r="AZ49" i="1"/>
  <c r="AZ50" i="1"/>
  <c r="AZ48" i="1"/>
  <c r="AZ51" i="1"/>
  <c r="ED46" i="1"/>
  <c r="ED48" i="1"/>
  <c r="ED49" i="1"/>
  <c r="ED47" i="1"/>
  <c r="ED51" i="1"/>
  <c r="ED50" i="1"/>
  <c r="ED76" i="1"/>
  <c r="ED100" i="1"/>
  <c r="ED91" i="1"/>
  <c r="ED92" i="1"/>
  <c r="ED77" i="1"/>
  <c r="ED84" i="1"/>
  <c r="ED82" i="1"/>
  <c r="ED93" i="1"/>
  <c r="ED72" i="1"/>
  <c r="ED101" i="1"/>
  <c r="ED90" i="1"/>
  <c r="ED81" i="1"/>
  <c r="ED78" i="1"/>
  <c r="ED104" i="1"/>
  <c r="ED97" i="1"/>
  <c r="ED102" i="1"/>
  <c r="ED73" i="1"/>
  <c r="ED94" i="1"/>
  <c r="ED86" i="1"/>
  <c r="ED79" i="1"/>
  <c r="ED98" i="1"/>
  <c r="ED103" i="1"/>
  <c r="ED74" i="1"/>
  <c r="ED96" i="1"/>
  <c r="ED105" i="1"/>
  <c r="ED75" i="1"/>
  <c r="ED88" i="1"/>
  <c r="ED95" i="1"/>
  <c r="ED83" i="1"/>
  <c r="ED106" i="1"/>
  <c r="ED85" i="1"/>
  <c r="ED87" i="1"/>
  <c r="ED107" i="1"/>
  <c r="ED99" i="1"/>
  <c r="ED80" i="1"/>
  <c r="ED89" i="1"/>
  <c r="AZ91" i="1"/>
  <c r="AZ76" i="1"/>
  <c r="AZ100" i="1"/>
  <c r="AZ72" i="1"/>
  <c r="AZ82" i="1"/>
  <c r="AZ77" i="1"/>
  <c r="AZ94" i="1"/>
  <c r="AZ93" i="1"/>
  <c r="AZ84" i="1"/>
  <c r="AZ78" i="1"/>
  <c r="AZ97" i="1"/>
  <c r="AZ102" i="1"/>
  <c r="AZ73" i="1"/>
  <c r="AZ104" i="1"/>
  <c r="AZ101" i="1"/>
  <c r="AZ81" i="1"/>
  <c r="AZ90" i="1"/>
  <c r="AZ86" i="1"/>
  <c r="AZ74" i="1"/>
  <c r="AZ98" i="1"/>
  <c r="AZ92" i="1"/>
  <c r="AZ96" i="1"/>
  <c r="AZ75" i="1"/>
  <c r="AZ103" i="1"/>
  <c r="AZ79" i="1"/>
  <c r="AZ87" i="1"/>
  <c r="AZ85" i="1"/>
  <c r="AZ99" i="1"/>
  <c r="AZ106" i="1"/>
  <c r="AZ95" i="1"/>
  <c r="AZ88" i="1"/>
  <c r="AZ83" i="1"/>
  <c r="AZ80" i="1"/>
  <c r="AZ89" i="1"/>
  <c r="AZ105" i="1"/>
  <c r="AZ107" i="1"/>
  <c r="ED132" i="1"/>
  <c r="ED133" i="1"/>
  <c r="ED134" i="1"/>
  <c r="ED135" i="1"/>
  <c r="ED137" i="1"/>
  <c r="ED136" i="1"/>
  <c r="ED66" i="1"/>
  <c r="ED67" i="1"/>
  <c r="ED70" i="1"/>
  <c r="ED69" i="1"/>
  <c r="ED68" i="1"/>
  <c r="ED71" i="1"/>
  <c r="AZ67" i="1"/>
  <c r="AZ66" i="1"/>
  <c r="AZ68" i="1"/>
  <c r="AZ70" i="1"/>
  <c r="AZ71" i="1"/>
  <c r="AZ69" i="1"/>
  <c r="ED61" i="1"/>
  <c r="ED60" i="1"/>
  <c r="ED62" i="1"/>
  <c r="ED63" i="1"/>
  <c r="ED65" i="1"/>
  <c r="ED64" i="1"/>
  <c r="AZ64" i="1"/>
  <c r="AZ61" i="1"/>
  <c r="AZ63" i="1"/>
  <c r="AZ62" i="1"/>
  <c r="AZ60" i="1"/>
  <c r="AZ65" i="1"/>
  <c r="E18" i="1"/>
  <c r="GD24" i="1" a="1"/>
  <c r="GD24" i="1" s="1"/>
  <c r="GB24" i="1" a="1"/>
  <c r="GB24" i="1" s="1"/>
  <c r="AZ34" i="1"/>
  <c r="CE345" i="1"/>
  <c r="CE6" i="1"/>
  <c r="FL168" i="1" l="1"/>
  <c r="G26" i="1"/>
  <c r="G25" i="1"/>
  <c r="G27" i="1"/>
  <c r="G32" i="1"/>
  <c r="G31" i="1"/>
  <c r="G30" i="1"/>
  <c r="G29" i="1"/>
  <c r="G28" i="1"/>
  <c r="GB29" i="1" a="1"/>
  <c r="GB29" i="1" s="1"/>
  <c r="GB25" i="1" a="1"/>
  <c r="GB25" i="1" s="1"/>
  <c r="GB32" i="1" a="1"/>
  <c r="GB32" i="1" s="1"/>
  <c r="GB28" i="1" a="1"/>
  <c r="GB28" i="1" s="1"/>
  <c r="GB26" i="1" a="1"/>
  <c r="GB26" i="1" s="1"/>
  <c r="GB31" i="1" a="1"/>
  <c r="GB31" i="1" s="1"/>
  <c r="GB27" i="1" a="1"/>
  <c r="GB27" i="1" s="1"/>
  <c r="GB33" i="1" a="1"/>
  <c r="GB33" i="1" s="1"/>
  <c r="GB30" i="1" a="1"/>
  <c r="GB30" i="1" s="1"/>
  <c r="CE9" i="1"/>
  <c r="CD5" i="1"/>
  <c r="GB37" i="1" l="1" a="1"/>
  <c r="GB37" i="1" s="1"/>
  <c r="GB36" i="1" a="1"/>
  <c r="GB36" i="1" s="1"/>
  <c r="GB38" i="1" a="1"/>
  <c r="GB38" i="1" s="1"/>
  <c r="GB34" i="1" a="1"/>
  <c r="GB34" i="1" s="1"/>
  <c r="GB41" i="1" a="1"/>
  <c r="GB41" i="1" s="1"/>
  <c r="GB35" i="1" a="1"/>
  <c r="GB35" i="1" s="1"/>
  <c r="GB39" i="1" a="1"/>
  <c r="GB39" i="1" s="1"/>
  <c r="GB40" i="1" a="1"/>
  <c r="GB40" i="1" s="1"/>
  <c r="AZ35" i="1"/>
  <c r="CD345" i="1"/>
  <c r="CD6" i="1"/>
  <c r="AZ36" i="1" l="1"/>
  <c r="CD9" i="1"/>
  <c r="CC5" i="1"/>
  <c r="CB5" i="1"/>
  <c r="CA5" i="1"/>
  <c r="BZ5" i="1"/>
  <c r="AZ37" i="1" l="1"/>
  <c r="CB345" i="1"/>
  <c r="BZ345" i="1"/>
  <c r="CC345" i="1"/>
  <c r="CA345" i="1"/>
  <c r="CA6" i="1"/>
  <c r="BZ6" i="1"/>
  <c r="CB6" i="1"/>
  <c r="CC6" i="1"/>
  <c r="DI5" i="1"/>
  <c r="JG5" i="1"/>
  <c r="JD5" i="1"/>
  <c r="JJ5" i="1"/>
  <c r="JI5" i="1"/>
  <c r="JH5" i="1"/>
  <c r="EZ5" i="1"/>
  <c r="EY5" i="1"/>
  <c r="EV5" i="1"/>
  <c r="EU5" i="1"/>
  <c r="EI5" i="1"/>
  <c r="EH5" i="1"/>
  <c r="ER5" i="1"/>
  <c r="EQ5" i="1"/>
  <c r="EP5" i="1"/>
  <c r="EO5" i="1"/>
  <c r="EN5" i="1"/>
  <c r="EM5" i="1"/>
  <c r="EK5" i="1"/>
  <c r="EJ5" i="1"/>
  <c r="EG5" i="1"/>
  <c r="EF5" i="1"/>
  <c r="FV5" i="1"/>
  <c r="FU5" i="1"/>
  <c r="FK5" i="1"/>
  <c r="FJ5" i="1"/>
  <c r="DC5" i="1"/>
  <c r="DB5" i="1"/>
  <c r="DA5" i="1"/>
  <c r="CZ5" i="1"/>
  <c r="CV5" i="1"/>
  <c r="CU5" i="1"/>
  <c r="CT5" i="1"/>
  <c r="CS5" i="1"/>
  <c r="CR5" i="1"/>
  <c r="AH5" i="1"/>
  <c r="AG5" i="1"/>
  <c r="AF5" i="1"/>
  <c r="AE5" i="1"/>
  <c r="AD5" i="1"/>
  <c r="BS5" i="1"/>
  <c r="BN5" i="1"/>
  <c r="BV5" i="1"/>
  <c r="FT5" i="1"/>
  <c r="ED5" i="1"/>
  <c r="EC5" i="1"/>
  <c r="EB5" i="1"/>
  <c r="EA5" i="1"/>
  <c r="DZ5" i="1"/>
  <c r="DY5" i="1"/>
  <c r="CL5" i="1"/>
  <c r="CK5" i="1"/>
  <c r="CJ5" i="1"/>
  <c r="CH5" i="1"/>
  <c r="CQ6" i="1"/>
  <c r="CP6" i="1"/>
  <c r="BY5" i="1"/>
  <c r="BX5" i="1"/>
  <c r="BW5" i="1"/>
  <c r="FQ5" i="1"/>
  <c r="FO5" i="1"/>
  <c r="AK5" i="1"/>
  <c r="AK9" i="1" s="1"/>
  <c r="AZ38" i="1" l="1"/>
  <c r="CA9" i="1"/>
  <c r="CB9" i="1"/>
  <c r="CC9" i="1"/>
  <c r="BZ9" i="1"/>
  <c r="BY6" i="1"/>
  <c r="CK345" i="1"/>
  <c r="BW6" i="1"/>
  <c r="CH345" i="1"/>
  <c r="BX6" i="1"/>
  <c r="EN345" i="1"/>
  <c r="EM6" i="1"/>
  <c r="EO345" i="1"/>
  <c r="DI345" i="1"/>
  <c r="EP6" i="1"/>
  <c r="CJ345" i="1"/>
  <c r="CL6" i="1"/>
  <c r="EN6" i="1"/>
  <c r="EO6" i="1"/>
  <c r="CJ6" i="1"/>
  <c r="CK6" i="1"/>
  <c r="CK9" i="1" s="1"/>
  <c r="DI6" i="1"/>
  <c r="CH6" i="1"/>
  <c r="CL345" i="1"/>
  <c r="BY345" i="1"/>
  <c r="CQ345" i="1"/>
  <c r="CP345" i="1"/>
  <c r="AZ39" i="1" l="1"/>
  <c r="BY9" i="1"/>
  <c r="CJ9" i="1"/>
  <c r="EN9" i="1"/>
  <c r="EO9" i="1"/>
  <c r="CL9" i="1"/>
  <c r="BW9" i="1"/>
  <c r="BX9" i="1"/>
  <c r="DI9" i="1"/>
  <c r="CH9" i="1"/>
  <c r="EP9" i="1"/>
  <c r="EM9" i="1"/>
  <c r="BX345" i="1"/>
  <c r="BW345" i="1"/>
  <c r="AZ40" i="1" l="1"/>
  <c r="AZ41" i="1" l="1"/>
  <c r="EF345" i="1"/>
  <c r="EZ345" i="1"/>
  <c r="C50" i="3"/>
  <c r="C49" i="3"/>
  <c r="C48" i="3"/>
  <c r="EF6" i="1" l="1"/>
  <c r="EZ6" i="1"/>
  <c r="B31" i="3"/>
  <c r="B50" i="3"/>
  <c r="B49" i="3"/>
  <c r="B48" i="3"/>
  <c r="B35" i="3"/>
  <c r="B33" i="3"/>
  <c r="B34" i="3"/>
  <c r="AH345" i="1"/>
  <c r="EF9" i="1" l="1"/>
  <c r="EZ9" i="1"/>
  <c r="AH6" i="1"/>
  <c r="CV345" i="1" l="1"/>
  <c r="CU345" i="1"/>
  <c r="FU345" i="1"/>
  <c r="FV345" i="1"/>
  <c r="CU6" i="1" l="1"/>
  <c r="CU9" i="1" s="1"/>
  <c r="CV6" i="1"/>
  <c r="CV9" i="1" s="1"/>
  <c r="FU6" i="1"/>
  <c r="FV6" i="1"/>
  <c r="FV9" i="1" l="1"/>
  <c r="FU9" i="1"/>
  <c r="DC6" i="1"/>
  <c r="DC9" i="1" l="1"/>
  <c r="AG345" i="1" l="1"/>
  <c r="AG6" i="1" l="1"/>
  <c r="JI345" i="1"/>
  <c r="BN345" i="1"/>
  <c r="JI6" i="1" l="1"/>
  <c r="JI9" i="1" s="1"/>
  <c r="BN6" i="1"/>
  <c r="BN9" i="1" l="1"/>
  <c r="JJ6" i="1"/>
  <c r="JJ9" i="1" s="1"/>
  <c r="JH6" i="1"/>
  <c r="JH9" i="1" s="1"/>
  <c r="EL5" i="1"/>
  <c r="AF345" i="1"/>
  <c r="AE345" i="1"/>
  <c r="AD345" i="1"/>
  <c r="BS6" i="1"/>
  <c r="JI18" i="1" l="1"/>
  <c r="BS9" i="1"/>
  <c r="DY9" i="1"/>
  <c r="JI59" i="1" l="1"/>
  <c r="JI58" i="1"/>
  <c r="JI52" i="1"/>
  <c r="JI56" i="1"/>
  <c r="JI54" i="1"/>
  <c r="JI53" i="1"/>
  <c r="JI55" i="1"/>
  <c r="JI57" i="1"/>
  <c r="JI110" i="1"/>
  <c r="JI108" i="1"/>
  <c r="JI109" i="1"/>
  <c r="JI124" i="1"/>
  <c r="JI125" i="1"/>
  <c r="JI113" i="1"/>
  <c r="JI122" i="1"/>
  <c r="JI112" i="1"/>
  <c r="JI111" i="1"/>
  <c r="JI120" i="1"/>
  <c r="JI121" i="1"/>
  <c r="JI123" i="1"/>
  <c r="JI46" i="1"/>
  <c r="JI47" i="1"/>
  <c r="JI51" i="1"/>
  <c r="JI49" i="1"/>
  <c r="JI48" i="1"/>
  <c r="JI50" i="1"/>
  <c r="JI84" i="1"/>
  <c r="JI76" i="1"/>
  <c r="JI100" i="1"/>
  <c r="JI72" i="1"/>
  <c r="JI77" i="1"/>
  <c r="JI101" i="1"/>
  <c r="JI86" i="1"/>
  <c r="JI96" i="1"/>
  <c r="JI97" i="1"/>
  <c r="JI73" i="1"/>
  <c r="JI87" i="1"/>
  <c r="JI98" i="1"/>
  <c r="JI88" i="1"/>
  <c r="JI75" i="1"/>
  <c r="JI85" i="1"/>
  <c r="JI74" i="1"/>
  <c r="JI99" i="1"/>
  <c r="JI89" i="1"/>
  <c r="JI132" i="1"/>
  <c r="JI136" i="1"/>
  <c r="JI133" i="1"/>
  <c r="JI135" i="1"/>
  <c r="JI134" i="1"/>
  <c r="JI137" i="1"/>
  <c r="JI62" i="1"/>
  <c r="JI64" i="1"/>
  <c r="JI63" i="1"/>
  <c r="JI60" i="1"/>
  <c r="JI65" i="1"/>
  <c r="JI61" i="1"/>
  <c r="JH18" i="1"/>
  <c r="JJ18" i="1"/>
  <c r="ER6" i="1"/>
  <c r="ER345" i="1"/>
  <c r="EQ345" i="1"/>
  <c r="EQ6" i="1"/>
  <c r="JJ59" i="1" l="1"/>
  <c r="JJ58" i="1"/>
  <c r="JH58" i="1"/>
  <c r="JH59" i="1"/>
  <c r="JJ53" i="1"/>
  <c r="JJ57" i="1"/>
  <c r="JJ52" i="1"/>
  <c r="JJ55" i="1"/>
  <c r="JJ54" i="1"/>
  <c r="JJ56" i="1"/>
  <c r="JH53" i="1"/>
  <c r="JH52" i="1"/>
  <c r="JH56" i="1"/>
  <c r="JH54" i="1"/>
  <c r="JH57" i="1"/>
  <c r="JH55" i="1"/>
  <c r="JJ109" i="1"/>
  <c r="JJ108" i="1"/>
  <c r="JJ124" i="1"/>
  <c r="JJ110" i="1"/>
  <c r="JJ125" i="1"/>
  <c r="JJ113" i="1"/>
  <c r="JJ120" i="1"/>
  <c r="JJ123" i="1"/>
  <c r="JJ121" i="1"/>
  <c r="JJ122" i="1"/>
  <c r="JJ112" i="1"/>
  <c r="JJ111" i="1"/>
  <c r="JH109" i="1"/>
  <c r="JH124" i="1"/>
  <c r="JH110" i="1"/>
  <c r="JH108" i="1"/>
  <c r="JH113" i="1"/>
  <c r="JH125" i="1"/>
  <c r="JH122" i="1"/>
  <c r="JH123" i="1"/>
  <c r="JH120" i="1"/>
  <c r="JH121" i="1"/>
  <c r="JH112" i="1"/>
  <c r="JH111" i="1"/>
  <c r="JJ49" i="1"/>
  <c r="JJ46" i="1"/>
  <c r="JJ48" i="1"/>
  <c r="JJ47" i="1"/>
  <c r="JJ50" i="1"/>
  <c r="JJ51" i="1"/>
  <c r="JH48" i="1"/>
  <c r="JH46" i="1"/>
  <c r="JH47" i="1"/>
  <c r="JH51" i="1"/>
  <c r="JH50" i="1"/>
  <c r="JH49" i="1"/>
  <c r="JJ72" i="1"/>
  <c r="JJ84" i="1"/>
  <c r="JJ100" i="1"/>
  <c r="JJ73" i="1"/>
  <c r="JJ76" i="1"/>
  <c r="JJ77" i="1"/>
  <c r="JJ97" i="1"/>
  <c r="JJ101" i="1"/>
  <c r="JJ96" i="1"/>
  <c r="JJ75" i="1"/>
  <c r="JJ74" i="1"/>
  <c r="JJ86" i="1"/>
  <c r="JJ98" i="1"/>
  <c r="JJ87" i="1"/>
  <c r="JJ88" i="1"/>
  <c r="JJ89" i="1"/>
  <c r="JJ85" i="1"/>
  <c r="JJ99" i="1"/>
  <c r="JH84" i="1"/>
  <c r="JH76" i="1"/>
  <c r="JH100" i="1"/>
  <c r="JH72" i="1"/>
  <c r="JH77" i="1"/>
  <c r="JH101" i="1"/>
  <c r="JH73" i="1"/>
  <c r="JH97" i="1"/>
  <c r="JH86" i="1"/>
  <c r="JH96" i="1"/>
  <c r="JH74" i="1"/>
  <c r="JH87" i="1"/>
  <c r="JH85" i="1"/>
  <c r="JH75" i="1"/>
  <c r="JH98" i="1"/>
  <c r="JH88" i="1"/>
  <c r="JH99" i="1"/>
  <c r="JH89" i="1"/>
  <c r="JJ133" i="1"/>
  <c r="JJ132" i="1"/>
  <c r="JJ134" i="1"/>
  <c r="JJ135" i="1"/>
  <c r="JJ137" i="1"/>
  <c r="JJ136" i="1"/>
  <c r="JH134" i="1"/>
  <c r="JH136" i="1"/>
  <c r="JH133" i="1"/>
  <c r="JH135" i="1"/>
  <c r="JH132" i="1"/>
  <c r="JH137" i="1"/>
  <c r="JJ60" i="1"/>
  <c r="JJ62" i="1"/>
  <c r="JJ63" i="1"/>
  <c r="JJ65" i="1"/>
  <c r="JJ64" i="1"/>
  <c r="JJ61" i="1"/>
  <c r="JH61" i="1"/>
  <c r="JH60" i="1"/>
  <c r="JH65" i="1"/>
  <c r="JH64" i="1"/>
  <c r="JH63" i="1"/>
  <c r="JH62" i="1"/>
  <c r="ER9" i="1"/>
  <c r="EQ9" i="1"/>
  <c r="DB6" i="1"/>
  <c r="DA6" i="1"/>
  <c r="CZ6" i="1"/>
  <c r="CZ9" i="1" s="1"/>
  <c r="DB9" i="1" l="1"/>
  <c r="DA9" i="1"/>
  <c r="CS345" i="1"/>
  <c r="CR345" i="1" l="1"/>
  <c r="CR6" i="1"/>
  <c r="CR9" i="1" s="1"/>
  <c r="CT345" i="1"/>
  <c r="CT6" i="1"/>
  <c r="CT9" i="1" s="1"/>
  <c r="CS6" i="1"/>
  <c r="CS9" i="1" s="1"/>
  <c r="EA6" i="1"/>
  <c r="EA9" i="1" l="1"/>
  <c r="DZ6" i="1"/>
  <c r="DY345" i="1"/>
  <c r="DZ345" i="1"/>
  <c r="EA345" i="1"/>
  <c r="CR24" i="1" l="1"/>
  <c r="CR18" i="1"/>
  <c r="DZ9" i="1"/>
  <c r="BS345" i="1"/>
  <c r="EY345" i="1"/>
  <c r="EY6" i="1"/>
  <c r="EL345" i="1"/>
  <c r="EL6" i="1"/>
  <c r="EI345" i="1"/>
  <c r="EI6" i="1"/>
  <c r="EH345" i="1"/>
  <c r="EH6" i="1"/>
  <c r="EJ345" i="1"/>
  <c r="EJ6" i="1"/>
  <c r="EV345" i="1"/>
  <c r="EV6" i="1"/>
  <c r="EG345" i="1"/>
  <c r="EG6" i="1"/>
  <c r="EU345" i="1"/>
  <c r="EU6" i="1"/>
  <c r="EK345" i="1"/>
  <c r="EK6" i="1"/>
  <c r="CR59" i="1" l="1"/>
  <c r="CR58" i="1"/>
  <c r="CR56" i="1"/>
  <c r="CR53" i="1"/>
  <c r="CR55" i="1"/>
  <c r="CR54" i="1"/>
  <c r="CR57" i="1"/>
  <c r="CR52" i="1"/>
  <c r="CR126" i="1"/>
  <c r="CR114" i="1"/>
  <c r="CR119" i="1"/>
  <c r="CR109" i="1"/>
  <c r="CR124" i="1"/>
  <c r="CR118" i="1"/>
  <c r="CR116" i="1"/>
  <c r="CR108" i="1"/>
  <c r="CR128" i="1"/>
  <c r="CR125" i="1"/>
  <c r="CR113" i="1"/>
  <c r="CR115" i="1"/>
  <c r="CR120" i="1"/>
  <c r="CR122" i="1"/>
  <c r="CR110" i="1"/>
  <c r="CR117" i="1"/>
  <c r="CR111" i="1"/>
  <c r="CR121" i="1"/>
  <c r="CR130" i="1"/>
  <c r="CR127" i="1"/>
  <c r="CR131" i="1"/>
  <c r="CR123" i="1"/>
  <c r="CR112" i="1"/>
  <c r="CR129" i="1"/>
  <c r="CR51" i="1"/>
  <c r="CR46" i="1"/>
  <c r="CR49" i="1"/>
  <c r="CR48" i="1"/>
  <c r="CR47" i="1"/>
  <c r="CR50" i="1"/>
  <c r="CR84" i="1"/>
  <c r="CR91" i="1"/>
  <c r="CR82" i="1"/>
  <c r="CR76" i="1"/>
  <c r="CR100" i="1"/>
  <c r="CR72" i="1"/>
  <c r="CR92" i="1"/>
  <c r="CR93" i="1"/>
  <c r="CR77" i="1"/>
  <c r="CR101" i="1"/>
  <c r="CR73" i="1"/>
  <c r="CR78" i="1"/>
  <c r="CR104" i="1"/>
  <c r="CR97" i="1"/>
  <c r="CR90" i="1"/>
  <c r="CR94" i="1"/>
  <c r="CR102" i="1"/>
  <c r="CR81" i="1"/>
  <c r="CR96" i="1"/>
  <c r="CR86" i="1"/>
  <c r="CR103" i="1"/>
  <c r="CR74" i="1"/>
  <c r="CR79" i="1"/>
  <c r="CR87" i="1"/>
  <c r="CR85" i="1"/>
  <c r="CR98" i="1"/>
  <c r="CR105" i="1"/>
  <c r="CR95" i="1"/>
  <c r="CR75" i="1"/>
  <c r="CR88" i="1"/>
  <c r="CR89" i="1"/>
  <c r="CR99" i="1"/>
  <c r="CR106" i="1"/>
  <c r="CR80" i="1"/>
  <c r="CR83" i="1"/>
  <c r="CR107" i="1"/>
  <c r="CR132" i="1"/>
  <c r="CR135" i="1"/>
  <c r="CR133" i="1"/>
  <c r="CR134" i="1"/>
  <c r="CR136" i="1"/>
  <c r="CR137" i="1"/>
  <c r="CR67" i="1"/>
  <c r="CR66" i="1"/>
  <c r="CR69" i="1"/>
  <c r="CR68" i="1"/>
  <c r="CR71" i="1"/>
  <c r="CR70" i="1"/>
  <c r="CR64" i="1"/>
  <c r="CR60" i="1"/>
  <c r="CR62" i="1"/>
  <c r="CR61" i="1"/>
  <c r="CR63" i="1"/>
  <c r="CR65" i="1"/>
  <c r="EV9" i="1"/>
  <c r="EY9" i="1"/>
  <c r="EJ9" i="1"/>
  <c r="EH9" i="1"/>
  <c r="EG9" i="1"/>
  <c r="EI9" i="1"/>
  <c r="EU9" i="1"/>
  <c r="EK9" i="1"/>
  <c r="EL9" i="1"/>
  <c r="AF6" i="1" l="1"/>
  <c r="AE6" i="1"/>
  <c r="FO345" i="1" l="1"/>
  <c r="AD6" i="1" l="1"/>
  <c r="FT345" i="1" l="1"/>
  <c r="FK6" i="1"/>
  <c r="FJ6" i="1"/>
  <c r="FJ9" i="1" l="1"/>
  <c r="FK9" i="1"/>
  <c r="FK345" i="1"/>
  <c r="FJ345" i="1"/>
  <c r="JH345" i="1" l="1"/>
  <c r="BV6" i="1" l="1"/>
  <c r="BV9" i="1" l="1"/>
  <c r="BV345" i="1"/>
  <c r="EB6" i="1"/>
  <c r="EC6" i="1"/>
  <c r="JD6" i="1"/>
  <c r="JG6" i="1"/>
  <c r="AK6" i="1"/>
  <c r="JG9" i="1" l="1"/>
  <c r="EB9" i="1"/>
  <c r="EC9" i="1"/>
  <c r="JD9" i="1"/>
  <c r="EB345" i="1"/>
  <c r="JG345" i="1"/>
  <c r="EC345" i="1"/>
  <c r="JD345" i="1"/>
  <c r="JJ345" i="1"/>
  <c r="ED345" i="1"/>
  <c r="FQ345" i="1"/>
  <c r="AK345" i="1"/>
  <c r="A4" i="1" l="1"/>
  <c r="FE9" i="1" l="1"/>
  <c r="FD9" i="1" l="1"/>
  <c r="JL34" i="1" l="1"/>
  <c r="JM34" i="1"/>
  <c r="JN34" i="1"/>
  <c r="M34" i="1" l="1"/>
  <c r="KD34" i="1" l="1"/>
  <c r="M35" i="1"/>
  <c r="KD35" i="1" l="1"/>
  <c r="M36" i="1"/>
  <c r="FO33" i="1"/>
  <c r="FQ33" i="1"/>
  <c r="FP33" i="1"/>
  <c r="KD36" i="1" l="1"/>
  <c r="M37" i="1"/>
  <c r="FO34" i="1"/>
  <c r="FP34" i="1"/>
  <c r="FQ34" i="1"/>
  <c r="KD37" i="1" l="1"/>
  <c r="M38" i="1"/>
  <c r="KD38" i="1" l="1"/>
  <c r="M39" i="1"/>
  <c r="FO35" i="1"/>
  <c r="FP35" i="1"/>
  <c r="FQ35" i="1"/>
  <c r="KD39" i="1" l="1"/>
  <c r="M40" i="1"/>
  <c r="FO36" i="1"/>
  <c r="FP36" i="1"/>
  <c r="FQ36" i="1"/>
  <c r="KD40" i="1" l="1"/>
  <c r="M41" i="1"/>
  <c r="FO37" i="1"/>
  <c r="FP37" i="1"/>
  <c r="FQ37" i="1"/>
  <c r="KD41" i="1" l="1"/>
  <c r="FO38" i="1"/>
  <c r="FP38" i="1"/>
  <c r="FQ38" i="1"/>
  <c r="FQ39" i="1" l="1"/>
  <c r="FO39" i="1"/>
  <c r="FP39" i="1"/>
  <c r="FO40" i="1" l="1"/>
  <c r="FP40" i="1"/>
  <c r="FQ40" i="1"/>
  <c r="FO41" i="1" l="1"/>
  <c r="FP41" i="1"/>
  <c r="FQ41" i="1"/>
  <c r="I34" i="1" l="1"/>
  <c r="AL34" i="1" l="1"/>
  <c r="AK34" i="1"/>
  <c r="AO34" i="1"/>
  <c r="AN34" i="1"/>
  <c r="AM34" i="1"/>
  <c r="G33" i="1"/>
  <c r="BA34" i="1"/>
  <c r="G34" i="1" l="1"/>
  <c r="BE34" i="1"/>
  <c r="I35" i="1"/>
  <c r="AO35" i="1" l="1"/>
  <c r="AN35" i="1"/>
  <c r="AM35" i="1"/>
  <c r="AK35" i="1"/>
  <c r="AL35" i="1"/>
  <c r="BA35" i="1"/>
  <c r="I36" i="1"/>
  <c r="AL36" i="1" l="1"/>
  <c r="AK36" i="1"/>
  <c r="AO36" i="1"/>
  <c r="AN36" i="1"/>
  <c r="AM36" i="1"/>
  <c r="BE35" i="1"/>
  <c r="BA36" i="1" s="1"/>
  <c r="G35" i="1"/>
  <c r="I37" i="1"/>
  <c r="AM37" i="1" l="1"/>
  <c r="AL37" i="1"/>
  <c r="AK37" i="1"/>
  <c r="AO37" i="1"/>
  <c r="AN37" i="1"/>
  <c r="G36" i="1"/>
  <c r="BE36" i="1"/>
  <c r="BA37" i="1" s="1"/>
  <c r="I38" i="1"/>
  <c r="AO38" i="1" l="1"/>
  <c r="AN38" i="1"/>
  <c r="AL38" i="1"/>
  <c r="AM38" i="1"/>
  <c r="AK38" i="1"/>
  <c r="BE37" i="1"/>
  <c r="BA38" i="1" s="1"/>
  <c r="G37" i="1"/>
  <c r="I39" i="1"/>
  <c r="AK39" i="1" l="1"/>
  <c r="AO39" i="1"/>
  <c r="AN39" i="1"/>
  <c r="AM39" i="1"/>
  <c r="AL39" i="1"/>
  <c r="BE38" i="1"/>
  <c r="G38" i="1"/>
  <c r="I40" i="1"/>
  <c r="AN40" i="1" l="1"/>
  <c r="AM40" i="1"/>
  <c r="AL40" i="1"/>
  <c r="AK40" i="1"/>
  <c r="AO40" i="1"/>
  <c r="BE39" i="1"/>
  <c r="BA40" i="1" s="1"/>
  <c r="BA39" i="1"/>
  <c r="G39" i="1"/>
  <c r="I41" i="1"/>
  <c r="AO41" i="1" l="1"/>
  <c r="AN41" i="1"/>
  <c r="AM41" i="1"/>
  <c r="AL41" i="1"/>
  <c r="AK41" i="1"/>
  <c r="BE40" i="1"/>
  <c r="G40" i="1"/>
  <c r="BA41" i="1" l="1"/>
  <c r="BE41" i="1"/>
  <c r="G41" i="1"/>
  <c r="B3" i="1" l="1"/>
  <c r="FQ20" i="1" l="1"/>
  <c r="FP20" i="1"/>
  <c r="FO20" i="1"/>
  <c r="AN20" i="1"/>
  <c r="AM20" i="1"/>
  <c r="AO20" i="1"/>
  <c r="AL20" i="1"/>
  <c r="AX20" i="1"/>
  <c r="AP20" i="1"/>
  <c r="AK20" i="1"/>
  <c r="KD20" i="1"/>
  <c r="JL20" i="1"/>
  <c r="JA20" i="1"/>
  <c r="JP20" i="1"/>
  <c r="AQ20" i="1"/>
  <c r="JB20" i="1"/>
  <c r="JM20" i="1"/>
  <c r="KE20" i="1"/>
  <c r="KF20" i="1"/>
  <c r="JN20" i="1"/>
  <c r="FO19" i="1"/>
  <c r="FQ19" i="1"/>
  <c r="FP19" i="1"/>
  <c r="JL19" i="1"/>
  <c r="JM19" i="1"/>
  <c r="JA19" i="1"/>
  <c r="JB19" i="1"/>
  <c r="AX19" i="1"/>
  <c r="AN19" i="1"/>
  <c r="AM19" i="1"/>
  <c r="AL19" i="1"/>
  <c r="AO19" i="1"/>
  <c r="AK19" i="1"/>
  <c r="AP19" i="1"/>
  <c r="AQ19" i="1"/>
  <c r="JN19" i="1"/>
  <c r="KD19" i="1"/>
  <c r="JP19" i="1"/>
  <c r="KF19" i="1"/>
  <c r="KE19" i="1"/>
  <c r="G169" i="1" l="1"/>
  <c r="G170" i="1"/>
  <c r="G171" i="1"/>
  <c r="G172" i="1"/>
  <c r="G173" i="1"/>
  <c r="G174" i="1"/>
  <c r="G175" i="1"/>
  <c r="G176" i="1"/>
  <c r="G178" i="1"/>
  <c r="G179" i="1"/>
  <c r="G180" i="1"/>
  <c r="G181" i="1"/>
  <c r="G182" i="1"/>
  <c r="G183" i="1"/>
  <c r="G184" i="1"/>
  <c r="G185" i="1"/>
  <c r="G187" i="1"/>
  <c r="G188" i="1"/>
  <c r="G189" i="1"/>
  <c r="G190" i="1"/>
  <c r="G191" i="1"/>
  <c r="G192" i="1"/>
  <c r="G193" i="1"/>
  <c r="G194" i="1"/>
  <c r="G199" i="1"/>
  <c r="G200" i="1"/>
  <c r="G201" i="1"/>
  <c r="G202" i="1"/>
  <c r="G203" i="1"/>
  <c r="G204" i="1"/>
  <c r="G205" i="1"/>
  <c r="G206" i="1"/>
  <c r="G207" i="1"/>
  <c r="G208" i="1"/>
  <c r="G209" i="1"/>
  <c r="G210" i="1"/>
  <c r="G211" i="1"/>
  <c r="G212" i="1"/>
  <c r="G213" i="1"/>
  <c r="G214" i="1"/>
  <c r="G215" i="1"/>
  <c r="G216" i="1"/>
  <c r="G217" i="1"/>
  <c r="G218" i="1"/>
  <c r="G219" i="1"/>
  <c r="G220" i="1"/>
  <c r="G221" i="1"/>
  <c r="G222" i="1"/>
  <c r="G223" i="1"/>
  <c r="G224" i="1"/>
  <c r="G225" i="1"/>
  <c r="G226" i="1"/>
  <c r="G227" i="1"/>
  <c r="G232" i="1"/>
  <c r="G233" i="1"/>
  <c r="G234" i="1"/>
  <c r="G235" i="1"/>
  <c r="G236" i="1"/>
  <c r="G237" i="1"/>
  <c r="G238" i="1"/>
  <c r="G239" i="1"/>
  <c r="G240" i="1"/>
  <c r="G241" i="1"/>
  <c r="G242" i="1"/>
  <c r="G243" i="1"/>
  <c r="G244" i="1"/>
  <c r="G245" i="1"/>
  <c r="G246" i="1"/>
  <c r="G247" i="1"/>
  <c r="G248" i="1"/>
  <c r="G249" i="1"/>
  <c r="G250" i="1"/>
  <c r="G251" i="1"/>
  <c r="G253" i="1"/>
  <c r="G254" i="1"/>
  <c r="G255" i="1"/>
  <c r="G256" i="1"/>
  <c r="G257" i="1"/>
  <c r="G258" i="1"/>
  <c r="G259" i="1"/>
  <c r="G260" i="1"/>
  <c r="G265" i="1"/>
  <c r="G266" i="1"/>
  <c r="G267" i="1"/>
  <c r="G268" i="1"/>
  <c r="G269" i="1"/>
  <c r="G270" i="1"/>
  <c r="G271" i="1"/>
  <c r="G272" i="1"/>
  <c r="G273" i="1"/>
  <c r="G274" i="1"/>
  <c r="G275" i="1"/>
  <c r="G276" i="1"/>
  <c r="G277" i="1"/>
  <c r="G278" i="1"/>
  <c r="G279" i="1"/>
  <c r="G280" i="1"/>
  <c r="G281" i="1"/>
  <c r="G282" i="1"/>
  <c r="G283" i="1"/>
  <c r="G284" i="1"/>
  <c r="G285" i="1"/>
  <c r="G286" i="1"/>
  <c r="G287" i="1"/>
  <c r="G288" i="1"/>
  <c r="G289" i="1"/>
  <c r="G290" i="1"/>
  <c r="G291" i="1"/>
  <c r="G292" i="1"/>
  <c r="G293" i="1"/>
  <c r="FL176" i="1"/>
  <c r="FL173" i="1"/>
  <c r="FL170" i="1"/>
  <c r="FL174" i="1"/>
  <c r="FL171" i="1"/>
  <c r="FL175" i="1"/>
  <c r="FL172" i="1"/>
  <c r="AD38" i="1"/>
  <c r="AG38" i="1"/>
  <c r="AX38" i="1"/>
  <c r="AF38" i="1"/>
  <c r="BB35" i="1"/>
  <c r="AX36" i="1"/>
  <c r="AX35" i="1"/>
  <c r="BB38" i="1"/>
  <c r="GT28" i="1"/>
  <c r="GT37" i="1" s="1"/>
  <c r="CN7" i="1"/>
  <c r="CN186" i="1" s="1"/>
  <c r="BF7" i="1"/>
  <c r="BF24" i="1" s="1"/>
  <c r="BF30" i="1" s="1"/>
  <c r="BF39" i="1" s="1"/>
  <c r="BE7" i="1"/>
  <c r="BE186" i="1" s="1"/>
  <c r="GL7" i="1"/>
  <c r="GO33" i="1"/>
  <c r="GQ27" i="1"/>
  <c r="GQ36" i="1" s="1"/>
  <c r="GP27" i="1"/>
  <c r="GP36" i="1" s="1"/>
  <c r="GO32" i="1"/>
  <c r="GO41" i="1" s="1"/>
  <c r="GR27" i="1"/>
  <c r="GR36" i="1" s="1"/>
  <c r="AF13" i="1"/>
  <c r="GP31" i="1"/>
  <c r="GP40" i="1" s="1"/>
  <c r="GR26" i="1"/>
  <c r="GR35" i="1" s="1"/>
  <c r="GR33" i="1"/>
  <c r="BH13" i="1"/>
  <c r="IV7" i="1"/>
  <c r="CF7" i="1"/>
  <c r="CW7" i="1"/>
  <c r="CW186" i="1" s="1"/>
  <c r="GM7" i="1"/>
  <c r="GM186" i="1" s="1"/>
  <c r="BU7" i="1"/>
  <c r="BU186" i="1" s="1"/>
  <c r="JB7" i="1"/>
  <c r="EE7" i="1"/>
  <c r="EE186" i="1" s="1"/>
  <c r="BR7" i="1"/>
  <c r="DK7" i="1"/>
  <c r="DK186" i="1" s="1"/>
  <c r="FB7" i="1"/>
  <c r="FB186" i="1" s="1"/>
  <c r="DJ7" i="1"/>
  <c r="CI7" i="1"/>
  <c r="CI186" i="1" s="1"/>
  <c r="FP7" i="1"/>
  <c r="GT7" i="1"/>
  <c r="GT186" i="1" s="1"/>
  <c r="FZ33" i="1"/>
  <c r="FR7" i="1"/>
  <c r="FR186" i="1" s="1"/>
  <c r="FZ26" i="1"/>
  <c r="FZ35" i="1" s="1"/>
  <c r="BE13" i="1"/>
  <c r="GJ7" i="1"/>
  <c r="GJ186" i="1" s="1"/>
  <c r="IP7" i="1"/>
  <c r="BA7" i="1"/>
  <c r="BA24" i="1" s="1"/>
  <c r="BA33" i="1" s="1"/>
  <c r="GQ30" i="1"/>
  <c r="GQ39" i="1" s="1"/>
  <c r="GR28" i="1"/>
  <c r="GR37" i="1" s="1"/>
  <c r="GU26" i="1"/>
  <c r="GU35" i="1" s="1"/>
  <c r="AR11" i="1"/>
  <c r="AR10" i="1"/>
  <c r="AR12" i="1"/>
  <c r="AR13" i="1" s="1"/>
  <c r="KE11" i="1"/>
  <c r="KE10" i="1"/>
  <c r="KE12" i="1"/>
  <c r="KE13" i="1" s="1"/>
  <c r="GO29" i="1"/>
  <c r="GO38" i="1" s="1"/>
  <c r="IS11" i="1"/>
  <c r="IS10" i="1"/>
  <c r="IS12" i="1"/>
  <c r="IS13" i="1" s="1"/>
  <c r="GS33" i="1"/>
  <c r="GO30" i="1"/>
  <c r="GO39" i="1" s="1"/>
  <c r="GP29" i="1"/>
  <c r="GP38" i="1" s="1"/>
  <c r="GS31" i="1"/>
  <c r="GS40" i="1" s="1"/>
  <c r="FH7" i="1"/>
  <c r="BO7" i="1"/>
  <c r="JZ11" i="1"/>
  <c r="JZ10" i="1"/>
  <c r="JZ12" i="1"/>
  <c r="JZ13" i="1" s="1"/>
  <c r="JX7" i="1"/>
  <c r="JS7" i="1"/>
  <c r="JS186" i="1" s="1"/>
  <c r="IY7" i="1"/>
  <c r="DY7" i="1"/>
  <c r="KB7" i="1"/>
  <c r="JO7" i="1"/>
  <c r="GG7" i="1"/>
  <c r="GG186" i="1" s="1"/>
  <c r="GA7" i="1"/>
  <c r="IX7" i="1"/>
  <c r="FF7" i="1"/>
  <c r="FF186" i="1" s="1"/>
  <c r="JT7" i="1"/>
  <c r="JA7" i="1"/>
  <c r="FL7" i="1"/>
  <c r="FL159" i="1" s="1"/>
  <c r="BG7" i="1"/>
  <c r="BB7" i="1"/>
  <c r="GU32" i="1"/>
  <c r="GU41" i="1" s="1"/>
  <c r="BL7" i="1"/>
  <c r="JY7" i="1"/>
  <c r="GT29" i="1"/>
  <c r="GT38" i="1" s="1"/>
  <c r="GD7" i="1"/>
  <c r="DG7" i="1"/>
  <c r="FQ11" i="1"/>
  <c r="FQ10" i="1"/>
  <c r="FQ12" i="1"/>
  <c r="FQ13" i="1" s="1"/>
  <c r="KB12" i="1"/>
  <c r="KB13" i="1" s="1"/>
  <c r="KB10" i="1"/>
  <c r="KB11" i="1"/>
  <c r="DF11" i="1"/>
  <c r="DF10" i="1"/>
  <c r="DF12" i="1"/>
  <c r="DF13" i="1" s="1"/>
  <c r="FW11" i="1"/>
  <c r="FW10" i="1"/>
  <c r="FW12" i="1"/>
  <c r="FW13" i="1" s="1"/>
  <c r="ET12" i="1"/>
  <c r="ET13" i="1" s="1"/>
  <c r="ET10" i="1"/>
  <c r="ET11" i="1"/>
  <c r="AM11" i="1"/>
  <c r="AM10" i="1"/>
  <c r="AM12" i="1"/>
  <c r="AM13" i="1" s="1"/>
  <c r="CQ11" i="1"/>
  <c r="CQ10" i="1"/>
  <c r="AQ12" i="1"/>
  <c r="AQ13" i="1" s="1"/>
  <c r="AQ10" i="1"/>
  <c r="AQ11" i="1"/>
  <c r="GI12" i="1"/>
  <c r="GI13" i="1" s="1"/>
  <c r="GI10" i="1"/>
  <c r="GI11" i="1"/>
  <c r="DS12" i="1"/>
  <c r="DS13" i="1" s="1"/>
  <c r="DS10" i="1"/>
  <c r="DS11" i="1"/>
  <c r="BU11" i="1"/>
  <c r="BU10" i="1"/>
  <c r="BU12" i="1"/>
  <c r="BU13" i="1" s="1"/>
  <c r="CI12" i="1"/>
  <c r="CI13" i="1" s="1"/>
  <c r="CI10" i="1"/>
  <c r="CI11" i="1"/>
  <c r="IX12" i="1"/>
  <c r="IX13" i="1" s="1"/>
  <c r="IX10" i="1"/>
  <c r="IX11" i="1"/>
  <c r="JV12" i="1"/>
  <c r="JV13" i="1" s="1"/>
  <c r="JV10" i="1"/>
  <c r="JV11" i="1"/>
  <c r="JA12" i="1"/>
  <c r="JA13" i="1" s="1"/>
  <c r="JA10" i="1"/>
  <c r="JA11" i="1"/>
  <c r="GS28" i="1"/>
  <c r="GS37" i="1" s="1"/>
  <c r="JX12" i="1"/>
  <c r="JX13" i="1" s="1"/>
  <c r="JX10" i="1"/>
  <c r="JX11" i="1"/>
  <c r="KG12" i="1"/>
  <c r="KG13" i="1" s="1"/>
  <c r="KG10" i="1"/>
  <c r="KG11" i="1"/>
  <c r="BM12" i="1"/>
  <c r="BM13" i="1" s="1"/>
  <c r="BM10" i="1"/>
  <c r="BM11" i="1"/>
  <c r="GQ29" i="1"/>
  <c r="GQ38" i="1" s="1"/>
  <c r="GT31" i="1"/>
  <c r="GT40" i="1" s="1"/>
  <c r="EW11" i="1"/>
  <c r="EW10" i="1"/>
  <c r="EW12" i="1"/>
  <c r="EW13" i="1" s="1"/>
  <c r="GQ26" i="1"/>
  <c r="GQ35" i="1" s="1"/>
  <c r="KE7" i="1"/>
  <c r="JW7" i="1"/>
  <c r="BC7" i="1"/>
  <c r="BC186" i="1" s="1"/>
  <c r="AM7" i="1"/>
  <c r="GP30" i="1"/>
  <c r="GP39" i="1" s="1"/>
  <c r="GD12" i="1"/>
  <c r="GD13" i="1" s="1"/>
  <c r="GD10" i="1"/>
  <c r="GD11" i="1"/>
  <c r="GQ7" i="1"/>
  <c r="GX7" i="1"/>
  <c r="GA12" i="1"/>
  <c r="GA13" i="1" s="1"/>
  <c r="GA10" i="1"/>
  <c r="GA11" i="1"/>
  <c r="CM11" i="1"/>
  <c r="CM10" i="1"/>
  <c r="CM12" i="1"/>
  <c r="CM13" i="1" s="1"/>
  <c r="GC7" i="1"/>
  <c r="AN7" i="1"/>
  <c r="CO7" i="1"/>
  <c r="JL7" i="1"/>
  <c r="DT7" i="1"/>
  <c r="DT186" i="1" s="1"/>
  <c r="BQ7" i="1"/>
  <c r="BQ186" i="1" s="1"/>
  <c r="DR7" i="1"/>
  <c r="ET7" i="1"/>
  <c r="ET186" i="1" s="1"/>
  <c r="GU33" i="1"/>
  <c r="CO11" i="1"/>
  <c r="CO10" i="1"/>
  <c r="CO12" i="1"/>
  <c r="CO13" i="1" s="1"/>
  <c r="GM12" i="1"/>
  <c r="GM13" i="1" s="1"/>
  <c r="GM10" i="1"/>
  <c r="GM11" i="1"/>
  <c r="GO31" i="1"/>
  <c r="GO40" i="1" s="1"/>
  <c r="IW7" i="1"/>
  <c r="EX7" i="1"/>
  <c r="EX186" i="1" s="1"/>
  <c r="JW11" i="1"/>
  <c r="JW10" i="1"/>
  <c r="JW12" i="1"/>
  <c r="JW13" i="1" s="1"/>
  <c r="GQ11" i="1"/>
  <c r="GQ10" i="1"/>
  <c r="GQ12" i="1"/>
  <c r="GQ13" i="1" s="1"/>
  <c r="JE11" i="1"/>
  <c r="JE10" i="1"/>
  <c r="JE12" i="1"/>
  <c r="JE13" i="1" s="1"/>
  <c r="FR11" i="1"/>
  <c r="FR10" i="1"/>
  <c r="FR12" i="1"/>
  <c r="FR13" i="1" s="1"/>
  <c r="AP12" i="1"/>
  <c r="AP13" i="1" s="1"/>
  <c r="AP10" i="1"/>
  <c r="AP11" i="1"/>
  <c r="CP11" i="1"/>
  <c r="CP10" i="1"/>
  <c r="CR26" i="1"/>
  <c r="BB13" i="1"/>
  <c r="GS32" i="1"/>
  <c r="GS41" i="1" s="1"/>
  <c r="GS30" i="1"/>
  <c r="GS39" i="1" s="1"/>
  <c r="AH13" i="1"/>
  <c r="GS29" i="1"/>
  <c r="GS38" i="1" s="1"/>
  <c r="JS12" i="1"/>
  <c r="JS13" i="1" s="1"/>
  <c r="JS10" i="1"/>
  <c r="JS11" i="1"/>
  <c r="JN7" i="1"/>
  <c r="FC7" i="1"/>
  <c r="FC186" i="1" s="1"/>
  <c r="CW12" i="1"/>
  <c r="CW13" i="1" s="1"/>
  <c r="CW10" i="1"/>
  <c r="CW11" i="1"/>
  <c r="GU27" i="1"/>
  <c r="GU36" i="1" s="1"/>
  <c r="BJ7" i="1"/>
  <c r="BJ186" i="1" s="1"/>
  <c r="JE7" i="1"/>
  <c r="GO7" i="1"/>
  <c r="JQ7" i="1"/>
  <c r="CM7" i="1"/>
  <c r="CM186" i="1" s="1"/>
  <c r="GU31" i="1"/>
  <c r="GU40" i="1" s="1"/>
  <c r="GU7" i="1"/>
  <c r="DS7" i="1"/>
  <c r="DS186" i="1" s="1"/>
  <c r="DQ7" i="1"/>
  <c r="KH7" i="1"/>
  <c r="GU29" i="1"/>
  <c r="GU38" i="1" s="1"/>
  <c r="AG13" i="1"/>
  <c r="JV7" i="1"/>
  <c r="JU7" i="1"/>
  <c r="JZ7" i="1"/>
  <c r="JZ145" i="1" s="1"/>
  <c r="IP12" i="1"/>
  <c r="IP13" i="1" s="1"/>
  <c r="IP10" i="1"/>
  <c r="IP11" i="1"/>
  <c r="GQ28" i="1"/>
  <c r="GQ37" i="1" s="1"/>
  <c r="JC12" i="1"/>
  <c r="JC13" i="1" s="1"/>
  <c r="JC10" i="1"/>
  <c r="JC11" i="1"/>
  <c r="GR30" i="1"/>
  <c r="GR39" i="1" s="1"/>
  <c r="BH7" i="1"/>
  <c r="GR7" i="1"/>
  <c r="GR186" i="1" s="1"/>
  <c r="IT7" i="1"/>
  <c r="GL11" i="1"/>
  <c r="GL10" i="1"/>
  <c r="GL12" i="1"/>
  <c r="GL13" i="1" s="1"/>
  <c r="IV12" i="1"/>
  <c r="IV13" i="1" s="1"/>
  <c r="IV10" i="1"/>
  <c r="IV11" i="1"/>
  <c r="KD11" i="1"/>
  <c r="KD10" i="1"/>
  <c r="KD12" i="1"/>
  <c r="KD13" i="1" s="1"/>
  <c r="GT11" i="1"/>
  <c r="GT10" i="1"/>
  <c r="GT12" i="1"/>
  <c r="GT13" i="1" s="1"/>
  <c r="DG11" i="1"/>
  <c r="DG10" i="1"/>
  <c r="DG12" i="1"/>
  <c r="DG13" i="1" s="1"/>
  <c r="GS26" i="1"/>
  <c r="GS35" i="1" s="1"/>
  <c r="JB12" i="1"/>
  <c r="JB13" i="1" s="1"/>
  <c r="JB10" i="1"/>
  <c r="JB11" i="1"/>
  <c r="GP11" i="1"/>
  <c r="GP10" i="1"/>
  <c r="GP12" i="1"/>
  <c r="GP13" i="1" s="1"/>
  <c r="KC11" i="1"/>
  <c r="KC10" i="1"/>
  <c r="KC12" i="1"/>
  <c r="KC13" i="1" s="1"/>
  <c r="DR11" i="1"/>
  <c r="DR10" i="1"/>
  <c r="DR12" i="1"/>
  <c r="DR13" i="1" s="1"/>
  <c r="ES11" i="1"/>
  <c r="ES10" i="1"/>
  <c r="ES12" i="1"/>
  <c r="ES13" i="1" s="1"/>
  <c r="GK12" i="1"/>
  <c r="GK13" i="1" s="1"/>
  <c r="GK10" i="1"/>
  <c r="GK11" i="1"/>
  <c r="GP26" i="1"/>
  <c r="GP35" i="1" s="1"/>
  <c r="DM12" i="1"/>
  <c r="DM13" i="1" s="1"/>
  <c r="DM10" i="1"/>
  <c r="DM11" i="1"/>
  <c r="IY12" i="1"/>
  <c r="IY13" i="1" s="1"/>
  <c r="IY10" i="1"/>
  <c r="IY11" i="1"/>
  <c r="JL11" i="1"/>
  <c r="JL10" i="1"/>
  <c r="JL12" i="1"/>
  <c r="JL13" i="1" s="1"/>
  <c r="FG11" i="1"/>
  <c r="FG10" i="1"/>
  <c r="FG12" i="1"/>
  <c r="FG13" i="1" s="1"/>
  <c r="GO27" i="1"/>
  <c r="GO36" i="1" s="1"/>
  <c r="GQ33" i="1"/>
  <c r="EX12" i="1"/>
  <c r="EX13" i="1" s="1"/>
  <c r="EX10" i="1"/>
  <c r="EX11" i="1"/>
  <c r="GT33" i="1"/>
  <c r="GS27" i="1"/>
  <c r="GS36" i="1" s="1"/>
  <c r="GI7" i="1"/>
  <c r="GS7" i="1"/>
  <c r="KC7" i="1"/>
  <c r="GP33" i="1"/>
  <c r="FZ27" i="1"/>
  <c r="FZ36" i="1" s="1"/>
  <c r="JP7" i="1"/>
  <c r="IU7" i="1"/>
  <c r="JC7" i="1"/>
  <c r="GH7" i="1"/>
  <c r="GH186" i="1" s="1"/>
  <c r="GY7" i="1"/>
  <c r="AL7" i="1"/>
  <c r="BP7" i="1"/>
  <c r="BP186" i="1" s="1"/>
  <c r="GO26" i="1"/>
  <c r="GO35" i="1" s="1"/>
  <c r="FZ28" i="1"/>
  <c r="FZ37" i="1" s="1"/>
  <c r="CY7" i="1"/>
  <c r="GE7" i="1"/>
  <c r="GE186" i="1" s="1"/>
  <c r="DJ11" i="1"/>
  <c r="DJ10" i="1"/>
  <c r="DJ12" i="1"/>
  <c r="DJ13" i="1" s="1"/>
  <c r="GW7" i="1"/>
  <c r="EW7" i="1"/>
  <c r="EW186" i="1" s="1"/>
  <c r="DN7" i="1"/>
  <c r="GN7" i="1"/>
  <c r="FW7" i="1"/>
  <c r="FW186" i="1" s="1"/>
  <c r="FZ29" i="1"/>
  <c r="FZ38" i="1" s="1"/>
  <c r="BT7" i="1"/>
  <c r="BT186" i="1" s="1"/>
  <c r="JO12" i="1"/>
  <c r="JO13" i="1" s="1"/>
  <c r="JO10" i="1"/>
  <c r="JO11" i="1"/>
  <c r="KA12" i="1"/>
  <c r="KA13" i="1" s="1"/>
  <c r="KA10" i="1"/>
  <c r="KA11" i="1"/>
  <c r="GC12" i="1"/>
  <c r="GC13" i="1" s="1"/>
  <c r="GC10" i="1"/>
  <c r="GC11" i="1"/>
  <c r="CQ13" i="1"/>
  <c r="FL12" i="1"/>
  <c r="FL13" i="1" s="1"/>
  <c r="FL10" i="1"/>
  <c r="FL11" i="1"/>
  <c r="EE12" i="1"/>
  <c r="EE13" i="1" s="1"/>
  <c r="EE10" i="1"/>
  <c r="EE11" i="1"/>
  <c r="FX7" i="1"/>
  <c r="FX186" i="1" s="1"/>
  <c r="IS7" i="1"/>
  <c r="FT12" i="1"/>
  <c r="FT13" i="1" s="1"/>
  <c r="FT10" i="1"/>
  <c r="FT11" i="1"/>
  <c r="DN12" i="1"/>
  <c r="DN13" i="1" s="1"/>
  <c r="DN10" i="1"/>
  <c r="DN11" i="1"/>
  <c r="BC11" i="1"/>
  <c r="BC10" i="1"/>
  <c r="BC12" i="1"/>
  <c r="BC13" i="1" s="1"/>
  <c r="JT12" i="1"/>
  <c r="JT13" i="1" s="1"/>
  <c r="JT10" i="1"/>
  <c r="JT11" i="1"/>
  <c r="DP11" i="1"/>
  <c r="DP10" i="1"/>
  <c r="DP12" i="1"/>
  <c r="DP13" i="1" s="1"/>
  <c r="DT11" i="1"/>
  <c r="DT10" i="1"/>
  <c r="DT12" i="1"/>
  <c r="DT13" i="1" s="1"/>
  <c r="GW11" i="1"/>
  <c r="GW10" i="1"/>
  <c r="GW12" i="1"/>
  <c r="GW13" i="1" s="1"/>
  <c r="JM11" i="1"/>
  <c r="JM10" i="1"/>
  <c r="JM12" i="1"/>
  <c r="JM13" i="1" s="1"/>
  <c r="BI12" i="1"/>
  <c r="BI13" i="1" s="1"/>
  <c r="BI10" i="1"/>
  <c r="BI11" i="1"/>
  <c r="FH11" i="1"/>
  <c r="FH10" i="1"/>
  <c r="FH12" i="1"/>
  <c r="FH13" i="1" s="1"/>
  <c r="GJ11" i="1"/>
  <c r="GJ10" i="1"/>
  <c r="GJ12" i="1"/>
  <c r="GJ13" i="1" s="1"/>
  <c r="BQ11" i="1"/>
  <c r="BQ10" i="1"/>
  <c r="BQ12" i="1"/>
  <c r="BQ13" i="1" s="1"/>
  <c r="DU12" i="1"/>
  <c r="DU13" i="1" s="1"/>
  <c r="DU10" i="1"/>
  <c r="DU11" i="1"/>
  <c r="IR12" i="1"/>
  <c r="IR13" i="1" s="1"/>
  <c r="IR10" i="1"/>
  <c r="IR11" i="1"/>
  <c r="GR12" i="1"/>
  <c r="GR13" i="1" s="1"/>
  <c r="GR10" i="1"/>
  <c r="GR11" i="1"/>
  <c r="IT12" i="1"/>
  <c r="IT13" i="1" s="1"/>
  <c r="IT10" i="1"/>
  <c r="IT11" i="1"/>
  <c r="GT27" i="1"/>
  <c r="GT36" i="1" s="1"/>
  <c r="BT12" i="1"/>
  <c r="BT13" i="1" s="1"/>
  <c r="BT10" i="1"/>
  <c r="BT11" i="1"/>
  <c r="AD13" i="1"/>
  <c r="GT30" i="1"/>
  <c r="GT39" i="1" s="1"/>
  <c r="GQ32" i="1"/>
  <c r="GQ41" i="1" s="1"/>
  <c r="GP32" i="1"/>
  <c r="GP41" i="1" s="1"/>
  <c r="FZ30" i="1"/>
  <c r="FZ39" i="1" s="1"/>
  <c r="GF7" i="1"/>
  <c r="GF186" i="1" s="1"/>
  <c r="IQ7" i="1"/>
  <c r="FY7" i="1"/>
  <c r="BD7" i="1"/>
  <c r="ES7" i="1"/>
  <c r="GR32" i="1"/>
  <c r="GR41" i="1" s="1"/>
  <c r="FZ11" i="1"/>
  <c r="FZ10" i="1"/>
  <c r="FZ12" i="1"/>
  <c r="FZ13" i="1" s="1"/>
  <c r="GK7" i="1"/>
  <c r="JF7" i="1"/>
  <c r="CF12" i="1"/>
  <c r="CF13" i="1" s="1"/>
  <c r="CF10" i="1"/>
  <c r="CF11" i="1"/>
  <c r="DW7" i="1"/>
  <c r="DW186" i="1" s="1"/>
  <c r="AP7" i="1"/>
  <c r="DH7" i="1"/>
  <c r="GB7" i="1"/>
  <c r="BI7" i="1"/>
  <c r="BI186" i="1" s="1"/>
  <c r="DP7" i="1"/>
  <c r="GU30" i="1"/>
  <c r="GU39" i="1" s="1"/>
  <c r="DD7" i="1"/>
  <c r="DM7" i="1"/>
  <c r="DM186" i="1" s="1"/>
  <c r="FM7" i="1"/>
  <c r="FM159" i="1" s="1"/>
  <c r="DU7" i="1"/>
  <c r="AE13" i="1"/>
  <c r="GQ25" i="1"/>
  <c r="GQ34" i="1" s="1"/>
  <c r="GQ31" i="1"/>
  <c r="GQ40" i="1" s="1"/>
  <c r="BR11" i="1"/>
  <c r="BR10" i="1"/>
  <c r="BR12" i="1"/>
  <c r="BR13" i="1" s="1"/>
  <c r="FZ31" i="1"/>
  <c r="FZ40" i="1" s="1"/>
  <c r="DL7" i="1"/>
  <c r="JM7" i="1"/>
  <c r="GR29" i="1"/>
  <c r="GR38" i="1" s="1"/>
  <c r="IW12" i="1"/>
  <c r="IW13" i="1" s="1"/>
  <c r="IW10" i="1"/>
  <c r="IW11" i="1"/>
  <c r="FS12" i="1"/>
  <c r="FS13" i="1" s="1"/>
  <c r="FS10" i="1"/>
  <c r="FS11" i="1"/>
  <c r="GS12" i="1"/>
  <c r="GS13" i="1" s="1"/>
  <c r="GS10" i="1"/>
  <c r="GS11" i="1"/>
  <c r="GN12" i="1"/>
  <c r="GN13" i="1" s="1"/>
  <c r="GN10" i="1"/>
  <c r="GN11" i="1"/>
  <c r="AS11" i="1"/>
  <c r="AS10" i="1"/>
  <c r="AS12" i="1"/>
  <c r="AS13" i="1" s="1"/>
  <c r="BO12" i="1"/>
  <c r="BO13" i="1" s="1"/>
  <c r="BO10" i="1"/>
  <c r="BO11" i="1"/>
  <c r="BD12" i="1"/>
  <c r="BD13" i="1" s="1"/>
  <c r="BD10" i="1"/>
  <c r="BD11" i="1"/>
  <c r="GE12" i="1"/>
  <c r="GE13" i="1" s="1"/>
  <c r="GE10" i="1"/>
  <c r="GE11" i="1"/>
  <c r="DO11" i="1"/>
  <c r="DO10" i="1"/>
  <c r="DO12" i="1"/>
  <c r="DO13" i="1" s="1"/>
  <c r="GG11" i="1"/>
  <c r="GG10" i="1"/>
  <c r="GG12" i="1"/>
  <c r="GG13" i="1" s="1"/>
  <c r="GH11" i="1"/>
  <c r="GH10" i="1"/>
  <c r="GH12" i="1"/>
  <c r="GH13" i="1" s="1"/>
  <c r="AX11" i="1"/>
  <c r="AX10" i="1"/>
  <c r="AX12" i="1"/>
  <c r="AX13" i="1" s="1"/>
  <c r="AV11" i="1"/>
  <c r="AV10" i="1"/>
  <c r="AV12" i="1"/>
  <c r="AV13" i="1" s="1"/>
  <c r="JU12" i="1"/>
  <c r="JU13" i="1" s="1"/>
  <c r="JU10" i="1"/>
  <c r="JU11" i="1"/>
  <c r="JN11" i="1"/>
  <c r="JN10" i="1"/>
  <c r="JN12" i="1"/>
  <c r="JN13" i="1" s="1"/>
  <c r="BA10" i="1"/>
  <c r="BA12" i="1"/>
  <c r="BA13" i="1" s="1"/>
  <c r="GX11" i="1"/>
  <c r="GX10" i="1"/>
  <c r="GX12" i="1"/>
  <c r="GX13" i="1" s="1"/>
  <c r="GF11" i="1"/>
  <c r="GF10" i="1"/>
  <c r="GF12" i="1"/>
  <c r="GF13" i="1" s="1"/>
  <c r="BF11" i="1"/>
  <c r="BF10" i="1"/>
  <c r="BF12" i="1"/>
  <c r="BF13" i="1" s="1"/>
  <c r="JP12" i="1"/>
  <c r="JP13" i="1" s="1"/>
  <c r="JP10" i="1"/>
  <c r="JP11" i="1"/>
  <c r="DH11" i="1"/>
  <c r="DH10" i="1"/>
  <c r="DH12" i="1"/>
  <c r="DH13" i="1" s="1"/>
  <c r="ED12" i="1"/>
  <c r="ED13" i="1" s="1"/>
  <c r="ED10" i="1"/>
  <c r="ED11" i="1"/>
  <c r="BJ11" i="1"/>
  <c r="BJ10" i="1"/>
  <c r="BJ12" i="1"/>
  <c r="BJ13" i="1" s="1"/>
  <c r="DQ11" i="1"/>
  <c r="DQ10" i="1"/>
  <c r="DQ12" i="1"/>
  <c r="DQ13" i="1" s="1"/>
  <c r="FP11" i="1"/>
  <c r="FP10" i="1"/>
  <c r="FP12" i="1"/>
  <c r="FP13" i="1" s="1"/>
  <c r="FO12" i="1"/>
  <c r="FO13" i="1" s="1"/>
  <c r="FO10" i="1"/>
  <c r="FO11" i="1"/>
  <c r="CQ176" i="1"/>
  <c r="CQ225" i="1"/>
  <c r="CQ174" i="1"/>
  <c r="CQ234" i="1"/>
  <c r="CQ258" i="1"/>
  <c r="CQ251" i="1"/>
  <c r="CQ322" i="1"/>
  <c r="CQ326" i="1"/>
  <c r="CQ148" i="1"/>
  <c r="CQ173" i="1"/>
  <c r="CQ141" i="1"/>
  <c r="CQ341" i="1"/>
  <c r="CQ169" i="1"/>
  <c r="CQ165" i="1"/>
  <c r="CQ215" i="1"/>
  <c r="CQ268" i="1"/>
  <c r="CQ209" i="1"/>
  <c r="CQ244" i="1"/>
  <c r="CQ334" i="1"/>
  <c r="CQ329" i="1"/>
  <c r="CQ139" i="1"/>
  <c r="CQ180" i="1"/>
  <c r="CQ276" i="1"/>
  <c r="CQ290" i="1"/>
  <c r="CQ315" i="1"/>
  <c r="CQ255" i="1"/>
  <c r="CQ314" i="1"/>
  <c r="CQ309" i="1"/>
  <c r="CQ187" i="1"/>
  <c r="CQ287" i="1"/>
  <c r="CQ240" i="1"/>
  <c r="CQ242" i="1"/>
  <c r="CQ189" i="1"/>
  <c r="CQ194" i="1"/>
  <c r="CQ245" i="1"/>
  <c r="CQ301" i="1"/>
  <c r="CQ248" i="1"/>
  <c r="CQ190" i="1"/>
  <c r="CQ222" i="1"/>
  <c r="CQ286" i="1"/>
  <c r="CQ308" i="1"/>
  <c r="CQ191" i="1"/>
  <c r="CQ202" i="1"/>
  <c r="CQ284" i="1"/>
  <c r="CQ270" i="1"/>
  <c r="CQ292" i="1"/>
  <c r="CQ149" i="1"/>
  <c r="CQ299" i="1"/>
  <c r="CQ160" i="1"/>
  <c r="CQ321" i="1"/>
  <c r="CQ293" i="1"/>
  <c r="CQ154" i="1"/>
  <c r="CQ249" i="1"/>
  <c r="CQ312" i="1"/>
  <c r="CQ166" i="1"/>
  <c r="CQ340" i="1"/>
  <c r="CQ181" i="1"/>
  <c r="CQ221" i="1"/>
  <c r="CQ175" i="1"/>
  <c r="CQ183" i="1"/>
  <c r="CQ155" i="1"/>
  <c r="CQ217" i="1"/>
  <c r="CQ279" i="1"/>
  <c r="CQ227" i="1"/>
  <c r="CQ260" i="1"/>
  <c r="CQ310" i="1"/>
  <c r="CQ288" i="1"/>
  <c r="CQ333" i="1"/>
  <c r="CQ247" i="1"/>
  <c r="CQ211" i="1"/>
  <c r="CQ205" i="1"/>
  <c r="CQ208" i="1"/>
  <c r="CQ339" i="1"/>
  <c r="CQ138" i="1"/>
  <c r="CQ328" i="1"/>
  <c r="CQ250" i="1"/>
  <c r="CQ325" i="1"/>
  <c r="CQ140" i="1"/>
  <c r="CQ285" i="1"/>
  <c r="CQ218" i="1"/>
  <c r="CQ147" i="1"/>
  <c r="CQ323" i="1"/>
  <c r="CQ259" i="1"/>
  <c r="CQ162" i="1"/>
  <c r="CQ327" i="1"/>
  <c r="CQ332" i="1"/>
  <c r="CQ199" i="1"/>
  <c r="CQ275" i="1"/>
  <c r="CQ201" i="1"/>
  <c r="CQ241" i="1"/>
  <c r="CQ324" i="1"/>
  <c r="CQ317" i="1"/>
  <c r="CQ203" i="1"/>
  <c r="CQ300" i="1"/>
  <c r="CQ274" i="1"/>
  <c r="CQ239" i="1"/>
  <c r="CQ185" i="1"/>
  <c r="CQ282" i="1"/>
  <c r="CQ223" i="1"/>
  <c r="CQ252" i="1"/>
  <c r="CQ337" i="1"/>
  <c r="CQ193" i="1"/>
  <c r="CQ226" i="1"/>
  <c r="CQ182" i="1"/>
  <c r="CQ207" i="1"/>
  <c r="CQ172" i="1"/>
  <c r="CQ243" i="1"/>
  <c r="CQ272" i="1"/>
  <c r="CQ212" i="1"/>
  <c r="CQ273" i="1"/>
  <c r="CQ304" i="1"/>
  <c r="CQ253" i="1"/>
  <c r="CQ167" i="1"/>
  <c r="CQ256" i="1"/>
  <c r="CQ313" i="1"/>
  <c r="CQ192" i="1"/>
  <c r="CQ271" i="1"/>
  <c r="CQ278" i="1"/>
  <c r="CQ238" i="1"/>
  <c r="CQ232" i="1"/>
  <c r="CQ336" i="1"/>
  <c r="CQ219" i="1"/>
  <c r="CQ220" i="1"/>
  <c r="CQ235" i="1"/>
  <c r="CQ280" i="1"/>
  <c r="CQ277" i="1"/>
  <c r="CQ246" i="1"/>
  <c r="CQ330" i="1"/>
  <c r="CQ170" i="1"/>
  <c r="CQ281" i="1"/>
  <c r="CQ267" i="1"/>
  <c r="CQ233" i="1"/>
  <c r="CQ320" i="1"/>
  <c r="CQ204" i="1"/>
  <c r="CQ210" i="1"/>
  <c r="CQ266" i="1"/>
  <c r="CQ298" i="1"/>
  <c r="CQ178" i="1"/>
  <c r="CQ307" i="1"/>
  <c r="CQ289" i="1"/>
  <c r="CQ257" i="1"/>
  <c r="CQ237" i="1"/>
  <c r="CQ316" i="1"/>
  <c r="CQ331" i="1"/>
  <c r="CQ163" i="1"/>
  <c r="CQ171" i="1"/>
  <c r="CQ20" i="1"/>
  <c r="CQ206" i="1"/>
  <c r="CQ216" i="1"/>
  <c r="CQ224" i="1"/>
  <c r="CQ306" i="1"/>
  <c r="CQ184" i="1"/>
  <c r="CQ188" i="1"/>
  <c r="CQ214" i="1"/>
  <c r="CQ179" i="1"/>
  <c r="CQ291" i="1"/>
  <c r="CQ265" i="1"/>
  <c r="CQ283" i="1"/>
  <c r="CQ318" i="1"/>
  <c r="CQ302" i="1"/>
  <c r="CQ146" i="1"/>
  <c r="CQ161" i="1"/>
  <c r="CQ319" i="1"/>
  <c r="CQ335" i="1"/>
  <c r="CQ164" i="1"/>
  <c r="CQ305" i="1"/>
  <c r="CQ200" i="1"/>
  <c r="CQ213" i="1"/>
  <c r="CQ236" i="1"/>
  <c r="CQ303" i="1"/>
  <c r="CQ338" i="1"/>
  <c r="CQ269" i="1"/>
  <c r="CQ254" i="1"/>
  <c r="CQ19" i="1"/>
  <c r="CQ311" i="1"/>
  <c r="CZ329" i="1"/>
  <c r="CZ319" i="1"/>
  <c r="CZ245" i="1"/>
  <c r="CZ183" i="1"/>
  <c r="CZ239" i="1"/>
  <c r="CZ165" i="1"/>
  <c r="CZ233" i="1"/>
  <c r="CZ315" i="1"/>
  <c r="CZ201" i="1"/>
  <c r="CZ336" i="1"/>
  <c r="CZ318" i="1"/>
  <c r="CZ224" i="1"/>
  <c r="CZ337" i="1"/>
  <c r="CZ174" i="1"/>
  <c r="CZ205" i="1"/>
  <c r="CZ328" i="1"/>
  <c r="CZ20" i="1"/>
  <c r="CZ253" i="1"/>
  <c r="CZ308" i="1"/>
  <c r="CZ234" i="1"/>
  <c r="CZ204" i="1"/>
  <c r="CZ274" i="1"/>
  <c r="CZ286" i="1"/>
  <c r="CZ292" i="1"/>
  <c r="CZ188" i="1"/>
  <c r="CZ334" i="1"/>
  <c r="CZ184" i="1"/>
  <c r="CZ316" i="1"/>
  <c r="CZ299" i="1"/>
  <c r="CZ138" i="1"/>
  <c r="CZ250" i="1"/>
  <c r="CZ338" i="1"/>
  <c r="CZ238" i="1"/>
  <c r="CZ324" i="1"/>
  <c r="CZ243" i="1"/>
  <c r="CZ312" i="1"/>
  <c r="CZ269" i="1"/>
  <c r="CZ257" i="1"/>
  <c r="CZ305" i="1"/>
  <c r="CZ272" i="1"/>
  <c r="CZ163" i="1"/>
  <c r="CZ283" i="1"/>
  <c r="CZ161" i="1"/>
  <c r="CZ219" i="1"/>
  <c r="CZ244" i="1"/>
  <c r="CZ277" i="1"/>
  <c r="CZ179" i="1"/>
  <c r="CZ160" i="1"/>
  <c r="CZ181" i="1"/>
  <c r="CZ214" i="1"/>
  <c r="CZ288" i="1"/>
  <c r="CZ242" i="1"/>
  <c r="CZ149" i="1"/>
  <c r="CZ232" i="1"/>
  <c r="CZ327" i="1"/>
  <c r="CZ226" i="1"/>
  <c r="CZ302" i="1"/>
  <c r="CZ140" i="1"/>
  <c r="CZ291" i="1"/>
  <c r="CZ303" i="1"/>
  <c r="CZ255" i="1"/>
  <c r="CZ306" i="1"/>
  <c r="CZ193" i="1"/>
  <c r="CZ290" i="1"/>
  <c r="CZ141" i="1"/>
  <c r="CZ282" i="1"/>
  <c r="CZ320" i="1"/>
  <c r="CZ266" i="1"/>
  <c r="CZ335" i="1"/>
  <c r="CZ289" i="1"/>
  <c r="CZ247" i="1"/>
  <c r="CZ147" i="1"/>
  <c r="CZ182" i="1"/>
  <c r="CZ310" i="1"/>
  <c r="CZ223" i="1"/>
  <c r="CZ246" i="1"/>
  <c r="CZ332" i="1"/>
  <c r="CZ192" i="1"/>
  <c r="CZ248" i="1"/>
  <c r="CZ313" i="1"/>
  <c r="CZ271" i="1"/>
  <c r="CZ300" i="1"/>
  <c r="CZ270" i="1"/>
  <c r="CZ333" i="1"/>
  <c r="CZ199" i="1"/>
  <c r="CZ215" i="1"/>
  <c r="CZ330" i="1"/>
  <c r="CZ180" i="1"/>
  <c r="CZ155" i="1"/>
  <c r="CZ216" i="1"/>
  <c r="CZ237" i="1"/>
  <c r="CZ218" i="1"/>
  <c r="CZ236" i="1"/>
  <c r="CZ222" i="1"/>
  <c r="CZ225" i="1"/>
  <c r="CZ249" i="1"/>
  <c r="CZ340" i="1"/>
  <c r="CZ203" i="1"/>
  <c r="CZ194" i="1"/>
  <c r="CZ221" i="1"/>
  <c r="CZ191" i="1"/>
  <c r="CZ212" i="1"/>
  <c r="CZ326" i="1"/>
  <c r="CZ211" i="1"/>
  <c r="CZ254" i="1"/>
  <c r="CZ166" i="1"/>
  <c r="CZ280" i="1"/>
  <c r="CZ267" i="1"/>
  <c r="CZ284" i="1"/>
  <c r="CZ317" i="1"/>
  <c r="CZ189" i="1"/>
  <c r="CZ278" i="1"/>
  <c r="CZ273" i="1"/>
  <c r="CZ259" i="1"/>
  <c r="CZ162" i="1"/>
  <c r="CZ314" i="1"/>
  <c r="CZ164" i="1"/>
  <c r="CZ227" i="1"/>
  <c r="CZ260" i="1"/>
  <c r="CZ169" i="1"/>
  <c r="CZ171" i="1"/>
  <c r="CZ268" i="1"/>
  <c r="CZ173" i="1"/>
  <c r="CZ175" i="1"/>
  <c r="CZ304" i="1"/>
  <c r="CZ275" i="1"/>
  <c r="CZ298" i="1"/>
  <c r="CZ258" i="1"/>
  <c r="CZ311" i="1"/>
  <c r="CZ241" i="1"/>
  <c r="CZ321" i="1"/>
  <c r="CZ209" i="1"/>
  <c r="CZ301" i="1"/>
  <c r="CZ309" i="1"/>
  <c r="CZ265" i="1"/>
  <c r="CZ322" i="1"/>
  <c r="CZ190" i="1"/>
  <c r="CZ207" i="1"/>
  <c r="CZ206" i="1"/>
  <c r="CZ146" i="1"/>
  <c r="CZ287" i="1"/>
  <c r="CZ281" i="1"/>
  <c r="CZ170" i="1"/>
  <c r="CZ293" i="1"/>
  <c r="CZ148" i="1"/>
  <c r="CZ202" i="1"/>
  <c r="CZ176" i="1"/>
  <c r="CZ276" i="1"/>
  <c r="CZ307" i="1"/>
  <c r="CZ341" i="1"/>
  <c r="CZ213" i="1"/>
  <c r="CZ200" i="1"/>
  <c r="CZ208" i="1"/>
  <c r="CZ285" i="1"/>
  <c r="CZ139" i="1"/>
  <c r="CZ279" i="1"/>
  <c r="CZ167" i="1"/>
  <c r="CZ251" i="1"/>
  <c r="CZ339" i="1"/>
  <c r="CZ187" i="1"/>
  <c r="CZ252" i="1"/>
  <c r="CZ325" i="1"/>
  <c r="CZ210" i="1"/>
  <c r="CZ154" i="1"/>
  <c r="CZ217" i="1"/>
  <c r="CZ323" i="1"/>
  <c r="CZ220" i="1"/>
  <c r="CZ331" i="1"/>
  <c r="CZ185" i="1"/>
  <c r="CZ240" i="1"/>
  <c r="CZ172" i="1"/>
  <c r="CZ256" i="1"/>
  <c r="CZ235" i="1"/>
  <c r="CZ19" i="1"/>
  <c r="CZ178" i="1"/>
  <c r="GO25" i="1"/>
  <c r="GO34" i="1" s="1"/>
  <c r="GO28" i="1"/>
  <c r="GO37" i="1" s="1"/>
  <c r="AU11" i="1"/>
  <c r="AU10" i="1"/>
  <c r="AU12" i="1"/>
  <c r="AU13" i="1" s="1"/>
  <c r="IU11" i="1"/>
  <c r="IU10" i="1"/>
  <c r="IU12" i="1"/>
  <c r="IU13" i="1" s="1"/>
  <c r="DK12" i="1"/>
  <c r="DK13" i="1" s="1"/>
  <c r="DK10" i="1"/>
  <c r="DK11" i="1"/>
  <c r="AZ10" i="1"/>
  <c r="AZ12" i="1"/>
  <c r="AZ13" i="1" s="1"/>
  <c r="GY11" i="1"/>
  <c r="GY10" i="1"/>
  <c r="GY12" i="1"/>
  <c r="GY13" i="1" s="1"/>
  <c r="DV12" i="1"/>
  <c r="DV13" i="1" s="1"/>
  <c r="DV10" i="1"/>
  <c r="DV11" i="1"/>
  <c r="FY11" i="1"/>
  <c r="FY10" i="1"/>
  <c r="FY12" i="1"/>
  <c r="FY13" i="1" s="1"/>
  <c r="KH12" i="1"/>
  <c r="KH13" i="1" s="1"/>
  <c r="KH10" i="1"/>
  <c r="KH11" i="1"/>
  <c r="GB12" i="1"/>
  <c r="GB13" i="1" s="1"/>
  <c r="GB10" i="1"/>
  <c r="GB11" i="1"/>
  <c r="FX12" i="1"/>
  <c r="FX13" i="1" s="1"/>
  <c r="FX10" i="1"/>
  <c r="FX11" i="1"/>
  <c r="DW11" i="1"/>
  <c r="DW10" i="1"/>
  <c r="DW12" i="1"/>
  <c r="DW13" i="1" s="1"/>
  <c r="JF12" i="1"/>
  <c r="JF13" i="1" s="1"/>
  <c r="JF10" i="1"/>
  <c r="JF11" i="1"/>
  <c r="JY12" i="1"/>
  <c r="JY13" i="1" s="1"/>
  <c r="JY10" i="1"/>
  <c r="JY11" i="1"/>
  <c r="DL12" i="1"/>
  <c r="DL13" i="1" s="1"/>
  <c r="DL10" i="1"/>
  <c r="DL11" i="1"/>
  <c r="FF11" i="1"/>
  <c r="FF10" i="1"/>
  <c r="FF12" i="1"/>
  <c r="FF13" i="1" s="1"/>
  <c r="JQ12" i="1"/>
  <c r="JQ13" i="1" s="1"/>
  <c r="JQ10" i="1"/>
  <c r="JQ11" i="1"/>
  <c r="GP25" i="1"/>
  <c r="GP34" i="1" s="1"/>
  <c r="GP28" i="1"/>
  <c r="GP37" i="1" s="1"/>
  <c r="FC12" i="1"/>
  <c r="FC13" i="1" s="1"/>
  <c r="FC10" i="1"/>
  <c r="FC11" i="1"/>
  <c r="BB10" i="1"/>
  <c r="AL12" i="1"/>
  <c r="AL13" i="1" s="1"/>
  <c r="AL10" i="1"/>
  <c r="AL11" i="1"/>
  <c r="GO11" i="1"/>
  <c r="GO10" i="1"/>
  <c r="GO12" i="1"/>
  <c r="GO13" i="1" s="1"/>
  <c r="AT11" i="1"/>
  <c r="AT10" i="1"/>
  <c r="AT12" i="1"/>
  <c r="AT13" i="1" s="1"/>
  <c r="AN11" i="1"/>
  <c r="AN10" i="1"/>
  <c r="AN12" i="1"/>
  <c r="AN13" i="1" s="1"/>
  <c r="BL12" i="1"/>
  <c r="BL13" i="1" s="1"/>
  <c r="BL10" i="1"/>
  <c r="BL11" i="1"/>
  <c r="BP12" i="1"/>
  <c r="BP13" i="1" s="1"/>
  <c r="BP10" i="1"/>
  <c r="BP11" i="1"/>
  <c r="KF11" i="1"/>
  <c r="KF10" i="1"/>
  <c r="KF12" i="1"/>
  <c r="KF13" i="1" s="1"/>
  <c r="IQ12" i="1"/>
  <c r="IQ13" i="1" s="1"/>
  <c r="IQ10" i="1"/>
  <c r="IQ11" i="1"/>
  <c r="CP225" i="1"/>
  <c r="CP226" i="1"/>
  <c r="CP325" i="1"/>
  <c r="CP160" i="1"/>
  <c r="CP256" i="1"/>
  <c r="CP242" i="1"/>
  <c r="CP250" i="1"/>
  <c r="CP259" i="1"/>
  <c r="CP182" i="1"/>
  <c r="CP314" i="1"/>
  <c r="CP299" i="1"/>
  <c r="CP224" i="1"/>
  <c r="CP337" i="1"/>
  <c r="CP303" i="1"/>
  <c r="CP169" i="1"/>
  <c r="CP178" i="1"/>
  <c r="CP252" i="1"/>
  <c r="CP215" i="1"/>
  <c r="CP278" i="1"/>
  <c r="CP324" i="1"/>
  <c r="CP235" i="1"/>
  <c r="CP206" i="1"/>
  <c r="CP284" i="1"/>
  <c r="CP246" i="1"/>
  <c r="CP141" i="1"/>
  <c r="CP305" i="1"/>
  <c r="CP189" i="1"/>
  <c r="CP309" i="1"/>
  <c r="CP194" i="1"/>
  <c r="CP212" i="1"/>
  <c r="CP201" i="1"/>
  <c r="CP227" i="1"/>
  <c r="CP340" i="1"/>
  <c r="CP275" i="1"/>
  <c r="CP244" i="1"/>
  <c r="CP281" i="1"/>
  <c r="CP213" i="1"/>
  <c r="CP239" i="1"/>
  <c r="CP331" i="1"/>
  <c r="CP336" i="1"/>
  <c r="CP326" i="1"/>
  <c r="CP166" i="1"/>
  <c r="CP175" i="1"/>
  <c r="CP234" i="1"/>
  <c r="CP180" i="1"/>
  <c r="CP307" i="1"/>
  <c r="CP200" i="1"/>
  <c r="CP184" i="1"/>
  <c r="CP232" i="1"/>
  <c r="CP203" i="1"/>
  <c r="CP146" i="1"/>
  <c r="CP339" i="1"/>
  <c r="CP282" i="1"/>
  <c r="CP319" i="1"/>
  <c r="CP187" i="1"/>
  <c r="CP338" i="1"/>
  <c r="CP323" i="1"/>
  <c r="CP257" i="1"/>
  <c r="CP321" i="1"/>
  <c r="CP138" i="1"/>
  <c r="CP327" i="1"/>
  <c r="CP155" i="1"/>
  <c r="CP199" i="1"/>
  <c r="CP241" i="1"/>
  <c r="CP254" i="1"/>
  <c r="CP310" i="1"/>
  <c r="CP277" i="1"/>
  <c r="CP292" i="1"/>
  <c r="CP236" i="1"/>
  <c r="CP271" i="1"/>
  <c r="CP334" i="1"/>
  <c r="CP289" i="1"/>
  <c r="CP332" i="1"/>
  <c r="CP335" i="1"/>
  <c r="CP273" i="1"/>
  <c r="CP286" i="1"/>
  <c r="CP204" i="1"/>
  <c r="CP217" i="1"/>
  <c r="CP322" i="1"/>
  <c r="CP237" i="1"/>
  <c r="CP288" i="1"/>
  <c r="CP260" i="1"/>
  <c r="CP298" i="1"/>
  <c r="CP329" i="1"/>
  <c r="CP290" i="1"/>
  <c r="CP233" i="1"/>
  <c r="CP161" i="1"/>
  <c r="CP171" i="1"/>
  <c r="CP185" i="1"/>
  <c r="CP255" i="1"/>
  <c r="CP218" i="1"/>
  <c r="CP216" i="1"/>
  <c r="CP223" i="1"/>
  <c r="CP193" i="1"/>
  <c r="CP211" i="1"/>
  <c r="CP240" i="1"/>
  <c r="CP302" i="1"/>
  <c r="CP214" i="1"/>
  <c r="CP176" i="1"/>
  <c r="CP149" i="1"/>
  <c r="CP316" i="1"/>
  <c r="CP265" i="1"/>
  <c r="CP167" i="1"/>
  <c r="CP154" i="1"/>
  <c r="CP270" i="1"/>
  <c r="CP192" i="1"/>
  <c r="CP220" i="1"/>
  <c r="CP291" i="1"/>
  <c r="CP251" i="1"/>
  <c r="CP247" i="1"/>
  <c r="CP266" i="1"/>
  <c r="CP219" i="1"/>
  <c r="CP269" i="1"/>
  <c r="CP245" i="1"/>
  <c r="CP330" i="1"/>
  <c r="CP208" i="1"/>
  <c r="CP317" i="1"/>
  <c r="CP183" i="1"/>
  <c r="CP190" i="1"/>
  <c r="CP328" i="1"/>
  <c r="CP179" i="1"/>
  <c r="CP320" i="1"/>
  <c r="CP341" i="1"/>
  <c r="CP140" i="1"/>
  <c r="CP315" i="1"/>
  <c r="CP318" i="1"/>
  <c r="CP333" i="1"/>
  <c r="CP287" i="1"/>
  <c r="CP238" i="1"/>
  <c r="CP164" i="1"/>
  <c r="CP304" i="1"/>
  <c r="CP163" i="1"/>
  <c r="CP311" i="1"/>
  <c r="CP174" i="1"/>
  <c r="CP209" i="1"/>
  <c r="CP300" i="1"/>
  <c r="CP313" i="1"/>
  <c r="CP207" i="1"/>
  <c r="CP205" i="1"/>
  <c r="CP222" i="1"/>
  <c r="CP249" i="1"/>
  <c r="CP258" i="1"/>
  <c r="CP148" i="1"/>
  <c r="CP253" i="1"/>
  <c r="CP276" i="1"/>
  <c r="CP301" i="1"/>
  <c r="CP293" i="1"/>
  <c r="CP274" i="1"/>
  <c r="CP308" i="1"/>
  <c r="CP181" i="1"/>
  <c r="CP173" i="1"/>
  <c r="CP147" i="1"/>
  <c r="CP20" i="1"/>
  <c r="CP202" i="1"/>
  <c r="CP210" i="1"/>
  <c r="CP268" i="1"/>
  <c r="CP285" i="1"/>
  <c r="CP272" i="1"/>
  <c r="CP280" i="1"/>
  <c r="CP172" i="1"/>
  <c r="CP243" i="1"/>
  <c r="CP267" i="1"/>
  <c r="CP279" i="1"/>
  <c r="CP165" i="1"/>
  <c r="CP191" i="1"/>
  <c r="CP162" i="1"/>
  <c r="CP312" i="1"/>
  <c r="CP283" i="1"/>
  <c r="CP306" i="1"/>
  <c r="CP188" i="1"/>
  <c r="CP221" i="1"/>
  <c r="CP139" i="1"/>
  <c r="CP248" i="1"/>
  <c r="CP19" i="1"/>
  <c r="CP170" i="1"/>
  <c r="GR25" i="1"/>
  <c r="GR34" i="1" s="1"/>
  <c r="GR31" i="1"/>
  <c r="GR40" i="1" s="1"/>
  <c r="JK11" i="1"/>
  <c r="JK10" i="1"/>
  <c r="JK12" i="1"/>
  <c r="JK13" i="1" s="1"/>
  <c r="CY11" i="1"/>
  <c r="CY10" i="1"/>
  <c r="CY12" i="1"/>
  <c r="CY13" i="1" s="1"/>
  <c r="AI13" i="1"/>
  <c r="CX12" i="1"/>
  <c r="CX13" i="1" s="1"/>
  <c r="CX10" i="1"/>
  <c r="CX11" i="1"/>
  <c r="FA11" i="1"/>
  <c r="FA10" i="1"/>
  <c r="FA12" i="1"/>
  <c r="FA13" i="1" s="1"/>
  <c r="DF7" i="1"/>
  <c r="DV7" i="1"/>
  <c r="GV7" i="1"/>
  <c r="GV186" i="1" s="1"/>
  <c r="JK338" i="1"/>
  <c r="JK139" i="1"/>
  <c r="JK240" i="1"/>
  <c r="JK212" i="1"/>
  <c r="JK167" i="1"/>
  <c r="JK140" i="1"/>
  <c r="JK333" i="1"/>
  <c r="JK208" i="1"/>
  <c r="JK232" i="1"/>
  <c r="JK191" i="1"/>
  <c r="JK293" i="1"/>
  <c r="JK272" i="1"/>
  <c r="JK205" i="1"/>
  <c r="JK319" i="1"/>
  <c r="JK141" i="1"/>
  <c r="JK324" i="1"/>
  <c r="JK190" i="1"/>
  <c r="JK253" i="1"/>
  <c r="JK170" i="1"/>
  <c r="JK266" i="1"/>
  <c r="JK251" i="1"/>
  <c r="JK323" i="1"/>
  <c r="JK243" i="1"/>
  <c r="JK265" i="1"/>
  <c r="JK335" i="1"/>
  <c r="JK291" i="1"/>
  <c r="JK332" i="1"/>
  <c r="JK285" i="1"/>
  <c r="JK193" i="1"/>
  <c r="JK247" i="1"/>
  <c r="JK162" i="1"/>
  <c r="JK258" i="1"/>
  <c r="JK312" i="1"/>
  <c r="JK138" i="1"/>
  <c r="JK307" i="1"/>
  <c r="JK334" i="1"/>
  <c r="JK199" i="1"/>
  <c r="JK327" i="1"/>
  <c r="JK254" i="1"/>
  <c r="JK166" i="1"/>
  <c r="JK270" i="1"/>
  <c r="JK316" i="1"/>
  <c r="JK221" i="1"/>
  <c r="JK238" i="1"/>
  <c r="JK163" i="1"/>
  <c r="JK175" i="1"/>
  <c r="JK282" i="1"/>
  <c r="JK303" i="1"/>
  <c r="JK281" i="1"/>
  <c r="JK287" i="1"/>
  <c r="JK248" i="1"/>
  <c r="JK149" i="1"/>
  <c r="JK209" i="1"/>
  <c r="JK304" i="1"/>
  <c r="JK219" i="1"/>
  <c r="JK256" i="1"/>
  <c r="JK252" i="1"/>
  <c r="JK239" i="1"/>
  <c r="JK164" i="1"/>
  <c r="JK233" i="1"/>
  <c r="JK257" i="1"/>
  <c r="JK155" i="1"/>
  <c r="JK244" i="1"/>
  <c r="JK325" i="1"/>
  <c r="JK148" i="1"/>
  <c r="JK188" i="1"/>
  <c r="JK217" i="1"/>
  <c r="JK160" i="1"/>
  <c r="JK235" i="1"/>
  <c r="JK165" i="1"/>
  <c r="JK161" i="1"/>
  <c r="JK292" i="1"/>
  <c r="JK207" i="1"/>
  <c r="JK340" i="1"/>
  <c r="JK187" i="1"/>
  <c r="JK225" i="1"/>
  <c r="JK172" i="1"/>
  <c r="JK279" i="1"/>
  <c r="JK336" i="1"/>
  <c r="JK211" i="1"/>
  <c r="JK310" i="1"/>
  <c r="JK249" i="1"/>
  <c r="JK250" i="1"/>
  <c r="JK280" i="1"/>
  <c r="JK320" i="1"/>
  <c r="JK331" i="1"/>
  <c r="JK246" i="1"/>
  <c r="JK300" i="1"/>
  <c r="JK223" i="1"/>
  <c r="JK245" i="1"/>
  <c r="JK192" i="1"/>
  <c r="JK242" i="1"/>
  <c r="JK180" i="1"/>
  <c r="JK268" i="1"/>
  <c r="JK322" i="1"/>
  <c r="JK278" i="1"/>
  <c r="JK222" i="1"/>
  <c r="JK206" i="1"/>
  <c r="JK201" i="1"/>
  <c r="JK328" i="1"/>
  <c r="JK214" i="1"/>
  <c r="JK308" i="1"/>
  <c r="JK277" i="1"/>
  <c r="JK273" i="1"/>
  <c r="JK255" i="1"/>
  <c r="JK154" i="1"/>
  <c r="JK289" i="1"/>
  <c r="JK313" i="1"/>
  <c r="JK203" i="1"/>
  <c r="JK302" i="1"/>
  <c r="JK314" i="1"/>
  <c r="JK283" i="1"/>
  <c r="JK306" i="1"/>
  <c r="JK274" i="1"/>
  <c r="JK171" i="1"/>
  <c r="JK204" i="1"/>
  <c r="JK309" i="1"/>
  <c r="JK216" i="1"/>
  <c r="JK337" i="1"/>
  <c r="JK200" i="1"/>
  <c r="JK220" i="1"/>
  <c r="JK288" i="1"/>
  <c r="JK183" i="1"/>
  <c r="JK179" i="1"/>
  <c r="JK275" i="1"/>
  <c r="JK329" i="1"/>
  <c r="JK215" i="1"/>
  <c r="JK202" i="1"/>
  <c r="JK299" i="1"/>
  <c r="JK315" i="1"/>
  <c r="JK269" i="1"/>
  <c r="JK321" i="1"/>
  <c r="JK271" i="1"/>
  <c r="JK169" i="1"/>
  <c r="JK234" i="1"/>
  <c r="JK286" i="1"/>
  <c r="JK181" i="1"/>
  <c r="JK224" i="1"/>
  <c r="JK185" i="1"/>
  <c r="JK330" i="1"/>
  <c r="JK176" i="1"/>
  <c r="JK284" i="1"/>
  <c r="JK184" i="1"/>
  <c r="JK290" i="1"/>
  <c r="JK173" i="1"/>
  <c r="JK276" i="1"/>
  <c r="JK341" i="1"/>
  <c r="JK178" i="1"/>
  <c r="JK218" i="1"/>
  <c r="JK182" i="1"/>
  <c r="JK241" i="1"/>
  <c r="JK194" i="1"/>
  <c r="JK174" i="1"/>
  <c r="JK260" i="1"/>
  <c r="JK311" i="1"/>
  <c r="JK226" i="1"/>
  <c r="JK326" i="1"/>
  <c r="JK20" i="1"/>
  <c r="JK339" i="1"/>
  <c r="JK146" i="1"/>
  <c r="JK189" i="1"/>
  <c r="JK301" i="1"/>
  <c r="JK210" i="1"/>
  <c r="JK305" i="1"/>
  <c r="JK237" i="1"/>
  <c r="JK236" i="1"/>
  <c r="JK259" i="1"/>
  <c r="JK318" i="1"/>
  <c r="JK227" i="1"/>
  <c r="JK267" i="1"/>
  <c r="JK213" i="1"/>
  <c r="JK147" i="1"/>
  <c r="JK298" i="1"/>
  <c r="JK19" i="1"/>
  <c r="JK317" i="1"/>
  <c r="GT32" i="1"/>
  <c r="GT41" i="1" s="1"/>
  <c r="CN11" i="1"/>
  <c r="CN10" i="1"/>
  <c r="CN12" i="1"/>
  <c r="CN13" i="1" s="1"/>
  <c r="FM11" i="1"/>
  <c r="FM10" i="1"/>
  <c r="FM12" i="1"/>
  <c r="FM13" i="1" s="1"/>
  <c r="FO7" i="1"/>
  <c r="KA7" i="1"/>
  <c r="GU11" i="1"/>
  <c r="GU10" i="1"/>
  <c r="GU12" i="1"/>
  <c r="GU13" i="1" s="1"/>
  <c r="FZ7" i="1"/>
  <c r="FZ186" i="1" s="1"/>
  <c r="IR7" i="1"/>
  <c r="FQ7" i="1"/>
  <c r="GP7" i="1"/>
  <c r="GS25" i="1"/>
  <c r="GS34" i="1" s="1"/>
  <c r="FZ25" i="1"/>
  <c r="FZ34" i="1" s="1"/>
  <c r="FZ32" i="1"/>
  <c r="FZ41" i="1" s="1"/>
  <c r="GV12" i="1"/>
  <c r="GV13" i="1" s="1"/>
  <c r="GV10" i="1"/>
  <c r="GV11" i="1"/>
  <c r="DO7" i="1"/>
  <c r="DO186" i="1" s="1"/>
  <c r="DE7" i="1"/>
  <c r="FB11" i="1"/>
  <c r="FB10" i="1"/>
  <c r="FB12" i="1"/>
  <c r="FB13" i="1" s="1"/>
  <c r="GU25" i="1"/>
  <c r="GU34" i="1" s="1"/>
  <c r="GU28" i="1"/>
  <c r="GU37" i="1" s="1"/>
  <c r="KF7" i="1"/>
  <c r="BM7" i="1"/>
  <c r="BM186" i="1" s="1"/>
  <c r="CX7" i="1"/>
  <c r="FA7" i="1"/>
  <c r="GT25" i="1"/>
  <c r="GT34" i="1" s="1"/>
  <c r="GT26" i="1"/>
  <c r="GT35" i="1" s="1"/>
  <c r="KD7" i="1"/>
  <c r="FG7" i="1"/>
  <c r="AZ163" i="1"/>
  <c r="AZ161" i="1"/>
  <c r="AZ327" i="1"/>
  <c r="AZ202" i="1"/>
  <c r="AZ322" i="1"/>
  <c r="AZ216" i="1"/>
  <c r="AZ301" i="1"/>
  <c r="AZ213" i="1"/>
  <c r="AZ311" i="1"/>
  <c r="AZ206" i="1"/>
  <c r="AZ305" i="1"/>
  <c r="AZ337" i="1"/>
  <c r="AZ314" i="1"/>
  <c r="AZ335" i="1"/>
  <c r="AZ309" i="1"/>
  <c r="AZ271" i="1"/>
  <c r="AZ319" i="1"/>
  <c r="AZ293" i="1"/>
  <c r="AZ325" i="1"/>
  <c r="AZ222" i="1"/>
  <c r="AZ315" i="1"/>
  <c r="AZ209" i="1"/>
  <c r="AZ312" i="1"/>
  <c r="AZ306" i="1"/>
  <c r="AZ234" i="1"/>
  <c r="AZ207" i="1"/>
  <c r="AZ283" i="1"/>
  <c r="AZ298" i="1"/>
  <c r="AZ280" i="1"/>
  <c r="AZ275" i="1"/>
  <c r="AZ201" i="1"/>
  <c r="AZ321" i="1"/>
  <c r="AZ288" i="1"/>
  <c r="AZ316" i="1"/>
  <c r="AZ148" i="1"/>
  <c r="AZ246" i="1"/>
  <c r="AZ254" i="1"/>
  <c r="AZ140" i="1"/>
  <c r="AZ139" i="1"/>
  <c r="AZ252" i="1"/>
  <c r="AZ260" i="1"/>
  <c r="AZ224" i="1"/>
  <c r="AZ20" i="1"/>
  <c r="AZ324" i="1"/>
  <c r="AZ237" i="1"/>
  <c r="AZ339" i="1"/>
  <c r="AZ147" i="1"/>
  <c r="AZ178" i="1"/>
  <c r="AZ307" i="1"/>
  <c r="AZ187" i="1"/>
  <c r="AZ239" i="1"/>
  <c r="AZ179" i="1"/>
  <c r="AZ281" i="1"/>
  <c r="AZ193" i="1"/>
  <c r="AZ269" i="1"/>
  <c r="AZ266" i="1"/>
  <c r="AZ251" i="1"/>
  <c r="AZ299" i="1"/>
  <c r="AZ302" i="1"/>
  <c r="AZ171" i="1"/>
  <c r="AZ203" i="1"/>
  <c r="AZ173" i="1"/>
  <c r="AZ258" i="1"/>
  <c r="AZ154" i="1"/>
  <c r="AZ235" i="1"/>
  <c r="AZ180" i="1"/>
  <c r="AZ253" i="1"/>
  <c r="AZ184" i="1"/>
  <c r="AZ215" i="1"/>
  <c r="AZ192" i="1"/>
  <c r="AZ146" i="1"/>
  <c r="AZ341" i="1"/>
  <c r="AZ329" i="1"/>
  <c r="AZ214" i="1"/>
  <c r="AZ155" i="1"/>
  <c r="AZ240" i="1"/>
  <c r="AZ167" i="1"/>
  <c r="AZ282" i="1"/>
  <c r="AZ162" i="1"/>
  <c r="AZ256" i="1"/>
  <c r="AZ176" i="1"/>
  <c r="AZ331" i="1"/>
  <c r="AZ289" i="1"/>
  <c r="AZ268" i="1"/>
  <c r="AZ310" i="1"/>
  <c r="AZ336" i="1"/>
  <c r="AZ303" i="1"/>
  <c r="AZ340" i="1"/>
  <c r="AZ277" i="1"/>
  <c r="AZ219" i="1"/>
  <c r="AZ276" i="1"/>
  <c r="AZ272" i="1"/>
  <c r="AZ199" i="1"/>
  <c r="AZ225" i="1"/>
  <c r="AZ273" i="1"/>
  <c r="AZ241" i="1"/>
  <c r="AZ267" i="1"/>
  <c r="AZ211" i="1"/>
  <c r="AZ244" i="1"/>
  <c r="AZ233" i="1"/>
  <c r="AZ330" i="1"/>
  <c r="AZ250" i="1"/>
  <c r="AZ175" i="1"/>
  <c r="AZ212" i="1"/>
  <c r="AZ308" i="1"/>
  <c r="AZ245" i="1"/>
  <c r="AZ189" i="1"/>
  <c r="AZ318" i="1"/>
  <c r="AZ218" i="1"/>
  <c r="AZ170" i="1"/>
  <c r="AZ247" i="1"/>
  <c r="AZ200" i="1"/>
  <c r="AZ323" i="1"/>
  <c r="AZ278" i="1"/>
  <c r="AZ257" i="1"/>
  <c r="AZ274" i="1"/>
  <c r="AZ236" i="1"/>
  <c r="AZ242" i="1"/>
  <c r="AZ284" i="1"/>
  <c r="AZ204" i="1"/>
  <c r="AZ287" i="1"/>
  <c r="AZ238" i="1"/>
  <c r="AZ174" i="1"/>
  <c r="AZ270" i="1"/>
  <c r="AZ255" i="1"/>
  <c r="AZ138" i="1"/>
  <c r="AZ279" i="1"/>
  <c r="AZ221" i="1"/>
  <c r="AZ265" i="1"/>
  <c r="AZ290" i="1"/>
  <c r="AZ304" i="1"/>
  <c r="AZ172" i="1"/>
  <c r="AZ149" i="1"/>
  <c r="AZ194" i="1"/>
  <c r="AZ208" i="1"/>
  <c r="AZ285" i="1"/>
  <c r="AZ291" i="1"/>
  <c r="AZ223" i="1"/>
  <c r="AZ210" i="1"/>
  <c r="AZ286" i="1"/>
  <c r="AZ227" i="1"/>
  <c r="AZ141" i="1"/>
  <c r="AZ259" i="1"/>
  <c r="AZ164" i="1"/>
  <c r="AZ188" i="1"/>
  <c r="AZ185" i="1"/>
  <c r="AZ181" i="1"/>
  <c r="AZ183" i="1"/>
  <c r="AZ169" i="1"/>
  <c r="AZ326" i="1"/>
  <c r="AZ205" i="1"/>
  <c r="AZ220" i="1"/>
  <c r="AZ190" i="1"/>
  <c r="AZ333" i="1"/>
  <c r="AZ217" i="1"/>
  <c r="AZ182" i="1"/>
  <c r="AZ249" i="1"/>
  <c r="AZ292" i="1"/>
  <c r="AZ332" i="1"/>
  <c r="AZ243" i="1"/>
  <c r="AZ248" i="1"/>
  <c r="AZ313" i="1"/>
  <c r="AZ328" i="1"/>
  <c r="AZ191" i="1"/>
  <c r="AZ334" i="1"/>
  <c r="AZ232" i="1"/>
  <c r="AZ320" i="1"/>
  <c r="AZ166" i="1"/>
  <c r="AZ165" i="1"/>
  <c r="AZ160" i="1"/>
  <c r="AZ338" i="1"/>
  <c r="AZ317" i="1"/>
  <c r="AZ226" i="1"/>
  <c r="AZ19" i="1"/>
  <c r="AZ300" i="1"/>
  <c r="AI208" i="1"/>
  <c r="AI320" i="1"/>
  <c r="AI322" i="1"/>
  <c r="AI308" i="1"/>
  <c r="AI293" i="1"/>
  <c r="AI257" i="1"/>
  <c r="AI286" i="1"/>
  <c r="AI138" i="1"/>
  <c r="AI181" i="1"/>
  <c r="AI205" i="1"/>
  <c r="AI334" i="1"/>
  <c r="AI312" i="1"/>
  <c r="AI310" i="1"/>
  <c r="AI233" i="1"/>
  <c r="AI266" i="1"/>
  <c r="AI162" i="1"/>
  <c r="AI166" i="1"/>
  <c r="AI315" i="1"/>
  <c r="AI292" i="1"/>
  <c r="AI247" i="1"/>
  <c r="AI224" i="1"/>
  <c r="AI299" i="1"/>
  <c r="AI236" i="1"/>
  <c r="AI180" i="1"/>
  <c r="AI313" i="1"/>
  <c r="AI273" i="1"/>
  <c r="AI172" i="1"/>
  <c r="AI245" i="1"/>
  <c r="AI217" i="1"/>
  <c r="AI335" i="1"/>
  <c r="AI288" i="1"/>
  <c r="AI139" i="1"/>
  <c r="AI331" i="1"/>
  <c r="AI255" i="1"/>
  <c r="AI191" i="1"/>
  <c r="AI321" i="1"/>
  <c r="AI232" i="1"/>
  <c r="AI243" i="1"/>
  <c r="AI193" i="1"/>
  <c r="AI330" i="1"/>
  <c r="AI214" i="1"/>
  <c r="AI283" i="1"/>
  <c r="AI289" i="1"/>
  <c r="AI318" i="1"/>
  <c r="AI275" i="1"/>
  <c r="AI178" i="1"/>
  <c r="AI340" i="1"/>
  <c r="AI209" i="1"/>
  <c r="AI165" i="1"/>
  <c r="AI285" i="1"/>
  <c r="AI199" i="1"/>
  <c r="AI305" i="1"/>
  <c r="AI271" i="1"/>
  <c r="AI215" i="1"/>
  <c r="AI337" i="1"/>
  <c r="AI242" i="1"/>
  <c r="AI184" i="1"/>
  <c r="AI147" i="1"/>
  <c r="AI278" i="1"/>
  <c r="AI274" i="1"/>
  <c r="AI341" i="1"/>
  <c r="AI254" i="1"/>
  <c r="AI204" i="1"/>
  <c r="AI239" i="1"/>
  <c r="AI252" i="1"/>
  <c r="AI187" i="1"/>
  <c r="AI327" i="1"/>
  <c r="AI287" i="1"/>
  <c r="AI164" i="1"/>
  <c r="AI259" i="1"/>
  <c r="AI226" i="1"/>
  <c r="AI326" i="1"/>
  <c r="AI250" i="1"/>
  <c r="AI201" i="1"/>
  <c r="AI319" i="1"/>
  <c r="AI279" i="1"/>
  <c r="AI189" i="1"/>
  <c r="AI302" i="1"/>
  <c r="AI241" i="1"/>
  <c r="AI174" i="1"/>
  <c r="AI258" i="1"/>
  <c r="AI222" i="1"/>
  <c r="AI200" i="1"/>
  <c r="AI339" i="1"/>
  <c r="AI270" i="1"/>
  <c r="AI182" i="1"/>
  <c r="AI171" i="1"/>
  <c r="AI300" i="1"/>
  <c r="AI248" i="1"/>
  <c r="AI332" i="1"/>
  <c r="AI277" i="1"/>
  <c r="AI220" i="1"/>
  <c r="AI160" i="1"/>
  <c r="AI272" i="1"/>
  <c r="AI141" i="1"/>
  <c r="AI298" i="1"/>
  <c r="AI244" i="1"/>
  <c r="AI194" i="1"/>
  <c r="AI325" i="1"/>
  <c r="AI265" i="1"/>
  <c r="AI155" i="1"/>
  <c r="AI246" i="1"/>
  <c r="AI216" i="1"/>
  <c r="AI154" i="1"/>
  <c r="AI284" i="1"/>
  <c r="AI211" i="1"/>
  <c r="AI311" i="1"/>
  <c r="AI213" i="1"/>
  <c r="AI179" i="1"/>
  <c r="AI324" i="1"/>
  <c r="AI218" i="1"/>
  <c r="AI167" i="1"/>
  <c r="AI235" i="1"/>
  <c r="AI210" i="1"/>
  <c r="AI307" i="1"/>
  <c r="AI281" i="1"/>
  <c r="AI190" i="1"/>
  <c r="AI314" i="1"/>
  <c r="AI238" i="1"/>
  <c r="AI175" i="1"/>
  <c r="AI280" i="1"/>
  <c r="AI202" i="1"/>
  <c r="AI317" i="1"/>
  <c r="AI267" i="1"/>
  <c r="AI221" i="1"/>
  <c r="AI316" i="1"/>
  <c r="AI276" i="1"/>
  <c r="AI185" i="1"/>
  <c r="AI149" i="1"/>
  <c r="AI173" i="1"/>
  <c r="AI169" i="1"/>
  <c r="AI240" i="1"/>
  <c r="AI223" i="1"/>
  <c r="AI303" i="1"/>
  <c r="AI260" i="1"/>
  <c r="AI20" i="1"/>
  <c r="AI309" i="1"/>
  <c r="AI256" i="1"/>
  <c r="AI183" i="1"/>
  <c r="AI301" i="1"/>
  <c r="AI290" i="1"/>
  <c r="AI170" i="1"/>
  <c r="AI237" i="1"/>
  <c r="AI212" i="1"/>
  <c r="AI329" i="1"/>
  <c r="AI249" i="1"/>
  <c r="AI225" i="1"/>
  <c r="AI251" i="1"/>
  <c r="AI219" i="1"/>
  <c r="AI323" i="1"/>
  <c r="AI306" i="1"/>
  <c r="AI203" i="1"/>
  <c r="AI163" i="1"/>
  <c r="AI146" i="1"/>
  <c r="AI206" i="1"/>
  <c r="AI336" i="1"/>
  <c r="AI268" i="1"/>
  <c r="AI188" i="1"/>
  <c r="AI328" i="1"/>
  <c r="AI253" i="1"/>
  <c r="AI176" i="1"/>
  <c r="AI282" i="1"/>
  <c r="AI227" i="1"/>
  <c r="AI338" i="1"/>
  <c r="AI234" i="1"/>
  <c r="AI140" i="1"/>
  <c r="AI304" i="1"/>
  <c r="AI291" i="1"/>
  <c r="AI161" i="1"/>
  <c r="AI269" i="1"/>
  <c r="AI192" i="1"/>
  <c r="AI148" i="1"/>
  <c r="AI207" i="1"/>
  <c r="AI19" i="1"/>
  <c r="AI333" i="1"/>
  <c r="GI29" i="1"/>
  <c r="GI38" i="1" s="1"/>
  <c r="DD12" i="1"/>
  <c r="DD13" i="1" s="1"/>
  <c r="DD10" i="1"/>
  <c r="DD11" i="1"/>
  <c r="BD28" i="1"/>
  <c r="BD37" i="1" s="1"/>
  <c r="GI31" i="1"/>
  <c r="GI40" i="1" s="1"/>
  <c r="CE7" i="1"/>
  <c r="AI26" i="1"/>
  <c r="AI35" i="1" s="1"/>
  <c r="BD32" i="1"/>
  <c r="BD41" i="1" s="1"/>
  <c r="GG28" i="1"/>
  <c r="GG37" i="1" s="1"/>
  <c r="CC12" i="1"/>
  <c r="CC13" i="1" s="1"/>
  <c r="CC10" i="1"/>
  <c r="CC11" i="1"/>
  <c r="CE11" i="1"/>
  <c r="CE10" i="1"/>
  <c r="CE12" i="1"/>
  <c r="CE13" i="1" s="1"/>
  <c r="BZ7" i="1"/>
  <c r="BX7" i="1"/>
  <c r="GF30" i="1"/>
  <c r="GF39" i="1" s="1"/>
  <c r="CK11" i="1"/>
  <c r="CK10" i="1"/>
  <c r="CK12" i="1"/>
  <c r="CK13" i="1" s="1"/>
  <c r="AI31" i="1"/>
  <c r="AI40" i="1" s="1"/>
  <c r="ED29" i="1"/>
  <c r="ED38" i="1" s="1"/>
  <c r="CH7" i="1"/>
  <c r="GE28" i="1"/>
  <c r="GD28" i="1" s="1" a="1"/>
  <c r="GD28" i="1" s="1"/>
  <c r="DI12" i="1"/>
  <c r="DI13" i="1" s="1"/>
  <c r="DI10" i="1"/>
  <c r="DI11" i="1"/>
  <c r="BD27" i="1"/>
  <c r="BD36" i="1" s="1"/>
  <c r="GE26" i="1"/>
  <c r="GD26" i="1" s="1" a="1"/>
  <c r="GD26" i="1" s="1"/>
  <c r="CD12" i="1"/>
  <c r="CD13" i="1" s="1"/>
  <c r="CD10" i="1"/>
  <c r="CD11" i="1"/>
  <c r="BW11" i="1"/>
  <c r="BW10" i="1"/>
  <c r="BW12" i="1"/>
  <c r="BW13" i="1" s="1"/>
  <c r="JK27" i="1"/>
  <c r="JK36" i="1" s="1"/>
  <c r="GG31" i="1"/>
  <c r="GG40" i="1" s="1"/>
  <c r="EM7" i="1"/>
  <c r="GI32" i="1"/>
  <c r="GI41" i="1" s="1"/>
  <c r="GE33" i="1"/>
  <c r="GD33" i="1" s="1" a="1"/>
  <c r="GD33" i="1" s="1"/>
  <c r="JK30" i="1"/>
  <c r="JK39" i="1" s="1"/>
  <c r="CA7" i="1"/>
  <c r="CB12" i="1"/>
  <c r="CB13" i="1" s="1"/>
  <c r="CB10" i="1"/>
  <c r="CB11" i="1"/>
  <c r="JK33" i="1"/>
  <c r="AI33" i="1"/>
  <c r="AI30" i="1"/>
  <c r="AI39" i="1" s="1"/>
  <c r="EN7" i="1"/>
  <c r="GI30" i="1"/>
  <c r="GI39" i="1" s="1"/>
  <c r="CC7" i="1"/>
  <c r="CL7" i="1"/>
  <c r="CJ12" i="1"/>
  <c r="CJ13" i="1" s="1"/>
  <c r="CJ10" i="1"/>
  <c r="CJ11" i="1"/>
  <c r="GE32" i="1"/>
  <c r="GG29" i="1"/>
  <c r="GG38" i="1" s="1"/>
  <c r="EP11" i="1"/>
  <c r="EP10" i="1"/>
  <c r="EP12" i="1"/>
  <c r="EP13" i="1" s="1"/>
  <c r="BW7" i="1"/>
  <c r="BY7" i="1"/>
  <c r="BY11" i="1"/>
  <c r="BY10" i="1"/>
  <c r="BY12" i="1"/>
  <c r="BY13" i="1" s="1"/>
  <c r="DE11" i="1"/>
  <c r="DE10" i="1"/>
  <c r="DE12" i="1"/>
  <c r="DE13" i="1" s="1"/>
  <c r="GE29" i="1"/>
  <c r="GD29" i="1" s="1" a="1"/>
  <c r="GD29" i="1" s="1"/>
  <c r="GG32" i="1"/>
  <c r="GG41" i="1" s="1"/>
  <c r="AK12" i="1"/>
  <c r="AK13" i="1" s="1"/>
  <c r="AK10" i="1"/>
  <c r="AK11" i="1"/>
  <c r="CA11" i="1"/>
  <c r="CA10" i="1"/>
  <c r="CA12" i="1"/>
  <c r="CA13" i="1" s="1"/>
  <c r="GF29" i="1"/>
  <c r="GF38" i="1" s="1"/>
  <c r="JK28" i="1"/>
  <c r="JK37" i="1" s="1"/>
  <c r="ED33" i="1"/>
  <c r="GI28" i="1"/>
  <c r="GI37" i="1" s="1"/>
  <c r="EM12" i="1"/>
  <c r="EM13" i="1" s="1"/>
  <c r="EM10" i="1"/>
  <c r="EM11" i="1"/>
  <c r="GF28" i="1"/>
  <c r="GF37" i="1" s="1"/>
  <c r="ED30" i="1"/>
  <c r="ED39" i="1" s="1"/>
  <c r="JK26" i="1"/>
  <c r="JK35" i="1" s="1"/>
  <c r="ED28" i="1"/>
  <c r="ED37" i="1" s="1"/>
  <c r="JK31" i="1"/>
  <c r="JK40" i="1" s="1"/>
  <c r="BX11" i="1"/>
  <c r="BX10" i="1"/>
  <c r="BX12" i="1"/>
  <c r="BX13" i="1" s="1"/>
  <c r="GE31" i="1"/>
  <c r="GE40" i="1" s="1"/>
  <c r="GD40" i="1" s="1" a="1"/>
  <c r="GD40" i="1" s="1"/>
  <c r="GF31" i="1"/>
  <c r="GF40" i="1" s="1"/>
  <c r="AI32" i="1"/>
  <c r="AI41" i="1" s="1"/>
  <c r="EN12" i="1"/>
  <c r="EN13" i="1" s="1"/>
  <c r="EN10" i="1"/>
  <c r="EN11" i="1"/>
  <c r="JK29" i="1"/>
  <c r="JK38" i="1" s="1"/>
  <c r="BZ11" i="1"/>
  <c r="BZ10" i="1"/>
  <c r="BZ12" i="1"/>
  <c r="BZ13" i="1" s="1"/>
  <c r="CL12" i="1"/>
  <c r="CL13" i="1" s="1"/>
  <c r="CL10" i="1"/>
  <c r="CL11" i="1"/>
  <c r="EO12" i="1"/>
  <c r="EO13" i="1" s="1"/>
  <c r="EO10" i="1"/>
  <c r="EO11" i="1"/>
  <c r="CH11" i="1"/>
  <c r="GG33" i="1"/>
  <c r="EF11" i="1"/>
  <c r="EF10" i="1"/>
  <c r="EF12" i="1"/>
  <c r="EF13" i="1" s="1"/>
  <c r="CU11" i="1"/>
  <c r="CU10" i="1"/>
  <c r="CU12" i="1"/>
  <c r="CU13" i="1" s="1"/>
  <c r="DC11" i="1"/>
  <c r="DC10" i="1"/>
  <c r="DC12" i="1"/>
  <c r="DC13" i="1" s="1"/>
  <c r="FU12" i="1"/>
  <c r="FU13" i="1" s="1"/>
  <c r="FU10" i="1"/>
  <c r="FU11" i="1"/>
  <c r="BD26" i="1"/>
  <c r="BD35" i="1" s="1"/>
  <c r="JH12" i="1"/>
  <c r="JH13" i="1" s="1"/>
  <c r="JH10" i="1"/>
  <c r="JH11" i="1"/>
  <c r="GF27" i="1"/>
  <c r="GF36" i="1" s="1"/>
  <c r="DY12" i="1"/>
  <c r="DY13" i="1" s="1"/>
  <c r="DY10" i="1"/>
  <c r="DY11" i="1"/>
  <c r="CZ11" i="1"/>
  <c r="CZ10" i="1"/>
  <c r="CZ12" i="1"/>
  <c r="CZ13" i="1" s="1"/>
  <c r="AH7" i="1"/>
  <c r="JJ27" i="1"/>
  <c r="JJ36" i="1" s="1"/>
  <c r="ED32" i="1"/>
  <c r="ED41" i="1" s="1"/>
  <c r="GF32" i="1"/>
  <c r="GF41" i="1" s="1"/>
  <c r="JI27" i="1"/>
  <c r="JI36" i="1" s="1"/>
  <c r="DA7" i="1"/>
  <c r="BD33" i="1"/>
  <c r="JI11" i="1"/>
  <c r="JI10" i="1"/>
  <c r="JI12" i="1"/>
  <c r="JI13" i="1" s="1"/>
  <c r="JI201" i="1"/>
  <c r="JI140" i="1"/>
  <c r="JI155" i="1"/>
  <c r="JI248" i="1"/>
  <c r="JI192" i="1"/>
  <c r="JI216" i="1"/>
  <c r="JI205" i="1"/>
  <c r="JI163" i="1"/>
  <c r="JI270" i="1"/>
  <c r="JI300" i="1"/>
  <c r="JI258" i="1"/>
  <c r="JI193" i="1"/>
  <c r="JI280" i="1"/>
  <c r="JI251" i="1"/>
  <c r="JI166" i="1"/>
  <c r="JI191" i="1"/>
  <c r="JI213" i="1"/>
  <c r="JI324" i="1"/>
  <c r="JI138" i="1"/>
  <c r="JI171" i="1"/>
  <c r="JI215" i="1"/>
  <c r="JI170" i="1"/>
  <c r="JI335" i="1"/>
  <c r="JI301" i="1"/>
  <c r="JI149" i="1"/>
  <c r="JI218" i="1"/>
  <c r="JI321" i="1"/>
  <c r="JI162" i="1"/>
  <c r="JI253" i="1"/>
  <c r="JI328" i="1"/>
  <c r="JI220" i="1"/>
  <c r="JI227" i="1"/>
  <c r="JI340" i="1"/>
  <c r="JI303" i="1"/>
  <c r="JI256" i="1"/>
  <c r="JI279" i="1"/>
  <c r="JI250" i="1"/>
  <c r="JI339" i="1"/>
  <c r="JI175" i="1"/>
  <c r="JI182" i="1"/>
  <c r="JI167" i="1"/>
  <c r="JI240" i="1"/>
  <c r="JI178" i="1"/>
  <c r="JI272" i="1"/>
  <c r="JI254" i="1"/>
  <c r="JI222" i="1"/>
  <c r="JI181" i="1"/>
  <c r="JI223" i="1"/>
  <c r="JI282" i="1"/>
  <c r="JI212" i="1"/>
  <c r="JI268" i="1"/>
  <c r="JI238" i="1"/>
  <c r="JI173" i="1"/>
  <c r="JI305" i="1"/>
  <c r="JI291" i="1"/>
  <c r="JI210" i="1"/>
  <c r="JI141" i="1"/>
  <c r="JI302" i="1"/>
  <c r="JI165" i="1"/>
  <c r="JI290" i="1"/>
  <c r="JI314" i="1"/>
  <c r="JI308" i="1"/>
  <c r="JI219" i="1"/>
  <c r="JI237" i="1"/>
  <c r="JI306" i="1"/>
  <c r="JI203" i="1"/>
  <c r="JI160" i="1"/>
  <c r="JI176" i="1"/>
  <c r="JI337" i="1"/>
  <c r="JI312" i="1"/>
  <c r="JI226" i="1"/>
  <c r="JI244" i="1"/>
  <c r="JI217" i="1"/>
  <c r="JI304" i="1"/>
  <c r="JI292" i="1"/>
  <c r="JI260" i="1"/>
  <c r="JI271" i="1"/>
  <c r="JI20" i="1"/>
  <c r="JI310" i="1"/>
  <c r="JI246" i="1"/>
  <c r="JI276" i="1"/>
  <c r="JI249" i="1"/>
  <c r="JI341" i="1"/>
  <c r="JI298" i="1"/>
  <c r="JI208" i="1"/>
  <c r="JI322" i="1"/>
  <c r="JI278" i="1"/>
  <c r="JI187" i="1"/>
  <c r="JI281" i="1"/>
  <c r="JI318" i="1"/>
  <c r="JI293" i="1"/>
  <c r="JI289" i="1"/>
  <c r="JI236" i="1"/>
  <c r="JI180" i="1"/>
  <c r="JI317" i="1"/>
  <c r="JI243" i="1"/>
  <c r="JI207" i="1"/>
  <c r="JI199" i="1"/>
  <c r="JI338" i="1"/>
  <c r="JI183" i="1"/>
  <c r="JI255" i="1"/>
  <c r="JI209" i="1"/>
  <c r="JI211" i="1"/>
  <c r="JI275" i="1"/>
  <c r="JI174" i="1"/>
  <c r="JI239" i="1"/>
  <c r="JI204" i="1"/>
  <c r="JI172" i="1"/>
  <c r="JI179" i="1"/>
  <c r="JI334" i="1"/>
  <c r="JI326" i="1"/>
  <c r="JI225" i="1"/>
  <c r="JI269" i="1"/>
  <c r="JI265" i="1"/>
  <c r="JI299" i="1"/>
  <c r="JI259" i="1"/>
  <c r="JI277" i="1"/>
  <c r="JI147" i="1"/>
  <c r="JI257" i="1"/>
  <c r="JI320" i="1"/>
  <c r="JI247" i="1"/>
  <c r="JI148" i="1"/>
  <c r="JI331" i="1"/>
  <c r="JI333" i="1"/>
  <c r="JI232" i="1"/>
  <c r="JI274" i="1"/>
  <c r="JI189" i="1"/>
  <c r="JI287" i="1"/>
  <c r="JI235" i="1"/>
  <c r="JI307" i="1"/>
  <c r="JI319" i="1"/>
  <c r="JI241" i="1"/>
  <c r="JI267" i="1"/>
  <c r="JI336" i="1"/>
  <c r="JI190" i="1"/>
  <c r="JI329" i="1"/>
  <c r="JI234" i="1"/>
  <c r="JI224" i="1"/>
  <c r="JI221" i="1"/>
  <c r="JI161" i="1"/>
  <c r="JI194" i="1"/>
  <c r="JI233" i="1"/>
  <c r="JI202" i="1"/>
  <c r="JI214" i="1"/>
  <c r="JI169" i="1"/>
  <c r="JI323" i="1"/>
  <c r="JI184" i="1"/>
  <c r="JI266" i="1"/>
  <c r="JI164" i="1"/>
  <c r="JI273" i="1"/>
  <c r="JI206" i="1"/>
  <c r="JI288" i="1"/>
  <c r="JI283" i="1"/>
  <c r="JI154" i="1"/>
  <c r="JI315" i="1"/>
  <c r="JI311" i="1"/>
  <c r="JI325" i="1"/>
  <c r="JI242" i="1"/>
  <c r="JI309" i="1"/>
  <c r="JI285" i="1"/>
  <c r="JI332" i="1"/>
  <c r="JI245" i="1"/>
  <c r="JI316" i="1"/>
  <c r="JI139" i="1"/>
  <c r="JI200" i="1"/>
  <c r="JI188" i="1"/>
  <c r="JI330" i="1"/>
  <c r="JI286" i="1"/>
  <c r="JI185" i="1"/>
  <c r="JI146" i="1"/>
  <c r="JI327" i="1"/>
  <c r="JI313" i="1"/>
  <c r="JI284" i="1"/>
  <c r="JI19" i="1"/>
  <c r="JI252" i="1"/>
  <c r="JH147" i="1"/>
  <c r="JH333" i="1"/>
  <c r="JH290" i="1"/>
  <c r="JH176" i="1"/>
  <c r="JH180" i="1"/>
  <c r="JH259" i="1"/>
  <c r="JH217" i="1"/>
  <c r="JH288" i="1"/>
  <c r="JH178" i="1"/>
  <c r="JH189" i="1"/>
  <c r="JH253" i="1"/>
  <c r="JH139" i="1"/>
  <c r="JH201" i="1"/>
  <c r="JH185" i="1"/>
  <c r="JH242" i="1"/>
  <c r="JH274" i="1"/>
  <c r="JH154" i="1"/>
  <c r="JH214" i="1"/>
  <c r="JH164" i="1"/>
  <c r="JH225" i="1"/>
  <c r="JH237" i="1"/>
  <c r="JH311" i="1"/>
  <c r="JH273" i="1"/>
  <c r="JH300" i="1"/>
  <c r="JH222" i="1"/>
  <c r="JH334" i="1"/>
  <c r="JH149" i="1"/>
  <c r="JH337" i="1"/>
  <c r="JH327" i="1"/>
  <c r="JH184" i="1"/>
  <c r="JH318" i="1"/>
  <c r="JH303" i="1"/>
  <c r="JH249" i="1"/>
  <c r="JH330" i="1"/>
  <c r="JH338" i="1"/>
  <c r="JH260" i="1"/>
  <c r="JH223" i="1"/>
  <c r="JH179" i="1"/>
  <c r="JH165" i="1"/>
  <c r="JH148" i="1"/>
  <c r="JH266" i="1"/>
  <c r="JH306" i="1"/>
  <c r="JH244" i="1"/>
  <c r="JH138" i="1"/>
  <c r="JH205" i="1"/>
  <c r="JH270" i="1"/>
  <c r="JH336" i="1"/>
  <c r="JH302" i="1"/>
  <c r="JH194" i="1"/>
  <c r="JH283" i="1"/>
  <c r="JH252" i="1"/>
  <c r="JH331" i="1"/>
  <c r="JH221" i="1"/>
  <c r="JH323" i="1"/>
  <c r="JH340" i="1"/>
  <c r="JH240" i="1"/>
  <c r="JH271" i="1"/>
  <c r="JH341" i="1"/>
  <c r="JH308" i="1"/>
  <c r="JH236" i="1"/>
  <c r="JH276" i="1"/>
  <c r="JH234" i="1"/>
  <c r="JH199" i="1"/>
  <c r="JH167" i="1"/>
  <c r="JH275" i="1"/>
  <c r="JH313" i="1"/>
  <c r="JH326" i="1"/>
  <c r="JH203" i="1"/>
  <c r="JH304" i="1"/>
  <c r="JH284" i="1"/>
  <c r="JH287" i="1"/>
  <c r="JH322" i="1"/>
  <c r="JH162" i="1"/>
  <c r="JH181" i="1"/>
  <c r="JH251" i="1"/>
  <c r="JH307" i="1"/>
  <c r="JH172" i="1"/>
  <c r="JH305" i="1"/>
  <c r="JH247" i="1"/>
  <c r="JH188" i="1"/>
  <c r="JH280" i="1"/>
  <c r="JH208" i="1"/>
  <c r="JH166" i="1"/>
  <c r="JH187" i="1"/>
  <c r="JH174" i="1"/>
  <c r="JH324" i="1"/>
  <c r="JH314" i="1"/>
  <c r="JH293" i="1"/>
  <c r="JH160" i="1"/>
  <c r="JH282" i="1"/>
  <c r="JH190" i="1"/>
  <c r="JH20" i="1"/>
  <c r="JH246" i="1"/>
  <c r="JH279" i="1"/>
  <c r="JH200" i="1"/>
  <c r="JH315" i="1"/>
  <c r="JH255" i="1"/>
  <c r="JH269" i="1"/>
  <c r="JH155" i="1"/>
  <c r="JH169" i="1"/>
  <c r="JH212" i="1"/>
  <c r="JH233" i="1"/>
  <c r="JH257" i="1"/>
  <c r="JH224" i="1"/>
  <c r="JH218" i="1"/>
  <c r="JH292" i="1"/>
  <c r="JH219" i="1"/>
  <c r="JH235" i="1"/>
  <c r="JH241" i="1"/>
  <c r="JH286" i="1"/>
  <c r="JH281" i="1"/>
  <c r="JH310" i="1"/>
  <c r="JH321" i="1"/>
  <c r="JH210" i="1"/>
  <c r="JH320" i="1"/>
  <c r="JH299" i="1"/>
  <c r="JH183" i="1"/>
  <c r="JH170" i="1"/>
  <c r="JH309" i="1"/>
  <c r="JH209" i="1"/>
  <c r="JH245" i="1"/>
  <c r="JH250" i="1"/>
  <c r="JH317" i="1"/>
  <c r="JH163" i="1"/>
  <c r="JH332" i="1"/>
  <c r="JH339" i="1"/>
  <c r="JH277" i="1"/>
  <c r="JH272" i="1"/>
  <c r="JH207" i="1"/>
  <c r="JH243" i="1"/>
  <c r="JH171" i="1"/>
  <c r="JH202" i="1"/>
  <c r="JH238" i="1"/>
  <c r="JH329" i="1"/>
  <c r="JH191" i="1"/>
  <c r="JH216" i="1"/>
  <c r="JH232" i="1"/>
  <c r="JH248" i="1"/>
  <c r="JH182" i="1"/>
  <c r="JH193" i="1"/>
  <c r="JH265" i="1"/>
  <c r="JH220" i="1"/>
  <c r="JH215" i="1"/>
  <c r="JH285" i="1"/>
  <c r="JH319" i="1"/>
  <c r="JH291" i="1"/>
  <c r="JH206" i="1"/>
  <c r="JH312" i="1"/>
  <c r="JH254" i="1"/>
  <c r="JH161" i="1"/>
  <c r="JH268" i="1"/>
  <c r="JH211" i="1"/>
  <c r="JH192" i="1"/>
  <c r="JH227" i="1"/>
  <c r="JH173" i="1"/>
  <c r="JH256" i="1"/>
  <c r="JH301" i="1"/>
  <c r="JH140" i="1"/>
  <c r="JH335" i="1"/>
  <c r="JH213" i="1"/>
  <c r="JH298" i="1"/>
  <c r="JH328" i="1"/>
  <c r="JH175" i="1"/>
  <c r="JH289" i="1"/>
  <c r="JH258" i="1"/>
  <c r="JH226" i="1"/>
  <c r="JH325" i="1"/>
  <c r="JH239" i="1"/>
  <c r="JH267" i="1"/>
  <c r="JH278" i="1"/>
  <c r="JH141" i="1"/>
  <c r="JH316" i="1"/>
  <c r="JH146" i="1"/>
  <c r="JH19" i="1"/>
  <c r="JH204" i="1"/>
  <c r="JJ204" i="1"/>
  <c r="JJ275" i="1"/>
  <c r="JJ167" i="1"/>
  <c r="JJ189" i="1"/>
  <c r="JJ322" i="1"/>
  <c r="JJ331" i="1"/>
  <c r="JJ227" i="1"/>
  <c r="JJ281" i="1"/>
  <c r="JJ285" i="1"/>
  <c r="JJ268" i="1"/>
  <c r="JJ337" i="1"/>
  <c r="JJ226" i="1"/>
  <c r="JJ147" i="1"/>
  <c r="JJ191" i="1"/>
  <c r="JJ289" i="1"/>
  <c r="JJ269" i="1"/>
  <c r="JJ265" i="1"/>
  <c r="JJ339" i="1"/>
  <c r="JJ270" i="1"/>
  <c r="JJ258" i="1"/>
  <c r="JJ336" i="1"/>
  <c r="JJ208" i="1"/>
  <c r="JJ274" i="1"/>
  <c r="JJ319" i="1"/>
  <c r="JJ243" i="1"/>
  <c r="JJ271" i="1"/>
  <c r="JJ330" i="1"/>
  <c r="JJ340" i="1"/>
  <c r="JJ303" i="1"/>
  <c r="JJ283" i="1"/>
  <c r="JJ255" i="1"/>
  <c r="JJ173" i="1"/>
  <c r="JJ254" i="1"/>
  <c r="JJ287" i="1"/>
  <c r="JJ313" i="1"/>
  <c r="JJ312" i="1"/>
  <c r="JJ183" i="1"/>
  <c r="JJ273" i="1"/>
  <c r="JJ205" i="1"/>
  <c r="JJ325" i="1"/>
  <c r="JJ184" i="1"/>
  <c r="JJ299" i="1"/>
  <c r="JJ267" i="1"/>
  <c r="JJ220" i="1"/>
  <c r="JJ165" i="1"/>
  <c r="JJ284" i="1"/>
  <c r="JJ328" i="1"/>
  <c r="JJ314" i="1"/>
  <c r="JJ247" i="1"/>
  <c r="JJ217" i="1"/>
  <c r="JJ244" i="1"/>
  <c r="JJ316" i="1"/>
  <c r="JJ335" i="1"/>
  <c r="JJ194" i="1"/>
  <c r="JJ302" i="1"/>
  <c r="JJ237" i="1"/>
  <c r="JJ180" i="1"/>
  <c r="JJ169" i="1"/>
  <c r="JJ260" i="1"/>
  <c r="JJ214" i="1"/>
  <c r="JJ203" i="1"/>
  <c r="JJ138" i="1"/>
  <c r="JJ259" i="1"/>
  <c r="JJ164" i="1"/>
  <c r="JJ179" i="1"/>
  <c r="JJ327" i="1"/>
  <c r="JJ317" i="1"/>
  <c r="JJ326" i="1"/>
  <c r="JJ290" i="1"/>
  <c r="JJ239" i="1"/>
  <c r="JJ307" i="1"/>
  <c r="JJ276" i="1"/>
  <c r="JJ188" i="1"/>
  <c r="JJ241" i="1"/>
  <c r="JJ235" i="1"/>
  <c r="JJ332" i="1"/>
  <c r="JJ221" i="1"/>
  <c r="JJ140" i="1"/>
  <c r="JJ193" i="1"/>
  <c r="JJ292" i="1"/>
  <c r="JJ305" i="1"/>
  <c r="JJ320" i="1"/>
  <c r="JJ324" i="1"/>
  <c r="JJ282" i="1"/>
  <c r="JJ291" i="1"/>
  <c r="JJ311" i="1"/>
  <c r="JJ245" i="1"/>
  <c r="JJ166" i="1"/>
  <c r="JJ172" i="1"/>
  <c r="JJ301" i="1"/>
  <c r="JJ139" i="1"/>
  <c r="JJ252" i="1"/>
  <c r="JJ163" i="1"/>
  <c r="JJ293" i="1"/>
  <c r="JJ162" i="1"/>
  <c r="JJ219" i="1"/>
  <c r="JJ242" i="1"/>
  <c r="JJ161" i="1"/>
  <c r="JJ174" i="1"/>
  <c r="JJ251" i="1"/>
  <c r="JJ304" i="1"/>
  <c r="JJ279" i="1"/>
  <c r="JJ213" i="1"/>
  <c r="JJ277" i="1"/>
  <c r="JJ181" i="1"/>
  <c r="JJ309" i="1"/>
  <c r="JJ225" i="1"/>
  <c r="JJ149" i="1"/>
  <c r="JJ256" i="1"/>
  <c r="JJ253" i="1"/>
  <c r="JJ323" i="1"/>
  <c r="JJ171" i="1"/>
  <c r="JJ286" i="1"/>
  <c r="JJ185" i="1"/>
  <c r="JJ236" i="1"/>
  <c r="JJ160" i="1"/>
  <c r="JJ215" i="1"/>
  <c r="JJ223" i="1"/>
  <c r="JJ201" i="1"/>
  <c r="JJ233" i="1"/>
  <c r="JJ318" i="1"/>
  <c r="JJ175" i="1"/>
  <c r="JJ212" i="1"/>
  <c r="JJ178" i="1"/>
  <c r="JJ232" i="1"/>
  <c r="JJ210" i="1"/>
  <c r="JJ20" i="1"/>
  <c r="JJ200" i="1"/>
  <c r="JJ306" i="1"/>
  <c r="JJ310" i="1"/>
  <c r="JJ329" i="1"/>
  <c r="JJ224" i="1"/>
  <c r="JJ238" i="1"/>
  <c r="JJ146" i="1"/>
  <c r="JJ170" i="1"/>
  <c r="JJ249" i="1"/>
  <c r="JJ216" i="1"/>
  <c r="JJ272" i="1"/>
  <c r="JJ182" i="1"/>
  <c r="JJ187" i="1"/>
  <c r="JJ246" i="1"/>
  <c r="JJ209" i="1"/>
  <c r="JJ278" i="1"/>
  <c r="JJ248" i="1"/>
  <c r="JJ308" i="1"/>
  <c r="JJ211" i="1"/>
  <c r="JJ155" i="1"/>
  <c r="JJ338" i="1"/>
  <c r="JJ298" i="1"/>
  <c r="JJ288" i="1"/>
  <c r="JJ176" i="1"/>
  <c r="JJ257" i="1"/>
  <c r="JJ190" i="1"/>
  <c r="JJ148" i="1"/>
  <c r="JJ199" i="1"/>
  <c r="JJ222" i="1"/>
  <c r="JJ280" i="1"/>
  <c r="JJ218" i="1"/>
  <c r="JJ240" i="1"/>
  <c r="JJ202" i="1"/>
  <c r="JJ250" i="1"/>
  <c r="JJ300" i="1"/>
  <c r="JJ192" i="1"/>
  <c r="JJ141" i="1"/>
  <c r="JJ341" i="1"/>
  <c r="JJ207" i="1"/>
  <c r="JJ315" i="1"/>
  <c r="JJ334" i="1"/>
  <c r="JJ154" i="1"/>
  <c r="JJ321" i="1"/>
  <c r="JJ266" i="1"/>
  <c r="JJ206" i="1"/>
  <c r="JJ333" i="1"/>
  <c r="JJ19" i="1"/>
  <c r="JJ234" i="1"/>
  <c r="GG30" i="1"/>
  <c r="GG39" i="1" s="1"/>
  <c r="DI7" i="1"/>
  <c r="BD31" i="1"/>
  <c r="BD40" i="1" s="1"/>
  <c r="EQ7" i="1"/>
  <c r="FV12" i="1"/>
  <c r="FV13" i="1" s="1"/>
  <c r="FV10" i="1"/>
  <c r="FV11" i="1"/>
  <c r="EO7" i="1"/>
  <c r="JI28" i="1"/>
  <c r="JI37" i="1" s="1"/>
  <c r="AI28" i="1"/>
  <c r="AI37" i="1" s="1"/>
  <c r="CK7" i="1"/>
  <c r="GF26" i="1"/>
  <c r="GF35" i="1" s="1"/>
  <c r="AI29" i="1"/>
  <c r="AI38" i="1" s="1"/>
  <c r="BD29" i="1"/>
  <c r="BD38" i="1" s="1"/>
  <c r="EF7" i="1"/>
  <c r="EZ11" i="1"/>
  <c r="EZ10" i="1"/>
  <c r="EZ12" i="1"/>
  <c r="EZ13" i="1" s="1"/>
  <c r="ED31" i="1"/>
  <c r="ED40" i="1" s="1"/>
  <c r="CD7" i="1"/>
  <c r="AI25" i="1"/>
  <c r="AI34" i="1" s="1"/>
  <c r="AI27" i="1"/>
  <c r="AI36" i="1" s="1"/>
  <c r="GF33" i="1"/>
  <c r="FV7" i="1"/>
  <c r="BN11" i="1"/>
  <c r="BN10" i="1"/>
  <c r="BN12" i="1"/>
  <c r="BN13" i="1" s="1"/>
  <c r="ED26" i="1"/>
  <c r="ED35" i="1" s="1"/>
  <c r="ER7" i="1"/>
  <c r="CV11" i="1"/>
  <c r="CV10" i="1"/>
  <c r="CV12" i="1"/>
  <c r="CV13" i="1" s="1"/>
  <c r="CV7" i="1"/>
  <c r="BN7" i="1"/>
  <c r="EH7" i="1"/>
  <c r="GI26" i="1"/>
  <c r="GI35" i="1" s="1"/>
  <c r="FU7" i="1"/>
  <c r="JJ12" i="1"/>
  <c r="JJ13" i="1" s="1"/>
  <c r="JJ10" i="1"/>
  <c r="JJ11" i="1"/>
  <c r="GE27" i="1"/>
  <c r="GE36" i="1" s="1"/>
  <c r="GD36" i="1" s="1" a="1"/>
  <c r="GD36" i="1" s="1"/>
  <c r="AG7" i="1"/>
  <c r="BS11" i="1"/>
  <c r="BS10" i="1"/>
  <c r="BS12" i="1"/>
  <c r="BS13" i="1" s="1"/>
  <c r="EQ11" i="1"/>
  <c r="EQ10" i="1"/>
  <c r="EQ12" i="1"/>
  <c r="EQ13" i="1" s="1"/>
  <c r="GE25" i="1"/>
  <c r="GE30" i="1"/>
  <c r="GE39" i="1" s="1"/>
  <c r="GD39" i="1" s="1" a="1"/>
  <c r="GD39" i="1" s="1"/>
  <c r="GG26" i="1"/>
  <c r="GG35" i="1" s="1"/>
  <c r="DC7" i="1"/>
  <c r="CJ7" i="1"/>
  <c r="GI27" i="1"/>
  <c r="GI36" i="1" s="1"/>
  <c r="ER12" i="1"/>
  <c r="ER13" i="1" s="1"/>
  <c r="ER10" i="1"/>
  <c r="ER11" i="1"/>
  <c r="EL7" i="1"/>
  <c r="EV11" i="1"/>
  <c r="EV10" i="1"/>
  <c r="EV12" i="1"/>
  <c r="EV13" i="1" s="1"/>
  <c r="JI31" i="1"/>
  <c r="JI40" i="1" s="1"/>
  <c r="EY11" i="1"/>
  <c r="EY10" i="1"/>
  <c r="EY12" i="1"/>
  <c r="EY13" i="1" s="1"/>
  <c r="CR290" i="1"/>
  <c r="CR183" i="1"/>
  <c r="CR202" i="1"/>
  <c r="CR322" i="1"/>
  <c r="CR190" i="1"/>
  <c r="CR163" i="1"/>
  <c r="CR282" i="1"/>
  <c r="CR199" i="1"/>
  <c r="CR284" i="1"/>
  <c r="CR237" i="1"/>
  <c r="CR329" i="1"/>
  <c r="CR239" i="1"/>
  <c r="CR244" i="1"/>
  <c r="CR149" i="1"/>
  <c r="CR253" i="1"/>
  <c r="CR316" i="1"/>
  <c r="CR211" i="1"/>
  <c r="CR327" i="1"/>
  <c r="CR207" i="1"/>
  <c r="CR320" i="1"/>
  <c r="CR246" i="1"/>
  <c r="CR265" i="1"/>
  <c r="CR215" i="1"/>
  <c r="CR219" i="1"/>
  <c r="CR173" i="1"/>
  <c r="CR309" i="1"/>
  <c r="CR223" i="1"/>
  <c r="CR203" i="1"/>
  <c r="CR301" i="1"/>
  <c r="CR161" i="1"/>
  <c r="CR303" i="1"/>
  <c r="CR251" i="1"/>
  <c r="CR191" i="1"/>
  <c r="CR249" i="1"/>
  <c r="CR154" i="1"/>
  <c r="CR307" i="1"/>
  <c r="CR242" i="1"/>
  <c r="CR140" i="1"/>
  <c r="CR146" i="1"/>
  <c r="CR172" i="1"/>
  <c r="CR292" i="1"/>
  <c r="CR210" i="1"/>
  <c r="CR330" i="1"/>
  <c r="CR212" i="1"/>
  <c r="CR184" i="1"/>
  <c r="CR224" i="1"/>
  <c r="CR300" i="1"/>
  <c r="CR277" i="1"/>
  <c r="CR255" i="1"/>
  <c r="CR319" i="1"/>
  <c r="CR218" i="1"/>
  <c r="CR336" i="1"/>
  <c r="CR272" i="1"/>
  <c r="CR247" i="1"/>
  <c r="CR141" i="1"/>
  <c r="CR286" i="1"/>
  <c r="CR175" i="1"/>
  <c r="CR276" i="1"/>
  <c r="CR274" i="1"/>
  <c r="CR20" i="1"/>
  <c r="CR240" i="1"/>
  <c r="CR225" i="1"/>
  <c r="CR341" i="1"/>
  <c r="CR254" i="1"/>
  <c r="CR180" i="1"/>
  <c r="CR271" i="1"/>
  <c r="CR313" i="1"/>
  <c r="CR291" i="1"/>
  <c r="CR222" i="1"/>
  <c r="CR279" i="1"/>
  <c r="CR171" i="1"/>
  <c r="CR338" i="1"/>
  <c r="CR234" i="1"/>
  <c r="CR221" i="1"/>
  <c r="CR248" i="1"/>
  <c r="CR169" i="1"/>
  <c r="CR335" i="1"/>
  <c r="CR148" i="1"/>
  <c r="CR209" i="1"/>
  <c r="CR308" i="1"/>
  <c r="CR176" i="1"/>
  <c r="CR328" i="1"/>
  <c r="CR139" i="1"/>
  <c r="CR258" i="1"/>
  <c r="CR270" i="1"/>
  <c r="CR323" i="1"/>
  <c r="CR241" i="1"/>
  <c r="CR318" i="1"/>
  <c r="CR256" i="1"/>
  <c r="CR155" i="1"/>
  <c r="CR217" i="1"/>
  <c r="CR302" i="1"/>
  <c r="CR269" i="1"/>
  <c r="CR250" i="1"/>
  <c r="CR138" i="1"/>
  <c r="CR312" i="1"/>
  <c r="CR179" i="1"/>
  <c r="CR233" i="1"/>
  <c r="CR266" i="1"/>
  <c r="CR252" i="1"/>
  <c r="CR206" i="1"/>
  <c r="CR185" i="1"/>
  <c r="CR235" i="1"/>
  <c r="CR293" i="1"/>
  <c r="CR174" i="1"/>
  <c r="CR324" i="1"/>
  <c r="CR326" i="1"/>
  <c r="CR315" i="1"/>
  <c r="CR193" i="1"/>
  <c r="CR283" i="1"/>
  <c r="CR340" i="1"/>
  <c r="CR182" i="1"/>
  <c r="CR167" i="1"/>
  <c r="CR267" i="1"/>
  <c r="CR205" i="1"/>
  <c r="CR208" i="1"/>
  <c r="CR178" i="1"/>
  <c r="CR160" i="1"/>
  <c r="CR331" i="1"/>
  <c r="CR204" i="1"/>
  <c r="CR200" i="1"/>
  <c r="CR188" i="1"/>
  <c r="CR311" i="1"/>
  <c r="CR298" i="1"/>
  <c r="CR227" i="1"/>
  <c r="CR162" i="1"/>
  <c r="CR334" i="1"/>
  <c r="CR238" i="1"/>
  <c r="CR245" i="1"/>
  <c r="CR321" i="1"/>
  <c r="CR170" i="1"/>
  <c r="CR287" i="1"/>
  <c r="CR332" i="1"/>
  <c r="CR285" i="1"/>
  <c r="CR236" i="1"/>
  <c r="CR314" i="1"/>
  <c r="CR187" i="1"/>
  <c r="CR260" i="1"/>
  <c r="CR288" i="1"/>
  <c r="CR232" i="1"/>
  <c r="CR226" i="1"/>
  <c r="CR257" i="1"/>
  <c r="CR306" i="1"/>
  <c r="CR280" i="1"/>
  <c r="CR243" i="1"/>
  <c r="CR278" i="1"/>
  <c r="CR339" i="1"/>
  <c r="CR147" i="1"/>
  <c r="CR289" i="1"/>
  <c r="CR192" i="1"/>
  <c r="CR165" i="1"/>
  <c r="CR299" i="1"/>
  <c r="CR166" i="1"/>
  <c r="CR281" i="1"/>
  <c r="CR213" i="1"/>
  <c r="CR201" i="1"/>
  <c r="CR189" i="1"/>
  <c r="CR164" i="1"/>
  <c r="CR325" i="1"/>
  <c r="CR216" i="1"/>
  <c r="CR220" i="1"/>
  <c r="CR275" i="1"/>
  <c r="CR317" i="1"/>
  <c r="CR333" i="1"/>
  <c r="CR268" i="1"/>
  <c r="CR181" i="1"/>
  <c r="CR310" i="1"/>
  <c r="CR305" i="1"/>
  <c r="CR304" i="1"/>
  <c r="CR273" i="1"/>
  <c r="CR214" i="1"/>
  <c r="CR337" i="1"/>
  <c r="CR194" i="1"/>
  <c r="CR19" i="1"/>
  <c r="CR259" i="1"/>
  <c r="EH12" i="1"/>
  <c r="EH13" i="1" s="1"/>
  <c r="EH10" i="1"/>
  <c r="EH11" i="1"/>
  <c r="JH33" i="1"/>
  <c r="JH32" i="1"/>
  <c r="JH41" i="1" s="1"/>
  <c r="JJ33" i="1"/>
  <c r="CU7" i="1"/>
  <c r="JJ29" i="1"/>
  <c r="JJ38" i="1" s="1"/>
  <c r="FJ12" i="1"/>
  <c r="FJ13" i="1" s="1"/>
  <c r="FJ10" i="1"/>
  <c r="FJ11" i="1"/>
  <c r="DB11" i="1"/>
  <c r="DB10" i="1"/>
  <c r="DB12" i="1"/>
  <c r="DB13" i="1" s="1"/>
  <c r="EA11" i="1"/>
  <c r="EA10" i="1"/>
  <c r="EA12" i="1"/>
  <c r="EA13" i="1" s="1"/>
  <c r="JH30" i="1"/>
  <c r="JH39" i="1" s="1"/>
  <c r="CR33" i="1"/>
  <c r="BD30" i="1"/>
  <c r="BD39" i="1" s="1"/>
  <c r="JI30" i="1"/>
  <c r="JI39" i="1" s="1"/>
  <c r="JJ30" i="1"/>
  <c r="JJ39" i="1" s="1"/>
  <c r="DA12" i="1"/>
  <c r="DA13" i="1" s="1"/>
  <c r="DA10" i="1"/>
  <c r="DA11" i="1"/>
  <c r="GF25" i="1"/>
  <c r="GF34" i="1" s="1"/>
  <c r="CR29" i="1"/>
  <c r="CR38" i="1" s="1"/>
  <c r="JH27" i="1"/>
  <c r="JH36" i="1" s="1"/>
  <c r="CB7" i="1"/>
  <c r="JI29" i="1"/>
  <c r="JI38" i="1" s="1"/>
  <c r="EY7" i="1"/>
  <c r="EP7" i="1"/>
  <c r="AE7" i="1"/>
  <c r="CS7" i="1"/>
  <c r="EI12" i="1"/>
  <c r="EI13" i="1" s="1"/>
  <c r="EI10" i="1"/>
  <c r="EI11" i="1"/>
  <c r="BS7" i="1"/>
  <c r="JD11" i="1"/>
  <c r="JD10" i="1"/>
  <c r="JD12" i="1"/>
  <c r="JD13" i="1" s="1"/>
  <c r="EG12" i="1"/>
  <c r="EG13" i="1" s="1"/>
  <c r="EG10" i="1"/>
  <c r="EG11" i="1"/>
  <c r="CR12" i="1"/>
  <c r="CR13" i="1" s="1"/>
  <c r="CR10" i="1"/>
  <c r="CR11" i="1"/>
  <c r="CR32" i="1"/>
  <c r="CR41" i="1" s="1"/>
  <c r="EK12" i="1"/>
  <c r="EK13" i="1" s="1"/>
  <c r="EK10" i="1"/>
  <c r="EK11" i="1"/>
  <c r="CR31" i="1"/>
  <c r="BD25" i="1"/>
  <c r="BD34" i="1" s="1"/>
  <c r="EZ7" i="1"/>
  <c r="GI33" i="1"/>
  <c r="JJ31" i="1"/>
  <c r="JJ40" i="1" s="1"/>
  <c r="GG25" i="1"/>
  <c r="GG34" i="1" s="1"/>
  <c r="GG27" i="1"/>
  <c r="GG36" i="1" s="1"/>
  <c r="JH31" i="1"/>
  <c r="JH40" i="1" s="1"/>
  <c r="FK7" i="1"/>
  <c r="JK25" i="1"/>
  <c r="JK34" i="1" s="1"/>
  <c r="JK32" i="1"/>
  <c r="JK41" i="1" s="1"/>
  <c r="JI32" i="1"/>
  <c r="JI41" i="1" s="1"/>
  <c r="DZ12" i="1"/>
  <c r="DZ13" i="1" s="1"/>
  <c r="DZ10" i="1"/>
  <c r="DZ11" i="1"/>
  <c r="ED25" i="1"/>
  <c r="ED34" i="1" s="1"/>
  <c r="ED27" i="1"/>
  <c r="ED36" i="1" s="1"/>
  <c r="JH28" i="1"/>
  <c r="JH37" i="1" s="1"/>
  <c r="EC7" i="1"/>
  <c r="EK7" i="1"/>
  <c r="EU7" i="1"/>
  <c r="AF7" i="1"/>
  <c r="JH29" i="1"/>
  <c r="JH38" i="1" s="1"/>
  <c r="EJ11" i="1"/>
  <c r="EJ10" i="1"/>
  <c r="EJ12" i="1"/>
  <c r="EJ13" i="1" s="1"/>
  <c r="EJ7" i="1"/>
  <c r="CS11" i="1"/>
  <c r="CS10" i="1"/>
  <c r="CS12" i="1"/>
  <c r="CS13" i="1" s="1"/>
  <c r="EL12" i="1"/>
  <c r="EL13" i="1" s="1"/>
  <c r="EL10" i="1"/>
  <c r="EL11" i="1"/>
  <c r="AD7" i="1"/>
  <c r="JJ28" i="1"/>
  <c r="JJ37" i="1" s="1"/>
  <c r="CR30" i="1"/>
  <c r="CR28" i="1"/>
  <c r="JI33" i="1"/>
  <c r="DB7" i="1"/>
  <c r="CT12" i="1"/>
  <c r="CT13" i="1" s="1"/>
  <c r="CT10" i="1"/>
  <c r="CT11" i="1"/>
  <c r="EU11" i="1"/>
  <c r="EU10" i="1"/>
  <c r="EU12" i="1"/>
  <c r="EU13" i="1" s="1"/>
  <c r="FK12" i="1"/>
  <c r="FK13" i="1" s="1"/>
  <c r="FK10" i="1"/>
  <c r="FK11" i="1"/>
  <c r="EV7" i="1"/>
  <c r="CR25" i="1"/>
  <c r="CR34" i="1" s="1"/>
  <c r="CR27" i="1"/>
  <c r="EB11" i="1"/>
  <c r="EB10" i="1"/>
  <c r="EB12" i="1"/>
  <c r="EB13" i="1" s="1"/>
  <c r="JI26" i="1"/>
  <c r="JI35" i="1" s="1"/>
  <c r="FE11" i="1"/>
  <c r="FE10" i="1"/>
  <c r="FE12" i="1"/>
  <c r="FE13" i="1" s="1"/>
  <c r="FD7" i="1"/>
  <c r="FD12" i="1"/>
  <c r="FD13" i="1" s="1"/>
  <c r="FD10" i="1"/>
  <c r="FD11" i="1"/>
  <c r="JD7" i="1"/>
  <c r="JJ32" i="1"/>
  <c r="JJ41" i="1" s="1"/>
  <c r="EI7" i="1"/>
  <c r="EA7" i="1"/>
  <c r="JG7" i="1"/>
  <c r="DZ7" i="1"/>
  <c r="EB7" i="1"/>
  <c r="AK7" i="1"/>
  <c r="GI25" i="1"/>
  <c r="GI34" i="1" s="1"/>
  <c r="CT7" i="1"/>
  <c r="EC11" i="1"/>
  <c r="EC10" i="1"/>
  <c r="EC12" i="1"/>
  <c r="EC13" i="1" s="1"/>
  <c r="FE7" i="1"/>
  <c r="ED175" i="1"/>
  <c r="ED310" i="1"/>
  <c r="ED239" i="1"/>
  <c r="ED201" i="1"/>
  <c r="ED180" i="1"/>
  <c r="ED161" i="1"/>
  <c r="ED284" i="1"/>
  <c r="ED176" i="1"/>
  <c r="ED254" i="1"/>
  <c r="ED247" i="1"/>
  <c r="ED166" i="1"/>
  <c r="ED172" i="1"/>
  <c r="ED238" i="1"/>
  <c r="ED170" i="1"/>
  <c r="ED258" i="1"/>
  <c r="ED173" i="1"/>
  <c r="ED320" i="1"/>
  <c r="ED266" i="1"/>
  <c r="ED163" i="1"/>
  <c r="ED232" i="1"/>
  <c r="ED315" i="1"/>
  <c r="ED309" i="1"/>
  <c r="ED325" i="1"/>
  <c r="ED165" i="1"/>
  <c r="ED255" i="1"/>
  <c r="ED338" i="1"/>
  <c r="ED293" i="1"/>
  <c r="ED317" i="1"/>
  <c r="ED305" i="1"/>
  <c r="ED271" i="1"/>
  <c r="ED308" i="1"/>
  <c r="ED286" i="1"/>
  <c r="ED259" i="1"/>
  <c r="ED279" i="1"/>
  <c r="ED226" i="1"/>
  <c r="ED332" i="1"/>
  <c r="ED265" i="1"/>
  <c r="ED302" i="1"/>
  <c r="ED237" i="1"/>
  <c r="ED164" i="1"/>
  <c r="ED304" i="1"/>
  <c r="ED275" i="1"/>
  <c r="ED339" i="1"/>
  <c r="ED270" i="1"/>
  <c r="ED253" i="1"/>
  <c r="ED222" i="1"/>
  <c r="ED160" i="1"/>
  <c r="ED301" i="1"/>
  <c r="ED292" i="1"/>
  <c r="ED340" i="1"/>
  <c r="ED210" i="1"/>
  <c r="ED335" i="1"/>
  <c r="ED306" i="1"/>
  <c r="ED219" i="1"/>
  <c r="ED337" i="1"/>
  <c r="ED218" i="1"/>
  <c r="ED236" i="1"/>
  <c r="ED322" i="1"/>
  <c r="ED171" i="1"/>
  <c r="ED298" i="1"/>
  <c r="ED221" i="1"/>
  <c r="ED330" i="1"/>
  <c r="ED214" i="1"/>
  <c r="ED307" i="1"/>
  <c r="ED334" i="1"/>
  <c r="ED140" i="1"/>
  <c r="ED321" i="1"/>
  <c r="ED139" i="1"/>
  <c r="ED205" i="1"/>
  <c r="ED281" i="1"/>
  <c r="ED299" i="1"/>
  <c r="ED331" i="1"/>
  <c r="ED220" i="1"/>
  <c r="ED248" i="1"/>
  <c r="ED199" i="1"/>
  <c r="ED190" i="1"/>
  <c r="ED246" i="1"/>
  <c r="ED223" i="1"/>
  <c r="ED256" i="1"/>
  <c r="ED209" i="1"/>
  <c r="ED141" i="1"/>
  <c r="ED323" i="1"/>
  <c r="ED188" i="1"/>
  <c r="ED191" i="1"/>
  <c r="ED285" i="1"/>
  <c r="ED208" i="1"/>
  <c r="ED272" i="1"/>
  <c r="ED189" i="1"/>
  <c r="ED184" i="1"/>
  <c r="ED243" i="1"/>
  <c r="ED179" i="1"/>
  <c r="ED234" i="1"/>
  <c r="ED192" i="1"/>
  <c r="ED155" i="1"/>
  <c r="ED273" i="1"/>
  <c r="ED178" i="1"/>
  <c r="ED138" i="1"/>
  <c r="ED267" i="1"/>
  <c r="ED235" i="1"/>
  <c r="ED327" i="1"/>
  <c r="ED316" i="1"/>
  <c r="ED146" i="1"/>
  <c r="ED291" i="1"/>
  <c r="ED329" i="1"/>
  <c r="ED227" i="1"/>
  <c r="ED217" i="1"/>
  <c r="ED250" i="1"/>
  <c r="ED233" i="1"/>
  <c r="ED213" i="1"/>
  <c r="ED328" i="1"/>
  <c r="ED193" i="1"/>
  <c r="ED314" i="1"/>
  <c r="ED288" i="1"/>
  <c r="ED181" i="1"/>
  <c r="ED148" i="1"/>
  <c r="ED276" i="1"/>
  <c r="ED162" i="1"/>
  <c r="ED183" i="1"/>
  <c r="ED290" i="1"/>
  <c r="ED204" i="1"/>
  <c r="ED341" i="1"/>
  <c r="ED283" i="1"/>
  <c r="ED212" i="1"/>
  <c r="ED260" i="1"/>
  <c r="ED289" i="1"/>
  <c r="ED336" i="1"/>
  <c r="ED194" i="1"/>
  <c r="ED215" i="1"/>
  <c r="ED282" i="1"/>
  <c r="ED268" i="1"/>
  <c r="ED154" i="1"/>
  <c r="ED278" i="1"/>
  <c r="ED251" i="1"/>
  <c r="ED244" i="1"/>
  <c r="ED269" i="1"/>
  <c r="ED147" i="1"/>
  <c r="ED303" i="1"/>
  <c r="ED249" i="1"/>
  <c r="ED319" i="1"/>
  <c r="ED174" i="1"/>
  <c r="ED206" i="1"/>
  <c r="ED242" i="1"/>
  <c r="ED200" i="1"/>
  <c r="ED257" i="1"/>
  <c r="ED149" i="1"/>
  <c r="ED240" i="1"/>
  <c r="ED333" i="1"/>
  <c r="ED167" i="1"/>
  <c r="ED216" i="1"/>
  <c r="ED224" i="1"/>
  <c r="ED311" i="1"/>
  <c r="ED211" i="1"/>
  <c r="ED182" i="1"/>
  <c r="ED245" i="1"/>
  <c r="ED202" i="1"/>
  <c r="ED326" i="1"/>
  <c r="ED280" i="1"/>
  <c r="ED203" i="1"/>
  <c r="ED313" i="1"/>
  <c r="ED324" i="1"/>
  <c r="ED241" i="1"/>
  <c r="ED187" i="1"/>
  <c r="ED312" i="1"/>
  <c r="ED274" i="1"/>
  <c r="ED318" i="1"/>
  <c r="ED185" i="1"/>
  <c r="ED207" i="1"/>
  <c r="ED287" i="1"/>
  <c r="ED277" i="1"/>
  <c r="ED300" i="1"/>
  <c r="ED169" i="1"/>
  <c r="ED252" i="1"/>
  <c r="ED225" i="1"/>
  <c r="FJ7" i="1"/>
  <c r="CZ25" i="1"/>
  <c r="CZ34" i="1" s="1"/>
  <c r="CZ33" i="1"/>
  <c r="ED19" i="1"/>
  <c r="E19" i="1" s="1"/>
  <c r="ED20" i="1"/>
  <c r="E20" i="1" s="1"/>
  <c r="JH25" i="1"/>
  <c r="JH34" i="1" s="1"/>
  <c r="JH26" i="1"/>
  <c r="JH35" i="1" s="1"/>
  <c r="BV11" i="1"/>
  <c r="BV10" i="1"/>
  <c r="BV12" i="1"/>
  <c r="BV13" i="1" s="1"/>
  <c r="EG7" i="1"/>
  <c r="CH10" i="1"/>
  <c r="CH12" i="1"/>
  <c r="CH13" i="1" s="1"/>
  <c r="JI25" i="1"/>
  <c r="JI34" i="1" s="1"/>
  <c r="JJ25" i="1"/>
  <c r="JJ34" i="1" s="1"/>
  <c r="JJ26" i="1"/>
  <c r="JJ35" i="1" s="1"/>
  <c r="JG11" i="1"/>
  <c r="JG10" i="1"/>
  <c r="JG12" i="1"/>
  <c r="JG13" i="1" s="1"/>
  <c r="BV7" i="1"/>
  <c r="GE37" i="1" l="1"/>
  <c r="GD37" i="1" s="1" a="1"/>
  <c r="GD37" i="1" s="1"/>
  <c r="BF25" i="1"/>
  <c r="BF34" i="1" s="1"/>
  <c r="BF29" i="1"/>
  <c r="BF38" i="1" s="1"/>
  <c r="BF32" i="1"/>
  <c r="BF41" i="1" s="1"/>
  <c r="BF27" i="1"/>
  <c r="BF36" i="1" s="1"/>
  <c r="BF31" i="1"/>
  <c r="BF40" i="1" s="1"/>
  <c r="BF28" i="1"/>
  <c r="BF37" i="1" s="1"/>
  <c r="BF26" i="1"/>
  <c r="BF35" i="1" s="1"/>
  <c r="BF33" i="1"/>
  <c r="GD30" i="1" a="1"/>
  <c r="GD30" i="1" s="1"/>
  <c r="CZ28" i="1"/>
  <c r="CZ37" i="1" s="1"/>
  <c r="CR37" i="1"/>
  <c r="CZ30" i="1"/>
  <c r="CZ39" i="1" s="1"/>
  <c r="CR39" i="1"/>
  <c r="CZ27" i="1"/>
  <c r="CZ36" i="1" s="1"/>
  <c r="CR36" i="1"/>
  <c r="CZ31" i="1"/>
  <c r="CZ40" i="1" s="1"/>
  <c r="CR40" i="1"/>
  <c r="CZ26" i="1"/>
  <c r="CZ35" i="1" s="1"/>
  <c r="CR35" i="1"/>
  <c r="AA12" i="1"/>
  <c r="AB12" i="1" s="1"/>
  <c r="AA13" i="1"/>
  <c r="GE35" i="1"/>
  <c r="GD35" i="1" s="1" a="1"/>
  <c r="GD35" i="1" s="1"/>
  <c r="GD27" i="1" a="1"/>
  <c r="GD27" i="1" s="1"/>
  <c r="GE38" i="1"/>
  <c r="GD38" i="1" s="1" a="1"/>
  <c r="GD38" i="1" s="1"/>
  <c r="F4" i="1"/>
  <c r="G4" i="1"/>
  <c r="E4" i="1"/>
  <c r="CZ32" i="1"/>
  <c r="CZ41" i="1" s="1"/>
  <c r="CZ29" i="1"/>
  <c r="CZ38" i="1" s="1"/>
  <c r="EB18" i="1"/>
  <c r="EB24" i="1"/>
  <c r="EB297" i="1"/>
  <c r="EB45" i="1"/>
  <c r="EB168" i="1"/>
  <c r="EB145" i="1"/>
  <c r="EB231" i="1"/>
  <c r="EB264" i="1"/>
  <c r="EB198" i="1"/>
  <c r="EB177" i="1"/>
  <c r="EB153" i="1"/>
  <c r="EB159" i="1"/>
  <c r="EB186" i="1"/>
  <c r="JD168" i="1"/>
  <c r="JD264" i="1"/>
  <c r="JD177" i="1"/>
  <c r="JD159" i="1"/>
  <c r="JD45" i="1"/>
  <c r="JD24" i="1"/>
  <c r="JD153" i="1"/>
  <c r="JD198" i="1"/>
  <c r="JD231" i="1"/>
  <c r="JD145" i="1"/>
  <c r="JD297" i="1"/>
  <c r="JD18" i="1"/>
  <c r="JD186" i="1"/>
  <c r="EP159" i="1"/>
  <c r="EP231" i="1"/>
  <c r="EP18" i="1"/>
  <c r="EP24" i="1"/>
  <c r="EP177" i="1"/>
  <c r="EP153" i="1"/>
  <c r="EP264" i="1"/>
  <c r="EP297" i="1"/>
  <c r="EP198" i="1"/>
  <c r="EP168" i="1"/>
  <c r="EP145" i="1"/>
  <c r="EP45" i="1"/>
  <c r="EP186" i="1"/>
  <c r="FK153" i="1"/>
  <c r="FK231" i="1"/>
  <c r="FK24" i="1"/>
  <c r="FK18" i="1"/>
  <c r="FK264" i="1"/>
  <c r="FK198" i="1"/>
  <c r="FK145" i="1"/>
  <c r="FK45" i="1"/>
  <c r="FK297" i="1"/>
  <c r="FK168" i="1"/>
  <c r="FE168" i="1"/>
  <c r="FE45" i="1"/>
  <c r="FE198" i="1"/>
  <c r="FE153" i="1"/>
  <c r="FE264" i="1"/>
  <c r="FE177" i="1"/>
  <c r="FE24" i="1"/>
  <c r="FE145" i="1"/>
  <c r="FE231" i="1"/>
  <c r="FE159" i="1"/>
  <c r="FE18" i="1"/>
  <c r="FE297" i="1"/>
  <c r="FE186" i="1"/>
  <c r="EZ168" i="1"/>
  <c r="EZ145" i="1"/>
  <c r="EZ45" i="1"/>
  <c r="EZ177" i="1"/>
  <c r="EZ297" i="1"/>
  <c r="EZ198" i="1"/>
  <c r="EZ24" i="1"/>
  <c r="EZ231" i="1"/>
  <c r="EZ18" i="1"/>
  <c r="EZ264" i="1"/>
  <c r="EZ159" i="1"/>
  <c r="EZ153" i="1"/>
  <c r="EZ186" i="1"/>
  <c r="EV159" i="1"/>
  <c r="EV153" i="1"/>
  <c r="EV18" i="1"/>
  <c r="EV45" i="1"/>
  <c r="EV264" i="1"/>
  <c r="EV198" i="1"/>
  <c r="EV168" i="1"/>
  <c r="EV145" i="1"/>
  <c r="EV24" i="1"/>
  <c r="EV177" i="1"/>
  <c r="EV297" i="1"/>
  <c r="EV231" i="1"/>
  <c r="EV186" i="1"/>
  <c r="FJ18" i="1"/>
  <c r="FJ153" i="1"/>
  <c r="FJ198" i="1"/>
  <c r="FJ264" i="1"/>
  <c r="FJ145" i="1"/>
  <c r="FJ231" i="1"/>
  <c r="FJ24" i="1"/>
  <c r="FJ45" i="1"/>
  <c r="FJ297" i="1"/>
  <c r="FJ168" i="1"/>
  <c r="JG145" i="1"/>
  <c r="JG264" i="1"/>
  <c r="JG45" i="1"/>
  <c r="JG297" i="1"/>
  <c r="JG198" i="1"/>
  <c r="JG177" i="1"/>
  <c r="JG18" i="1"/>
  <c r="JG159" i="1"/>
  <c r="JG231" i="1"/>
  <c r="JG24" i="1"/>
  <c r="JG153" i="1"/>
  <c r="JG168" i="1"/>
  <c r="JG186" i="1"/>
  <c r="EJ168" i="1"/>
  <c r="EJ159" i="1"/>
  <c r="EJ145" i="1"/>
  <c r="EJ231" i="1"/>
  <c r="EJ177" i="1"/>
  <c r="EJ153" i="1"/>
  <c r="EJ297" i="1"/>
  <c r="EJ264" i="1"/>
  <c r="EJ18" i="1"/>
  <c r="EJ24" i="1"/>
  <c r="EJ45" i="1"/>
  <c r="EJ198" i="1"/>
  <c r="EJ186" i="1"/>
  <c r="AE18" i="1"/>
  <c r="AE231" i="1"/>
  <c r="AE145" i="1"/>
  <c r="AE24" i="1"/>
  <c r="AE153" i="1"/>
  <c r="AE264" i="1"/>
  <c r="AE297" i="1"/>
  <c r="AE198" i="1"/>
  <c r="CU24" i="1"/>
  <c r="CU198" i="1"/>
  <c r="CU297" i="1"/>
  <c r="CU45" i="1"/>
  <c r="CU168" i="1"/>
  <c r="CU145" i="1"/>
  <c r="CU264" i="1"/>
  <c r="CU177" i="1"/>
  <c r="CU18" i="1"/>
  <c r="CU159" i="1"/>
  <c r="CU231" i="1"/>
  <c r="CU153" i="1"/>
  <c r="CU186" i="1"/>
  <c r="GD25" i="1" a="1"/>
  <c r="GD25" i="1" s="1"/>
  <c r="GE34" i="1"/>
  <c r="GD34" i="1" s="1" a="1"/>
  <c r="GD34" i="1" s="1"/>
  <c r="CT168" i="1"/>
  <c r="CT45" i="1"/>
  <c r="CT177" i="1"/>
  <c r="CT198" i="1"/>
  <c r="CT24" i="1"/>
  <c r="CT32" i="1" s="1"/>
  <c r="CT41" i="1" s="1"/>
  <c r="CT18" i="1"/>
  <c r="CT153" i="1"/>
  <c r="CT145" i="1"/>
  <c r="CT231" i="1"/>
  <c r="CT297" i="1"/>
  <c r="CT264" i="1"/>
  <c r="CT159" i="1"/>
  <c r="CT186" i="1"/>
  <c r="DB168" i="1"/>
  <c r="DB45" i="1"/>
  <c r="DB177" i="1"/>
  <c r="DB198" i="1"/>
  <c r="DB297" i="1"/>
  <c r="DB231" i="1"/>
  <c r="DB264" i="1"/>
  <c r="DB145" i="1"/>
  <c r="DB159" i="1"/>
  <c r="DB18" i="1"/>
  <c r="DB153" i="1"/>
  <c r="DB24" i="1"/>
  <c r="DB186" i="1"/>
  <c r="AF231" i="1"/>
  <c r="AF264" i="1"/>
  <c r="AF153" i="1"/>
  <c r="AF198" i="1"/>
  <c r="AF18" i="1"/>
  <c r="AF297" i="1"/>
  <c r="AF145" i="1"/>
  <c r="DZ168" i="1"/>
  <c r="DZ45" i="1"/>
  <c r="DZ153" i="1"/>
  <c r="DZ177" i="1"/>
  <c r="DZ198" i="1"/>
  <c r="DZ18" i="1"/>
  <c r="DZ231" i="1"/>
  <c r="DZ159" i="1"/>
  <c r="DZ24" i="1"/>
  <c r="DZ145" i="1"/>
  <c r="DZ264" i="1"/>
  <c r="DZ297" i="1"/>
  <c r="DZ186" i="1"/>
  <c r="FD168" i="1"/>
  <c r="FD45" i="1"/>
  <c r="FD198" i="1"/>
  <c r="FD18" i="1"/>
  <c r="FD24" i="1"/>
  <c r="FD231" i="1"/>
  <c r="FD177" i="1"/>
  <c r="FD153" i="1"/>
  <c r="FD145" i="1"/>
  <c r="FD159" i="1"/>
  <c r="FD297" i="1"/>
  <c r="FD264" i="1"/>
  <c r="FD186" i="1"/>
  <c r="AD168" i="1"/>
  <c r="AD153" i="1"/>
  <c r="AD264" i="1"/>
  <c r="AD177" i="1"/>
  <c r="AD198" i="1"/>
  <c r="AD159" i="1"/>
  <c r="AD297" i="1"/>
  <c r="AD231" i="1"/>
  <c r="AD145" i="1"/>
  <c r="AD18" i="1"/>
  <c r="AD186" i="1"/>
  <c r="EU45" i="1"/>
  <c r="EU24" i="1"/>
  <c r="EU198" i="1"/>
  <c r="EU18" i="1"/>
  <c r="EU177" i="1"/>
  <c r="EU145" i="1"/>
  <c r="EU297" i="1"/>
  <c r="EU153" i="1"/>
  <c r="EU231" i="1"/>
  <c r="EU264" i="1"/>
  <c r="EU168" i="1"/>
  <c r="EU159" i="1"/>
  <c r="EU186" i="1"/>
  <c r="BS168" i="1"/>
  <c r="BS45" i="1"/>
  <c r="BS198" i="1"/>
  <c r="BS24" i="1"/>
  <c r="BS145" i="1"/>
  <c r="BS177" i="1"/>
  <c r="BS153" i="1"/>
  <c r="BS297" i="1"/>
  <c r="BS264" i="1"/>
  <c r="BS159" i="1"/>
  <c r="BS18" i="1"/>
  <c r="BS231" i="1"/>
  <c r="BS186" i="1"/>
  <c r="EG18" i="1"/>
  <c r="EG24" i="1"/>
  <c r="EG198" i="1"/>
  <c r="EG168" i="1"/>
  <c r="EG231" i="1"/>
  <c r="EG45" i="1"/>
  <c r="EG153" i="1"/>
  <c r="EG177" i="1"/>
  <c r="EG264" i="1"/>
  <c r="EG297" i="1"/>
  <c r="EG159" i="1"/>
  <c r="EG145" i="1"/>
  <c r="EG186" i="1"/>
  <c r="EA159" i="1"/>
  <c r="EA145" i="1"/>
  <c r="EA153" i="1"/>
  <c r="EA297" i="1"/>
  <c r="EA231" i="1"/>
  <c r="EA264" i="1"/>
  <c r="EA168" i="1"/>
  <c r="EA45" i="1"/>
  <c r="EA24" i="1"/>
  <c r="EA177" i="1"/>
  <c r="EA198" i="1"/>
  <c r="EA18" i="1"/>
  <c r="EA186" i="1"/>
  <c r="EI24" i="1"/>
  <c r="EI18" i="1"/>
  <c r="EI264" i="1"/>
  <c r="EI168" i="1"/>
  <c r="EI159" i="1"/>
  <c r="EI177" i="1"/>
  <c r="EI153" i="1"/>
  <c r="EI145" i="1"/>
  <c r="EI297" i="1"/>
  <c r="EI198" i="1"/>
  <c r="EI231" i="1"/>
  <c r="EI45" i="1"/>
  <c r="EI186" i="1"/>
  <c r="EK198" i="1"/>
  <c r="EK168" i="1"/>
  <c r="EK159" i="1"/>
  <c r="EK231" i="1"/>
  <c r="EK45" i="1"/>
  <c r="EK264" i="1"/>
  <c r="EK177" i="1"/>
  <c r="EK153" i="1"/>
  <c r="EK18" i="1"/>
  <c r="EK145" i="1"/>
  <c r="EK297" i="1"/>
  <c r="EK24" i="1"/>
  <c r="EK186" i="1"/>
  <c r="BV168" i="1"/>
  <c r="BV45" i="1"/>
  <c r="BV153" i="1"/>
  <c r="BV297" i="1"/>
  <c r="BV177" i="1"/>
  <c r="BV198" i="1"/>
  <c r="BV159" i="1"/>
  <c r="BV24" i="1"/>
  <c r="BV264" i="1"/>
  <c r="BV18" i="1"/>
  <c r="BV145" i="1"/>
  <c r="BV231" i="1"/>
  <c r="BV186" i="1"/>
  <c r="EC159" i="1"/>
  <c r="EC231" i="1"/>
  <c r="EC45" i="1"/>
  <c r="EC18" i="1"/>
  <c r="EC198" i="1"/>
  <c r="EC153" i="1"/>
  <c r="EC264" i="1"/>
  <c r="EC24" i="1"/>
  <c r="EC145" i="1"/>
  <c r="EC168" i="1"/>
  <c r="EC297" i="1"/>
  <c r="EC177" i="1"/>
  <c r="EC186" i="1"/>
  <c r="CS297" i="1"/>
  <c r="CS18" i="1"/>
  <c r="CS168" i="1"/>
  <c r="CS159" i="1"/>
  <c r="CS45" i="1"/>
  <c r="CS24" i="1"/>
  <c r="CS32" i="1" s="1"/>
  <c r="CS41" i="1" s="1"/>
  <c r="CS177" i="1"/>
  <c r="CS153" i="1"/>
  <c r="CS198" i="1"/>
  <c r="CS264" i="1"/>
  <c r="CS145" i="1"/>
  <c r="CS231" i="1"/>
  <c r="CS186" i="1"/>
  <c r="BN168" i="1"/>
  <c r="BN45" i="1"/>
  <c r="BN198" i="1"/>
  <c r="BN24" i="1"/>
  <c r="BN18" i="1"/>
  <c r="BN297" i="1"/>
  <c r="BN177" i="1"/>
  <c r="BN153" i="1"/>
  <c r="BN231" i="1"/>
  <c r="BN159" i="1"/>
  <c r="BN145" i="1"/>
  <c r="BN264" i="1"/>
  <c r="BN186" i="1"/>
  <c r="DA145" i="1"/>
  <c r="DA264" i="1"/>
  <c r="DA153" i="1"/>
  <c r="DA297" i="1"/>
  <c r="DA24" i="1"/>
  <c r="DA168" i="1"/>
  <c r="DA45" i="1"/>
  <c r="DA198" i="1"/>
  <c r="DA177" i="1"/>
  <c r="DA231" i="1"/>
  <c r="DA18" i="1"/>
  <c r="DA159" i="1"/>
  <c r="DA186" i="1"/>
  <c r="CK145" i="1"/>
  <c r="CK231" i="1"/>
  <c r="CK18" i="1"/>
  <c r="CK297" i="1"/>
  <c r="CK264" i="1"/>
  <c r="CK45" i="1"/>
  <c r="CK198" i="1"/>
  <c r="CK177" i="1"/>
  <c r="CK159" i="1"/>
  <c r="CK24" i="1"/>
  <c r="CK153" i="1"/>
  <c r="CK168" i="1"/>
  <c r="CK186" i="1"/>
  <c r="DC168" i="1"/>
  <c r="DC45" i="1"/>
  <c r="DC198" i="1"/>
  <c r="DC24" i="1"/>
  <c r="DC145" i="1"/>
  <c r="DC231" i="1"/>
  <c r="DC177" i="1"/>
  <c r="DC153" i="1"/>
  <c r="DC297" i="1"/>
  <c r="DC159" i="1"/>
  <c r="DC18" i="1"/>
  <c r="DC264" i="1"/>
  <c r="DC186" i="1"/>
  <c r="EF45" i="1"/>
  <c r="EF231" i="1"/>
  <c r="EF24" i="1"/>
  <c r="EF153" i="1"/>
  <c r="EF198" i="1"/>
  <c r="EF168" i="1"/>
  <c r="EF145" i="1"/>
  <c r="EF297" i="1"/>
  <c r="EF264" i="1"/>
  <c r="EF159" i="1"/>
  <c r="EF177" i="1"/>
  <c r="EF18" i="1"/>
  <c r="EF186" i="1"/>
  <c r="EO231" i="1"/>
  <c r="EO24" i="1"/>
  <c r="EO264" i="1"/>
  <c r="EO18" i="1"/>
  <c r="EO168" i="1"/>
  <c r="EO159" i="1"/>
  <c r="EO145" i="1"/>
  <c r="EO45" i="1"/>
  <c r="EO177" i="1"/>
  <c r="EO153" i="1"/>
  <c r="EO297" i="1"/>
  <c r="EO198" i="1"/>
  <c r="EO186" i="1"/>
  <c r="ER168" i="1"/>
  <c r="ER45" i="1"/>
  <c r="ER198" i="1"/>
  <c r="ER264" i="1"/>
  <c r="ER153" i="1"/>
  <c r="ER177" i="1"/>
  <c r="ER297" i="1"/>
  <c r="ER231" i="1"/>
  <c r="ER159" i="1"/>
  <c r="ER145" i="1"/>
  <c r="ER24" i="1"/>
  <c r="ER18" i="1"/>
  <c r="ER186" i="1"/>
  <c r="FU168" i="1"/>
  <c r="FU45" i="1"/>
  <c r="FU177" i="1"/>
  <c r="FU198" i="1"/>
  <c r="FU159" i="1"/>
  <c r="FU231" i="1"/>
  <c r="FU18" i="1"/>
  <c r="FU24" i="1"/>
  <c r="FU153" i="1"/>
  <c r="FU264" i="1"/>
  <c r="FU145" i="1"/>
  <c r="FU297" i="1"/>
  <c r="FU186" i="1"/>
  <c r="CV297" i="1"/>
  <c r="CV24" i="1"/>
  <c r="CV153" i="1"/>
  <c r="CV18" i="1"/>
  <c r="CV198" i="1"/>
  <c r="CV231" i="1"/>
  <c r="CV168" i="1"/>
  <c r="CV145" i="1"/>
  <c r="CV264" i="1"/>
  <c r="CV177" i="1"/>
  <c r="CV159" i="1"/>
  <c r="CV45" i="1"/>
  <c r="CV186" i="1"/>
  <c r="EQ145" i="1"/>
  <c r="EQ45" i="1"/>
  <c r="EQ297" i="1"/>
  <c r="EQ198" i="1"/>
  <c r="EQ168" i="1"/>
  <c r="EQ18" i="1"/>
  <c r="EQ177" i="1"/>
  <c r="EQ231" i="1"/>
  <c r="EQ159" i="1"/>
  <c r="EQ24" i="1"/>
  <c r="EQ264" i="1"/>
  <c r="EQ153" i="1"/>
  <c r="EQ186" i="1"/>
  <c r="DI177" i="1"/>
  <c r="DI198" i="1"/>
  <c r="DI186" i="1"/>
  <c r="DI231" i="1"/>
  <c r="DI45" i="1"/>
  <c r="DI153" i="1"/>
  <c r="DI24" i="1"/>
  <c r="DI168" i="1"/>
  <c r="DI297" i="1"/>
  <c r="DI18" i="1"/>
  <c r="DI145" i="1"/>
  <c r="DI159" i="1"/>
  <c r="DI264" i="1"/>
  <c r="CJ168" i="1"/>
  <c r="CJ45" i="1"/>
  <c r="CJ177" i="1"/>
  <c r="CJ198" i="1"/>
  <c r="CJ159" i="1"/>
  <c r="CJ153" i="1"/>
  <c r="CJ145" i="1"/>
  <c r="CJ231" i="1"/>
  <c r="CJ18" i="1"/>
  <c r="CJ297" i="1"/>
  <c r="CJ264" i="1"/>
  <c r="CJ24" i="1"/>
  <c r="CJ186" i="1"/>
  <c r="EL168" i="1"/>
  <c r="EL145" i="1"/>
  <c r="EL45" i="1"/>
  <c r="EL18" i="1"/>
  <c r="EL177" i="1"/>
  <c r="EL297" i="1"/>
  <c r="EL198" i="1"/>
  <c r="EL231" i="1"/>
  <c r="EL24" i="1"/>
  <c r="EL264" i="1"/>
  <c r="EL159" i="1"/>
  <c r="EL153" i="1"/>
  <c r="EL186" i="1"/>
  <c r="AG168" i="1"/>
  <c r="AG145" i="1"/>
  <c r="AG231" i="1"/>
  <c r="AG177" i="1"/>
  <c r="AG198" i="1"/>
  <c r="AG153" i="1"/>
  <c r="AG297" i="1"/>
  <c r="AG159" i="1"/>
  <c r="AG18" i="1"/>
  <c r="AG264" i="1"/>
  <c r="AG186" i="1"/>
  <c r="FV159" i="1"/>
  <c r="FV145" i="1"/>
  <c r="FV231" i="1"/>
  <c r="FV18" i="1"/>
  <c r="FV24" i="1"/>
  <c r="FV198" i="1"/>
  <c r="FV153" i="1"/>
  <c r="FV297" i="1"/>
  <c r="FV264" i="1"/>
  <c r="FV45" i="1"/>
  <c r="FV177" i="1"/>
  <c r="FV168" i="1"/>
  <c r="FV186" i="1"/>
  <c r="AH168" i="1"/>
  <c r="AH198" i="1"/>
  <c r="AH24" i="1"/>
  <c r="AH18" i="1"/>
  <c r="AH297" i="1"/>
  <c r="AH177" i="1"/>
  <c r="AH153" i="1"/>
  <c r="AH159" i="1"/>
  <c r="AH145" i="1"/>
  <c r="AH264" i="1"/>
  <c r="AH231" i="1"/>
  <c r="AH186" i="1"/>
  <c r="CH45" i="1"/>
  <c r="CH24" i="1"/>
  <c r="CH18" i="1"/>
  <c r="CH198" i="1"/>
  <c r="CH153" i="1"/>
  <c r="CH264" i="1"/>
  <c r="CH168" i="1"/>
  <c r="CH177" i="1"/>
  <c r="CH159" i="1"/>
  <c r="CH145" i="1"/>
  <c r="CH231" i="1"/>
  <c r="CH297" i="1"/>
  <c r="CH186" i="1"/>
  <c r="GD32" i="1" a="1"/>
  <c r="GD32" i="1" s="1"/>
  <c r="GE41" i="1"/>
  <c r="GD41" i="1" s="1" a="1"/>
  <c r="GD41" i="1" s="1"/>
  <c r="CL24" i="1"/>
  <c r="CL168" i="1"/>
  <c r="CL159" i="1"/>
  <c r="CL145" i="1"/>
  <c r="CL45" i="1"/>
  <c r="CL177" i="1"/>
  <c r="CL153" i="1"/>
  <c r="CL297" i="1"/>
  <c r="CL198" i="1"/>
  <c r="CL18" i="1"/>
  <c r="CL264" i="1"/>
  <c r="CL231" i="1"/>
  <c r="CL186" i="1"/>
  <c r="GD31" i="1" a="1"/>
  <c r="GD31" i="1" s="1"/>
  <c r="EN18" i="1"/>
  <c r="EN145" i="1"/>
  <c r="EN24" i="1"/>
  <c r="EN198" i="1"/>
  <c r="EN297" i="1"/>
  <c r="EN168" i="1"/>
  <c r="EN231" i="1"/>
  <c r="EN177" i="1"/>
  <c r="EN264" i="1"/>
  <c r="EN153" i="1"/>
  <c r="EN159" i="1"/>
  <c r="EN45" i="1"/>
  <c r="EN186" i="1"/>
  <c r="EM168" i="1"/>
  <c r="EM159" i="1"/>
  <c r="EM145" i="1"/>
  <c r="EM24" i="1"/>
  <c r="EM177" i="1"/>
  <c r="EM153" i="1"/>
  <c r="EM297" i="1"/>
  <c r="EM18" i="1"/>
  <c r="EM231" i="1"/>
  <c r="EM264" i="1"/>
  <c r="EM45" i="1"/>
  <c r="EM198" i="1"/>
  <c r="EM186" i="1"/>
  <c r="GK145" i="1"/>
  <c r="GK297" i="1"/>
  <c r="GK168" i="1"/>
  <c r="GK159" i="1"/>
  <c r="GK153" i="1"/>
  <c r="GK24" i="1"/>
  <c r="GK18" i="1"/>
  <c r="GK231" i="1"/>
  <c r="GK264" i="1"/>
  <c r="GK45" i="1"/>
  <c r="GK198" i="1"/>
  <c r="GK177" i="1"/>
  <c r="GK186" i="1"/>
  <c r="FG168" i="1"/>
  <c r="FG177" i="1"/>
  <c r="FG159" i="1"/>
  <c r="FG153" i="1"/>
  <c r="FG145" i="1"/>
  <c r="FG297" i="1"/>
  <c r="FG24" i="1"/>
  <c r="FG18" i="1"/>
  <c r="FG45" i="1"/>
  <c r="FG198" i="1"/>
  <c r="FG231" i="1"/>
  <c r="FG264" i="1"/>
  <c r="FG186" i="1"/>
  <c r="CY159" i="1"/>
  <c r="CY145" i="1"/>
  <c r="CY153" i="1"/>
  <c r="CY297" i="1"/>
  <c r="CY168" i="1"/>
  <c r="CY231" i="1"/>
  <c r="CY264" i="1"/>
  <c r="CY24" i="1"/>
  <c r="CY45" i="1"/>
  <c r="CY177" i="1"/>
  <c r="CY18" i="1"/>
  <c r="CY198" i="1"/>
  <c r="CY186" i="1"/>
  <c r="BR297" i="1"/>
  <c r="BR159" i="1"/>
  <c r="BR168" i="1"/>
  <c r="BR153" i="1"/>
  <c r="BR177" i="1"/>
  <c r="BR231" i="1"/>
  <c r="BR45" i="1"/>
  <c r="BR24" i="1"/>
  <c r="BR145" i="1"/>
  <c r="BR264" i="1"/>
  <c r="BR198" i="1"/>
  <c r="BR18" i="1"/>
  <c r="BR186" i="1"/>
  <c r="IT168" i="1"/>
  <c r="IT159" i="1"/>
  <c r="IT145" i="1"/>
  <c r="IT177" i="1"/>
  <c r="IT186" i="1"/>
  <c r="IT153" i="1"/>
  <c r="IT297" i="1"/>
  <c r="IT198" i="1"/>
  <c r="IT231" i="1"/>
  <c r="IT24" i="1"/>
  <c r="IT18" i="1"/>
  <c r="IT264" i="1"/>
  <c r="JE297" i="1"/>
  <c r="JE159" i="1"/>
  <c r="JE153" i="1"/>
  <c r="JE168" i="1"/>
  <c r="JE24" i="1"/>
  <c r="JE18" i="1"/>
  <c r="JE145" i="1"/>
  <c r="JE231" i="1"/>
  <c r="JE45" i="1"/>
  <c r="JE264" i="1"/>
  <c r="JE198" i="1"/>
  <c r="JE177" i="1"/>
  <c r="JE186" i="1"/>
  <c r="JW168" i="1"/>
  <c r="JW186" i="1"/>
  <c r="JW159" i="1"/>
  <c r="JW177" i="1"/>
  <c r="JW153" i="1"/>
  <c r="JW297" i="1"/>
  <c r="JW24" i="1"/>
  <c r="JW45" i="1"/>
  <c r="JW198" i="1"/>
  <c r="JW231" i="1"/>
  <c r="JW18" i="1"/>
  <c r="JW264" i="1"/>
  <c r="JW145" i="1"/>
  <c r="FH168" i="1"/>
  <c r="FH153" i="1"/>
  <c r="FH177" i="1"/>
  <c r="FH145" i="1"/>
  <c r="FH297" i="1"/>
  <c r="FH231" i="1"/>
  <c r="FH264" i="1"/>
  <c r="FH159" i="1"/>
  <c r="FH45" i="1"/>
  <c r="FH198" i="1"/>
  <c r="FH24" i="1"/>
  <c r="FH18" i="1"/>
  <c r="FH186" i="1"/>
  <c r="DP168" i="1"/>
  <c r="DP177" i="1"/>
  <c r="DP145" i="1"/>
  <c r="DP297" i="1"/>
  <c r="DP159" i="1"/>
  <c r="DP45" i="1"/>
  <c r="DP198" i="1"/>
  <c r="DP24" i="1"/>
  <c r="DP231" i="1"/>
  <c r="DP18" i="1"/>
  <c r="DP264" i="1"/>
  <c r="DP153" i="1"/>
  <c r="DP186" i="1"/>
  <c r="IY159" i="1"/>
  <c r="IY177" i="1"/>
  <c r="IY186" i="1"/>
  <c r="IY153" i="1"/>
  <c r="IY168" i="1"/>
  <c r="IY297" i="1"/>
  <c r="IY18" i="1"/>
  <c r="IY264" i="1"/>
  <c r="IY198" i="1"/>
  <c r="IY231" i="1"/>
  <c r="IY24" i="1"/>
  <c r="IY145" i="1"/>
  <c r="GP145" i="1"/>
  <c r="GP153" i="1"/>
  <c r="GP168" i="1"/>
  <c r="GP297" i="1"/>
  <c r="GP177" i="1"/>
  <c r="GP159" i="1"/>
  <c r="GP186" i="1"/>
  <c r="GP18" i="1"/>
  <c r="GP264" i="1"/>
  <c r="GP198" i="1"/>
  <c r="GP45" i="1"/>
  <c r="GP231" i="1"/>
  <c r="BL159" i="1"/>
  <c r="BL145" i="1"/>
  <c r="BL168" i="1"/>
  <c r="BL153" i="1"/>
  <c r="BL297" i="1"/>
  <c r="BL177" i="1"/>
  <c r="BL231" i="1"/>
  <c r="BL45" i="1"/>
  <c r="BL264" i="1"/>
  <c r="BL198" i="1"/>
  <c r="BL24" i="1"/>
  <c r="BL18" i="1"/>
  <c r="BL186" i="1"/>
  <c r="CX153" i="1"/>
  <c r="CX145" i="1"/>
  <c r="CX168" i="1"/>
  <c r="CX297" i="1"/>
  <c r="CX177" i="1"/>
  <c r="CX231" i="1"/>
  <c r="CX45" i="1"/>
  <c r="CX264" i="1"/>
  <c r="CX198" i="1"/>
  <c r="CX24" i="1"/>
  <c r="CX18" i="1"/>
  <c r="CX159" i="1"/>
  <c r="ES159" i="1"/>
  <c r="ES145" i="1"/>
  <c r="ES168" i="1"/>
  <c r="ES153" i="1"/>
  <c r="ES297" i="1"/>
  <c r="ES177" i="1"/>
  <c r="ES231" i="1"/>
  <c r="ES264" i="1"/>
  <c r="ES18" i="1"/>
  <c r="ES24" i="1"/>
  <c r="ES45" i="1"/>
  <c r="ES198" i="1"/>
  <c r="ES186" i="1"/>
  <c r="GU145" i="1"/>
  <c r="GU297" i="1"/>
  <c r="GU159" i="1"/>
  <c r="GU153" i="1"/>
  <c r="GU168" i="1"/>
  <c r="GU177" i="1"/>
  <c r="GU45" i="1"/>
  <c r="GU198" i="1"/>
  <c r="GU231" i="1"/>
  <c r="GU18" i="1"/>
  <c r="GU264" i="1"/>
  <c r="GU186" i="1"/>
  <c r="IW145" i="1"/>
  <c r="IW297" i="1"/>
  <c r="IW177" i="1"/>
  <c r="IW159" i="1"/>
  <c r="IW186" i="1"/>
  <c r="IW153" i="1"/>
  <c r="IW168" i="1"/>
  <c r="IW198" i="1"/>
  <c r="IW231" i="1"/>
  <c r="IW18" i="1"/>
  <c r="IW264" i="1"/>
  <c r="IW24" i="1"/>
  <c r="CX186" i="1"/>
  <c r="DG159" i="1"/>
  <c r="DG153" i="1"/>
  <c r="DG168" i="1"/>
  <c r="DG177" i="1"/>
  <c r="DG145" i="1"/>
  <c r="DG297" i="1"/>
  <c r="DG18" i="1"/>
  <c r="DG231" i="1"/>
  <c r="DG45" i="1"/>
  <c r="DG24" i="1"/>
  <c r="DG264" i="1"/>
  <c r="DG198" i="1"/>
  <c r="DG186" i="1"/>
  <c r="GB159" i="1"/>
  <c r="GB153" i="1"/>
  <c r="GB145" i="1"/>
  <c r="GB297" i="1"/>
  <c r="GB168" i="1"/>
  <c r="GB45" i="1"/>
  <c r="GB177" i="1"/>
  <c r="GB198" i="1"/>
  <c r="GB18" i="1"/>
  <c r="GB231" i="1"/>
  <c r="GB264" i="1"/>
  <c r="GB186" i="1"/>
  <c r="GN168" i="1"/>
  <c r="GN177" i="1"/>
  <c r="GN159" i="1"/>
  <c r="GN153" i="1"/>
  <c r="GN145" i="1"/>
  <c r="GN297" i="1"/>
  <c r="GN24" i="1"/>
  <c r="GN45" i="1"/>
  <c r="GN198" i="1"/>
  <c r="GN231" i="1"/>
  <c r="GN264" i="1"/>
  <c r="GN18" i="1"/>
  <c r="GN186" i="1"/>
  <c r="GH168" i="1"/>
  <c r="GH297" i="1"/>
  <c r="GH159" i="1"/>
  <c r="GH177" i="1"/>
  <c r="GH24" i="1"/>
  <c r="GH231" i="1"/>
  <c r="GH153" i="1"/>
  <c r="GH264" i="1"/>
  <c r="GH145" i="1"/>
  <c r="GH45" i="1"/>
  <c r="GH198" i="1"/>
  <c r="GH18" i="1"/>
  <c r="DH159" i="1"/>
  <c r="DH145" i="1"/>
  <c r="DH168" i="1"/>
  <c r="DH153" i="1"/>
  <c r="DH297" i="1"/>
  <c r="DH177" i="1"/>
  <c r="DH231" i="1"/>
  <c r="DH24" i="1"/>
  <c r="DH264" i="1"/>
  <c r="DH45" i="1"/>
  <c r="DH198" i="1"/>
  <c r="DH18" i="1"/>
  <c r="JF145" i="1"/>
  <c r="JF297" i="1"/>
  <c r="JF159" i="1"/>
  <c r="JF168" i="1"/>
  <c r="JF153" i="1"/>
  <c r="JF24" i="1"/>
  <c r="JF231" i="1"/>
  <c r="JF177" i="1"/>
  <c r="JF264" i="1"/>
  <c r="JF45" i="1"/>
  <c r="JF198" i="1"/>
  <c r="JF18" i="1"/>
  <c r="BD159" i="1"/>
  <c r="BD153" i="1"/>
  <c r="BD145" i="1"/>
  <c r="BD168" i="1"/>
  <c r="BD297" i="1"/>
  <c r="BD177" i="1"/>
  <c r="BD18" i="1"/>
  <c r="BD231" i="1"/>
  <c r="BD45" i="1"/>
  <c r="BD198" i="1"/>
  <c r="BD264" i="1"/>
  <c r="GE297" i="1"/>
  <c r="GE159" i="1"/>
  <c r="GE153" i="1"/>
  <c r="GE168" i="1"/>
  <c r="GE45" i="1"/>
  <c r="GE18" i="1"/>
  <c r="GE145" i="1"/>
  <c r="GE198" i="1"/>
  <c r="GE231" i="1"/>
  <c r="GE264" i="1"/>
  <c r="GE177" i="1"/>
  <c r="GY177" i="1"/>
  <c r="GY168" i="1"/>
  <c r="GY186" i="1"/>
  <c r="GY297" i="1"/>
  <c r="GY264" i="1"/>
  <c r="GY159" i="1"/>
  <c r="GY145" i="1"/>
  <c r="GY153" i="1"/>
  <c r="GY24" i="1"/>
  <c r="GY198" i="1"/>
  <c r="GY18" i="1"/>
  <c r="GY231" i="1"/>
  <c r="GR168" i="1"/>
  <c r="GR177" i="1"/>
  <c r="GR145" i="1"/>
  <c r="GR159" i="1"/>
  <c r="GR297" i="1"/>
  <c r="GR153" i="1"/>
  <c r="GR231" i="1"/>
  <c r="GR45" i="1"/>
  <c r="GR264" i="1"/>
  <c r="GR198" i="1"/>
  <c r="GR18" i="1"/>
  <c r="BJ297" i="1"/>
  <c r="BJ159" i="1"/>
  <c r="BJ168" i="1"/>
  <c r="BJ153" i="1"/>
  <c r="BJ177" i="1"/>
  <c r="BJ145" i="1"/>
  <c r="BJ24" i="1"/>
  <c r="BJ231" i="1"/>
  <c r="BJ45" i="1"/>
  <c r="BJ264" i="1"/>
  <c r="BJ198" i="1"/>
  <c r="BJ18" i="1"/>
  <c r="CO145" i="1"/>
  <c r="CO297" i="1"/>
  <c r="CO159" i="1"/>
  <c r="CO168" i="1"/>
  <c r="CO153" i="1"/>
  <c r="CO177" i="1"/>
  <c r="CO45" i="1"/>
  <c r="CO198" i="1"/>
  <c r="CO231" i="1"/>
  <c r="CO24" i="1"/>
  <c r="CO264" i="1"/>
  <c r="CO18" i="1"/>
  <c r="JY145" i="1"/>
  <c r="JY186" i="1"/>
  <c r="JY168" i="1"/>
  <c r="JY153" i="1"/>
  <c r="JY177" i="1"/>
  <c r="JY297" i="1"/>
  <c r="JY231" i="1"/>
  <c r="JY264" i="1"/>
  <c r="JY24" i="1"/>
  <c r="JY159" i="1"/>
  <c r="JY45" i="1"/>
  <c r="JY198" i="1"/>
  <c r="JY18" i="1"/>
  <c r="DY159" i="1"/>
  <c r="DY168" i="1"/>
  <c r="DY153" i="1"/>
  <c r="DY177" i="1"/>
  <c r="DY145" i="1"/>
  <c r="DY297" i="1"/>
  <c r="DY231" i="1"/>
  <c r="DY45" i="1"/>
  <c r="DY264" i="1"/>
  <c r="DY198" i="1"/>
  <c r="DY18" i="1"/>
  <c r="DY24" i="1"/>
  <c r="BO159" i="1"/>
  <c r="BO145" i="1"/>
  <c r="BO168" i="1"/>
  <c r="BO153" i="1"/>
  <c r="BO297" i="1"/>
  <c r="BO177" i="1"/>
  <c r="BO24" i="1"/>
  <c r="BO231" i="1"/>
  <c r="BO45" i="1"/>
  <c r="BO264" i="1"/>
  <c r="BO198" i="1"/>
  <c r="BO18" i="1"/>
  <c r="EE297" i="1"/>
  <c r="EE159" i="1"/>
  <c r="EE153" i="1"/>
  <c r="EE168" i="1"/>
  <c r="EE145" i="1"/>
  <c r="EE231" i="1"/>
  <c r="EE45" i="1"/>
  <c r="EE177" i="1"/>
  <c r="EE264" i="1"/>
  <c r="EE198" i="1"/>
  <c r="EE18" i="1"/>
  <c r="EE24" i="1"/>
  <c r="GV168" i="1"/>
  <c r="GV159" i="1"/>
  <c r="GV177" i="1"/>
  <c r="GV153" i="1"/>
  <c r="GV145" i="1"/>
  <c r="GV297" i="1"/>
  <c r="GV24" i="1"/>
  <c r="GV18" i="1"/>
  <c r="GV231" i="1"/>
  <c r="GV264" i="1"/>
  <c r="GV45" i="1"/>
  <c r="GV198" i="1"/>
  <c r="DU297" i="1"/>
  <c r="DU159" i="1"/>
  <c r="DU168" i="1"/>
  <c r="DU153" i="1"/>
  <c r="DU177" i="1"/>
  <c r="DU231" i="1"/>
  <c r="DU264" i="1"/>
  <c r="DU145" i="1"/>
  <c r="DU45" i="1"/>
  <c r="DU18" i="1"/>
  <c r="DU24" i="1"/>
  <c r="DU198" i="1"/>
  <c r="DW168" i="1"/>
  <c r="DW177" i="1"/>
  <c r="DW159" i="1"/>
  <c r="DW145" i="1"/>
  <c r="DW153" i="1"/>
  <c r="DW297" i="1"/>
  <c r="DW45" i="1"/>
  <c r="DW198" i="1"/>
  <c r="DW231" i="1"/>
  <c r="DW264" i="1"/>
  <c r="DW24" i="1"/>
  <c r="DW18" i="1"/>
  <c r="FY153" i="1"/>
  <c r="FY168" i="1"/>
  <c r="FY177" i="1"/>
  <c r="FY145" i="1"/>
  <c r="FY297" i="1"/>
  <c r="FY45" i="1"/>
  <c r="FY198" i="1"/>
  <c r="FY18" i="1"/>
  <c r="FY159" i="1"/>
  <c r="FY231" i="1"/>
  <c r="FY24" i="1"/>
  <c r="FY264" i="1"/>
  <c r="DN297" i="1"/>
  <c r="DN168" i="1"/>
  <c r="DN159" i="1"/>
  <c r="DN177" i="1"/>
  <c r="DN153" i="1"/>
  <c r="DN18" i="1"/>
  <c r="DN145" i="1"/>
  <c r="DN231" i="1"/>
  <c r="DN45" i="1"/>
  <c r="DN198" i="1"/>
  <c r="DN264" i="1"/>
  <c r="DN24" i="1"/>
  <c r="JC297" i="1"/>
  <c r="JC159" i="1"/>
  <c r="JC153" i="1"/>
  <c r="JC168" i="1"/>
  <c r="JC177" i="1"/>
  <c r="JC264" i="1"/>
  <c r="JC45" i="1"/>
  <c r="JC145" i="1"/>
  <c r="JC18" i="1"/>
  <c r="JC24" i="1"/>
  <c r="JC186" i="1"/>
  <c r="JC198" i="1"/>
  <c r="JC231" i="1"/>
  <c r="GS168" i="1"/>
  <c r="GS297" i="1"/>
  <c r="GS177" i="1"/>
  <c r="GS159" i="1"/>
  <c r="GS153" i="1"/>
  <c r="GS231" i="1"/>
  <c r="GS45" i="1"/>
  <c r="GS264" i="1"/>
  <c r="GS198" i="1"/>
  <c r="GS18" i="1"/>
  <c r="GS145" i="1"/>
  <c r="BH297" i="1"/>
  <c r="BH177" i="1"/>
  <c r="BH159" i="1"/>
  <c r="BH186" i="1"/>
  <c r="BH153" i="1"/>
  <c r="BH168" i="1"/>
  <c r="BH264" i="1"/>
  <c r="BH198" i="1"/>
  <c r="BH145" i="1"/>
  <c r="BH231" i="1"/>
  <c r="BH24" i="1"/>
  <c r="BH45" i="1"/>
  <c r="BH18" i="1"/>
  <c r="KH168" i="1"/>
  <c r="KH159" i="1"/>
  <c r="KH177" i="1"/>
  <c r="KH153" i="1"/>
  <c r="KH145" i="1"/>
  <c r="KH297" i="1"/>
  <c r="KH24" i="1"/>
  <c r="KH231" i="1"/>
  <c r="KH45" i="1"/>
  <c r="KH18" i="1"/>
  <c r="KH264" i="1"/>
  <c r="KH198" i="1"/>
  <c r="ET159" i="1"/>
  <c r="ET145" i="1"/>
  <c r="ET153" i="1"/>
  <c r="ET297" i="1"/>
  <c r="ET168" i="1"/>
  <c r="ET177" i="1"/>
  <c r="ET24" i="1"/>
  <c r="ET231" i="1"/>
  <c r="ET45" i="1"/>
  <c r="ET264" i="1"/>
  <c r="ET198" i="1"/>
  <c r="ET18" i="1"/>
  <c r="GC145" i="1"/>
  <c r="GC297" i="1"/>
  <c r="GC168" i="1"/>
  <c r="GC159" i="1"/>
  <c r="GC177" i="1"/>
  <c r="GC153" i="1"/>
  <c r="GC18" i="1"/>
  <c r="GC231" i="1"/>
  <c r="GC45" i="1"/>
  <c r="GC264" i="1"/>
  <c r="GC198" i="1"/>
  <c r="GX159" i="1"/>
  <c r="GX153" i="1"/>
  <c r="GX177" i="1"/>
  <c r="GX168" i="1"/>
  <c r="GX186" i="1"/>
  <c r="GX297" i="1"/>
  <c r="GX264" i="1"/>
  <c r="GX18" i="1"/>
  <c r="GX145" i="1"/>
  <c r="GX198" i="1"/>
  <c r="GX231" i="1"/>
  <c r="FF168" i="1"/>
  <c r="FF177" i="1"/>
  <c r="FF159" i="1"/>
  <c r="FF145" i="1"/>
  <c r="FF153" i="1"/>
  <c r="FF297" i="1"/>
  <c r="FF231" i="1"/>
  <c r="FF45" i="1"/>
  <c r="FF264" i="1"/>
  <c r="FF198" i="1"/>
  <c r="FF18" i="1"/>
  <c r="FF24" i="1"/>
  <c r="JS297" i="1"/>
  <c r="JS159" i="1"/>
  <c r="JS168" i="1"/>
  <c r="JS153" i="1"/>
  <c r="JS177" i="1"/>
  <c r="JS231" i="1"/>
  <c r="JS264" i="1"/>
  <c r="JS145" i="1"/>
  <c r="JS45" i="1"/>
  <c r="JS198" i="1"/>
  <c r="JS24" i="1"/>
  <c r="JS18" i="1"/>
  <c r="GT145" i="1"/>
  <c r="GT159" i="1"/>
  <c r="GT297" i="1"/>
  <c r="GT153" i="1"/>
  <c r="GT168" i="1"/>
  <c r="GT177" i="1"/>
  <c r="GT45" i="1"/>
  <c r="GT198" i="1"/>
  <c r="GT231" i="1"/>
  <c r="GT264" i="1"/>
  <c r="GT18" i="1"/>
  <c r="CI145" i="1"/>
  <c r="CI168" i="1"/>
  <c r="CI297" i="1"/>
  <c r="CI177" i="1"/>
  <c r="CI159" i="1"/>
  <c r="CI153" i="1"/>
  <c r="CI24" i="1"/>
  <c r="CI33" i="1" s="1"/>
  <c r="CI231" i="1"/>
  <c r="CI45" i="1"/>
  <c r="CI264" i="1"/>
  <c r="CI198" i="1"/>
  <c r="CI18" i="1"/>
  <c r="IV177" i="1"/>
  <c r="IV186" i="1"/>
  <c r="IV264" i="1"/>
  <c r="IV145" i="1"/>
  <c r="IV153" i="1"/>
  <c r="IV297" i="1"/>
  <c r="IV168" i="1"/>
  <c r="IV159" i="1"/>
  <c r="IV198" i="1"/>
  <c r="IV231" i="1"/>
  <c r="IV18" i="1"/>
  <c r="IV24" i="1"/>
  <c r="GC186" i="1"/>
  <c r="BO186" i="1"/>
  <c r="FY186" i="1"/>
  <c r="IR159" i="1"/>
  <c r="IR153" i="1"/>
  <c r="IR168" i="1"/>
  <c r="IR177" i="1"/>
  <c r="IR186" i="1"/>
  <c r="IR297" i="1"/>
  <c r="IR24" i="1"/>
  <c r="IR264" i="1"/>
  <c r="IR18" i="1"/>
  <c r="IR145" i="1"/>
  <c r="IR198" i="1"/>
  <c r="IR231" i="1"/>
  <c r="DV168" i="1"/>
  <c r="DV153" i="1"/>
  <c r="DV297" i="1"/>
  <c r="DV177" i="1"/>
  <c r="DV231" i="1"/>
  <c r="DV45" i="1"/>
  <c r="DV264" i="1"/>
  <c r="DV198" i="1"/>
  <c r="DV24" i="1"/>
  <c r="DV159" i="1"/>
  <c r="DV145" i="1"/>
  <c r="DV18" i="1"/>
  <c r="FM145" i="1"/>
  <c r="FM297" i="1"/>
  <c r="FM24" i="1"/>
  <c r="FM231" i="1"/>
  <c r="FM45" i="1"/>
  <c r="FM153" i="1"/>
  <c r="FM264" i="1"/>
  <c r="FM198" i="1"/>
  <c r="FM18" i="1"/>
  <c r="IQ168" i="1"/>
  <c r="IQ264" i="1"/>
  <c r="IQ177" i="1"/>
  <c r="IQ145" i="1"/>
  <c r="IQ186" i="1"/>
  <c r="IQ297" i="1"/>
  <c r="IQ159" i="1"/>
  <c r="IQ153" i="1"/>
  <c r="IQ24" i="1"/>
  <c r="IQ18" i="1"/>
  <c r="IQ198" i="1"/>
  <c r="IQ231" i="1"/>
  <c r="BT168" i="1"/>
  <c r="BT153" i="1"/>
  <c r="BT177" i="1"/>
  <c r="BT145" i="1"/>
  <c r="BT297" i="1"/>
  <c r="BT231" i="1"/>
  <c r="BT45" i="1"/>
  <c r="BT24" i="1"/>
  <c r="BT264" i="1"/>
  <c r="BT198" i="1"/>
  <c r="BT159" i="1"/>
  <c r="BT18" i="1"/>
  <c r="EW153" i="1"/>
  <c r="EW145" i="1"/>
  <c r="EW168" i="1"/>
  <c r="EW297" i="1"/>
  <c r="EW231" i="1"/>
  <c r="EW45" i="1"/>
  <c r="EW18" i="1"/>
  <c r="EW159" i="1"/>
  <c r="EW264" i="1"/>
  <c r="EW198" i="1"/>
  <c r="EW177" i="1"/>
  <c r="EW24" i="1"/>
  <c r="IU168" i="1"/>
  <c r="IU297" i="1"/>
  <c r="IU177" i="1"/>
  <c r="IU159" i="1"/>
  <c r="IU186" i="1"/>
  <c r="IU145" i="1"/>
  <c r="IU18" i="1"/>
  <c r="IU153" i="1"/>
  <c r="IU198" i="1"/>
  <c r="IU231" i="1"/>
  <c r="IU24" i="1"/>
  <c r="IU264" i="1"/>
  <c r="GI297" i="1"/>
  <c r="GI159" i="1"/>
  <c r="GI153" i="1"/>
  <c r="GI168" i="1"/>
  <c r="GI177" i="1"/>
  <c r="GI45" i="1"/>
  <c r="GI18" i="1"/>
  <c r="GI198" i="1"/>
  <c r="GI231" i="1"/>
  <c r="GI264" i="1"/>
  <c r="GI145" i="1"/>
  <c r="DQ297" i="1"/>
  <c r="DQ168" i="1"/>
  <c r="DQ159" i="1"/>
  <c r="DQ231" i="1"/>
  <c r="DQ45" i="1"/>
  <c r="DQ264" i="1"/>
  <c r="DQ198" i="1"/>
  <c r="DQ177" i="1"/>
  <c r="DQ153" i="1"/>
  <c r="DQ145" i="1"/>
  <c r="DQ24" i="1"/>
  <c r="DQ18" i="1"/>
  <c r="CM168" i="1"/>
  <c r="CM177" i="1"/>
  <c r="CM159" i="1"/>
  <c r="CM153" i="1"/>
  <c r="CM145" i="1"/>
  <c r="CM297" i="1"/>
  <c r="CM231" i="1"/>
  <c r="CM264" i="1"/>
  <c r="CM18" i="1"/>
  <c r="CM24" i="1"/>
  <c r="CM45" i="1"/>
  <c r="CM198" i="1"/>
  <c r="DT159" i="1"/>
  <c r="DT153" i="1"/>
  <c r="DT145" i="1"/>
  <c r="DT168" i="1"/>
  <c r="DT297" i="1"/>
  <c r="DT177" i="1"/>
  <c r="DT231" i="1"/>
  <c r="DT18" i="1"/>
  <c r="DT264" i="1"/>
  <c r="DT45" i="1"/>
  <c r="DT198" i="1"/>
  <c r="DT24" i="1"/>
  <c r="GQ168" i="1"/>
  <c r="GQ153" i="1"/>
  <c r="GQ297" i="1"/>
  <c r="GQ177" i="1"/>
  <c r="GQ45" i="1"/>
  <c r="GQ18" i="1"/>
  <c r="GQ198" i="1"/>
  <c r="GQ231" i="1"/>
  <c r="GQ264" i="1"/>
  <c r="GQ145" i="1"/>
  <c r="GQ159" i="1"/>
  <c r="GD177" i="1"/>
  <c r="GD186" i="1"/>
  <c r="GD153" i="1"/>
  <c r="GD297" i="1"/>
  <c r="GD168" i="1"/>
  <c r="GD159" i="1"/>
  <c r="GD198" i="1"/>
  <c r="GD231" i="1"/>
  <c r="GD264" i="1"/>
  <c r="GD145" i="1"/>
  <c r="GD18" i="1"/>
  <c r="GD45" i="1"/>
  <c r="IX297" i="1"/>
  <c r="IX159" i="1"/>
  <c r="IX153" i="1"/>
  <c r="IX177" i="1"/>
  <c r="IX168" i="1"/>
  <c r="IX264" i="1"/>
  <c r="IX186" i="1"/>
  <c r="IX145" i="1"/>
  <c r="IX198" i="1"/>
  <c r="IX231" i="1"/>
  <c r="IX24" i="1"/>
  <c r="IX18" i="1"/>
  <c r="JX186" i="1"/>
  <c r="JX145" i="1"/>
  <c r="JX168" i="1"/>
  <c r="JX297" i="1"/>
  <c r="JX159" i="1"/>
  <c r="JX231" i="1"/>
  <c r="JX177" i="1"/>
  <c r="JX264" i="1"/>
  <c r="JX198" i="1"/>
  <c r="JX24" i="1"/>
  <c r="JX45" i="1"/>
  <c r="JX153" i="1"/>
  <c r="JX18" i="1"/>
  <c r="BU153" i="1"/>
  <c r="BU297" i="1"/>
  <c r="BU168" i="1"/>
  <c r="BU177" i="1"/>
  <c r="BU159" i="1"/>
  <c r="BU18" i="1"/>
  <c r="BU145" i="1"/>
  <c r="BU231" i="1"/>
  <c r="BU45" i="1"/>
  <c r="BU264" i="1"/>
  <c r="BU198" i="1"/>
  <c r="BU24" i="1"/>
  <c r="GL297" i="1"/>
  <c r="GL159" i="1"/>
  <c r="GL153" i="1"/>
  <c r="GL168" i="1"/>
  <c r="GL145" i="1"/>
  <c r="GL177" i="1"/>
  <c r="GL231" i="1"/>
  <c r="GL45" i="1"/>
  <c r="GL264" i="1"/>
  <c r="GL198" i="1"/>
  <c r="GL24" i="1"/>
  <c r="GL18" i="1"/>
  <c r="GI186" i="1"/>
  <c r="DQ186" i="1"/>
  <c r="DV186" i="1"/>
  <c r="GQ186" i="1"/>
  <c r="BM159" i="1"/>
  <c r="BM145" i="1"/>
  <c r="BM153" i="1"/>
  <c r="BM297" i="1"/>
  <c r="BM168" i="1"/>
  <c r="BM45" i="1"/>
  <c r="BM198" i="1"/>
  <c r="BM177" i="1"/>
  <c r="BM231" i="1"/>
  <c r="BM18" i="1"/>
  <c r="BM264" i="1"/>
  <c r="BM24" i="1"/>
  <c r="DE145" i="1"/>
  <c r="DE45" i="1"/>
  <c r="DE24" i="1"/>
  <c r="DE297" i="1"/>
  <c r="DE198" i="1"/>
  <c r="DE177" i="1"/>
  <c r="DE264" i="1"/>
  <c r="DE168" i="1"/>
  <c r="DE18" i="1"/>
  <c r="DE159" i="1"/>
  <c r="DE231" i="1"/>
  <c r="DE153" i="1"/>
  <c r="FZ159" i="1"/>
  <c r="FZ168" i="1"/>
  <c r="FZ153" i="1"/>
  <c r="FZ177" i="1"/>
  <c r="FZ145" i="1"/>
  <c r="FZ297" i="1"/>
  <c r="FZ45" i="1"/>
  <c r="FZ198" i="1"/>
  <c r="FZ231" i="1"/>
  <c r="FZ264" i="1"/>
  <c r="FZ18" i="1"/>
  <c r="DF177" i="1"/>
  <c r="DF186" i="1"/>
  <c r="DF153" i="1"/>
  <c r="DF168" i="1"/>
  <c r="DF297" i="1"/>
  <c r="DF159" i="1"/>
  <c r="DF18" i="1"/>
  <c r="DF45" i="1"/>
  <c r="DF198" i="1"/>
  <c r="DF231" i="1"/>
  <c r="DF24" i="1"/>
  <c r="DF264" i="1"/>
  <c r="DF145" i="1"/>
  <c r="DL159" i="1"/>
  <c r="DL153" i="1"/>
  <c r="DL168" i="1"/>
  <c r="DL177" i="1"/>
  <c r="DL145" i="1"/>
  <c r="DL297" i="1"/>
  <c r="DL45" i="1"/>
  <c r="DL18" i="1"/>
  <c r="DL198" i="1"/>
  <c r="DL24" i="1"/>
  <c r="DL231" i="1"/>
  <c r="DL264" i="1"/>
  <c r="DM153" i="1"/>
  <c r="DM145" i="1"/>
  <c r="DM168" i="1"/>
  <c r="DM297" i="1"/>
  <c r="DM177" i="1"/>
  <c r="DM159" i="1"/>
  <c r="DM231" i="1"/>
  <c r="DM45" i="1"/>
  <c r="DM24" i="1"/>
  <c r="DM264" i="1"/>
  <c r="DM198" i="1"/>
  <c r="DM18" i="1"/>
  <c r="GF168" i="1"/>
  <c r="GF177" i="1"/>
  <c r="GF159" i="1"/>
  <c r="GF153" i="1"/>
  <c r="GF145" i="1"/>
  <c r="GF297" i="1"/>
  <c r="GF231" i="1"/>
  <c r="GF264" i="1"/>
  <c r="GF18" i="1"/>
  <c r="GF45" i="1"/>
  <c r="GF198" i="1"/>
  <c r="FW153" i="1"/>
  <c r="FW297" i="1"/>
  <c r="FW168" i="1"/>
  <c r="FW177" i="1"/>
  <c r="FW231" i="1"/>
  <c r="FW45" i="1"/>
  <c r="FW264" i="1"/>
  <c r="FW198" i="1"/>
  <c r="FW159" i="1"/>
  <c r="FW18" i="1"/>
  <c r="FW24" i="1"/>
  <c r="FW145" i="1"/>
  <c r="GW159" i="1"/>
  <c r="GW153" i="1"/>
  <c r="GW168" i="1"/>
  <c r="GW177" i="1"/>
  <c r="GW297" i="1"/>
  <c r="GW45" i="1"/>
  <c r="GW198" i="1"/>
  <c r="GW24" i="1"/>
  <c r="GW231" i="1"/>
  <c r="GW18" i="1"/>
  <c r="GW145" i="1"/>
  <c r="GW264" i="1"/>
  <c r="JZ159" i="1"/>
  <c r="JZ177" i="1"/>
  <c r="JZ186" i="1"/>
  <c r="JZ153" i="1"/>
  <c r="JZ297" i="1"/>
  <c r="JZ168" i="1"/>
  <c r="JZ24" i="1"/>
  <c r="JZ231" i="1"/>
  <c r="JZ45" i="1"/>
  <c r="JZ264" i="1"/>
  <c r="JZ18" i="1"/>
  <c r="JZ198" i="1"/>
  <c r="JQ159" i="1"/>
  <c r="JQ168" i="1"/>
  <c r="JQ153" i="1"/>
  <c r="JQ177" i="1"/>
  <c r="JQ145" i="1"/>
  <c r="JQ297" i="1"/>
  <c r="JQ231" i="1"/>
  <c r="JQ45" i="1"/>
  <c r="JQ24" i="1"/>
  <c r="JQ18" i="1"/>
  <c r="JQ264" i="1"/>
  <c r="JQ198" i="1"/>
  <c r="BC168" i="1"/>
  <c r="BC159" i="1"/>
  <c r="BC177" i="1"/>
  <c r="BC153" i="1"/>
  <c r="BC297" i="1"/>
  <c r="BC45" i="1"/>
  <c r="BC198" i="1"/>
  <c r="BC145" i="1"/>
  <c r="BC24" i="1"/>
  <c r="BC231" i="1"/>
  <c r="BC18" i="1"/>
  <c r="BC264" i="1"/>
  <c r="BB168" i="1"/>
  <c r="BB177" i="1"/>
  <c r="BB145" i="1"/>
  <c r="BB297" i="1"/>
  <c r="BB159" i="1"/>
  <c r="BB153" i="1"/>
  <c r="BB231" i="1"/>
  <c r="BB45" i="1"/>
  <c r="BB18" i="1"/>
  <c r="BB264" i="1"/>
  <c r="BB198" i="1"/>
  <c r="GA168" i="1"/>
  <c r="GA159" i="1"/>
  <c r="GA177" i="1"/>
  <c r="GA153" i="1"/>
  <c r="GA145" i="1"/>
  <c r="GA297" i="1"/>
  <c r="GA24" i="1"/>
  <c r="GA231" i="1"/>
  <c r="GA45" i="1"/>
  <c r="GA18" i="1"/>
  <c r="GA264" i="1"/>
  <c r="GA198" i="1"/>
  <c r="FR159" i="1"/>
  <c r="FR153" i="1"/>
  <c r="FR145" i="1"/>
  <c r="FR168" i="1"/>
  <c r="FR297" i="1"/>
  <c r="FR177" i="1"/>
  <c r="FR231" i="1"/>
  <c r="FR45" i="1"/>
  <c r="FR24" i="1"/>
  <c r="FR264" i="1"/>
  <c r="FR198" i="1"/>
  <c r="FR18" i="1"/>
  <c r="DJ168" i="1"/>
  <c r="DJ159" i="1"/>
  <c r="DJ177" i="1"/>
  <c r="DJ153" i="1"/>
  <c r="DJ145" i="1"/>
  <c r="DJ297" i="1"/>
  <c r="DJ18" i="1"/>
  <c r="DJ231" i="1"/>
  <c r="DJ45" i="1"/>
  <c r="DJ264" i="1"/>
  <c r="DJ198" i="1"/>
  <c r="DJ24" i="1"/>
  <c r="GM159" i="1"/>
  <c r="GM145" i="1"/>
  <c r="GM168" i="1"/>
  <c r="GM153" i="1"/>
  <c r="GM297" i="1"/>
  <c r="GM177" i="1"/>
  <c r="GM18" i="1"/>
  <c r="GM24" i="1"/>
  <c r="GM231" i="1"/>
  <c r="GM45" i="1"/>
  <c r="GM264" i="1"/>
  <c r="GM198" i="1"/>
  <c r="BE168" i="1"/>
  <c r="BE177" i="1"/>
  <c r="BE159" i="1"/>
  <c r="BE145" i="1"/>
  <c r="BE153" i="1"/>
  <c r="BE297" i="1"/>
  <c r="BE18" i="1"/>
  <c r="BE231" i="1"/>
  <c r="BE45" i="1"/>
  <c r="BE264" i="1"/>
  <c r="BE198" i="1"/>
  <c r="CO186" i="1"/>
  <c r="GW186" i="1"/>
  <c r="GS186" i="1"/>
  <c r="JF186" i="1"/>
  <c r="DL186" i="1"/>
  <c r="GA186" i="1"/>
  <c r="DO168" i="1"/>
  <c r="DO177" i="1"/>
  <c r="DO159" i="1"/>
  <c r="DO145" i="1"/>
  <c r="DO153" i="1"/>
  <c r="DO297" i="1"/>
  <c r="DO24" i="1"/>
  <c r="DO18" i="1"/>
  <c r="DO231" i="1"/>
  <c r="DO45" i="1"/>
  <c r="DO264" i="1"/>
  <c r="DO198" i="1"/>
  <c r="DD168" i="1"/>
  <c r="DD24" i="1"/>
  <c r="DD18" i="1"/>
  <c r="DD153" i="1"/>
  <c r="DD177" i="1"/>
  <c r="DD297" i="1"/>
  <c r="DD145" i="1"/>
  <c r="DD45" i="1"/>
  <c r="DD198" i="1"/>
  <c r="DD159" i="1"/>
  <c r="DD264" i="1"/>
  <c r="DD231" i="1"/>
  <c r="IS159" i="1"/>
  <c r="IS153" i="1"/>
  <c r="IS168" i="1"/>
  <c r="IS177" i="1"/>
  <c r="IS145" i="1"/>
  <c r="IS186" i="1"/>
  <c r="IS297" i="1"/>
  <c r="IS264" i="1"/>
  <c r="IS24" i="1"/>
  <c r="IS18" i="1"/>
  <c r="IS198" i="1"/>
  <c r="IS231" i="1"/>
  <c r="JU177" i="1"/>
  <c r="JU145" i="1"/>
  <c r="JU231" i="1"/>
  <c r="JU24" i="1"/>
  <c r="JU297" i="1"/>
  <c r="JU45" i="1"/>
  <c r="JU153" i="1"/>
  <c r="JU186" i="1"/>
  <c r="JU198" i="1"/>
  <c r="JU168" i="1"/>
  <c r="JU264" i="1"/>
  <c r="JU159" i="1"/>
  <c r="JU18" i="1"/>
  <c r="GO153" i="1"/>
  <c r="GO168" i="1"/>
  <c r="GO297" i="1"/>
  <c r="GO159" i="1"/>
  <c r="GO145" i="1"/>
  <c r="GO177" i="1"/>
  <c r="GO198" i="1"/>
  <c r="GO264" i="1"/>
  <c r="GO231" i="1"/>
  <c r="GO18" i="1"/>
  <c r="GO186" i="1"/>
  <c r="GO45" i="1"/>
  <c r="DR297" i="1"/>
  <c r="DR168" i="1"/>
  <c r="DR177" i="1"/>
  <c r="DR159" i="1"/>
  <c r="DR153" i="1"/>
  <c r="DR231" i="1"/>
  <c r="DR264" i="1"/>
  <c r="DR24" i="1"/>
  <c r="DR18" i="1"/>
  <c r="DR145" i="1"/>
  <c r="DR45" i="1"/>
  <c r="DR198" i="1"/>
  <c r="BG297" i="1"/>
  <c r="BG159" i="1"/>
  <c r="BG153" i="1"/>
  <c r="BG177" i="1"/>
  <c r="BG168" i="1"/>
  <c r="BG145" i="1"/>
  <c r="BG186" i="1"/>
  <c r="BG198" i="1"/>
  <c r="BG231" i="1"/>
  <c r="BG24" i="1"/>
  <c r="BG45" i="1"/>
  <c r="BG18" i="1"/>
  <c r="BG264" i="1"/>
  <c r="GG297" i="1"/>
  <c r="GG159" i="1"/>
  <c r="GG168" i="1"/>
  <c r="GG153" i="1"/>
  <c r="GG145" i="1"/>
  <c r="GG177" i="1"/>
  <c r="GG231" i="1"/>
  <c r="GG45" i="1"/>
  <c r="GG18" i="1"/>
  <c r="GG264" i="1"/>
  <c r="GG198" i="1"/>
  <c r="IP168" i="1"/>
  <c r="IP145" i="1"/>
  <c r="IP297" i="1"/>
  <c r="IP177" i="1"/>
  <c r="IP159" i="1"/>
  <c r="IP186" i="1"/>
  <c r="IP198" i="1"/>
  <c r="IP18" i="1"/>
  <c r="IP231" i="1"/>
  <c r="IP264" i="1"/>
  <c r="IP153" i="1"/>
  <c r="IP24" i="1"/>
  <c r="FB145" i="1"/>
  <c r="FB168" i="1"/>
  <c r="FB297" i="1"/>
  <c r="FB177" i="1"/>
  <c r="FB159" i="1"/>
  <c r="FB153" i="1"/>
  <c r="FB24" i="1"/>
  <c r="FB231" i="1"/>
  <c r="FB45" i="1"/>
  <c r="FB264" i="1"/>
  <c r="FB18" i="1"/>
  <c r="FB198" i="1"/>
  <c r="CW159" i="1"/>
  <c r="CW145" i="1"/>
  <c r="CW168" i="1"/>
  <c r="CW153" i="1"/>
  <c r="CW297" i="1"/>
  <c r="CW231" i="1"/>
  <c r="CW264" i="1"/>
  <c r="CW18" i="1"/>
  <c r="CW177" i="1"/>
  <c r="CW24" i="1"/>
  <c r="CW45" i="1"/>
  <c r="CW198" i="1"/>
  <c r="BF177" i="1"/>
  <c r="BF145" i="1"/>
  <c r="BF186" i="1"/>
  <c r="BF297" i="1"/>
  <c r="BF159" i="1"/>
  <c r="BF153" i="1"/>
  <c r="BF168" i="1"/>
  <c r="BF18" i="1"/>
  <c r="BF264" i="1"/>
  <c r="BF198" i="1"/>
  <c r="BF45" i="1"/>
  <c r="BF231" i="1"/>
  <c r="BB186" i="1"/>
  <c r="DU186" i="1"/>
  <c r="DY186" i="1"/>
  <c r="JQ186" i="1"/>
  <c r="DJ186" i="1"/>
  <c r="DE186" i="1"/>
  <c r="BI153" i="1"/>
  <c r="BI145" i="1"/>
  <c r="BI168" i="1"/>
  <c r="BI297" i="1"/>
  <c r="BI177" i="1"/>
  <c r="BI45" i="1"/>
  <c r="BI198" i="1"/>
  <c r="BI231" i="1"/>
  <c r="BI18" i="1"/>
  <c r="BI264" i="1"/>
  <c r="BI24" i="1"/>
  <c r="BI159" i="1"/>
  <c r="FX168" i="1"/>
  <c r="FX177" i="1"/>
  <c r="FX159" i="1"/>
  <c r="FX145" i="1"/>
  <c r="FX153" i="1"/>
  <c r="FX297" i="1"/>
  <c r="FX18" i="1"/>
  <c r="FX24" i="1"/>
  <c r="FX45" i="1"/>
  <c r="FX198" i="1"/>
  <c r="FX231" i="1"/>
  <c r="FX264" i="1"/>
  <c r="BP297" i="1"/>
  <c r="BP159" i="1"/>
  <c r="BP168" i="1"/>
  <c r="BP153" i="1"/>
  <c r="BP177" i="1"/>
  <c r="BP145" i="1"/>
  <c r="BP45" i="1"/>
  <c r="BP198" i="1"/>
  <c r="BP18" i="1"/>
  <c r="BP231" i="1"/>
  <c r="BP264" i="1"/>
  <c r="BP24" i="1"/>
  <c r="JV177" i="1"/>
  <c r="JV168" i="1"/>
  <c r="JV159" i="1"/>
  <c r="JV297" i="1"/>
  <c r="JV186" i="1"/>
  <c r="JV153" i="1"/>
  <c r="JV231" i="1"/>
  <c r="JV45" i="1"/>
  <c r="JV264" i="1"/>
  <c r="JV198" i="1"/>
  <c r="JV18" i="1"/>
  <c r="JV24" i="1"/>
  <c r="DS168" i="1"/>
  <c r="DS177" i="1"/>
  <c r="DS297" i="1"/>
  <c r="DS159" i="1"/>
  <c r="DS153" i="1"/>
  <c r="DS145" i="1"/>
  <c r="DS231" i="1"/>
  <c r="DS264" i="1"/>
  <c r="DS45" i="1"/>
  <c r="DS198" i="1"/>
  <c r="DS18" i="1"/>
  <c r="DS24" i="1"/>
  <c r="FC159" i="1"/>
  <c r="FC145" i="1"/>
  <c r="FC153" i="1"/>
  <c r="FC297" i="1"/>
  <c r="FC168" i="1"/>
  <c r="FC24" i="1"/>
  <c r="FC231" i="1"/>
  <c r="FC264" i="1"/>
  <c r="FC177" i="1"/>
  <c r="FC45" i="1"/>
  <c r="FC18" i="1"/>
  <c r="FC198" i="1"/>
  <c r="EX168" i="1"/>
  <c r="EX177" i="1"/>
  <c r="EX159" i="1"/>
  <c r="EX153" i="1"/>
  <c r="EX145" i="1"/>
  <c r="EX297" i="1"/>
  <c r="EX231" i="1"/>
  <c r="EX45" i="1"/>
  <c r="EX264" i="1"/>
  <c r="EX198" i="1"/>
  <c r="EX24" i="1"/>
  <c r="EX18" i="1"/>
  <c r="BQ145" i="1"/>
  <c r="BQ297" i="1"/>
  <c r="BQ159" i="1"/>
  <c r="BQ168" i="1"/>
  <c r="BQ153" i="1"/>
  <c r="BQ177" i="1"/>
  <c r="BQ45" i="1"/>
  <c r="BQ18" i="1"/>
  <c r="BQ198" i="1"/>
  <c r="BQ231" i="1"/>
  <c r="BQ24" i="1"/>
  <c r="BQ264" i="1"/>
  <c r="FL145" i="1"/>
  <c r="FL153" i="1"/>
  <c r="FL297" i="1"/>
  <c r="FL24" i="1"/>
  <c r="FL45" i="1"/>
  <c r="FL198" i="1"/>
  <c r="FL231" i="1"/>
  <c r="FL18" i="1"/>
  <c r="FL264" i="1"/>
  <c r="GJ168" i="1"/>
  <c r="GJ177" i="1"/>
  <c r="GJ159" i="1"/>
  <c r="GJ145" i="1"/>
  <c r="GJ153" i="1"/>
  <c r="GJ297" i="1"/>
  <c r="GJ24" i="1"/>
  <c r="GJ18" i="1"/>
  <c r="GJ231" i="1"/>
  <c r="GJ45" i="1"/>
  <c r="GJ198" i="1"/>
  <c r="GJ264" i="1"/>
  <c r="DK168" i="1"/>
  <c r="DK177" i="1"/>
  <c r="DK159" i="1"/>
  <c r="DK153" i="1"/>
  <c r="DK297" i="1"/>
  <c r="DK45" i="1"/>
  <c r="DK24" i="1"/>
  <c r="DK198" i="1"/>
  <c r="DK231" i="1"/>
  <c r="DK145" i="1"/>
  <c r="DK264" i="1"/>
  <c r="DK18" i="1"/>
  <c r="CN153" i="1"/>
  <c r="CN168" i="1"/>
  <c r="CN297" i="1"/>
  <c r="CN177" i="1"/>
  <c r="CN145" i="1"/>
  <c r="CN231" i="1"/>
  <c r="CN24" i="1"/>
  <c r="CN159" i="1"/>
  <c r="CN264" i="1"/>
  <c r="CN45" i="1"/>
  <c r="CN18" i="1"/>
  <c r="CN198" i="1"/>
  <c r="GL186" i="1"/>
  <c r="DN186" i="1"/>
  <c r="BD186" i="1"/>
  <c r="DH186" i="1"/>
  <c r="JV145" i="1"/>
  <c r="KH186" i="1"/>
  <c r="DR186" i="1"/>
  <c r="DD186" i="1"/>
  <c r="AA45" i="1" l="1" a="1"/>
  <c r="AA45" i="1" s="1"/>
  <c r="CW58" i="1"/>
  <c r="CW59" i="1"/>
  <c r="GL59" i="1"/>
  <c r="GL58" i="1"/>
  <c r="JX59" i="1"/>
  <c r="JX58" i="1"/>
  <c r="GI59" i="1"/>
  <c r="GI58" i="1"/>
  <c r="DV59" i="1"/>
  <c r="DV58" i="1"/>
  <c r="CV59" i="1"/>
  <c r="CV58" i="1"/>
  <c r="DZ59" i="1"/>
  <c r="DZ58" i="1"/>
  <c r="DB58" i="1"/>
  <c r="DB59" i="1"/>
  <c r="DK59" i="1"/>
  <c r="DK58" i="1"/>
  <c r="GJ59" i="1"/>
  <c r="GJ58" i="1"/>
  <c r="BP58" i="1"/>
  <c r="BP59" i="1"/>
  <c r="BI58" i="1"/>
  <c r="BI59" i="1"/>
  <c r="FB59" i="1"/>
  <c r="FB58" i="1"/>
  <c r="DO59" i="1"/>
  <c r="DO58" i="1"/>
  <c r="FZ58" i="1"/>
  <c r="FZ59" i="1"/>
  <c r="FY59" i="1"/>
  <c r="FY58" i="1"/>
  <c r="DW59" i="1"/>
  <c r="DW58" i="1"/>
  <c r="BO58" i="1"/>
  <c r="BO59" i="1"/>
  <c r="JY58" i="1"/>
  <c r="JY59" i="1"/>
  <c r="GK58" i="1"/>
  <c r="GK59" i="1"/>
  <c r="EN59" i="1"/>
  <c r="EN58" i="1"/>
  <c r="EQ59" i="1"/>
  <c r="EQ58" i="1"/>
  <c r="BV59" i="1"/>
  <c r="BV58" i="1"/>
  <c r="BS59" i="1"/>
  <c r="BS58" i="1"/>
  <c r="CT58" i="1"/>
  <c r="CT59" i="1"/>
  <c r="JG59" i="1"/>
  <c r="JG58" i="1"/>
  <c r="FJ59" i="1"/>
  <c r="FJ58" i="1"/>
  <c r="JD59" i="1"/>
  <c r="JD58" i="1"/>
  <c r="EB59" i="1"/>
  <c r="EB58" i="1"/>
  <c r="JC59" i="1"/>
  <c r="JC58" i="1"/>
  <c r="GN58" i="1"/>
  <c r="GN59" i="1"/>
  <c r="GP59" i="1"/>
  <c r="GP58" i="1"/>
  <c r="JW59" i="1"/>
  <c r="JW58" i="1"/>
  <c r="GG59" i="1"/>
  <c r="GG58" i="1"/>
  <c r="FR58" i="1"/>
  <c r="FR59" i="1"/>
  <c r="BM58" i="1"/>
  <c r="BM59" i="1"/>
  <c r="BU59" i="1"/>
  <c r="BU58" i="1"/>
  <c r="GD59" i="1"/>
  <c r="GD58" i="1"/>
  <c r="GQ58" i="1"/>
  <c r="GQ59" i="1"/>
  <c r="KH59" i="1"/>
  <c r="KH58" i="1"/>
  <c r="GS58" i="1"/>
  <c r="GS59" i="1"/>
  <c r="BJ58" i="1"/>
  <c r="BJ59" i="1"/>
  <c r="GE59" i="1"/>
  <c r="GE58" i="1"/>
  <c r="ES58" i="1"/>
  <c r="ES59" i="1"/>
  <c r="FH58" i="1"/>
  <c r="FH59" i="1"/>
  <c r="JE58" i="1"/>
  <c r="JE59" i="1"/>
  <c r="FU58" i="1"/>
  <c r="FU59" i="1"/>
  <c r="ER59" i="1"/>
  <c r="ER58" i="1"/>
  <c r="DC58" i="1"/>
  <c r="DC59" i="1"/>
  <c r="EC59" i="1"/>
  <c r="EC58" i="1"/>
  <c r="EJ59" i="1"/>
  <c r="EJ58" i="1"/>
  <c r="JU59" i="1"/>
  <c r="JU58" i="1"/>
  <c r="GA59" i="1"/>
  <c r="GA58" i="1"/>
  <c r="EW59" i="1"/>
  <c r="EW58" i="1"/>
  <c r="BL59" i="1"/>
  <c r="BL58" i="1"/>
  <c r="DI59" i="1"/>
  <c r="DI58" i="1"/>
  <c r="FL58" i="1"/>
  <c r="FL59" i="1"/>
  <c r="DD58" i="1"/>
  <c r="DD59" i="1"/>
  <c r="DF59" i="1"/>
  <c r="DF58" i="1"/>
  <c r="FC58" i="1"/>
  <c r="FC59" i="1"/>
  <c r="JV58" i="1"/>
  <c r="JV59" i="1"/>
  <c r="DR58" i="1"/>
  <c r="DR59" i="1"/>
  <c r="BE59" i="1"/>
  <c r="BE58" i="1"/>
  <c r="DJ58" i="1"/>
  <c r="DJ59" i="1"/>
  <c r="JQ59" i="1"/>
  <c r="JQ58" i="1"/>
  <c r="GF59" i="1"/>
  <c r="GF58" i="1"/>
  <c r="GT59" i="1"/>
  <c r="GT58" i="1"/>
  <c r="FF59" i="1"/>
  <c r="FF58" i="1"/>
  <c r="JF59" i="1"/>
  <c r="JF58" i="1"/>
  <c r="GH59" i="1"/>
  <c r="GH58" i="1"/>
  <c r="CY58" i="1"/>
  <c r="CY59" i="1"/>
  <c r="FG58" i="1"/>
  <c r="FG59" i="1"/>
  <c r="EI59" i="1"/>
  <c r="EI58" i="1"/>
  <c r="EZ58" i="1"/>
  <c r="EZ59" i="1"/>
  <c r="DQ59" i="1"/>
  <c r="DQ58" i="1"/>
  <c r="BF59" i="1"/>
  <c r="BF58" i="1"/>
  <c r="BG58" i="1"/>
  <c r="BG59" i="1"/>
  <c r="BB58" i="1"/>
  <c r="BB59" i="1"/>
  <c r="DM59" i="1"/>
  <c r="DM58" i="1"/>
  <c r="DL58" i="1"/>
  <c r="DL59" i="1"/>
  <c r="DT59" i="1"/>
  <c r="DT58" i="1"/>
  <c r="ET59" i="1"/>
  <c r="ET58" i="1"/>
  <c r="BH59" i="1"/>
  <c r="BH58" i="1"/>
  <c r="BD58" i="1"/>
  <c r="BD59" i="1"/>
  <c r="GU59" i="1"/>
  <c r="GU58" i="1"/>
  <c r="CX58" i="1"/>
  <c r="CX59" i="1"/>
  <c r="CH59" i="1"/>
  <c r="CH58" i="1"/>
  <c r="FV58" i="1"/>
  <c r="FV59" i="1"/>
  <c r="EL59" i="1"/>
  <c r="EL58" i="1"/>
  <c r="CJ59" i="1"/>
  <c r="CJ58" i="1"/>
  <c r="EF59" i="1"/>
  <c r="EF58" i="1"/>
  <c r="DA58" i="1"/>
  <c r="DA59" i="1"/>
  <c r="EV59" i="1"/>
  <c r="EV58" i="1"/>
  <c r="GC58" i="1"/>
  <c r="GC59" i="1"/>
  <c r="BR59" i="1"/>
  <c r="BR58" i="1"/>
  <c r="EM58" i="1"/>
  <c r="EM59" i="1"/>
  <c r="EU58" i="1"/>
  <c r="EU59" i="1"/>
  <c r="FD59" i="1"/>
  <c r="FD58" i="1"/>
  <c r="CU59" i="1"/>
  <c r="CU58" i="1"/>
  <c r="EP58" i="1"/>
  <c r="EP59" i="1"/>
  <c r="EX59" i="1"/>
  <c r="EX58" i="1"/>
  <c r="BC59" i="1"/>
  <c r="BC58" i="1"/>
  <c r="JS58" i="1"/>
  <c r="JS59" i="1"/>
  <c r="EE59" i="1"/>
  <c r="EE58" i="1"/>
  <c r="GR59" i="1"/>
  <c r="GR58" i="1"/>
  <c r="EA58" i="1"/>
  <c r="EA59" i="1"/>
  <c r="EG58" i="1"/>
  <c r="EG59" i="1"/>
  <c r="FE59" i="1"/>
  <c r="FE58" i="1"/>
  <c r="CN58" i="1"/>
  <c r="CN59" i="1"/>
  <c r="BQ59" i="1"/>
  <c r="BQ58" i="1"/>
  <c r="GO59" i="1"/>
  <c r="GO58" i="1"/>
  <c r="JZ59" i="1"/>
  <c r="JZ58" i="1"/>
  <c r="DY58" i="1"/>
  <c r="DY59" i="1"/>
  <c r="CO59" i="1"/>
  <c r="CO58" i="1"/>
  <c r="DG58" i="1"/>
  <c r="DG59" i="1"/>
  <c r="CL58" i="1"/>
  <c r="CL59" i="1"/>
  <c r="DS59" i="1"/>
  <c r="DS58" i="1"/>
  <c r="FX59" i="1"/>
  <c r="FX58" i="1"/>
  <c r="GM58" i="1"/>
  <c r="GM59" i="1"/>
  <c r="FW59" i="1"/>
  <c r="FW58" i="1"/>
  <c r="DE59" i="1"/>
  <c r="DE58" i="1"/>
  <c r="CM58" i="1"/>
  <c r="CM59" i="1"/>
  <c r="BT59" i="1"/>
  <c r="BT58" i="1"/>
  <c r="FM59" i="1"/>
  <c r="FM58" i="1"/>
  <c r="CI58" i="1"/>
  <c r="CI59" i="1"/>
  <c r="DN59" i="1"/>
  <c r="DN58" i="1"/>
  <c r="DU58" i="1"/>
  <c r="DU59" i="1"/>
  <c r="DH59" i="1"/>
  <c r="DH58" i="1"/>
  <c r="GB58" i="1"/>
  <c r="GB59" i="1"/>
  <c r="DP59" i="1"/>
  <c r="DP58" i="1"/>
  <c r="EO59" i="1"/>
  <c r="EO58" i="1"/>
  <c r="CK59" i="1"/>
  <c r="CK58" i="1"/>
  <c r="BN59" i="1"/>
  <c r="BN58" i="1"/>
  <c r="CS58" i="1"/>
  <c r="CS59" i="1"/>
  <c r="EK58" i="1"/>
  <c r="EK59" i="1"/>
  <c r="FK59" i="1"/>
  <c r="FK58" i="1"/>
  <c r="DQ52" i="1"/>
  <c r="DQ54" i="1"/>
  <c r="DQ53" i="1"/>
  <c r="DQ57" i="1"/>
  <c r="DQ56" i="1"/>
  <c r="DQ55" i="1"/>
  <c r="GI54" i="1"/>
  <c r="GI57" i="1"/>
  <c r="GI52" i="1"/>
  <c r="GI53" i="1"/>
  <c r="GI56" i="1"/>
  <c r="GI55" i="1"/>
  <c r="EW56" i="1"/>
  <c r="EW53" i="1"/>
  <c r="EW52" i="1"/>
  <c r="EW57" i="1"/>
  <c r="EW55" i="1"/>
  <c r="EW54" i="1"/>
  <c r="DV57" i="1"/>
  <c r="DV52" i="1"/>
  <c r="DV56" i="1"/>
  <c r="DV53" i="1"/>
  <c r="DV54" i="1"/>
  <c r="DV55" i="1"/>
  <c r="JC53" i="1"/>
  <c r="JC54" i="1"/>
  <c r="JC52" i="1"/>
  <c r="JC55" i="1"/>
  <c r="JC57" i="1"/>
  <c r="JC56" i="1"/>
  <c r="GN53" i="1"/>
  <c r="GN52" i="1"/>
  <c r="GN56" i="1"/>
  <c r="GN55" i="1"/>
  <c r="GN57" i="1"/>
  <c r="GN54" i="1"/>
  <c r="BL56" i="1"/>
  <c r="BL52" i="1"/>
  <c r="BL53" i="1"/>
  <c r="BL54" i="1"/>
  <c r="BL55" i="1"/>
  <c r="BL57" i="1"/>
  <c r="GP53" i="1"/>
  <c r="GP54" i="1"/>
  <c r="GP52" i="1"/>
  <c r="GP57" i="1"/>
  <c r="GP56" i="1"/>
  <c r="GP55" i="1"/>
  <c r="JW56" i="1"/>
  <c r="JW52" i="1"/>
  <c r="JW53" i="1"/>
  <c r="JW57" i="1"/>
  <c r="JW54" i="1"/>
  <c r="JW55" i="1"/>
  <c r="DI52" i="1"/>
  <c r="DI53" i="1"/>
  <c r="DI56" i="1"/>
  <c r="DI54" i="1"/>
  <c r="DI55" i="1"/>
  <c r="DI57" i="1"/>
  <c r="CV56" i="1"/>
  <c r="CV53" i="1"/>
  <c r="CV57" i="1"/>
  <c r="CV52" i="1"/>
  <c r="CV55" i="1"/>
  <c r="CV54" i="1"/>
  <c r="DZ53" i="1"/>
  <c r="DZ56" i="1"/>
  <c r="DZ52" i="1"/>
  <c r="DZ57" i="1"/>
  <c r="DZ54" i="1"/>
  <c r="DZ55" i="1"/>
  <c r="DB53" i="1"/>
  <c r="DB56" i="1"/>
  <c r="DB54" i="1"/>
  <c r="DB52" i="1"/>
  <c r="DB57" i="1"/>
  <c r="DB55" i="1"/>
  <c r="EX53" i="1"/>
  <c r="EX54" i="1"/>
  <c r="EX56" i="1"/>
  <c r="EX57" i="1"/>
  <c r="EX55" i="1"/>
  <c r="EX52" i="1"/>
  <c r="JU52" i="1"/>
  <c r="JU53" i="1"/>
  <c r="JU56" i="1"/>
  <c r="JU55" i="1"/>
  <c r="JU54" i="1"/>
  <c r="JU57" i="1"/>
  <c r="JX54" i="1"/>
  <c r="JX52" i="1"/>
  <c r="JX56" i="1"/>
  <c r="JX53" i="1"/>
  <c r="JX57" i="1"/>
  <c r="JX55" i="1"/>
  <c r="DK52" i="1"/>
  <c r="DK55" i="1"/>
  <c r="DK56" i="1"/>
  <c r="DK54" i="1"/>
  <c r="DK53" i="1"/>
  <c r="DK57" i="1"/>
  <c r="GJ53" i="1"/>
  <c r="GJ57" i="1"/>
  <c r="GJ52" i="1"/>
  <c r="GJ56" i="1"/>
  <c r="GJ55" i="1"/>
  <c r="GJ54" i="1"/>
  <c r="BP54" i="1"/>
  <c r="BP52" i="1"/>
  <c r="BP56" i="1"/>
  <c r="BP57" i="1"/>
  <c r="BP55" i="1"/>
  <c r="BP53" i="1"/>
  <c r="BI56" i="1"/>
  <c r="BI52" i="1"/>
  <c r="BI54" i="1"/>
  <c r="BI53" i="1"/>
  <c r="BI55" i="1"/>
  <c r="BI57" i="1"/>
  <c r="FB56" i="1"/>
  <c r="FB53" i="1"/>
  <c r="FB52" i="1"/>
  <c r="FB57" i="1"/>
  <c r="FB54" i="1"/>
  <c r="FB55" i="1"/>
  <c r="DO54" i="1"/>
  <c r="DO56" i="1"/>
  <c r="DO52" i="1"/>
  <c r="DO53" i="1"/>
  <c r="DO55" i="1"/>
  <c r="DO57" i="1"/>
  <c r="FZ53" i="1"/>
  <c r="FZ54" i="1"/>
  <c r="FZ52" i="1"/>
  <c r="FZ56" i="1"/>
  <c r="FZ57" i="1"/>
  <c r="FZ55" i="1"/>
  <c r="FY54" i="1"/>
  <c r="FY56" i="1"/>
  <c r="FY53" i="1"/>
  <c r="FY52" i="1"/>
  <c r="FY57" i="1"/>
  <c r="FY55" i="1"/>
  <c r="DW56" i="1"/>
  <c r="DW52" i="1"/>
  <c r="DW54" i="1"/>
  <c r="DW53" i="1"/>
  <c r="DW57" i="1"/>
  <c r="DW55" i="1"/>
  <c r="BO56" i="1"/>
  <c r="BO55" i="1"/>
  <c r="BO53" i="1"/>
  <c r="BO54" i="1"/>
  <c r="BO57" i="1"/>
  <c r="BO52" i="1"/>
  <c r="JY56" i="1"/>
  <c r="JY52" i="1"/>
  <c r="JY53" i="1"/>
  <c r="JY54" i="1"/>
  <c r="JY57" i="1"/>
  <c r="JY55" i="1"/>
  <c r="GK52" i="1"/>
  <c r="GK54" i="1"/>
  <c r="GK53" i="1"/>
  <c r="GK56" i="1"/>
  <c r="GK57" i="1"/>
  <c r="GK55" i="1"/>
  <c r="EN56" i="1"/>
  <c r="EN53" i="1"/>
  <c r="EN54" i="1"/>
  <c r="EN57" i="1"/>
  <c r="EN55" i="1"/>
  <c r="EN52" i="1"/>
  <c r="EQ52" i="1"/>
  <c r="EQ56" i="1"/>
  <c r="EQ54" i="1"/>
  <c r="EQ53" i="1"/>
  <c r="EQ57" i="1"/>
  <c r="EQ55" i="1"/>
  <c r="BV52" i="1"/>
  <c r="BV54" i="1"/>
  <c r="BV53" i="1"/>
  <c r="BV55" i="1"/>
  <c r="BV56" i="1"/>
  <c r="BV57" i="1"/>
  <c r="BS56" i="1"/>
  <c r="BS53" i="1"/>
  <c r="BS54" i="1"/>
  <c r="BS55" i="1"/>
  <c r="BS52" i="1"/>
  <c r="BS57" i="1"/>
  <c r="CT56" i="1"/>
  <c r="CT52" i="1"/>
  <c r="CT53" i="1"/>
  <c r="CT55" i="1"/>
  <c r="CT54" i="1"/>
  <c r="CT57" i="1"/>
  <c r="JG54" i="1"/>
  <c r="JG52" i="1"/>
  <c r="JG56" i="1"/>
  <c r="JG53" i="1"/>
  <c r="JG55" i="1"/>
  <c r="JG57" i="1"/>
  <c r="FJ52" i="1"/>
  <c r="FJ54" i="1"/>
  <c r="FJ53" i="1"/>
  <c r="FJ56" i="1"/>
  <c r="FJ57" i="1"/>
  <c r="FJ55" i="1"/>
  <c r="JD52" i="1"/>
  <c r="JD56" i="1"/>
  <c r="JD53" i="1"/>
  <c r="JD54" i="1"/>
  <c r="JD57" i="1"/>
  <c r="JD55" i="1"/>
  <c r="EB56" i="1"/>
  <c r="EB53" i="1"/>
  <c r="EB52" i="1"/>
  <c r="EB57" i="1"/>
  <c r="EB55" i="1"/>
  <c r="EB54" i="1"/>
  <c r="BQ53" i="1"/>
  <c r="BQ56" i="1"/>
  <c r="BQ54" i="1"/>
  <c r="BQ55" i="1"/>
  <c r="BQ57" i="1"/>
  <c r="BQ52" i="1"/>
  <c r="GO56" i="1"/>
  <c r="GO53" i="1"/>
  <c r="GO54" i="1"/>
  <c r="GO55" i="1"/>
  <c r="GO52" i="1"/>
  <c r="GO57" i="1"/>
  <c r="BC56" i="1"/>
  <c r="BC53" i="1"/>
  <c r="BC54" i="1"/>
  <c r="BC57" i="1"/>
  <c r="BC55" i="1"/>
  <c r="BC52" i="1"/>
  <c r="FL56" i="1"/>
  <c r="FL52" i="1"/>
  <c r="FL54" i="1"/>
  <c r="FL53" i="1"/>
  <c r="FL55" i="1"/>
  <c r="FL57" i="1"/>
  <c r="GG54" i="1"/>
  <c r="GG56" i="1"/>
  <c r="GG53" i="1"/>
  <c r="GG52" i="1"/>
  <c r="GG55" i="1"/>
  <c r="GG57" i="1"/>
  <c r="DD54" i="1"/>
  <c r="DD53" i="1"/>
  <c r="DD52" i="1"/>
  <c r="DD56" i="1"/>
  <c r="DD55" i="1"/>
  <c r="DD57" i="1"/>
  <c r="FR56" i="1"/>
  <c r="FR53" i="1"/>
  <c r="FR52" i="1"/>
  <c r="FR57" i="1"/>
  <c r="FR54" i="1"/>
  <c r="FR55" i="1"/>
  <c r="DF54" i="1"/>
  <c r="DF57" i="1"/>
  <c r="DF56" i="1"/>
  <c r="DF52" i="1"/>
  <c r="DF53" i="1"/>
  <c r="DF55" i="1"/>
  <c r="BM52" i="1"/>
  <c r="BM56" i="1"/>
  <c r="BM53" i="1"/>
  <c r="BM55" i="1"/>
  <c r="BM57" i="1"/>
  <c r="BM54" i="1"/>
  <c r="BU53" i="1"/>
  <c r="BU56" i="1"/>
  <c r="BU52" i="1"/>
  <c r="BU54" i="1"/>
  <c r="BU57" i="1"/>
  <c r="BU55" i="1"/>
  <c r="GD56" i="1"/>
  <c r="GD53" i="1"/>
  <c r="GD54" i="1"/>
  <c r="GD55" i="1"/>
  <c r="GD57" i="1"/>
  <c r="GD52" i="1"/>
  <c r="GQ54" i="1"/>
  <c r="GQ56" i="1"/>
  <c r="GQ57" i="1"/>
  <c r="GQ52" i="1"/>
  <c r="GQ53" i="1"/>
  <c r="GQ55" i="1"/>
  <c r="KH57" i="1"/>
  <c r="KH56" i="1"/>
  <c r="KH54" i="1"/>
  <c r="KH53" i="1"/>
  <c r="KH55" i="1"/>
  <c r="KH52" i="1"/>
  <c r="GS54" i="1"/>
  <c r="GS52" i="1"/>
  <c r="GS56" i="1"/>
  <c r="GS53" i="1"/>
  <c r="GS57" i="1"/>
  <c r="GS55" i="1"/>
  <c r="BJ54" i="1"/>
  <c r="BJ56" i="1"/>
  <c r="BJ53" i="1"/>
  <c r="BJ57" i="1"/>
  <c r="BJ55" i="1"/>
  <c r="GE56" i="1"/>
  <c r="GE53" i="1"/>
  <c r="GE52" i="1"/>
  <c r="GE57" i="1"/>
  <c r="GE54" i="1"/>
  <c r="GE55" i="1"/>
  <c r="ES52" i="1"/>
  <c r="ES57" i="1"/>
  <c r="ES56" i="1"/>
  <c r="ES53" i="1"/>
  <c r="ES55" i="1"/>
  <c r="ES54" i="1"/>
  <c r="FH56" i="1"/>
  <c r="FH53" i="1"/>
  <c r="FH57" i="1"/>
  <c r="FH52" i="1"/>
  <c r="FH55" i="1"/>
  <c r="FH54" i="1"/>
  <c r="JE56" i="1"/>
  <c r="JE53" i="1"/>
  <c r="JE52" i="1"/>
  <c r="JE54" i="1"/>
  <c r="JE55" i="1"/>
  <c r="JE57" i="1"/>
  <c r="FU53" i="1"/>
  <c r="FU56" i="1"/>
  <c r="FU54" i="1"/>
  <c r="FU57" i="1"/>
  <c r="FU52" i="1"/>
  <c r="FU55" i="1"/>
  <c r="ER54" i="1"/>
  <c r="ER57" i="1"/>
  <c r="ER56" i="1"/>
  <c r="ER53" i="1"/>
  <c r="ER55" i="1"/>
  <c r="ER52" i="1"/>
  <c r="DC54" i="1"/>
  <c r="DC53" i="1"/>
  <c r="DC56" i="1"/>
  <c r="DC52" i="1"/>
  <c r="DC57" i="1"/>
  <c r="DC55" i="1"/>
  <c r="EC56" i="1"/>
  <c r="EC52" i="1"/>
  <c r="EC53" i="1"/>
  <c r="EC55" i="1"/>
  <c r="EC57" i="1"/>
  <c r="EC54" i="1"/>
  <c r="EJ52" i="1"/>
  <c r="EJ56" i="1"/>
  <c r="EJ53" i="1"/>
  <c r="EJ54" i="1"/>
  <c r="EJ55" i="1"/>
  <c r="EJ57" i="1"/>
  <c r="GC56" i="1"/>
  <c r="GC52" i="1"/>
  <c r="GC54" i="1"/>
  <c r="GC53" i="1"/>
  <c r="GC55" i="1"/>
  <c r="GC57" i="1"/>
  <c r="CN54" i="1"/>
  <c r="CN53" i="1"/>
  <c r="CN57" i="1"/>
  <c r="CN56" i="1"/>
  <c r="CN52" i="1"/>
  <c r="CN55" i="1"/>
  <c r="CW57" i="1"/>
  <c r="CW53" i="1"/>
  <c r="CW55" i="1"/>
  <c r="CW54" i="1"/>
  <c r="CW52" i="1"/>
  <c r="CW56" i="1"/>
  <c r="GA56" i="1"/>
  <c r="GA54" i="1"/>
  <c r="GA53" i="1"/>
  <c r="GA52" i="1"/>
  <c r="GA55" i="1"/>
  <c r="GA57" i="1"/>
  <c r="GL56" i="1"/>
  <c r="GL53" i="1"/>
  <c r="GL52" i="1"/>
  <c r="GL54" i="1"/>
  <c r="GL57" i="1"/>
  <c r="GL55" i="1"/>
  <c r="FC56" i="1"/>
  <c r="FC57" i="1"/>
  <c r="FC53" i="1"/>
  <c r="FC52" i="1"/>
  <c r="FC54" i="1"/>
  <c r="FC55" i="1"/>
  <c r="JV52" i="1"/>
  <c r="JV56" i="1"/>
  <c r="JV53" i="1"/>
  <c r="JV57" i="1"/>
  <c r="JV54" i="1"/>
  <c r="JV55" i="1"/>
  <c r="DR53" i="1"/>
  <c r="DR54" i="1"/>
  <c r="DR56" i="1"/>
  <c r="DR57" i="1"/>
  <c r="DR52" i="1"/>
  <c r="DR55" i="1"/>
  <c r="BE56" i="1"/>
  <c r="BE52" i="1"/>
  <c r="BE53" i="1"/>
  <c r="BE57" i="1"/>
  <c r="BE54" i="1"/>
  <c r="BE55" i="1"/>
  <c r="DJ56" i="1"/>
  <c r="DJ53" i="1"/>
  <c r="DJ57" i="1"/>
  <c r="DJ52" i="1"/>
  <c r="DJ55" i="1"/>
  <c r="DJ54" i="1"/>
  <c r="JQ54" i="1"/>
  <c r="JQ56" i="1"/>
  <c r="JQ52" i="1"/>
  <c r="JQ57" i="1"/>
  <c r="JQ53" i="1"/>
  <c r="JQ55" i="1"/>
  <c r="GF53" i="1"/>
  <c r="GF52" i="1"/>
  <c r="GF56" i="1"/>
  <c r="GF57" i="1"/>
  <c r="GF55" i="1"/>
  <c r="GF54" i="1"/>
  <c r="GT56" i="1"/>
  <c r="GT53" i="1"/>
  <c r="GT57" i="1"/>
  <c r="GT52" i="1"/>
  <c r="GT55" i="1"/>
  <c r="GT54" i="1"/>
  <c r="FF53" i="1"/>
  <c r="FF54" i="1"/>
  <c r="FF56" i="1"/>
  <c r="FF55" i="1"/>
  <c r="FF57" i="1"/>
  <c r="FF52" i="1"/>
  <c r="JF56" i="1"/>
  <c r="JF52" i="1"/>
  <c r="JF54" i="1"/>
  <c r="JF53" i="1"/>
  <c r="JF57" i="1"/>
  <c r="JF55" i="1"/>
  <c r="GH53" i="1"/>
  <c r="GH52" i="1"/>
  <c r="GH57" i="1"/>
  <c r="GH56" i="1"/>
  <c r="GH54" i="1"/>
  <c r="GH55" i="1"/>
  <c r="CY53" i="1"/>
  <c r="CY54" i="1"/>
  <c r="CY56" i="1"/>
  <c r="CY57" i="1"/>
  <c r="CY55" i="1"/>
  <c r="CY52" i="1"/>
  <c r="FG56" i="1"/>
  <c r="FG57" i="1"/>
  <c r="FG53" i="1"/>
  <c r="FG52" i="1"/>
  <c r="FG54" i="1"/>
  <c r="FG55" i="1"/>
  <c r="EI52" i="1"/>
  <c r="EI53" i="1"/>
  <c r="EI54" i="1"/>
  <c r="EI56" i="1"/>
  <c r="EI57" i="1"/>
  <c r="EI55" i="1"/>
  <c r="EZ56" i="1"/>
  <c r="EZ53" i="1"/>
  <c r="EZ52" i="1"/>
  <c r="EZ57" i="1"/>
  <c r="EZ55" i="1"/>
  <c r="EZ54" i="1"/>
  <c r="BF52" i="1"/>
  <c r="BF54" i="1"/>
  <c r="BF56" i="1"/>
  <c r="BF53" i="1"/>
  <c r="BF57" i="1"/>
  <c r="BF55" i="1"/>
  <c r="BG53" i="1"/>
  <c r="BG54" i="1"/>
  <c r="BG52" i="1"/>
  <c r="BG56" i="1"/>
  <c r="BG55" i="1"/>
  <c r="BG57" i="1"/>
  <c r="BB52" i="1"/>
  <c r="BB56" i="1"/>
  <c r="BB53" i="1"/>
  <c r="BB57" i="1"/>
  <c r="BB54" i="1"/>
  <c r="BB55" i="1"/>
  <c r="DM56" i="1"/>
  <c r="DM54" i="1"/>
  <c r="DM55" i="1"/>
  <c r="DM52" i="1"/>
  <c r="DM53" i="1"/>
  <c r="DM57" i="1"/>
  <c r="DL53" i="1"/>
  <c r="DL52" i="1"/>
  <c r="DL54" i="1"/>
  <c r="DL56" i="1"/>
  <c r="DL57" i="1"/>
  <c r="DL55" i="1"/>
  <c r="DT53" i="1"/>
  <c r="DT54" i="1"/>
  <c r="DT52" i="1"/>
  <c r="DT56" i="1"/>
  <c r="DT55" i="1"/>
  <c r="DT57" i="1"/>
  <c r="ET53" i="1"/>
  <c r="ET54" i="1"/>
  <c r="ET56" i="1"/>
  <c r="ET55" i="1"/>
  <c r="ET57" i="1"/>
  <c r="ET52" i="1"/>
  <c r="BH52" i="1"/>
  <c r="BH56" i="1"/>
  <c r="BH53" i="1"/>
  <c r="BH54" i="1"/>
  <c r="BH55" i="1"/>
  <c r="BH57" i="1"/>
  <c r="BD52" i="1"/>
  <c r="BD53" i="1"/>
  <c r="BD54" i="1"/>
  <c r="BD56" i="1"/>
  <c r="BD57" i="1"/>
  <c r="BD55" i="1"/>
  <c r="GU53" i="1"/>
  <c r="GU56" i="1"/>
  <c r="GU57" i="1"/>
  <c r="GU54" i="1"/>
  <c r="GU52" i="1"/>
  <c r="GU55" i="1"/>
  <c r="CX53" i="1"/>
  <c r="CX56" i="1"/>
  <c r="CX52" i="1"/>
  <c r="CX57" i="1"/>
  <c r="CX54" i="1"/>
  <c r="CX55" i="1"/>
  <c r="CH54" i="1"/>
  <c r="CH52" i="1"/>
  <c r="CH56" i="1"/>
  <c r="CH53" i="1"/>
  <c r="CH55" i="1"/>
  <c r="CH57" i="1"/>
  <c r="FV56" i="1"/>
  <c r="FV53" i="1"/>
  <c r="FV52" i="1"/>
  <c r="FV57" i="1"/>
  <c r="FV55" i="1"/>
  <c r="FV54" i="1"/>
  <c r="EL52" i="1"/>
  <c r="EL54" i="1"/>
  <c r="EL56" i="1"/>
  <c r="EL53" i="1"/>
  <c r="EL57" i="1"/>
  <c r="EL55" i="1"/>
  <c r="CJ52" i="1"/>
  <c r="CJ54" i="1"/>
  <c r="CJ56" i="1"/>
  <c r="CJ53" i="1"/>
  <c r="CJ55" i="1"/>
  <c r="CJ57" i="1"/>
  <c r="EF52" i="1"/>
  <c r="EF56" i="1"/>
  <c r="EF53" i="1"/>
  <c r="EF54" i="1"/>
  <c r="EF57" i="1"/>
  <c r="EF55" i="1"/>
  <c r="DA52" i="1"/>
  <c r="DA56" i="1"/>
  <c r="DA53" i="1"/>
  <c r="DA54" i="1"/>
  <c r="DA57" i="1"/>
  <c r="DA55" i="1"/>
  <c r="EV54" i="1"/>
  <c r="EV52" i="1"/>
  <c r="EV56" i="1"/>
  <c r="EV53" i="1"/>
  <c r="EV57" i="1"/>
  <c r="EV55" i="1"/>
  <c r="BR56" i="1"/>
  <c r="BR53" i="1"/>
  <c r="BR57" i="1"/>
  <c r="BR55" i="1"/>
  <c r="BR54" i="1"/>
  <c r="BR52" i="1"/>
  <c r="EM52" i="1"/>
  <c r="EM56" i="1"/>
  <c r="EM53" i="1"/>
  <c r="EM57" i="1"/>
  <c r="EM54" i="1"/>
  <c r="EM55" i="1"/>
  <c r="EU56" i="1"/>
  <c r="EU53" i="1"/>
  <c r="EU57" i="1"/>
  <c r="EU52" i="1"/>
  <c r="EU54" i="1"/>
  <c r="EU55" i="1"/>
  <c r="FD54" i="1"/>
  <c r="FD56" i="1"/>
  <c r="FD53" i="1"/>
  <c r="FD52" i="1"/>
  <c r="FD55" i="1"/>
  <c r="FD57" i="1"/>
  <c r="CU56" i="1"/>
  <c r="CU53" i="1"/>
  <c r="CU52" i="1"/>
  <c r="CU54" i="1"/>
  <c r="CU57" i="1"/>
  <c r="CU55" i="1"/>
  <c r="EP53" i="1"/>
  <c r="EP54" i="1"/>
  <c r="EP57" i="1"/>
  <c r="EP56" i="1"/>
  <c r="EP55" i="1"/>
  <c r="EP52" i="1"/>
  <c r="DY52" i="1"/>
  <c r="DY56" i="1"/>
  <c r="DY53" i="1"/>
  <c r="DY57" i="1"/>
  <c r="DY54" i="1"/>
  <c r="DY55" i="1"/>
  <c r="CO53" i="1"/>
  <c r="CO52" i="1"/>
  <c r="CO54" i="1"/>
  <c r="CO55" i="1"/>
  <c r="CO56" i="1"/>
  <c r="CO57" i="1"/>
  <c r="GR53" i="1"/>
  <c r="GR52" i="1"/>
  <c r="GR56" i="1"/>
  <c r="GR54" i="1"/>
  <c r="GR57" i="1"/>
  <c r="GR55" i="1"/>
  <c r="DG56" i="1"/>
  <c r="DG54" i="1"/>
  <c r="DG52" i="1"/>
  <c r="DG53" i="1"/>
  <c r="DG57" i="1"/>
  <c r="DG55" i="1"/>
  <c r="CL53" i="1"/>
  <c r="CL54" i="1"/>
  <c r="CL56" i="1"/>
  <c r="CL55" i="1"/>
  <c r="CL57" i="1"/>
  <c r="CL52" i="1"/>
  <c r="EA56" i="1"/>
  <c r="EA52" i="1"/>
  <c r="EA54" i="1"/>
  <c r="EA53" i="1"/>
  <c r="EA55" i="1"/>
  <c r="EA57" i="1"/>
  <c r="EG52" i="1"/>
  <c r="EG56" i="1"/>
  <c r="EG53" i="1"/>
  <c r="EG54" i="1"/>
  <c r="EG57" i="1"/>
  <c r="EG55" i="1"/>
  <c r="FE53" i="1"/>
  <c r="FE56" i="1"/>
  <c r="FE54" i="1"/>
  <c r="FE57" i="1"/>
  <c r="FE52" i="1"/>
  <c r="FE55" i="1"/>
  <c r="JZ57" i="1"/>
  <c r="JZ52" i="1"/>
  <c r="JZ56" i="1"/>
  <c r="JZ54" i="1"/>
  <c r="JZ53" i="1"/>
  <c r="JZ55" i="1"/>
  <c r="JS52" i="1"/>
  <c r="JS56" i="1"/>
  <c r="JS53" i="1"/>
  <c r="JS54" i="1"/>
  <c r="JS57" i="1"/>
  <c r="JS55" i="1"/>
  <c r="EE52" i="1"/>
  <c r="EE56" i="1"/>
  <c r="EE54" i="1"/>
  <c r="EE53" i="1"/>
  <c r="EE57" i="1"/>
  <c r="EE55" i="1"/>
  <c r="DS56" i="1"/>
  <c r="DS52" i="1"/>
  <c r="DS55" i="1"/>
  <c r="DS54" i="1"/>
  <c r="DS53" i="1"/>
  <c r="DS57" i="1"/>
  <c r="FX53" i="1"/>
  <c r="FX57" i="1"/>
  <c r="FX55" i="1"/>
  <c r="FX54" i="1"/>
  <c r="FX56" i="1"/>
  <c r="FX52" i="1"/>
  <c r="GM53" i="1"/>
  <c r="GM56" i="1"/>
  <c r="GM52" i="1"/>
  <c r="GM54" i="1"/>
  <c r="GM55" i="1"/>
  <c r="GM57" i="1"/>
  <c r="FW52" i="1"/>
  <c r="FW54" i="1"/>
  <c r="FW53" i="1"/>
  <c r="FW56" i="1"/>
  <c r="FW55" i="1"/>
  <c r="FW57" i="1"/>
  <c r="DE53" i="1"/>
  <c r="DE54" i="1"/>
  <c r="DE56" i="1"/>
  <c r="DE52" i="1"/>
  <c r="DE57" i="1"/>
  <c r="DE55" i="1"/>
  <c r="CM52" i="1"/>
  <c r="CM57" i="1"/>
  <c r="CM56" i="1"/>
  <c r="CM55" i="1"/>
  <c r="CM53" i="1"/>
  <c r="CM54" i="1"/>
  <c r="BT56" i="1"/>
  <c r="BT53" i="1"/>
  <c r="BT55" i="1"/>
  <c r="BT52" i="1"/>
  <c r="BT57" i="1"/>
  <c r="BT54" i="1"/>
  <c r="FM53" i="1"/>
  <c r="FM54" i="1"/>
  <c r="FM56" i="1"/>
  <c r="FM52" i="1"/>
  <c r="FM57" i="1"/>
  <c r="FM55" i="1"/>
  <c r="CI53" i="1"/>
  <c r="CI56" i="1"/>
  <c r="CI54" i="1"/>
  <c r="CI52" i="1"/>
  <c r="CI55" i="1"/>
  <c r="CI57" i="1"/>
  <c r="DN57" i="1"/>
  <c r="DN56" i="1"/>
  <c r="DN53" i="1"/>
  <c r="DN52" i="1"/>
  <c r="DN55" i="1"/>
  <c r="DN54" i="1"/>
  <c r="DU54" i="1"/>
  <c r="DU53" i="1"/>
  <c r="DU52" i="1"/>
  <c r="DU56" i="1"/>
  <c r="DU57" i="1"/>
  <c r="DU55" i="1"/>
  <c r="DH52" i="1"/>
  <c r="DH56" i="1"/>
  <c r="DH53" i="1"/>
  <c r="DH54" i="1"/>
  <c r="DH55" i="1"/>
  <c r="DH57" i="1"/>
  <c r="GB57" i="1"/>
  <c r="GB54" i="1"/>
  <c r="GB56" i="1"/>
  <c r="GB53" i="1"/>
  <c r="GB52" i="1"/>
  <c r="GB55" i="1"/>
  <c r="DP52" i="1"/>
  <c r="DP56" i="1"/>
  <c r="DP53" i="1"/>
  <c r="DP57" i="1"/>
  <c r="DP55" i="1"/>
  <c r="DP54" i="1"/>
  <c r="EO53" i="1"/>
  <c r="EO56" i="1"/>
  <c r="EO52" i="1"/>
  <c r="EO57" i="1"/>
  <c r="EO55" i="1"/>
  <c r="EO54" i="1"/>
  <c r="CK56" i="1"/>
  <c r="CK54" i="1"/>
  <c r="CK53" i="1"/>
  <c r="CK52" i="1"/>
  <c r="CK55" i="1"/>
  <c r="CK57" i="1"/>
  <c r="BN53" i="1"/>
  <c r="BN52" i="1"/>
  <c r="BN56" i="1"/>
  <c r="BN57" i="1"/>
  <c r="BN54" i="1"/>
  <c r="BN55" i="1"/>
  <c r="CS54" i="1"/>
  <c r="CS53" i="1"/>
  <c r="CS52" i="1"/>
  <c r="CS56" i="1"/>
  <c r="CS57" i="1"/>
  <c r="CS55" i="1"/>
  <c r="EK56" i="1"/>
  <c r="EK52" i="1"/>
  <c r="EK53" i="1"/>
  <c r="EK55" i="1"/>
  <c r="EK57" i="1"/>
  <c r="EK54" i="1"/>
  <c r="FK52" i="1"/>
  <c r="FK54" i="1"/>
  <c r="FK57" i="1"/>
  <c r="FK56" i="1"/>
  <c r="FK55" i="1"/>
  <c r="FK53" i="1"/>
  <c r="CW119" i="1"/>
  <c r="CW108" i="1"/>
  <c r="CW116" i="1"/>
  <c r="CW109" i="1"/>
  <c r="CW118" i="1"/>
  <c r="CW124" i="1"/>
  <c r="CW126" i="1"/>
  <c r="CW115" i="1"/>
  <c r="CW122" i="1"/>
  <c r="CW117" i="1"/>
  <c r="CW110" i="1"/>
  <c r="CW114" i="1"/>
  <c r="CW120" i="1"/>
  <c r="CW125" i="1"/>
  <c r="CW111" i="1"/>
  <c r="CW130" i="1"/>
  <c r="CW123" i="1"/>
  <c r="CW127" i="1"/>
  <c r="CW129" i="1"/>
  <c r="CW112" i="1"/>
  <c r="CW128" i="1"/>
  <c r="CW113" i="1"/>
  <c r="CW131" i="1"/>
  <c r="CW121" i="1"/>
  <c r="JU114" i="1"/>
  <c r="JU119" i="1"/>
  <c r="JU109" i="1"/>
  <c r="JU108" i="1"/>
  <c r="JU118" i="1"/>
  <c r="JU116" i="1"/>
  <c r="JU110" i="1"/>
  <c r="JU124" i="1"/>
  <c r="JU126" i="1"/>
  <c r="JU122" i="1"/>
  <c r="JU127" i="1"/>
  <c r="JU117" i="1"/>
  <c r="JU113" i="1"/>
  <c r="JU120" i="1"/>
  <c r="JU128" i="1"/>
  <c r="JU125" i="1"/>
  <c r="JU115" i="1"/>
  <c r="JU112" i="1"/>
  <c r="JU129" i="1"/>
  <c r="JU111" i="1"/>
  <c r="JU130" i="1"/>
  <c r="JU121" i="1"/>
  <c r="JU131" i="1"/>
  <c r="JU123" i="1"/>
  <c r="GA110" i="1"/>
  <c r="GA119" i="1"/>
  <c r="GA118" i="1"/>
  <c r="GA116" i="1"/>
  <c r="GA108" i="1"/>
  <c r="GA109" i="1"/>
  <c r="GA124" i="1"/>
  <c r="GA126" i="1"/>
  <c r="GA114" i="1"/>
  <c r="GA120" i="1"/>
  <c r="GA115" i="1"/>
  <c r="GA128" i="1"/>
  <c r="GA122" i="1"/>
  <c r="GA125" i="1"/>
  <c r="GA117" i="1"/>
  <c r="GA127" i="1"/>
  <c r="GA112" i="1"/>
  <c r="GA111" i="1"/>
  <c r="GA129" i="1"/>
  <c r="GA123" i="1"/>
  <c r="GA113" i="1"/>
  <c r="GA121" i="1"/>
  <c r="GA130" i="1"/>
  <c r="GA131" i="1"/>
  <c r="DV110" i="1"/>
  <c r="DV114" i="1"/>
  <c r="DV108" i="1"/>
  <c r="DV119" i="1"/>
  <c r="DV109" i="1"/>
  <c r="DV118" i="1"/>
  <c r="DV116" i="1"/>
  <c r="DV124" i="1"/>
  <c r="DV128" i="1"/>
  <c r="DV115" i="1"/>
  <c r="DV127" i="1"/>
  <c r="DV113" i="1"/>
  <c r="DV125" i="1"/>
  <c r="DV117" i="1"/>
  <c r="DV120" i="1"/>
  <c r="DV122" i="1"/>
  <c r="DV112" i="1"/>
  <c r="DV129" i="1"/>
  <c r="DV111" i="1"/>
  <c r="DV121" i="1"/>
  <c r="DV123" i="1"/>
  <c r="DV130" i="1"/>
  <c r="DV126" i="1"/>
  <c r="DV131" i="1"/>
  <c r="JC109" i="1"/>
  <c r="JC124" i="1"/>
  <c r="JC126" i="1"/>
  <c r="JC114" i="1"/>
  <c r="JC108" i="1"/>
  <c r="JC110" i="1"/>
  <c r="JC119" i="1"/>
  <c r="JC118" i="1"/>
  <c r="JC125" i="1"/>
  <c r="JC116" i="1"/>
  <c r="JC120" i="1"/>
  <c r="JC128" i="1"/>
  <c r="JC115" i="1"/>
  <c r="JC127" i="1"/>
  <c r="JC117" i="1"/>
  <c r="JC121" i="1"/>
  <c r="JC123" i="1"/>
  <c r="JC122" i="1"/>
  <c r="JC131" i="1"/>
  <c r="JC112" i="1"/>
  <c r="JC129" i="1"/>
  <c r="JC111" i="1"/>
  <c r="JC113" i="1"/>
  <c r="JC130" i="1"/>
  <c r="BL109" i="1"/>
  <c r="BL118" i="1"/>
  <c r="BL116" i="1"/>
  <c r="BL124" i="1"/>
  <c r="BL110" i="1"/>
  <c r="BL126" i="1"/>
  <c r="BL114" i="1"/>
  <c r="BL127" i="1"/>
  <c r="BL113" i="1"/>
  <c r="BL119" i="1"/>
  <c r="BL125" i="1"/>
  <c r="BL117" i="1"/>
  <c r="BL128" i="1"/>
  <c r="BL122" i="1"/>
  <c r="BL115" i="1"/>
  <c r="BL130" i="1"/>
  <c r="BL108" i="1"/>
  <c r="BL129" i="1"/>
  <c r="BL121" i="1"/>
  <c r="BL131" i="1"/>
  <c r="BL112" i="1"/>
  <c r="BL111" i="1"/>
  <c r="BL120" i="1"/>
  <c r="BL123" i="1"/>
  <c r="DZ109" i="1"/>
  <c r="DZ126" i="1"/>
  <c r="DZ114" i="1"/>
  <c r="DZ108" i="1"/>
  <c r="DZ124" i="1"/>
  <c r="DZ110" i="1"/>
  <c r="DZ119" i="1"/>
  <c r="DZ118" i="1"/>
  <c r="DZ125" i="1"/>
  <c r="DZ117" i="1"/>
  <c r="DZ120" i="1"/>
  <c r="DZ116" i="1"/>
  <c r="DZ127" i="1"/>
  <c r="DZ113" i="1"/>
  <c r="DZ128" i="1"/>
  <c r="DZ115" i="1"/>
  <c r="DZ129" i="1"/>
  <c r="DZ131" i="1"/>
  <c r="DZ123" i="1"/>
  <c r="DZ121" i="1"/>
  <c r="DZ122" i="1"/>
  <c r="DZ112" i="1"/>
  <c r="DZ130" i="1"/>
  <c r="DZ111" i="1"/>
  <c r="GJ109" i="1"/>
  <c r="GJ118" i="1"/>
  <c r="GJ116" i="1"/>
  <c r="GJ124" i="1"/>
  <c r="GJ126" i="1"/>
  <c r="GJ114" i="1"/>
  <c r="GJ108" i="1"/>
  <c r="GJ127" i="1"/>
  <c r="GJ110" i="1"/>
  <c r="GJ117" i="1"/>
  <c r="GJ122" i="1"/>
  <c r="GJ129" i="1"/>
  <c r="GJ125" i="1"/>
  <c r="GJ120" i="1"/>
  <c r="GJ128" i="1"/>
  <c r="GJ113" i="1"/>
  <c r="GJ115" i="1"/>
  <c r="GJ130" i="1"/>
  <c r="GJ123" i="1"/>
  <c r="GJ121" i="1"/>
  <c r="GJ119" i="1"/>
  <c r="GJ131" i="1"/>
  <c r="GJ111" i="1"/>
  <c r="GJ112" i="1"/>
  <c r="BP114" i="1"/>
  <c r="BP109" i="1"/>
  <c r="BP119" i="1"/>
  <c r="BP108" i="1"/>
  <c r="BP116" i="1"/>
  <c r="BP118" i="1"/>
  <c r="BP126" i="1"/>
  <c r="BP124" i="1"/>
  <c r="BP115" i="1"/>
  <c r="BP113" i="1"/>
  <c r="BP122" i="1"/>
  <c r="BP117" i="1"/>
  <c r="BP127" i="1"/>
  <c r="BP125" i="1"/>
  <c r="BP120" i="1"/>
  <c r="BP110" i="1"/>
  <c r="BP112" i="1"/>
  <c r="BP123" i="1"/>
  <c r="BP111" i="1"/>
  <c r="BP128" i="1"/>
  <c r="BP129" i="1"/>
  <c r="BP121" i="1"/>
  <c r="BP131" i="1"/>
  <c r="BP130" i="1"/>
  <c r="BI124" i="1"/>
  <c r="BI126" i="1"/>
  <c r="BI110" i="1"/>
  <c r="BI114" i="1"/>
  <c r="BI108" i="1"/>
  <c r="BI119" i="1"/>
  <c r="BI116" i="1"/>
  <c r="BI109" i="1"/>
  <c r="BI118" i="1"/>
  <c r="BI120" i="1"/>
  <c r="BI117" i="1"/>
  <c r="BI128" i="1"/>
  <c r="BI113" i="1"/>
  <c r="BI127" i="1"/>
  <c r="BI115" i="1"/>
  <c r="BI122" i="1"/>
  <c r="BI125" i="1"/>
  <c r="BI131" i="1"/>
  <c r="BI121" i="1"/>
  <c r="BI112" i="1"/>
  <c r="BI111" i="1"/>
  <c r="BI130" i="1"/>
  <c r="BI129" i="1"/>
  <c r="BI123" i="1"/>
  <c r="FB126" i="1"/>
  <c r="FB114" i="1"/>
  <c r="FB109" i="1"/>
  <c r="FB108" i="1"/>
  <c r="FB124" i="1"/>
  <c r="FB118" i="1"/>
  <c r="FB116" i="1"/>
  <c r="FB127" i="1"/>
  <c r="FB117" i="1"/>
  <c r="FB128" i="1"/>
  <c r="FB125" i="1"/>
  <c r="FB122" i="1"/>
  <c r="FB115" i="1"/>
  <c r="FB120" i="1"/>
  <c r="FB113" i="1"/>
  <c r="FB119" i="1"/>
  <c r="FB110" i="1"/>
  <c r="FB121" i="1"/>
  <c r="FB111" i="1"/>
  <c r="FB112" i="1"/>
  <c r="FB129" i="1"/>
  <c r="FB123" i="1"/>
  <c r="FB131" i="1"/>
  <c r="FB130" i="1"/>
  <c r="DO119" i="1"/>
  <c r="DO109" i="1"/>
  <c r="DO118" i="1"/>
  <c r="DO126" i="1"/>
  <c r="DO116" i="1"/>
  <c r="DO124" i="1"/>
  <c r="DO108" i="1"/>
  <c r="DO110" i="1"/>
  <c r="DO114" i="1"/>
  <c r="DO115" i="1"/>
  <c r="DO120" i="1"/>
  <c r="DO117" i="1"/>
  <c r="DO113" i="1"/>
  <c r="DO127" i="1"/>
  <c r="DO125" i="1"/>
  <c r="DO128" i="1"/>
  <c r="DO123" i="1"/>
  <c r="DO111" i="1"/>
  <c r="DO122" i="1"/>
  <c r="DO130" i="1"/>
  <c r="DO129" i="1"/>
  <c r="DO121" i="1"/>
  <c r="DO131" i="1"/>
  <c r="DO112" i="1"/>
  <c r="FZ109" i="1"/>
  <c r="FZ114" i="1"/>
  <c r="FZ119" i="1"/>
  <c r="FZ124" i="1"/>
  <c r="FZ118" i="1"/>
  <c r="FZ116" i="1"/>
  <c r="FZ110" i="1"/>
  <c r="FZ126" i="1"/>
  <c r="FZ108" i="1"/>
  <c r="FZ120" i="1"/>
  <c r="FZ127" i="1"/>
  <c r="FZ117" i="1"/>
  <c r="FZ128" i="1"/>
  <c r="FZ125" i="1"/>
  <c r="FZ113" i="1"/>
  <c r="FZ122" i="1"/>
  <c r="FZ129" i="1"/>
  <c r="FZ112" i="1"/>
  <c r="FZ131" i="1"/>
  <c r="FZ111" i="1"/>
  <c r="FZ130" i="1"/>
  <c r="FZ123" i="1"/>
  <c r="FZ115" i="1"/>
  <c r="FZ121" i="1"/>
  <c r="FY110" i="1"/>
  <c r="FY126" i="1"/>
  <c r="FY108" i="1"/>
  <c r="FY114" i="1"/>
  <c r="FY119" i="1"/>
  <c r="FY109" i="1"/>
  <c r="FY118" i="1"/>
  <c r="FY116" i="1"/>
  <c r="FY125" i="1"/>
  <c r="FY128" i="1"/>
  <c r="FY122" i="1"/>
  <c r="FY115" i="1"/>
  <c r="FY120" i="1"/>
  <c r="FY117" i="1"/>
  <c r="FY124" i="1"/>
  <c r="FY127" i="1"/>
  <c r="FY113" i="1"/>
  <c r="FY121" i="1"/>
  <c r="FY131" i="1"/>
  <c r="FY112" i="1"/>
  <c r="FY111" i="1"/>
  <c r="FY123" i="1"/>
  <c r="FY130" i="1"/>
  <c r="FY129" i="1"/>
  <c r="DW119" i="1"/>
  <c r="DW109" i="1"/>
  <c r="DW126" i="1"/>
  <c r="DW118" i="1"/>
  <c r="DW116" i="1"/>
  <c r="DW124" i="1"/>
  <c r="DW108" i="1"/>
  <c r="DW110" i="1"/>
  <c r="DW114" i="1"/>
  <c r="DW120" i="1"/>
  <c r="DW117" i="1"/>
  <c r="DW127" i="1"/>
  <c r="DW125" i="1"/>
  <c r="DW113" i="1"/>
  <c r="DW128" i="1"/>
  <c r="DW122" i="1"/>
  <c r="DW123" i="1"/>
  <c r="DW115" i="1"/>
  <c r="DW130" i="1"/>
  <c r="DW129" i="1"/>
  <c r="DW121" i="1"/>
  <c r="DW131" i="1"/>
  <c r="DW112" i="1"/>
  <c r="DW111" i="1"/>
  <c r="BO124" i="1"/>
  <c r="BO110" i="1"/>
  <c r="BO109" i="1"/>
  <c r="BO118" i="1"/>
  <c r="BO116" i="1"/>
  <c r="BO117" i="1"/>
  <c r="BO126" i="1"/>
  <c r="BO128" i="1"/>
  <c r="BO114" i="1"/>
  <c r="BO119" i="1"/>
  <c r="BO115" i="1"/>
  <c r="BO122" i="1"/>
  <c r="BO108" i="1"/>
  <c r="BO127" i="1"/>
  <c r="BO113" i="1"/>
  <c r="BO120" i="1"/>
  <c r="BO125" i="1"/>
  <c r="BO112" i="1"/>
  <c r="BO111" i="1"/>
  <c r="BO131" i="1"/>
  <c r="BO123" i="1"/>
  <c r="BO121" i="1"/>
  <c r="BO130" i="1"/>
  <c r="BO129" i="1"/>
  <c r="JY109" i="1"/>
  <c r="JY119" i="1"/>
  <c r="JY124" i="1"/>
  <c r="JY118" i="1"/>
  <c r="JY116" i="1"/>
  <c r="JY110" i="1"/>
  <c r="JY108" i="1"/>
  <c r="JY114" i="1"/>
  <c r="JY115" i="1"/>
  <c r="JY113" i="1"/>
  <c r="JY117" i="1"/>
  <c r="JY120" i="1"/>
  <c r="JY125" i="1"/>
  <c r="JY127" i="1"/>
  <c r="JY122" i="1"/>
  <c r="JY128" i="1"/>
  <c r="JY129" i="1"/>
  <c r="JY123" i="1"/>
  <c r="JY121" i="1"/>
  <c r="JY112" i="1"/>
  <c r="JY131" i="1"/>
  <c r="JY111" i="1"/>
  <c r="JY130" i="1"/>
  <c r="JY126" i="1"/>
  <c r="GK124" i="1"/>
  <c r="GK110" i="1"/>
  <c r="GK126" i="1"/>
  <c r="GK114" i="1"/>
  <c r="GK118" i="1"/>
  <c r="GK109" i="1"/>
  <c r="GK119" i="1"/>
  <c r="GK108" i="1"/>
  <c r="GK116" i="1"/>
  <c r="GK122" i="1"/>
  <c r="GK125" i="1"/>
  <c r="GK128" i="1"/>
  <c r="GK115" i="1"/>
  <c r="GK127" i="1"/>
  <c r="GK117" i="1"/>
  <c r="GK113" i="1"/>
  <c r="GK131" i="1"/>
  <c r="GK130" i="1"/>
  <c r="GK121" i="1"/>
  <c r="GK129" i="1"/>
  <c r="GK112" i="1"/>
  <c r="GK111" i="1"/>
  <c r="GK120" i="1"/>
  <c r="GK123" i="1"/>
  <c r="EN116" i="1"/>
  <c r="EN110" i="1"/>
  <c r="EN126" i="1"/>
  <c r="EN114" i="1"/>
  <c r="EN119" i="1"/>
  <c r="EN109" i="1"/>
  <c r="EN108" i="1"/>
  <c r="EN118" i="1"/>
  <c r="EN127" i="1"/>
  <c r="EN113" i="1"/>
  <c r="EN117" i="1"/>
  <c r="EN128" i="1"/>
  <c r="EN125" i="1"/>
  <c r="EN122" i="1"/>
  <c r="EN124" i="1"/>
  <c r="EN115" i="1"/>
  <c r="EN120" i="1"/>
  <c r="EN129" i="1"/>
  <c r="EN112" i="1"/>
  <c r="EN131" i="1"/>
  <c r="EN111" i="1"/>
  <c r="EN123" i="1"/>
  <c r="EN121" i="1"/>
  <c r="EN130" i="1"/>
  <c r="EQ109" i="1"/>
  <c r="EQ119" i="1"/>
  <c r="EQ116" i="1"/>
  <c r="EQ108" i="1"/>
  <c r="EQ126" i="1"/>
  <c r="EQ110" i="1"/>
  <c r="EQ124" i="1"/>
  <c r="EQ118" i="1"/>
  <c r="EQ114" i="1"/>
  <c r="EQ115" i="1"/>
  <c r="EQ117" i="1"/>
  <c r="EQ113" i="1"/>
  <c r="EQ127" i="1"/>
  <c r="EQ120" i="1"/>
  <c r="EQ125" i="1"/>
  <c r="EQ129" i="1"/>
  <c r="EQ112" i="1"/>
  <c r="EQ128" i="1"/>
  <c r="EQ111" i="1"/>
  <c r="EQ123" i="1"/>
  <c r="EQ122" i="1"/>
  <c r="EQ121" i="1"/>
  <c r="EQ131" i="1"/>
  <c r="EQ130" i="1"/>
  <c r="BV126" i="1"/>
  <c r="BV114" i="1"/>
  <c r="BV108" i="1"/>
  <c r="BV124" i="1"/>
  <c r="BV110" i="1"/>
  <c r="BV118" i="1"/>
  <c r="BV116" i="1"/>
  <c r="BV117" i="1"/>
  <c r="BV120" i="1"/>
  <c r="BV127" i="1"/>
  <c r="BV109" i="1"/>
  <c r="BV113" i="1"/>
  <c r="BV119" i="1"/>
  <c r="BV128" i="1"/>
  <c r="BV122" i="1"/>
  <c r="BV130" i="1"/>
  <c r="BV131" i="1"/>
  <c r="BV121" i="1"/>
  <c r="BV112" i="1"/>
  <c r="BV115" i="1"/>
  <c r="BV111" i="1"/>
  <c r="BV125" i="1"/>
  <c r="BV129" i="1"/>
  <c r="BV123" i="1"/>
  <c r="BS108" i="1"/>
  <c r="BS119" i="1"/>
  <c r="BS109" i="1"/>
  <c r="BS118" i="1"/>
  <c r="BS124" i="1"/>
  <c r="BS126" i="1"/>
  <c r="BS116" i="1"/>
  <c r="BS110" i="1"/>
  <c r="BS127" i="1"/>
  <c r="BS114" i="1"/>
  <c r="BS125" i="1"/>
  <c r="BS122" i="1"/>
  <c r="BS117" i="1"/>
  <c r="BS113" i="1"/>
  <c r="BS120" i="1"/>
  <c r="BS128" i="1"/>
  <c r="BS123" i="1"/>
  <c r="BS129" i="1"/>
  <c r="BS130" i="1"/>
  <c r="BS115" i="1"/>
  <c r="BS131" i="1"/>
  <c r="BS121" i="1"/>
  <c r="BS112" i="1"/>
  <c r="BS111" i="1"/>
  <c r="CT108" i="1"/>
  <c r="CT110" i="1"/>
  <c r="CT119" i="1"/>
  <c r="CT118" i="1"/>
  <c r="CT116" i="1"/>
  <c r="CT109" i="1"/>
  <c r="CT126" i="1"/>
  <c r="CT114" i="1"/>
  <c r="CT124" i="1"/>
  <c r="CT115" i="1"/>
  <c r="CT127" i="1"/>
  <c r="CT117" i="1"/>
  <c r="CT113" i="1"/>
  <c r="CT125" i="1"/>
  <c r="CT120" i="1"/>
  <c r="CT112" i="1"/>
  <c r="CT111" i="1"/>
  <c r="CT130" i="1"/>
  <c r="CT123" i="1"/>
  <c r="CT128" i="1"/>
  <c r="CT122" i="1"/>
  <c r="CT121" i="1"/>
  <c r="CT129" i="1"/>
  <c r="CT131" i="1"/>
  <c r="JG126" i="1"/>
  <c r="JG119" i="1"/>
  <c r="JG114" i="1"/>
  <c r="JG109" i="1"/>
  <c r="JG118" i="1"/>
  <c r="JG108" i="1"/>
  <c r="JG116" i="1"/>
  <c r="JG124" i="1"/>
  <c r="JG110" i="1"/>
  <c r="JG115" i="1"/>
  <c r="JG117" i="1"/>
  <c r="JG125" i="1"/>
  <c r="JG113" i="1"/>
  <c r="JG127" i="1"/>
  <c r="JG111" i="1"/>
  <c r="JG128" i="1"/>
  <c r="JG129" i="1"/>
  <c r="JG120" i="1"/>
  <c r="JG123" i="1"/>
  <c r="JG130" i="1"/>
  <c r="JG112" i="1"/>
  <c r="JG122" i="1"/>
  <c r="JG131" i="1"/>
  <c r="JG121" i="1"/>
  <c r="FJ108" i="1"/>
  <c r="FJ126" i="1"/>
  <c r="FJ109" i="1"/>
  <c r="FJ114" i="1"/>
  <c r="FJ124" i="1"/>
  <c r="FJ118" i="1"/>
  <c r="FJ119" i="1"/>
  <c r="FJ116" i="1"/>
  <c r="FJ110" i="1"/>
  <c r="FJ117" i="1"/>
  <c r="FJ128" i="1"/>
  <c r="FJ125" i="1"/>
  <c r="FJ122" i="1"/>
  <c r="FJ115" i="1"/>
  <c r="FJ113" i="1"/>
  <c r="FJ127" i="1"/>
  <c r="FJ120" i="1"/>
  <c r="FJ123" i="1"/>
  <c r="FJ121" i="1"/>
  <c r="FJ130" i="1"/>
  <c r="FJ129" i="1"/>
  <c r="FJ112" i="1"/>
  <c r="FJ131" i="1"/>
  <c r="FJ111" i="1"/>
  <c r="JD126" i="1"/>
  <c r="JD114" i="1"/>
  <c r="JD109" i="1"/>
  <c r="JD119" i="1"/>
  <c r="JD108" i="1"/>
  <c r="JD110" i="1"/>
  <c r="JD116" i="1"/>
  <c r="JD128" i="1"/>
  <c r="JD115" i="1"/>
  <c r="JD122" i="1"/>
  <c r="JD117" i="1"/>
  <c r="JD124" i="1"/>
  <c r="JD118" i="1"/>
  <c r="JD120" i="1"/>
  <c r="JD113" i="1"/>
  <c r="JD123" i="1"/>
  <c r="JD125" i="1"/>
  <c r="JD112" i="1"/>
  <c r="JD127" i="1"/>
  <c r="JD129" i="1"/>
  <c r="JD111" i="1"/>
  <c r="JD121" i="1"/>
  <c r="JD131" i="1"/>
  <c r="JD130" i="1"/>
  <c r="EB124" i="1"/>
  <c r="EB118" i="1"/>
  <c r="EB110" i="1"/>
  <c r="EB109" i="1"/>
  <c r="EB119" i="1"/>
  <c r="EB108" i="1"/>
  <c r="EB116" i="1"/>
  <c r="EB126" i="1"/>
  <c r="EB114" i="1"/>
  <c r="EB120" i="1"/>
  <c r="EB125" i="1"/>
  <c r="EB128" i="1"/>
  <c r="EB115" i="1"/>
  <c r="EB117" i="1"/>
  <c r="EB127" i="1"/>
  <c r="EB113" i="1"/>
  <c r="EB131" i="1"/>
  <c r="EB129" i="1"/>
  <c r="EB112" i="1"/>
  <c r="EB111" i="1"/>
  <c r="EB122" i="1"/>
  <c r="EB123" i="1"/>
  <c r="EB121" i="1"/>
  <c r="EB130" i="1"/>
  <c r="GL126" i="1"/>
  <c r="GL109" i="1"/>
  <c r="GL119" i="1"/>
  <c r="GL114" i="1"/>
  <c r="GL116" i="1"/>
  <c r="GL118" i="1"/>
  <c r="GL124" i="1"/>
  <c r="GL110" i="1"/>
  <c r="GL128" i="1"/>
  <c r="GL115" i="1"/>
  <c r="GL129" i="1"/>
  <c r="GL120" i="1"/>
  <c r="GL113" i="1"/>
  <c r="GL108" i="1"/>
  <c r="GL127" i="1"/>
  <c r="GL117" i="1"/>
  <c r="GL122" i="1"/>
  <c r="GL112" i="1"/>
  <c r="GL123" i="1"/>
  <c r="GL125" i="1"/>
  <c r="GL121" i="1"/>
  <c r="GL130" i="1"/>
  <c r="GL131" i="1"/>
  <c r="GL111" i="1"/>
  <c r="JX126" i="1"/>
  <c r="JX114" i="1"/>
  <c r="JX109" i="1"/>
  <c r="JX108" i="1"/>
  <c r="JX124" i="1"/>
  <c r="JX119" i="1"/>
  <c r="JX118" i="1"/>
  <c r="JX116" i="1"/>
  <c r="JX110" i="1"/>
  <c r="JX128" i="1"/>
  <c r="JX125" i="1"/>
  <c r="JX115" i="1"/>
  <c r="JX127" i="1"/>
  <c r="JX117" i="1"/>
  <c r="JX120" i="1"/>
  <c r="JX113" i="1"/>
  <c r="JX131" i="1"/>
  <c r="JX130" i="1"/>
  <c r="JX111" i="1"/>
  <c r="JX123" i="1"/>
  <c r="JX122" i="1"/>
  <c r="JX129" i="1"/>
  <c r="JX121" i="1"/>
  <c r="JX112" i="1"/>
  <c r="GI118" i="1"/>
  <c r="GI116" i="1"/>
  <c r="GI109" i="1"/>
  <c r="GI108" i="1"/>
  <c r="GI124" i="1"/>
  <c r="GI126" i="1"/>
  <c r="GI114" i="1"/>
  <c r="GI127" i="1"/>
  <c r="GI122" i="1"/>
  <c r="GI110" i="1"/>
  <c r="GI119" i="1"/>
  <c r="GI128" i="1"/>
  <c r="GI125" i="1"/>
  <c r="GI117" i="1"/>
  <c r="GI115" i="1"/>
  <c r="GI113" i="1"/>
  <c r="GI111" i="1"/>
  <c r="GI130" i="1"/>
  <c r="GI120" i="1"/>
  <c r="GI123" i="1"/>
  <c r="GI129" i="1"/>
  <c r="GI121" i="1"/>
  <c r="GI131" i="1"/>
  <c r="GI112" i="1"/>
  <c r="EW126" i="1"/>
  <c r="EW114" i="1"/>
  <c r="EW108" i="1"/>
  <c r="EW124" i="1"/>
  <c r="EW110" i="1"/>
  <c r="EW118" i="1"/>
  <c r="EW116" i="1"/>
  <c r="EW127" i="1"/>
  <c r="EW117" i="1"/>
  <c r="EW113" i="1"/>
  <c r="EW120" i="1"/>
  <c r="EW128" i="1"/>
  <c r="EW109" i="1"/>
  <c r="EW115" i="1"/>
  <c r="EW122" i="1"/>
  <c r="EW119" i="1"/>
  <c r="EW129" i="1"/>
  <c r="EW130" i="1"/>
  <c r="EW121" i="1"/>
  <c r="EW112" i="1"/>
  <c r="EW131" i="1"/>
  <c r="EW111" i="1"/>
  <c r="EW125" i="1"/>
  <c r="EW123" i="1"/>
  <c r="GP124" i="1"/>
  <c r="GP118" i="1"/>
  <c r="GP116" i="1"/>
  <c r="GP110" i="1"/>
  <c r="GP108" i="1"/>
  <c r="GP127" i="1"/>
  <c r="GP109" i="1"/>
  <c r="GP114" i="1"/>
  <c r="GP119" i="1"/>
  <c r="GP120" i="1"/>
  <c r="GP113" i="1"/>
  <c r="GP117" i="1"/>
  <c r="GP128" i="1"/>
  <c r="GP125" i="1"/>
  <c r="GP122" i="1"/>
  <c r="GP115" i="1"/>
  <c r="GP121" i="1"/>
  <c r="GP112" i="1"/>
  <c r="GP131" i="1"/>
  <c r="GP129" i="1"/>
  <c r="GP111" i="1"/>
  <c r="GP130" i="1"/>
  <c r="GP123" i="1"/>
  <c r="GP126" i="1"/>
  <c r="JW110" i="1"/>
  <c r="JW108" i="1"/>
  <c r="JW126" i="1"/>
  <c r="JW114" i="1"/>
  <c r="JW109" i="1"/>
  <c r="JW119" i="1"/>
  <c r="JW118" i="1"/>
  <c r="JW113" i="1"/>
  <c r="JW120" i="1"/>
  <c r="JW122" i="1"/>
  <c r="JW124" i="1"/>
  <c r="JW117" i="1"/>
  <c r="JW116" i="1"/>
  <c r="JW127" i="1"/>
  <c r="JW115" i="1"/>
  <c r="JW121" i="1"/>
  <c r="JW130" i="1"/>
  <c r="JW129" i="1"/>
  <c r="JW131" i="1"/>
  <c r="JW111" i="1"/>
  <c r="JW123" i="1"/>
  <c r="JW128" i="1"/>
  <c r="JW112" i="1"/>
  <c r="JW125" i="1"/>
  <c r="DI118" i="1"/>
  <c r="DI116" i="1"/>
  <c r="DI109" i="1"/>
  <c r="DI126" i="1"/>
  <c r="DI114" i="1"/>
  <c r="DI108" i="1"/>
  <c r="DI124" i="1"/>
  <c r="DI110" i="1"/>
  <c r="DI115" i="1"/>
  <c r="DI128" i="1"/>
  <c r="DI125" i="1"/>
  <c r="DI117" i="1"/>
  <c r="DI119" i="1"/>
  <c r="DI120" i="1"/>
  <c r="DI127" i="1"/>
  <c r="DI111" i="1"/>
  <c r="DI129" i="1"/>
  <c r="DI123" i="1"/>
  <c r="DI112" i="1"/>
  <c r="DI121" i="1"/>
  <c r="DI113" i="1"/>
  <c r="DI131" i="1"/>
  <c r="DI122" i="1"/>
  <c r="DI130" i="1"/>
  <c r="CV110" i="1"/>
  <c r="CV114" i="1"/>
  <c r="CV108" i="1"/>
  <c r="CV124" i="1"/>
  <c r="CV109" i="1"/>
  <c r="CV119" i="1"/>
  <c r="CV116" i="1"/>
  <c r="CV118" i="1"/>
  <c r="CV126" i="1"/>
  <c r="CV122" i="1"/>
  <c r="CV125" i="1"/>
  <c r="CV128" i="1"/>
  <c r="CV127" i="1"/>
  <c r="CV115" i="1"/>
  <c r="CV120" i="1"/>
  <c r="CV113" i="1"/>
  <c r="CV131" i="1"/>
  <c r="CV130" i="1"/>
  <c r="CV121" i="1"/>
  <c r="CV117" i="1"/>
  <c r="CV129" i="1"/>
  <c r="CV112" i="1"/>
  <c r="CV123" i="1"/>
  <c r="CV111" i="1"/>
  <c r="GG110" i="1"/>
  <c r="GG126" i="1"/>
  <c r="GG108" i="1"/>
  <c r="GG114" i="1"/>
  <c r="GG119" i="1"/>
  <c r="GG109" i="1"/>
  <c r="GG118" i="1"/>
  <c r="GG116" i="1"/>
  <c r="GG124" i="1"/>
  <c r="GG128" i="1"/>
  <c r="GG122" i="1"/>
  <c r="GG115" i="1"/>
  <c r="GG127" i="1"/>
  <c r="GG117" i="1"/>
  <c r="GG113" i="1"/>
  <c r="GG120" i="1"/>
  <c r="GG112" i="1"/>
  <c r="GG125" i="1"/>
  <c r="GG111" i="1"/>
  <c r="GG123" i="1"/>
  <c r="GG129" i="1"/>
  <c r="GG130" i="1"/>
  <c r="GG121" i="1"/>
  <c r="GG131" i="1"/>
  <c r="DD108" i="1"/>
  <c r="DD124" i="1"/>
  <c r="DD109" i="1"/>
  <c r="DD119" i="1"/>
  <c r="DD116" i="1"/>
  <c r="DD118" i="1"/>
  <c r="DD126" i="1"/>
  <c r="DD125" i="1"/>
  <c r="DD128" i="1"/>
  <c r="DD127" i="1"/>
  <c r="DD115" i="1"/>
  <c r="DD120" i="1"/>
  <c r="DD113" i="1"/>
  <c r="DD110" i="1"/>
  <c r="DD114" i="1"/>
  <c r="DD117" i="1"/>
  <c r="DD111" i="1"/>
  <c r="DD130" i="1"/>
  <c r="DD129" i="1"/>
  <c r="DD112" i="1"/>
  <c r="DD123" i="1"/>
  <c r="DD122" i="1"/>
  <c r="DD131" i="1"/>
  <c r="DD121" i="1"/>
  <c r="FR109" i="1"/>
  <c r="FR114" i="1"/>
  <c r="FR124" i="1"/>
  <c r="FR118" i="1"/>
  <c r="FR116" i="1"/>
  <c r="FR110" i="1"/>
  <c r="FR126" i="1"/>
  <c r="FR108" i="1"/>
  <c r="FR119" i="1"/>
  <c r="FR115" i="1"/>
  <c r="FR127" i="1"/>
  <c r="FR120" i="1"/>
  <c r="FR113" i="1"/>
  <c r="FR123" i="1"/>
  <c r="FR117" i="1"/>
  <c r="FR121" i="1"/>
  <c r="FR130" i="1"/>
  <c r="FR129" i="1"/>
  <c r="FR128" i="1"/>
  <c r="FR122" i="1"/>
  <c r="FR112" i="1"/>
  <c r="FR131" i="1"/>
  <c r="FR125" i="1"/>
  <c r="FR111" i="1"/>
  <c r="DF124" i="1"/>
  <c r="DF116" i="1"/>
  <c r="DF126" i="1"/>
  <c r="DF110" i="1"/>
  <c r="DF114" i="1"/>
  <c r="DF119" i="1"/>
  <c r="DF108" i="1"/>
  <c r="DF109" i="1"/>
  <c r="DF118" i="1"/>
  <c r="DF122" i="1"/>
  <c r="DF117" i="1"/>
  <c r="DF120" i="1"/>
  <c r="DF128" i="1"/>
  <c r="DF115" i="1"/>
  <c r="DF127" i="1"/>
  <c r="DF125" i="1"/>
  <c r="DF113" i="1"/>
  <c r="DF131" i="1"/>
  <c r="DF121" i="1"/>
  <c r="DF112" i="1"/>
  <c r="DF111" i="1"/>
  <c r="DF129" i="1"/>
  <c r="DF123" i="1"/>
  <c r="DF130" i="1"/>
  <c r="BM124" i="1"/>
  <c r="BM118" i="1"/>
  <c r="BM116" i="1"/>
  <c r="BM119" i="1"/>
  <c r="BM110" i="1"/>
  <c r="BM126" i="1"/>
  <c r="BM114" i="1"/>
  <c r="BM108" i="1"/>
  <c r="BM109" i="1"/>
  <c r="BM127" i="1"/>
  <c r="BM120" i="1"/>
  <c r="BM128" i="1"/>
  <c r="BM113" i="1"/>
  <c r="BM115" i="1"/>
  <c r="BM122" i="1"/>
  <c r="BM117" i="1"/>
  <c r="BM121" i="1"/>
  <c r="BM125" i="1"/>
  <c r="BM129" i="1"/>
  <c r="BM130" i="1"/>
  <c r="BM112" i="1"/>
  <c r="BM131" i="1"/>
  <c r="BM111" i="1"/>
  <c r="BM123" i="1"/>
  <c r="BU116" i="1"/>
  <c r="BU110" i="1"/>
  <c r="BU126" i="1"/>
  <c r="BU114" i="1"/>
  <c r="BU108" i="1"/>
  <c r="BU109" i="1"/>
  <c r="BU119" i="1"/>
  <c r="BU117" i="1"/>
  <c r="BU125" i="1"/>
  <c r="BU127" i="1"/>
  <c r="BU118" i="1"/>
  <c r="BU128" i="1"/>
  <c r="BU113" i="1"/>
  <c r="BU115" i="1"/>
  <c r="BU122" i="1"/>
  <c r="BU124" i="1"/>
  <c r="BU129" i="1"/>
  <c r="BU112" i="1"/>
  <c r="BU131" i="1"/>
  <c r="BU120" i="1"/>
  <c r="BU111" i="1"/>
  <c r="BU130" i="1"/>
  <c r="BU123" i="1"/>
  <c r="BU121" i="1"/>
  <c r="GD108" i="1"/>
  <c r="GD126" i="1"/>
  <c r="GD109" i="1"/>
  <c r="GD119" i="1"/>
  <c r="GD116" i="1"/>
  <c r="GD118" i="1"/>
  <c r="GD114" i="1"/>
  <c r="GD127" i="1"/>
  <c r="GD125" i="1"/>
  <c r="GD128" i="1"/>
  <c r="GD115" i="1"/>
  <c r="GD120" i="1"/>
  <c r="GD113" i="1"/>
  <c r="GD124" i="1"/>
  <c r="GD110" i="1"/>
  <c r="GD117" i="1"/>
  <c r="GD111" i="1"/>
  <c r="GD130" i="1"/>
  <c r="GD112" i="1"/>
  <c r="GD123" i="1"/>
  <c r="GD122" i="1"/>
  <c r="GD129" i="1"/>
  <c r="GD121" i="1"/>
  <c r="GD131" i="1"/>
  <c r="GQ108" i="1"/>
  <c r="GQ116" i="1"/>
  <c r="GQ109" i="1"/>
  <c r="GQ124" i="1"/>
  <c r="GQ126" i="1"/>
  <c r="GQ114" i="1"/>
  <c r="GQ110" i="1"/>
  <c r="GQ119" i="1"/>
  <c r="GQ125" i="1"/>
  <c r="GQ117" i="1"/>
  <c r="GQ115" i="1"/>
  <c r="GQ127" i="1"/>
  <c r="GQ118" i="1"/>
  <c r="GQ120" i="1"/>
  <c r="GQ128" i="1"/>
  <c r="GQ113" i="1"/>
  <c r="GQ131" i="1"/>
  <c r="GQ123" i="1"/>
  <c r="GQ121" i="1"/>
  <c r="GQ130" i="1"/>
  <c r="GQ111" i="1"/>
  <c r="GQ129" i="1"/>
  <c r="GQ122" i="1"/>
  <c r="GQ112" i="1"/>
  <c r="KH108" i="1"/>
  <c r="KH109" i="1"/>
  <c r="KH126" i="1"/>
  <c r="KH124" i="1"/>
  <c r="KH114" i="1"/>
  <c r="KH119" i="1"/>
  <c r="KH110" i="1"/>
  <c r="KH117" i="1"/>
  <c r="KH125" i="1"/>
  <c r="KH122" i="1"/>
  <c r="KH118" i="1"/>
  <c r="KH128" i="1"/>
  <c r="KH116" i="1"/>
  <c r="KH115" i="1"/>
  <c r="KH120" i="1"/>
  <c r="KH127" i="1"/>
  <c r="KH113" i="1"/>
  <c r="KH129" i="1"/>
  <c r="KH131" i="1"/>
  <c r="KH123" i="1"/>
  <c r="KH121" i="1"/>
  <c r="KH130" i="1"/>
  <c r="KH111" i="1"/>
  <c r="KH112" i="1"/>
  <c r="GS124" i="1"/>
  <c r="GS126" i="1"/>
  <c r="GS114" i="1"/>
  <c r="GS109" i="1"/>
  <c r="GS119" i="1"/>
  <c r="GS108" i="1"/>
  <c r="GS118" i="1"/>
  <c r="GS116" i="1"/>
  <c r="GS127" i="1"/>
  <c r="GS110" i="1"/>
  <c r="GS125" i="1"/>
  <c r="GS128" i="1"/>
  <c r="GS115" i="1"/>
  <c r="GS117" i="1"/>
  <c r="GS113" i="1"/>
  <c r="GS120" i="1"/>
  <c r="GS122" i="1"/>
  <c r="GS112" i="1"/>
  <c r="GS111" i="1"/>
  <c r="GS123" i="1"/>
  <c r="GS129" i="1"/>
  <c r="GS131" i="1"/>
  <c r="GS121" i="1"/>
  <c r="GS130" i="1"/>
  <c r="BJ116" i="1"/>
  <c r="BJ114" i="1"/>
  <c r="BJ108" i="1"/>
  <c r="BJ119" i="1"/>
  <c r="BJ109" i="1"/>
  <c r="BJ118" i="1"/>
  <c r="BJ124" i="1"/>
  <c r="BJ126" i="1"/>
  <c r="BJ115" i="1"/>
  <c r="BJ120" i="1"/>
  <c r="BJ125" i="1"/>
  <c r="BJ110" i="1"/>
  <c r="BJ127" i="1"/>
  <c r="BJ117" i="1"/>
  <c r="BJ122" i="1"/>
  <c r="BJ113" i="1"/>
  <c r="BJ111" i="1"/>
  <c r="BJ112" i="1"/>
  <c r="BJ123" i="1"/>
  <c r="BJ130" i="1"/>
  <c r="BJ128" i="1"/>
  <c r="BJ129" i="1"/>
  <c r="BJ131" i="1"/>
  <c r="BJ121" i="1"/>
  <c r="GE108" i="1"/>
  <c r="GE116" i="1"/>
  <c r="GE109" i="1"/>
  <c r="GE118" i="1"/>
  <c r="GE124" i="1"/>
  <c r="GE110" i="1"/>
  <c r="GE126" i="1"/>
  <c r="GE127" i="1"/>
  <c r="GE117" i="1"/>
  <c r="GE125" i="1"/>
  <c r="GE113" i="1"/>
  <c r="GE114" i="1"/>
  <c r="GE120" i="1"/>
  <c r="GE128" i="1"/>
  <c r="GE115" i="1"/>
  <c r="GE123" i="1"/>
  <c r="GE119" i="1"/>
  <c r="GE112" i="1"/>
  <c r="GE131" i="1"/>
  <c r="GE121" i="1"/>
  <c r="GE129" i="1"/>
  <c r="GE122" i="1"/>
  <c r="GE111" i="1"/>
  <c r="GE130" i="1"/>
  <c r="ES110" i="1"/>
  <c r="ES114" i="1"/>
  <c r="ES119" i="1"/>
  <c r="ES108" i="1"/>
  <c r="ES116" i="1"/>
  <c r="ES109" i="1"/>
  <c r="ES118" i="1"/>
  <c r="ES126" i="1"/>
  <c r="ES128" i="1"/>
  <c r="ES122" i="1"/>
  <c r="ES115" i="1"/>
  <c r="ES124" i="1"/>
  <c r="ES113" i="1"/>
  <c r="ES125" i="1"/>
  <c r="ES117" i="1"/>
  <c r="ES127" i="1"/>
  <c r="ES120" i="1"/>
  <c r="ES121" i="1"/>
  <c r="ES112" i="1"/>
  <c r="ES111" i="1"/>
  <c r="ES131" i="1"/>
  <c r="ES130" i="1"/>
  <c r="ES123" i="1"/>
  <c r="ES129" i="1"/>
  <c r="FH109" i="1"/>
  <c r="FH118" i="1"/>
  <c r="FH124" i="1"/>
  <c r="FH126" i="1"/>
  <c r="FH108" i="1"/>
  <c r="FH116" i="1"/>
  <c r="FH110" i="1"/>
  <c r="FH114" i="1"/>
  <c r="FH119" i="1"/>
  <c r="FH117" i="1"/>
  <c r="FH120" i="1"/>
  <c r="FH125" i="1"/>
  <c r="FH127" i="1"/>
  <c r="FH113" i="1"/>
  <c r="FH128" i="1"/>
  <c r="FH115" i="1"/>
  <c r="FH131" i="1"/>
  <c r="FH121" i="1"/>
  <c r="FH112" i="1"/>
  <c r="FH123" i="1"/>
  <c r="FH129" i="1"/>
  <c r="FH111" i="1"/>
  <c r="FH122" i="1"/>
  <c r="FH130" i="1"/>
  <c r="JE109" i="1"/>
  <c r="JE119" i="1"/>
  <c r="JE116" i="1"/>
  <c r="JE124" i="1"/>
  <c r="JE118" i="1"/>
  <c r="JE110" i="1"/>
  <c r="JE108" i="1"/>
  <c r="JE114" i="1"/>
  <c r="JE126" i="1"/>
  <c r="JE120" i="1"/>
  <c r="JE113" i="1"/>
  <c r="JE117" i="1"/>
  <c r="JE122" i="1"/>
  <c r="JE125" i="1"/>
  <c r="JE128" i="1"/>
  <c r="JE127" i="1"/>
  <c r="JE115" i="1"/>
  <c r="JE123" i="1"/>
  <c r="JE129" i="1"/>
  <c r="JE121" i="1"/>
  <c r="JE112" i="1"/>
  <c r="JE131" i="1"/>
  <c r="JE130" i="1"/>
  <c r="JE111" i="1"/>
  <c r="FU116" i="1"/>
  <c r="FU124" i="1"/>
  <c r="FU126" i="1"/>
  <c r="FU114" i="1"/>
  <c r="FU110" i="1"/>
  <c r="FU109" i="1"/>
  <c r="FU119" i="1"/>
  <c r="FU113" i="1"/>
  <c r="FU122" i="1"/>
  <c r="FU120" i="1"/>
  <c r="FU127" i="1"/>
  <c r="FU125" i="1"/>
  <c r="FU118" i="1"/>
  <c r="FU128" i="1"/>
  <c r="FU108" i="1"/>
  <c r="FU115" i="1"/>
  <c r="FU121" i="1"/>
  <c r="FU131" i="1"/>
  <c r="FU130" i="1"/>
  <c r="FU123" i="1"/>
  <c r="FU117" i="1"/>
  <c r="FU129" i="1"/>
  <c r="FU112" i="1"/>
  <c r="FU111" i="1"/>
  <c r="ER116" i="1"/>
  <c r="ER124" i="1"/>
  <c r="ER118" i="1"/>
  <c r="ER126" i="1"/>
  <c r="ER108" i="1"/>
  <c r="ER110" i="1"/>
  <c r="ER114" i="1"/>
  <c r="ER109" i="1"/>
  <c r="ER119" i="1"/>
  <c r="ER120" i="1"/>
  <c r="ER117" i="1"/>
  <c r="ER122" i="1"/>
  <c r="ER127" i="1"/>
  <c r="ER125" i="1"/>
  <c r="ER128" i="1"/>
  <c r="ER115" i="1"/>
  <c r="ER113" i="1"/>
  <c r="ER121" i="1"/>
  <c r="ER111" i="1"/>
  <c r="ER131" i="1"/>
  <c r="ER112" i="1"/>
  <c r="ER123" i="1"/>
  <c r="ER130" i="1"/>
  <c r="ER129" i="1"/>
  <c r="DC116" i="1"/>
  <c r="DC118" i="1"/>
  <c r="DC126" i="1"/>
  <c r="DC108" i="1"/>
  <c r="DC114" i="1"/>
  <c r="DC124" i="1"/>
  <c r="DC110" i="1"/>
  <c r="DC109" i="1"/>
  <c r="DC119" i="1"/>
  <c r="DC127" i="1"/>
  <c r="DC120" i="1"/>
  <c r="DC128" i="1"/>
  <c r="DC115" i="1"/>
  <c r="DC113" i="1"/>
  <c r="DC122" i="1"/>
  <c r="DC121" i="1"/>
  <c r="DC131" i="1"/>
  <c r="DC123" i="1"/>
  <c r="DC130" i="1"/>
  <c r="DC129" i="1"/>
  <c r="DC117" i="1"/>
  <c r="DC125" i="1"/>
  <c r="DC112" i="1"/>
  <c r="DC111" i="1"/>
  <c r="EC109" i="1"/>
  <c r="EC119" i="1"/>
  <c r="EC116" i="1"/>
  <c r="EC118" i="1"/>
  <c r="EC126" i="1"/>
  <c r="EC108" i="1"/>
  <c r="EC124" i="1"/>
  <c r="EC110" i="1"/>
  <c r="EC114" i="1"/>
  <c r="EC127" i="1"/>
  <c r="EC113" i="1"/>
  <c r="EC120" i="1"/>
  <c r="EC117" i="1"/>
  <c r="EC122" i="1"/>
  <c r="EC125" i="1"/>
  <c r="EC128" i="1"/>
  <c r="EC115" i="1"/>
  <c r="EC112" i="1"/>
  <c r="EC121" i="1"/>
  <c r="EC129" i="1"/>
  <c r="EC123" i="1"/>
  <c r="EC131" i="1"/>
  <c r="EC111" i="1"/>
  <c r="EC130" i="1"/>
  <c r="EJ116" i="1"/>
  <c r="EJ118" i="1"/>
  <c r="EJ126" i="1"/>
  <c r="EJ124" i="1"/>
  <c r="EJ110" i="1"/>
  <c r="EJ114" i="1"/>
  <c r="EJ108" i="1"/>
  <c r="EJ120" i="1"/>
  <c r="EJ119" i="1"/>
  <c r="EJ117" i="1"/>
  <c r="EJ122" i="1"/>
  <c r="EJ125" i="1"/>
  <c r="EJ128" i="1"/>
  <c r="EJ109" i="1"/>
  <c r="EJ115" i="1"/>
  <c r="EJ121" i="1"/>
  <c r="EJ113" i="1"/>
  <c r="EJ131" i="1"/>
  <c r="EJ111" i="1"/>
  <c r="EJ127" i="1"/>
  <c r="EJ129" i="1"/>
  <c r="EJ112" i="1"/>
  <c r="EJ123" i="1"/>
  <c r="EJ130" i="1"/>
  <c r="DQ116" i="1"/>
  <c r="DQ109" i="1"/>
  <c r="DQ126" i="1"/>
  <c r="DQ114" i="1"/>
  <c r="DQ108" i="1"/>
  <c r="DQ124" i="1"/>
  <c r="DQ110" i="1"/>
  <c r="DQ119" i="1"/>
  <c r="DQ115" i="1"/>
  <c r="DQ128" i="1"/>
  <c r="DQ122" i="1"/>
  <c r="DQ125" i="1"/>
  <c r="DQ117" i="1"/>
  <c r="DQ120" i="1"/>
  <c r="DQ127" i="1"/>
  <c r="DQ113" i="1"/>
  <c r="DQ129" i="1"/>
  <c r="DQ123" i="1"/>
  <c r="DQ130" i="1"/>
  <c r="DQ111" i="1"/>
  <c r="DQ121" i="1"/>
  <c r="DQ118" i="1"/>
  <c r="DQ131" i="1"/>
  <c r="DQ112" i="1"/>
  <c r="GN110" i="1"/>
  <c r="GN126" i="1"/>
  <c r="GN119" i="1"/>
  <c r="GN114" i="1"/>
  <c r="GN109" i="1"/>
  <c r="GN118" i="1"/>
  <c r="GN116" i="1"/>
  <c r="GN124" i="1"/>
  <c r="GN120" i="1"/>
  <c r="GN128" i="1"/>
  <c r="GN108" i="1"/>
  <c r="GN115" i="1"/>
  <c r="GN117" i="1"/>
  <c r="GN125" i="1"/>
  <c r="GN113" i="1"/>
  <c r="GN121" i="1"/>
  <c r="GN112" i="1"/>
  <c r="GN111" i="1"/>
  <c r="GN129" i="1"/>
  <c r="GN127" i="1"/>
  <c r="GN123" i="1"/>
  <c r="GN130" i="1"/>
  <c r="GN122" i="1"/>
  <c r="GN131" i="1"/>
  <c r="DB119" i="1"/>
  <c r="DB109" i="1"/>
  <c r="DB118" i="1"/>
  <c r="DB116" i="1"/>
  <c r="DB126" i="1"/>
  <c r="DB114" i="1"/>
  <c r="DB124" i="1"/>
  <c r="DB110" i="1"/>
  <c r="DB127" i="1"/>
  <c r="DB113" i="1"/>
  <c r="DB125" i="1"/>
  <c r="DB108" i="1"/>
  <c r="DB117" i="1"/>
  <c r="DB120" i="1"/>
  <c r="DB128" i="1"/>
  <c r="DB111" i="1"/>
  <c r="DB123" i="1"/>
  <c r="DB130" i="1"/>
  <c r="DB122" i="1"/>
  <c r="DB121" i="1"/>
  <c r="DB129" i="1"/>
  <c r="DB131" i="1"/>
  <c r="DB115" i="1"/>
  <c r="DB112" i="1"/>
  <c r="DK110" i="1"/>
  <c r="DK126" i="1"/>
  <c r="DK124" i="1"/>
  <c r="DK109" i="1"/>
  <c r="DK118" i="1"/>
  <c r="DK114" i="1"/>
  <c r="DK119" i="1"/>
  <c r="DK108" i="1"/>
  <c r="DK116" i="1"/>
  <c r="DK120" i="1"/>
  <c r="DK128" i="1"/>
  <c r="DK115" i="1"/>
  <c r="DK125" i="1"/>
  <c r="DK113" i="1"/>
  <c r="DK122" i="1"/>
  <c r="DK117" i="1"/>
  <c r="DK121" i="1"/>
  <c r="DK127" i="1"/>
  <c r="DK131" i="1"/>
  <c r="DK130" i="1"/>
  <c r="DK123" i="1"/>
  <c r="DK129" i="1"/>
  <c r="DK112" i="1"/>
  <c r="DK111" i="1"/>
  <c r="FL110" i="1"/>
  <c r="FL119" i="1"/>
  <c r="FL118" i="1"/>
  <c r="FL116" i="1"/>
  <c r="FL109" i="1"/>
  <c r="FL124" i="1"/>
  <c r="FL126" i="1"/>
  <c r="FL114" i="1"/>
  <c r="FL115" i="1"/>
  <c r="FL127" i="1"/>
  <c r="FL113" i="1"/>
  <c r="FL122" i="1"/>
  <c r="FL117" i="1"/>
  <c r="FL125" i="1"/>
  <c r="FL108" i="1"/>
  <c r="FL120" i="1"/>
  <c r="FL112" i="1"/>
  <c r="FL111" i="1"/>
  <c r="FL129" i="1"/>
  <c r="FL128" i="1"/>
  <c r="FL123" i="1"/>
  <c r="FL121" i="1"/>
  <c r="FL131" i="1"/>
  <c r="FL130" i="1"/>
  <c r="FC108" i="1"/>
  <c r="FC124" i="1"/>
  <c r="FC127" i="1"/>
  <c r="FC110" i="1"/>
  <c r="FC119" i="1"/>
  <c r="FC118" i="1"/>
  <c r="FC116" i="1"/>
  <c r="FC109" i="1"/>
  <c r="FC120" i="1"/>
  <c r="FC126" i="1"/>
  <c r="FC113" i="1"/>
  <c r="FC114" i="1"/>
  <c r="FC125" i="1"/>
  <c r="FC129" i="1"/>
  <c r="FC131" i="1"/>
  <c r="FC112" i="1"/>
  <c r="FC111" i="1"/>
  <c r="FC130" i="1"/>
  <c r="FC117" i="1"/>
  <c r="FC123" i="1"/>
  <c r="FC115" i="1"/>
  <c r="FC128" i="1"/>
  <c r="FC121" i="1"/>
  <c r="FC122" i="1"/>
  <c r="JV116" i="1"/>
  <c r="JV110" i="1"/>
  <c r="JV108" i="1"/>
  <c r="JV124" i="1"/>
  <c r="JV114" i="1"/>
  <c r="JV118" i="1"/>
  <c r="JV119" i="1"/>
  <c r="JV127" i="1"/>
  <c r="JV117" i="1"/>
  <c r="JV128" i="1"/>
  <c r="JV122" i="1"/>
  <c r="JV115" i="1"/>
  <c r="JV125" i="1"/>
  <c r="JV109" i="1"/>
  <c r="JV126" i="1"/>
  <c r="JV131" i="1"/>
  <c r="JV130" i="1"/>
  <c r="JV113" i="1"/>
  <c r="JV129" i="1"/>
  <c r="JV121" i="1"/>
  <c r="JV111" i="1"/>
  <c r="JV120" i="1"/>
  <c r="JV112" i="1"/>
  <c r="JV123" i="1"/>
  <c r="DR116" i="1"/>
  <c r="DR109" i="1"/>
  <c r="DR126" i="1"/>
  <c r="DR114" i="1"/>
  <c r="DR124" i="1"/>
  <c r="DR108" i="1"/>
  <c r="DR110" i="1"/>
  <c r="DR119" i="1"/>
  <c r="DR125" i="1"/>
  <c r="DR117" i="1"/>
  <c r="DR120" i="1"/>
  <c r="DR128" i="1"/>
  <c r="DR118" i="1"/>
  <c r="DR115" i="1"/>
  <c r="DR127" i="1"/>
  <c r="DR113" i="1"/>
  <c r="DR123" i="1"/>
  <c r="DR122" i="1"/>
  <c r="DR121" i="1"/>
  <c r="DR130" i="1"/>
  <c r="DR129" i="1"/>
  <c r="DR131" i="1"/>
  <c r="DR112" i="1"/>
  <c r="DR111" i="1"/>
  <c r="BE109" i="1"/>
  <c r="BE108" i="1"/>
  <c r="BE126" i="1"/>
  <c r="BE114" i="1"/>
  <c r="BE124" i="1"/>
  <c r="BE110" i="1"/>
  <c r="BE119" i="1"/>
  <c r="BE118" i="1"/>
  <c r="BE117" i="1"/>
  <c r="BE115" i="1"/>
  <c r="BE120" i="1"/>
  <c r="BE128" i="1"/>
  <c r="BE127" i="1"/>
  <c r="BE116" i="1"/>
  <c r="BE113" i="1"/>
  <c r="BE129" i="1"/>
  <c r="BE123" i="1"/>
  <c r="BE125" i="1"/>
  <c r="BE122" i="1"/>
  <c r="BE121" i="1"/>
  <c r="BE130" i="1"/>
  <c r="BE112" i="1"/>
  <c r="BE131" i="1"/>
  <c r="BE111" i="1"/>
  <c r="DJ118" i="1"/>
  <c r="DJ116" i="1"/>
  <c r="DJ126" i="1"/>
  <c r="DJ114" i="1"/>
  <c r="DJ124" i="1"/>
  <c r="DJ108" i="1"/>
  <c r="DJ110" i="1"/>
  <c r="DJ109" i="1"/>
  <c r="DJ119" i="1"/>
  <c r="DJ125" i="1"/>
  <c r="DJ120" i="1"/>
  <c r="DJ117" i="1"/>
  <c r="DJ128" i="1"/>
  <c r="DJ115" i="1"/>
  <c r="DJ130" i="1"/>
  <c r="DJ111" i="1"/>
  <c r="DJ123" i="1"/>
  <c r="DJ122" i="1"/>
  <c r="DJ121" i="1"/>
  <c r="DJ127" i="1"/>
  <c r="DJ113" i="1"/>
  <c r="DJ129" i="1"/>
  <c r="DJ131" i="1"/>
  <c r="DJ112" i="1"/>
  <c r="JQ110" i="1"/>
  <c r="JQ116" i="1"/>
  <c r="JQ118" i="1"/>
  <c r="JQ108" i="1"/>
  <c r="JQ109" i="1"/>
  <c r="JQ126" i="1"/>
  <c r="JQ124" i="1"/>
  <c r="JQ119" i="1"/>
  <c r="JQ114" i="1"/>
  <c r="JQ117" i="1"/>
  <c r="JQ125" i="1"/>
  <c r="JQ122" i="1"/>
  <c r="JQ113" i="1"/>
  <c r="JQ128" i="1"/>
  <c r="JQ127" i="1"/>
  <c r="JQ115" i="1"/>
  <c r="JQ120" i="1"/>
  <c r="JQ112" i="1"/>
  <c r="JQ111" i="1"/>
  <c r="JQ121" i="1"/>
  <c r="JQ129" i="1"/>
  <c r="JQ131" i="1"/>
  <c r="JQ123" i="1"/>
  <c r="JQ130" i="1"/>
  <c r="GW108" i="1"/>
  <c r="GW114" i="1"/>
  <c r="GW119" i="1"/>
  <c r="GW109" i="1"/>
  <c r="GW118" i="1"/>
  <c r="GW116" i="1"/>
  <c r="GW124" i="1"/>
  <c r="GW110" i="1"/>
  <c r="GW115" i="1"/>
  <c r="GW120" i="1"/>
  <c r="GW117" i="1"/>
  <c r="GW113" i="1"/>
  <c r="GW127" i="1"/>
  <c r="GW125" i="1"/>
  <c r="GW126" i="1"/>
  <c r="GW123" i="1"/>
  <c r="GW130" i="1"/>
  <c r="GW129" i="1"/>
  <c r="GW121" i="1"/>
  <c r="GW131" i="1"/>
  <c r="GW111" i="1"/>
  <c r="GW122" i="1"/>
  <c r="GW112" i="1"/>
  <c r="GW128" i="1"/>
  <c r="GF108" i="1"/>
  <c r="GF124" i="1"/>
  <c r="GF116" i="1"/>
  <c r="GF110" i="1"/>
  <c r="GF126" i="1"/>
  <c r="GF119" i="1"/>
  <c r="GF114" i="1"/>
  <c r="GF109" i="1"/>
  <c r="GF118" i="1"/>
  <c r="GF127" i="1"/>
  <c r="GF120" i="1"/>
  <c r="GF128" i="1"/>
  <c r="GF115" i="1"/>
  <c r="GF117" i="1"/>
  <c r="GF125" i="1"/>
  <c r="GF131" i="1"/>
  <c r="GF121" i="1"/>
  <c r="GF122" i="1"/>
  <c r="GF112" i="1"/>
  <c r="GF111" i="1"/>
  <c r="GF113" i="1"/>
  <c r="GF129" i="1"/>
  <c r="GF123" i="1"/>
  <c r="GF130" i="1"/>
  <c r="GT114" i="1"/>
  <c r="GT124" i="1"/>
  <c r="GT109" i="1"/>
  <c r="GT119" i="1"/>
  <c r="GT116" i="1"/>
  <c r="GT118" i="1"/>
  <c r="GT110" i="1"/>
  <c r="GT108" i="1"/>
  <c r="GT127" i="1"/>
  <c r="GT115" i="1"/>
  <c r="GT120" i="1"/>
  <c r="GT113" i="1"/>
  <c r="GT117" i="1"/>
  <c r="GT126" i="1"/>
  <c r="GT122" i="1"/>
  <c r="GT125" i="1"/>
  <c r="GT112" i="1"/>
  <c r="GT123" i="1"/>
  <c r="GT129" i="1"/>
  <c r="GT111" i="1"/>
  <c r="GT121" i="1"/>
  <c r="GT131" i="1"/>
  <c r="GT128" i="1"/>
  <c r="GT130" i="1"/>
  <c r="FF108" i="1"/>
  <c r="FF110" i="1"/>
  <c r="FF114" i="1"/>
  <c r="FF124" i="1"/>
  <c r="FF109" i="1"/>
  <c r="FF119" i="1"/>
  <c r="FF117" i="1"/>
  <c r="FF118" i="1"/>
  <c r="FF125" i="1"/>
  <c r="FF126" i="1"/>
  <c r="FF128" i="1"/>
  <c r="FF115" i="1"/>
  <c r="FF122" i="1"/>
  <c r="FF116" i="1"/>
  <c r="FF113" i="1"/>
  <c r="FF127" i="1"/>
  <c r="FF121" i="1"/>
  <c r="FF131" i="1"/>
  <c r="FF111" i="1"/>
  <c r="FF120" i="1"/>
  <c r="FF112" i="1"/>
  <c r="FF123" i="1"/>
  <c r="FF130" i="1"/>
  <c r="FF129" i="1"/>
  <c r="JF124" i="1"/>
  <c r="JF110" i="1"/>
  <c r="JF126" i="1"/>
  <c r="JF114" i="1"/>
  <c r="JF119" i="1"/>
  <c r="JF116" i="1"/>
  <c r="JF109" i="1"/>
  <c r="JF118" i="1"/>
  <c r="JF125" i="1"/>
  <c r="JF108" i="1"/>
  <c r="JF120" i="1"/>
  <c r="JF128" i="1"/>
  <c r="JF127" i="1"/>
  <c r="JF115" i="1"/>
  <c r="JF113" i="1"/>
  <c r="JF117" i="1"/>
  <c r="JF131" i="1"/>
  <c r="JF121" i="1"/>
  <c r="JF112" i="1"/>
  <c r="JF122" i="1"/>
  <c r="JF129" i="1"/>
  <c r="JF111" i="1"/>
  <c r="JF130" i="1"/>
  <c r="JF123" i="1"/>
  <c r="GH124" i="1"/>
  <c r="GH118" i="1"/>
  <c r="GH116" i="1"/>
  <c r="GH126" i="1"/>
  <c r="GH110" i="1"/>
  <c r="GH108" i="1"/>
  <c r="GH119" i="1"/>
  <c r="GH120" i="1"/>
  <c r="GH127" i="1"/>
  <c r="GH109" i="1"/>
  <c r="GH117" i="1"/>
  <c r="GH128" i="1"/>
  <c r="GH125" i="1"/>
  <c r="GH122" i="1"/>
  <c r="GH115" i="1"/>
  <c r="GH114" i="1"/>
  <c r="GH113" i="1"/>
  <c r="GH130" i="1"/>
  <c r="GH112" i="1"/>
  <c r="GH131" i="1"/>
  <c r="GH111" i="1"/>
  <c r="GH129" i="1"/>
  <c r="GH121" i="1"/>
  <c r="GH123" i="1"/>
  <c r="CY110" i="1"/>
  <c r="CY126" i="1"/>
  <c r="CY119" i="1"/>
  <c r="CY109" i="1"/>
  <c r="CY114" i="1"/>
  <c r="CY108" i="1"/>
  <c r="CY118" i="1"/>
  <c r="CY116" i="1"/>
  <c r="CY124" i="1"/>
  <c r="CY128" i="1"/>
  <c r="CY122" i="1"/>
  <c r="CY115" i="1"/>
  <c r="CY120" i="1"/>
  <c r="CY117" i="1"/>
  <c r="CY127" i="1"/>
  <c r="CY112" i="1"/>
  <c r="CY113" i="1"/>
  <c r="CY111" i="1"/>
  <c r="CY129" i="1"/>
  <c r="CY125" i="1"/>
  <c r="CY121" i="1"/>
  <c r="CY123" i="1"/>
  <c r="CY130" i="1"/>
  <c r="CY131" i="1"/>
  <c r="FG119" i="1"/>
  <c r="FG108" i="1"/>
  <c r="FG116" i="1"/>
  <c r="FG109" i="1"/>
  <c r="FG118" i="1"/>
  <c r="FG124" i="1"/>
  <c r="FG126" i="1"/>
  <c r="FG127" i="1"/>
  <c r="FG115" i="1"/>
  <c r="FG113" i="1"/>
  <c r="FG125" i="1"/>
  <c r="FG110" i="1"/>
  <c r="FG114" i="1"/>
  <c r="FG117" i="1"/>
  <c r="FG120" i="1"/>
  <c r="FG111" i="1"/>
  <c r="FG122" i="1"/>
  <c r="FG130" i="1"/>
  <c r="FG129" i="1"/>
  <c r="FG123" i="1"/>
  <c r="FG112" i="1"/>
  <c r="FG128" i="1"/>
  <c r="FG131" i="1"/>
  <c r="FG121" i="1"/>
  <c r="EI118" i="1"/>
  <c r="EI109" i="1"/>
  <c r="EI114" i="1"/>
  <c r="EI119" i="1"/>
  <c r="EI116" i="1"/>
  <c r="EI126" i="1"/>
  <c r="EI108" i="1"/>
  <c r="EI128" i="1"/>
  <c r="EI110" i="1"/>
  <c r="EI115" i="1"/>
  <c r="EI117" i="1"/>
  <c r="EI127" i="1"/>
  <c r="EI113" i="1"/>
  <c r="EI124" i="1"/>
  <c r="EI125" i="1"/>
  <c r="EI129" i="1"/>
  <c r="EI112" i="1"/>
  <c r="EI111" i="1"/>
  <c r="EI123" i="1"/>
  <c r="EI121" i="1"/>
  <c r="EI122" i="1"/>
  <c r="EI120" i="1"/>
  <c r="EI131" i="1"/>
  <c r="EI130" i="1"/>
  <c r="EZ110" i="1"/>
  <c r="EZ114" i="1"/>
  <c r="EZ119" i="1"/>
  <c r="EZ108" i="1"/>
  <c r="EZ116" i="1"/>
  <c r="EZ109" i="1"/>
  <c r="EZ118" i="1"/>
  <c r="EZ124" i="1"/>
  <c r="EZ126" i="1"/>
  <c r="EZ128" i="1"/>
  <c r="EZ115" i="1"/>
  <c r="EZ122" i="1"/>
  <c r="EZ113" i="1"/>
  <c r="EZ127" i="1"/>
  <c r="EZ117" i="1"/>
  <c r="EZ120" i="1"/>
  <c r="EZ125" i="1"/>
  <c r="EZ111" i="1"/>
  <c r="EZ130" i="1"/>
  <c r="EZ123" i="1"/>
  <c r="EZ112" i="1"/>
  <c r="EZ121" i="1"/>
  <c r="EZ129" i="1"/>
  <c r="EZ131" i="1"/>
  <c r="BF108" i="1"/>
  <c r="BF126" i="1"/>
  <c r="BF114" i="1"/>
  <c r="BF124" i="1"/>
  <c r="BF110" i="1"/>
  <c r="BF119" i="1"/>
  <c r="BF118" i="1"/>
  <c r="BF116" i="1"/>
  <c r="BF120" i="1"/>
  <c r="BF128" i="1"/>
  <c r="BF109" i="1"/>
  <c r="BF115" i="1"/>
  <c r="BF127" i="1"/>
  <c r="BF113" i="1"/>
  <c r="BF117" i="1"/>
  <c r="BF129" i="1"/>
  <c r="BF131" i="1"/>
  <c r="BF130" i="1"/>
  <c r="BF112" i="1"/>
  <c r="BF125" i="1"/>
  <c r="BF111" i="1"/>
  <c r="BF122" i="1"/>
  <c r="BF121" i="1"/>
  <c r="BF123" i="1"/>
  <c r="BG110" i="1"/>
  <c r="BG109" i="1"/>
  <c r="BG119" i="1"/>
  <c r="BG108" i="1"/>
  <c r="BG116" i="1"/>
  <c r="BG126" i="1"/>
  <c r="BG118" i="1"/>
  <c r="BG114" i="1"/>
  <c r="BG128" i="1"/>
  <c r="BG115" i="1"/>
  <c r="BG113" i="1"/>
  <c r="BG122" i="1"/>
  <c r="BG117" i="1"/>
  <c r="BG125" i="1"/>
  <c r="BG127" i="1"/>
  <c r="BG120" i="1"/>
  <c r="BG124" i="1"/>
  <c r="BG129" i="1"/>
  <c r="BG112" i="1"/>
  <c r="BG123" i="1"/>
  <c r="BG111" i="1"/>
  <c r="BG121" i="1"/>
  <c r="BG131" i="1"/>
  <c r="BG130" i="1"/>
  <c r="BB110" i="1"/>
  <c r="BB114" i="1"/>
  <c r="BB108" i="1"/>
  <c r="BB116" i="1"/>
  <c r="BB119" i="1"/>
  <c r="BB109" i="1"/>
  <c r="BB118" i="1"/>
  <c r="BB124" i="1"/>
  <c r="BB126" i="1"/>
  <c r="BB128" i="1"/>
  <c r="BB125" i="1"/>
  <c r="BB115" i="1"/>
  <c r="BB127" i="1"/>
  <c r="BB120" i="1"/>
  <c r="BB122" i="1"/>
  <c r="BB112" i="1"/>
  <c r="BB117" i="1"/>
  <c r="BB111" i="1"/>
  <c r="BB113" i="1"/>
  <c r="BB123" i="1"/>
  <c r="BB121" i="1"/>
  <c r="BB129" i="1"/>
  <c r="BB131" i="1"/>
  <c r="BB130" i="1"/>
  <c r="DM108" i="1"/>
  <c r="DM116" i="1"/>
  <c r="DM109" i="1"/>
  <c r="DM118" i="1"/>
  <c r="DM124" i="1"/>
  <c r="DM126" i="1"/>
  <c r="DM110" i="1"/>
  <c r="DM114" i="1"/>
  <c r="DM119" i="1"/>
  <c r="DM125" i="1"/>
  <c r="DM122" i="1"/>
  <c r="DM127" i="1"/>
  <c r="DM113" i="1"/>
  <c r="DM120" i="1"/>
  <c r="DM128" i="1"/>
  <c r="DM115" i="1"/>
  <c r="DM117" i="1"/>
  <c r="DM123" i="1"/>
  <c r="DM129" i="1"/>
  <c r="DM131" i="1"/>
  <c r="DM121" i="1"/>
  <c r="DM112" i="1"/>
  <c r="DM111" i="1"/>
  <c r="DM130" i="1"/>
  <c r="DL109" i="1"/>
  <c r="DL119" i="1"/>
  <c r="DL108" i="1"/>
  <c r="DL116" i="1"/>
  <c r="DL118" i="1"/>
  <c r="DL126" i="1"/>
  <c r="DL127" i="1"/>
  <c r="DL110" i="1"/>
  <c r="DL114" i="1"/>
  <c r="DL128" i="1"/>
  <c r="DL115" i="1"/>
  <c r="DL113" i="1"/>
  <c r="DL120" i="1"/>
  <c r="DL117" i="1"/>
  <c r="DL124" i="1"/>
  <c r="DL122" i="1"/>
  <c r="DL125" i="1"/>
  <c r="DL129" i="1"/>
  <c r="DL112" i="1"/>
  <c r="DL123" i="1"/>
  <c r="DL111" i="1"/>
  <c r="DL121" i="1"/>
  <c r="DL131" i="1"/>
  <c r="DL130" i="1"/>
  <c r="DT109" i="1"/>
  <c r="DT119" i="1"/>
  <c r="DT116" i="1"/>
  <c r="DT118" i="1"/>
  <c r="DT126" i="1"/>
  <c r="DT108" i="1"/>
  <c r="DT124" i="1"/>
  <c r="DT110" i="1"/>
  <c r="DT114" i="1"/>
  <c r="DT115" i="1"/>
  <c r="DT127" i="1"/>
  <c r="DT113" i="1"/>
  <c r="DT120" i="1"/>
  <c r="DT117" i="1"/>
  <c r="DT122" i="1"/>
  <c r="DT125" i="1"/>
  <c r="DT129" i="1"/>
  <c r="DT112" i="1"/>
  <c r="DT123" i="1"/>
  <c r="DT128" i="1"/>
  <c r="DT121" i="1"/>
  <c r="DT131" i="1"/>
  <c r="DT111" i="1"/>
  <c r="DT130" i="1"/>
  <c r="ET109" i="1"/>
  <c r="ET118" i="1"/>
  <c r="ET124" i="1"/>
  <c r="ET126" i="1"/>
  <c r="ET108" i="1"/>
  <c r="ET110" i="1"/>
  <c r="ET114" i="1"/>
  <c r="ET117" i="1"/>
  <c r="ET125" i="1"/>
  <c r="ET116" i="1"/>
  <c r="ET120" i="1"/>
  <c r="ET122" i="1"/>
  <c r="ET113" i="1"/>
  <c r="ET127" i="1"/>
  <c r="ET119" i="1"/>
  <c r="ET128" i="1"/>
  <c r="ET115" i="1"/>
  <c r="ET123" i="1"/>
  <c r="ET130" i="1"/>
  <c r="ET131" i="1"/>
  <c r="ET121" i="1"/>
  <c r="ET112" i="1"/>
  <c r="ET129" i="1"/>
  <c r="ET111" i="1"/>
  <c r="BH124" i="1"/>
  <c r="BH116" i="1"/>
  <c r="BH118" i="1"/>
  <c r="BH126" i="1"/>
  <c r="BH110" i="1"/>
  <c r="BH114" i="1"/>
  <c r="BH108" i="1"/>
  <c r="BH117" i="1"/>
  <c r="BH113" i="1"/>
  <c r="BH119" i="1"/>
  <c r="BH125" i="1"/>
  <c r="BH127" i="1"/>
  <c r="BH128" i="1"/>
  <c r="BH115" i="1"/>
  <c r="BH130" i="1"/>
  <c r="BH109" i="1"/>
  <c r="BH121" i="1"/>
  <c r="BH120" i="1"/>
  <c r="BH131" i="1"/>
  <c r="BH122" i="1"/>
  <c r="BH111" i="1"/>
  <c r="BH129" i="1"/>
  <c r="BH112" i="1"/>
  <c r="BH123" i="1"/>
  <c r="BD124" i="1"/>
  <c r="BD118" i="1"/>
  <c r="BD116" i="1"/>
  <c r="BD110" i="1"/>
  <c r="BD126" i="1"/>
  <c r="BD114" i="1"/>
  <c r="BD108" i="1"/>
  <c r="BD119" i="1"/>
  <c r="BD127" i="1"/>
  <c r="BD117" i="1"/>
  <c r="BD128" i="1"/>
  <c r="BD125" i="1"/>
  <c r="BD113" i="1"/>
  <c r="BD109" i="1"/>
  <c r="BD115" i="1"/>
  <c r="BD120" i="1"/>
  <c r="BD122" i="1"/>
  <c r="BD129" i="1"/>
  <c r="BD112" i="1"/>
  <c r="BD131" i="1"/>
  <c r="BD121" i="1"/>
  <c r="BD111" i="1"/>
  <c r="BD130" i="1"/>
  <c r="BD123" i="1"/>
  <c r="GU124" i="1"/>
  <c r="GU110" i="1"/>
  <c r="GU126" i="1"/>
  <c r="GU108" i="1"/>
  <c r="GU114" i="1"/>
  <c r="GU119" i="1"/>
  <c r="GU116" i="1"/>
  <c r="GU109" i="1"/>
  <c r="GU120" i="1"/>
  <c r="GU128" i="1"/>
  <c r="GU127" i="1"/>
  <c r="GU115" i="1"/>
  <c r="GU113" i="1"/>
  <c r="GU125" i="1"/>
  <c r="GU117" i="1"/>
  <c r="GU129" i="1"/>
  <c r="GU131" i="1"/>
  <c r="GU121" i="1"/>
  <c r="GU118" i="1"/>
  <c r="GU111" i="1"/>
  <c r="GU130" i="1"/>
  <c r="GU122" i="1"/>
  <c r="GU112" i="1"/>
  <c r="GU123" i="1"/>
  <c r="CX124" i="1"/>
  <c r="CX126" i="1"/>
  <c r="CX116" i="1"/>
  <c r="CX110" i="1"/>
  <c r="CX114" i="1"/>
  <c r="CX119" i="1"/>
  <c r="CX113" i="1"/>
  <c r="CX122" i="1"/>
  <c r="CX109" i="1"/>
  <c r="CX128" i="1"/>
  <c r="CX108" i="1"/>
  <c r="CX115" i="1"/>
  <c r="CX117" i="1"/>
  <c r="CX120" i="1"/>
  <c r="CX118" i="1"/>
  <c r="CX127" i="1"/>
  <c r="CX129" i="1"/>
  <c r="CX131" i="1"/>
  <c r="CX121" i="1"/>
  <c r="CX112" i="1"/>
  <c r="CX125" i="1"/>
  <c r="CX111" i="1"/>
  <c r="CX123" i="1"/>
  <c r="CX130" i="1"/>
  <c r="CH116" i="1"/>
  <c r="CH109" i="1"/>
  <c r="CH118" i="1"/>
  <c r="CH124" i="1"/>
  <c r="CH126" i="1"/>
  <c r="CH108" i="1"/>
  <c r="CH110" i="1"/>
  <c r="CH114" i="1"/>
  <c r="CH127" i="1"/>
  <c r="CH125" i="1"/>
  <c r="CH117" i="1"/>
  <c r="CH120" i="1"/>
  <c r="CH128" i="1"/>
  <c r="CH113" i="1"/>
  <c r="CH119" i="1"/>
  <c r="CH115" i="1"/>
  <c r="CH123" i="1"/>
  <c r="CH130" i="1"/>
  <c r="CH131" i="1"/>
  <c r="CH129" i="1"/>
  <c r="CH121" i="1"/>
  <c r="CH122" i="1"/>
  <c r="CH112" i="1"/>
  <c r="CH111" i="1"/>
  <c r="FV110" i="1"/>
  <c r="FV108" i="1"/>
  <c r="FV124" i="1"/>
  <c r="FV114" i="1"/>
  <c r="FV126" i="1"/>
  <c r="FV109" i="1"/>
  <c r="FV119" i="1"/>
  <c r="FV116" i="1"/>
  <c r="FV118" i="1"/>
  <c r="FV127" i="1"/>
  <c r="FV125" i="1"/>
  <c r="FV122" i="1"/>
  <c r="FV128" i="1"/>
  <c r="FV115" i="1"/>
  <c r="FV120" i="1"/>
  <c r="FV113" i="1"/>
  <c r="FV131" i="1"/>
  <c r="FV117" i="1"/>
  <c r="FV111" i="1"/>
  <c r="FV112" i="1"/>
  <c r="FV123" i="1"/>
  <c r="FV121" i="1"/>
  <c r="FV129" i="1"/>
  <c r="FV130" i="1"/>
  <c r="EL119" i="1"/>
  <c r="EL108" i="1"/>
  <c r="EL116" i="1"/>
  <c r="EL109" i="1"/>
  <c r="EL118" i="1"/>
  <c r="EL124" i="1"/>
  <c r="EL126" i="1"/>
  <c r="EL110" i="1"/>
  <c r="EL114" i="1"/>
  <c r="EL127" i="1"/>
  <c r="EL120" i="1"/>
  <c r="EL125" i="1"/>
  <c r="EL113" i="1"/>
  <c r="EL117" i="1"/>
  <c r="EL122" i="1"/>
  <c r="EL128" i="1"/>
  <c r="EL123" i="1"/>
  <c r="EL130" i="1"/>
  <c r="EL111" i="1"/>
  <c r="EL115" i="1"/>
  <c r="EL131" i="1"/>
  <c r="EL121" i="1"/>
  <c r="EL129" i="1"/>
  <c r="EL112" i="1"/>
  <c r="CJ108" i="1"/>
  <c r="CJ110" i="1"/>
  <c r="CJ119" i="1"/>
  <c r="CJ126" i="1"/>
  <c r="CJ114" i="1"/>
  <c r="CJ109" i="1"/>
  <c r="CJ124" i="1"/>
  <c r="CJ118" i="1"/>
  <c r="CJ127" i="1"/>
  <c r="CJ128" i="1"/>
  <c r="CJ125" i="1"/>
  <c r="CJ113" i="1"/>
  <c r="CJ115" i="1"/>
  <c r="CJ120" i="1"/>
  <c r="CJ122" i="1"/>
  <c r="CJ117" i="1"/>
  <c r="CJ112" i="1"/>
  <c r="CJ131" i="1"/>
  <c r="CJ111" i="1"/>
  <c r="CJ129" i="1"/>
  <c r="CJ116" i="1"/>
  <c r="CJ123" i="1"/>
  <c r="CJ121" i="1"/>
  <c r="CJ130" i="1"/>
  <c r="EF109" i="1"/>
  <c r="EF126" i="1"/>
  <c r="EF118" i="1"/>
  <c r="EF116" i="1"/>
  <c r="EF124" i="1"/>
  <c r="EF108" i="1"/>
  <c r="EF110" i="1"/>
  <c r="EF114" i="1"/>
  <c r="EF117" i="1"/>
  <c r="EF127" i="1"/>
  <c r="EF113" i="1"/>
  <c r="EF119" i="1"/>
  <c r="EF125" i="1"/>
  <c r="EF128" i="1"/>
  <c r="EF122" i="1"/>
  <c r="EF115" i="1"/>
  <c r="EF130" i="1"/>
  <c r="EF123" i="1"/>
  <c r="EF129" i="1"/>
  <c r="EF121" i="1"/>
  <c r="EF131" i="1"/>
  <c r="EF112" i="1"/>
  <c r="EF120" i="1"/>
  <c r="EF111" i="1"/>
  <c r="DA110" i="1"/>
  <c r="DA119" i="1"/>
  <c r="DA118" i="1"/>
  <c r="DA116" i="1"/>
  <c r="DA109" i="1"/>
  <c r="DA126" i="1"/>
  <c r="DA114" i="1"/>
  <c r="DA108" i="1"/>
  <c r="DA124" i="1"/>
  <c r="DA113" i="1"/>
  <c r="DA125" i="1"/>
  <c r="DA115" i="1"/>
  <c r="DA117" i="1"/>
  <c r="DA128" i="1"/>
  <c r="DA120" i="1"/>
  <c r="DA122" i="1"/>
  <c r="DA112" i="1"/>
  <c r="DA131" i="1"/>
  <c r="DA111" i="1"/>
  <c r="DA129" i="1"/>
  <c r="DA123" i="1"/>
  <c r="DA121" i="1"/>
  <c r="DA130" i="1"/>
  <c r="DA127" i="1"/>
  <c r="EV110" i="1"/>
  <c r="EV126" i="1"/>
  <c r="EV114" i="1"/>
  <c r="EV108" i="1"/>
  <c r="EV109" i="1"/>
  <c r="EV124" i="1"/>
  <c r="EV118" i="1"/>
  <c r="EV127" i="1"/>
  <c r="EV113" i="1"/>
  <c r="EV117" i="1"/>
  <c r="EV128" i="1"/>
  <c r="EV125" i="1"/>
  <c r="EV122" i="1"/>
  <c r="EV115" i="1"/>
  <c r="EV120" i="1"/>
  <c r="EV116" i="1"/>
  <c r="EV112" i="1"/>
  <c r="EV131" i="1"/>
  <c r="EV129" i="1"/>
  <c r="EV111" i="1"/>
  <c r="EV130" i="1"/>
  <c r="EV123" i="1"/>
  <c r="EV119" i="1"/>
  <c r="EV121" i="1"/>
  <c r="EU116" i="1"/>
  <c r="EU124" i="1"/>
  <c r="EU108" i="1"/>
  <c r="EU110" i="1"/>
  <c r="EU114" i="1"/>
  <c r="EU126" i="1"/>
  <c r="EU119" i="1"/>
  <c r="EU109" i="1"/>
  <c r="EU127" i="1"/>
  <c r="EU125" i="1"/>
  <c r="EU118" i="1"/>
  <c r="EU128" i="1"/>
  <c r="EU113" i="1"/>
  <c r="EU115" i="1"/>
  <c r="EU122" i="1"/>
  <c r="EU120" i="1"/>
  <c r="EU117" i="1"/>
  <c r="EU121" i="1"/>
  <c r="EU131" i="1"/>
  <c r="EU112" i="1"/>
  <c r="EU129" i="1"/>
  <c r="EU111" i="1"/>
  <c r="EU123" i="1"/>
  <c r="EU130" i="1"/>
  <c r="FD127" i="1"/>
  <c r="FD108" i="1"/>
  <c r="FD110" i="1"/>
  <c r="FD119" i="1"/>
  <c r="FD109" i="1"/>
  <c r="FD118" i="1"/>
  <c r="FD116" i="1"/>
  <c r="FD126" i="1"/>
  <c r="FD114" i="1"/>
  <c r="FD128" i="1"/>
  <c r="FD113" i="1"/>
  <c r="FD115" i="1"/>
  <c r="FD122" i="1"/>
  <c r="FD125" i="1"/>
  <c r="FD117" i="1"/>
  <c r="FD120" i="1"/>
  <c r="FD129" i="1"/>
  <c r="FD112" i="1"/>
  <c r="FD130" i="1"/>
  <c r="FD111" i="1"/>
  <c r="FD124" i="1"/>
  <c r="FD123" i="1"/>
  <c r="FD121" i="1"/>
  <c r="FD131" i="1"/>
  <c r="CU110" i="1"/>
  <c r="CU114" i="1"/>
  <c r="CU116" i="1"/>
  <c r="CU118" i="1"/>
  <c r="CU126" i="1"/>
  <c r="CU108" i="1"/>
  <c r="CU124" i="1"/>
  <c r="CU117" i="1"/>
  <c r="CU109" i="1"/>
  <c r="CU127" i="1"/>
  <c r="CU125" i="1"/>
  <c r="CU120" i="1"/>
  <c r="CU119" i="1"/>
  <c r="CU128" i="1"/>
  <c r="CU115" i="1"/>
  <c r="CU122" i="1"/>
  <c r="CU113" i="1"/>
  <c r="CU121" i="1"/>
  <c r="CU131" i="1"/>
  <c r="CU130" i="1"/>
  <c r="CU111" i="1"/>
  <c r="CU129" i="1"/>
  <c r="CU123" i="1"/>
  <c r="CU112" i="1"/>
  <c r="EP126" i="1"/>
  <c r="EP114" i="1"/>
  <c r="EP124" i="1"/>
  <c r="EP108" i="1"/>
  <c r="EP110" i="1"/>
  <c r="EP109" i="1"/>
  <c r="EP119" i="1"/>
  <c r="EP118" i="1"/>
  <c r="EP116" i="1"/>
  <c r="EP120" i="1"/>
  <c r="EP113" i="1"/>
  <c r="EP128" i="1"/>
  <c r="EP127" i="1"/>
  <c r="EP115" i="1"/>
  <c r="EP122" i="1"/>
  <c r="EP131" i="1"/>
  <c r="EP117" i="1"/>
  <c r="EP121" i="1"/>
  <c r="EP129" i="1"/>
  <c r="EP125" i="1"/>
  <c r="EP112" i="1"/>
  <c r="EP111" i="1"/>
  <c r="EP130" i="1"/>
  <c r="EP123" i="1"/>
  <c r="BR110" i="1"/>
  <c r="BR114" i="1"/>
  <c r="BR108" i="1"/>
  <c r="BR119" i="1"/>
  <c r="BR116" i="1"/>
  <c r="BR109" i="1"/>
  <c r="BR118" i="1"/>
  <c r="BR127" i="1"/>
  <c r="BR128" i="1"/>
  <c r="BR113" i="1"/>
  <c r="BR126" i="1"/>
  <c r="BR115" i="1"/>
  <c r="BR117" i="1"/>
  <c r="BR120" i="1"/>
  <c r="BR124" i="1"/>
  <c r="BR122" i="1"/>
  <c r="BR125" i="1"/>
  <c r="BR121" i="1"/>
  <c r="BR112" i="1"/>
  <c r="BR131" i="1"/>
  <c r="BR111" i="1"/>
  <c r="BR130" i="1"/>
  <c r="BR123" i="1"/>
  <c r="BR129" i="1"/>
  <c r="EX124" i="1"/>
  <c r="EX108" i="1"/>
  <c r="EX110" i="1"/>
  <c r="EX118" i="1"/>
  <c r="EX116" i="1"/>
  <c r="EX109" i="1"/>
  <c r="EX126" i="1"/>
  <c r="EX119" i="1"/>
  <c r="EX114" i="1"/>
  <c r="EX128" i="1"/>
  <c r="EX113" i="1"/>
  <c r="EX127" i="1"/>
  <c r="EX115" i="1"/>
  <c r="EX117" i="1"/>
  <c r="EX120" i="1"/>
  <c r="EX122" i="1"/>
  <c r="EX125" i="1"/>
  <c r="EX130" i="1"/>
  <c r="EX131" i="1"/>
  <c r="EX129" i="1"/>
  <c r="EX112" i="1"/>
  <c r="EX111" i="1"/>
  <c r="EX123" i="1"/>
  <c r="EX121" i="1"/>
  <c r="GO126" i="1"/>
  <c r="GO108" i="1"/>
  <c r="GO114" i="1"/>
  <c r="GO119" i="1"/>
  <c r="GO109" i="1"/>
  <c r="GO118" i="1"/>
  <c r="GO116" i="1"/>
  <c r="GO124" i="1"/>
  <c r="GO127" i="1"/>
  <c r="GO128" i="1"/>
  <c r="GO122" i="1"/>
  <c r="GO115" i="1"/>
  <c r="GO117" i="1"/>
  <c r="GO113" i="1"/>
  <c r="GO110" i="1"/>
  <c r="GO125" i="1"/>
  <c r="GO111" i="1"/>
  <c r="GO123" i="1"/>
  <c r="GO120" i="1"/>
  <c r="GO130" i="1"/>
  <c r="GO129" i="1"/>
  <c r="GO112" i="1"/>
  <c r="GO121" i="1"/>
  <c r="GO131" i="1"/>
  <c r="BC108" i="1"/>
  <c r="BC119" i="1"/>
  <c r="BC109" i="1"/>
  <c r="BC118" i="1"/>
  <c r="BC116" i="1"/>
  <c r="BC124" i="1"/>
  <c r="BC110" i="1"/>
  <c r="BC126" i="1"/>
  <c r="BC120" i="1"/>
  <c r="BC117" i="1"/>
  <c r="BC127" i="1"/>
  <c r="BC125" i="1"/>
  <c r="BC113" i="1"/>
  <c r="BC128" i="1"/>
  <c r="BC122" i="1"/>
  <c r="BC123" i="1"/>
  <c r="BC114" i="1"/>
  <c r="BC130" i="1"/>
  <c r="BC115" i="1"/>
  <c r="BC129" i="1"/>
  <c r="BC121" i="1"/>
  <c r="BC131" i="1"/>
  <c r="BC112" i="1"/>
  <c r="BC111" i="1"/>
  <c r="EE114" i="1"/>
  <c r="EE119" i="1"/>
  <c r="EE109" i="1"/>
  <c r="EE118" i="1"/>
  <c r="EE116" i="1"/>
  <c r="EE124" i="1"/>
  <c r="EE108" i="1"/>
  <c r="EE126" i="1"/>
  <c r="EE115" i="1"/>
  <c r="EE110" i="1"/>
  <c r="EE117" i="1"/>
  <c r="EE120" i="1"/>
  <c r="EE127" i="1"/>
  <c r="EE125" i="1"/>
  <c r="EE113" i="1"/>
  <c r="EE122" i="1"/>
  <c r="EE129" i="1"/>
  <c r="EE111" i="1"/>
  <c r="EE128" i="1"/>
  <c r="EE123" i="1"/>
  <c r="EE130" i="1"/>
  <c r="EE112" i="1"/>
  <c r="EE131" i="1"/>
  <c r="EE121" i="1"/>
  <c r="DY124" i="1"/>
  <c r="DY118" i="1"/>
  <c r="DY116" i="1"/>
  <c r="DY110" i="1"/>
  <c r="DY126" i="1"/>
  <c r="DY114" i="1"/>
  <c r="DY119" i="1"/>
  <c r="DY127" i="1"/>
  <c r="DY113" i="1"/>
  <c r="DY108" i="1"/>
  <c r="DY109" i="1"/>
  <c r="DY117" i="1"/>
  <c r="DY128" i="1"/>
  <c r="DY125" i="1"/>
  <c r="DY115" i="1"/>
  <c r="DY120" i="1"/>
  <c r="DY122" i="1"/>
  <c r="DY129" i="1"/>
  <c r="DY112" i="1"/>
  <c r="DY131" i="1"/>
  <c r="DY111" i="1"/>
  <c r="DY121" i="1"/>
  <c r="DY123" i="1"/>
  <c r="DY130" i="1"/>
  <c r="CO110" i="1"/>
  <c r="CO114" i="1"/>
  <c r="CO119" i="1"/>
  <c r="CO108" i="1"/>
  <c r="CO116" i="1"/>
  <c r="CO109" i="1"/>
  <c r="CO118" i="1"/>
  <c r="CO124" i="1"/>
  <c r="CO126" i="1"/>
  <c r="CO128" i="1"/>
  <c r="CO113" i="1"/>
  <c r="CO115" i="1"/>
  <c r="CO117" i="1"/>
  <c r="CO127" i="1"/>
  <c r="CO120" i="1"/>
  <c r="CO125" i="1"/>
  <c r="CO112" i="1"/>
  <c r="CO121" i="1"/>
  <c r="CO122" i="1"/>
  <c r="CO111" i="1"/>
  <c r="CO130" i="1"/>
  <c r="CO123" i="1"/>
  <c r="CO129" i="1"/>
  <c r="CO131" i="1"/>
  <c r="GR116" i="1"/>
  <c r="GR124" i="1"/>
  <c r="GR126" i="1"/>
  <c r="GR114" i="1"/>
  <c r="GR108" i="1"/>
  <c r="GR109" i="1"/>
  <c r="GR110" i="1"/>
  <c r="GR119" i="1"/>
  <c r="GR125" i="1"/>
  <c r="GR118" i="1"/>
  <c r="GR120" i="1"/>
  <c r="GR128" i="1"/>
  <c r="GR115" i="1"/>
  <c r="GR113" i="1"/>
  <c r="GR122" i="1"/>
  <c r="GR123" i="1"/>
  <c r="GR121" i="1"/>
  <c r="GR130" i="1"/>
  <c r="GR131" i="1"/>
  <c r="GR127" i="1"/>
  <c r="GR112" i="1"/>
  <c r="GR117" i="1"/>
  <c r="GR129" i="1"/>
  <c r="GR111" i="1"/>
  <c r="DG119" i="1"/>
  <c r="DG108" i="1"/>
  <c r="DG109" i="1"/>
  <c r="DG118" i="1"/>
  <c r="DG116" i="1"/>
  <c r="DG124" i="1"/>
  <c r="DG126" i="1"/>
  <c r="DG114" i="1"/>
  <c r="DG128" i="1"/>
  <c r="DG122" i="1"/>
  <c r="DG115" i="1"/>
  <c r="DG120" i="1"/>
  <c r="DG117" i="1"/>
  <c r="DG127" i="1"/>
  <c r="DG125" i="1"/>
  <c r="DG113" i="1"/>
  <c r="DG111" i="1"/>
  <c r="DG123" i="1"/>
  <c r="DG130" i="1"/>
  <c r="DG129" i="1"/>
  <c r="DG121" i="1"/>
  <c r="DG131" i="1"/>
  <c r="DG110" i="1"/>
  <c r="DG112" i="1"/>
  <c r="CL108" i="1"/>
  <c r="CL110" i="1"/>
  <c r="CL119" i="1"/>
  <c r="CL118" i="1"/>
  <c r="CL116" i="1"/>
  <c r="CL109" i="1"/>
  <c r="CL126" i="1"/>
  <c r="CL114" i="1"/>
  <c r="CL124" i="1"/>
  <c r="CL128" i="1"/>
  <c r="CL115" i="1"/>
  <c r="CL122" i="1"/>
  <c r="CL127" i="1"/>
  <c r="CL113" i="1"/>
  <c r="CL125" i="1"/>
  <c r="CL120" i="1"/>
  <c r="CL112" i="1"/>
  <c r="CL111" i="1"/>
  <c r="CL130" i="1"/>
  <c r="CL123" i="1"/>
  <c r="CL117" i="1"/>
  <c r="CL121" i="1"/>
  <c r="CL129" i="1"/>
  <c r="CL131" i="1"/>
  <c r="EA109" i="1"/>
  <c r="EA126" i="1"/>
  <c r="EA114" i="1"/>
  <c r="EA124" i="1"/>
  <c r="EA108" i="1"/>
  <c r="EA110" i="1"/>
  <c r="EA119" i="1"/>
  <c r="EA118" i="1"/>
  <c r="EA120" i="1"/>
  <c r="EA125" i="1"/>
  <c r="EA116" i="1"/>
  <c r="EA128" i="1"/>
  <c r="EA115" i="1"/>
  <c r="EA127" i="1"/>
  <c r="EA113" i="1"/>
  <c r="EA122" i="1"/>
  <c r="EA121" i="1"/>
  <c r="EA129" i="1"/>
  <c r="EA131" i="1"/>
  <c r="EA123" i="1"/>
  <c r="EA117" i="1"/>
  <c r="EA112" i="1"/>
  <c r="EA111" i="1"/>
  <c r="EA130" i="1"/>
  <c r="EG124" i="1"/>
  <c r="EG118" i="1"/>
  <c r="EG108" i="1"/>
  <c r="EG116" i="1"/>
  <c r="EG110" i="1"/>
  <c r="EG126" i="1"/>
  <c r="EG114" i="1"/>
  <c r="EG119" i="1"/>
  <c r="EG109" i="1"/>
  <c r="EG127" i="1"/>
  <c r="EG113" i="1"/>
  <c r="EG117" i="1"/>
  <c r="EG128" i="1"/>
  <c r="EG125" i="1"/>
  <c r="EG122" i="1"/>
  <c r="EG115" i="1"/>
  <c r="EG120" i="1"/>
  <c r="EG129" i="1"/>
  <c r="EG112" i="1"/>
  <c r="EG131" i="1"/>
  <c r="EG121" i="1"/>
  <c r="EG111" i="1"/>
  <c r="EG130" i="1"/>
  <c r="EG123" i="1"/>
  <c r="FE109" i="1"/>
  <c r="FE119" i="1"/>
  <c r="FE114" i="1"/>
  <c r="FE116" i="1"/>
  <c r="FE108" i="1"/>
  <c r="FE126" i="1"/>
  <c r="FE124" i="1"/>
  <c r="FE118" i="1"/>
  <c r="FE110" i="1"/>
  <c r="FE117" i="1"/>
  <c r="FE122" i="1"/>
  <c r="FE120" i="1"/>
  <c r="FE125" i="1"/>
  <c r="FE128" i="1"/>
  <c r="FE111" i="1"/>
  <c r="FE112" i="1"/>
  <c r="FE127" i="1"/>
  <c r="FE115" i="1"/>
  <c r="FE121" i="1"/>
  <c r="FE131" i="1"/>
  <c r="FE123" i="1"/>
  <c r="FE130" i="1"/>
  <c r="FE113" i="1"/>
  <c r="FE129" i="1"/>
  <c r="GC124" i="1"/>
  <c r="GC126" i="1"/>
  <c r="GC114" i="1"/>
  <c r="GC110" i="1"/>
  <c r="GC109" i="1"/>
  <c r="GC118" i="1"/>
  <c r="GC119" i="1"/>
  <c r="GC108" i="1"/>
  <c r="GC120" i="1"/>
  <c r="GC113" i="1"/>
  <c r="GC125" i="1"/>
  <c r="GC129" i="1"/>
  <c r="GC128" i="1"/>
  <c r="GC115" i="1"/>
  <c r="GC117" i="1"/>
  <c r="GC121" i="1"/>
  <c r="GC131" i="1"/>
  <c r="GC123" i="1"/>
  <c r="GC130" i="1"/>
  <c r="GC116" i="1"/>
  <c r="GC112" i="1"/>
  <c r="GC122" i="1"/>
  <c r="GC111" i="1"/>
  <c r="GC127" i="1"/>
  <c r="GV110" i="1"/>
  <c r="GV126" i="1"/>
  <c r="GV119" i="1"/>
  <c r="GV114" i="1"/>
  <c r="GV116" i="1"/>
  <c r="GV109" i="1"/>
  <c r="GV118" i="1"/>
  <c r="GV108" i="1"/>
  <c r="GV124" i="1"/>
  <c r="GV120" i="1"/>
  <c r="GV128" i="1"/>
  <c r="GV115" i="1"/>
  <c r="GV127" i="1"/>
  <c r="GV117" i="1"/>
  <c r="GV125" i="1"/>
  <c r="GV113" i="1"/>
  <c r="GV112" i="1"/>
  <c r="GV111" i="1"/>
  <c r="GV129" i="1"/>
  <c r="GV122" i="1"/>
  <c r="GV123" i="1"/>
  <c r="GV130" i="1"/>
  <c r="GV131" i="1"/>
  <c r="GV121" i="1"/>
  <c r="EM118" i="1"/>
  <c r="EM116" i="1"/>
  <c r="EM124" i="1"/>
  <c r="EM108" i="1"/>
  <c r="EM110" i="1"/>
  <c r="EM114" i="1"/>
  <c r="EM126" i="1"/>
  <c r="EM119" i="1"/>
  <c r="EM127" i="1"/>
  <c r="EM125" i="1"/>
  <c r="EM113" i="1"/>
  <c r="EM128" i="1"/>
  <c r="EM122" i="1"/>
  <c r="EM115" i="1"/>
  <c r="EM120" i="1"/>
  <c r="EM109" i="1"/>
  <c r="EM129" i="1"/>
  <c r="EM121" i="1"/>
  <c r="EM131" i="1"/>
  <c r="EM117" i="1"/>
  <c r="EM112" i="1"/>
  <c r="EM111" i="1"/>
  <c r="EM123" i="1"/>
  <c r="EM130" i="1"/>
  <c r="CN127" i="1"/>
  <c r="CN108" i="1"/>
  <c r="CN110" i="1"/>
  <c r="CN114" i="1"/>
  <c r="CN109" i="1"/>
  <c r="CN119" i="1"/>
  <c r="CN124" i="1"/>
  <c r="CN117" i="1"/>
  <c r="CN122" i="1"/>
  <c r="CN120" i="1"/>
  <c r="CN125" i="1"/>
  <c r="CN118" i="1"/>
  <c r="CN128" i="1"/>
  <c r="CN126" i="1"/>
  <c r="CN115" i="1"/>
  <c r="CN116" i="1"/>
  <c r="CN121" i="1"/>
  <c r="CN131" i="1"/>
  <c r="CN130" i="1"/>
  <c r="CN111" i="1"/>
  <c r="CN113" i="1"/>
  <c r="CN129" i="1"/>
  <c r="CN112" i="1"/>
  <c r="CN123" i="1"/>
  <c r="BQ116" i="1"/>
  <c r="BQ118" i="1"/>
  <c r="BQ126" i="1"/>
  <c r="BQ110" i="1"/>
  <c r="BQ114" i="1"/>
  <c r="BQ108" i="1"/>
  <c r="BQ124" i="1"/>
  <c r="BQ109" i="1"/>
  <c r="BQ119" i="1"/>
  <c r="BQ120" i="1"/>
  <c r="BQ113" i="1"/>
  <c r="BQ117" i="1"/>
  <c r="BQ122" i="1"/>
  <c r="BQ125" i="1"/>
  <c r="BQ127" i="1"/>
  <c r="BQ128" i="1"/>
  <c r="BQ115" i="1"/>
  <c r="BQ121" i="1"/>
  <c r="BQ111" i="1"/>
  <c r="BQ131" i="1"/>
  <c r="BQ130" i="1"/>
  <c r="BQ129" i="1"/>
  <c r="BQ112" i="1"/>
  <c r="BQ123" i="1"/>
  <c r="JZ116" i="1"/>
  <c r="JZ118" i="1"/>
  <c r="JZ108" i="1"/>
  <c r="JZ114" i="1"/>
  <c r="JZ109" i="1"/>
  <c r="JZ126" i="1"/>
  <c r="JZ124" i="1"/>
  <c r="JZ119" i="1"/>
  <c r="JZ117" i="1"/>
  <c r="JZ125" i="1"/>
  <c r="JZ122" i="1"/>
  <c r="JZ110" i="1"/>
  <c r="JZ127" i="1"/>
  <c r="JZ128" i="1"/>
  <c r="JZ115" i="1"/>
  <c r="JZ120" i="1"/>
  <c r="JZ113" i="1"/>
  <c r="JZ111" i="1"/>
  <c r="JZ112" i="1"/>
  <c r="JZ131" i="1"/>
  <c r="JZ123" i="1"/>
  <c r="JZ129" i="1"/>
  <c r="JZ121" i="1"/>
  <c r="JZ130" i="1"/>
  <c r="JS109" i="1"/>
  <c r="JS126" i="1"/>
  <c r="JS124" i="1"/>
  <c r="JS114" i="1"/>
  <c r="JS119" i="1"/>
  <c r="JS108" i="1"/>
  <c r="JS110" i="1"/>
  <c r="JS116" i="1"/>
  <c r="JS118" i="1"/>
  <c r="JS125" i="1"/>
  <c r="JS128" i="1"/>
  <c r="JS115" i="1"/>
  <c r="JS113" i="1"/>
  <c r="JS120" i="1"/>
  <c r="JS117" i="1"/>
  <c r="JS127" i="1"/>
  <c r="JS122" i="1"/>
  <c r="JS121" i="1"/>
  <c r="JS129" i="1"/>
  <c r="JS130" i="1"/>
  <c r="JS131" i="1"/>
  <c r="JS112" i="1"/>
  <c r="JS111" i="1"/>
  <c r="JS123" i="1"/>
  <c r="DS124" i="1"/>
  <c r="DS114" i="1"/>
  <c r="DS118" i="1"/>
  <c r="DS109" i="1"/>
  <c r="DS119" i="1"/>
  <c r="DS116" i="1"/>
  <c r="DS110" i="1"/>
  <c r="DS108" i="1"/>
  <c r="DS120" i="1"/>
  <c r="DS128" i="1"/>
  <c r="DS125" i="1"/>
  <c r="DS115" i="1"/>
  <c r="DS122" i="1"/>
  <c r="DS117" i="1"/>
  <c r="DS126" i="1"/>
  <c r="DS127" i="1"/>
  <c r="DS113" i="1"/>
  <c r="DS131" i="1"/>
  <c r="DS130" i="1"/>
  <c r="DS129" i="1"/>
  <c r="DS112" i="1"/>
  <c r="DS111" i="1"/>
  <c r="DS121" i="1"/>
  <c r="DS123" i="1"/>
  <c r="FX108" i="1"/>
  <c r="FX124" i="1"/>
  <c r="FX116" i="1"/>
  <c r="FX110" i="1"/>
  <c r="FX126" i="1"/>
  <c r="FX119" i="1"/>
  <c r="FX114" i="1"/>
  <c r="FX109" i="1"/>
  <c r="FX122" i="1"/>
  <c r="FX117" i="1"/>
  <c r="FX120" i="1"/>
  <c r="FX128" i="1"/>
  <c r="FX115" i="1"/>
  <c r="FX118" i="1"/>
  <c r="FX127" i="1"/>
  <c r="FX113" i="1"/>
  <c r="FX131" i="1"/>
  <c r="FX121" i="1"/>
  <c r="FX125" i="1"/>
  <c r="FX112" i="1"/>
  <c r="FX111" i="1"/>
  <c r="FX129" i="1"/>
  <c r="FX123" i="1"/>
  <c r="FX130" i="1"/>
  <c r="GM116" i="1"/>
  <c r="GM109" i="1"/>
  <c r="GM118" i="1"/>
  <c r="GM124" i="1"/>
  <c r="GM108" i="1"/>
  <c r="GM110" i="1"/>
  <c r="GM126" i="1"/>
  <c r="GM114" i="1"/>
  <c r="GM119" i="1"/>
  <c r="GM117" i="1"/>
  <c r="GM122" i="1"/>
  <c r="GM120" i="1"/>
  <c r="GM128" i="1"/>
  <c r="GM115" i="1"/>
  <c r="GM127" i="1"/>
  <c r="GM125" i="1"/>
  <c r="GM112" i="1"/>
  <c r="GM123" i="1"/>
  <c r="GM131" i="1"/>
  <c r="GM113" i="1"/>
  <c r="GM121" i="1"/>
  <c r="GM129" i="1"/>
  <c r="GM111" i="1"/>
  <c r="GM130" i="1"/>
  <c r="FW108" i="1"/>
  <c r="FW114" i="1"/>
  <c r="FW119" i="1"/>
  <c r="FW116" i="1"/>
  <c r="FW109" i="1"/>
  <c r="FW118" i="1"/>
  <c r="FW124" i="1"/>
  <c r="FW110" i="1"/>
  <c r="FW126" i="1"/>
  <c r="FW113" i="1"/>
  <c r="FW122" i="1"/>
  <c r="FW117" i="1"/>
  <c r="FW127" i="1"/>
  <c r="FW125" i="1"/>
  <c r="FW120" i="1"/>
  <c r="FW128" i="1"/>
  <c r="FW130" i="1"/>
  <c r="FW123" i="1"/>
  <c r="FW111" i="1"/>
  <c r="FW131" i="1"/>
  <c r="FW115" i="1"/>
  <c r="FW129" i="1"/>
  <c r="FW121" i="1"/>
  <c r="FW112" i="1"/>
  <c r="DE119" i="1"/>
  <c r="DE108" i="1"/>
  <c r="DE116" i="1"/>
  <c r="DE109" i="1"/>
  <c r="DE118" i="1"/>
  <c r="DE124" i="1"/>
  <c r="DE126" i="1"/>
  <c r="DE110" i="1"/>
  <c r="DE114" i="1"/>
  <c r="DE117" i="1"/>
  <c r="DE120" i="1"/>
  <c r="DE122" i="1"/>
  <c r="DE125" i="1"/>
  <c r="DE127" i="1"/>
  <c r="DE128" i="1"/>
  <c r="DE113" i="1"/>
  <c r="DE130" i="1"/>
  <c r="DE112" i="1"/>
  <c r="DE123" i="1"/>
  <c r="DE129" i="1"/>
  <c r="DE131" i="1"/>
  <c r="DE111" i="1"/>
  <c r="DE121" i="1"/>
  <c r="DE115" i="1"/>
  <c r="CM109" i="1"/>
  <c r="CM119" i="1"/>
  <c r="CM116" i="1"/>
  <c r="CM110" i="1"/>
  <c r="CM126" i="1"/>
  <c r="CM118" i="1"/>
  <c r="CM124" i="1"/>
  <c r="CM108" i="1"/>
  <c r="CM113" i="1"/>
  <c r="CM122" i="1"/>
  <c r="CM114" i="1"/>
  <c r="CM117" i="1"/>
  <c r="CM127" i="1"/>
  <c r="CM125" i="1"/>
  <c r="CM128" i="1"/>
  <c r="CM111" i="1"/>
  <c r="CM123" i="1"/>
  <c r="CM120" i="1"/>
  <c r="CM115" i="1"/>
  <c r="CM121" i="1"/>
  <c r="CM131" i="1"/>
  <c r="CM130" i="1"/>
  <c r="CM112" i="1"/>
  <c r="CM129" i="1"/>
  <c r="BT118" i="1"/>
  <c r="BT116" i="1"/>
  <c r="BT124" i="1"/>
  <c r="BT126" i="1"/>
  <c r="BT110" i="1"/>
  <c r="BT114" i="1"/>
  <c r="BT108" i="1"/>
  <c r="BT119" i="1"/>
  <c r="BT109" i="1"/>
  <c r="BT127" i="1"/>
  <c r="BT113" i="1"/>
  <c r="BT128" i="1"/>
  <c r="BT122" i="1"/>
  <c r="BT115" i="1"/>
  <c r="BT125" i="1"/>
  <c r="BT120" i="1"/>
  <c r="BT129" i="1"/>
  <c r="BT121" i="1"/>
  <c r="BT131" i="1"/>
  <c r="BT112" i="1"/>
  <c r="BT111" i="1"/>
  <c r="BT117" i="1"/>
  <c r="BT123" i="1"/>
  <c r="BT130" i="1"/>
  <c r="FM108" i="1"/>
  <c r="FM118" i="1"/>
  <c r="FM127" i="1"/>
  <c r="FM116" i="1"/>
  <c r="FM124" i="1"/>
  <c r="FM110" i="1"/>
  <c r="FM126" i="1"/>
  <c r="FM114" i="1"/>
  <c r="FM109" i="1"/>
  <c r="FM117" i="1"/>
  <c r="FM113" i="1"/>
  <c r="FM120" i="1"/>
  <c r="FM122" i="1"/>
  <c r="FM119" i="1"/>
  <c r="FM125" i="1"/>
  <c r="FM128" i="1"/>
  <c r="FM115" i="1"/>
  <c r="FM123" i="1"/>
  <c r="FM121" i="1"/>
  <c r="FM131" i="1"/>
  <c r="FM130" i="1"/>
  <c r="FM129" i="1"/>
  <c r="FM112" i="1"/>
  <c r="FM111" i="1"/>
  <c r="CI116" i="1"/>
  <c r="CI124" i="1"/>
  <c r="CI108" i="1"/>
  <c r="CI110" i="1"/>
  <c r="CI114" i="1"/>
  <c r="CI119" i="1"/>
  <c r="CI109" i="1"/>
  <c r="CI126" i="1"/>
  <c r="CI127" i="1"/>
  <c r="CI125" i="1"/>
  <c r="CI113" i="1"/>
  <c r="CI128" i="1"/>
  <c r="CI122" i="1"/>
  <c r="CI118" i="1"/>
  <c r="CI115" i="1"/>
  <c r="CI117" i="1"/>
  <c r="CI120" i="1"/>
  <c r="CI129" i="1"/>
  <c r="CI121" i="1"/>
  <c r="CI131" i="1"/>
  <c r="CI112" i="1"/>
  <c r="CI111" i="1"/>
  <c r="CI123" i="1"/>
  <c r="CI130" i="1"/>
  <c r="DN126" i="1"/>
  <c r="DN110" i="1"/>
  <c r="DN114" i="1"/>
  <c r="DN119" i="1"/>
  <c r="DN109" i="1"/>
  <c r="DN118" i="1"/>
  <c r="DN117" i="1"/>
  <c r="DN108" i="1"/>
  <c r="DN124" i="1"/>
  <c r="DN120" i="1"/>
  <c r="DN128" i="1"/>
  <c r="DN115" i="1"/>
  <c r="DN116" i="1"/>
  <c r="DN127" i="1"/>
  <c r="DN125" i="1"/>
  <c r="DN113" i="1"/>
  <c r="DN121" i="1"/>
  <c r="DN131" i="1"/>
  <c r="DN112" i="1"/>
  <c r="DN111" i="1"/>
  <c r="DN129" i="1"/>
  <c r="DN122" i="1"/>
  <c r="DN123" i="1"/>
  <c r="DN130" i="1"/>
  <c r="DU116" i="1"/>
  <c r="DU109" i="1"/>
  <c r="DU118" i="1"/>
  <c r="DU124" i="1"/>
  <c r="DU126" i="1"/>
  <c r="DU110" i="1"/>
  <c r="DU114" i="1"/>
  <c r="DU119" i="1"/>
  <c r="DU127" i="1"/>
  <c r="DU108" i="1"/>
  <c r="DU117" i="1"/>
  <c r="DU120" i="1"/>
  <c r="DU128" i="1"/>
  <c r="DU125" i="1"/>
  <c r="DU113" i="1"/>
  <c r="DU115" i="1"/>
  <c r="DU122" i="1"/>
  <c r="DU112" i="1"/>
  <c r="DU129" i="1"/>
  <c r="DU131" i="1"/>
  <c r="DU123" i="1"/>
  <c r="DU121" i="1"/>
  <c r="DU111" i="1"/>
  <c r="DU130" i="1"/>
  <c r="DH108" i="1"/>
  <c r="DH109" i="1"/>
  <c r="DH119" i="1"/>
  <c r="DH124" i="1"/>
  <c r="DH118" i="1"/>
  <c r="DH116" i="1"/>
  <c r="DH110" i="1"/>
  <c r="DH126" i="1"/>
  <c r="DH114" i="1"/>
  <c r="DH115" i="1"/>
  <c r="DH120" i="1"/>
  <c r="DH122" i="1"/>
  <c r="DH127" i="1"/>
  <c r="DH125" i="1"/>
  <c r="DH123" i="1"/>
  <c r="DH130" i="1"/>
  <c r="DH113" i="1"/>
  <c r="DH117" i="1"/>
  <c r="DH121" i="1"/>
  <c r="DH129" i="1"/>
  <c r="DH112" i="1"/>
  <c r="DH131" i="1"/>
  <c r="DH128" i="1"/>
  <c r="DH111" i="1"/>
  <c r="GB119" i="1"/>
  <c r="GB118" i="1"/>
  <c r="GB116" i="1"/>
  <c r="GB109" i="1"/>
  <c r="GB124" i="1"/>
  <c r="GB126" i="1"/>
  <c r="GB114" i="1"/>
  <c r="GB108" i="1"/>
  <c r="GB127" i="1"/>
  <c r="GB117" i="1"/>
  <c r="GB113" i="1"/>
  <c r="GB129" i="1"/>
  <c r="GB125" i="1"/>
  <c r="GB120" i="1"/>
  <c r="GB128" i="1"/>
  <c r="GB111" i="1"/>
  <c r="GB123" i="1"/>
  <c r="GB130" i="1"/>
  <c r="GB121" i="1"/>
  <c r="GB115" i="1"/>
  <c r="GB131" i="1"/>
  <c r="GB112" i="1"/>
  <c r="GB110" i="1"/>
  <c r="GB122" i="1"/>
  <c r="DP109" i="1"/>
  <c r="DP119" i="1"/>
  <c r="DP124" i="1"/>
  <c r="DP118" i="1"/>
  <c r="DP116" i="1"/>
  <c r="DP110" i="1"/>
  <c r="DP108" i="1"/>
  <c r="DP126" i="1"/>
  <c r="DP114" i="1"/>
  <c r="DP127" i="1"/>
  <c r="DP113" i="1"/>
  <c r="DP117" i="1"/>
  <c r="DP128" i="1"/>
  <c r="DP125" i="1"/>
  <c r="DP122" i="1"/>
  <c r="DP123" i="1"/>
  <c r="DP115" i="1"/>
  <c r="DP120" i="1"/>
  <c r="DP129" i="1"/>
  <c r="DP112" i="1"/>
  <c r="DP131" i="1"/>
  <c r="DP121" i="1"/>
  <c r="DP111" i="1"/>
  <c r="DP130" i="1"/>
  <c r="EO109" i="1"/>
  <c r="EO126" i="1"/>
  <c r="EO114" i="1"/>
  <c r="EO108" i="1"/>
  <c r="EO124" i="1"/>
  <c r="EO110" i="1"/>
  <c r="EO119" i="1"/>
  <c r="EO118" i="1"/>
  <c r="EO116" i="1"/>
  <c r="EO125" i="1"/>
  <c r="EO117" i="1"/>
  <c r="EO120" i="1"/>
  <c r="EO113" i="1"/>
  <c r="EO127" i="1"/>
  <c r="EO115" i="1"/>
  <c r="EO128" i="1"/>
  <c r="EO122" i="1"/>
  <c r="EO121" i="1"/>
  <c r="EO131" i="1"/>
  <c r="EO112" i="1"/>
  <c r="EO130" i="1"/>
  <c r="EO129" i="1"/>
  <c r="EO123" i="1"/>
  <c r="EO111" i="1"/>
  <c r="CK108" i="1"/>
  <c r="CK124" i="1"/>
  <c r="CK110" i="1"/>
  <c r="CK119" i="1"/>
  <c r="CK118" i="1"/>
  <c r="CK116" i="1"/>
  <c r="CK109" i="1"/>
  <c r="CK120" i="1"/>
  <c r="CK127" i="1"/>
  <c r="CK128" i="1"/>
  <c r="CK113" i="1"/>
  <c r="CK122" i="1"/>
  <c r="CK126" i="1"/>
  <c r="CK115" i="1"/>
  <c r="CK114" i="1"/>
  <c r="CK125" i="1"/>
  <c r="CK117" i="1"/>
  <c r="CK112" i="1"/>
  <c r="CK111" i="1"/>
  <c r="CK129" i="1"/>
  <c r="CK131" i="1"/>
  <c r="CK123" i="1"/>
  <c r="CK130" i="1"/>
  <c r="CK121" i="1"/>
  <c r="BN109" i="1"/>
  <c r="BN108" i="1"/>
  <c r="BN126" i="1"/>
  <c r="BN114" i="1"/>
  <c r="BN124" i="1"/>
  <c r="BN110" i="1"/>
  <c r="BN119" i="1"/>
  <c r="BN118" i="1"/>
  <c r="BN116" i="1"/>
  <c r="BN115" i="1"/>
  <c r="BN117" i="1"/>
  <c r="BN128" i="1"/>
  <c r="BN120" i="1"/>
  <c r="BN125" i="1"/>
  <c r="BN122" i="1"/>
  <c r="BN127" i="1"/>
  <c r="BN113" i="1"/>
  <c r="BN121" i="1"/>
  <c r="BN130" i="1"/>
  <c r="BN129" i="1"/>
  <c r="BN123" i="1"/>
  <c r="BN112" i="1"/>
  <c r="BN131" i="1"/>
  <c r="BN111" i="1"/>
  <c r="CS110" i="1"/>
  <c r="CS119" i="1"/>
  <c r="CS118" i="1"/>
  <c r="CS116" i="1"/>
  <c r="CS109" i="1"/>
  <c r="CS126" i="1"/>
  <c r="CS114" i="1"/>
  <c r="CS108" i="1"/>
  <c r="CS127" i="1"/>
  <c r="CS115" i="1"/>
  <c r="CS128" i="1"/>
  <c r="CS113" i="1"/>
  <c r="CS124" i="1"/>
  <c r="CS125" i="1"/>
  <c r="CS117" i="1"/>
  <c r="CS120" i="1"/>
  <c r="CS112" i="1"/>
  <c r="CS122" i="1"/>
  <c r="CS131" i="1"/>
  <c r="CS111" i="1"/>
  <c r="CS129" i="1"/>
  <c r="CS123" i="1"/>
  <c r="CS121" i="1"/>
  <c r="CS130" i="1"/>
  <c r="EK124" i="1"/>
  <c r="EK126" i="1"/>
  <c r="EK110" i="1"/>
  <c r="EK114" i="1"/>
  <c r="EK119" i="1"/>
  <c r="EK108" i="1"/>
  <c r="EK116" i="1"/>
  <c r="EK109" i="1"/>
  <c r="EK118" i="1"/>
  <c r="EK128" i="1"/>
  <c r="EK125" i="1"/>
  <c r="EK115" i="1"/>
  <c r="EK113" i="1"/>
  <c r="EK127" i="1"/>
  <c r="EK117" i="1"/>
  <c r="EK131" i="1"/>
  <c r="EK121" i="1"/>
  <c r="EK120" i="1"/>
  <c r="EK122" i="1"/>
  <c r="EK111" i="1"/>
  <c r="EK112" i="1"/>
  <c r="EK130" i="1"/>
  <c r="EK123" i="1"/>
  <c r="EK129" i="1"/>
  <c r="FK110" i="1"/>
  <c r="FK119" i="1"/>
  <c r="FK118" i="1"/>
  <c r="FK116" i="1"/>
  <c r="FK109" i="1"/>
  <c r="FK108" i="1"/>
  <c r="FK122" i="1"/>
  <c r="FK124" i="1"/>
  <c r="FK120" i="1"/>
  <c r="FK113" i="1"/>
  <c r="FK126" i="1"/>
  <c r="FK115" i="1"/>
  <c r="FK128" i="1"/>
  <c r="FK114" i="1"/>
  <c r="FK125" i="1"/>
  <c r="FK117" i="1"/>
  <c r="FK112" i="1"/>
  <c r="FK130" i="1"/>
  <c r="FK131" i="1"/>
  <c r="FK111" i="1"/>
  <c r="FK123" i="1"/>
  <c r="FK121" i="1"/>
  <c r="FK127" i="1"/>
  <c r="FK129" i="1"/>
  <c r="JX46" i="1"/>
  <c r="JX47" i="1"/>
  <c r="JX48" i="1"/>
  <c r="JX49" i="1"/>
  <c r="JX51" i="1"/>
  <c r="JX50" i="1"/>
  <c r="EW48" i="1"/>
  <c r="EW47" i="1"/>
  <c r="EW51" i="1"/>
  <c r="EW50" i="1"/>
  <c r="EW46" i="1"/>
  <c r="EW49" i="1"/>
  <c r="JC46" i="1"/>
  <c r="JC49" i="1"/>
  <c r="JC48" i="1"/>
  <c r="JC47" i="1"/>
  <c r="JC50" i="1"/>
  <c r="JC51" i="1"/>
  <c r="BL46" i="1"/>
  <c r="BL48" i="1"/>
  <c r="BL47" i="1"/>
  <c r="BL49" i="1"/>
  <c r="BL51" i="1"/>
  <c r="BL50" i="1"/>
  <c r="DK46" i="1"/>
  <c r="DK49" i="1"/>
  <c r="DK48" i="1"/>
  <c r="DK47" i="1"/>
  <c r="DK51" i="1"/>
  <c r="DK50" i="1"/>
  <c r="GJ46" i="1"/>
  <c r="GJ49" i="1"/>
  <c r="GJ48" i="1"/>
  <c r="GJ47" i="1"/>
  <c r="GJ51" i="1"/>
  <c r="GJ50" i="1"/>
  <c r="BP48" i="1"/>
  <c r="BP47" i="1"/>
  <c r="BP49" i="1"/>
  <c r="BP46" i="1"/>
  <c r="BP50" i="1"/>
  <c r="BP51" i="1"/>
  <c r="BI46" i="1"/>
  <c r="BI48" i="1"/>
  <c r="BI49" i="1"/>
  <c r="BI47" i="1"/>
  <c r="BI51" i="1"/>
  <c r="BI50" i="1"/>
  <c r="FB51" i="1"/>
  <c r="FB49" i="1"/>
  <c r="FB48" i="1"/>
  <c r="FB47" i="1"/>
  <c r="FB46" i="1"/>
  <c r="FB50" i="1"/>
  <c r="DO46" i="1"/>
  <c r="DO48" i="1"/>
  <c r="DO49" i="1"/>
  <c r="DO47" i="1"/>
  <c r="DO50" i="1"/>
  <c r="DO51" i="1"/>
  <c r="FZ49" i="1"/>
  <c r="FZ48" i="1"/>
  <c r="FZ46" i="1"/>
  <c r="FZ47" i="1"/>
  <c r="FZ51" i="1"/>
  <c r="FZ50" i="1"/>
  <c r="FY47" i="1"/>
  <c r="FY49" i="1"/>
  <c r="FY51" i="1"/>
  <c r="FY46" i="1"/>
  <c r="FY48" i="1"/>
  <c r="FY50" i="1"/>
  <c r="DW46" i="1"/>
  <c r="DW48" i="1"/>
  <c r="DW47" i="1"/>
  <c r="DW51" i="1"/>
  <c r="DW50" i="1"/>
  <c r="DW49" i="1"/>
  <c r="BO46" i="1"/>
  <c r="BO48" i="1"/>
  <c r="BO47" i="1"/>
  <c r="BO50" i="1"/>
  <c r="BO51" i="1"/>
  <c r="BO49" i="1"/>
  <c r="JY49" i="1"/>
  <c r="JY46" i="1"/>
  <c r="JY47" i="1"/>
  <c r="JY48" i="1"/>
  <c r="JY51" i="1"/>
  <c r="JY50" i="1"/>
  <c r="GK46" i="1"/>
  <c r="GK48" i="1"/>
  <c r="GK47" i="1"/>
  <c r="GK51" i="1"/>
  <c r="GK49" i="1"/>
  <c r="GK50" i="1"/>
  <c r="EN47" i="1"/>
  <c r="EN51" i="1"/>
  <c r="EN49" i="1"/>
  <c r="EN48" i="1"/>
  <c r="EN46" i="1"/>
  <c r="EN50" i="1"/>
  <c r="EQ48" i="1"/>
  <c r="EQ47" i="1"/>
  <c r="EQ49" i="1"/>
  <c r="EQ46" i="1"/>
  <c r="EQ50" i="1"/>
  <c r="EQ51" i="1"/>
  <c r="BV48" i="1"/>
  <c r="BV47" i="1"/>
  <c r="BV46" i="1"/>
  <c r="BV49" i="1"/>
  <c r="BV50" i="1"/>
  <c r="BV51" i="1"/>
  <c r="BS47" i="1"/>
  <c r="BS48" i="1"/>
  <c r="BS46" i="1"/>
  <c r="BS49" i="1"/>
  <c r="BS50" i="1"/>
  <c r="BS51" i="1"/>
  <c r="CT48" i="1"/>
  <c r="CT47" i="1"/>
  <c r="CT49" i="1"/>
  <c r="CT46" i="1"/>
  <c r="CT50" i="1"/>
  <c r="CT51" i="1"/>
  <c r="JG51" i="1"/>
  <c r="JG46" i="1"/>
  <c r="JG48" i="1"/>
  <c r="JG47" i="1"/>
  <c r="JG49" i="1"/>
  <c r="JG50" i="1"/>
  <c r="JD49" i="1"/>
  <c r="JD46" i="1"/>
  <c r="JD48" i="1"/>
  <c r="JD47" i="1"/>
  <c r="JD51" i="1"/>
  <c r="JD50" i="1"/>
  <c r="EB46" i="1"/>
  <c r="EB49" i="1"/>
  <c r="EB48" i="1"/>
  <c r="EB47" i="1"/>
  <c r="EB51" i="1"/>
  <c r="EB50" i="1"/>
  <c r="CV49" i="1"/>
  <c r="CV48" i="1"/>
  <c r="CV47" i="1"/>
  <c r="CV46" i="1"/>
  <c r="CV51" i="1"/>
  <c r="CV50" i="1"/>
  <c r="DZ49" i="1"/>
  <c r="DZ48" i="1"/>
  <c r="DZ47" i="1"/>
  <c r="DZ46" i="1"/>
  <c r="DZ51" i="1"/>
  <c r="DZ50" i="1"/>
  <c r="FL48" i="1"/>
  <c r="FL47" i="1"/>
  <c r="FL46" i="1"/>
  <c r="FL49" i="1"/>
  <c r="FL50" i="1"/>
  <c r="FL51" i="1"/>
  <c r="GG51" i="1"/>
  <c r="GG46" i="1"/>
  <c r="GG48" i="1"/>
  <c r="GG49" i="1"/>
  <c r="GG47" i="1"/>
  <c r="GG50" i="1"/>
  <c r="DD49" i="1"/>
  <c r="DD48" i="1"/>
  <c r="DD47" i="1"/>
  <c r="DD46" i="1"/>
  <c r="DD51" i="1"/>
  <c r="DD50" i="1"/>
  <c r="FR49" i="1"/>
  <c r="FR48" i="1"/>
  <c r="FR46" i="1"/>
  <c r="FR47" i="1"/>
  <c r="FR51" i="1"/>
  <c r="FR50" i="1"/>
  <c r="DF46" i="1"/>
  <c r="DF49" i="1"/>
  <c r="DF51" i="1"/>
  <c r="DF50" i="1"/>
  <c r="DF47" i="1"/>
  <c r="DF48" i="1"/>
  <c r="BM47" i="1"/>
  <c r="BM51" i="1"/>
  <c r="BM46" i="1"/>
  <c r="BM49" i="1"/>
  <c r="BM48" i="1"/>
  <c r="BM50" i="1"/>
  <c r="BU47" i="1"/>
  <c r="BU51" i="1"/>
  <c r="BU46" i="1"/>
  <c r="BU49" i="1"/>
  <c r="BU48" i="1"/>
  <c r="BU50" i="1"/>
  <c r="GD51" i="1"/>
  <c r="GD48" i="1"/>
  <c r="GD47" i="1"/>
  <c r="GD46" i="1"/>
  <c r="GD50" i="1"/>
  <c r="GD49" i="1"/>
  <c r="GQ49" i="1"/>
  <c r="GQ46" i="1"/>
  <c r="GQ48" i="1"/>
  <c r="GQ47" i="1"/>
  <c r="GQ51" i="1"/>
  <c r="GQ50" i="1"/>
  <c r="KH51" i="1"/>
  <c r="KH46" i="1"/>
  <c r="KH49" i="1"/>
  <c r="KH48" i="1"/>
  <c r="KH47" i="1"/>
  <c r="KH50" i="1"/>
  <c r="GS46" i="1"/>
  <c r="GS48" i="1"/>
  <c r="GS47" i="1"/>
  <c r="GS49" i="1"/>
  <c r="GS51" i="1"/>
  <c r="GS50" i="1"/>
  <c r="BJ51" i="1"/>
  <c r="BJ46" i="1"/>
  <c r="BJ48" i="1"/>
  <c r="BJ50" i="1"/>
  <c r="BJ47" i="1"/>
  <c r="BJ49" i="1"/>
  <c r="GE47" i="1"/>
  <c r="GE46" i="1"/>
  <c r="GE49" i="1"/>
  <c r="GE48" i="1"/>
  <c r="GE50" i="1"/>
  <c r="GE51" i="1"/>
  <c r="ES49" i="1"/>
  <c r="ES51" i="1"/>
  <c r="ES47" i="1"/>
  <c r="ES46" i="1"/>
  <c r="ES50" i="1"/>
  <c r="ES48" i="1"/>
  <c r="FH48" i="1"/>
  <c r="FH49" i="1"/>
  <c r="FH51" i="1"/>
  <c r="FH46" i="1"/>
  <c r="FH47" i="1"/>
  <c r="FH50" i="1"/>
  <c r="JE46" i="1"/>
  <c r="JE49" i="1"/>
  <c r="JE48" i="1"/>
  <c r="JE47" i="1"/>
  <c r="JE51" i="1"/>
  <c r="JE50" i="1"/>
  <c r="FU49" i="1"/>
  <c r="FU46" i="1"/>
  <c r="FU48" i="1"/>
  <c r="FU47" i="1"/>
  <c r="FU51" i="1"/>
  <c r="FU50" i="1"/>
  <c r="ER49" i="1"/>
  <c r="ER46" i="1"/>
  <c r="ER48" i="1"/>
  <c r="ER47" i="1"/>
  <c r="ER51" i="1"/>
  <c r="ER50" i="1"/>
  <c r="DC46" i="1"/>
  <c r="DC49" i="1"/>
  <c r="DC48" i="1"/>
  <c r="DC47" i="1"/>
  <c r="DC51" i="1"/>
  <c r="DC50" i="1"/>
  <c r="EC47" i="1"/>
  <c r="EC49" i="1"/>
  <c r="EC48" i="1"/>
  <c r="EC50" i="1"/>
  <c r="EC46" i="1"/>
  <c r="EC51" i="1"/>
  <c r="EJ49" i="1"/>
  <c r="EJ46" i="1"/>
  <c r="EJ48" i="1"/>
  <c r="EJ47" i="1"/>
  <c r="EJ51" i="1"/>
  <c r="EJ50" i="1"/>
  <c r="DQ46" i="1"/>
  <c r="DQ49" i="1"/>
  <c r="DQ48" i="1"/>
  <c r="DQ47" i="1"/>
  <c r="DQ50" i="1"/>
  <c r="DQ51" i="1"/>
  <c r="GN49" i="1"/>
  <c r="GN51" i="1"/>
  <c r="GN46" i="1"/>
  <c r="GN47" i="1"/>
  <c r="GN48" i="1"/>
  <c r="GN50" i="1"/>
  <c r="GP46" i="1"/>
  <c r="GP47" i="1"/>
  <c r="GP51" i="1"/>
  <c r="GP49" i="1"/>
  <c r="GP48" i="1"/>
  <c r="GP50" i="1"/>
  <c r="JW49" i="1"/>
  <c r="JW51" i="1"/>
  <c r="JW47" i="1"/>
  <c r="JW48" i="1"/>
  <c r="JW46" i="1"/>
  <c r="JW50" i="1"/>
  <c r="DI46" i="1"/>
  <c r="DI48" i="1"/>
  <c r="DI51" i="1"/>
  <c r="DI47" i="1"/>
  <c r="DI49" i="1"/>
  <c r="DI50" i="1"/>
  <c r="DB47" i="1"/>
  <c r="DB49" i="1"/>
  <c r="DB46" i="1"/>
  <c r="DB50" i="1"/>
  <c r="DB48" i="1"/>
  <c r="DB51" i="1"/>
  <c r="FC48" i="1"/>
  <c r="FC47" i="1"/>
  <c r="FC46" i="1"/>
  <c r="FC49" i="1"/>
  <c r="FC50" i="1"/>
  <c r="FC51" i="1"/>
  <c r="JV46" i="1"/>
  <c r="JV49" i="1"/>
  <c r="JV48" i="1"/>
  <c r="JV47" i="1"/>
  <c r="JV51" i="1"/>
  <c r="JV50" i="1"/>
  <c r="DR49" i="1"/>
  <c r="DR46" i="1"/>
  <c r="DR48" i="1"/>
  <c r="DR47" i="1"/>
  <c r="DR50" i="1"/>
  <c r="DR51" i="1"/>
  <c r="BE49" i="1"/>
  <c r="BE48" i="1"/>
  <c r="BE47" i="1"/>
  <c r="BE46" i="1"/>
  <c r="BE51" i="1"/>
  <c r="BE50" i="1"/>
  <c r="DJ49" i="1"/>
  <c r="DJ46" i="1"/>
  <c r="DJ48" i="1"/>
  <c r="DJ51" i="1"/>
  <c r="DJ47" i="1"/>
  <c r="DJ50" i="1"/>
  <c r="JQ47" i="1"/>
  <c r="JQ46" i="1"/>
  <c r="JQ51" i="1"/>
  <c r="JQ49" i="1"/>
  <c r="JQ48" i="1"/>
  <c r="JQ50" i="1"/>
  <c r="GW48" i="1"/>
  <c r="GW46" i="1"/>
  <c r="GW47" i="1"/>
  <c r="GW49" i="1"/>
  <c r="GW51" i="1"/>
  <c r="GW50" i="1"/>
  <c r="GF47" i="1"/>
  <c r="GF49" i="1"/>
  <c r="GF51" i="1"/>
  <c r="GF46" i="1"/>
  <c r="GF50" i="1"/>
  <c r="GF48" i="1"/>
  <c r="GT47" i="1"/>
  <c r="GT46" i="1"/>
  <c r="GT49" i="1"/>
  <c r="GT51" i="1"/>
  <c r="GT50" i="1"/>
  <c r="GT48" i="1"/>
  <c r="FF49" i="1"/>
  <c r="FF46" i="1"/>
  <c r="FF48" i="1"/>
  <c r="FF47" i="1"/>
  <c r="FF51" i="1"/>
  <c r="FF50" i="1"/>
  <c r="JF48" i="1"/>
  <c r="JF49" i="1"/>
  <c r="JF47" i="1"/>
  <c r="JF46" i="1"/>
  <c r="JF51" i="1"/>
  <c r="JF50" i="1"/>
  <c r="GH48" i="1"/>
  <c r="GH47" i="1"/>
  <c r="GH46" i="1"/>
  <c r="GH51" i="1"/>
  <c r="GH49" i="1"/>
  <c r="GH50" i="1"/>
  <c r="CY49" i="1"/>
  <c r="CY51" i="1"/>
  <c r="CY46" i="1"/>
  <c r="CY48" i="1"/>
  <c r="CY47" i="1"/>
  <c r="CY50" i="1"/>
  <c r="FG51" i="1"/>
  <c r="FG47" i="1"/>
  <c r="FG48" i="1"/>
  <c r="FG46" i="1"/>
  <c r="FG50" i="1"/>
  <c r="FG49" i="1"/>
  <c r="EI46" i="1"/>
  <c r="EI48" i="1"/>
  <c r="EI47" i="1"/>
  <c r="EI49" i="1"/>
  <c r="EI51" i="1"/>
  <c r="EI50" i="1"/>
  <c r="EZ49" i="1"/>
  <c r="EZ51" i="1"/>
  <c r="EZ47" i="1"/>
  <c r="EZ46" i="1"/>
  <c r="EZ48" i="1"/>
  <c r="EZ50" i="1"/>
  <c r="CW51" i="1"/>
  <c r="CW47" i="1"/>
  <c r="CW46" i="1"/>
  <c r="CW48" i="1"/>
  <c r="CW50" i="1"/>
  <c r="CW49" i="1"/>
  <c r="JU46" i="1"/>
  <c r="JU48" i="1"/>
  <c r="JU47" i="1"/>
  <c r="JU49" i="1"/>
  <c r="JU50" i="1"/>
  <c r="JU51" i="1"/>
  <c r="GA48" i="1"/>
  <c r="GA47" i="1"/>
  <c r="GA46" i="1"/>
  <c r="GA49" i="1"/>
  <c r="GA51" i="1"/>
  <c r="GA50" i="1"/>
  <c r="GL48" i="1"/>
  <c r="GL47" i="1"/>
  <c r="GL46" i="1"/>
  <c r="GL49" i="1"/>
  <c r="GL51" i="1"/>
  <c r="GL50" i="1"/>
  <c r="GI47" i="1"/>
  <c r="GI49" i="1"/>
  <c r="GI46" i="1"/>
  <c r="GI51" i="1"/>
  <c r="GI48" i="1"/>
  <c r="GI50" i="1"/>
  <c r="DV49" i="1"/>
  <c r="DV51" i="1"/>
  <c r="DV46" i="1"/>
  <c r="DV47" i="1"/>
  <c r="DV48" i="1"/>
  <c r="DV50" i="1"/>
  <c r="BF49" i="1"/>
  <c r="BF46" i="1"/>
  <c r="BF48" i="1"/>
  <c r="BF47" i="1"/>
  <c r="BF50" i="1"/>
  <c r="BF51" i="1"/>
  <c r="BG48" i="1"/>
  <c r="BG47" i="1"/>
  <c r="BG49" i="1"/>
  <c r="BG51" i="1"/>
  <c r="BG46" i="1"/>
  <c r="BG50" i="1"/>
  <c r="BB49" i="1"/>
  <c r="BB51" i="1"/>
  <c r="BB46" i="1"/>
  <c r="BB47" i="1"/>
  <c r="BB48" i="1"/>
  <c r="BB50" i="1"/>
  <c r="DM47" i="1"/>
  <c r="DM46" i="1"/>
  <c r="DM49" i="1"/>
  <c r="DM48" i="1"/>
  <c r="DM50" i="1"/>
  <c r="DM51" i="1"/>
  <c r="DL48" i="1"/>
  <c r="DL47" i="1"/>
  <c r="DL46" i="1"/>
  <c r="DL49" i="1"/>
  <c r="DL51" i="1"/>
  <c r="DL50" i="1"/>
  <c r="DT48" i="1"/>
  <c r="DT47" i="1"/>
  <c r="DT46" i="1"/>
  <c r="DT49" i="1"/>
  <c r="DT50" i="1"/>
  <c r="DT51" i="1"/>
  <c r="ET46" i="1"/>
  <c r="ET48" i="1"/>
  <c r="ET47" i="1"/>
  <c r="ET49" i="1"/>
  <c r="ET51" i="1"/>
  <c r="ET50" i="1"/>
  <c r="BH46" i="1"/>
  <c r="BH49" i="1"/>
  <c r="BH48" i="1"/>
  <c r="BH51" i="1"/>
  <c r="BH47" i="1"/>
  <c r="BH50" i="1"/>
  <c r="BD47" i="1"/>
  <c r="BD51" i="1"/>
  <c r="BD46" i="1"/>
  <c r="BD49" i="1"/>
  <c r="BD50" i="1"/>
  <c r="BD48" i="1"/>
  <c r="GU46" i="1"/>
  <c r="GU49" i="1"/>
  <c r="GU48" i="1"/>
  <c r="GU47" i="1"/>
  <c r="GU51" i="1"/>
  <c r="GU50" i="1"/>
  <c r="CX48" i="1"/>
  <c r="CX46" i="1"/>
  <c r="CX49" i="1"/>
  <c r="CX50" i="1"/>
  <c r="CX47" i="1"/>
  <c r="CX51" i="1"/>
  <c r="CH46" i="1"/>
  <c r="CH48" i="1"/>
  <c r="CH47" i="1"/>
  <c r="CH49" i="1"/>
  <c r="CH51" i="1"/>
  <c r="CH50" i="1"/>
  <c r="FV49" i="1"/>
  <c r="FV48" i="1"/>
  <c r="FV47" i="1"/>
  <c r="FV46" i="1"/>
  <c r="FV51" i="1"/>
  <c r="FV50" i="1"/>
  <c r="EL46" i="1"/>
  <c r="EL48" i="1"/>
  <c r="EL47" i="1"/>
  <c r="EL49" i="1"/>
  <c r="EL51" i="1"/>
  <c r="EL50" i="1"/>
  <c r="CJ51" i="1"/>
  <c r="CJ46" i="1"/>
  <c r="CJ49" i="1"/>
  <c r="CJ48" i="1"/>
  <c r="CJ50" i="1"/>
  <c r="CJ47" i="1"/>
  <c r="EF48" i="1"/>
  <c r="EF46" i="1"/>
  <c r="EF47" i="1"/>
  <c r="EF49" i="1"/>
  <c r="EF51" i="1"/>
  <c r="EF50" i="1"/>
  <c r="DA47" i="1"/>
  <c r="DA49" i="1"/>
  <c r="DA46" i="1"/>
  <c r="DA51" i="1"/>
  <c r="DA48" i="1"/>
  <c r="DA50" i="1"/>
  <c r="EV51" i="1"/>
  <c r="EV49" i="1"/>
  <c r="EV48" i="1"/>
  <c r="EV46" i="1"/>
  <c r="EV47" i="1"/>
  <c r="EV50" i="1"/>
  <c r="GC49" i="1"/>
  <c r="GC46" i="1"/>
  <c r="GC48" i="1"/>
  <c r="GC47" i="1"/>
  <c r="GC51" i="1"/>
  <c r="GC50" i="1"/>
  <c r="GV49" i="1"/>
  <c r="GV51" i="1"/>
  <c r="GV46" i="1"/>
  <c r="GV47" i="1"/>
  <c r="GV48" i="1"/>
  <c r="GV50" i="1"/>
  <c r="BR49" i="1"/>
  <c r="BR51" i="1"/>
  <c r="BR47" i="1"/>
  <c r="BR48" i="1"/>
  <c r="BR46" i="1"/>
  <c r="BR50" i="1"/>
  <c r="EM46" i="1"/>
  <c r="EM49" i="1"/>
  <c r="EM47" i="1"/>
  <c r="EM50" i="1"/>
  <c r="EM51" i="1"/>
  <c r="EM48" i="1"/>
  <c r="EU47" i="1"/>
  <c r="EU51" i="1"/>
  <c r="EU49" i="1"/>
  <c r="EU46" i="1"/>
  <c r="EU48" i="1"/>
  <c r="EU50" i="1"/>
  <c r="FD48" i="1"/>
  <c r="FD47" i="1"/>
  <c r="FD49" i="1"/>
  <c r="FD51" i="1"/>
  <c r="FD46" i="1"/>
  <c r="FD50" i="1"/>
  <c r="CU46" i="1"/>
  <c r="CU49" i="1"/>
  <c r="CU48" i="1"/>
  <c r="CU47" i="1"/>
  <c r="CU51" i="1"/>
  <c r="CU50" i="1"/>
  <c r="EP49" i="1"/>
  <c r="EP46" i="1"/>
  <c r="EP48" i="1"/>
  <c r="EP47" i="1"/>
  <c r="EP50" i="1"/>
  <c r="EP51" i="1"/>
  <c r="CN49" i="1"/>
  <c r="CN48" i="1"/>
  <c r="CN47" i="1"/>
  <c r="CN46" i="1"/>
  <c r="CN50" i="1"/>
  <c r="CN51" i="1"/>
  <c r="EX46" i="1"/>
  <c r="EX48" i="1"/>
  <c r="EX47" i="1"/>
  <c r="EX51" i="1"/>
  <c r="EX50" i="1"/>
  <c r="EX49" i="1"/>
  <c r="GO51" i="1"/>
  <c r="GO49" i="1"/>
  <c r="GO48" i="1"/>
  <c r="GO46" i="1"/>
  <c r="GO47" i="1"/>
  <c r="GO50" i="1"/>
  <c r="BC46" i="1"/>
  <c r="BC48" i="1"/>
  <c r="BC47" i="1"/>
  <c r="BC49" i="1"/>
  <c r="BC51" i="1"/>
  <c r="BC50" i="1"/>
  <c r="JZ48" i="1"/>
  <c r="JZ51" i="1"/>
  <c r="JZ49" i="1"/>
  <c r="JZ46" i="1"/>
  <c r="JZ47" i="1"/>
  <c r="JZ50" i="1"/>
  <c r="DY47" i="1"/>
  <c r="DY51" i="1"/>
  <c r="DY46" i="1"/>
  <c r="DY49" i="1"/>
  <c r="DY48" i="1"/>
  <c r="DY50" i="1"/>
  <c r="CO49" i="1"/>
  <c r="CO51" i="1"/>
  <c r="CO47" i="1"/>
  <c r="CO46" i="1"/>
  <c r="CO48" i="1"/>
  <c r="CO50" i="1"/>
  <c r="GR49" i="1"/>
  <c r="GR46" i="1"/>
  <c r="GR48" i="1"/>
  <c r="GR47" i="1"/>
  <c r="GR50" i="1"/>
  <c r="GR51" i="1"/>
  <c r="DG51" i="1"/>
  <c r="DG46" i="1"/>
  <c r="DG48" i="1"/>
  <c r="DG49" i="1"/>
  <c r="DG47" i="1"/>
  <c r="DG50" i="1"/>
  <c r="CL48" i="1"/>
  <c r="CL47" i="1"/>
  <c r="CL49" i="1"/>
  <c r="CL51" i="1"/>
  <c r="CL46" i="1"/>
  <c r="CL50" i="1"/>
  <c r="EA49" i="1"/>
  <c r="EA46" i="1"/>
  <c r="EA48" i="1"/>
  <c r="EA47" i="1"/>
  <c r="EA50" i="1"/>
  <c r="EA51" i="1"/>
  <c r="EG46" i="1"/>
  <c r="EG47" i="1"/>
  <c r="EG51" i="1"/>
  <c r="EG49" i="1"/>
  <c r="EG48" i="1"/>
  <c r="EG50" i="1"/>
  <c r="FE47" i="1"/>
  <c r="FE49" i="1"/>
  <c r="FE50" i="1"/>
  <c r="FE46" i="1"/>
  <c r="FE48" i="1"/>
  <c r="FE51" i="1"/>
  <c r="BQ49" i="1"/>
  <c r="BQ48" i="1"/>
  <c r="BQ47" i="1"/>
  <c r="BQ51" i="1"/>
  <c r="BQ50" i="1"/>
  <c r="BQ46" i="1"/>
  <c r="JS49" i="1"/>
  <c r="JS46" i="1"/>
  <c r="JS48" i="1"/>
  <c r="JS47" i="1"/>
  <c r="JS51" i="1"/>
  <c r="JS50" i="1"/>
  <c r="EE51" i="1"/>
  <c r="EE46" i="1"/>
  <c r="EE47" i="1"/>
  <c r="EE48" i="1"/>
  <c r="EE50" i="1"/>
  <c r="EE49" i="1"/>
  <c r="DS46" i="1"/>
  <c r="DS48" i="1"/>
  <c r="DS47" i="1"/>
  <c r="DS49" i="1"/>
  <c r="DS51" i="1"/>
  <c r="DS50" i="1"/>
  <c r="FX48" i="1"/>
  <c r="FX47" i="1"/>
  <c r="FX49" i="1"/>
  <c r="FX46" i="1"/>
  <c r="FX51" i="1"/>
  <c r="FX50" i="1"/>
  <c r="GM46" i="1"/>
  <c r="GM49" i="1"/>
  <c r="GM51" i="1"/>
  <c r="GM48" i="1"/>
  <c r="GM47" i="1"/>
  <c r="GM50" i="1"/>
  <c r="FW48" i="1"/>
  <c r="FW47" i="1"/>
  <c r="FW46" i="1"/>
  <c r="FW49" i="1"/>
  <c r="FW51" i="1"/>
  <c r="FW50" i="1"/>
  <c r="DE47" i="1"/>
  <c r="DE48" i="1"/>
  <c r="DE46" i="1"/>
  <c r="DE49" i="1"/>
  <c r="DE50" i="1"/>
  <c r="DE51" i="1"/>
  <c r="CM47" i="1"/>
  <c r="CM49" i="1"/>
  <c r="CM46" i="1"/>
  <c r="CM50" i="1"/>
  <c r="CM48" i="1"/>
  <c r="CM51" i="1"/>
  <c r="BT47" i="1"/>
  <c r="BT49" i="1"/>
  <c r="BT46" i="1"/>
  <c r="BT50" i="1"/>
  <c r="BT48" i="1"/>
  <c r="BT51" i="1"/>
  <c r="FM49" i="1"/>
  <c r="FM46" i="1"/>
  <c r="FM48" i="1"/>
  <c r="FM47" i="1"/>
  <c r="FM50" i="1"/>
  <c r="FM51" i="1"/>
  <c r="CI47" i="1"/>
  <c r="CI51" i="1"/>
  <c r="CI49" i="1"/>
  <c r="CI46" i="1"/>
  <c r="CI48" i="1"/>
  <c r="CI50" i="1"/>
  <c r="DN46" i="1"/>
  <c r="DN49" i="1"/>
  <c r="DN51" i="1"/>
  <c r="DN47" i="1"/>
  <c r="DN48" i="1"/>
  <c r="DN50" i="1"/>
  <c r="DU46" i="1"/>
  <c r="DU49" i="1"/>
  <c r="DU48" i="1"/>
  <c r="DU51" i="1"/>
  <c r="DU47" i="1"/>
  <c r="DU50" i="1"/>
  <c r="DH46" i="1"/>
  <c r="DH49" i="1"/>
  <c r="DH48" i="1"/>
  <c r="DH47" i="1"/>
  <c r="DH51" i="1"/>
  <c r="DH50" i="1"/>
  <c r="GB47" i="1"/>
  <c r="GB49" i="1"/>
  <c r="GB46" i="1"/>
  <c r="GB50" i="1"/>
  <c r="GB48" i="1"/>
  <c r="GB51" i="1"/>
  <c r="DP48" i="1"/>
  <c r="DP47" i="1"/>
  <c r="DP51" i="1"/>
  <c r="DP49" i="1"/>
  <c r="DP50" i="1"/>
  <c r="DP46" i="1"/>
  <c r="EO49" i="1"/>
  <c r="EO48" i="1"/>
  <c r="EO47" i="1"/>
  <c r="EO46" i="1"/>
  <c r="EO51" i="1"/>
  <c r="EO50" i="1"/>
  <c r="CK48" i="1"/>
  <c r="CK47" i="1"/>
  <c r="CK46" i="1"/>
  <c r="CK49" i="1"/>
  <c r="CK50" i="1"/>
  <c r="CK51" i="1"/>
  <c r="BN48" i="1"/>
  <c r="BN47" i="1"/>
  <c r="BN46" i="1"/>
  <c r="BN51" i="1"/>
  <c r="BN49" i="1"/>
  <c r="BN50" i="1"/>
  <c r="CS48" i="1"/>
  <c r="CS47" i="1"/>
  <c r="CS46" i="1"/>
  <c r="CS49" i="1"/>
  <c r="CS50" i="1"/>
  <c r="CS51" i="1"/>
  <c r="EK48" i="1"/>
  <c r="EK49" i="1"/>
  <c r="EK47" i="1"/>
  <c r="EK46" i="1"/>
  <c r="EK51" i="1"/>
  <c r="EK50" i="1"/>
  <c r="FJ135" i="1"/>
  <c r="FJ91" i="1"/>
  <c r="FJ93" i="1"/>
  <c r="FJ95" i="1"/>
  <c r="FJ99" i="1"/>
  <c r="FJ105" i="1"/>
  <c r="FJ133" i="1"/>
  <c r="FJ90" i="1"/>
  <c r="FJ92" i="1"/>
  <c r="FJ94" i="1"/>
  <c r="FJ96" i="1"/>
  <c r="FJ98" i="1"/>
  <c r="FJ100" i="1"/>
  <c r="FJ102" i="1"/>
  <c r="FJ104" i="1"/>
  <c r="FJ106" i="1"/>
  <c r="FJ132" i="1"/>
  <c r="FJ134" i="1"/>
  <c r="FJ136" i="1"/>
  <c r="FJ97" i="1"/>
  <c r="FJ103" i="1"/>
  <c r="FJ107" i="1"/>
  <c r="FJ137" i="1"/>
  <c r="FJ101" i="1"/>
  <c r="FK91" i="1"/>
  <c r="FK93" i="1"/>
  <c r="FK95" i="1"/>
  <c r="FK97" i="1"/>
  <c r="FK99" i="1"/>
  <c r="FK101" i="1"/>
  <c r="FK103" i="1"/>
  <c r="FK105" i="1"/>
  <c r="FK107" i="1"/>
  <c r="FK133" i="1"/>
  <c r="FK135" i="1"/>
  <c r="FK137" i="1"/>
  <c r="FK92" i="1"/>
  <c r="FK136" i="1"/>
  <c r="FK90" i="1"/>
  <c r="FK94" i="1"/>
  <c r="FK96" i="1"/>
  <c r="FK98" i="1"/>
  <c r="FK100" i="1"/>
  <c r="FK102" i="1"/>
  <c r="FK104" i="1"/>
  <c r="FK106" i="1"/>
  <c r="FK132" i="1"/>
  <c r="FK134" i="1"/>
  <c r="FJ84" i="1"/>
  <c r="FJ85" i="1"/>
  <c r="FJ87" i="1"/>
  <c r="FJ89" i="1"/>
  <c r="FJ86" i="1"/>
  <c r="FJ88" i="1"/>
  <c r="FK84" i="1"/>
  <c r="FK85" i="1"/>
  <c r="FK87" i="1"/>
  <c r="FK89" i="1"/>
  <c r="FK86" i="1"/>
  <c r="FK88" i="1"/>
  <c r="EX91" i="1"/>
  <c r="EX82" i="1"/>
  <c r="EX92" i="1"/>
  <c r="EX76" i="1"/>
  <c r="EX84" i="1"/>
  <c r="EX93" i="1"/>
  <c r="EX72" i="1"/>
  <c r="EX97" i="1"/>
  <c r="EX77" i="1"/>
  <c r="EX94" i="1"/>
  <c r="EX90" i="1"/>
  <c r="EX100" i="1"/>
  <c r="EX102" i="1"/>
  <c r="EX73" i="1"/>
  <c r="EX86" i="1"/>
  <c r="EX78" i="1"/>
  <c r="EX104" i="1"/>
  <c r="EX79" i="1"/>
  <c r="EX87" i="1"/>
  <c r="EX96" i="1"/>
  <c r="EX103" i="1"/>
  <c r="EX81" i="1"/>
  <c r="EX74" i="1"/>
  <c r="EX101" i="1"/>
  <c r="EX98" i="1"/>
  <c r="EX75" i="1"/>
  <c r="EX95" i="1"/>
  <c r="EX83" i="1"/>
  <c r="EX107" i="1"/>
  <c r="EX106" i="1"/>
  <c r="EX105" i="1"/>
  <c r="EX89" i="1"/>
  <c r="EX99" i="1"/>
  <c r="EX85" i="1"/>
  <c r="EX88" i="1"/>
  <c r="EX80" i="1"/>
  <c r="CW72" i="1"/>
  <c r="CW84" i="1"/>
  <c r="CW91" i="1"/>
  <c r="CW92" i="1"/>
  <c r="CW76" i="1"/>
  <c r="CW100" i="1"/>
  <c r="CW82" i="1"/>
  <c r="CW93" i="1"/>
  <c r="CW77" i="1"/>
  <c r="CW94" i="1"/>
  <c r="CW101" i="1"/>
  <c r="CW97" i="1"/>
  <c r="CW90" i="1"/>
  <c r="CW78" i="1"/>
  <c r="CW104" i="1"/>
  <c r="CW81" i="1"/>
  <c r="CW102" i="1"/>
  <c r="CW86" i="1"/>
  <c r="CW96" i="1"/>
  <c r="CW103" i="1"/>
  <c r="CW75" i="1"/>
  <c r="CW87" i="1"/>
  <c r="CW73" i="1"/>
  <c r="CW105" i="1"/>
  <c r="CW79" i="1"/>
  <c r="CW98" i="1"/>
  <c r="CW85" i="1"/>
  <c r="CW88" i="1"/>
  <c r="CW107" i="1"/>
  <c r="CW99" i="1"/>
  <c r="CW74" i="1"/>
  <c r="CW89" i="1"/>
  <c r="CW80" i="1"/>
  <c r="CW95" i="1"/>
  <c r="CW83" i="1"/>
  <c r="CW106" i="1"/>
  <c r="JU72" i="1"/>
  <c r="JU93" i="1"/>
  <c r="JU100" i="1"/>
  <c r="JU94" i="1"/>
  <c r="JU92" i="1"/>
  <c r="JU76" i="1"/>
  <c r="JU84" i="1"/>
  <c r="JU91" i="1"/>
  <c r="JU78" i="1"/>
  <c r="JU82" i="1"/>
  <c r="JU97" i="1"/>
  <c r="JU73" i="1"/>
  <c r="JU77" i="1"/>
  <c r="JU104" i="1"/>
  <c r="JU86" i="1"/>
  <c r="JU101" i="1"/>
  <c r="JU102" i="1"/>
  <c r="JU81" i="1"/>
  <c r="JU96" i="1"/>
  <c r="JU90" i="1"/>
  <c r="JU87" i="1"/>
  <c r="JU88" i="1"/>
  <c r="JU74" i="1"/>
  <c r="JU79" i="1"/>
  <c r="JU105" i="1"/>
  <c r="JU98" i="1"/>
  <c r="JU75" i="1"/>
  <c r="JU99" i="1"/>
  <c r="JU85" i="1"/>
  <c r="JU107" i="1"/>
  <c r="JU80" i="1"/>
  <c r="JU106" i="1"/>
  <c r="JU83" i="1"/>
  <c r="JU103" i="1"/>
  <c r="JU89" i="1"/>
  <c r="JU95" i="1"/>
  <c r="GA76" i="1"/>
  <c r="GA84" i="1"/>
  <c r="GA82" i="1"/>
  <c r="GA100" i="1"/>
  <c r="GA72" i="1"/>
  <c r="GA92" i="1"/>
  <c r="GA93" i="1"/>
  <c r="GA101" i="1"/>
  <c r="GA78" i="1"/>
  <c r="GA104" i="1"/>
  <c r="GA102" i="1"/>
  <c r="GA90" i="1"/>
  <c r="GA77" i="1"/>
  <c r="GA94" i="1"/>
  <c r="GA73" i="1"/>
  <c r="GA81" i="1"/>
  <c r="GA91" i="1"/>
  <c r="GA96" i="1"/>
  <c r="GA97" i="1"/>
  <c r="GA86" i="1"/>
  <c r="GA103" i="1"/>
  <c r="GA79" i="1"/>
  <c r="GA87" i="1"/>
  <c r="GA105" i="1"/>
  <c r="GA74" i="1"/>
  <c r="GA98" i="1"/>
  <c r="GA75" i="1"/>
  <c r="GA85" i="1"/>
  <c r="GA88" i="1"/>
  <c r="GA89" i="1"/>
  <c r="GA95" i="1"/>
  <c r="GA99" i="1"/>
  <c r="GA106" i="1"/>
  <c r="GA80" i="1"/>
  <c r="GA107" i="1"/>
  <c r="GA83" i="1"/>
  <c r="GL93" i="1"/>
  <c r="GL72" i="1"/>
  <c r="GL82" i="1"/>
  <c r="GL91" i="1"/>
  <c r="GL84" i="1"/>
  <c r="GL92" i="1"/>
  <c r="GL76" i="1"/>
  <c r="GL100" i="1"/>
  <c r="GL77" i="1"/>
  <c r="GL102" i="1"/>
  <c r="GL78" i="1"/>
  <c r="GL94" i="1"/>
  <c r="GL104" i="1"/>
  <c r="GL73" i="1"/>
  <c r="GL86" i="1"/>
  <c r="GL97" i="1"/>
  <c r="GL101" i="1"/>
  <c r="GL96" i="1"/>
  <c r="GL87" i="1"/>
  <c r="GL90" i="1"/>
  <c r="GL74" i="1"/>
  <c r="GL103" i="1"/>
  <c r="GL75" i="1"/>
  <c r="GL85" i="1"/>
  <c r="GL79" i="1"/>
  <c r="GL98" i="1"/>
  <c r="GL89" i="1"/>
  <c r="GL99" i="1"/>
  <c r="GL83" i="1"/>
  <c r="GL95" i="1"/>
  <c r="GL88" i="1"/>
  <c r="GL106" i="1"/>
  <c r="GL107" i="1"/>
  <c r="GL81" i="1"/>
  <c r="GL105" i="1"/>
  <c r="GL80" i="1"/>
  <c r="JX77" i="1"/>
  <c r="JX93" i="1"/>
  <c r="JX72" i="1"/>
  <c r="JX84" i="1"/>
  <c r="JX82" i="1"/>
  <c r="JX91" i="1"/>
  <c r="JX102" i="1"/>
  <c r="JX104" i="1"/>
  <c r="JX73" i="1"/>
  <c r="JX94" i="1"/>
  <c r="JX101" i="1"/>
  <c r="JX76" i="1"/>
  <c r="JX97" i="1"/>
  <c r="JX92" i="1"/>
  <c r="JX90" i="1"/>
  <c r="JX78" i="1"/>
  <c r="JX103" i="1"/>
  <c r="JX81" i="1"/>
  <c r="JX86" i="1"/>
  <c r="JX100" i="1"/>
  <c r="JX96" i="1"/>
  <c r="JX88" i="1"/>
  <c r="JX74" i="1"/>
  <c r="JX105" i="1"/>
  <c r="JX85" i="1"/>
  <c r="JX79" i="1"/>
  <c r="JX87" i="1"/>
  <c r="JX99" i="1"/>
  <c r="JX98" i="1"/>
  <c r="JX95" i="1"/>
  <c r="JX75" i="1"/>
  <c r="JX83" i="1"/>
  <c r="JX107" i="1"/>
  <c r="JX89" i="1"/>
  <c r="JX106" i="1"/>
  <c r="JX80" i="1"/>
  <c r="DQ76" i="1"/>
  <c r="DQ93" i="1"/>
  <c r="DQ77" i="1"/>
  <c r="DQ84" i="1"/>
  <c r="DQ92" i="1"/>
  <c r="DQ82" i="1"/>
  <c r="DQ91" i="1"/>
  <c r="DQ100" i="1"/>
  <c r="DQ90" i="1"/>
  <c r="DQ101" i="1"/>
  <c r="DQ72" i="1"/>
  <c r="DQ73" i="1"/>
  <c r="DQ104" i="1"/>
  <c r="DQ78" i="1"/>
  <c r="DQ96" i="1"/>
  <c r="DQ94" i="1"/>
  <c r="DQ102" i="1"/>
  <c r="DQ97" i="1"/>
  <c r="DQ81" i="1"/>
  <c r="DQ74" i="1"/>
  <c r="DQ79" i="1"/>
  <c r="DQ75" i="1"/>
  <c r="DQ98" i="1"/>
  <c r="DQ88" i="1"/>
  <c r="DQ105" i="1"/>
  <c r="DQ86" i="1"/>
  <c r="DQ85" i="1"/>
  <c r="DQ103" i="1"/>
  <c r="DQ87" i="1"/>
  <c r="DQ80" i="1"/>
  <c r="DQ99" i="1"/>
  <c r="DQ95" i="1"/>
  <c r="DQ83" i="1"/>
  <c r="DQ89" i="1"/>
  <c r="DQ107" i="1"/>
  <c r="DQ106" i="1"/>
  <c r="GI100" i="1"/>
  <c r="GI92" i="1"/>
  <c r="GI93" i="1"/>
  <c r="GI76" i="1"/>
  <c r="GI84" i="1"/>
  <c r="GI72" i="1"/>
  <c r="GI77" i="1"/>
  <c r="GI91" i="1"/>
  <c r="GI101" i="1"/>
  <c r="GI97" i="1"/>
  <c r="GI78" i="1"/>
  <c r="GI104" i="1"/>
  <c r="GI102" i="1"/>
  <c r="GI90" i="1"/>
  <c r="GI81" i="1"/>
  <c r="GI96" i="1"/>
  <c r="GI86" i="1"/>
  <c r="GI94" i="1"/>
  <c r="GI82" i="1"/>
  <c r="GI73" i="1"/>
  <c r="GI79" i="1"/>
  <c r="GI98" i="1"/>
  <c r="GI85" i="1"/>
  <c r="GI74" i="1"/>
  <c r="GI105" i="1"/>
  <c r="GI103" i="1"/>
  <c r="GI99" i="1"/>
  <c r="GI106" i="1"/>
  <c r="GI80" i="1"/>
  <c r="GI75" i="1"/>
  <c r="GI89" i="1"/>
  <c r="GI87" i="1"/>
  <c r="GI88" i="1"/>
  <c r="GI83" i="1"/>
  <c r="GI95" i="1"/>
  <c r="GI107" i="1"/>
  <c r="EW91" i="1"/>
  <c r="EW84" i="1"/>
  <c r="EW82" i="1"/>
  <c r="EW100" i="1"/>
  <c r="EW93" i="1"/>
  <c r="EW76" i="1"/>
  <c r="EW72" i="1"/>
  <c r="EW97" i="1"/>
  <c r="EW73" i="1"/>
  <c r="EW92" i="1"/>
  <c r="EW101" i="1"/>
  <c r="EW104" i="1"/>
  <c r="EW94" i="1"/>
  <c r="EW90" i="1"/>
  <c r="EW78" i="1"/>
  <c r="EW102" i="1"/>
  <c r="EW86" i="1"/>
  <c r="EW77" i="1"/>
  <c r="EW81" i="1"/>
  <c r="EW79" i="1"/>
  <c r="EW85" i="1"/>
  <c r="EW103" i="1"/>
  <c r="EW96" i="1"/>
  <c r="EW87" i="1"/>
  <c r="EW74" i="1"/>
  <c r="EW75" i="1"/>
  <c r="EW98" i="1"/>
  <c r="EW88" i="1"/>
  <c r="EW99" i="1"/>
  <c r="EW95" i="1"/>
  <c r="EW89" i="1"/>
  <c r="EW107" i="1"/>
  <c r="EW83" i="1"/>
  <c r="EW106" i="1"/>
  <c r="EW105" i="1"/>
  <c r="EW80" i="1"/>
  <c r="DV82" i="1"/>
  <c r="DV84" i="1"/>
  <c r="DV93" i="1"/>
  <c r="DV72" i="1"/>
  <c r="DV94" i="1"/>
  <c r="DV92" i="1"/>
  <c r="DV76" i="1"/>
  <c r="DV100" i="1"/>
  <c r="DV78" i="1"/>
  <c r="DV90" i="1"/>
  <c r="DV101" i="1"/>
  <c r="DV104" i="1"/>
  <c r="DV73" i="1"/>
  <c r="DV77" i="1"/>
  <c r="DV97" i="1"/>
  <c r="DV91" i="1"/>
  <c r="DV102" i="1"/>
  <c r="DV86" i="1"/>
  <c r="DV81" i="1"/>
  <c r="DV103" i="1"/>
  <c r="DV85" i="1"/>
  <c r="DV74" i="1"/>
  <c r="DV79" i="1"/>
  <c r="DV87" i="1"/>
  <c r="DV105" i="1"/>
  <c r="DV96" i="1"/>
  <c r="DV98" i="1"/>
  <c r="DV75" i="1"/>
  <c r="DV83" i="1"/>
  <c r="DV106" i="1"/>
  <c r="DV89" i="1"/>
  <c r="DV95" i="1"/>
  <c r="DV107" i="1"/>
  <c r="DV80" i="1"/>
  <c r="DV99" i="1"/>
  <c r="DV88" i="1"/>
  <c r="JC76" i="1"/>
  <c r="JC84" i="1"/>
  <c r="JC93" i="1"/>
  <c r="JC77" i="1"/>
  <c r="JC82" i="1"/>
  <c r="JC100" i="1"/>
  <c r="JC91" i="1"/>
  <c r="JC72" i="1"/>
  <c r="JC92" i="1"/>
  <c r="JC104" i="1"/>
  <c r="JC102" i="1"/>
  <c r="JC101" i="1"/>
  <c r="JC97" i="1"/>
  <c r="JC73" i="1"/>
  <c r="JC94" i="1"/>
  <c r="JC78" i="1"/>
  <c r="JC90" i="1"/>
  <c r="JC74" i="1"/>
  <c r="JC75" i="1"/>
  <c r="JC86" i="1"/>
  <c r="JC98" i="1"/>
  <c r="JC88" i="1"/>
  <c r="JC105" i="1"/>
  <c r="JC79" i="1"/>
  <c r="JC81" i="1"/>
  <c r="JC96" i="1"/>
  <c r="JC103" i="1"/>
  <c r="JC87" i="1"/>
  <c r="JC85" i="1"/>
  <c r="JC83" i="1"/>
  <c r="JC99" i="1"/>
  <c r="JC95" i="1"/>
  <c r="JC80" i="1"/>
  <c r="JC89" i="1"/>
  <c r="JC107" i="1"/>
  <c r="JC106" i="1"/>
  <c r="GN84" i="1"/>
  <c r="GN76" i="1"/>
  <c r="GN100" i="1"/>
  <c r="GN77" i="1"/>
  <c r="GN72" i="1"/>
  <c r="GN82" i="1"/>
  <c r="GN90" i="1"/>
  <c r="GN101" i="1"/>
  <c r="GN104" i="1"/>
  <c r="GN94" i="1"/>
  <c r="GN78" i="1"/>
  <c r="GN102" i="1"/>
  <c r="GN73" i="1"/>
  <c r="GN91" i="1"/>
  <c r="GN81" i="1"/>
  <c r="GN86" i="1"/>
  <c r="GN92" i="1"/>
  <c r="GN96" i="1"/>
  <c r="GN93" i="1"/>
  <c r="GN79" i="1"/>
  <c r="GN87" i="1"/>
  <c r="GN85" i="1"/>
  <c r="GN97" i="1"/>
  <c r="GN103" i="1"/>
  <c r="GN98" i="1"/>
  <c r="GN75" i="1"/>
  <c r="GN88" i="1"/>
  <c r="GN74" i="1"/>
  <c r="GN89" i="1"/>
  <c r="GN95" i="1"/>
  <c r="GN105" i="1"/>
  <c r="GN83" i="1"/>
  <c r="GN106" i="1"/>
  <c r="GN107" i="1"/>
  <c r="GN99" i="1"/>
  <c r="GN80" i="1"/>
  <c r="BL93" i="1"/>
  <c r="BL76" i="1"/>
  <c r="BL100" i="1"/>
  <c r="BL72" i="1"/>
  <c r="BL77" i="1"/>
  <c r="BL84" i="1"/>
  <c r="BL91" i="1"/>
  <c r="BL82" i="1"/>
  <c r="BL97" i="1"/>
  <c r="BL102" i="1"/>
  <c r="BL104" i="1"/>
  <c r="BL92" i="1"/>
  <c r="BL90" i="1"/>
  <c r="BL78" i="1"/>
  <c r="BL101" i="1"/>
  <c r="BL96" i="1"/>
  <c r="BL81" i="1"/>
  <c r="BL86" i="1"/>
  <c r="BL73" i="1"/>
  <c r="BL87" i="1"/>
  <c r="BL98" i="1"/>
  <c r="BL94" i="1"/>
  <c r="BL79" i="1"/>
  <c r="BL88" i="1"/>
  <c r="BL105" i="1"/>
  <c r="BL103" i="1"/>
  <c r="BL74" i="1"/>
  <c r="BL75" i="1"/>
  <c r="BL85" i="1"/>
  <c r="BL99" i="1"/>
  <c r="BL106" i="1"/>
  <c r="BL83" i="1"/>
  <c r="BL89" i="1"/>
  <c r="BL95" i="1"/>
  <c r="BL107" i="1"/>
  <c r="BL80" i="1"/>
  <c r="GP84" i="1"/>
  <c r="GP93" i="1"/>
  <c r="GP92" i="1"/>
  <c r="GP76" i="1"/>
  <c r="GP100" i="1"/>
  <c r="GP72" i="1"/>
  <c r="GP77" i="1"/>
  <c r="GP91" i="1"/>
  <c r="GP78" i="1"/>
  <c r="GP97" i="1"/>
  <c r="GP73" i="1"/>
  <c r="GP82" i="1"/>
  <c r="GP101" i="1"/>
  <c r="GP94" i="1"/>
  <c r="GP102" i="1"/>
  <c r="GP86" i="1"/>
  <c r="GP81" i="1"/>
  <c r="GP104" i="1"/>
  <c r="GP90" i="1"/>
  <c r="GP96" i="1"/>
  <c r="GP87" i="1"/>
  <c r="GP105" i="1"/>
  <c r="GP98" i="1"/>
  <c r="GP79" i="1"/>
  <c r="GP75" i="1"/>
  <c r="GP85" i="1"/>
  <c r="GP74" i="1"/>
  <c r="GP107" i="1"/>
  <c r="GP80" i="1"/>
  <c r="GP103" i="1"/>
  <c r="GP88" i="1"/>
  <c r="GP99" i="1"/>
  <c r="GP106" i="1"/>
  <c r="GP83" i="1"/>
  <c r="GP89" i="1"/>
  <c r="GP95" i="1"/>
  <c r="JW93" i="1"/>
  <c r="JW76" i="1"/>
  <c r="JW84" i="1"/>
  <c r="JW100" i="1"/>
  <c r="JW72" i="1"/>
  <c r="JW77" i="1"/>
  <c r="JW91" i="1"/>
  <c r="JW82" i="1"/>
  <c r="JW101" i="1"/>
  <c r="JW90" i="1"/>
  <c r="JW73" i="1"/>
  <c r="JW97" i="1"/>
  <c r="JW104" i="1"/>
  <c r="JW102" i="1"/>
  <c r="JW94" i="1"/>
  <c r="JW92" i="1"/>
  <c r="JW96" i="1"/>
  <c r="JW86" i="1"/>
  <c r="JW78" i="1"/>
  <c r="JW81" i="1"/>
  <c r="JW74" i="1"/>
  <c r="JW87" i="1"/>
  <c r="JW79" i="1"/>
  <c r="JW98" i="1"/>
  <c r="JW105" i="1"/>
  <c r="JW75" i="1"/>
  <c r="JW103" i="1"/>
  <c r="JW85" i="1"/>
  <c r="JW88" i="1"/>
  <c r="JW107" i="1"/>
  <c r="JW89" i="1"/>
  <c r="JW99" i="1"/>
  <c r="JW80" i="1"/>
  <c r="JW83" i="1"/>
  <c r="JW95" i="1"/>
  <c r="JW106" i="1"/>
  <c r="DI76" i="1"/>
  <c r="DI91" i="1"/>
  <c r="DI72" i="1"/>
  <c r="DI77" i="1"/>
  <c r="DI92" i="1"/>
  <c r="DI84" i="1"/>
  <c r="DI82" i="1"/>
  <c r="DI78" i="1"/>
  <c r="DI93" i="1"/>
  <c r="DI97" i="1"/>
  <c r="DI90" i="1"/>
  <c r="DI104" i="1"/>
  <c r="DI101" i="1"/>
  <c r="DI81" i="1"/>
  <c r="DI102" i="1"/>
  <c r="DI86" i="1"/>
  <c r="DI94" i="1"/>
  <c r="DI73" i="1"/>
  <c r="DI74" i="1"/>
  <c r="DI79" i="1"/>
  <c r="DI75" i="1"/>
  <c r="DI98" i="1"/>
  <c r="DI100" i="1"/>
  <c r="DI105" i="1"/>
  <c r="DI96" i="1"/>
  <c r="DI103" i="1"/>
  <c r="DI80" i="1"/>
  <c r="DI99" i="1"/>
  <c r="DI107" i="1"/>
  <c r="DI87" i="1"/>
  <c r="DI85" i="1"/>
  <c r="DI95" i="1"/>
  <c r="DI88" i="1"/>
  <c r="DI89" i="1"/>
  <c r="DI83" i="1"/>
  <c r="DI106" i="1"/>
  <c r="CV93" i="1"/>
  <c r="CV92" i="1"/>
  <c r="CV84" i="1"/>
  <c r="CV91" i="1"/>
  <c r="CV76" i="1"/>
  <c r="CV100" i="1"/>
  <c r="CV72" i="1"/>
  <c r="CV82" i="1"/>
  <c r="CV101" i="1"/>
  <c r="CV78" i="1"/>
  <c r="CV102" i="1"/>
  <c r="CV97" i="1"/>
  <c r="CV77" i="1"/>
  <c r="CV90" i="1"/>
  <c r="CV104" i="1"/>
  <c r="CV96" i="1"/>
  <c r="CV75" i="1"/>
  <c r="CV79" i="1"/>
  <c r="CV87" i="1"/>
  <c r="CV81" i="1"/>
  <c r="CV103" i="1"/>
  <c r="CV74" i="1"/>
  <c r="CV94" i="1"/>
  <c r="CV73" i="1"/>
  <c r="CV86" i="1"/>
  <c r="CV98" i="1"/>
  <c r="CV106" i="1"/>
  <c r="CV105" i="1"/>
  <c r="CV107" i="1"/>
  <c r="CV80" i="1"/>
  <c r="CV85" i="1"/>
  <c r="CV88" i="1"/>
  <c r="CV83" i="1"/>
  <c r="CV99" i="1"/>
  <c r="CV95" i="1"/>
  <c r="CV89" i="1"/>
  <c r="DZ76" i="1"/>
  <c r="DZ93" i="1"/>
  <c r="DZ77" i="1"/>
  <c r="DZ84" i="1"/>
  <c r="DZ82" i="1"/>
  <c r="DZ100" i="1"/>
  <c r="DZ72" i="1"/>
  <c r="DZ91" i="1"/>
  <c r="DZ90" i="1"/>
  <c r="DZ78" i="1"/>
  <c r="DZ104" i="1"/>
  <c r="DZ73" i="1"/>
  <c r="DZ97" i="1"/>
  <c r="DZ94" i="1"/>
  <c r="DZ101" i="1"/>
  <c r="DZ81" i="1"/>
  <c r="DZ98" i="1"/>
  <c r="DZ88" i="1"/>
  <c r="DZ102" i="1"/>
  <c r="DZ105" i="1"/>
  <c r="DZ86" i="1"/>
  <c r="DZ92" i="1"/>
  <c r="DZ96" i="1"/>
  <c r="DZ103" i="1"/>
  <c r="DZ87" i="1"/>
  <c r="DZ74" i="1"/>
  <c r="DZ75" i="1"/>
  <c r="DZ85" i="1"/>
  <c r="DZ95" i="1"/>
  <c r="DZ83" i="1"/>
  <c r="DZ89" i="1"/>
  <c r="DZ79" i="1"/>
  <c r="DZ107" i="1"/>
  <c r="DZ106" i="1"/>
  <c r="DZ80" i="1"/>
  <c r="DZ99" i="1"/>
  <c r="DB82" i="1"/>
  <c r="DB92" i="1"/>
  <c r="DB76" i="1"/>
  <c r="DB84" i="1"/>
  <c r="DB93" i="1"/>
  <c r="DB72" i="1"/>
  <c r="DB77" i="1"/>
  <c r="DB100" i="1"/>
  <c r="DB90" i="1"/>
  <c r="DB101" i="1"/>
  <c r="DB102" i="1"/>
  <c r="DB78" i="1"/>
  <c r="DB104" i="1"/>
  <c r="DB91" i="1"/>
  <c r="DB94" i="1"/>
  <c r="DB97" i="1"/>
  <c r="DB86" i="1"/>
  <c r="DB81" i="1"/>
  <c r="DB73" i="1"/>
  <c r="DB103" i="1"/>
  <c r="DB98" i="1"/>
  <c r="DB74" i="1"/>
  <c r="DB105" i="1"/>
  <c r="DB85" i="1"/>
  <c r="DB87" i="1"/>
  <c r="DB79" i="1"/>
  <c r="DB107" i="1"/>
  <c r="DB99" i="1"/>
  <c r="DB106" i="1"/>
  <c r="DB96" i="1"/>
  <c r="DB89" i="1"/>
  <c r="DB80" i="1"/>
  <c r="DB75" i="1"/>
  <c r="DB88" i="1"/>
  <c r="DB95" i="1"/>
  <c r="DB83" i="1"/>
  <c r="GC84" i="1"/>
  <c r="GC92" i="1"/>
  <c r="GC76" i="1"/>
  <c r="GC93" i="1"/>
  <c r="GC77" i="1"/>
  <c r="GC100" i="1"/>
  <c r="GC72" i="1"/>
  <c r="GC91" i="1"/>
  <c r="GC101" i="1"/>
  <c r="GC78" i="1"/>
  <c r="GC97" i="1"/>
  <c r="GC90" i="1"/>
  <c r="GC82" i="1"/>
  <c r="GC104" i="1"/>
  <c r="GC102" i="1"/>
  <c r="GC73" i="1"/>
  <c r="GC81" i="1"/>
  <c r="GC94" i="1"/>
  <c r="GC103" i="1"/>
  <c r="GC87" i="1"/>
  <c r="GC98" i="1"/>
  <c r="GC75" i="1"/>
  <c r="GC105" i="1"/>
  <c r="GC74" i="1"/>
  <c r="GC79" i="1"/>
  <c r="GC96" i="1"/>
  <c r="GC85" i="1"/>
  <c r="GC89" i="1"/>
  <c r="GC106" i="1"/>
  <c r="GC86" i="1"/>
  <c r="GC107" i="1"/>
  <c r="GC88" i="1"/>
  <c r="GC95" i="1"/>
  <c r="GC83" i="1"/>
  <c r="GC80" i="1"/>
  <c r="GC99" i="1"/>
  <c r="GV76" i="1"/>
  <c r="GV100" i="1"/>
  <c r="GV92" i="1"/>
  <c r="GV93" i="1"/>
  <c r="GV77" i="1"/>
  <c r="GV72" i="1"/>
  <c r="GV82" i="1"/>
  <c r="GV84" i="1"/>
  <c r="GV91" i="1"/>
  <c r="GV81" i="1"/>
  <c r="GV90" i="1"/>
  <c r="GV104" i="1"/>
  <c r="GV94" i="1"/>
  <c r="GV78" i="1"/>
  <c r="GV102" i="1"/>
  <c r="GV73" i="1"/>
  <c r="GV97" i="1"/>
  <c r="GV101" i="1"/>
  <c r="GV96" i="1"/>
  <c r="GV103" i="1"/>
  <c r="GV98" i="1"/>
  <c r="GV75" i="1"/>
  <c r="GV74" i="1"/>
  <c r="GV105" i="1"/>
  <c r="GV86" i="1"/>
  <c r="GV85" i="1"/>
  <c r="GV95" i="1"/>
  <c r="GV89" i="1"/>
  <c r="GV79" i="1"/>
  <c r="GV83" i="1"/>
  <c r="GV106" i="1"/>
  <c r="GV87" i="1"/>
  <c r="GV88" i="1"/>
  <c r="GV107" i="1"/>
  <c r="GV80" i="1"/>
  <c r="GV99" i="1"/>
  <c r="GO91" i="1"/>
  <c r="GO77" i="1"/>
  <c r="GO82" i="1"/>
  <c r="GO93" i="1"/>
  <c r="GO84" i="1"/>
  <c r="GO97" i="1"/>
  <c r="GO90" i="1"/>
  <c r="GO76" i="1"/>
  <c r="GO92" i="1"/>
  <c r="GO94" i="1"/>
  <c r="GO72" i="1"/>
  <c r="GO78" i="1"/>
  <c r="GO73" i="1"/>
  <c r="GO104" i="1"/>
  <c r="GO96" i="1"/>
  <c r="GO81" i="1"/>
  <c r="GO102" i="1"/>
  <c r="GO100" i="1"/>
  <c r="GO88" i="1"/>
  <c r="GO103" i="1"/>
  <c r="GO79" i="1"/>
  <c r="GO86" i="1"/>
  <c r="GO74" i="1"/>
  <c r="GO85" i="1"/>
  <c r="GO101" i="1"/>
  <c r="GO87" i="1"/>
  <c r="GO105" i="1"/>
  <c r="GO75" i="1"/>
  <c r="GO95" i="1"/>
  <c r="GO98" i="1"/>
  <c r="GO83" i="1"/>
  <c r="GO106" i="1"/>
  <c r="GO107" i="1"/>
  <c r="GO80" i="1"/>
  <c r="GO89" i="1"/>
  <c r="GO99" i="1"/>
  <c r="DK93" i="1"/>
  <c r="DK91" i="1"/>
  <c r="DK100" i="1"/>
  <c r="DK72" i="1"/>
  <c r="DK84" i="1"/>
  <c r="DK82" i="1"/>
  <c r="DK104" i="1"/>
  <c r="DK94" i="1"/>
  <c r="DK76" i="1"/>
  <c r="DK90" i="1"/>
  <c r="DK77" i="1"/>
  <c r="DK92" i="1"/>
  <c r="DK101" i="1"/>
  <c r="DK78" i="1"/>
  <c r="DK86" i="1"/>
  <c r="DK81" i="1"/>
  <c r="DK105" i="1"/>
  <c r="DK73" i="1"/>
  <c r="DK96" i="1"/>
  <c r="DK87" i="1"/>
  <c r="DK85" i="1"/>
  <c r="DK97" i="1"/>
  <c r="DK102" i="1"/>
  <c r="DK74" i="1"/>
  <c r="DK79" i="1"/>
  <c r="DK103" i="1"/>
  <c r="DK75" i="1"/>
  <c r="DK88" i="1"/>
  <c r="DK80" i="1"/>
  <c r="DK99" i="1"/>
  <c r="DK98" i="1"/>
  <c r="DK83" i="1"/>
  <c r="DK89" i="1"/>
  <c r="DK107" i="1"/>
  <c r="DK95" i="1"/>
  <c r="DK106" i="1"/>
  <c r="GJ100" i="1"/>
  <c r="GJ72" i="1"/>
  <c r="GJ91" i="1"/>
  <c r="GJ76" i="1"/>
  <c r="GJ77" i="1"/>
  <c r="GJ84" i="1"/>
  <c r="GJ93" i="1"/>
  <c r="GJ78" i="1"/>
  <c r="GJ104" i="1"/>
  <c r="GJ90" i="1"/>
  <c r="GJ92" i="1"/>
  <c r="GJ94" i="1"/>
  <c r="GJ101" i="1"/>
  <c r="GJ102" i="1"/>
  <c r="GJ97" i="1"/>
  <c r="GJ81" i="1"/>
  <c r="GJ73" i="1"/>
  <c r="GJ82" i="1"/>
  <c r="GJ86" i="1"/>
  <c r="GJ103" i="1"/>
  <c r="GJ87" i="1"/>
  <c r="GJ85" i="1"/>
  <c r="GJ96" i="1"/>
  <c r="GJ74" i="1"/>
  <c r="GJ75" i="1"/>
  <c r="GJ98" i="1"/>
  <c r="GJ88" i="1"/>
  <c r="GJ79" i="1"/>
  <c r="GJ105" i="1"/>
  <c r="GJ107" i="1"/>
  <c r="GJ106" i="1"/>
  <c r="GJ80" i="1"/>
  <c r="GJ99" i="1"/>
  <c r="GJ83" i="1"/>
  <c r="GJ95" i="1"/>
  <c r="GJ89" i="1"/>
  <c r="BP84" i="1"/>
  <c r="BP72" i="1"/>
  <c r="BP92" i="1"/>
  <c r="BP76" i="1"/>
  <c r="BP91" i="1"/>
  <c r="BP77" i="1"/>
  <c r="BP100" i="1"/>
  <c r="BP82" i="1"/>
  <c r="BP101" i="1"/>
  <c r="BP78" i="1"/>
  <c r="BP102" i="1"/>
  <c r="BP73" i="1"/>
  <c r="BP93" i="1"/>
  <c r="BP97" i="1"/>
  <c r="BP104" i="1"/>
  <c r="BP94" i="1"/>
  <c r="BP81" i="1"/>
  <c r="BP90" i="1"/>
  <c r="BP86" i="1"/>
  <c r="BP74" i="1"/>
  <c r="BP79" i="1"/>
  <c r="BP103" i="1"/>
  <c r="BP98" i="1"/>
  <c r="BP105" i="1"/>
  <c r="BP96" i="1"/>
  <c r="BP75" i="1"/>
  <c r="BP95" i="1"/>
  <c r="BP107" i="1"/>
  <c r="BP99" i="1"/>
  <c r="BP106" i="1"/>
  <c r="BP87" i="1"/>
  <c r="BP85" i="1"/>
  <c r="BP89" i="1"/>
  <c r="BP88" i="1"/>
  <c r="BP80" i="1"/>
  <c r="BP83" i="1"/>
  <c r="BI76" i="1"/>
  <c r="BI100" i="1"/>
  <c r="BI91" i="1"/>
  <c r="BI77" i="1"/>
  <c r="BI93" i="1"/>
  <c r="BI82" i="1"/>
  <c r="BI92" i="1"/>
  <c r="BI84" i="1"/>
  <c r="BI72" i="1"/>
  <c r="BI102" i="1"/>
  <c r="BI78" i="1"/>
  <c r="BI104" i="1"/>
  <c r="BI101" i="1"/>
  <c r="BI97" i="1"/>
  <c r="BI73" i="1"/>
  <c r="BI94" i="1"/>
  <c r="BI81" i="1"/>
  <c r="BI96" i="1"/>
  <c r="BI90" i="1"/>
  <c r="BI79" i="1"/>
  <c r="BI98" i="1"/>
  <c r="BI105" i="1"/>
  <c r="BI85" i="1"/>
  <c r="BI74" i="1"/>
  <c r="BI86" i="1"/>
  <c r="BI75" i="1"/>
  <c r="BI87" i="1"/>
  <c r="BI95" i="1"/>
  <c r="BI99" i="1"/>
  <c r="BI83" i="1"/>
  <c r="BI89" i="1"/>
  <c r="BI106" i="1"/>
  <c r="BI103" i="1"/>
  <c r="BI107" i="1"/>
  <c r="BI88" i="1"/>
  <c r="BI80" i="1"/>
  <c r="FB91" i="1"/>
  <c r="FB84" i="1"/>
  <c r="FB82" i="1"/>
  <c r="FB76" i="1"/>
  <c r="FB100" i="1"/>
  <c r="FB72" i="1"/>
  <c r="FB77" i="1"/>
  <c r="FB92" i="1"/>
  <c r="FB93" i="1"/>
  <c r="FB101" i="1"/>
  <c r="FB73" i="1"/>
  <c r="FB78" i="1"/>
  <c r="FB90" i="1"/>
  <c r="FB104" i="1"/>
  <c r="FB81" i="1"/>
  <c r="FB94" i="1"/>
  <c r="FB97" i="1"/>
  <c r="FB102" i="1"/>
  <c r="FB86" i="1"/>
  <c r="FB103" i="1"/>
  <c r="FB98" i="1"/>
  <c r="FB74" i="1"/>
  <c r="FB105" i="1"/>
  <c r="FB79" i="1"/>
  <c r="FB95" i="1"/>
  <c r="FB99" i="1"/>
  <c r="FB106" i="1"/>
  <c r="FB96" i="1"/>
  <c r="FB87" i="1"/>
  <c r="FB75" i="1"/>
  <c r="FB85" i="1"/>
  <c r="FB80" i="1"/>
  <c r="FB89" i="1"/>
  <c r="FB88" i="1"/>
  <c r="FB107" i="1"/>
  <c r="FB83" i="1"/>
  <c r="DO93" i="1"/>
  <c r="DO76" i="1"/>
  <c r="DO100" i="1"/>
  <c r="DO72" i="1"/>
  <c r="DO92" i="1"/>
  <c r="DO77" i="1"/>
  <c r="DO91" i="1"/>
  <c r="DO97" i="1"/>
  <c r="DO73" i="1"/>
  <c r="DO84" i="1"/>
  <c r="DO101" i="1"/>
  <c r="DO90" i="1"/>
  <c r="DO82" i="1"/>
  <c r="DO104" i="1"/>
  <c r="DO96" i="1"/>
  <c r="DO78" i="1"/>
  <c r="DO86" i="1"/>
  <c r="DO102" i="1"/>
  <c r="DO75" i="1"/>
  <c r="DO85" i="1"/>
  <c r="DO94" i="1"/>
  <c r="DO87" i="1"/>
  <c r="DO105" i="1"/>
  <c r="DO98" i="1"/>
  <c r="DO79" i="1"/>
  <c r="DO74" i="1"/>
  <c r="DO107" i="1"/>
  <c r="DO83" i="1"/>
  <c r="DO80" i="1"/>
  <c r="DO81" i="1"/>
  <c r="DO103" i="1"/>
  <c r="DO99" i="1"/>
  <c r="DO106" i="1"/>
  <c r="DO88" i="1"/>
  <c r="DO89" i="1"/>
  <c r="DO95" i="1"/>
  <c r="FZ91" i="1"/>
  <c r="FZ82" i="1"/>
  <c r="FZ84" i="1"/>
  <c r="FZ93" i="1"/>
  <c r="FZ76" i="1"/>
  <c r="FZ100" i="1"/>
  <c r="FZ72" i="1"/>
  <c r="FZ104" i="1"/>
  <c r="FZ78" i="1"/>
  <c r="FZ97" i="1"/>
  <c r="FZ90" i="1"/>
  <c r="FZ73" i="1"/>
  <c r="FZ101" i="1"/>
  <c r="FZ102" i="1"/>
  <c r="FZ86" i="1"/>
  <c r="FZ92" i="1"/>
  <c r="FZ96" i="1"/>
  <c r="FZ77" i="1"/>
  <c r="FZ75" i="1"/>
  <c r="FZ85" i="1"/>
  <c r="FZ81" i="1"/>
  <c r="FZ103" i="1"/>
  <c r="FZ74" i="1"/>
  <c r="FZ94" i="1"/>
  <c r="FZ87" i="1"/>
  <c r="FZ105" i="1"/>
  <c r="FZ98" i="1"/>
  <c r="FZ79" i="1"/>
  <c r="FZ95" i="1"/>
  <c r="FZ89" i="1"/>
  <c r="FZ88" i="1"/>
  <c r="FZ107" i="1"/>
  <c r="FZ80" i="1"/>
  <c r="FZ106" i="1"/>
  <c r="FZ99" i="1"/>
  <c r="FZ83" i="1"/>
  <c r="FY76" i="1"/>
  <c r="FY100" i="1"/>
  <c r="FY72" i="1"/>
  <c r="FY91" i="1"/>
  <c r="FY77" i="1"/>
  <c r="FY82" i="1"/>
  <c r="FY93" i="1"/>
  <c r="FY104" i="1"/>
  <c r="FY102" i="1"/>
  <c r="FY101" i="1"/>
  <c r="FY97" i="1"/>
  <c r="FY84" i="1"/>
  <c r="FY90" i="1"/>
  <c r="FY92" i="1"/>
  <c r="FY94" i="1"/>
  <c r="FY78" i="1"/>
  <c r="FY96" i="1"/>
  <c r="FY73" i="1"/>
  <c r="FY86" i="1"/>
  <c r="FY85" i="1"/>
  <c r="FY98" i="1"/>
  <c r="FY81" i="1"/>
  <c r="FY103" i="1"/>
  <c r="FY79" i="1"/>
  <c r="FY74" i="1"/>
  <c r="FY75" i="1"/>
  <c r="FY87" i="1"/>
  <c r="FY105" i="1"/>
  <c r="FY88" i="1"/>
  <c r="FY95" i="1"/>
  <c r="FY99" i="1"/>
  <c r="FY83" i="1"/>
  <c r="FY106" i="1"/>
  <c r="FY89" i="1"/>
  <c r="FY107" i="1"/>
  <c r="FY80" i="1"/>
  <c r="DW93" i="1"/>
  <c r="DW84" i="1"/>
  <c r="DW92" i="1"/>
  <c r="DW76" i="1"/>
  <c r="DW100" i="1"/>
  <c r="DW77" i="1"/>
  <c r="DW91" i="1"/>
  <c r="DW82" i="1"/>
  <c r="DW101" i="1"/>
  <c r="DW90" i="1"/>
  <c r="DW94" i="1"/>
  <c r="DW104" i="1"/>
  <c r="DW78" i="1"/>
  <c r="DW102" i="1"/>
  <c r="DW86" i="1"/>
  <c r="DW97" i="1"/>
  <c r="DW72" i="1"/>
  <c r="DW73" i="1"/>
  <c r="DW81" i="1"/>
  <c r="DW96" i="1"/>
  <c r="DW85" i="1"/>
  <c r="DW87" i="1"/>
  <c r="DW75" i="1"/>
  <c r="DW98" i="1"/>
  <c r="DW79" i="1"/>
  <c r="DW88" i="1"/>
  <c r="DW105" i="1"/>
  <c r="DW103" i="1"/>
  <c r="DW74" i="1"/>
  <c r="DW107" i="1"/>
  <c r="DW80" i="1"/>
  <c r="DW99" i="1"/>
  <c r="DW83" i="1"/>
  <c r="DW89" i="1"/>
  <c r="DW95" i="1"/>
  <c r="DW106" i="1"/>
  <c r="BO100" i="1"/>
  <c r="BO91" i="1"/>
  <c r="BO82" i="1"/>
  <c r="BO92" i="1"/>
  <c r="BO76" i="1"/>
  <c r="BO84" i="1"/>
  <c r="BO93" i="1"/>
  <c r="BO72" i="1"/>
  <c r="BO94" i="1"/>
  <c r="BO97" i="1"/>
  <c r="BO101" i="1"/>
  <c r="BO77" i="1"/>
  <c r="BO90" i="1"/>
  <c r="BO78" i="1"/>
  <c r="BO104" i="1"/>
  <c r="BO86" i="1"/>
  <c r="BO96" i="1"/>
  <c r="BO79" i="1"/>
  <c r="BO87" i="1"/>
  <c r="BO73" i="1"/>
  <c r="BO103" i="1"/>
  <c r="BO75" i="1"/>
  <c r="BO74" i="1"/>
  <c r="BO98" i="1"/>
  <c r="BO102" i="1"/>
  <c r="BO85" i="1"/>
  <c r="BO95" i="1"/>
  <c r="BO83" i="1"/>
  <c r="BO89" i="1"/>
  <c r="BO107" i="1"/>
  <c r="BO99" i="1"/>
  <c r="BO106" i="1"/>
  <c r="BO88" i="1"/>
  <c r="BO81" i="1"/>
  <c r="BO80" i="1"/>
  <c r="BO105" i="1"/>
  <c r="JY91" i="1"/>
  <c r="JY82" i="1"/>
  <c r="JY76" i="1"/>
  <c r="JY84" i="1"/>
  <c r="JY100" i="1"/>
  <c r="JY72" i="1"/>
  <c r="JY77" i="1"/>
  <c r="JY92" i="1"/>
  <c r="JY93" i="1"/>
  <c r="JY73" i="1"/>
  <c r="JY94" i="1"/>
  <c r="JY104" i="1"/>
  <c r="JY102" i="1"/>
  <c r="JY90" i="1"/>
  <c r="JY101" i="1"/>
  <c r="JY86" i="1"/>
  <c r="JY97" i="1"/>
  <c r="JY78" i="1"/>
  <c r="JY103" i="1"/>
  <c r="JY79" i="1"/>
  <c r="JY96" i="1"/>
  <c r="JY85" i="1"/>
  <c r="JY87" i="1"/>
  <c r="JY81" i="1"/>
  <c r="JY75" i="1"/>
  <c r="JY98" i="1"/>
  <c r="JY88" i="1"/>
  <c r="JY89" i="1"/>
  <c r="JY95" i="1"/>
  <c r="JY83" i="1"/>
  <c r="JY74" i="1"/>
  <c r="JY107" i="1"/>
  <c r="JY106" i="1"/>
  <c r="JY105" i="1"/>
  <c r="JY80" i="1"/>
  <c r="JY99" i="1"/>
  <c r="GK76" i="1"/>
  <c r="GK93" i="1"/>
  <c r="GK72" i="1"/>
  <c r="GK77" i="1"/>
  <c r="GK100" i="1"/>
  <c r="GK91" i="1"/>
  <c r="GK82" i="1"/>
  <c r="GK101" i="1"/>
  <c r="GK84" i="1"/>
  <c r="GK92" i="1"/>
  <c r="GK90" i="1"/>
  <c r="GK102" i="1"/>
  <c r="GK78" i="1"/>
  <c r="GK104" i="1"/>
  <c r="GK94" i="1"/>
  <c r="GK81" i="1"/>
  <c r="GK97" i="1"/>
  <c r="GK86" i="1"/>
  <c r="GK98" i="1"/>
  <c r="GK75" i="1"/>
  <c r="GK96" i="1"/>
  <c r="GK74" i="1"/>
  <c r="GK87" i="1"/>
  <c r="GK105" i="1"/>
  <c r="GK73" i="1"/>
  <c r="GK79" i="1"/>
  <c r="GK85" i="1"/>
  <c r="GK103" i="1"/>
  <c r="GK88" i="1"/>
  <c r="GK89" i="1"/>
  <c r="GK99" i="1"/>
  <c r="GK80" i="1"/>
  <c r="GK95" i="1"/>
  <c r="GK83" i="1"/>
  <c r="GK107" i="1"/>
  <c r="GK106" i="1"/>
  <c r="EN84" i="1"/>
  <c r="EN76" i="1"/>
  <c r="EN77" i="1"/>
  <c r="EN91" i="1"/>
  <c r="EN82" i="1"/>
  <c r="EN100" i="1"/>
  <c r="EN72" i="1"/>
  <c r="EN92" i="1"/>
  <c r="EN93" i="1"/>
  <c r="EN94" i="1"/>
  <c r="EN97" i="1"/>
  <c r="EN101" i="1"/>
  <c r="EN78" i="1"/>
  <c r="EN104" i="1"/>
  <c r="EN90" i="1"/>
  <c r="EN102" i="1"/>
  <c r="EN81" i="1"/>
  <c r="EN85" i="1"/>
  <c r="EN73" i="1"/>
  <c r="EN86" i="1"/>
  <c r="EN96" i="1"/>
  <c r="EN79" i="1"/>
  <c r="EN105" i="1"/>
  <c r="EN103" i="1"/>
  <c r="EN74" i="1"/>
  <c r="EN75" i="1"/>
  <c r="EN98" i="1"/>
  <c r="EN88" i="1"/>
  <c r="EN83" i="1"/>
  <c r="EN95" i="1"/>
  <c r="EN107" i="1"/>
  <c r="EN89" i="1"/>
  <c r="EN99" i="1"/>
  <c r="EN106" i="1"/>
  <c r="EN80" i="1"/>
  <c r="EN87" i="1"/>
  <c r="EQ72" i="1"/>
  <c r="EQ92" i="1"/>
  <c r="EQ76" i="1"/>
  <c r="EQ100" i="1"/>
  <c r="EQ84" i="1"/>
  <c r="EQ93" i="1"/>
  <c r="EQ77" i="1"/>
  <c r="EQ82" i="1"/>
  <c r="EQ91" i="1"/>
  <c r="EQ97" i="1"/>
  <c r="EQ101" i="1"/>
  <c r="EQ78" i="1"/>
  <c r="EQ102" i="1"/>
  <c r="EQ73" i="1"/>
  <c r="EQ104" i="1"/>
  <c r="EQ90" i="1"/>
  <c r="EQ81" i="1"/>
  <c r="EQ94" i="1"/>
  <c r="EQ86" i="1"/>
  <c r="EQ96" i="1"/>
  <c r="EQ74" i="1"/>
  <c r="EQ103" i="1"/>
  <c r="EQ75" i="1"/>
  <c r="EQ98" i="1"/>
  <c r="EQ105" i="1"/>
  <c r="EQ79" i="1"/>
  <c r="EQ107" i="1"/>
  <c r="EQ80" i="1"/>
  <c r="EQ85" i="1"/>
  <c r="EQ88" i="1"/>
  <c r="EQ95" i="1"/>
  <c r="EQ99" i="1"/>
  <c r="EQ106" i="1"/>
  <c r="EQ87" i="1"/>
  <c r="EQ83" i="1"/>
  <c r="EQ89" i="1"/>
  <c r="BV91" i="1"/>
  <c r="BV82" i="1"/>
  <c r="BV92" i="1"/>
  <c r="BV100" i="1"/>
  <c r="BV93" i="1"/>
  <c r="BV76" i="1"/>
  <c r="BV72" i="1"/>
  <c r="BV102" i="1"/>
  <c r="BV73" i="1"/>
  <c r="BV77" i="1"/>
  <c r="BV101" i="1"/>
  <c r="BV78" i="1"/>
  <c r="BV97" i="1"/>
  <c r="BV84" i="1"/>
  <c r="BV90" i="1"/>
  <c r="BV104" i="1"/>
  <c r="BV81" i="1"/>
  <c r="BV86" i="1"/>
  <c r="BV96" i="1"/>
  <c r="BV94" i="1"/>
  <c r="BV103" i="1"/>
  <c r="BV87" i="1"/>
  <c r="BV74" i="1"/>
  <c r="BV79" i="1"/>
  <c r="BV98" i="1"/>
  <c r="BV88" i="1"/>
  <c r="BV105" i="1"/>
  <c r="BV95" i="1"/>
  <c r="BV99" i="1"/>
  <c r="BV85" i="1"/>
  <c r="BV107" i="1"/>
  <c r="BV89" i="1"/>
  <c r="BV106" i="1"/>
  <c r="BV80" i="1"/>
  <c r="BV75" i="1"/>
  <c r="BV83" i="1"/>
  <c r="BS84" i="1"/>
  <c r="BS93" i="1"/>
  <c r="BS72" i="1"/>
  <c r="BS94" i="1"/>
  <c r="BS92" i="1"/>
  <c r="BS76" i="1"/>
  <c r="BS100" i="1"/>
  <c r="BS91" i="1"/>
  <c r="BS77" i="1"/>
  <c r="BS82" i="1"/>
  <c r="BS97" i="1"/>
  <c r="BS102" i="1"/>
  <c r="BS73" i="1"/>
  <c r="BS90" i="1"/>
  <c r="BS104" i="1"/>
  <c r="BS101" i="1"/>
  <c r="BS78" i="1"/>
  <c r="BS81" i="1"/>
  <c r="BS86" i="1"/>
  <c r="BS96" i="1"/>
  <c r="BS87" i="1"/>
  <c r="BS105" i="1"/>
  <c r="BS79" i="1"/>
  <c r="BS98" i="1"/>
  <c r="BS103" i="1"/>
  <c r="BS85" i="1"/>
  <c r="BS88" i="1"/>
  <c r="BS107" i="1"/>
  <c r="BS80" i="1"/>
  <c r="BS99" i="1"/>
  <c r="BS74" i="1"/>
  <c r="BS75" i="1"/>
  <c r="BS95" i="1"/>
  <c r="BS89" i="1"/>
  <c r="BS83" i="1"/>
  <c r="BS106" i="1"/>
  <c r="CT91" i="1"/>
  <c r="CT100" i="1"/>
  <c r="CT82" i="1"/>
  <c r="CT92" i="1"/>
  <c r="CT76" i="1"/>
  <c r="CT84" i="1"/>
  <c r="CT93" i="1"/>
  <c r="CT72" i="1"/>
  <c r="CT77" i="1"/>
  <c r="CT90" i="1"/>
  <c r="CT101" i="1"/>
  <c r="CT102" i="1"/>
  <c r="CT97" i="1"/>
  <c r="CT78" i="1"/>
  <c r="CT104" i="1"/>
  <c r="CT96" i="1"/>
  <c r="CT81" i="1"/>
  <c r="CT94" i="1"/>
  <c r="CT73" i="1"/>
  <c r="CT86" i="1"/>
  <c r="CT74" i="1"/>
  <c r="CT87" i="1"/>
  <c r="CT98" i="1"/>
  <c r="CT105" i="1"/>
  <c r="CT85" i="1"/>
  <c r="CT88" i="1"/>
  <c r="CT107" i="1"/>
  <c r="CT106" i="1"/>
  <c r="CT75" i="1"/>
  <c r="CT80" i="1"/>
  <c r="CT89" i="1"/>
  <c r="CT83" i="1"/>
  <c r="CT79" i="1"/>
  <c r="CT103" i="1"/>
  <c r="CT99" i="1"/>
  <c r="CT95" i="1"/>
  <c r="JG76" i="1"/>
  <c r="JG100" i="1"/>
  <c r="JG77" i="1"/>
  <c r="JG72" i="1"/>
  <c r="JG91" i="1"/>
  <c r="JG93" i="1"/>
  <c r="JG90" i="1"/>
  <c r="JG84" i="1"/>
  <c r="JG94" i="1"/>
  <c r="JG78" i="1"/>
  <c r="JG102" i="1"/>
  <c r="JG73" i="1"/>
  <c r="JG82" i="1"/>
  <c r="JG101" i="1"/>
  <c r="JG92" i="1"/>
  <c r="JG104" i="1"/>
  <c r="JG81" i="1"/>
  <c r="JG97" i="1"/>
  <c r="JG98" i="1"/>
  <c r="JG75" i="1"/>
  <c r="JG96" i="1"/>
  <c r="JG74" i="1"/>
  <c r="JG85" i="1"/>
  <c r="JG105" i="1"/>
  <c r="JG86" i="1"/>
  <c r="JG103" i="1"/>
  <c r="JG79" i="1"/>
  <c r="JG87" i="1"/>
  <c r="JG95" i="1"/>
  <c r="JG83" i="1"/>
  <c r="JG80" i="1"/>
  <c r="JG106" i="1"/>
  <c r="JG88" i="1"/>
  <c r="JG107" i="1"/>
  <c r="JG99" i="1"/>
  <c r="JG89" i="1"/>
  <c r="JD91" i="1"/>
  <c r="JD72" i="1"/>
  <c r="JD82" i="1"/>
  <c r="JD100" i="1"/>
  <c r="JD104" i="1"/>
  <c r="JD94" i="1"/>
  <c r="JD102" i="1"/>
  <c r="JD76" i="1"/>
  <c r="JD73" i="1"/>
  <c r="JD93" i="1"/>
  <c r="JD78" i="1"/>
  <c r="JD97" i="1"/>
  <c r="JD101" i="1"/>
  <c r="JD90" i="1"/>
  <c r="JD81" i="1"/>
  <c r="JD86" i="1"/>
  <c r="JD92" i="1"/>
  <c r="JD84" i="1"/>
  <c r="JD105" i="1"/>
  <c r="JD77" i="1"/>
  <c r="JD79" i="1"/>
  <c r="JD85" i="1"/>
  <c r="JD96" i="1"/>
  <c r="JD87" i="1"/>
  <c r="JD74" i="1"/>
  <c r="JD103" i="1"/>
  <c r="JD88" i="1"/>
  <c r="JD98" i="1"/>
  <c r="JD95" i="1"/>
  <c r="JD83" i="1"/>
  <c r="JD80" i="1"/>
  <c r="JD107" i="1"/>
  <c r="JD106" i="1"/>
  <c r="JD75" i="1"/>
  <c r="JD89" i="1"/>
  <c r="JD99" i="1"/>
  <c r="EB91" i="1"/>
  <c r="EB84" i="1"/>
  <c r="EB82" i="1"/>
  <c r="EB100" i="1"/>
  <c r="EB72" i="1"/>
  <c r="EB92" i="1"/>
  <c r="EB76" i="1"/>
  <c r="EB93" i="1"/>
  <c r="EB90" i="1"/>
  <c r="EB77" i="1"/>
  <c r="EB101" i="1"/>
  <c r="EB78" i="1"/>
  <c r="EB102" i="1"/>
  <c r="EB73" i="1"/>
  <c r="EB104" i="1"/>
  <c r="EB86" i="1"/>
  <c r="EB96" i="1"/>
  <c r="EB97" i="1"/>
  <c r="EB94" i="1"/>
  <c r="EB81" i="1"/>
  <c r="EB87" i="1"/>
  <c r="EB85" i="1"/>
  <c r="EB74" i="1"/>
  <c r="EB79" i="1"/>
  <c r="EB103" i="1"/>
  <c r="EB75" i="1"/>
  <c r="EB98" i="1"/>
  <c r="EB105" i="1"/>
  <c r="EB83" i="1"/>
  <c r="EB89" i="1"/>
  <c r="EB107" i="1"/>
  <c r="EB88" i="1"/>
  <c r="EB95" i="1"/>
  <c r="EB106" i="1"/>
  <c r="EB99" i="1"/>
  <c r="EB80" i="1"/>
  <c r="GG76" i="1"/>
  <c r="GG100" i="1"/>
  <c r="GG72" i="1"/>
  <c r="GG84" i="1"/>
  <c r="GG91" i="1"/>
  <c r="GG77" i="1"/>
  <c r="GG82" i="1"/>
  <c r="GG93" i="1"/>
  <c r="GG102" i="1"/>
  <c r="GG97" i="1"/>
  <c r="GG90" i="1"/>
  <c r="GG104" i="1"/>
  <c r="GG92" i="1"/>
  <c r="GG94" i="1"/>
  <c r="GG78" i="1"/>
  <c r="GG73" i="1"/>
  <c r="GG101" i="1"/>
  <c r="GG96" i="1"/>
  <c r="GG81" i="1"/>
  <c r="GG98" i="1"/>
  <c r="GG88" i="1"/>
  <c r="GG103" i="1"/>
  <c r="GG86" i="1"/>
  <c r="GG74" i="1"/>
  <c r="GG75" i="1"/>
  <c r="GG85" i="1"/>
  <c r="GG79" i="1"/>
  <c r="GG87" i="1"/>
  <c r="GG105" i="1"/>
  <c r="GG95" i="1"/>
  <c r="GG83" i="1"/>
  <c r="GG106" i="1"/>
  <c r="GG99" i="1"/>
  <c r="GG107" i="1"/>
  <c r="GG80" i="1"/>
  <c r="GG89" i="1"/>
  <c r="DD93" i="1"/>
  <c r="DD84" i="1"/>
  <c r="DD92" i="1"/>
  <c r="DD91" i="1"/>
  <c r="DD76" i="1"/>
  <c r="DD100" i="1"/>
  <c r="DD72" i="1"/>
  <c r="DD82" i="1"/>
  <c r="DD90" i="1"/>
  <c r="DD77" i="1"/>
  <c r="DD94" i="1"/>
  <c r="DD101" i="1"/>
  <c r="DD104" i="1"/>
  <c r="DD86" i="1"/>
  <c r="DD73" i="1"/>
  <c r="DD78" i="1"/>
  <c r="DD102" i="1"/>
  <c r="DD79" i="1"/>
  <c r="DD97" i="1"/>
  <c r="DD75" i="1"/>
  <c r="DD85" i="1"/>
  <c r="DD81" i="1"/>
  <c r="DD103" i="1"/>
  <c r="DD74" i="1"/>
  <c r="DD105" i="1"/>
  <c r="DD98" i="1"/>
  <c r="DD87" i="1"/>
  <c r="DD107" i="1"/>
  <c r="DD89" i="1"/>
  <c r="DD99" i="1"/>
  <c r="DD106" i="1"/>
  <c r="DD80" i="1"/>
  <c r="DD96" i="1"/>
  <c r="DD88" i="1"/>
  <c r="DD95" i="1"/>
  <c r="DD83" i="1"/>
  <c r="FR77" i="1"/>
  <c r="FR91" i="1"/>
  <c r="FR92" i="1"/>
  <c r="FR82" i="1"/>
  <c r="FR84" i="1"/>
  <c r="FR93" i="1"/>
  <c r="FR76" i="1"/>
  <c r="FR72" i="1"/>
  <c r="FR94" i="1"/>
  <c r="FR90" i="1"/>
  <c r="FR100" i="1"/>
  <c r="FR78" i="1"/>
  <c r="FR97" i="1"/>
  <c r="FR73" i="1"/>
  <c r="FR101" i="1"/>
  <c r="FR81" i="1"/>
  <c r="FR88" i="1"/>
  <c r="FR104" i="1"/>
  <c r="FR75" i="1"/>
  <c r="FR85" i="1"/>
  <c r="FR103" i="1"/>
  <c r="FR74" i="1"/>
  <c r="FR105" i="1"/>
  <c r="FR96" i="1"/>
  <c r="FR87" i="1"/>
  <c r="FR102" i="1"/>
  <c r="FR86" i="1"/>
  <c r="FR79" i="1"/>
  <c r="FR89" i="1"/>
  <c r="FR95" i="1"/>
  <c r="FR106" i="1"/>
  <c r="FR107" i="1"/>
  <c r="FR80" i="1"/>
  <c r="FR98" i="1"/>
  <c r="FR83" i="1"/>
  <c r="FR99" i="1"/>
  <c r="DF76" i="1"/>
  <c r="DF100" i="1"/>
  <c r="DF91" i="1"/>
  <c r="DF77" i="1"/>
  <c r="DF82" i="1"/>
  <c r="DF84" i="1"/>
  <c r="DF93" i="1"/>
  <c r="DF72" i="1"/>
  <c r="DF78" i="1"/>
  <c r="DF90" i="1"/>
  <c r="DF101" i="1"/>
  <c r="DF97" i="1"/>
  <c r="DF104" i="1"/>
  <c r="DF73" i="1"/>
  <c r="DF92" i="1"/>
  <c r="DF94" i="1"/>
  <c r="DF96" i="1"/>
  <c r="DF81" i="1"/>
  <c r="DF98" i="1"/>
  <c r="DF75" i="1"/>
  <c r="DF88" i="1"/>
  <c r="DF102" i="1"/>
  <c r="DF103" i="1"/>
  <c r="DF74" i="1"/>
  <c r="DF86" i="1"/>
  <c r="DF87" i="1"/>
  <c r="DF105" i="1"/>
  <c r="DF95" i="1"/>
  <c r="DF79" i="1"/>
  <c r="DF83" i="1"/>
  <c r="DF106" i="1"/>
  <c r="DF85" i="1"/>
  <c r="DF107" i="1"/>
  <c r="DF80" i="1"/>
  <c r="DF99" i="1"/>
  <c r="DF89" i="1"/>
  <c r="BM84" i="1"/>
  <c r="BM91" i="1"/>
  <c r="BM82" i="1"/>
  <c r="BM76" i="1"/>
  <c r="BM100" i="1"/>
  <c r="BM72" i="1"/>
  <c r="BM93" i="1"/>
  <c r="BM77" i="1"/>
  <c r="BM102" i="1"/>
  <c r="BM73" i="1"/>
  <c r="BM101" i="1"/>
  <c r="BM94" i="1"/>
  <c r="BM97" i="1"/>
  <c r="BM92" i="1"/>
  <c r="BM78" i="1"/>
  <c r="BM81" i="1"/>
  <c r="BM86" i="1"/>
  <c r="BM74" i="1"/>
  <c r="BM90" i="1"/>
  <c r="BM96" i="1"/>
  <c r="BM75" i="1"/>
  <c r="BM98" i="1"/>
  <c r="BM103" i="1"/>
  <c r="BM79" i="1"/>
  <c r="BM87" i="1"/>
  <c r="BM105" i="1"/>
  <c r="BM85" i="1"/>
  <c r="BM88" i="1"/>
  <c r="BM89" i="1"/>
  <c r="BM107" i="1"/>
  <c r="BM83" i="1"/>
  <c r="BM95" i="1"/>
  <c r="BM104" i="1"/>
  <c r="BM99" i="1"/>
  <c r="BM106" i="1"/>
  <c r="BM80" i="1"/>
  <c r="BU91" i="1"/>
  <c r="BU82" i="1"/>
  <c r="BU84" i="1"/>
  <c r="BU77" i="1"/>
  <c r="BU76" i="1"/>
  <c r="BU100" i="1"/>
  <c r="BU72" i="1"/>
  <c r="BU92" i="1"/>
  <c r="BU93" i="1"/>
  <c r="BU94" i="1"/>
  <c r="BU101" i="1"/>
  <c r="BU97" i="1"/>
  <c r="BU90" i="1"/>
  <c r="BU78" i="1"/>
  <c r="BU104" i="1"/>
  <c r="BU86" i="1"/>
  <c r="BU73" i="1"/>
  <c r="BU102" i="1"/>
  <c r="BU96" i="1"/>
  <c r="BU105" i="1"/>
  <c r="BU74" i="1"/>
  <c r="BU98" i="1"/>
  <c r="BU81" i="1"/>
  <c r="BU103" i="1"/>
  <c r="BU79" i="1"/>
  <c r="BU75" i="1"/>
  <c r="BU87" i="1"/>
  <c r="BU83" i="1"/>
  <c r="BU95" i="1"/>
  <c r="BU89" i="1"/>
  <c r="BU99" i="1"/>
  <c r="BU106" i="1"/>
  <c r="BU80" i="1"/>
  <c r="BU88" i="1"/>
  <c r="BU85" i="1"/>
  <c r="BU107" i="1"/>
  <c r="GD100" i="1"/>
  <c r="GD94" i="1"/>
  <c r="GD72" i="1"/>
  <c r="GD82" i="1"/>
  <c r="GD93" i="1"/>
  <c r="GD84" i="1"/>
  <c r="GD97" i="1"/>
  <c r="GD90" i="1"/>
  <c r="GD104" i="1"/>
  <c r="GD76" i="1"/>
  <c r="GD91" i="1"/>
  <c r="GD77" i="1"/>
  <c r="GD92" i="1"/>
  <c r="GD102" i="1"/>
  <c r="GD78" i="1"/>
  <c r="GD101" i="1"/>
  <c r="GD73" i="1"/>
  <c r="GD86" i="1"/>
  <c r="GD81" i="1"/>
  <c r="GD103" i="1"/>
  <c r="GD96" i="1"/>
  <c r="GD87" i="1"/>
  <c r="GD105" i="1"/>
  <c r="GD74" i="1"/>
  <c r="GD75" i="1"/>
  <c r="GD85" i="1"/>
  <c r="GD88" i="1"/>
  <c r="GD98" i="1"/>
  <c r="GD89" i="1"/>
  <c r="GD83" i="1"/>
  <c r="GD106" i="1"/>
  <c r="GD79" i="1"/>
  <c r="GD95" i="1"/>
  <c r="GD107" i="1"/>
  <c r="GD80" i="1"/>
  <c r="GD99" i="1"/>
  <c r="GQ100" i="1"/>
  <c r="GQ76" i="1"/>
  <c r="GQ93" i="1"/>
  <c r="GQ77" i="1"/>
  <c r="GQ72" i="1"/>
  <c r="GQ84" i="1"/>
  <c r="GQ91" i="1"/>
  <c r="GQ82" i="1"/>
  <c r="GQ78" i="1"/>
  <c r="GQ104" i="1"/>
  <c r="GQ90" i="1"/>
  <c r="GQ102" i="1"/>
  <c r="GQ73" i="1"/>
  <c r="GQ94" i="1"/>
  <c r="GQ97" i="1"/>
  <c r="GQ81" i="1"/>
  <c r="GQ92" i="1"/>
  <c r="GQ96" i="1"/>
  <c r="GQ101" i="1"/>
  <c r="GQ86" i="1"/>
  <c r="GQ79" i="1"/>
  <c r="GQ98" i="1"/>
  <c r="GQ74" i="1"/>
  <c r="GQ105" i="1"/>
  <c r="GQ75" i="1"/>
  <c r="GQ85" i="1"/>
  <c r="GQ103" i="1"/>
  <c r="GQ80" i="1"/>
  <c r="GQ107" i="1"/>
  <c r="GQ99" i="1"/>
  <c r="GQ87" i="1"/>
  <c r="GQ88" i="1"/>
  <c r="GQ89" i="1"/>
  <c r="GQ106" i="1"/>
  <c r="GQ83" i="1"/>
  <c r="GQ95" i="1"/>
  <c r="KH76" i="1"/>
  <c r="KH100" i="1"/>
  <c r="KH72" i="1"/>
  <c r="KH91" i="1"/>
  <c r="KH77" i="1"/>
  <c r="KH84" i="1"/>
  <c r="KH93" i="1"/>
  <c r="KH82" i="1"/>
  <c r="KH92" i="1"/>
  <c r="KH94" i="1"/>
  <c r="KH104" i="1"/>
  <c r="KH90" i="1"/>
  <c r="KH97" i="1"/>
  <c r="KH102" i="1"/>
  <c r="KH73" i="1"/>
  <c r="KH96" i="1"/>
  <c r="KH81" i="1"/>
  <c r="KH101" i="1"/>
  <c r="KH98" i="1"/>
  <c r="KH79" i="1"/>
  <c r="KH88" i="1"/>
  <c r="KH75" i="1"/>
  <c r="KH74" i="1"/>
  <c r="KH78" i="1"/>
  <c r="KH103" i="1"/>
  <c r="KH86" i="1"/>
  <c r="KH87" i="1"/>
  <c r="KH80" i="1"/>
  <c r="KH105" i="1"/>
  <c r="KH85" i="1"/>
  <c r="KH89" i="1"/>
  <c r="KH106" i="1"/>
  <c r="KH95" i="1"/>
  <c r="KH83" i="1"/>
  <c r="KH99" i="1"/>
  <c r="KH107" i="1"/>
  <c r="GS76" i="1"/>
  <c r="GS93" i="1"/>
  <c r="GS77" i="1"/>
  <c r="GS84" i="1"/>
  <c r="GS72" i="1"/>
  <c r="GS91" i="1"/>
  <c r="GS82" i="1"/>
  <c r="GS100" i="1"/>
  <c r="GS92" i="1"/>
  <c r="GS97" i="1"/>
  <c r="GS90" i="1"/>
  <c r="GS104" i="1"/>
  <c r="GS94" i="1"/>
  <c r="GS73" i="1"/>
  <c r="GS102" i="1"/>
  <c r="GS101" i="1"/>
  <c r="GS81" i="1"/>
  <c r="GS98" i="1"/>
  <c r="GS75" i="1"/>
  <c r="GS105" i="1"/>
  <c r="GS96" i="1"/>
  <c r="GS79" i="1"/>
  <c r="GS74" i="1"/>
  <c r="GS87" i="1"/>
  <c r="GS85" i="1"/>
  <c r="GS86" i="1"/>
  <c r="GS99" i="1"/>
  <c r="GS103" i="1"/>
  <c r="GS95" i="1"/>
  <c r="GS83" i="1"/>
  <c r="GS78" i="1"/>
  <c r="GS80" i="1"/>
  <c r="GS107" i="1"/>
  <c r="GS106" i="1"/>
  <c r="GS89" i="1"/>
  <c r="GS88" i="1"/>
  <c r="BJ84" i="1"/>
  <c r="BJ93" i="1"/>
  <c r="BJ72" i="1"/>
  <c r="BJ94" i="1"/>
  <c r="BJ92" i="1"/>
  <c r="BJ76" i="1"/>
  <c r="BJ100" i="1"/>
  <c r="BJ91" i="1"/>
  <c r="BJ97" i="1"/>
  <c r="BJ73" i="1"/>
  <c r="BJ101" i="1"/>
  <c r="BJ104" i="1"/>
  <c r="BJ77" i="1"/>
  <c r="BJ82" i="1"/>
  <c r="BJ81" i="1"/>
  <c r="BJ86" i="1"/>
  <c r="BJ90" i="1"/>
  <c r="BJ96" i="1"/>
  <c r="BJ78" i="1"/>
  <c r="BJ102" i="1"/>
  <c r="BJ74" i="1"/>
  <c r="BJ75" i="1"/>
  <c r="BJ87" i="1"/>
  <c r="BJ105" i="1"/>
  <c r="BJ98" i="1"/>
  <c r="BJ79" i="1"/>
  <c r="BJ88" i="1"/>
  <c r="BJ83" i="1"/>
  <c r="BJ107" i="1"/>
  <c r="BJ80" i="1"/>
  <c r="BJ85" i="1"/>
  <c r="BJ106" i="1"/>
  <c r="BJ99" i="1"/>
  <c r="BJ103" i="1"/>
  <c r="BJ95" i="1"/>
  <c r="BJ89" i="1"/>
  <c r="GE93" i="1"/>
  <c r="GE92" i="1"/>
  <c r="GE91" i="1"/>
  <c r="GE76" i="1"/>
  <c r="GE100" i="1"/>
  <c r="GE82" i="1"/>
  <c r="GE84" i="1"/>
  <c r="GE72" i="1"/>
  <c r="GE77" i="1"/>
  <c r="GE90" i="1"/>
  <c r="GE101" i="1"/>
  <c r="GE97" i="1"/>
  <c r="GE104" i="1"/>
  <c r="GE73" i="1"/>
  <c r="GE78" i="1"/>
  <c r="GE102" i="1"/>
  <c r="GE94" i="1"/>
  <c r="GE86" i="1"/>
  <c r="GE81" i="1"/>
  <c r="GE105" i="1"/>
  <c r="GE87" i="1"/>
  <c r="GE103" i="1"/>
  <c r="GE74" i="1"/>
  <c r="GE98" i="1"/>
  <c r="GE85" i="1"/>
  <c r="GE96" i="1"/>
  <c r="GE107" i="1"/>
  <c r="GE89" i="1"/>
  <c r="GE106" i="1"/>
  <c r="GE88" i="1"/>
  <c r="GE79" i="1"/>
  <c r="GE80" i="1"/>
  <c r="GE75" i="1"/>
  <c r="GE83" i="1"/>
  <c r="GE99" i="1"/>
  <c r="GE95" i="1"/>
  <c r="ES84" i="1"/>
  <c r="ES93" i="1"/>
  <c r="ES77" i="1"/>
  <c r="ES82" i="1"/>
  <c r="ES72" i="1"/>
  <c r="ES91" i="1"/>
  <c r="ES100" i="1"/>
  <c r="ES101" i="1"/>
  <c r="ES78" i="1"/>
  <c r="ES104" i="1"/>
  <c r="ES94" i="1"/>
  <c r="ES73" i="1"/>
  <c r="ES102" i="1"/>
  <c r="ES90" i="1"/>
  <c r="ES76" i="1"/>
  <c r="ES86" i="1"/>
  <c r="ES97" i="1"/>
  <c r="ES92" i="1"/>
  <c r="ES81" i="1"/>
  <c r="ES79" i="1"/>
  <c r="ES75" i="1"/>
  <c r="ES85" i="1"/>
  <c r="ES88" i="1"/>
  <c r="ES74" i="1"/>
  <c r="ES103" i="1"/>
  <c r="ES96" i="1"/>
  <c r="ES105" i="1"/>
  <c r="ES87" i="1"/>
  <c r="ES83" i="1"/>
  <c r="ES106" i="1"/>
  <c r="ES107" i="1"/>
  <c r="ES99" i="1"/>
  <c r="ES95" i="1"/>
  <c r="ES98" i="1"/>
  <c r="ES89" i="1"/>
  <c r="ES80" i="1"/>
  <c r="FH72" i="1"/>
  <c r="FH92" i="1"/>
  <c r="FH76" i="1"/>
  <c r="FH100" i="1"/>
  <c r="FH91" i="1"/>
  <c r="FH77" i="1"/>
  <c r="FH82" i="1"/>
  <c r="FH84" i="1"/>
  <c r="FH104" i="1"/>
  <c r="FH101" i="1"/>
  <c r="FH102" i="1"/>
  <c r="FH93" i="1"/>
  <c r="FH97" i="1"/>
  <c r="FH78" i="1"/>
  <c r="FH90" i="1"/>
  <c r="FH94" i="1"/>
  <c r="FH96" i="1"/>
  <c r="FH73" i="1"/>
  <c r="FH86" i="1"/>
  <c r="FH87" i="1"/>
  <c r="FH105" i="1"/>
  <c r="FH98" i="1"/>
  <c r="FH88" i="1"/>
  <c r="FH81" i="1"/>
  <c r="FH103" i="1"/>
  <c r="FH74" i="1"/>
  <c r="FH85" i="1"/>
  <c r="FH75" i="1"/>
  <c r="FH79" i="1"/>
  <c r="FH95" i="1"/>
  <c r="FH89" i="1"/>
  <c r="FH83" i="1"/>
  <c r="FH99" i="1"/>
  <c r="FH106" i="1"/>
  <c r="FH107" i="1"/>
  <c r="FH80" i="1"/>
  <c r="JE100" i="1"/>
  <c r="JE82" i="1"/>
  <c r="JE91" i="1"/>
  <c r="JE84" i="1"/>
  <c r="JE92" i="1"/>
  <c r="JE76" i="1"/>
  <c r="JE93" i="1"/>
  <c r="JE77" i="1"/>
  <c r="JE78" i="1"/>
  <c r="JE94" i="1"/>
  <c r="JE101" i="1"/>
  <c r="JE73" i="1"/>
  <c r="JE72" i="1"/>
  <c r="JE97" i="1"/>
  <c r="JE104" i="1"/>
  <c r="JE102" i="1"/>
  <c r="JE81" i="1"/>
  <c r="JE86" i="1"/>
  <c r="JE103" i="1"/>
  <c r="JE87" i="1"/>
  <c r="JE74" i="1"/>
  <c r="JE90" i="1"/>
  <c r="JE75" i="1"/>
  <c r="JE85" i="1"/>
  <c r="JE88" i="1"/>
  <c r="JE79" i="1"/>
  <c r="JE98" i="1"/>
  <c r="JE105" i="1"/>
  <c r="JE96" i="1"/>
  <c r="JE107" i="1"/>
  <c r="JE106" i="1"/>
  <c r="JE83" i="1"/>
  <c r="JE99" i="1"/>
  <c r="JE80" i="1"/>
  <c r="JE95" i="1"/>
  <c r="JE89" i="1"/>
  <c r="FU82" i="1"/>
  <c r="FU92" i="1"/>
  <c r="FU76" i="1"/>
  <c r="FU93" i="1"/>
  <c r="FU77" i="1"/>
  <c r="FU84" i="1"/>
  <c r="FU100" i="1"/>
  <c r="FU72" i="1"/>
  <c r="FU101" i="1"/>
  <c r="FU90" i="1"/>
  <c r="FU78" i="1"/>
  <c r="FU104" i="1"/>
  <c r="FU102" i="1"/>
  <c r="FU73" i="1"/>
  <c r="FU94" i="1"/>
  <c r="FU97" i="1"/>
  <c r="FU91" i="1"/>
  <c r="FU81" i="1"/>
  <c r="FU96" i="1"/>
  <c r="FU86" i="1"/>
  <c r="FU87" i="1"/>
  <c r="FU74" i="1"/>
  <c r="FU98" i="1"/>
  <c r="FU75" i="1"/>
  <c r="FU105" i="1"/>
  <c r="FU103" i="1"/>
  <c r="FU79" i="1"/>
  <c r="FU85" i="1"/>
  <c r="FU107" i="1"/>
  <c r="FU106" i="1"/>
  <c r="FU89" i="1"/>
  <c r="FU80" i="1"/>
  <c r="FU88" i="1"/>
  <c r="FU95" i="1"/>
  <c r="FU83" i="1"/>
  <c r="FU99" i="1"/>
  <c r="ER76" i="1"/>
  <c r="ER84" i="1"/>
  <c r="ER100" i="1"/>
  <c r="ER72" i="1"/>
  <c r="ER82" i="1"/>
  <c r="ER77" i="1"/>
  <c r="ER94" i="1"/>
  <c r="ER93" i="1"/>
  <c r="ER92" i="1"/>
  <c r="ER78" i="1"/>
  <c r="ER102" i="1"/>
  <c r="ER73" i="1"/>
  <c r="ER104" i="1"/>
  <c r="ER97" i="1"/>
  <c r="ER90" i="1"/>
  <c r="ER91" i="1"/>
  <c r="ER81" i="1"/>
  <c r="ER86" i="1"/>
  <c r="ER96" i="1"/>
  <c r="ER101" i="1"/>
  <c r="ER98" i="1"/>
  <c r="ER79" i="1"/>
  <c r="ER75" i="1"/>
  <c r="ER87" i="1"/>
  <c r="ER85" i="1"/>
  <c r="ER74" i="1"/>
  <c r="ER88" i="1"/>
  <c r="ER83" i="1"/>
  <c r="ER105" i="1"/>
  <c r="ER80" i="1"/>
  <c r="ER107" i="1"/>
  <c r="ER99" i="1"/>
  <c r="ER106" i="1"/>
  <c r="ER95" i="1"/>
  <c r="ER103" i="1"/>
  <c r="ER89" i="1"/>
  <c r="DC76" i="1"/>
  <c r="DC84" i="1"/>
  <c r="DC82" i="1"/>
  <c r="DC77" i="1"/>
  <c r="DC93" i="1"/>
  <c r="DC100" i="1"/>
  <c r="DC72" i="1"/>
  <c r="DC104" i="1"/>
  <c r="DC94" i="1"/>
  <c r="DC91" i="1"/>
  <c r="DC90" i="1"/>
  <c r="DC97" i="1"/>
  <c r="DC101" i="1"/>
  <c r="DC78" i="1"/>
  <c r="DC86" i="1"/>
  <c r="DC92" i="1"/>
  <c r="DC73" i="1"/>
  <c r="DC81" i="1"/>
  <c r="DC98" i="1"/>
  <c r="DC75" i="1"/>
  <c r="DC96" i="1"/>
  <c r="DC105" i="1"/>
  <c r="DC87" i="1"/>
  <c r="DC85" i="1"/>
  <c r="DC102" i="1"/>
  <c r="DC103" i="1"/>
  <c r="DC74" i="1"/>
  <c r="DC79" i="1"/>
  <c r="DC95" i="1"/>
  <c r="DC89" i="1"/>
  <c r="DC83" i="1"/>
  <c r="DC80" i="1"/>
  <c r="DC106" i="1"/>
  <c r="DC99" i="1"/>
  <c r="DC88" i="1"/>
  <c r="DC107" i="1"/>
  <c r="EC91" i="1"/>
  <c r="EC76" i="1"/>
  <c r="EC100" i="1"/>
  <c r="EC72" i="1"/>
  <c r="EC82" i="1"/>
  <c r="EC84" i="1"/>
  <c r="EC77" i="1"/>
  <c r="EC94" i="1"/>
  <c r="EC93" i="1"/>
  <c r="EC90" i="1"/>
  <c r="EC78" i="1"/>
  <c r="EC97" i="1"/>
  <c r="EC102" i="1"/>
  <c r="EC73" i="1"/>
  <c r="EC104" i="1"/>
  <c r="EC92" i="1"/>
  <c r="EC81" i="1"/>
  <c r="EC86" i="1"/>
  <c r="EC101" i="1"/>
  <c r="EC103" i="1"/>
  <c r="EC74" i="1"/>
  <c r="EC105" i="1"/>
  <c r="EC75" i="1"/>
  <c r="EC98" i="1"/>
  <c r="EC79" i="1"/>
  <c r="EC87" i="1"/>
  <c r="EC96" i="1"/>
  <c r="EC88" i="1"/>
  <c r="EC106" i="1"/>
  <c r="EC99" i="1"/>
  <c r="EC83" i="1"/>
  <c r="EC80" i="1"/>
  <c r="EC107" i="1"/>
  <c r="EC89" i="1"/>
  <c r="EC85" i="1"/>
  <c r="EC95" i="1"/>
  <c r="EJ91" i="1"/>
  <c r="EJ76" i="1"/>
  <c r="EJ84" i="1"/>
  <c r="EJ100" i="1"/>
  <c r="EJ72" i="1"/>
  <c r="EJ82" i="1"/>
  <c r="EJ77" i="1"/>
  <c r="EJ94" i="1"/>
  <c r="EJ93" i="1"/>
  <c r="EJ81" i="1"/>
  <c r="EJ101" i="1"/>
  <c r="EJ78" i="1"/>
  <c r="EJ102" i="1"/>
  <c r="EJ73" i="1"/>
  <c r="EJ104" i="1"/>
  <c r="EJ92" i="1"/>
  <c r="EJ90" i="1"/>
  <c r="EJ97" i="1"/>
  <c r="EJ86" i="1"/>
  <c r="EJ103" i="1"/>
  <c r="EJ74" i="1"/>
  <c r="EJ79" i="1"/>
  <c r="EJ98" i="1"/>
  <c r="EJ87" i="1"/>
  <c r="EJ85" i="1"/>
  <c r="EJ105" i="1"/>
  <c r="EJ75" i="1"/>
  <c r="EJ96" i="1"/>
  <c r="EJ89" i="1"/>
  <c r="EJ83" i="1"/>
  <c r="EJ80" i="1"/>
  <c r="EJ88" i="1"/>
  <c r="EJ95" i="1"/>
  <c r="EJ107" i="1"/>
  <c r="EJ99" i="1"/>
  <c r="EJ106" i="1"/>
  <c r="CN93" i="1"/>
  <c r="CN84" i="1"/>
  <c r="CN92" i="1"/>
  <c r="CN91" i="1"/>
  <c r="CN76" i="1"/>
  <c r="CN104" i="1"/>
  <c r="CN101" i="1"/>
  <c r="CN100" i="1"/>
  <c r="CN90" i="1"/>
  <c r="CN77" i="1"/>
  <c r="CN94" i="1"/>
  <c r="CN82" i="1"/>
  <c r="CN97" i="1"/>
  <c r="CN86" i="1"/>
  <c r="CN72" i="1"/>
  <c r="CN81" i="1"/>
  <c r="CN78" i="1"/>
  <c r="CN102" i="1"/>
  <c r="CN105" i="1"/>
  <c r="CN96" i="1"/>
  <c r="CN87" i="1"/>
  <c r="CN75" i="1"/>
  <c r="CN79" i="1"/>
  <c r="CN103" i="1"/>
  <c r="CN74" i="1"/>
  <c r="CN85" i="1"/>
  <c r="CN83" i="1"/>
  <c r="CN95" i="1"/>
  <c r="CN99" i="1"/>
  <c r="CN73" i="1"/>
  <c r="CN107" i="1"/>
  <c r="CN80" i="1"/>
  <c r="CN98" i="1"/>
  <c r="CN88" i="1"/>
  <c r="CN89" i="1"/>
  <c r="CN106" i="1"/>
  <c r="BQ76" i="1"/>
  <c r="BQ100" i="1"/>
  <c r="BQ72" i="1"/>
  <c r="BQ82" i="1"/>
  <c r="BQ77" i="1"/>
  <c r="BQ94" i="1"/>
  <c r="BQ84" i="1"/>
  <c r="BQ93" i="1"/>
  <c r="BQ92" i="1"/>
  <c r="BQ78" i="1"/>
  <c r="BQ97" i="1"/>
  <c r="BQ102" i="1"/>
  <c r="BQ73" i="1"/>
  <c r="BQ104" i="1"/>
  <c r="BQ90" i="1"/>
  <c r="BQ86" i="1"/>
  <c r="BQ96" i="1"/>
  <c r="BQ81" i="1"/>
  <c r="BQ98" i="1"/>
  <c r="BQ105" i="1"/>
  <c r="BQ75" i="1"/>
  <c r="BQ79" i="1"/>
  <c r="BQ101" i="1"/>
  <c r="BQ87" i="1"/>
  <c r="BQ91" i="1"/>
  <c r="BQ106" i="1"/>
  <c r="BQ83" i="1"/>
  <c r="BQ99" i="1"/>
  <c r="BQ74" i="1"/>
  <c r="BQ95" i="1"/>
  <c r="BQ107" i="1"/>
  <c r="BQ80" i="1"/>
  <c r="BQ88" i="1"/>
  <c r="BQ103" i="1"/>
  <c r="BQ85" i="1"/>
  <c r="BQ89" i="1"/>
  <c r="BC72" i="1"/>
  <c r="BC84" i="1"/>
  <c r="BC93" i="1"/>
  <c r="BC76" i="1"/>
  <c r="BC100" i="1"/>
  <c r="BC77" i="1"/>
  <c r="BC92" i="1"/>
  <c r="BC91" i="1"/>
  <c r="BC82" i="1"/>
  <c r="BC94" i="1"/>
  <c r="BC101" i="1"/>
  <c r="BC90" i="1"/>
  <c r="BC102" i="1"/>
  <c r="BC97" i="1"/>
  <c r="BC78" i="1"/>
  <c r="BC86" i="1"/>
  <c r="BC81" i="1"/>
  <c r="BC104" i="1"/>
  <c r="BC96" i="1"/>
  <c r="BC85" i="1"/>
  <c r="BC73" i="1"/>
  <c r="BC87" i="1"/>
  <c r="BC98" i="1"/>
  <c r="BC105" i="1"/>
  <c r="BC79" i="1"/>
  <c r="BC88" i="1"/>
  <c r="BC103" i="1"/>
  <c r="BC74" i="1"/>
  <c r="BC75" i="1"/>
  <c r="BC107" i="1"/>
  <c r="BC80" i="1"/>
  <c r="BC89" i="1"/>
  <c r="BC99" i="1"/>
  <c r="BC106" i="1"/>
  <c r="BC95" i="1"/>
  <c r="BC83" i="1"/>
  <c r="FL82" i="1"/>
  <c r="FL76" i="1"/>
  <c r="FL77" i="1"/>
  <c r="FL72" i="1"/>
  <c r="FL73" i="1"/>
  <c r="FL81" i="1"/>
  <c r="FL74" i="1"/>
  <c r="FL75" i="1"/>
  <c r="FL78" i="1"/>
  <c r="FL79" i="1"/>
  <c r="FL83" i="1"/>
  <c r="FL80" i="1"/>
  <c r="FC82" i="1"/>
  <c r="FC84" i="1"/>
  <c r="FC100" i="1"/>
  <c r="FC91" i="1"/>
  <c r="FC92" i="1"/>
  <c r="FC72" i="1"/>
  <c r="FC76" i="1"/>
  <c r="FC93" i="1"/>
  <c r="FC97" i="1"/>
  <c r="FC104" i="1"/>
  <c r="FC78" i="1"/>
  <c r="FC94" i="1"/>
  <c r="FC102" i="1"/>
  <c r="FC77" i="1"/>
  <c r="FC86" i="1"/>
  <c r="FC90" i="1"/>
  <c r="FC101" i="1"/>
  <c r="FC81" i="1"/>
  <c r="FC103" i="1"/>
  <c r="FC87" i="1"/>
  <c r="FC96" i="1"/>
  <c r="FC74" i="1"/>
  <c r="FC79" i="1"/>
  <c r="FC75" i="1"/>
  <c r="FC73" i="1"/>
  <c r="FC98" i="1"/>
  <c r="FC105" i="1"/>
  <c r="FC95" i="1"/>
  <c r="FC85" i="1"/>
  <c r="FC89" i="1"/>
  <c r="FC107" i="1"/>
  <c r="FC83" i="1"/>
  <c r="FC106" i="1"/>
  <c r="FC80" i="1"/>
  <c r="FC88" i="1"/>
  <c r="FC99" i="1"/>
  <c r="JV84" i="1"/>
  <c r="JV93" i="1"/>
  <c r="JV76" i="1"/>
  <c r="JV92" i="1"/>
  <c r="JV77" i="1"/>
  <c r="JV100" i="1"/>
  <c r="JV91" i="1"/>
  <c r="JV72" i="1"/>
  <c r="JV82" i="1"/>
  <c r="JV94" i="1"/>
  <c r="JV101" i="1"/>
  <c r="JV73" i="1"/>
  <c r="JV97" i="1"/>
  <c r="JV90" i="1"/>
  <c r="JV102" i="1"/>
  <c r="JV104" i="1"/>
  <c r="JV78" i="1"/>
  <c r="JV81" i="1"/>
  <c r="JV86" i="1"/>
  <c r="JV74" i="1"/>
  <c r="JV105" i="1"/>
  <c r="JV75" i="1"/>
  <c r="JV98" i="1"/>
  <c r="JV96" i="1"/>
  <c r="JV103" i="1"/>
  <c r="JV79" i="1"/>
  <c r="JV107" i="1"/>
  <c r="JV80" i="1"/>
  <c r="JV99" i="1"/>
  <c r="JV83" i="1"/>
  <c r="JV106" i="1"/>
  <c r="JV85" i="1"/>
  <c r="JV87" i="1"/>
  <c r="JV88" i="1"/>
  <c r="JV95" i="1"/>
  <c r="JV89" i="1"/>
  <c r="DR100" i="1"/>
  <c r="DR76" i="1"/>
  <c r="DR84" i="1"/>
  <c r="DR93" i="1"/>
  <c r="DR72" i="1"/>
  <c r="DR77" i="1"/>
  <c r="DR91" i="1"/>
  <c r="DR82" i="1"/>
  <c r="DR101" i="1"/>
  <c r="DR97" i="1"/>
  <c r="DR102" i="1"/>
  <c r="DR78" i="1"/>
  <c r="DR104" i="1"/>
  <c r="DR92" i="1"/>
  <c r="DR94" i="1"/>
  <c r="DR81" i="1"/>
  <c r="DR96" i="1"/>
  <c r="DR90" i="1"/>
  <c r="DR86" i="1"/>
  <c r="DR103" i="1"/>
  <c r="DR98" i="1"/>
  <c r="DR105" i="1"/>
  <c r="DR79" i="1"/>
  <c r="DR73" i="1"/>
  <c r="DR74" i="1"/>
  <c r="DR89" i="1"/>
  <c r="DR85" i="1"/>
  <c r="DR75" i="1"/>
  <c r="DR88" i="1"/>
  <c r="DR80" i="1"/>
  <c r="DR87" i="1"/>
  <c r="DR95" i="1"/>
  <c r="DR83" i="1"/>
  <c r="DR107" i="1"/>
  <c r="DR106" i="1"/>
  <c r="DR99" i="1"/>
  <c r="BE76" i="1"/>
  <c r="BE72" i="1"/>
  <c r="BE93" i="1"/>
  <c r="BE77" i="1"/>
  <c r="BE84" i="1"/>
  <c r="BE82" i="1"/>
  <c r="BE91" i="1"/>
  <c r="BE100" i="1"/>
  <c r="BE92" i="1"/>
  <c r="BE90" i="1"/>
  <c r="BE94" i="1"/>
  <c r="BE78" i="1"/>
  <c r="BE102" i="1"/>
  <c r="BE73" i="1"/>
  <c r="BE101" i="1"/>
  <c r="BE97" i="1"/>
  <c r="BE104" i="1"/>
  <c r="BE96" i="1"/>
  <c r="BE98" i="1"/>
  <c r="BE88" i="1"/>
  <c r="BE105" i="1"/>
  <c r="BE81" i="1"/>
  <c r="BE86" i="1"/>
  <c r="BE103" i="1"/>
  <c r="BE75" i="1"/>
  <c r="BE87" i="1"/>
  <c r="BE83" i="1"/>
  <c r="BE74" i="1"/>
  <c r="BE99" i="1"/>
  <c r="BE89" i="1"/>
  <c r="BE95" i="1"/>
  <c r="BE107" i="1"/>
  <c r="BE106" i="1"/>
  <c r="BE79" i="1"/>
  <c r="BE85" i="1"/>
  <c r="BE80" i="1"/>
  <c r="DJ92" i="1"/>
  <c r="DJ76" i="1"/>
  <c r="DJ84" i="1"/>
  <c r="DJ93" i="1"/>
  <c r="DJ72" i="1"/>
  <c r="DJ77" i="1"/>
  <c r="DJ91" i="1"/>
  <c r="DJ90" i="1"/>
  <c r="DJ101" i="1"/>
  <c r="DJ102" i="1"/>
  <c r="DJ78" i="1"/>
  <c r="DJ104" i="1"/>
  <c r="DJ100" i="1"/>
  <c r="DJ82" i="1"/>
  <c r="DJ97" i="1"/>
  <c r="DJ86" i="1"/>
  <c r="DJ81" i="1"/>
  <c r="DJ73" i="1"/>
  <c r="DJ94" i="1"/>
  <c r="DJ75" i="1"/>
  <c r="DJ88" i="1"/>
  <c r="DJ87" i="1"/>
  <c r="DJ98" i="1"/>
  <c r="DJ103" i="1"/>
  <c r="DJ105" i="1"/>
  <c r="DJ85" i="1"/>
  <c r="DJ79" i="1"/>
  <c r="DJ96" i="1"/>
  <c r="DJ74" i="1"/>
  <c r="DJ107" i="1"/>
  <c r="DJ80" i="1"/>
  <c r="DJ89" i="1"/>
  <c r="DJ99" i="1"/>
  <c r="DJ95" i="1"/>
  <c r="DJ83" i="1"/>
  <c r="DJ106" i="1"/>
  <c r="JQ91" i="1"/>
  <c r="JQ82" i="1"/>
  <c r="JQ76" i="1"/>
  <c r="JQ100" i="1"/>
  <c r="JQ72" i="1"/>
  <c r="JQ92" i="1"/>
  <c r="JQ77" i="1"/>
  <c r="JQ93" i="1"/>
  <c r="JQ94" i="1"/>
  <c r="JQ84" i="1"/>
  <c r="JQ90" i="1"/>
  <c r="JQ97" i="1"/>
  <c r="JQ81" i="1"/>
  <c r="JQ96" i="1"/>
  <c r="JQ73" i="1"/>
  <c r="JQ101" i="1"/>
  <c r="JQ102" i="1"/>
  <c r="JQ86" i="1"/>
  <c r="JQ104" i="1"/>
  <c r="JQ87" i="1"/>
  <c r="JQ105" i="1"/>
  <c r="JQ98" i="1"/>
  <c r="JQ103" i="1"/>
  <c r="JQ79" i="1"/>
  <c r="JQ88" i="1"/>
  <c r="JQ75" i="1"/>
  <c r="JQ85" i="1"/>
  <c r="JQ78" i="1"/>
  <c r="JQ74" i="1"/>
  <c r="JQ107" i="1"/>
  <c r="JQ99" i="1"/>
  <c r="JQ106" i="1"/>
  <c r="JQ95" i="1"/>
  <c r="JQ89" i="1"/>
  <c r="JQ80" i="1"/>
  <c r="JQ83" i="1"/>
  <c r="GW82" i="1"/>
  <c r="GW93" i="1"/>
  <c r="GW94" i="1"/>
  <c r="GW92" i="1"/>
  <c r="GW76" i="1"/>
  <c r="GW84" i="1"/>
  <c r="GW100" i="1"/>
  <c r="GW72" i="1"/>
  <c r="GW90" i="1"/>
  <c r="GW77" i="1"/>
  <c r="GW101" i="1"/>
  <c r="GW78" i="1"/>
  <c r="GW73" i="1"/>
  <c r="GW91" i="1"/>
  <c r="GW102" i="1"/>
  <c r="GW104" i="1"/>
  <c r="GW97" i="1"/>
  <c r="GW86" i="1"/>
  <c r="GW81" i="1"/>
  <c r="GW103" i="1"/>
  <c r="GW74" i="1"/>
  <c r="GW96" i="1"/>
  <c r="GW79" i="1"/>
  <c r="GW87" i="1"/>
  <c r="GW105" i="1"/>
  <c r="GW75" i="1"/>
  <c r="GW98" i="1"/>
  <c r="GW83" i="1"/>
  <c r="GW106" i="1"/>
  <c r="GW88" i="1"/>
  <c r="GW107" i="1"/>
  <c r="GW80" i="1"/>
  <c r="GW99" i="1"/>
  <c r="GW95" i="1"/>
  <c r="GW85" i="1"/>
  <c r="GW89" i="1"/>
  <c r="GF91" i="1"/>
  <c r="GF76" i="1"/>
  <c r="GF100" i="1"/>
  <c r="GF77" i="1"/>
  <c r="GF84" i="1"/>
  <c r="GF93" i="1"/>
  <c r="GF72" i="1"/>
  <c r="GF82" i="1"/>
  <c r="GF97" i="1"/>
  <c r="GF92" i="1"/>
  <c r="GF101" i="1"/>
  <c r="GF104" i="1"/>
  <c r="GF81" i="1"/>
  <c r="GF94" i="1"/>
  <c r="GF86" i="1"/>
  <c r="GF73" i="1"/>
  <c r="GF103" i="1"/>
  <c r="GF105" i="1"/>
  <c r="GF79" i="1"/>
  <c r="GF87" i="1"/>
  <c r="GF78" i="1"/>
  <c r="GF102" i="1"/>
  <c r="GF96" i="1"/>
  <c r="GF75" i="1"/>
  <c r="GF98" i="1"/>
  <c r="GF74" i="1"/>
  <c r="GF89" i="1"/>
  <c r="GF95" i="1"/>
  <c r="GF88" i="1"/>
  <c r="GF83" i="1"/>
  <c r="GF106" i="1"/>
  <c r="GF90" i="1"/>
  <c r="GF85" i="1"/>
  <c r="GF107" i="1"/>
  <c r="GF80" i="1"/>
  <c r="GF99" i="1"/>
  <c r="GT72" i="1"/>
  <c r="GT82" i="1"/>
  <c r="GT84" i="1"/>
  <c r="GT93" i="1"/>
  <c r="GT100" i="1"/>
  <c r="GT91" i="1"/>
  <c r="GT92" i="1"/>
  <c r="GT76" i="1"/>
  <c r="GT102" i="1"/>
  <c r="GT78" i="1"/>
  <c r="GT94" i="1"/>
  <c r="GT101" i="1"/>
  <c r="GT73" i="1"/>
  <c r="GT90" i="1"/>
  <c r="GT104" i="1"/>
  <c r="GT97" i="1"/>
  <c r="GT86" i="1"/>
  <c r="GT77" i="1"/>
  <c r="GT96" i="1"/>
  <c r="GT103" i="1"/>
  <c r="GT87" i="1"/>
  <c r="GT74" i="1"/>
  <c r="GT75" i="1"/>
  <c r="GT85" i="1"/>
  <c r="GT79" i="1"/>
  <c r="GT98" i="1"/>
  <c r="GT81" i="1"/>
  <c r="GT105" i="1"/>
  <c r="GT83" i="1"/>
  <c r="GT99" i="1"/>
  <c r="GT107" i="1"/>
  <c r="GT106" i="1"/>
  <c r="GT89" i="1"/>
  <c r="GT95" i="1"/>
  <c r="GT80" i="1"/>
  <c r="GT88" i="1"/>
  <c r="FF77" i="1"/>
  <c r="FF93" i="1"/>
  <c r="FF92" i="1"/>
  <c r="FF91" i="1"/>
  <c r="FF90" i="1"/>
  <c r="FF104" i="1"/>
  <c r="FF94" i="1"/>
  <c r="FF100" i="1"/>
  <c r="FF97" i="1"/>
  <c r="FF101" i="1"/>
  <c r="FF72" i="1"/>
  <c r="FF82" i="1"/>
  <c r="FF81" i="1"/>
  <c r="FF86" i="1"/>
  <c r="FF76" i="1"/>
  <c r="FF73" i="1"/>
  <c r="FF84" i="1"/>
  <c r="FF105" i="1"/>
  <c r="FF75" i="1"/>
  <c r="FF79" i="1"/>
  <c r="FF78" i="1"/>
  <c r="FF102" i="1"/>
  <c r="FF96" i="1"/>
  <c r="FF87" i="1"/>
  <c r="FF103" i="1"/>
  <c r="FF74" i="1"/>
  <c r="FF85" i="1"/>
  <c r="FF88" i="1"/>
  <c r="FF83" i="1"/>
  <c r="FF80" i="1"/>
  <c r="FF106" i="1"/>
  <c r="FF107" i="1"/>
  <c r="FF99" i="1"/>
  <c r="FF95" i="1"/>
  <c r="FF89" i="1"/>
  <c r="FF98" i="1"/>
  <c r="JF91" i="1"/>
  <c r="JF76" i="1"/>
  <c r="JF100" i="1"/>
  <c r="JF82" i="1"/>
  <c r="JF84" i="1"/>
  <c r="JF72" i="1"/>
  <c r="JF77" i="1"/>
  <c r="JF94" i="1"/>
  <c r="JF93" i="1"/>
  <c r="JF92" i="1"/>
  <c r="JF101" i="1"/>
  <c r="JF90" i="1"/>
  <c r="JF73" i="1"/>
  <c r="JF97" i="1"/>
  <c r="JF104" i="1"/>
  <c r="JF78" i="1"/>
  <c r="JF102" i="1"/>
  <c r="JF96" i="1"/>
  <c r="JF87" i="1"/>
  <c r="JF103" i="1"/>
  <c r="JF74" i="1"/>
  <c r="JF81" i="1"/>
  <c r="JF98" i="1"/>
  <c r="JF85" i="1"/>
  <c r="JF88" i="1"/>
  <c r="JF79" i="1"/>
  <c r="JF105" i="1"/>
  <c r="JF75" i="1"/>
  <c r="JF86" i="1"/>
  <c r="JF95" i="1"/>
  <c r="JF83" i="1"/>
  <c r="JF99" i="1"/>
  <c r="JF106" i="1"/>
  <c r="JF80" i="1"/>
  <c r="JF107" i="1"/>
  <c r="JF89" i="1"/>
  <c r="GH82" i="1"/>
  <c r="GH84" i="1"/>
  <c r="GH93" i="1"/>
  <c r="GH76" i="1"/>
  <c r="GH100" i="1"/>
  <c r="GH72" i="1"/>
  <c r="GH77" i="1"/>
  <c r="GH92" i="1"/>
  <c r="GH91" i="1"/>
  <c r="GH78" i="1"/>
  <c r="GH97" i="1"/>
  <c r="GH90" i="1"/>
  <c r="GH73" i="1"/>
  <c r="GH94" i="1"/>
  <c r="GH101" i="1"/>
  <c r="GH102" i="1"/>
  <c r="GH104" i="1"/>
  <c r="GH81" i="1"/>
  <c r="GH86" i="1"/>
  <c r="GH103" i="1"/>
  <c r="GH74" i="1"/>
  <c r="GH105" i="1"/>
  <c r="GH96" i="1"/>
  <c r="GH87" i="1"/>
  <c r="GH98" i="1"/>
  <c r="GH88" i="1"/>
  <c r="GH79" i="1"/>
  <c r="GH106" i="1"/>
  <c r="GH85" i="1"/>
  <c r="GH107" i="1"/>
  <c r="GH80" i="1"/>
  <c r="GH75" i="1"/>
  <c r="GH83" i="1"/>
  <c r="GH99" i="1"/>
  <c r="GH95" i="1"/>
  <c r="GH89" i="1"/>
  <c r="CY91" i="1"/>
  <c r="CY82" i="1"/>
  <c r="CY93" i="1"/>
  <c r="CY72" i="1"/>
  <c r="CY84" i="1"/>
  <c r="CY76" i="1"/>
  <c r="CY100" i="1"/>
  <c r="CY77" i="1"/>
  <c r="CY102" i="1"/>
  <c r="CY92" i="1"/>
  <c r="CY78" i="1"/>
  <c r="CY97" i="1"/>
  <c r="CY73" i="1"/>
  <c r="CY101" i="1"/>
  <c r="CY90" i="1"/>
  <c r="CY104" i="1"/>
  <c r="CY94" i="1"/>
  <c r="CY81" i="1"/>
  <c r="CY96" i="1"/>
  <c r="CY86" i="1"/>
  <c r="CY103" i="1"/>
  <c r="CY74" i="1"/>
  <c r="CY75" i="1"/>
  <c r="CY85" i="1"/>
  <c r="CY87" i="1"/>
  <c r="CY98" i="1"/>
  <c r="CY105" i="1"/>
  <c r="CY95" i="1"/>
  <c r="CY83" i="1"/>
  <c r="CY79" i="1"/>
  <c r="CY106" i="1"/>
  <c r="CY107" i="1"/>
  <c r="CY80" i="1"/>
  <c r="CY89" i="1"/>
  <c r="CY99" i="1"/>
  <c r="CY88" i="1"/>
  <c r="FG84" i="1"/>
  <c r="FG93" i="1"/>
  <c r="FG92" i="1"/>
  <c r="FG72" i="1"/>
  <c r="FG82" i="1"/>
  <c r="FG76" i="1"/>
  <c r="FG100" i="1"/>
  <c r="FG91" i="1"/>
  <c r="FG90" i="1"/>
  <c r="FG77" i="1"/>
  <c r="FG78" i="1"/>
  <c r="FG97" i="1"/>
  <c r="FG104" i="1"/>
  <c r="FG73" i="1"/>
  <c r="FG94" i="1"/>
  <c r="FG102" i="1"/>
  <c r="FG81" i="1"/>
  <c r="FG96" i="1"/>
  <c r="FG86" i="1"/>
  <c r="FG105" i="1"/>
  <c r="FG101" i="1"/>
  <c r="FG87" i="1"/>
  <c r="FG85" i="1"/>
  <c r="FG103" i="1"/>
  <c r="FG79" i="1"/>
  <c r="FG98" i="1"/>
  <c r="FG75" i="1"/>
  <c r="FG88" i="1"/>
  <c r="FG107" i="1"/>
  <c r="FG99" i="1"/>
  <c r="FG89" i="1"/>
  <c r="FG95" i="1"/>
  <c r="FG74" i="1"/>
  <c r="FG83" i="1"/>
  <c r="FG80" i="1"/>
  <c r="FG106" i="1"/>
  <c r="EI93" i="1"/>
  <c r="EI84" i="1"/>
  <c r="EI72" i="1"/>
  <c r="EI100" i="1"/>
  <c r="EI91" i="1"/>
  <c r="EI92" i="1"/>
  <c r="EI76" i="1"/>
  <c r="EI77" i="1"/>
  <c r="EI90" i="1"/>
  <c r="EI82" i="1"/>
  <c r="EI101" i="1"/>
  <c r="EI78" i="1"/>
  <c r="EI97" i="1"/>
  <c r="EI102" i="1"/>
  <c r="EI73" i="1"/>
  <c r="EI94" i="1"/>
  <c r="EI96" i="1"/>
  <c r="EI104" i="1"/>
  <c r="EI81" i="1"/>
  <c r="EI86" i="1"/>
  <c r="EI87" i="1"/>
  <c r="EI85" i="1"/>
  <c r="EI74" i="1"/>
  <c r="EI79" i="1"/>
  <c r="EI75" i="1"/>
  <c r="EI88" i="1"/>
  <c r="EI103" i="1"/>
  <c r="EI98" i="1"/>
  <c r="EI105" i="1"/>
  <c r="EI95" i="1"/>
  <c r="EI83" i="1"/>
  <c r="EI107" i="1"/>
  <c r="EI80" i="1"/>
  <c r="EI99" i="1"/>
  <c r="EI89" i="1"/>
  <c r="EI106" i="1"/>
  <c r="EZ93" i="1"/>
  <c r="EZ92" i="1"/>
  <c r="EZ91" i="1"/>
  <c r="EZ72" i="1"/>
  <c r="EZ76" i="1"/>
  <c r="EZ100" i="1"/>
  <c r="EZ82" i="1"/>
  <c r="EZ73" i="1"/>
  <c r="EZ97" i="1"/>
  <c r="EZ101" i="1"/>
  <c r="EZ77" i="1"/>
  <c r="EZ78" i="1"/>
  <c r="EZ104" i="1"/>
  <c r="EZ81" i="1"/>
  <c r="EZ84" i="1"/>
  <c r="EZ94" i="1"/>
  <c r="EZ102" i="1"/>
  <c r="EZ90" i="1"/>
  <c r="EZ74" i="1"/>
  <c r="EZ79" i="1"/>
  <c r="EZ96" i="1"/>
  <c r="EZ105" i="1"/>
  <c r="EZ86" i="1"/>
  <c r="EZ87" i="1"/>
  <c r="EZ75" i="1"/>
  <c r="EZ103" i="1"/>
  <c r="EZ98" i="1"/>
  <c r="EZ107" i="1"/>
  <c r="EZ99" i="1"/>
  <c r="EZ83" i="1"/>
  <c r="EZ89" i="1"/>
  <c r="EZ85" i="1"/>
  <c r="EZ88" i="1"/>
  <c r="EZ95" i="1"/>
  <c r="EZ80" i="1"/>
  <c r="EZ106" i="1"/>
  <c r="BF100" i="1"/>
  <c r="BF91" i="1"/>
  <c r="BF82" i="1"/>
  <c r="BF78" i="1"/>
  <c r="BF104" i="1"/>
  <c r="BF94" i="1"/>
  <c r="BF97" i="1"/>
  <c r="BF101" i="1"/>
  <c r="BF84" i="1"/>
  <c r="BF93" i="1"/>
  <c r="BF72" i="1"/>
  <c r="BF92" i="1"/>
  <c r="BF90" i="1"/>
  <c r="BF86" i="1"/>
  <c r="BF76" i="1"/>
  <c r="BF77" i="1"/>
  <c r="BF102" i="1"/>
  <c r="BF81" i="1"/>
  <c r="BF73" i="1"/>
  <c r="BF103" i="1"/>
  <c r="BF105" i="1"/>
  <c r="BF85" i="1"/>
  <c r="BF96" i="1"/>
  <c r="BF79" i="1"/>
  <c r="BF75" i="1"/>
  <c r="BF74" i="1"/>
  <c r="BF87" i="1"/>
  <c r="BF89" i="1"/>
  <c r="BF95" i="1"/>
  <c r="BF83" i="1"/>
  <c r="BF80" i="1"/>
  <c r="BF98" i="1"/>
  <c r="BF88" i="1"/>
  <c r="BF107" i="1"/>
  <c r="BF99" i="1"/>
  <c r="BF106" i="1"/>
  <c r="BG72" i="1"/>
  <c r="BG84" i="1"/>
  <c r="BG93" i="1"/>
  <c r="BG92" i="1"/>
  <c r="BG76" i="1"/>
  <c r="BG91" i="1"/>
  <c r="BG77" i="1"/>
  <c r="BG100" i="1"/>
  <c r="BG90" i="1"/>
  <c r="BG82" i="1"/>
  <c r="BG101" i="1"/>
  <c r="BG78" i="1"/>
  <c r="BG102" i="1"/>
  <c r="BG73" i="1"/>
  <c r="BG94" i="1"/>
  <c r="BG96" i="1"/>
  <c r="BG81" i="1"/>
  <c r="BG86" i="1"/>
  <c r="BG87" i="1"/>
  <c r="BG85" i="1"/>
  <c r="BG74" i="1"/>
  <c r="BG79" i="1"/>
  <c r="BG88" i="1"/>
  <c r="BG104" i="1"/>
  <c r="BG103" i="1"/>
  <c r="BG98" i="1"/>
  <c r="BG105" i="1"/>
  <c r="BG97" i="1"/>
  <c r="BG106" i="1"/>
  <c r="BG75" i="1"/>
  <c r="BG95" i="1"/>
  <c r="BG107" i="1"/>
  <c r="BG80" i="1"/>
  <c r="BG83" i="1"/>
  <c r="BG99" i="1"/>
  <c r="BG89" i="1"/>
  <c r="BB84" i="1"/>
  <c r="BB82" i="1"/>
  <c r="BB72" i="1"/>
  <c r="BB93" i="1"/>
  <c r="BB94" i="1"/>
  <c r="BB92" i="1"/>
  <c r="BB76" i="1"/>
  <c r="BB100" i="1"/>
  <c r="BB78" i="1"/>
  <c r="BB102" i="1"/>
  <c r="BB97" i="1"/>
  <c r="BB73" i="1"/>
  <c r="BB90" i="1"/>
  <c r="BB104" i="1"/>
  <c r="BB77" i="1"/>
  <c r="BB101" i="1"/>
  <c r="BB81" i="1"/>
  <c r="BB86" i="1"/>
  <c r="BB96" i="1"/>
  <c r="BB79" i="1"/>
  <c r="BB85" i="1"/>
  <c r="BB74" i="1"/>
  <c r="BB75" i="1"/>
  <c r="BB103" i="1"/>
  <c r="BB87" i="1"/>
  <c r="BB105" i="1"/>
  <c r="BB91" i="1"/>
  <c r="BB98" i="1"/>
  <c r="BB83" i="1"/>
  <c r="BB106" i="1"/>
  <c r="BB88" i="1"/>
  <c r="BB107" i="1"/>
  <c r="BB80" i="1"/>
  <c r="BB99" i="1"/>
  <c r="BB95" i="1"/>
  <c r="BB89" i="1"/>
  <c r="DM72" i="1"/>
  <c r="DM82" i="1"/>
  <c r="DM76" i="1"/>
  <c r="DM84" i="1"/>
  <c r="DM100" i="1"/>
  <c r="DM91" i="1"/>
  <c r="DM77" i="1"/>
  <c r="DM93" i="1"/>
  <c r="DM94" i="1"/>
  <c r="DM90" i="1"/>
  <c r="DM92" i="1"/>
  <c r="DM78" i="1"/>
  <c r="DM97" i="1"/>
  <c r="DM104" i="1"/>
  <c r="DM102" i="1"/>
  <c r="DM96" i="1"/>
  <c r="DM73" i="1"/>
  <c r="DM86" i="1"/>
  <c r="DM101" i="1"/>
  <c r="DM81" i="1"/>
  <c r="DM103" i="1"/>
  <c r="DM87" i="1"/>
  <c r="DM75" i="1"/>
  <c r="DM79" i="1"/>
  <c r="DM98" i="1"/>
  <c r="DM85" i="1"/>
  <c r="DM74" i="1"/>
  <c r="DM105" i="1"/>
  <c r="DM88" i="1"/>
  <c r="DM80" i="1"/>
  <c r="DM106" i="1"/>
  <c r="DM95" i="1"/>
  <c r="DM83" i="1"/>
  <c r="DM89" i="1"/>
  <c r="DM107" i="1"/>
  <c r="DM99" i="1"/>
  <c r="DL92" i="1"/>
  <c r="DL91" i="1"/>
  <c r="DL76" i="1"/>
  <c r="DL100" i="1"/>
  <c r="DL72" i="1"/>
  <c r="DL82" i="1"/>
  <c r="DL77" i="1"/>
  <c r="DL94" i="1"/>
  <c r="DL81" i="1"/>
  <c r="DL78" i="1"/>
  <c r="DL97" i="1"/>
  <c r="DL102" i="1"/>
  <c r="DL73" i="1"/>
  <c r="DL84" i="1"/>
  <c r="DL93" i="1"/>
  <c r="DL101" i="1"/>
  <c r="DL90" i="1"/>
  <c r="DL96" i="1"/>
  <c r="DL86" i="1"/>
  <c r="DL104" i="1"/>
  <c r="DL87" i="1"/>
  <c r="DL85" i="1"/>
  <c r="DL103" i="1"/>
  <c r="DL74" i="1"/>
  <c r="DL75" i="1"/>
  <c r="DL98" i="1"/>
  <c r="DL105" i="1"/>
  <c r="DL79" i="1"/>
  <c r="DL80" i="1"/>
  <c r="DL106" i="1"/>
  <c r="DL88" i="1"/>
  <c r="DL107" i="1"/>
  <c r="DL83" i="1"/>
  <c r="DL99" i="1"/>
  <c r="DL89" i="1"/>
  <c r="DL95" i="1"/>
  <c r="DT91" i="1"/>
  <c r="DT76" i="1"/>
  <c r="DT100" i="1"/>
  <c r="DT72" i="1"/>
  <c r="DT82" i="1"/>
  <c r="DT77" i="1"/>
  <c r="DT84" i="1"/>
  <c r="DT93" i="1"/>
  <c r="DT90" i="1"/>
  <c r="DT94" i="1"/>
  <c r="DT101" i="1"/>
  <c r="DT78" i="1"/>
  <c r="DT102" i="1"/>
  <c r="DT73" i="1"/>
  <c r="DT97" i="1"/>
  <c r="DT104" i="1"/>
  <c r="DT96" i="1"/>
  <c r="DT81" i="1"/>
  <c r="DT86" i="1"/>
  <c r="DT85" i="1"/>
  <c r="DT92" i="1"/>
  <c r="DT103" i="1"/>
  <c r="DT74" i="1"/>
  <c r="DT98" i="1"/>
  <c r="DT87" i="1"/>
  <c r="DT79" i="1"/>
  <c r="DT95" i="1"/>
  <c r="DT80" i="1"/>
  <c r="DT105" i="1"/>
  <c r="DT88" i="1"/>
  <c r="DT99" i="1"/>
  <c r="DT83" i="1"/>
  <c r="DT75" i="1"/>
  <c r="DT107" i="1"/>
  <c r="DT89" i="1"/>
  <c r="DT106" i="1"/>
  <c r="ET93" i="1"/>
  <c r="ET84" i="1"/>
  <c r="ET72" i="1"/>
  <c r="ET94" i="1"/>
  <c r="ET92" i="1"/>
  <c r="ET76" i="1"/>
  <c r="ET100" i="1"/>
  <c r="ET91" i="1"/>
  <c r="ET77" i="1"/>
  <c r="ET82" i="1"/>
  <c r="ET97" i="1"/>
  <c r="ET102" i="1"/>
  <c r="ET104" i="1"/>
  <c r="ET90" i="1"/>
  <c r="ET101" i="1"/>
  <c r="ET73" i="1"/>
  <c r="ET86" i="1"/>
  <c r="ET96" i="1"/>
  <c r="ET81" i="1"/>
  <c r="ET78" i="1"/>
  <c r="ET87" i="1"/>
  <c r="ET105" i="1"/>
  <c r="ET79" i="1"/>
  <c r="ET98" i="1"/>
  <c r="ET75" i="1"/>
  <c r="ET103" i="1"/>
  <c r="ET85" i="1"/>
  <c r="ET74" i="1"/>
  <c r="ET80" i="1"/>
  <c r="ET89" i="1"/>
  <c r="ET99" i="1"/>
  <c r="ET88" i="1"/>
  <c r="ET106" i="1"/>
  <c r="ET95" i="1"/>
  <c r="ET83" i="1"/>
  <c r="ET107" i="1"/>
  <c r="BH91" i="1"/>
  <c r="BH76" i="1"/>
  <c r="BH100" i="1"/>
  <c r="BH72" i="1"/>
  <c r="BH82" i="1"/>
  <c r="BH77" i="1"/>
  <c r="BH94" i="1"/>
  <c r="BH84" i="1"/>
  <c r="BH93" i="1"/>
  <c r="BH81" i="1"/>
  <c r="BH78" i="1"/>
  <c r="BH97" i="1"/>
  <c r="BH102" i="1"/>
  <c r="BH73" i="1"/>
  <c r="BH104" i="1"/>
  <c r="BH90" i="1"/>
  <c r="BH92" i="1"/>
  <c r="BH101" i="1"/>
  <c r="BH74" i="1"/>
  <c r="BH98" i="1"/>
  <c r="BH96" i="1"/>
  <c r="BH87" i="1"/>
  <c r="BH75" i="1"/>
  <c r="BH79" i="1"/>
  <c r="BH103" i="1"/>
  <c r="BH106" i="1"/>
  <c r="BH95" i="1"/>
  <c r="BH105" i="1"/>
  <c r="BH83" i="1"/>
  <c r="BH80" i="1"/>
  <c r="BH86" i="1"/>
  <c r="BH99" i="1"/>
  <c r="BH85" i="1"/>
  <c r="BH107" i="1"/>
  <c r="BH89" i="1"/>
  <c r="BH88" i="1"/>
  <c r="BD84" i="1"/>
  <c r="BD93" i="1"/>
  <c r="BD76" i="1"/>
  <c r="BD77" i="1"/>
  <c r="BD91" i="1"/>
  <c r="BD82" i="1"/>
  <c r="BD104" i="1"/>
  <c r="BD101" i="1"/>
  <c r="BD102" i="1"/>
  <c r="BD100" i="1"/>
  <c r="BD72" i="1"/>
  <c r="BD94" i="1"/>
  <c r="BD97" i="1"/>
  <c r="BD92" i="1"/>
  <c r="BD78" i="1"/>
  <c r="BD86" i="1"/>
  <c r="BD96" i="1"/>
  <c r="BD73" i="1"/>
  <c r="BD81" i="1"/>
  <c r="BD105" i="1"/>
  <c r="BD75" i="1"/>
  <c r="BD103" i="1"/>
  <c r="BD79" i="1"/>
  <c r="BD90" i="1"/>
  <c r="BD87" i="1"/>
  <c r="BD98" i="1"/>
  <c r="BD85" i="1"/>
  <c r="BD88" i="1"/>
  <c r="BD74" i="1"/>
  <c r="BD83" i="1"/>
  <c r="BD80" i="1"/>
  <c r="BD95" i="1"/>
  <c r="BD107" i="1"/>
  <c r="BD89" i="1"/>
  <c r="BD99" i="1"/>
  <c r="BD106" i="1"/>
  <c r="GU91" i="1"/>
  <c r="GU76" i="1"/>
  <c r="GU100" i="1"/>
  <c r="GU82" i="1"/>
  <c r="GU72" i="1"/>
  <c r="GU77" i="1"/>
  <c r="GU94" i="1"/>
  <c r="GU84" i="1"/>
  <c r="GU93" i="1"/>
  <c r="GU92" i="1"/>
  <c r="GU90" i="1"/>
  <c r="GU73" i="1"/>
  <c r="GU97" i="1"/>
  <c r="GU104" i="1"/>
  <c r="GU78" i="1"/>
  <c r="GU102" i="1"/>
  <c r="GU86" i="1"/>
  <c r="GU87" i="1"/>
  <c r="GU101" i="1"/>
  <c r="GU103" i="1"/>
  <c r="GU74" i="1"/>
  <c r="GU105" i="1"/>
  <c r="GU81" i="1"/>
  <c r="GU98" i="1"/>
  <c r="GU85" i="1"/>
  <c r="GU96" i="1"/>
  <c r="GU79" i="1"/>
  <c r="GU75" i="1"/>
  <c r="GU95" i="1"/>
  <c r="GU89" i="1"/>
  <c r="GU106" i="1"/>
  <c r="GU88" i="1"/>
  <c r="GU83" i="1"/>
  <c r="GU99" i="1"/>
  <c r="GU80" i="1"/>
  <c r="GU107" i="1"/>
  <c r="CX76" i="1"/>
  <c r="CX100" i="1"/>
  <c r="CX91" i="1"/>
  <c r="CX77" i="1"/>
  <c r="CX82" i="1"/>
  <c r="CX84" i="1"/>
  <c r="CX93" i="1"/>
  <c r="CX94" i="1"/>
  <c r="CX90" i="1"/>
  <c r="CX72" i="1"/>
  <c r="CX78" i="1"/>
  <c r="CX102" i="1"/>
  <c r="CX104" i="1"/>
  <c r="CX73" i="1"/>
  <c r="CX92" i="1"/>
  <c r="CX101" i="1"/>
  <c r="CX86" i="1"/>
  <c r="CX97" i="1"/>
  <c r="CX81" i="1"/>
  <c r="CX98" i="1"/>
  <c r="CX79" i="1"/>
  <c r="CX103" i="1"/>
  <c r="CX85" i="1"/>
  <c r="CX74" i="1"/>
  <c r="CX75" i="1"/>
  <c r="CX89" i="1"/>
  <c r="CX99" i="1"/>
  <c r="CX87" i="1"/>
  <c r="CX105" i="1"/>
  <c r="CX95" i="1"/>
  <c r="CX83" i="1"/>
  <c r="CX106" i="1"/>
  <c r="CX96" i="1"/>
  <c r="CX107" i="1"/>
  <c r="CX80" i="1"/>
  <c r="CX88" i="1"/>
  <c r="CH84" i="1"/>
  <c r="CH93" i="1"/>
  <c r="CH72" i="1"/>
  <c r="CH94" i="1"/>
  <c r="CH92" i="1"/>
  <c r="CH76" i="1"/>
  <c r="CH100" i="1"/>
  <c r="CH91" i="1"/>
  <c r="CH77" i="1"/>
  <c r="CH82" i="1"/>
  <c r="CH101" i="1"/>
  <c r="CH90" i="1"/>
  <c r="CH102" i="1"/>
  <c r="CH104" i="1"/>
  <c r="CH86" i="1"/>
  <c r="CH97" i="1"/>
  <c r="CH81" i="1"/>
  <c r="CH96" i="1"/>
  <c r="CH73" i="1"/>
  <c r="CH78" i="1"/>
  <c r="CH87" i="1"/>
  <c r="CH105" i="1"/>
  <c r="CH98" i="1"/>
  <c r="CH103" i="1"/>
  <c r="CH85" i="1"/>
  <c r="CH74" i="1"/>
  <c r="CH75" i="1"/>
  <c r="CH88" i="1"/>
  <c r="CH80" i="1"/>
  <c r="CH79" i="1"/>
  <c r="CH89" i="1"/>
  <c r="CH107" i="1"/>
  <c r="CH95" i="1"/>
  <c r="CH83" i="1"/>
  <c r="CH106" i="1"/>
  <c r="CH99" i="1"/>
  <c r="FV76" i="1"/>
  <c r="FV100" i="1"/>
  <c r="FV77" i="1"/>
  <c r="FV94" i="1"/>
  <c r="FV72" i="1"/>
  <c r="FV93" i="1"/>
  <c r="FV82" i="1"/>
  <c r="FV84" i="1"/>
  <c r="FV91" i="1"/>
  <c r="FV90" i="1"/>
  <c r="FV104" i="1"/>
  <c r="FV92" i="1"/>
  <c r="FV102" i="1"/>
  <c r="FV78" i="1"/>
  <c r="FV97" i="1"/>
  <c r="FV73" i="1"/>
  <c r="FV86" i="1"/>
  <c r="FV101" i="1"/>
  <c r="FV81" i="1"/>
  <c r="FV103" i="1"/>
  <c r="FV98" i="1"/>
  <c r="FV105" i="1"/>
  <c r="FV96" i="1"/>
  <c r="FV87" i="1"/>
  <c r="FV74" i="1"/>
  <c r="FV79" i="1"/>
  <c r="FV88" i="1"/>
  <c r="FV89" i="1"/>
  <c r="FV106" i="1"/>
  <c r="FV83" i="1"/>
  <c r="FV99" i="1"/>
  <c r="FV95" i="1"/>
  <c r="FV85" i="1"/>
  <c r="FV107" i="1"/>
  <c r="FV80" i="1"/>
  <c r="FV75" i="1"/>
  <c r="EL93" i="1"/>
  <c r="EL72" i="1"/>
  <c r="EL94" i="1"/>
  <c r="EL84" i="1"/>
  <c r="EL92" i="1"/>
  <c r="EL76" i="1"/>
  <c r="EL100" i="1"/>
  <c r="EL91" i="1"/>
  <c r="EL77" i="1"/>
  <c r="EL82" i="1"/>
  <c r="EL73" i="1"/>
  <c r="EL104" i="1"/>
  <c r="EL97" i="1"/>
  <c r="EL102" i="1"/>
  <c r="EL78" i="1"/>
  <c r="EL86" i="1"/>
  <c r="EL96" i="1"/>
  <c r="EL90" i="1"/>
  <c r="EL101" i="1"/>
  <c r="EL79" i="1"/>
  <c r="EL75" i="1"/>
  <c r="EL87" i="1"/>
  <c r="EL105" i="1"/>
  <c r="EL98" i="1"/>
  <c r="EL81" i="1"/>
  <c r="EL103" i="1"/>
  <c r="EL85" i="1"/>
  <c r="EL107" i="1"/>
  <c r="EL80" i="1"/>
  <c r="EL74" i="1"/>
  <c r="EL99" i="1"/>
  <c r="EL89" i="1"/>
  <c r="EL88" i="1"/>
  <c r="EL95" i="1"/>
  <c r="EL83" i="1"/>
  <c r="EL106" i="1"/>
  <c r="CJ91" i="1"/>
  <c r="CJ84" i="1"/>
  <c r="CJ82" i="1"/>
  <c r="CJ100" i="1"/>
  <c r="CJ72" i="1"/>
  <c r="CJ92" i="1"/>
  <c r="CJ93" i="1"/>
  <c r="CJ76" i="1"/>
  <c r="CJ94" i="1"/>
  <c r="CJ97" i="1"/>
  <c r="CJ78" i="1"/>
  <c r="CJ90" i="1"/>
  <c r="CJ77" i="1"/>
  <c r="CJ102" i="1"/>
  <c r="CJ101" i="1"/>
  <c r="CJ86" i="1"/>
  <c r="CJ96" i="1"/>
  <c r="CJ81" i="1"/>
  <c r="CJ103" i="1"/>
  <c r="CJ79" i="1"/>
  <c r="CJ75" i="1"/>
  <c r="CJ85" i="1"/>
  <c r="CJ98" i="1"/>
  <c r="CJ104" i="1"/>
  <c r="CJ74" i="1"/>
  <c r="CJ105" i="1"/>
  <c r="CJ87" i="1"/>
  <c r="CJ107" i="1"/>
  <c r="CJ83" i="1"/>
  <c r="CJ95" i="1"/>
  <c r="CJ89" i="1"/>
  <c r="CJ73" i="1"/>
  <c r="CJ99" i="1"/>
  <c r="CJ106" i="1"/>
  <c r="CJ80" i="1"/>
  <c r="CJ88" i="1"/>
  <c r="EF93" i="1"/>
  <c r="EF72" i="1"/>
  <c r="EF76" i="1"/>
  <c r="EF100" i="1"/>
  <c r="EF92" i="1"/>
  <c r="EF77" i="1"/>
  <c r="EF91" i="1"/>
  <c r="EF82" i="1"/>
  <c r="EF84" i="1"/>
  <c r="EF104" i="1"/>
  <c r="EF94" i="1"/>
  <c r="EF97" i="1"/>
  <c r="EF78" i="1"/>
  <c r="EF101" i="1"/>
  <c r="EF73" i="1"/>
  <c r="EF81" i="1"/>
  <c r="EF96" i="1"/>
  <c r="EF90" i="1"/>
  <c r="EF86" i="1"/>
  <c r="EF87" i="1"/>
  <c r="EF98" i="1"/>
  <c r="EF105" i="1"/>
  <c r="EF79" i="1"/>
  <c r="EF88" i="1"/>
  <c r="EF75" i="1"/>
  <c r="EF102" i="1"/>
  <c r="EF103" i="1"/>
  <c r="EF74" i="1"/>
  <c r="EF107" i="1"/>
  <c r="EF99" i="1"/>
  <c r="EF83" i="1"/>
  <c r="EF89" i="1"/>
  <c r="EF95" i="1"/>
  <c r="EF106" i="1"/>
  <c r="EF80" i="1"/>
  <c r="EF85" i="1"/>
  <c r="DA100" i="1"/>
  <c r="DA91" i="1"/>
  <c r="DA92" i="1"/>
  <c r="DA76" i="1"/>
  <c r="DA77" i="1"/>
  <c r="DA93" i="1"/>
  <c r="DA84" i="1"/>
  <c r="DA102" i="1"/>
  <c r="DA94" i="1"/>
  <c r="DA78" i="1"/>
  <c r="DA90" i="1"/>
  <c r="DA104" i="1"/>
  <c r="DA82" i="1"/>
  <c r="DA97" i="1"/>
  <c r="DA73" i="1"/>
  <c r="DA81" i="1"/>
  <c r="DA86" i="1"/>
  <c r="DA87" i="1"/>
  <c r="DA101" i="1"/>
  <c r="DA74" i="1"/>
  <c r="DA79" i="1"/>
  <c r="DA75" i="1"/>
  <c r="DA98" i="1"/>
  <c r="DA88" i="1"/>
  <c r="DA105" i="1"/>
  <c r="DA72" i="1"/>
  <c r="DA96" i="1"/>
  <c r="DA85" i="1"/>
  <c r="DA107" i="1"/>
  <c r="DA106" i="1"/>
  <c r="DA80" i="1"/>
  <c r="DA103" i="1"/>
  <c r="DA89" i="1"/>
  <c r="DA83" i="1"/>
  <c r="DA95" i="1"/>
  <c r="DA99" i="1"/>
  <c r="EV91" i="1"/>
  <c r="EV82" i="1"/>
  <c r="EV84" i="1"/>
  <c r="EV100" i="1"/>
  <c r="EV72" i="1"/>
  <c r="EV92" i="1"/>
  <c r="EV76" i="1"/>
  <c r="EV93" i="1"/>
  <c r="EV94" i="1"/>
  <c r="EV101" i="1"/>
  <c r="EV90" i="1"/>
  <c r="EV97" i="1"/>
  <c r="EV78" i="1"/>
  <c r="EV77" i="1"/>
  <c r="EV102" i="1"/>
  <c r="EV104" i="1"/>
  <c r="EV86" i="1"/>
  <c r="EV73" i="1"/>
  <c r="EV96" i="1"/>
  <c r="EV81" i="1"/>
  <c r="EV85" i="1"/>
  <c r="EV103" i="1"/>
  <c r="EV87" i="1"/>
  <c r="EV98" i="1"/>
  <c r="EV75" i="1"/>
  <c r="EV79" i="1"/>
  <c r="EV83" i="1"/>
  <c r="EV95" i="1"/>
  <c r="EV105" i="1"/>
  <c r="EV88" i="1"/>
  <c r="EV99" i="1"/>
  <c r="EV106" i="1"/>
  <c r="EV80" i="1"/>
  <c r="EV89" i="1"/>
  <c r="EV107" i="1"/>
  <c r="EV74" i="1"/>
  <c r="BR77" i="1"/>
  <c r="BR91" i="1"/>
  <c r="BR92" i="1"/>
  <c r="BR84" i="1"/>
  <c r="BR72" i="1"/>
  <c r="BR82" i="1"/>
  <c r="BR78" i="1"/>
  <c r="BR104" i="1"/>
  <c r="BR100" i="1"/>
  <c r="BR97" i="1"/>
  <c r="BR73" i="1"/>
  <c r="BR101" i="1"/>
  <c r="BR102" i="1"/>
  <c r="BR93" i="1"/>
  <c r="BR76" i="1"/>
  <c r="BR90" i="1"/>
  <c r="BR86" i="1"/>
  <c r="BR81" i="1"/>
  <c r="BR85" i="1"/>
  <c r="BR88" i="1"/>
  <c r="BR74" i="1"/>
  <c r="BR105" i="1"/>
  <c r="BR103" i="1"/>
  <c r="BR75" i="1"/>
  <c r="BR94" i="1"/>
  <c r="BR87" i="1"/>
  <c r="BR83" i="1"/>
  <c r="BR89" i="1"/>
  <c r="BR106" i="1"/>
  <c r="BR95" i="1"/>
  <c r="BR107" i="1"/>
  <c r="BR80" i="1"/>
  <c r="BR79" i="1"/>
  <c r="BR98" i="1"/>
  <c r="BR96" i="1"/>
  <c r="BR99" i="1"/>
  <c r="EM76" i="1"/>
  <c r="EM100" i="1"/>
  <c r="EM77" i="1"/>
  <c r="EM72" i="1"/>
  <c r="EM91" i="1"/>
  <c r="EM84" i="1"/>
  <c r="EM82" i="1"/>
  <c r="EM104" i="1"/>
  <c r="EM93" i="1"/>
  <c r="EM92" i="1"/>
  <c r="EM78" i="1"/>
  <c r="EM102" i="1"/>
  <c r="EM94" i="1"/>
  <c r="EM101" i="1"/>
  <c r="EM90" i="1"/>
  <c r="EM97" i="1"/>
  <c r="EM73" i="1"/>
  <c r="EM86" i="1"/>
  <c r="EM79" i="1"/>
  <c r="EM98" i="1"/>
  <c r="EM103" i="1"/>
  <c r="EM74" i="1"/>
  <c r="EM81" i="1"/>
  <c r="EM105" i="1"/>
  <c r="EM75" i="1"/>
  <c r="EM85" i="1"/>
  <c r="EM99" i="1"/>
  <c r="EM83" i="1"/>
  <c r="EM89" i="1"/>
  <c r="EM95" i="1"/>
  <c r="EM96" i="1"/>
  <c r="EM88" i="1"/>
  <c r="EM107" i="1"/>
  <c r="EM80" i="1"/>
  <c r="EM106" i="1"/>
  <c r="EM87" i="1"/>
  <c r="EU76" i="1"/>
  <c r="EU100" i="1"/>
  <c r="EU72" i="1"/>
  <c r="EU77" i="1"/>
  <c r="EU84" i="1"/>
  <c r="EU91" i="1"/>
  <c r="EU82" i="1"/>
  <c r="EU93" i="1"/>
  <c r="EU104" i="1"/>
  <c r="EU94" i="1"/>
  <c r="EU78" i="1"/>
  <c r="EU92" i="1"/>
  <c r="EU97" i="1"/>
  <c r="EU73" i="1"/>
  <c r="EU101" i="1"/>
  <c r="EU90" i="1"/>
  <c r="EU98" i="1"/>
  <c r="EU105" i="1"/>
  <c r="EU88" i="1"/>
  <c r="EU75" i="1"/>
  <c r="EU103" i="1"/>
  <c r="EU74" i="1"/>
  <c r="EU102" i="1"/>
  <c r="EU85" i="1"/>
  <c r="EU96" i="1"/>
  <c r="EU87" i="1"/>
  <c r="EU86" i="1"/>
  <c r="EU83" i="1"/>
  <c r="EU89" i="1"/>
  <c r="EU95" i="1"/>
  <c r="EU106" i="1"/>
  <c r="EU107" i="1"/>
  <c r="EU80" i="1"/>
  <c r="EU81" i="1"/>
  <c r="EU79" i="1"/>
  <c r="EU99" i="1"/>
  <c r="FD91" i="1"/>
  <c r="FD82" i="1"/>
  <c r="FD92" i="1"/>
  <c r="FD76" i="1"/>
  <c r="FD84" i="1"/>
  <c r="FD93" i="1"/>
  <c r="FD72" i="1"/>
  <c r="FD77" i="1"/>
  <c r="FD94" i="1"/>
  <c r="FD90" i="1"/>
  <c r="FD101" i="1"/>
  <c r="FD73" i="1"/>
  <c r="FD100" i="1"/>
  <c r="FD78" i="1"/>
  <c r="FD104" i="1"/>
  <c r="FD102" i="1"/>
  <c r="FD96" i="1"/>
  <c r="FD97" i="1"/>
  <c r="FD86" i="1"/>
  <c r="FD103" i="1"/>
  <c r="FD87" i="1"/>
  <c r="FD81" i="1"/>
  <c r="FD74" i="1"/>
  <c r="FD98" i="1"/>
  <c r="FD75" i="1"/>
  <c r="FD105" i="1"/>
  <c r="FD85" i="1"/>
  <c r="FD95" i="1"/>
  <c r="FD83" i="1"/>
  <c r="FD80" i="1"/>
  <c r="FD88" i="1"/>
  <c r="FD107" i="1"/>
  <c r="FD99" i="1"/>
  <c r="FD106" i="1"/>
  <c r="FD89" i="1"/>
  <c r="FD79" i="1"/>
  <c r="CU76" i="1"/>
  <c r="CU77" i="1"/>
  <c r="CU93" i="1"/>
  <c r="CU82" i="1"/>
  <c r="CU100" i="1"/>
  <c r="CU91" i="1"/>
  <c r="CU101" i="1"/>
  <c r="CU78" i="1"/>
  <c r="CU102" i="1"/>
  <c r="CU73" i="1"/>
  <c r="CU72" i="1"/>
  <c r="CU104" i="1"/>
  <c r="CU84" i="1"/>
  <c r="CU94" i="1"/>
  <c r="CU92" i="1"/>
  <c r="CU97" i="1"/>
  <c r="CU81" i="1"/>
  <c r="CU90" i="1"/>
  <c r="CU96" i="1"/>
  <c r="CU88" i="1"/>
  <c r="CU103" i="1"/>
  <c r="CU98" i="1"/>
  <c r="CU105" i="1"/>
  <c r="CU86" i="1"/>
  <c r="CU75" i="1"/>
  <c r="CU87" i="1"/>
  <c r="CU85" i="1"/>
  <c r="CU74" i="1"/>
  <c r="CU79" i="1"/>
  <c r="CU89" i="1"/>
  <c r="CU106" i="1"/>
  <c r="CU80" i="1"/>
  <c r="CU83" i="1"/>
  <c r="CU95" i="1"/>
  <c r="CU99" i="1"/>
  <c r="CU107" i="1"/>
  <c r="EP91" i="1"/>
  <c r="EP82" i="1"/>
  <c r="EP100" i="1"/>
  <c r="EP78" i="1"/>
  <c r="EP104" i="1"/>
  <c r="EP77" i="1"/>
  <c r="EP92" i="1"/>
  <c r="EP94" i="1"/>
  <c r="EP84" i="1"/>
  <c r="EP97" i="1"/>
  <c r="EP76" i="1"/>
  <c r="EP73" i="1"/>
  <c r="EP101" i="1"/>
  <c r="EP93" i="1"/>
  <c r="EP86" i="1"/>
  <c r="EP102" i="1"/>
  <c r="EP90" i="1"/>
  <c r="EP81" i="1"/>
  <c r="EP105" i="1"/>
  <c r="EP85" i="1"/>
  <c r="EP103" i="1"/>
  <c r="EP79" i="1"/>
  <c r="EP74" i="1"/>
  <c r="EP87" i="1"/>
  <c r="EP75" i="1"/>
  <c r="EP72" i="1"/>
  <c r="EP96" i="1"/>
  <c r="EP88" i="1"/>
  <c r="EP99" i="1"/>
  <c r="EP95" i="1"/>
  <c r="EP83" i="1"/>
  <c r="EP80" i="1"/>
  <c r="EP98" i="1"/>
  <c r="EP107" i="1"/>
  <c r="EP106" i="1"/>
  <c r="EP89" i="1"/>
  <c r="JZ82" i="1"/>
  <c r="JZ76" i="1"/>
  <c r="JZ93" i="1"/>
  <c r="JZ100" i="1"/>
  <c r="JZ72" i="1"/>
  <c r="JZ92" i="1"/>
  <c r="JZ77" i="1"/>
  <c r="JZ91" i="1"/>
  <c r="JZ84" i="1"/>
  <c r="JZ90" i="1"/>
  <c r="JZ81" i="1"/>
  <c r="JZ101" i="1"/>
  <c r="JZ78" i="1"/>
  <c r="JZ104" i="1"/>
  <c r="JZ96" i="1"/>
  <c r="JZ97" i="1"/>
  <c r="JZ102" i="1"/>
  <c r="JZ86" i="1"/>
  <c r="JZ98" i="1"/>
  <c r="JZ79" i="1"/>
  <c r="JZ75" i="1"/>
  <c r="JZ85" i="1"/>
  <c r="JZ74" i="1"/>
  <c r="JZ105" i="1"/>
  <c r="JZ99" i="1"/>
  <c r="JZ94" i="1"/>
  <c r="JZ73" i="1"/>
  <c r="JZ103" i="1"/>
  <c r="JZ88" i="1"/>
  <c r="JZ95" i="1"/>
  <c r="JZ89" i="1"/>
  <c r="JZ106" i="1"/>
  <c r="JZ80" i="1"/>
  <c r="JZ107" i="1"/>
  <c r="JZ83" i="1"/>
  <c r="JZ87" i="1"/>
  <c r="JS91" i="1"/>
  <c r="JS82" i="1"/>
  <c r="JS84" i="1"/>
  <c r="JS72" i="1"/>
  <c r="JS94" i="1"/>
  <c r="JS93" i="1"/>
  <c r="JS77" i="1"/>
  <c r="JS100" i="1"/>
  <c r="JS76" i="1"/>
  <c r="JS92" i="1"/>
  <c r="JS90" i="1"/>
  <c r="JS81" i="1"/>
  <c r="JS78" i="1"/>
  <c r="JS102" i="1"/>
  <c r="JS101" i="1"/>
  <c r="JS86" i="1"/>
  <c r="JS73" i="1"/>
  <c r="JS96" i="1"/>
  <c r="JS103" i="1"/>
  <c r="JS74" i="1"/>
  <c r="JS98" i="1"/>
  <c r="JS79" i="1"/>
  <c r="JS87" i="1"/>
  <c r="JS75" i="1"/>
  <c r="JS104" i="1"/>
  <c r="JS105" i="1"/>
  <c r="JS83" i="1"/>
  <c r="JS89" i="1"/>
  <c r="JS106" i="1"/>
  <c r="JS80" i="1"/>
  <c r="JS107" i="1"/>
  <c r="JS97" i="1"/>
  <c r="JS85" i="1"/>
  <c r="JS88" i="1"/>
  <c r="JS99" i="1"/>
  <c r="JS95" i="1"/>
  <c r="EE93" i="1"/>
  <c r="EE72" i="1"/>
  <c r="EE94" i="1"/>
  <c r="EE92" i="1"/>
  <c r="EE76" i="1"/>
  <c r="EE84" i="1"/>
  <c r="EE100" i="1"/>
  <c r="EE91" i="1"/>
  <c r="EE73" i="1"/>
  <c r="EE77" i="1"/>
  <c r="EE97" i="1"/>
  <c r="EE90" i="1"/>
  <c r="EE102" i="1"/>
  <c r="EE82" i="1"/>
  <c r="EE104" i="1"/>
  <c r="EE81" i="1"/>
  <c r="EE101" i="1"/>
  <c r="EE86" i="1"/>
  <c r="EE96" i="1"/>
  <c r="EE74" i="1"/>
  <c r="EE78" i="1"/>
  <c r="EE79" i="1"/>
  <c r="EE87" i="1"/>
  <c r="EE105" i="1"/>
  <c r="EE98" i="1"/>
  <c r="EE75" i="1"/>
  <c r="EE88" i="1"/>
  <c r="EE107" i="1"/>
  <c r="EE80" i="1"/>
  <c r="EE83" i="1"/>
  <c r="EE89" i="1"/>
  <c r="EE85" i="1"/>
  <c r="EE103" i="1"/>
  <c r="EE106" i="1"/>
  <c r="EE95" i="1"/>
  <c r="EE99" i="1"/>
  <c r="DY93" i="1"/>
  <c r="DY84" i="1"/>
  <c r="DY77" i="1"/>
  <c r="DY76" i="1"/>
  <c r="DY91" i="1"/>
  <c r="DY82" i="1"/>
  <c r="DY104" i="1"/>
  <c r="DY100" i="1"/>
  <c r="DY72" i="1"/>
  <c r="DY92" i="1"/>
  <c r="DY102" i="1"/>
  <c r="DY73" i="1"/>
  <c r="DY94" i="1"/>
  <c r="DY97" i="1"/>
  <c r="DY78" i="1"/>
  <c r="DY101" i="1"/>
  <c r="DY86" i="1"/>
  <c r="DY90" i="1"/>
  <c r="DY81" i="1"/>
  <c r="DY96" i="1"/>
  <c r="DY105" i="1"/>
  <c r="DY98" i="1"/>
  <c r="DY85" i="1"/>
  <c r="DY87" i="1"/>
  <c r="DY103" i="1"/>
  <c r="DY79" i="1"/>
  <c r="DY75" i="1"/>
  <c r="DY74" i="1"/>
  <c r="DY83" i="1"/>
  <c r="DY95" i="1"/>
  <c r="DY88" i="1"/>
  <c r="DY80" i="1"/>
  <c r="DY107" i="1"/>
  <c r="DY89" i="1"/>
  <c r="DY99" i="1"/>
  <c r="DY106" i="1"/>
  <c r="CO82" i="1"/>
  <c r="CO93" i="1"/>
  <c r="CO72" i="1"/>
  <c r="CO91" i="1"/>
  <c r="CO92" i="1"/>
  <c r="CO76" i="1"/>
  <c r="CO84" i="1"/>
  <c r="CO100" i="1"/>
  <c r="CO94" i="1"/>
  <c r="CO101" i="1"/>
  <c r="CO97" i="1"/>
  <c r="CO73" i="1"/>
  <c r="CO77" i="1"/>
  <c r="CO102" i="1"/>
  <c r="CO86" i="1"/>
  <c r="CO81" i="1"/>
  <c r="CO78" i="1"/>
  <c r="CO104" i="1"/>
  <c r="CO90" i="1"/>
  <c r="CO74" i="1"/>
  <c r="CO105" i="1"/>
  <c r="CO103" i="1"/>
  <c r="CO75" i="1"/>
  <c r="CO87" i="1"/>
  <c r="CO96" i="1"/>
  <c r="CO79" i="1"/>
  <c r="CO98" i="1"/>
  <c r="CO85" i="1"/>
  <c r="CO89" i="1"/>
  <c r="CO107" i="1"/>
  <c r="CO99" i="1"/>
  <c r="CO80" i="1"/>
  <c r="CO106" i="1"/>
  <c r="CO88" i="1"/>
  <c r="CO83" i="1"/>
  <c r="CO95" i="1"/>
  <c r="GR72" i="1"/>
  <c r="GR76" i="1"/>
  <c r="GR77" i="1"/>
  <c r="GR91" i="1"/>
  <c r="GR92" i="1"/>
  <c r="GR84" i="1"/>
  <c r="GR93" i="1"/>
  <c r="GR82" i="1"/>
  <c r="GR94" i="1"/>
  <c r="GR101" i="1"/>
  <c r="GR102" i="1"/>
  <c r="GR90" i="1"/>
  <c r="GR100" i="1"/>
  <c r="GR97" i="1"/>
  <c r="GR73" i="1"/>
  <c r="GR78" i="1"/>
  <c r="GR104" i="1"/>
  <c r="GR86" i="1"/>
  <c r="GR74" i="1"/>
  <c r="GR75" i="1"/>
  <c r="GR81" i="1"/>
  <c r="GR98" i="1"/>
  <c r="GR79" i="1"/>
  <c r="GR105" i="1"/>
  <c r="GR96" i="1"/>
  <c r="GR85" i="1"/>
  <c r="GR80" i="1"/>
  <c r="GR83" i="1"/>
  <c r="GR99" i="1"/>
  <c r="GR107" i="1"/>
  <c r="GR88" i="1"/>
  <c r="GR87" i="1"/>
  <c r="GR106" i="1"/>
  <c r="GR95" i="1"/>
  <c r="GR103" i="1"/>
  <c r="GR89" i="1"/>
  <c r="DG82" i="1"/>
  <c r="DG92" i="1"/>
  <c r="DG93" i="1"/>
  <c r="DG84" i="1"/>
  <c r="DG76" i="1"/>
  <c r="DG100" i="1"/>
  <c r="DG72" i="1"/>
  <c r="DG77" i="1"/>
  <c r="DG78" i="1"/>
  <c r="DG97" i="1"/>
  <c r="DG73" i="1"/>
  <c r="DG91" i="1"/>
  <c r="DG101" i="1"/>
  <c r="DG90" i="1"/>
  <c r="DG94" i="1"/>
  <c r="DG102" i="1"/>
  <c r="DG81" i="1"/>
  <c r="DG96" i="1"/>
  <c r="DG86" i="1"/>
  <c r="DG104" i="1"/>
  <c r="DG103" i="1"/>
  <c r="DG74" i="1"/>
  <c r="DG105" i="1"/>
  <c r="DG87" i="1"/>
  <c r="DG75" i="1"/>
  <c r="DG98" i="1"/>
  <c r="DG79" i="1"/>
  <c r="DG88" i="1"/>
  <c r="DG107" i="1"/>
  <c r="DG80" i="1"/>
  <c r="DG83" i="1"/>
  <c r="DG85" i="1"/>
  <c r="DG99" i="1"/>
  <c r="DG89" i="1"/>
  <c r="DG106" i="1"/>
  <c r="DG95" i="1"/>
  <c r="CL100" i="1"/>
  <c r="CL91" i="1"/>
  <c r="CL82" i="1"/>
  <c r="CL92" i="1"/>
  <c r="CL76" i="1"/>
  <c r="CL84" i="1"/>
  <c r="CL93" i="1"/>
  <c r="CL72" i="1"/>
  <c r="CL94" i="1"/>
  <c r="CL77" i="1"/>
  <c r="CL90" i="1"/>
  <c r="CL101" i="1"/>
  <c r="CL78" i="1"/>
  <c r="CL104" i="1"/>
  <c r="CL86" i="1"/>
  <c r="CL96" i="1"/>
  <c r="CL73" i="1"/>
  <c r="CL79" i="1"/>
  <c r="CL88" i="1"/>
  <c r="CL75" i="1"/>
  <c r="CL97" i="1"/>
  <c r="CL74" i="1"/>
  <c r="CL87" i="1"/>
  <c r="CL98" i="1"/>
  <c r="CL102" i="1"/>
  <c r="CL81" i="1"/>
  <c r="CL103" i="1"/>
  <c r="CL105" i="1"/>
  <c r="CL85" i="1"/>
  <c r="CL95" i="1"/>
  <c r="CL83" i="1"/>
  <c r="CL107" i="1"/>
  <c r="CL99" i="1"/>
  <c r="CL106" i="1"/>
  <c r="CL80" i="1"/>
  <c r="CL89" i="1"/>
  <c r="EA76" i="1"/>
  <c r="EA84" i="1"/>
  <c r="EA93" i="1"/>
  <c r="EA100" i="1"/>
  <c r="EA72" i="1"/>
  <c r="EA77" i="1"/>
  <c r="EA91" i="1"/>
  <c r="EA82" i="1"/>
  <c r="EA102" i="1"/>
  <c r="EA78" i="1"/>
  <c r="EA104" i="1"/>
  <c r="EA92" i="1"/>
  <c r="EA94" i="1"/>
  <c r="EA97" i="1"/>
  <c r="EA90" i="1"/>
  <c r="EA73" i="1"/>
  <c r="EA86" i="1"/>
  <c r="EA81" i="1"/>
  <c r="EA98" i="1"/>
  <c r="EA105" i="1"/>
  <c r="EA85" i="1"/>
  <c r="EA79" i="1"/>
  <c r="EA103" i="1"/>
  <c r="EA74" i="1"/>
  <c r="EA96" i="1"/>
  <c r="EA87" i="1"/>
  <c r="EA80" i="1"/>
  <c r="EA101" i="1"/>
  <c r="EA89" i="1"/>
  <c r="EA95" i="1"/>
  <c r="EA83" i="1"/>
  <c r="EA88" i="1"/>
  <c r="EA99" i="1"/>
  <c r="EA75" i="1"/>
  <c r="EA107" i="1"/>
  <c r="EA106" i="1"/>
  <c r="EG84" i="1"/>
  <c r="EG76" i="1"/>
  <c r="EG77" i="1"/>
  <c r="EG91" i="1"/>
  <c r="EG82" i="1"/>
  <c r="EG100" i="1"/>
  <c r="EG72" i="1"/>
  <c r="EG92" i="1"/>
  <c r="EG90" i="1"/>
  <c r="EG102" i="1"/>
  <c r="EG101" i="1"/>
  <c r="EG94" i="1"/>
  <c r="EG97" i="1"/>
  <c r="EG73" i="1"/>
  <c r="EG93" i="1"/>
  <c r="EG104" i="1"/>
  <c r="EG81" i="1"/>
  <c r="EG74" i="1"/>
  <c r="EG98" i="1"/>
  <c r="EG105" i="1"/>
  <c r="EG96" i="1"/>
  <c r="EG87" i="1"/>
  <c r="EG86" i="1"/>
  <c r="EG103" i="1"/>
  <c r="EG79" i="1"/>
  <c r="EG85" i="1"/>
  <c r="EG78" i="1"/>
  <c r="EG88" i="1"/>
  <c r="EG83" i="1"/>
  <c r="EG95" i="1"/>
  <c r="EG89" i="1"/>
  <c r="EG107" i="1"/>
  <c r="EG99" i="1"/>
  <c r="EG106" i="1"/>
  <c r="EG75" i="1"/>
  <c r="EG80" i="1"/>
  <c r="FE93" i="1"/>
  <c r="FE72" i="1"/>
  <c r="FE82" i="1"/>
  <c r="FE92" i="1"/>
  <c r="FE76" i="1"/>
  <c r="FE84" i="1"/>
  <c r="FE100" i="1"/>
  <c r="FE91" i="1"/>
  <c r="FE77" i="1"/>
  <c r="FE101" i="1"/>
  <c r="FE78" i="1"/>
  <c r="FE102" i="1"/>
  <c r="FE73" i="1"/>
  <c r="FE104" i="1"/>
  <c r="FE94" i="1"/>
  <c r="FE90" i="1"/>
  <c r="FE81" i="1"/>
  <c r="FE97" i="1"/>
  <c r="FE79" i="1"/>
  <c r="FE86" i="1"/>
  <c r="FE75" i="1"/>
  <c r="FE85" i="1"/>
  <c r="FE98" i="1"/>
  <c r="FE105" i="1"/>
  <c r="FE103" i="1"/>
  <c r="FE87" i="1"/>
  <c r="FE96" i="1"/>
  <c r="FE80" i="1"/>
  <c r="FE88" i="1"/>
  <c r="FE99" i="1"/>
  <c r="FE95" i="1"/>
  <c r="FE106" i="1"/>
  <c r="FE74" i="1"/>
  <c r="FE89" i="1"/>
  <c r="FE83" i="1"/>
  <c r="FE107" i="1"/>
  <c r="DS93" i="1"/>
  <c r="DS100" i="1"/>
  <c r="DS84" i="1"/>
  <c r="DS72" i="1"/>
  <c r="DS82" i="1"/>
  <c r="DS92" i="1"/>
  <c r="DS76" i="1"/>
  <c r="DS91" i="1"/>
  <c r="DS94" i="1"/>
  <c r="DS90" i="1"/>
  <c r="DS77" i="1"/>
  <c r="DS97" i="1"/>
  <c r="DS101" i="1"/>
  <c r="DS86" i="1"/>
  <c r="DS78" i="1"/>
  <c r="DS104" i="1"/>
  <c r="DS102" i="1"/>
  <c r="DS73" i="1"/>
  <c r="DS81" i="1"/>
  <c r="DS96" i="1"/>
  <c r="DS105" i="1"/>
  <c r="DS87" i="1"/>
  <c r="DS74" i="1"/>
  <c r="DS79" i="1"/>
  <c r="DS75" i="1"/>
  <c r="DS98" i="1"/>
  <c r="DS89" i="1"/>
  <c r="DS83" i="1"/>
  <c r="DS80" i="1"/>
  <c r="DS85" i="1"/>
  <c r="DS107" i="1"/>
  <c r="DS88" i="1"/>
  <c r="DS95" i="1"/>
  <c r="DS99" i="1"/>
  <c r="DS106" i="1"/>
  <c r="DS103" i="1"/>
  <c r="FX82" i="1"/>
  <c r="FX94" i="1"/>
  <c r="FX93" i="1"/>
  <c r="FX76" i="1"/>
  <c r="FX100" i="1"/>
  <c r="FX84" i="1"/>
  <c r="FX91" i="1"/>
  <c r="FX77" i="1"/>
  <c r="FX92" i="1"/>
  <c r="FX72" i="1"/>
  <c r="FX97" i="1"/>
  <c r="FX81" i="1"/>
  <c r="FX101" i="1"/>
  <c r="FX78" i="1"/>
  <c r="FX102" i="1"/>
  <c r="FX90" i="1"/>
  <c r="FX104" i="1"/>
  <c r="FX73" i="1"/>
  <c r="FX86" i="1"/>
  <c r="FX105" i="1"/>
  <c r="FX75" i="1"/>
  <c r="FX103" i="1"/>
  <c r="FX79" i="1"/>
  <c r="FX87" i="1"/>
  <c r="FX96" i="1"/>
  <c r="FX98" i="1"/>
  <c r="FX85" i="1"/>
  <c r="FX74" i="1"/>
  <c r="FX106" i="1"/>
  <c r="FX107" i="1"/>
  <c r="FX89" i="1"/>
  <c r="FX95" i="1"/>
  <c r="FX88" i="1"/>
  <c r="FX83" i="1"/>
  <c r="FX99" i="1"/>
  <c r="FX80" i="1"/>
  <c r="GM92" i="1"/>
  <c r="GM91" i="1"/>
  <c r="GM76" i="1"/>
  <c r="GM100" i="1"/>
  <c r="GM82" i="1"/>
  <c r="GM72" i="1"/>
  <c r="GM77" i="1"/>
  <c r="GM101" i="1"/>
  <c r="GM90" i="1"/>
  <c r="GM81" i="1"/>
  <c r="GM73" i="1"/>
  <c r="GM94" i="1"/>
  <c r="GM78" i="1"/>
  <c r="GM102" i="1"/>
  <c r="GM93" i="1"/>
  <c r="GM97" i="1"/>
  <c r="GM84" i="1"/>
  <c r="GM104" i="1"/>
  <c r="GM86" i="1"/>
  <c r="GM103" i="1"/>
  <c r="GM74" i="1"/>
  <c r="GM98" i="1"/>
  <c r="GM96" i="1"/>
  <c r="GM105" i="1"/>
  <c r="GM79" i="1"/>
  <c r="GM87" i="1"/>
  <c r="GM75" i="1"/>
  <c r="GM107" i="1"/>
  <c r="GM85" i="1"/>
  <c r="GM106" i="1"/>
  <c r="GM89" i="1"/>
  <c r="GM95" i="1"/>
  <c r="GM83" i="1"/>
  <c r="GM99" i="1"/>
  <c r="GM88" i="1"/>
  <c r="GM80" i="1"/>
  <c r="FW84" i="1"/>
  <c r="FW93" i="1"/>
  <c r="FW92" i="1"/>
  <c r="FW91" i="1"/>
  <c r="FW76" i="1"/>
  <c r="FW100" i="1"/>
  <c r="FW82" i="1"/>
  <c r="FW94" i="1"/>
  <c r="FW78" i="1"/>
  <c r="FW102" i="1"/>
  <c r="FW72" i="1"/>
  <c r="FW101" i="1"/>
  <c r="FW77" i="1"/>
  <c r="FW90" i="1"/>
  <c r="FW73" i="1"/>
  <c r="FW86" i="1"/>
  <c r="FW96" i="1"/>
  <c r="FW97" i="1"/>
  <c r="FW81" i="1"/>
  <c r="FW79" i="1"/>
  <c r="FW75" i="1"/>
  <c r="FW104" i="1"/>
  <c r="FW87" i="1"/>
  <c r="FW85" i="1"/>
  <c r="FW103" i="1"/>
  <c r="FW74" i="1"/>
  <c r="FW98" i="1"/>
  <c r="FW105" i="1"/>
  <c r="FW80" i="1"/>
  <c r="FW107" i="1"/>
  <c r="FW88" i="1"/>
  <c r="FW99" i="1"/>
  <c r="FW95" i="1"/>
  <c r="FW89" i="1"/>
  <c r="FW106" i="1"/>
  <c r="FW83" i="1"/>
  <c r="DE72" i="1"/>
  <c r="DE91" i="1"/>
  <c r="DE76" i="1"/>
  <c r="DE84" i="1"/>
  <c r="DE100" i="1"/>
  <c r="DE82" i="1"/>
  <c r="DE77" i="1"/>
  <c r="DE102" i="1"/>
  <c r="DE101" i="1"/>
  <c r="DE93" i="1"/>
  <c r="DE90" i="1"/>
  <c r="DE81" i="1"/>
  <c r="DE92" i="1"/>
  <c r="DE97" i="1"/>
  <c r="DE94" i="1"/>
  <c r="DE78" i="1"/>
  <c r="DE104" i="1"/>
  <c r="DE96" i="1"/>
  <c r="DE73" i="1"/>
  <c r="DE86" i="1"/>
  <c r="DE87" i="1"/>
  <c r="DE105" i="1"/>
  <c r="DE79" i="1"/>
  <c r="DE98" i="1"/>
  <c r="DE103" i="1"/>
  <c r="DE85" i="1"/>
  <c r="DE74" i="1"/>
  <c r="DE80" i="1"/>
  <c r="DE89" i="1"/>
  <c r="DE88" i="1"/>
  <c r="DE106" i="1"/>
  <c r="DE99" i="1"/>
  <c r="DE95" i="1"/>
  <c r="DE83" i="1"/>
  <c r="DE107" i="1"/>
  <c r="DE75" i="1"/>
  <c r="CM93" i="1"/>
  <c r="CM72" i="1"/>
  <c r="CM92" i="1"/>
  <c r="CM76" i="1"/>
  <c r="CM91" i="1"/>
  <c r="CM77" i="1"/>
  <c r="CM100" i="1"/>
  <c r="CM82" i="1"/>
  <c r="CM84" i="1"/>
  <c r="CM97" i="1"/>
  <c r="CM101" i="1"/>
  <c r="CM78" i="1"/>
  <c r="CM102" i="1"/>
  <c r="CM104" i="1"/>
  <c r="CM94" i="1"/>
  <c r="CM90" i="1"/>
  <c r="CM81" i="1"/>
  <c r="CM73" i="1"/>
  <c r="CM98" i="1"/>
  <c r="CM86" i="1"/>
  <c r="CM96" i="1"/>
  <c r="CM103" i="1"/>
  <c r="CM105" i="1"/>
  <c r="CM75" i="1"/>
  <c r="CM87" i="1"/>
  <c r="CM85" i="1"/>
  <c r="CM89" i="1"/>
  <c r="CM107" i="1"/>
  <c r="CM79" i="1"/>
  <c r="CM106" i="1"/>
  <c r="CM95" i="1"/>
  <c r="CM80" i="1"/>
  <c r="CM99" i="1"/>
  <c r="CM74" i="1"/>
  <c r="CM83" i="1"/>
  <c r="CM88" i="1"/>
  <c r="BT76" i="1"/>
  <c r="BT100" i="1"/>
  <c r="BT77" i="1"/>
  <c r="BT91" i="1"/>
  <c r="BT82" i="1"/>
  <c r="BT92" i="1"/>
  <c r="BT72" i="1"/>
  <c r="BT84" i="1"/>
  <c r="BT97" i="1"/>
  <c r="BT102" i="1"/>
  <c r="BT93" i="1"/>
  <c r="BT94" i="1"/>
  <c r="BT78" i="1"/>
  <c r="BT101" i="1"/>
  <c r="BT90" i="1"/>
  <c r="BT104" i="1"/>
  <c r="BT81" i="1"/>
  <c r="BT73" i="1"/>
  <c r="BT86" i="1"/>
  <c r="BT96" i="1"/>
  <c r="BT98" i="1"/>
  <c r="BT79" i="1"/>
  <c r="BT105" i="1"/>
  <c r="BT103" i="1"/>
  <c r="BT74" i="1"/>
  <c r="BT75" i="1"/>
  <c r="BT85" i="1"/>
  <c r="BT87" i="1"/>
  <c r="BT99" i="1"/>
  <c r="BT106" i="1"/>
  <c r="BT83" i="1"/>
  <c r="BT89" i="1"/>
  <c r="BT95" i="1"/>
  <c r="BT88" i="1"/>
  <c r="BT107" i="1"/>
  <c r="BT80" i="1"/>
  <c r="FM76" i="1"/>
  <c r="FM82" i="1"/>
  <c r="FM77" i="1"/>
  <c r="FM72" i="1"/>
  <c r="FM73" i="1"/>
  <c r="FM81" i="1"/>
  <c r="FM78" i="1"/>
  <c r="FM75" i="1"/>
  <c r="FM79" i="1"/>
  <c r="FM74" i="1"/>
  <c r="FM83" i="1"/>
  <c r="FM80" i="1"/>
  <c r="CI76" i="1"/>
  <c r="CI100" i="1"/>
  <c r="CI84" i="1"/>
  <c r="CI77" i="1"/>
  <c r="CI92" i="1"/>
  <c r="CI91" i="1"/>
  <c r="CI82" i="1"/>
  <c r="CI72" i="1"/>
  <c r="CI93" i="1"/>
  <c r="CI102" i="1"/>
  <c r="CI78" i="1"/>
  <c r="CI97" i="1"/>
  <c r="CI104" i="1"/>
  <c r="CI73" i="1"/>
  <c r="CI94" i="1"/>
  <c r="CI90" i="1"/>
  <c r="CI81" i="1"/>
  <c r="CI101" i="1"/>
  <c r="CI96" i="1"/>
  <c r="CI98" i="1"/>
  <c r="CI105" i="1"/>
  <c r="CI86" i="1"/>
  <c r="CI79" i="1"/>
  <c r="CI88" i="1"/>
  <c r="CI103" i="1"/>
  <c r="CI74" i="1"/>
  <c r="CI75" i="1"/>
  <c r="CI85" i="1"/>
  <c r="CI87" i="1"/>
  <c r="CI89" i="1"/>
  <c r="CI95" i="1"/>
  <c r="CI83" i="1"/>
  <c r="CI99" i="1"/>
  <c r="CI106" i="1"/>
  <c r="CI107" i="1"/>
  <c r="CI80" i="1"/>
  <c r="DN91" i="1"/>
  <c r="DN77" i="1"/>
  <c r="DN82" i="1"/>
  <c r="DN84" i="1"/>
  <c r="DN93" i="1"/>
  <c r="DN72" i="1"/>
  <c r="DN78" i="1"/>
  <c r="DN76" i="1"/>
  <c r="DN73" i="1"/>
  <c r="DN102" i="1"/>
  <c r="DN100" i="1"/>
  <c r="DN94" i="1"/>
  <c r="DN101" i="1"/>
  <c r="DN104" i="1"/>
  <c r="DN97" i="1"/>
  <c r="DN81" i="1"/>
  <c r="DN92" i="1"/>
  <c r="DN90" i="1"/>
  <c r="DN88" i="1"/>
  <c r="DN103" i="1"/>
  <c r="DN85" i="1"/>
  <c r="DN74" i="1"/>
  <c r="DN86" i="1"/>
  <c r="DN79" i="1"/>
  <c r="DN87" i="1"/>
  <c r="DN105" i="1"/>
  <c r="DN96" i="1"/>
  <c r="DN75" i="1"/>
  <c r="DN95" i="1"/>
  <c r="DN83" i="1"/>
  <c r="DN106" i="1"/>
  <c r="DN98" i="1"/>
  <c r="DN107" i="1"/>
  <c r="DN80" i="1"/>
  <c r="DN99" i="1"/>
  <c r="DN89" i="1"/>
  <c r="DU76" i="1"/>
  <c r="DU100" i="1"/>
  <c r="DU77" i="1"/>
  <c r="DU93" i="1"/>
  <c r="DU84" i="1"/>
  <c r="DU92" i="1"/>
  <c r="DU94" i="1"/>
  <c r="DU90" i="1"/>
  <c r="DU91" i="1"/>
  <c r="DU78" i="1"/>
  <c r="DU97" i="1"/>
  <c r="DU104" i="1"/>
  <c r="DU72" i="1"/>
  <c r="DU82" i="1"/>
  <c r="DU73" i="1"/>
  <c r="DU101" i="1"/>
  <c r="DU102" i="1"/>
  <c r="DU96" i="1"/>
  <c r="DU81" i="1"/>
  <c r="DU86" i="1"/>
  <c r="DU87" i="1"/>
  <c r="DU103" i="1"/>
  <c r="DU79" i="1"/>
  <c r="DU98" i="1"/>
  <c r="DU85" i="1"/>
  <c r="DU88" i="1"/>
  <c r="DU74" i="1"/>
  <c r="DU105" i="1"/>
  <c r="DU75" i="1"/>
  <c r="DU80" i="1"/>
  <c r="DU95" i="1"/>
  <c r="DU83" i="1"/>
  <c r="DU106" i="1"/>
  <c r="DU89" i="1"/>
  <c r="DU107" i="1"/>
  <c r="DU99" i="1"/>
  <c r="DH76" i="1"/>
  <c r="DH100" i="1"/>
  <c r="DH72" i="1"/>
  <c r="DH77" i="1"/>
  <c r="DH92" i="1"/>
  <c r="DH93" i="1"/>
  <c r="DH84" i="1"/>
  <c r="DH91" i="1"/>
  <c r="DH82" i="1"/>
  <c r="DH78" i="1"/>
  <c r="DH104" i="1"/>
  <c r="DH73" i="1"/>
  <c r="DH90" i="1"/>
  <c r="DH102" i="1"/>
  <c r="DH97" i="1"/>
  <c r="DH94" i="1"/>
  <c r="DH101" i="1"/>
  <c r="DH81" i="1"/>
  <c r="DH86" i="1"/>
  <c r="DH75" i="1"/>
  <c r="DH85" i="1"/>
  <c r="DH96" i="1"/>
  <c r="DH74" i="1"/>
  <c r="DH87" i="1"/>
  <c r="DH98" i="1"/>
  <c r="DH105" i="1"/>
  <c r="DH99" i="1"/>
  <c r="DH106" i="1"/>
  <c r="DH103" i="1"/>
  <c r="DH80" i="1"/>
  <c r="DH107" i="1"/>
  <c r="DH79" i="1"/>
  <c r="DH83" i="1"/>
  <c r="DH89" i="1"/>
  <c r="DH95" i="1"/>
  <c r="DH88" i="1"/>
  <c r="GB84" i="1"/>
  <c r="GB82" i="1"/>
  <c r="GB100" i="1"/>
  <c r="GB72" i="1"/>
  <c r="GB76" i="1"/>
  <c r="GB93" i="1"/>
  <c r="GB77" i="1"/>
  <c r="GB92" i="1"/>
  <c r="GB94" i="1"/>
  <c r="GB104" i="1"/>
  <c r="GB78" i="1"/>
  <c r="GB91" i="1"/>
  <c r="GB102" i="1"/>
  <c r="GB101" i="1"/>
  <c r="GB97" i="1"/>
  <c r="GB86" i="1"/>
  <c r="GB90" i="1"/>
  <c r="GB96" i="1"/>
  <c r="GB103" i="1"/>
  <c r="GB87" i="1"/>
  <c r="GB85" i="1"/>
  <c r="GB74" i="1"/>
  <c r="GB75" i="1"/>
  <c r="GB73" i="1"/>
  <c r="GB79" i="1"/>
  <c r="GB98" i="1"/>
  <c r="GB88" i="1"/>
  <c r="GB105" i="1"/>
  <c r="GB81" i="1"/>
  <c r="GB89" i="1"/>
  <c r="GB107" i="1"/>
  <c r="GB106" i="1"/>
  <c r="GB80" i="1"/>
  <c r="GB95" i="1"/>
  <c r="GB83" i="1"/>
  <c r="GB99" i="1"/>
  <c r="DP100" i="1"/>
  <c r="DP72" i="1"/>
  <c r="DP93" i="1"/>
  <c r="DP76" i="1"/>
  <c r="DP84" i="1"/>
  <c r="DP91" i="1"/>
  <c r="DP82" i="1"/>
  <c r="DP104" i="1"/>
  <c r="DP92" i="1"/>
  <c r="DP102" i="1"/>
  <c r="DP90" i="1"/>
  <c r="DP94" i="1"/>
  <c r="DP101" i="1"/>
  <c r="DP81" i="1"/>
  <c r="DP77" i="1"/>
  <c r="DP97" i="1"/>
  <c r="DP86" i="1"/>
  <c r="DP98" i="1"/>
  <c r="DP75" i="1"/>
  <c r="DP87" i="1"/>
  <c r="DP105" i="1"/>
  <c r="DP85" i="1"/>
  <c r="DP73" i="1"/>
  <c r="DP103" i="1"/>
  <c r="DP74" i="1"/>
  <c r="DP79" i="1"/>
  <c r="DP80" i="1"/>
  <c r="DP107" i="1"/>
  <c r="DP89" i="1"/>
  <c r="DP78" i="1"/>
  <c r="DP88" i="1"/>
  <c r="DP99" i="1"/>
  <c r="DP106" i="1"/>
  <c r="DP96" i="1"/>
  <c r="DP83" i="1"/>
  <c r="DP95" i="1"/>
  <c r="EO84" i="1"/>
  <c r="EO91" i="1"/>
  <c r="EO93" i="1"/>
  <c r="EO72" i="1"/>
  <c r="EO82" i="1"/>
  <c r="EO100" i="1"/>
  <c r="EO77" i="1"/>
  <c r="EO94" i="1"/>
  <c r="EO78" i="1"/>
  <c r="EO97" i="1"/>
  <c r="EO104" i="1"/>
  <c r="EO101" i="1"/>
  <c r="EO102" i="1"/>
  <c r="EO76" i="1"/>
  <c r="EO90" i="1"/>
  <c r="EO86" i="1"/>
  <c r="EO73" i="1"/>
  <c r="EO81" i="1"/>
  <c r="EO105" i="1"/>
  <c r="EO96" i="1"/>
  <c r="EO103" i="1"/>
  <c r="EO79" i="1"/>
  <c r="EO87" i="1"/>
  <c r="EO92" i="1"/>
  <c r="EO74" i="1"/>
  <c r="EO75" i="1"/>
  <c r="EO95" i="1"/>
  <c r="EO89" i="1"/>
  <c r="EO99" i="1"/>
  <c r="EO85" i="1"/>
  <c r="EO107" i="1"/>
  <c r="EO106" i="1"/>
  <c r="EO98" i="1"/>
  <c r="EO88" i="1"/>
  <c r="EO80" i="1"/>
  <c r="EO83" i="1"/>
  <c r="CK93" i="1"/>
  <c r="CK72" i="1"/>
  <c r="CK82" i="1"/>
  <c r="CK100" i="1"/>
  <c r="CK91" i="1"/>
  <c r="CK92" i="1"/>
  <c r="CK84" i="1"/>
  <c r="CK76" i="1"/>
  <c r="CK101" i="1"/>
  <c r="CK77" i="1"/>
  <c r="CK102" i="1"/>
  <c r="CK78" i="1"/>
  <c r="CK104" i="1"/>
  <c r="CK94" i="1"/>
  <c r="CK97" i="1"/>
  <c r="CK86" i="1"/>
  <c r="CK73" i="1"/>
  <c r="CK81" i="1"/>
  <c r="CK103" i="1"/>
  <c r="CK75" i="1"/>
  <c r="CK87" i="1"/>
  <c r="CK90" i="1"/>
  <c r="CK96" i="1"/>
  <c r="CK74" i="1"/>
  <c r="CK79" i="1"/>
  <c r="CK85" i="1"/>
  <c r="CK98" i="1"/>
  <c r="CK105" i="1"/>
  <c r="CK95" i="1"/>
  <c r="CK107" i="1"/>
  <c r="CK106" i="1"/>
  <c r="CK89" i="1"/>
  <c r="CK80" i="1"/>
  <c r="CK88" i="1"/>
  <c r="CK83" i="1"/>
  <c r="CK99" i="1"/>
  <c r="BN72" i="1"/>
  <c r="BN82" i="1"/>
  <c r="BN93" i="1"/>
  <c r="BN100" i="1"/>
  <c r="BN91" i="1"/>
  <c r="BN94" i="1"/>
  <c r="BN102" i="1"/>
  <c r="BN77" i="1"/>
  <c r="BN78" i="1"/>
  <c r="BN84" i="1"/>
  <c r="BN92" i="1"/>
  <c r="BN97" i="1"/>
  <c r="BN81" i="1"/>
  <c r="BN76" i="1"/>
  <c r="BN73" i="1"/>
  <c r="BN86" i="1"/>
  <c r="BN101" i="1"/>
  <c r="BN104" i="1"/>
  <c r="BN105" i="1"/>
  <c r="BN103" i="1"/>
  <c r="BN75" i="1"/>
  <c r="BN87" i="1"/>
  <c r="BN90" i="1"/>
  <c r="BN96" i="1"/>
  <c r="BN74" i="1"/>
  <c r="BN79" i="1"/>
  <c r="BN85" i="1"/>
  <c r="BN88" i="1"/>
  <c r="BN89" i="1"/>
  <c r="BN95" i="1"/>
  <c r="BN107" i="1"/>
  <c r="BN106" i="1"/>
  <c r="BN80" i="1"/>
  <c r="BN98" i="1"/>
  <c r="BN83" i="1"/>
  <c r="BN99" i="1"/>
  <c r="CS82" i="1"/>
  <c r="CS84" i="1"/>
  <c r="CS100" i="1"/>
  <c r="CS93" i="1"/>
  <c r="CS76" i="1"/>
  <c r="CS77" i="1"/>
  <c r="CS92" i="1"/>
  <c r="CS72" i="1"/>
  <c r="CS91" i="1"/>
  <c r="CS78" i="1"/>
  <c r="CS104" i="1"/>
  <c r="CS101" i="1"/>
  <c r="CS90" i="1"/>
  <c r="CS94" i="1"/>
  <c r="CS86" i="1"/>
  <c r="CS73" i="1"/>
  <c r="CS81" i="1"/>
  <c r="CS102" i="1"/>
  <c r="CS103" i="1"/>
  <c r="CS75" i="1"/>
  <c r="CS87" i="1"/>
  <c r="CS74" i="1"/>
  <c r="CS79" i="1"/>
  <c r="CS98" i="1"/>
  <c r="CS88" i="1"/>
  <c r="CS97" i="1"/>
  <c r="CS96" i="1"/>
  <c r="CS105" i="1"/>
  <c r="CS89" i="1"/>
  <c r="CS107" i="1"/>
  <c r="CS99" i="1"/>
  <c r="CS106" i="1"/>
  <c r="CS95" i="1"/>
  <c r="CS85" i="1"/>
  <c r="CS80" i="1"/>
  <c r="CS83" i="1"/>
  <c r="EK76" i="1"/>
  <c r="EK100" i="1"/>
  <c r="EK93" i="1"/>
  <c r="EK77" i="1"/>
  <c r="EK84" i="1"/>
  <c r="EK82" i="1"/>
  <c r="EK92" i="1"/>
  <c r="EK91" i="1"/>
  <c r="EK72" i="1"/>
  <c r="EK78" i="1"/>
  <c r="EK97" i="1"/>
  <c r="EK104" i="1"/>
  <c r="EK73" i="1"/>
  <c r="EK94" i="1"/>
  <c r="EK101" i="1"/>
  <c r="EK96" i="1"/>
  <c r="EK102" i="1"/>
  <c r="EK98" i="1"/>
  <c r="EK90" i="1"/>
  <c r="EK81" i="1"/>
  <c r="EK85" i="1"/>
  <c r="EK74" i="1"/>
  <c r="EK79" i="1"/>
  <c r="EK86" i="1"/>
  <c r="EK105" i="1"/>
  <c r="EK87" i="1"/>
  <c r="EK75" i="1"/>
  <c r="EK95" i="1"/>
  <c r="EK83" i="1"/>
  <c r="EK80" i="1"/>
  <c r="EK106" i="1"/>
  <c r="EK88" i="1"/>
  <c r="EK107" i="1"/>
  <c r="EK99" i="1"/>
  <c r="EK103" i="1"/>
  <c r="EK89" i="1"/>
  <c r="EW133" i="1"/>
  <c r="EW136" i="1"/>
  <c r="EW134" i="1"/>
  <c r="EW132" i="1"/>
  <c r="EW137" i="1"/>
  <c r="EW135" i="1"/>
  <c r="JC134" i="1"/>
  <c r="JC135" i="1"/>
  <c r="JC132" i="1"/>
  <c r="JC136" i="1"/>
  <c r="JC133" i="1"/>
  <c r="JC137" i="1"/>
  <c r="GP132" i="1"/>
  <c r="GP136" i="1"/>
  <c r="GP133" i="1"/>
  <c r="GP135" i="1"/>
  <c r="GP134" i="1"/>
  <c r="GP137" i="1"/>
  <c r="JW134" i="1"/>
  <c r="JW133" i="1"/>
  <c r="JW135" i="1"/>
  <c r="JW132" i="1"/>
  <c r="JW136" i="1"/>
  <c r="JW137" i="1"/>
  <c r="DI134" i="1"/>
  <c r="DI132" i="1"/>
  <c r="DI133" i="1"/>
  <c r="DI135" i="1"/>
  <c r="DI136" i="1"/>
  <c r="DI137" i="1"/>
  <c r="DK136" i="1"/>
  <c r="DK134" i="1"/>
  <c r="DK132" i="1"/>
  <c r="DK133" i="1"/>
  <c r="DK135" i="1"/>
  <c r="DK137" i="1"/>
  <c r="GJ133" i="1"/>
  <c r="GJ134" i="1"/>
  <c r="GJ135" i="1"/>
  <c r="GJ132" i="1"/>
  <c r="GJ136" i="1"/>
  <c r="GJ137" i="1"/>
  <c r="BP135" i="1"/>
  <c r="BP136" i="1"/>
  <c r="BP133" i="1"/>
  <c r="BP132" i="1"/>
  <c r="BP134" i="1"/>
  <c r="BP137" i="1"/>
  <c r="BI132" i="1"/>
  <c r="BI134" i="1"/>
  <c r="BI133" i="1"/>
  <c r="BI135" i="1"/>
  <c r="BI137" i="1"/>
  <c r="BI136" i="1"/>
  <c r="FB132" i="1"/>
  <c r="FB135" i="1"/>
  <c r="FB133" i="1"/>
  <c r="FB134" i="1"/>
  <c r="FB136" i="1"/>
  <c r="FB137" i="1"/>
  <c r="DO136" i="1"/>
  <c r="DO132" i="1"/>
  <c r="DO133" i="1"/>
  <c r="DO135" i="1"/>
  <c r="DO137" i="1"/>
  <c r="DO134" i="1"/>
  <c r="FZ134" i="1"/>
  <c r="FZ132" i="1"/>
  <c r="FZ136" i="1"/>
  <c r="FZ133" i="1"/>
  <c r="FZ137" i="1"/>
  <c r="FZ135" i="1"/>
  <c r="FY133" i="1"/>
  <c r="FY132" i="1"/>
  <c r="FY134" i="1"/>
  <c r="FY135" i="1"/>
  <c r="FY136" i="1"/>
  <c r="FY137" i="1"/>
  <c r="DW136" i="1"/>
  <c r="DW132" i="1"/>
  <c r="DW133" i="1"/>
  <c r="DW135" i="1"/>
  <c r="DW134" i="1"/>
  <c r="DW137" i="1"/>
  <c r="BO132" i="1"/>
  <c r="BO135" i="1"/>
  <c r="BO134" i="1"/>
  <c r="BO133" i="1"/>
  <c r="BO137" i="1"/>
  <c r="BO136" i="1"/>
  <c r="JY136" i="1"/>
  <c r="JY133" i="1"/>
  <c r="JY132" i="1"/>
  <c r="JY135" i="1"/>
  <c r="JY134" i="1"/>
  <c r="JY137" i="1"/>
  <c r="GK133" i="1"/>
  <c r="GK134" i="1"/>
  <c r="GK132" i="1"/>
  <c r="GK135" i="1"/>
  <c r="GK136" i="1"/>
  <c r="GK137" i="1"/>
  <c r="EN134" i="1"/>
  <c r="EN132" i="1"/>
  <c r="EN135" i="1"/>
  <c r="EN133" i="1"/>
  <c r="EN137" i="1"/>
  <c r="EN136" i="1"/>
  <c r="EQ134" i="1"/>
  <c r="EQ133" i="1"/>
  <c r="EQ136" i="1"/>
  <c r="EQ132" i="1"/>
  <c r="EQ135" i="1"/>
  <c r="EQ137" i="1"/>
  <c r="BV136" i="1"/>
  <c r="BV134" i="1"/>
  <c r="BV132" i="1"/>
  <c r="BV133" i="1"/>
  <c r="BV135" i="1"/>
  <c r="BV137" i="1"/>
  <c r="BS135" i="1"/>
  <c r="BS136" i="1"/>
  <c r="BS133" i="1"/>
  <c r="BS132" i="1"/>
  <c r="BS137" i="1"/>
  <c r="BS134" i="1"/>
  <c r="CT134" i="1"/>
  <c r="CT133" i="1"/>
  <c r="CT135" i="1"/>
  <c r="CT132" i="1"/>
  <c r="CT137" i="1"/>
  <c r="CT136" i="1"/>
  <c r="JG134" i="1"/>
  <c r="JG132" i="1"/>
  <c r="JG133" i="1"/>
  <c r="JG135" i="1"/>
  <c r="JG136" i="1"/>
  <c r="JG137" i="1"/>
  <c r="JD132" i="1"/>
  <c r="JD135" i="1"/>
  <c r="JD136" i="1"/>
  <c r="JD133" i="1"/>
  <c r="JD137" i="1"/>
  <c r="JD134" i="1"/>
  <c r="EB132" i="1"/>
  <c r="EB133" i="1"/>
  <c r="EB134" i="1"/>
  <c r="EB135" i="1"/>
  <c r="EB136" i="1"/>
  <c r="EB137" i="1"/>
  <c r="CW133" i="1"/>
  <c r="CW135" i="1"/>
  <c r="CW132" i="1"/>
  <c r="CW137" i="1"/>
  <c r="CW136" i="1"/>
  <c r="CW134" i="1"/>
  <c r="DZ134" i="1"/>
  <c r="DZ132" i="1"/>
  <c r="DZ135" i="1"/>
  <c r="DZ133" i="1"/>
  <c r="DZ136" i="1"/>
  <c r="DZ137" i="1"/>
  <c r="GG135" i="1"/>
  <c r="GG132" i="1"/>
  <c r="GG134" i="1"/>
  <c r="GG137" i="1"/>
  <c r="GG133" i="1"/>
  <c r="GG136" i="1"/>
  <c r="DD135" i="1"/>
  <c r="DD133" i="1"/>
  <c r="DD134" i="1"/>
  <c r="DD137" i="1"/>
  <c r="DD132" i="1"/>
  <c r="DD136" i="1"/>
  <c r="FR135" i="1"/>
  <c r="FR134" i="1"/>
  <c r="FR132" i="1"/>
  <c r="FR136" i="1"/>
  <c r="FR133" i="1"/>
  <c r="FR137" i="1"/>
  <c r="DF132" i="1"/>
  <c r="DF134" i="1"/>
  <c r="DF136" i="1"/>
  <c r="DF137" i="1"/>
  <c r="DF133" i="1"/>
  <c r="DF135" i="1"/>
  <c r="BM134" i="1"/>
  <c r="BM133" i="1"/>
  <c r="BM132" i="1"/>
  <c r="BM135" i="1"/>
  <c r="BM137" i="1"/>
  <c r="BM136" i="1"/>
  <c r="BU134" i="1"/>
  <c r="BU132" i="1"/>
  <c r="BU135" i="1"/>
  <c r="BU133" i="1"/>
  <c r="BU136" i="1"/>
  <c r="BU137" i="1"/>
  <c r="GD136" i="1"/>
  <c r="GD135" i="1"/>
  <c r="GD134" i="1"/>
  <c r="GD132" i="1"/>
  <c r="GD137" i="1"/>
  <c r="GD133" i="1"/>
  <c r="GQ133" i="1"/>
  <c r="GQ132" i="1"/>
  <c r="GQ134" i="1"/>
  <c r="GQ135" i="1"/>
  <c r="GQ137" i="1"/>
  <c r="GQ136" i="1"/>
  <c r="KH133" i="1"/>
  <c r="KH135" i="1"/>
  <c r="KH134" i="1"/>
  <c r="KH132" i="1"/>
  <c r="KH136" i="1"/>
  <c r="KH137" i="1"/>
  <c r="GS134" i="1"/>
  <c r="GS132" i="1"/>
  <c r="GS135" i="1"/>
  <c r="GS133" i="1"/>
  <c r="GS136" i="1"/>
  <c r="GS137" i="1"/>
  <c r="BJ132" i="1"/>
  <c r="BJ134" i="1"/>
  <c r="BJ136" i="1"/>
  <c r="BJ135" i="1"/>
  <c r="BJ133" i="1"/>
  <c r="BJ137" i="1"/>
  <c r="GE133" i="1"/>
  <c r="GE132" i="1"/>
  <c r="GE135" i="1"/>
  <c r="GE134" i="1"/>
  <c r="GE137" i="1"/>
  <c r="GE136" i="1"/>
  <c r="ES132" i="1"/>
  <c r="ES134" i="1"/>
  <c r="ES133" i="1"/>
  <c r="ES135" i="1"/>
  <c r="ES136" i="1"/>
  <c r="ES137" i="1"/>
  <c r="FH133" i="1"/>
  <c r="FH135" i="1"/>
  <c r="FH132" i="1"/>
  <c r="FH134" i="1"/>
  <c r="FH136" i="1"/>
  <c r="FH137" i="1"/>
  <c r="JE135" i="1"/>
  <c r="JE133" i="1"/>
  <c r="JE132" i="1"/>
  <c r="JE134" i="1"/>
  <c r="JE136" i="1"/>
  <c r="JE137" i="1"/>
  <c r="AA186" i="1" a="1"/>
  <c r="AA186" i="1" s="1"/>
  <c r="FU133" i="1"/>
  <c r="FU134" i="1"/>
  <c r="FU132" i="1"/>
  <c r="FU135" i="1"/>
  <c r="FU136" i="1"/>
  <c r="FU137" i="1"/>
  <c r="ER134" i="1"/>
  <c r="ER132" i="1"/>
  <c r="ER135" i="1"/>
  <c r="ER136" i="1"/>
  <c r="ER133" i="1"/>
  <c r="ER137" i="1"/>
  <c r="DC134" i="1"/>
  <c r="DC135" i="1"/>
  <c r="DC136" i="1"/>
  <c r="DC133" i="1"/>
  <c r="DC132" i="1"/>
  <c r="DC137" i="1"/>
  <c r="EC133" i="1"/>
  <c r="EC135" i="1"/>
  <c r="EC134" i="1"/>
  <c r="EC132" i="1"/>
  <c r="EC136" i="1"/>
  <c r="EC137" i="1"/>
  <c r="EJ134" i="1"/>
  <c r="EJ132" i="1"/>
  <c r="EJ133" i="1"/>
  <c r="EJ136" i="1"/>
  <c r="EJ135" i="1"/>
  <c r="EJ137" i="1"/>
  <c r="GL133" i="1"/>
  <c r="GL132" i="1"/>
  <c r="GL134" i="1"/>
  <c r="GL135" i="1"/>
  <c r="GL137" i="1"/>
  <c r="GL136" i="1"/>
  <c r="JX132" i="1"/>
  <c r="JX133" i="1"/>
  <c r="JX135" i="1"/>
  <c r="JX134" i="1"/>
  <c r="JX137" i="1"/>
  <c r="JX136" i="1"/>
  <c r="GI133" i="1"/>
  <c r="GI132" i="1"/>
  <c r="GI134" i="1"/>
  <c r="GI135" i="1"/>
  <c r="GI136" i="1"/>
  <c r="GI137" i="1"/>
  <c r="DV132" i="1"/>
  <c r="DV134" i="1"/>
  <c r="DV136" i="1"/>
  <c r="DV133" i="1"/>
  <c r="DV137" i="1"/>
  <c r="DV135" i="1"/>
  <c r="GN135" i="1"/>
  <c r="GN132" i="1"/>
  <c r="GN134" i="1"/>
  <c r="GN136" i="1"/>
  <c r="GN137" i="1"/>
  <c r="GN133" i="1"/>
  <c r="BL132" i="1"/>
  <c r="BL133" i="1"/>
  <c r="BL135" i="1"/>
  <c r="BL134" i="1"/>
  <c r="BL137" i="1"/>
  <c r="BL136" i="1"/>
  <c r="CV132" i="1"/>
  <c r="CV133" i="1"/>
  <c r="CV135" i="1"/>
  <c r="CV134" i="1"/>
  <c r="CV137" i="1"/>
  <c r="CV136" i="1"/>
  <c r="DB134" i="1"/>
  <c r="DB133" i="1"/>
  <c r="DB132" i="1"/>
  <c r="DB135" i="1"/>
  <c r="DB136" i="1"/>
  <c r="DB137" i="1"/>
  <c r="FC136" i="1"/>
  <c r="FC133" i="1"/>
  <c r="FC134" i="1"/>
  <c r="FC132" i="1"/>
  <c r="FC135" i="1"/>
  <c r="FC137" i="1"/>
  <c r="JV133" i="1"/>
  <c r="JV132" i="1"/>
  <c r="JV135" i="1"/>
  <c r="JV134" i="1"/>
  <c r="JV136" i="1"/>
  <c r="JV137" i="1"/>
  <c r="DR134" i="1"/>
  <c r="DR135" i="1"/>
  <c r="DR133" i="1"/>
  <c r="DR132" i="1"/>
  <c r="DR136" i="1"/>
  <c r="DR137" i="1"/>
  <c r="BE133" i="1"/>
  <c r="BE134" i="1"/>
  <c r="BE135" i="1"/>
  <c r="BE132" i="1"/>
  <c r="BE136" i="1"/>
  <c r="BE137" i="1"/>
  <c r="DJ134" i="1"/>
  <c r="DJ133" i="1"/>
  <c r="DJ135" i="1"/>
  <c r="DJ132" i="1"/>
  <c r="DJ137" i="1"/>
  <c r="DJ136" i="1"/>
  <c r="JQ133" i="1"/>
  <c r="JQ135" i="1"/>
  <c r="JQ134" i="1"/>
  <c r="JQ132" i="1"/>
  <c r="JQ136" i="1"/>
  <c r="JQ137" i="1"/>
  <c r="GW134" i="1"/>
  <c r="GW135" i="1"/>
  <c r="GW136" i="1"/>
  <c r="GW133" i="1"/>
  <c r="GW132" i="1"/>
  <c r="GW137" i="1"/>
  <c r="GF133" i="1"/>
  <c r="GF134" i="1"/>
  <c r="GF135" i="1"/>
  <c r="GF136" i="1"/>
  <c r="GF132" i="1"/>
  <c r="GF137" i="1"/>
  <c r="GT133" i="1"/>
  <c r="GT134" i="1"/>
  <c r="GT132" i="1"/>
  <c r="GT135" i="1"/>
  <c r="GT136" i="1"/>
  <c r="GT137" i="1"/>
  <c r="FF133" i="1"/>
  <c r="FF134" i="1"/>
  <c r="FF132" i="1"/>
  <c r="FF135" i="1"/>
  <c r="FF136" i="1"/>
  <c r="FF137" i="1"/>
  <c r="JF133" i="1"/>
  <c r="JF132" i="1"/>
  <c r="JF135" i="1"/>
  <c r="JF134" i="1"/>
  <c r="JF136" i="1"/>
  <c r="JF137" i="1"/>
  <c r="GH134" i="1"/>
  <c r="GH132" i="1"/>
  <c r="GH136" i="1"/>
  <c r="GH133" i="1"/>
  <c r="GH135" i="1"/>
  <c r="GH137" i="1"/>
  <c r="CY134" i="1"/>
  <c r="CY136" i="1"/>
  <c r="CY132" i="1"/>
  <c r="CY133" i="1"/>
  <c r="CY135" i="1"/>
  <c r="CY137" i="1"/>
  <c r="FG133" i="1"/>
  <c r="FG132" i="1"/>
  <c r="FG135" i="1"/>
  <c r="FG134" i="1"/>
  <c r="FG137" i="1"/>
  <c r="FG136" i="1"/>
  <c r="EI133" i="1"/>
  <c r="EI134" i="1"/>
  <c r="EI135" i="1"/>
  <c r="EI136" i="1"/>
  <c r="EI132" i="1"/>
  <c r="EI137" i="1"/>
  <c r="EZ133" i="1"/>
  <c r="EZ135" i="1"/>
  <c r="EZ132" i="1"/>
  <c r="EZ137" i="1"/>
  <c r="EZ134" i="1"/>
  <c r="EZ136" i="1"/>
  <c r="JU135" i="1"/>
  <c r="JU133" i="1"/>
  <c r="JU134" i="1"/>
  <c r="JU132" i="1"/>
  <c r="JU136" i="1"/>
  <c r="JU137" i="1"/>
  <c r="GA133" i="1"/>
  <c r="GA132" i="1"/>
  <c r="GA134" i="1"/>
  <c r="GA136" i="1"/>
  <c r="GA137" i="1"/>
  <c r="GA135" i="1"/>
  <c r="DQ134" i="1"/>
  <c r="DQ132" i="1"/>
  <c r="DQ135" i="1"/>
  <c r="DQ133" i="1"/>
  <c r="DQ136" i="1"/>
  <c r="DQ137" i="1"/>
  <c r="BF132" i="1"/>
  <c r="BF133" i="1"/>
  <c r="BF135" i="1"/>
  <c r="BF136" i="1"/>
  <c r="BF134" i="1"/>
  <c r="BF137" i="1"/>
  <c r="BG135" i="1"/>
  <c r="BG133" i="1"/>
  <c r="BG134" i="1"/>
  <c r="BG137" i="1"/>
  <c r="BG132" i="1"/>
  <c r="BG136" i="1"/>
  <c r="DM133" i="1"/>
  <c r="DM135" i="1"/>
  <c r="DM132" i="1"/>
  <c r="DM134" i="1"/>
  <c r="DM136" i="1"/>
  <c r="DM137" i="1"/>
  <c r="DL133" i="1"/>
  <c r="DL135" i="1"/>
  <c r="DL134" i="1"/>
  <c r="DL132" i="1"/>
  <c r="DL136" i="1"/>
  <c r="DL137" i="1"/>
  <c r="DT135" i="1"/>
  <c r="DT134" i="1"/>
  <c r="DT133" i="1"/>
  <c r="DT132" i="1"/>
  <c r="DT137" i="1"/>
  <c r="DT136" i="1"/>
  <c r="ET136" i="1"/>
  <c r="ET133" i="1"/>
  <c r="ET135" i="1"/>
  <c r="ET132" i="1"/>
  <c r="ET134" i="1"/>
  <c r="ET137" i="1"/>
  <c r="BH133" i="1"/>
  <c r="BH134" i="1"/>
  <c r="BH132" i="1"/>
  <c r="BH136" i="1"/>
  <c r="BH137" i="1"/>
  <c r="BH135" i="1"/>
  <c r="BD134" i="1"/>
  <c r="BD132" i="1"/>
  <c r="BD135" i="1"/>
  <c r="BD133" i="1"/>
  <c r="BD136" i="1"/>
  <c r="BD137" i="1"/>
  <c r="GU133" i="1"/>
  <c r="GU132" i="1"/>
  <c r="GU135" i="1"/>
  <c r="GU134" i="1"/>
  <c r="GU136" i="1"/>
  <c r="GU137" i="1"/>
  <c r="CX133" i="1"/>
  <c r="CX135" i="1"/>
  <c r="CX132" i="1"/>
  <c r="CX134" i="1"/>
  <c r="CX136" i="1"/>
  <c r="CX137" i="1"/>
  <c r="CH136" i="1"/>
  <c r="CH133" i="1"/>
  <c r="CH135" i="1"/>
  <c r="CH132" i="1"/>
  <c r="CH134" i="1"/>
  <c r="CH137" i="1"/>
  <c r="FV136" i="1"/>
  <c r="FV133" i="1"/>
  <c r="FV132" i="1"/>
  <c r="FV134" i="1"/>
  <c r="FV135" i="1"/>
  <c r="FV137" i="1"/>
  <c r="EL135" i="1"/>
  <c r="EL136" i="1"/>
  <c r="EL133" i="1"/>
  <c r="EL137" i="1"/>
  <c r="EL132" i="1"/>
  <c r="EL134" i="1"/>
  <c r="CJ132" i="1"/>
  <c r="CJ135" i="1"/>
  <c r="CJ133" i="1"/>
  <c r="CJ134" i="1"/>
  <c r="CJ136" i="1"/>
  <c r="CJ137" i="1"/>
  <c r="EF132" i="1"/>
  <c r="EF133" i="1"/>
  <c r="EF135" i="1"/>
  <c r="EF134" i="1"/>
  <c r="EF137" i="1"/>
  <c r="EF136" i="1"/>
  <c r="DA135" i="1"/>
  <c r="DA134" i="1"/>
  <c r="DA132" i="1"/>
  <c r="DA133" i="1"/>
  <c r="DA136" i="1"/>
  <c r="DA137" i="1"/>
  <c r="EV132" i="1"/>
  <c r="EV135" i="1"/>
  <c r="EV133" i="1"/>
  <c r="EV134" i="1"/>
  <c r="EV136" i="1"/>
  <c r="EV137" i="1"/>
  <c r="GV134" i="1"/>
  <c r="GV132" i="1"/>
  <c r="GV133" i="1"/>
  <c r="GV135" i="1"/>
  <c r="GV137" i="1"/>
  <c r="GV136" i="1"/>
  <c r="BR134" i="1"/>
  <c r="BR133" i="1"/>
  <c r="BR135" i="1"/>
  <c r="BR132" i="1"/>
  <c r="BR137" i="1"/>
  <c r="BR136" i="1"/>
  <c r="EM133" i="1"/>
  <c r="EM135" i="1"/>
  <c r="EM134" i="1"/>
  <c r="EM136" i="1"/>
  <c r="EM137" i="1"/>
  <c r="EM132" i="1"/>
  <c r="EU133" i="1"/>
  <c r="EU135" i="1"/>
  <c r="EU134" i="1"/>
  <c r="EU136" i="1"/>
  <c r="EU132" i="1"/>
  <c r="EU137" i="1"/>
  <c r="FD132" i="1"/>
  <c r="FD133" i="1"/>
  <c r="FD134" i="1"/>
  <c r="FD135" i="1"/>
  <c r="FD136" i="1"/>
  <c r="FD137" i="1"/>
  <c r="CU136" i="1"/>
  <c r="CU133" i="1"/>
  <c r="CU132" i="1"/>
  <c r="CU134" i="1"/>
  <c r="CU137" i="1"/>
  <c r="CU135" i="1"/>
  <c r="EP133" i="1"/>
  <c r="EP132" i="1"/>
  <c r="EP135" i="1"/>
  <c r="EP137" i="1"/>
  <c r="EP134" i="1"/>
  <c r="EP136" i="1"/>
  <c r="GC133" i="1"/>
  <c r="GC134" i="1"/>
  <c r="GC132" i="1"/>
  <c r="GC135" i="1"/>
  <c r="GC137" i="1"/>
  <c r="GC136" i="1"/>
  <c r="EX132" i="1"/>
  <c r="EX133" i="1"/>
  <c r="EX135" i="1"/>
  <c r="EX134" i="1"/>
  <c r="EX136" i="1"/>
  <c r="EX137" i="1"/>
  <c r="GO132" i="1"/>
  <c r="GO134" i="1"/>
  <c r="GO136" i="1"/>
  <c r="GO135" i="1"/>
  <c r="GO133" i="1"/>
  <c r="GO137" i="1"/>
  <c r="JZ133" i="1"/>
  <c r="JZ135" i="1"/>
  <c r="JZ134" i="1"/>
  <c r="JZ132" i="1"/>
  <c r="JZ136" i="1"/>
  <c r="JZ137" i="1"/>
  <c r="JS133" i="1"/>
  <c r="JS132" i="1"/>
  <c r="JS134" i="1"/>
  <c r="JS135" i="1"/>
  <c r="JS137" i="1"/>
  <c r="JS136" i="1"/>
  <c r="EE132" i="1"/>
  <c r="EE134" i="1"/>
  <c r="EE136" i="1"/>
  <c r="EE135" i="1"/>
  <c r="EE133" i="1"/>
  <c r="EE137" i="1"/>
  <c r="DY133" i="1"/>
  <c r="DY134" i="1"/>
  <c r="DY132" i="1"/>
  <c r="DY135" i="1"/>
  <c r="DY137" i="1"/>
  <c r="DY136" i="1"/>
  <c r="CO134" i="1"/>
  <c r="CO132" i="1"/>
  <c r="CO133" i="1"/>
  <c r="CO135" i="1"/>
  <c r="CO136" i="1"/>
  <c r="CO137" i="1"/>
  <c r="GR134" i="1"/>
  <c r="GR135" i="1"/>
  <c r="GR133" i="1"/>
  <c r="GR132" i="1"/>
  <c r="GR136" i="1"/>
  <c r="GR137" i="1"/>
  <c r="DG134" i="1"/>
  <c r="DG136" i="1"/>
  <c r="DG132" i="1"/>
  <c r="DG133" i="1"/>
  <c r="DG135" i="1"/>
  <c r="DG137" i="1"/>
  <c r="CL132" i="1"/>
  <c r="CL135" i="1"/>
  <c r="CL134" i="1"/>
  <c r="CL133" i="1"/>
  <c r="CL136" i="1"/>
  <c r="CL137" i="1"/>
  <c r="EA134" i="1"/>
  <c r="EA133" i="1"/>
  <c r="EA132" i="1"/>
  <c r="EA135" i="1"/>
  <c r="EA136" i="1"/>
  <c r="EA137" i="1"/>
  <c r="EG133" i="1"/>
  <c r="EG134" i="1"/>
  <c r="EG132" i="1"/>
  <c r="EG135" i="1"/>
  <c r="EG137" i="1"/>
  <c r="EG136" i="1"/>
  <c r="FE133" i="1"/>
  <c r="FE134" i="1"/>
  <c r="FE136" i="1"/>
  <c r="FE132" i="1"/>
  <c r="FE135" i="1"/>
  <c r="FE137" i="1"/>
  <c r="CN134" i="1"/>
  <c r="CN132" i="1"/>
  <c r="CN135" i="1"/>
  <c r="CN137" i="1"/>
  <c r="CN136" i="1"/>
  <c r="CN133" i="1"/>
  <c r="BQ133" i="1"/>
  <c r="BQ134" i="1"/>
  <c r="BQ132" i="1"/>
  <c r="BQ135" i="1"/>
  <c r="BQ136" i="1"/>
  <c r="BQ137" i="1"/>
  <c r="BC136" i="1"/>
  <c r="BC132" i="1"/>
  <c r="BC133" i="1"/>
  <c r="BC135" i="1"/>
  <c r="BC134" i="1"/>
  <c r="BC137" i="1"/>
  <c r="DS132" i="1"/>
  <c r="DS133" i="1"/>
  <c r="DS134" i="1"/>
  <c r="DS135" i="1"/>
  <c r="DS137" i="1"/>
  <c r="DS136" i="1"/>
  <c r="FX132" i="1"/>
  <c r="FX133" i="1"/>
  <c r="FX134" i="1"/>
  <c r="FX135" i="1"/>
  <c r="FX136" i="1"/>
  <c r="FX137" i="1"/>
  <c r="GM132" i="1"/>
  <c r="GM135" i="1"/>
  <c r="GM134" i="1"/>
  <c r="GM133" i="1"/>
  <c r="GM136" i="1"/>
  <c r="GM137" i="1"/>
  <c r="FW133" i="1"/>
  <c r="FW132" i="1"/>
  <c r="FW135" i="1"/>
  <c r="FW134" i="1"/>
  <c r="FW137" i="1"/>
  <c r="FW136" i="1"/>
  <c r="DE133" i="1"/>
  <c r="DE135" i="1"/>
  <c r="DE132" i="1"/>
  <c r="DE137" i="1"/>
  <c r="DE136" i="1"/>
  <c r="DE134" i="1"/>
  <c r="CM135" i="1"/>
  <c r="CM136" i="1"/>
  <c r="CM133" i="1"/>
  <c r="CM132" i="1"/>
  <c r="CM134" i="1"/>
  <c r="CM137" i="1"/>
  <c r="BT133" i="1"/>
  <c r="BT135" i="1"/>
  <c r="BT134" i="1"/>
  <c r="BT136" i="1"/>
  <c r="BT132" i="1"/>
  <c r="BT137" i="1"/>
  <c r="CI133" i="1"/>
  <c r="CI135" i="1"/>
  <c r="CI134" i="1"/>
  <c r="CI136" i="1"/>
  <c r="CI132" i="1"/>
  <c r="CI137" i="1"/>
  <c r="DN135" i="1"/>
  <c r="DN132" i="1"/>
  <c r="DN134" i="1"/>
  <c r="DN136" i="1"/>
  <c r="DN133" i="1"/>
  <c r="DN137" i="1"/>
  <c r="DU134" i="1"/>
  <c r="DU135" i="1"/>
  <c r="DU136" i="1"/>
  <c r="DU133" i="1"/>
  <c r="DU137" i="1"/>
  <c r="DU132" i="1"/>
  <c r="DH133" i="1"/>
  <c r="DH134" i="1"/>
  <c r="DH132" i="1"/>
  <c r="DH135" i="1"/>
  <c r="DH137" i="1"/>
  <c r="DH136" i="1"/>
  <c r="GB136" i="1"/>
  <c r="GB133" i="1"/>
  <c r="GB134" i="1"/>
  <c r="GB135" i="1"/>
  <c r="GB137" i="1"/>
  <c r="GB132" i="1"/>
  <c r="DP133" i="1"/>
  <c r="DP134" i="1"/>
  <c r="DP132" i="1"/>
  <c r="DP135" i="1"/>
  <c r="DP137" i="1"/>
  <c r="DP136" i="1"/>
  <c r="EO132" i="1"/>
  <c r="EO135" i="1"/>
  <c r="EO133" i="1"/>
  <c r="EO136" i="1"/>
  <c r="EO134" i="1"/>
  <c r="EO137" i="1"/>
  <c r="CK136" i="1"/>
  <c r="CK135" i="1"/>
  <c r="CK134" i="1"/>
  <c r="CK132" i="1"/>
  <c r="CK133" i="1"/>
  <c r="CK137" i="1"/>
  <c r="BN132" i="1"/>
  <c r="BN136" i="1"/>
  <c r="BN133" i="1"/>
  <c r="BN135" i="1"/>
  <c r="BN134" i="1"/>
  <c r="BN137" i="1"/>
  <c r="CS136" i="1"/>
  <c r="CS134" i="1"/>
  <c r="CS132" i="1"/>
  <c r="CS133" i="1"/>
  <c r="CS135" i="1"/>
  <c r="CS137" i="1"/>
  <c r="EK132" i="1"/>
  <c r="EK133" i="1"/>
  <c r="EK134" i="1"/>
  <c r="EK135" i="1"/>
  <c r="EK136" i="1"/>
  <c r="EK137" i="1"/>
  <c r="AB14" i="1"/>
  <c r="AB16" i="1"/>
  <c r="BF68" i="1"/>
  <c r="BF66" i="1"/>
  <c r="BF67" i="1"/>
  <c r="BF69" i="1"/>
  <c r="BF70" i="1"/>
  <c r="BF71" i="1"/>
  <c r="EX66" i="1"/>
  <c r="EX67" i="1"/>
  <c r="EX68" i="1"/>
  <c r="EX69" i="1"/>
  <c r="EX70" i="1"/>
  <c r="EX71" i="1"/>
  <c r="JS69" i="1"/>
  <c r="JS66" i="1"/>
  <c r="JS70" i="1"/>
  <c r="JS68" i="1"/>
  <c r="JS67" i="1"/>
  <c r="JS71" i="1"/>
  <c r="CO70" i="1"/>
  <c r="CO67" i="1"/>
  <c r="CO66" i="1"/>
  <c r="CO68" i="1"/>
  <c r="CO71" i="1"/>
  <c r="CO69" i="1"/>
  <c r="EM67" i="1"/>
  <c r="EM68" i="1"/>
  <c r="EM69" i="1"/>
  <c r="EM66" i="1"/>
  <c r="EM70" i="1"/>
  <c r="EM71" i="1"/>
  <c r="DS69" i="1"/>
  <c r="DS68" i="1"/>
  <c r="DS66" i="1"/>
  <c r="DS71" i="1"/>
  <c r="DS67" i="1"/>
  <c r="DS70" i="1"/>
  <c r="FX69" i="1"/>
  <c r="FX68" i="1"/>
  <c r="FX66" i="1"/>
  <c r="FX67" i="1"/>
  <c r="FX70" i="1"/>
  <c r="FX71" i="1"/>
  <c r="GM70" i="1"/>
  <c r="GM68" i="1"/>
  <c r="GM67" i="1"/>
  <c r="GM69" i="1"/>
  <c r="GM71" i="1"/>
  <c r="GM66" i="1"/>
  <c r="FW69" i="1"/>
  <c r="FW66" i="1"/>
  <c r="FW70" i="1"/>
  <c r="FW68" i="1"/>
  <c r="FW67" i="1"/>
  <c r="FW71" i="1"/>
  <c r="DE67" i="1"/>
  <c r="DE66" i="1"/>
  <c r="DE69" i="1"/>
  <c r="DE68" i="1"/>
  <c r="DE70" i="1"/>
  <c r="DE71" i="1"/>
  <c r="CM69" i="1"/>
  <c r="CM68" i="1"/>
  <c r="CM67" i="1"/>
  <c r="CM66" i="1"/>
  <c r="CM71" i="1"/>
  <c r="CM70" i="1"/>
  <c r="BT66" i="1"/>
  <c r="BT68" i="1"/>
  <c r="BT67" i="1"/>
  <c r="BT69" i="1"/>
  <c r="BT70" i="1"/>
  <c r="BT71" i="1"/>
  <c r="FM68" i="1"/>
  <c r="FM67" i="1"/>
  <c r="FM70" i="1"/>
  <c r="FM66" i="1"/>
  <c r="FM69" i="1"/>
  <c r="FM71" i="1"/>
  <c r="CI68" i="1"/>
  <c r="CI67" i="1"/>
  <c r="CI69" i="1"/>
  <c r="CI70" i="1"/>
  <c r="CI71" i="1"/>
  <c r="CI66" i="1"/>
  <c r="DN67" i="1"/>
  <c r="DN69" i="1"/>
  <c r="DN66" i="1"/>
  <c r="DN68" i="1"/>
  <c r="DN71" i="1"/>
  <c r="DN70" i="1"/>
  <c r="DU66" i="1"/>
  <c r="DU68" i="1"/>
  <c r="DU69" i="1"/>
  <c r="DU70" i="1"/>
  <c r="DU67" i="1"/>
  <c r="DU71" i="1"/>
  <c r="DH66" i="1"/>
  <c r="DH68" i="1"/>
  <c r="DH70" i="1"/>
  <c r="DH67" i="1"/>
  <c r="DH69" i="1"/>
  <c r="DH71" i="1"/>
  <c r="GB68" i="1"/>
  <c r="GB67" i="1"/>
  <c r="GB69" i="1"/>
  <c r="GB66" i="1"/>
  <c r="GB71" i="1"/>
  <c r="GB70" i="1"/>
  <c r="DP67" i="1"/>
  <c r="DP66" i="1"/>
  <c r="DP68" i="1"/>
  <c r="DP69" i="1"/>
  <c r="DP70" i="1"/>
  <c r="DP71" i="1"/>
  <c r="CL66" i="1"/>
  <c r="CL67" i="1"/>
  <c r="CL69" i="1"/>
  <c r="CL68" i="1"/>
  <c r="CL71" i="1"/>
  <c r="CL70" i="1"/>
  <c r="EL70" i="1"/>
  <c r="EL68" i="1"/>
  <c r="EL66" i="1"/>
  <c r="EL69" i="1"/>
  <c r="EL67" i="1"/>
  <c r="EL71" i="1"/>
  <c r="CJ68" i="1"/>
  <c r="CJ67" i="1"/>
  <c r="CJ66" i="1"/>
  <c r="CJ71" i="1"/>
  <c r="CJ70" i="1"/>
  <c r="CJ69" i="1"/>
  <c r="EF67" i="1"/>
  <c r="EF68" i="1"/>
  <c r="EF66" i="1"/>
  <c r="EF69" i="1"/>
  <c r="EF70" i="1"/>
  <c r="EF71" i="1"/>
  <c r="DA69" i="1"/>
  <c r="DA66" i="1"/>
  <c r="DA68" i="1"/>
  <c r="DA67" i="1"/>
  <c r="DA71" i="1"/>
  <c r="DA70" i="1"/>
  <c r="JG69" i="1"/>
  <c r="JG66" i="1"/>
  <c r="JG67" i="1"/>
  <c r="JG68" i="1"/>
  <c r="JG70" i="1"/>
  <c r="JG71" i="1"/>
  <c r="BQ70" i="1"/>
  <c r="BQ68" i="1"/>
  <c r="BQ67" i="1"/>
  <c r="BQ69" i="1"/>
  <c r="BQ66" i="1"/>
  <c r="BQ71" i="1"/>
  <c r="JZ69" i="1"/>
  <c r="JZ70" i="1"/>
  <c r="JZ66" i="1"/>
  <c r="JZ68" i="1"/>
  <c r="JZ67" i="1"/>
  <c r="JZ71" i="1"/>
  <c r="EE67" i="1"/>
  <c r="EE69" i="1"/>
  <c r="EE70" i="1"/>
  <c r="EE68" i="1"/>
  <c r="EE71" i="1"/>
  <c r="EE66" i="1"/>
  <c r="DG69" i="1"/>
  <c r="DG70" i="1"/>
  <c r="DG66" i="1"/>
  <c r="DG68" i="1"/>
  <c r="DG71" i="1"/>
  <c r="DG67" i="1"/>
  <c r="EI69" i="1"/>
  <c r="EI68" i="1"/>
  <c r="EI67" i="1"/>
  <c r="EI66" i="1"/>
  <c r="EI71" i="1"/>
  <c r="EI70" i="1"/>
  <c r="CW70" i="1"/>
  <c r="CW67" i="1"/>
  <c r="CW66" i="1"/>
  <c r="CW69" i="1"/>
  <c r="CW71" i="1"/>
  <c r="CW68" i="1"/>
  <c r="JU67" i="1"/>
  <c r="JU66" i="1"/>
  <c r="JU70" i="1"/>
  <c r="JU68" i="1"/>
  <c r="JU71" i="1"/>
  <c r="JU69" i="1"/>
  <c r="GA69" i="1"/>
  <c r="GA67" i="1"/>
  <c r="GA66" i="1"/>
  <c r="GA68" i="1"/>
  <c r="GA71" i="1"/>
  <c r="GA70" i="1"/>
  <c r="GL69" i="1"/>
  <c r="GL66" i="1"/>
  <c r="GL68" i="1"/>
  <c r="GL70" i="1"/>
  <c r="GL67" i="1"/>
  <c r="GL71" i="1"/>
  <c r="JX67" i="1"/>
  <c r="JX69" i="1"/>
  <c r="JX68" i="1"/>
  <c r="JX66" i="1"/>
  <c r="JX71" i="1"/>
  <c r="JX70" i="1"/>
  <c r="DQ69" i="1"/>
  <c r="DQ66" i="1"/>
  <c r="DQ67" i="1"/>
  <c r="DQ68" i="1"/>
  <c r="DQ71" i="1"/>
  <c r="DQ70" i="1"/>
  <c r="GI69" i="1"/>
  <c r="GI68" i="1"/>
  <c r="GI67" i="1"/>
  <c r="GI66" i="1"/>
  <c r="GI70" i="1"/>
  <c r="GI71" i="1"/>
  <c r="EW67" i="1"/>
  <c r="EW68" i="1"/>
  <c r="EW69" i="1"/>
  <c r="EW66" i="1"/>
  <c r="EW70" i="1"/>
  <c r="EW71" i="1"/>
  <c r="DV69" i="1"/>
  <c r="DV66" i="1"/>
  <c r="DV67" i="1"/>
  <c r="DV70" i="1"/>
  <c r="DV68" i="1"/>
  <c r="DV71" i="1"/>
  <c r="JC69" i="1"/>
  <c r="JC66" i="1"/>
  <c r="JC67" i="1"/>
  <c r="JC71" i="1"/>
  <c r="JC68" i="1"/>
  <c r="JC70" i="1"/>
  <c r="GN67" i="1"/>
  <c r="GN66" i="1"/>
  <c r="GN69" i="1"/>
  <c r="GN68" i="1"/>
  <c r="GN70" i="1"/>
  <c r="GN71" i="1"/>
  <c r="BL66" i="1"/>
  <c r="BL68" i="1"/>
  <c r="BL67" i="1"/>
  <c r="BL69" i="1"/>
  <c r="BL70" i="1"/>
  <c r="BL71" i="1"/>
  <c r="GP66" i="1"/>
  <c r="GP70" i="1"/>
  <c r="GP67" i="1"/>
  <c r="GP68" i="1"/>
  <c r="GP71" i="1"/>
  <c r="GP69" i="1"/>
  <c r="JW67" i="1"/>
  <c r="JW68" i="1"/>
  <c r="JW69" i="1"/>
  <c r="JW66" i="1"/>
  <c r="JW70" i="1"/>
  <c r="JW71" i="1"/>
  <c r="EU68" i="1"/>
  <c r="EU69" i="1"/>
  <c r="EU67" i="1"/>
  <c r="EU66" i="1"/>
  <c r="EU70" i="1"/>
  <c r="EU71" i="1"/>
  <c r="EJ66" i="1"/>
  <c r="EJ69" i="1"/>
  <c r="EJ68" i="1"/>
  <c r="EJ70" i="1"/>
  <c r="EJ67" i="1"/>
  <c r="EJ71" i="1"/>
  <c r="JD67" i="1"/>
  <c r="JD66" i="1"/>
  <c r="JD68" i="1"/>
  <c r="JD69" i="1"/>
  <c r="JD70" i="1"/>
  <c r="JD71" i="1"/>
  <c r="EB69" i="1"/>
  <c r="EB66" i="1"/>
  <c r="EB70" i="1"/>
  <c r="EB68" i="1"/>
  <c r="EB67" i="1"/>
  <c r="EB71" i="1"/>
  <c r="CN68" i="1"/>
  <c r="CN67" i="1"/>
  <c r="CN69" i="1"/>
  <c r="CN66" i="1"/>
  <c r="CN70" i="1"/>
  <c r="CN71" i="1"/>
  <c r="BC70" i="1"/>
  <c r="BC68" i="1"/>
  <c r="BC67" i="1"/>
  <c r="BC69" i="1"/>
  <c r="BC66" i="1"/>
  <c r="BC71" i="1"/>
  <c r="DY66" i="1"/>
  <c r="DY68" i="1"/>
  <c r="DY67" i="1"/>
  <c r="DY69" i="1"/>
  <c r="DY71" i="1"/>
  <c r="DY70" i="1"/>
  <c r="GR67" i="1"/>
  <c r="GR66" i="1"/>
  <c r="GR69" i="1"/>
  <c r="GR68" i="1"/>
  <c r="GR71" i="1"/>
  <c r="GR70" i="1"/>
  <c r="FV68" i="1"/>
  <c r="FV67" i="1"/>
  <c r="FV69" i="1"/>
  <c r="FV66" i="1"/>
  <c r="FV70" i="1"/>
  <c r="FV71" i="1"/>
  <c r="CT67" i="1"/>
  <c r="CT69" i="1"/>
  <c r="CT68" i="1"/>
  <c r="CT71" i="1"/>
  <c r="CT70" i="1"/>
  <c r="CT66" i="1"/>
  <c r="DK67" i="1"/>
  <c r="DK66" i="1"/>
  <c r="DK69" i="1"/>
  <c r="DK68" i="1"/>
  <c r="DK70" i="1"/>
  <c r="DK71" i="1"/>
  <c r="GJ69" i="1"/>
  <c r="GJ66" i="1"/>
  <c r="GJ68" i="1"/>
  <c r="GJ67" i="1"/>
  <c r="GJ71" i="1"/>
  <c r="GJ70" i="1"/>
  <c r="BP69" i="1"/>
  <c r="BP68" i="1"/>
  <c r="BP67" i="1"/>
  <c r="BP66" i="1"/>
  <c r="BP71" i="1"/>
  <c r="BP70" i="1"/>
  <c r="BI69" i="1"/>
  <c r="BI68" i="1"/>
  <c r="BI67" i="1"/>
  <c r="BI66" i="1"/>
  <c r="BI71" i="1"/>
  <c r="BI70" i="1"/>
  <c r="FB69" i="1"/>
  <c r="FB66" i="1"/>
  <c r="FB68" i="1"/>
  <c r="FB71" i="1"/>
  <c r="FB67" i="1"/>
  <c r="FB70" i="1"/>
  <c r="DO70" i="1"/>
  <c r="DO67" i="1"/>
  <c r="DO68" i="1"/>
  <c r="DO66" i="1"/>
  <c r="DO71" i="1"/>
  <c r="DO69" i="1"/>
  <c r="FZ66" i="1"/>
  <c r="FZ69" i="1"/>
  <c r="FZ70" i="1"/>
  <c r="FZ67" i="1"/>
  <c r="FZ68" i="1"/>
  <c r="FZ71" i="1"/>
  <c r="FY68" i="1"/>
  <c r="FY69" i="1"/>
  <c r="FY66" i="1"/>
  <c r="FY67" i="1"/>
  <c r="FY70" i="1"/>
  <c r="FY71" i="1"/>
  <c r="DW70" i="1"/>
  <c r="DW68" i="1"/>
  <c r="DW69" i="1"/>
  <c r="DW66" i="1"/>
  <c r="DW67" i="1"/>
  <c r="DW71" i="1"/>
  <c r="BO68" i="1"/>
  <c r="BO66" i="1"/>
  <c r="BO67" i="1"/>
  <c r="BO69" i="1"/>
  <c r="BO71" i="1"/>
  <c r="BO70" i="1"/>
  <c r="JY67" i="1"/>
  <c r="JY66" i="1"/>
  <c r="JY69" i="1"/>
  <c r="JY68" i="1"/>
  <c r="JY71" i="1"/>
  <c r="JY70" i="1"/>
  <c r="EA67" i="1"/>
  <c r="EA66" i="1"/>
  <c r="EA68" i="1"/>
  <c r="EA69" i="1"/>
  <c r="EA70" i="1"/>
  <c r="EA71" i="1"/>
  <c r="EG66" i="1"/>
  <c r="EG68" i="1"/>
  <c r="EG69" i="1"/>
  <c r="EG67" i="1"/>
  <c r="EG71" i="1"/>
  <c r="EG70" i="1"/>
  <c r="FD66" i="1"/>
  <c r="FD67" i="1"/>
  <c r="FD69" i="1"/>
  <c r="FD68" i="1"/>
  <c r="FD71" i="1"/>
  <c r="FD70" i="1"/>
  <c r="FL68" i="1"/>
  <c r="FL69" i="1"/>
  <c r="FL66" i="1"/>
  <c r="FL71" i="1"/>
  <c r="FL67" i="1"/>
  <c r="FL70" i="1"/>
  <c r="GG69" i="1"/>
  <c r="GG67" i="1"/>
  <c r="GG66" i="1"/>
  <c r="GG70" i="1"/>
  <c r="GG71" i="1"/>
  <c r="GG68" i="1"/>
  <c r="DD70" i="1"/>
  <c r="DD68" i="1"/>
  <c r="DD67" i="1"/>
  <c r="DD69" i="1"/>
  <c r="DD66" i="1"/>
  <c r="DD71" i="1"/>
  <c r="FR69" i="1"/>
  <c r="FR66" i="1"/>
  <c r="FR67" i="1"/>
  <c r="FR70" i="1"/>
  <c r="FR68" i="1"/>
  <c r="FR71" i="1"/>
  <c r="DF69" i="1"/>
  <c r="DF67" i="1"/>
  <c r="DF70" i="1"/>
  <c r="DF66" i="1"/>
  <c r="DF71" i="1"/>
  <c r="DF68" i="1"/>
  <c r="BM69" i="1"/>
  <c r="BM66" i="1"/>
  <c r="BM68" i="1"/>
  <c r="BM67" i="1"/>
  <c r="BM70" i="1"/>
  <c r="BM71" i="1"/>
  <c r="BU69" i="1"/>
  <c r="BU68" i="1"/>
  <c r="BU67" i="1"/>
  <c r="BU71" i="1"/>
  <c r="BU66" i="1"/>
  <c r="BU70" i="1"/>
  <c r="GD67" i="1"/>
  <c r="GD69" i="1"/>
  <c r="GD66" i="1"/>
  <c r="GD70" i="1"/>
  <c r="GD68" i="1"/>
  <c r="GD71" i="1"/>
  <c r="GQ69" i="1"/>
  <c r="GQ67" i="1"/>
  <c r="GQ66" i="1"/>
  <c r="GQ68" i="1"/>
  <c r="GQ71" i="1"/>
  <c r="GQ70" i="1"/>
  <c r="KH70" i="1"/>
  <c r="KH66" i="1"/>
  <c r="KH68" i="1"/>
  <c r="KH67" i="1"/>
  <c r="KH69" i="1"/>
  <c r="KH71" i="1"/>
  <c r="GS67" i="1"/>
  <c r="GS68" i="1"/>
  <c r="GS69" i="1"/>
  <c r="GS70" i="1"/>
  <c r="GS66" i="1"/>
  <c r="GS71" i="1"/>
  <c r="BJ70" i="1"/>
  <c r="BJ67" i="1"/>
  <c r="BJ68" i="1"/>
  <c r="BJ66" i="1"/>
  <c r="BJ71" i="1"/>
  <c r="BJ69" i="1"/>
  <c r="GE66" i="1"/>
  <c r="GE69" i="1"/>
  <c r="GE70" i="1"/>
  <c r="GE68" i="1"/>
  <c r="GE67" i="1"/>
  <c r="GE71" i="1"/>
  <c r="ES67" i="1"/>
  <c r="ES68" i="1"/>
  <c r="ES70" i="1"/>
  <c r="ES69" i="1"/>
  <c r="ES66" i="1"/>
  <c r="ES71" i="1"/>
  <c r="FH66" i="1"/>
  <c r="FH68" i="1"/>
  <c r="FH67" i="1"/>
  <c r="FH70" i="1"/>
  <c r="FH69" i="1"/>
  <c r="FH71" i="1"/>
  <c r="JE69" i="1"/>
  <c r="JE66" i="1"/>
  <c r="JE68" i="1"/>
  <c r="JE67" i="1"/>
  <c r="JE71" i="1"/>
  <c r="JE70" i="1"/>
  <c r="GK69" i="1"/>
  <c r="GK66" i="1"/>
  <c r="GK68" i="1"/>
  <c r="GK67" i="1"/>
  <c r="GK71" i="1"/>
  <c r="GK70" i="1"/>
  <c r="EN67" i="1"/>
  <c r="EN68" i="1"/>
  <c r="EN69" i="1"/>
  <c r="EN71" i="1"/>
  <c r="EN66" i="1"/>
  <c r="EN70" i="1"/>
  <c r="EO67" i="1"/>
  <c r="EO68" i="1"/>
  <c r="EO66" i="1"/>
  <c r="EO71" i="1"/>
  <c r="EO70" i="1"/>
  <c r="EO69" i="1"/>
  <c r="CK69" i="1"/>
  <c r="CK66" i="1"/>
  <c r="CK67" i="1"/>
  <c r="CK70" i="1"/>
  <c r="CK68" i="1"/>
  <c r="CK71" i="1"/>
  <c r="BN67" i="1"/>
  <c r="BN66" i="1"/>
  <c r="BN70" i="1"/>
  <c r="BN69" i="1"/>
  <c r="BN68" i="1"/>
  <c r="BN71" i="1"/>
  <c r="CS67" i="1"/>
  <c r="CS68" i="1"/>
  <c r="CS69" i="1"/>
  <c r="CS66" i="1"/>
  <c r="CS71" i="1"/>
  <c r="CS70" i="1"/>
  <c r="EK68" i="1"/>
  <c r="EK69" i="1"/>
  <c r="EK67" i="1"/>
  <c r="EK70" i="1"/>
  <c r="EK71" i="1"/>
  <c r="EK66" i="1"/>
  <c r="CU66" i="1"/>
  <c r="CU68" i="1"/>
  <c r="CU67" i="1"/>
  <c r="CU69" i="1"/>
  <c r="CU70" i="1"/>
  <c r="CU71" i="1"/>
  <c r="EZ67" i="1"/>
  <c r="EZ70" i="1"/>
  <c r="EZ69" i="1"/>
  <c r="EZ66" i="1"/>
  <c r="EZ68" i="1"/>
  <c r="EZ71" i="1"/>
  <c r="GO69" i="1"/>
  <c r="GO67" i="1"/>
  <c r="GO70" i="1"/>
  <c r="GO66" i="1"/>
  <c r="GO68" i="1"/>
  <c r="GO71" i="1"/>
  <c r="BR69" i="1"/>
  <c r="BR70" i="1"/>
  <c r="BR67" i="1"/>
  <c r="BR68" i="1"/>
  <c r="BR66" i="1"/>
  <c r="BR71" i="1"/>
  <c r="FC67" i="1"/>
  <c r="FC69" i="1"/>
  <c r="FC66" i="1"/>
  <c r="FC68" i="1"/>
  <c r="FC70" i="1"/>
  <c r="FC71" i="1"/>
  <c r="JV70" i="1"/>
  <c r="JV68" i="1"/>
  <c r="JV67" i="1"/>
  <c r="JV69" i="1"/>
  <c r="JV71" i="1"/>
  <c r="JV66" i="1"/>
  <c r="DR69" i="1"/>
  <c r="DR67" i="1"/>
  <c r="DR66" i="1"/>
  <c r="DR68" i="1"/>
  <c r="DR71" i="1"/>
  <c r="DR70" i="1"/>
  <c r="BE69" i="1"/>
  <c r="BE66" i="1"/>
  <c r="BE68" i="1"/>
  <c r="BE67" i="1"/>
  <c r="BE71" i="1"/>
  <c r="BE70" i="1"/>
  <c r="DJ69" i="1"/>
  <c r="DJ67" i="1"/>
  <c r="DJ66" i="1"/>
  <c r="DJ68" i="1"/>
  <c r="DJ71" i="1"/>
  <c r="DJ70" i="1"/>
  <c r="JQ69" i="1"/>
  <c r="JQ70" i="1"/>
  <c r="JQ66" i="1"/>
  <c r="JQ68" i="1"/>
  <c r="JQ67" i="1"/>
  <c r="JQ71" i="1"/>
  <c r="GW69" i="1"/>
  <c r="GW67" i="1"/>
  <c r="GW66" i="1"/>
  <c r="GW70" i="1"/>
  <c r="GW68" i="1"/>
  <c r="GW71" i="1"/>
  <c r="GF69" i="1"/>
  <c r="GF67" i="1"/>
  <c r="GF66" i="1"/>
  <c r="GF68" i="1"/>
  <c r="GF70" i="1"/>
  <c r="GF71" i="1"/>
  <c r="GT69" i="1"/>
  <c r="GT70" i="1"/>
  <c r="GT66" i="1"/>
  <c r="GT68" i="1"/>
  <c r="GT67" i="1"/>
  <c r="GT71" i="1"/>
  <c r="FF69" i="1"/>
  <c r="FF68" i="1"/>
  <c r="FF67" i="1"/>
  <c r="FF66" i="1"/>
  <c r="FF71" i="1"/>
  <c r="FF70" i="1"/>
  <c r="JF67" i="1"/>
  <c r="JF69" i="1"/>
  <c r="JF66" i="1"/>
  <c r="JF70" i="1"/>
  <c r="JF71" i="1"/>
  <c r="JF68" i="1"/>
  <c r="GH67" i="1"/>
  <c r="GH69" i="1"/>
  <c r="GH66" i="1"/>
  <c r="GH70" i="1"/>
  <c r="GH68" i="1"/>
  <c r="GH71" i="1"/>
  <c r="DI67" i="1"/>
  <c r="DI69" i="1"/>
  <c r="DI66" i="1"/>
  <c r="DI68" i="1"/>
  <c r="DI71" i="1"/>
  <c r="DI70" i="1"/>
  <c r="CV70" i="1"/>
  <c r="CV68" i="1"/>
  <c r="CV67" i="1"/>
  <c r="CV66" i="1"/>
  <c r="CV69" i="1"/>
  <c r="CV71" i="1"/>
  <c r="EV68" i="1"/>
  <c r="EV69" i="1"/>
  <c r="EV67" i="1"/>
  <c r="EV66" i="1"/>
  <c r="EV70" i="1"/>
  <c r="EV71" i="1"/>
  <c r="BG69" i="1"/>
  <c r="BG66" i="1"/>
  <c r="BG68" i="1"/>
  <c r="BG67" i="1"/>
  <c r="BG71" i="1"/>
  <c r="BG70" i="1"/>
  <c r="ET66" i="1"/>
  <c r="ET68" i="1"/>
  <c r="ET69" i="1"/>
  <c r="ET67" i="1"/>
  <c r="ET70" i="1"/>
  <c r="ET71" i="1"/>
  <c r="BH69" i="1"/>
  <c r="BH66" i="1"/>
  <c r="BH68" i="1"/>
  <c r="BH67" i="1"/>
  <c r="BH70" i="1"/>
  <c r="BH71" i="1"/>
  <c r="BD66" i="1"/>
  <c r="BD69" i="1"/>
  <c r="BD68" i="1"/>
  <c r="BD67" i="1"/>
  <c r="BD71" i="1"/>
  <c r="BD70" i="1"/>
  <c r="GU68" i="1"/>
  <c r="GU67" i="1"/>
  <c r="GU69" i="1"/>
  <c r="GU66" i="1"/>
  <c r="GU70" i="1"/>
  <c r="GU71" i="1"/>
  <c r="CX68" i="1"/>
  <c r="CX66" i="1"/>
  <c r="CX69" i="1"/>
  <c r="CX67" i="1"/>
  <c r="CX70" i="1"/>
  <c r="CX71" i="1"/>
  <c r="CY69" i="1"/>
  <c r="CY70" i="1"/>
  <c r="CY67" i="1"/>
  <c r="CY68" i="1"/>
  <c r="CY66" i="1"/>
  <c r="CY71" i="1"/>
  <c r="FG70" i="1"/>
  <c r="FG69" i="1"/>
  <c r="FG66" i="1"/>
  <c r="FG68" i="1"/>
  <c r="FG67" i="1"/>
  <c r="FG71" i="1"/>
  <c r="EQ69" i="1"/>
  <c r="EQ68" i="1"/>
  <c r="EQ67" i="1"/>
  <c r="EQ66" i="1"/>
  <c r="EQ71" i="1"/>
  <c r="EQ70" i="1"/>
  <c r="BV67" i="1"/>
  <c r="BV68" i="1"/>
  <c r="BV69" i="1"/>
  <c r="BV66" i="1"/>
  <c r="BV70" i="1"/>
  <c r="BV71" i="1"/>
  <c r="BS70" i="1"/>
  <c r="BS67" i="1"/>
  <c r="BS68" i="1"/>
  <c r="BS69" i="1"/>
  <c r="BS66" i="1"/>
  <c r="BS71" i="1"/>
  <c r="DZ69" i="1"/>
  <c r="DZ66" i="1"/>
  <c r="DZ67" i="1"/>
  <c r="DZ68" i="1"/>
  <c r="DZ71" i="1"/>
  <c r="DZ70" i="1"/>
  <c r="EP67" i="1"/>
  <c r="EP68" i="1"/>
  <c r="EP66" i="1"/>
  <c r="EP69" i="1"/>
  <c r="EP70" i="1"/>
  <c r="EP71" i="1"/>
  <c r="BB66" i="1"/>
  <c r="BB70" i="1"/>
  <c r="BB68" i="1"/>
  <c r="BB69" i="1"/>
  <c r="BB67" i="1"/>
  <c r="BB71" i="1"/>
  <c r="DM66" i="1"/>
  <c r="DM67" i="1"/>
  <c r="DM69" i="1"/>
  <c r="DM70" i="1"/>
  <c r="DM68" i="1"/>
  <c r="DM71" i="1"/>
  <c r="DL70" i="1"/>
  <c r="DL68" i="1"/>
  <c r="DL67" i="1"/>
  <c r="DL66" i="1"/>
  <c r="DL69" i="1"/>
  <c r="DL71" i="1"/>
  <c r="DT68" i="1"/>
  <c r="DT67" i="1"/>
  <c r="DT66" i="1"/>
  <c r="DT69" i="1"/>
  <c r="DT70" i="1"/>
  <c r="DT71" i="1"/>
  <c r="GC68" i="1"/>
  <c r="GC69" i="1"/>
  <c r="GC66" i="1"/>
  <c r="GC67" i="1"/>
  <c r="GC71" i="1"/>
  <c r="GC70" i="1"/>
  <c r="GV69" i="1"/>
  <c r="GV66" i="1"/>
  <c r="GV70" i="1"/>
  <c r="GV67" i="1"/>
  <c r="GV71" i="1"/>
  <c r="GV68" i="1"/>
  <c r="CH66" i="1"/>
  <c r="CH68" i="1"/>
  <c r="CH69" i="1"/>
  <c r="CH67" i="1"/>
  <c r="CH70" i="1"/>
  <c r="CH71" i="1"/>
  <c r="FU68" i="1"/>
  <c r="FU69" i="1"/>
  <c r="FU66" i="1"/>
  <c r="FU67" i="1"/>
  <c r="FU71" i="1"/>
  <c r="FU70" i="1"/>
  <c r="ER69" i="1"/>
  <c r="ER70" i="1"/>
  <c r="ER68" i="1"/>
  <c r="ER67" i="1"/>
  <c r="ER66" i="1"/>
  <c r="ER71" i="1"/>
  <c r="DC68" i="1"/>
  <c r="DC67" i="1"/>
  <c r="DC66" i="1"/>
  <c r="DC69" i="1"/>
  <c r="DC70" i="1"/>
  <c r="DC71" i="1"/>
  <c r="EC67" i="1"/>
  <c r="EC66" i="1"/>
  <c r="EC69" i="1"/>
  <c r="EC70" i="1"/>
  <c r="EC71" i="1"/>
  <c r="EC68" i="1"/>
  <c r="DB69" i="1"/>
  <c r="DB67" i="1"/>
  <c r="DB68" i="1"/>
  <c r="DB66" i="1"/>
  <c r="DB71" i="1"/>
  <c r="DB70" i="1"/>
  <c r="FE69" i="1"/>
  <c r="FE68" i="1"/>
  <c r="FE67" i="1"/>
  <c r="FE66" i="1"/>
  <c r="FE71" i="1"/>
  <c r="FE70" i="1"/>
  <c r="CL62" i="1"/>
  <c r="CL60" i="1"/>
  <c r="CL61" i="1"/>
  <c r="CL63" i="1"/>
  <c r="CL65" i="1"/>
  <c r="CL64" i="1"/>
  <c r="CJ61" i="1"/>
  <c r="CJ60" i="1"/>
  <c r="CJ62" i="1"/>
  <c r="CJ63" i="1"/>
  <c r="CJ65" i="1"/>
  <c r="CJ64" i="1"/>
  <c r="CW62" i="1"/>
  <c r="CW61" i="1"/>
  <c r="CW60" i="1"/>
  <c r="CW64" i="1"/>
  <c r="CW65" i="1"/>
  <c r="CW63" i="1"/>
  <c r="JU64" i="1"/>
  <c r="JU62" i="1"/>
  <c r="JU63" i="1"/>
  <c r="JU61" i="1"/>
  <c r="JU65" i="1"/>
  <c r="JU60" i="1"/>
  <c r="GA63" i="1"/>
  <c r="GA61" i="1"/>
  <c r="GA60" i="1"/>
  <c r="GA64" i="1"/>
  <c r="GA65" i="1"/>
  <c r="GA62" i="1"/>
  <c r="GL64" i="1"/>
  <c r="GL62" i="1"/>
  <c r="GL60" i="1"/>
  <c r="GL63" i="1"/>
  <c r="GL61" i="1"/>
  <c r="GL65" i="1"/>
  <c r="JX61" i="1"/>
  <c r="JX63" i="1"/>
  <c r="JX62" i="1"/>
  <c r="JX60" i="1"/>
  <c r="JX64" i="1"/>
  <c r="JX65" i="1"/>
  <c r="DQ60" i="1"/>
  <c r="DQ62" i="1"/>
  <c r="DQ61" i="1"/>
  <c r="DQ65" i="1"/>
  <c r="DQ63" i="1"/>
  <c r="DQ64" i="1"/>
  <c r="GI61" i="1"/>
  <c r="GI60" i="1"/>
  <c r="GI62" i="1"/>
  <c r="GI65" i="1"/>
  <c r="GI63" i="1"/>
  <c r="GI64" i="1"/>
  <c r="EW64" i="1"/>
  <c r="EW62" i="1"/>
  <c r="EW61" i="1"/>
  <c r="EW63" i="1"/>
  <c r="EW65" i="1"/>
  <c r="EW60" i="1"/>
  <c r="DV62" i="1"/>
  <c r="DV60" i="1"/>
  <c r="DV61" i="1"/>
  <c r="DV65" i="1"/>
  <c r="DV63" i="1"/>
  <c r="DV64" i="1"/>
  <c r="JC60" i="1"/>
  <c r="JC62" i="1"/>
  <c r="JC61" i="1"/>
  <c r="JC64" i="1"/>
  <c r="JC65" i="1"/>
  <c r="JC63" i="1"/>
  <c r="GN64" i="1"/>
  <c r="GN62" i="1"/>
  <c r="GN60" i="1"/>
  <c r="GN63" i="1"/>
  <c r="GN65" i="1"/>
  <c r="GN61" i="1"/>
  <c r="BL60" i="1"/>
  <c r="BL64" i="1"/>
  <c r="BL63" i="1"/>
  <c r="BL62" i="1"/>
  <c r="BL61" i="1"/>
  <c r="BL65" i="1"/>
  <c r="GP62" i="1"/>
  <c r="GP61" i="1"/>
  <c r="GP60" i="1"/>
  <c r="GP64" i="1"/>
  <c r="GP65" i="1"/>
  <c r="GP63" i="1"/>
  <c r="JW61" i="1"/>
  <c r="JW64" i="1"/>
  <c r="JW62" i="1"/>
  <c r="JW60" i="1"/>
  <c r="JW65" i="1"/>
  <c r="JW63" i="1"/>
  <c r="EU62" i="1"/>
  <c r="EU60" i="1"/>
  <c r="EU63" i="1"/>
  <c r="EU65" i="1"/>
  <c r="EU64" i="1"/>
  <c r="EU61" i="1"/>
  <c r="JG64" i="1"/>
  <c r="JG61" i="1"/>
  <c r="JG63" i="1"/>
  <c r="JG62" i="1"/>
  <c r="JG65" i="1"/>
  <c r="JG60" i="1"/>
  <c r="DS62" i="1"/>
  <c r="DS60" i="1"/>
  <c r="DS61" i="1"/>
  <c r="DS64" i="1"/>
  <c r="DS65" i="1"/>
  <c r="DS63" i="1"/>
  <c r="FX62" i="1"/>
  <c r="FX60" i="1"/>
  <c r="FX63" i="1"/>
  <c r="FX65" i="1"/>
  <c r="FX64" i="1"/>
  <c r="FX61" i="1"/>
  <c r="DE62" i="1"/>
  <c r="DE64" i="1"/>
  <c r="DE60" i="1"/>
  <c r="DE61" i="1"/>
  <c r="DE65" i="1"/>
  <c r="DE63" i="1"/>
  <c r="DP60" i="1"/>
  <c r="DP62" i="1"/>
  <c r="DP64" i="1"/>
  <c r="DP63" i="1"/>
  <c r="DP61" i="1"/>
  <c r="DP65" i="1"/>
  <c r="EL64" i="1"/>
  <c r="EL60" i="1"/>
  <c r="EL65" i="1"/>
  <c r="EL62" i="1"/>
  <c r="EL61" i="1"/>
  <c r="EL63" i="1"/>
  <c r="DK62" i="1"/>
  <c r="DK60" i="1"/>
  <c r="DK64" i="1"/>
  <c r="DK61" i="1"/>
  <c r="DK63" i="1"/>
  <c r="DK65" i="1"/>
  <c r="GJ60" i="1"/>
  <c r="GJ62" i="1"/>
  <c r="GJ64" i="1"/>
  <c r="GJ63" i="1"/>
  <c r="GJ61" i="1"/>
  <c r="GJ65" i="1"/>
  <c r="BP64" i="1"/>
  <c r="BP60" i="1"/>
  <c r="BP65" i="1"/>
  <c r="BP61" i="1"/>
  <c r="BP63" i="1"/>
  <c r="BP62" i="1"/>
  <c r="BI61" i="1"/>
  <c r="BI60" i="1"/>
  <c r="BI65" i="1"/>
  <c r="BI63" i="1"/>
  <c r="BI64" i="1"/>
  <c r="BI62" i="1"/>
  <c r="FB61" i="1"/>
  <c r="FB60" i="1"/>
  <c r="FB62" i="1"/>
  <c r="FB65" i="1"/>
  <c r="FB64" i="1"/>
  <c r="FB63" i="1"/>
  <c r="DO61" i="1"/>
  <c r="DO60" i="1"/>
  <c r="DO65" i="1"/>
  <c r="DO64" i="1"/>
  <c r="DO62" i="1"/>
  <c r="DO63" i="1"/>
  <c r="FZ60" i="1"/>
  <c r="FZ61" i="1"/>
  <c r="FZ62" i="1"/>
  <c r="FZ64" i="1"/>
  <c r="FZ63" i="1"/>
  <c r="FZ65" i="1"/>
  <c r="FY62" i="1"/>
  <c r="FY63" i="1"/>
  <c r="FY64" i="1"/>
  <c r="FY60" i="1"/>
  <c r="FY65" i="1"/>
  <c r="FY61" i="1"/>
  <c r="DW60" i="1"/>
  <c r="DW62" i="1"/>
  <c r="DW64" i="1"/>
  <c r="DW61" i="1"/>
  <c r="DW65" i="1"/>
  <c r="DW63" i="1"/>
  <c r="BO62" i="1"/>
  <c r="BO60" i="1"/>
  <c r="BO61" i="1"/>
  <c r="BO64" i="1"/>
  <c r="BO63" i="1"/>
  <c r="BO65" i="1"/>
  <c r="JY61" i="1"/>
  <c r="JY60" i="1"/>
  <c r="JY62" i="1"/>
  <c r="JY64" i="1"/>
  <c r="JY63" i="1"/>
  <c r="JY65" i="1"/>
  <c r="EA62" i="1"/>
  <c r="EA60" i="1"/>
  <c r="EA61" i="1"/>
  <c r="EA63" i="1"/>
  <c r="EA64" i="1"/>
  <c r="EA65" i="1"/>
  <c r="EG60" i="1"/>
  <c r="EG62" i="1"/>
  <c r="EG64" i="1"/>
  <c r="EG63" i="1"/>
  <c r="EG61" i="1"/>
  <c r="EG65" i="1"/>
  <c r="FD62" i="1"/>
  <c r="FD60" i="1"/>
  <c r="FD61" i="1"/>
  <c r="FD64" i="1"/>
  <c r="FD65" i="1"/>
  <c r="FD63" i="1"/>
  <c r="EJ61" i="1"/>
  <c r="EJ63" i="1"/>
  <c r="EJ62" i="1"/>
  <c r="EJ60" i="1"/>
  <c r="EJ65" i="1"/>
  <c r="EJ64" i="1"/>
  <c r="JD64" i="1"/>
  <c r="JD60" i="1"/>
  <c r="JD65" i="1"/>
  <c r="JD62" i="1"/>
  <c r="JD61" i="1"/>
  <c r="JD63" i="1"/>
  <c r="EB60" i="1"/>
  <c r="EB61" i="1"/>
  <c r="EB62" i="1"/>
  <c r="EB64" i="1"/>
  <c r="EB65" i="1"/>
  <c r="EB63" i="1"/>
  <c r="GM62" i="1"/>
  <c r="GM60" i="1"/>
  <c r="GM64" i="1"/>
  <c r="GM63" i="1"/>
  <c r="GM61" i="1"/>
  <c r="GM65" i="1"/>
  <c r="FM60" i="1"/>
  <c r="FM61" i="1"/>
  <c r="FM62" i="1"/>
  <c r="FM64" i="1"/>
  <c r="FM63" i="1"/>
  <c r="FM65" i="1"/>
  <c r="DH60" i="1"/>
  <c r="DH62" i="1"/>
  <c r="DH64" i="1"/>
  <c r="DH65" i="1"/>
  <c r="DH61" i="1"/>
  <c r="DH63" i="1"/>
  <c r="DA62" i="1"/>
  <c r="DA61" i="1"/>
  <c r="DA60" i="1"/>
  <c r="DA64" i="1"/>
  <c r="DA63" i="1"/>
  <c r="DA65" i="1"/>
  <c r="FL62" i="1"/>
  <c r="FL61" i="1"/>
  <c r="FL60" i="1"/>
  <c r="FL63" i="1"/>
  <c r="FL64" i="1"/>
  <c r="FL65" i="1"/>
  <c r="GG64" i="1"/>
  <c r="GG62" i="1"/>
  <c r="GG65" i="1"/>
  <c r="GG60" i="1"/>
  <c r="GG61" i="1"/>
  <c r="GG63" i="1"/>
  <c r="DD60" i="1"/>
  <c r="DD61" i="1"/>
  <c r="DD63" i="1"/>
  <c r="DD62" i="1"/>
  <c r="DD64" i="1"/>
  <c r="DD65" i="1"/>
  <c r="FR60" i="1"/>
  <c r="FR61" i="1"/>
  <c r="FR62" i="1"/>
  <c r="FR63" i="1"/>
  <c r="FR64" i="1"/>
  <c r="FR65" i="1"/>
  <c r="DF60" i="1"/>
  <c r="DF61" i="1"/>
  <c r="DF62" i="1"/>
  <c r="DF63" i="1"/>
  <c r="DF64" i="1"/>
  <c r="DF65" i="1"/>
  <c r="BM60" i="1"/>
  <c r="BM62" i="1"/>
  <c r="BM61" i="1"/>
  <c r="BM63" i="1"/>
  <c r="BM65" i="1"/>
  <c r="BM64" i="1"/>
  <c r="BU60" i="1"/>
  <c r="BU62" i="1"/>
  <c r="BU63" i="1"/>
  <c r="BU64" i="1"/>
  <c r="BU65" i="1"/>
  <c r="BU61" i="1"/>
  <c r="GD64" i="1"/>
  <c r="GD60" i="1"/>
  <c r="GD62" i="1"/>
  <c r="GD63" i="1"/>
  <c r="GD65" i="1"/>
  <c r="GD61" i="1"/>
  <c r="GQ61" i="1"/>
  <c r="GQ60" i="1"/>
  <c r="GQ64" i="1"/>
  <c r="GQ65" i="1"/>
  <c r="GQ62" i="1"/>
  <c r="GQ63" i="1"/>
  <c r="KH64" i="1"/>
  <c r="KH60" i="1"/>
  <c r="KH61" i="1"/>
  <c r="KH65" i="1"/>
  <c r="KH63" i="1"/>
  <c r="KH62" i="1"/>
  <c r="GS64" i="1"/>
  <c r="GS62" i="1"/>
  <c r="GS61" i="1"/>
  <c r="GS60" i="1"/>
  <c r="GS65" i="1"/>
  <c r="GS63" i="1"/>
  <c r="BJ62" i="1"/>
  <c r="BJ63" i="1"/>
  <c r="BJ64" i="1"/>
  <c r="BJ65" i="1"/>
  <c r="BJ60" i="1"/>
  <c r="BJ61" i="1"/>
  <c r="GE62" i="1"/>
  <c r="GE60" i="1"/>
  <c r="GE63" i="1"/>
  <c r="GE65" i="1"/>
  <c r="GE61" i="1"/>
  <c r="GE64" i="1"/>
  <c r="ES61" i="1"/>
  <c r="ES60" i="1"/>
  <c r="ES62" i="1"/>
  <c r="ES64" i="1"/>
  <c r="ES63" i="1"/>
  <c r="ES65" i="1"/>
  <c r="FH64" i="1"/>
  <c r="FH60" i="1"/>
  <c r="FH63" i="1"/>
  <c r="FH65" i="1"/>
  <c r="FH62" i="1"/>
  <c r="FH61" i="1"/>
  <c r="JE62" i="1"/>
  <c r="JE60" i="1"/>
  <c r="JE65" i="1"/>
  <c r="JE63" i="1"/>
  <c r="JE61" i="1"/>
  <c r="JE64" i="1"/>
  <c r="GK60" i="1"/>
  <c r="GK62" i="1"/>
  <c r="GK64" i="1"/>
  <c r="GK65" i="1"/>
  <c r="GK63" i="1"/>
  <c r="GK61" i="1"/>
  <c r="EN60" i="1"/>
  <c r="EN62" i="1"/>
  <c r="EN61" i="1"/>
  <c r="EN64" i="1"/>
  <c r="EN63" i="1"/>
  <c r="EN65" i="1"/>
  <c r="EO64" i="1"/>
  <c r="EO63" i="1"/>
  <c r="EO60" i="1"/>
  <c r="EO65" i="1"/>
  <c r="EO61" i="1"/>
  <c r="EO62" i="1"/>
  <c r="CK62" i="1"/>
  <c r="CK61" i="1"/>
  <c r="CK60" i="1"/>
  <c r="CK64" i="1"/>
  <c r="CK63" i="1"/>
  <c r="CK65" i="1"/>
  <c r="BN64" i="1"/>
  <c r="BN60" i="1"/>
  <c r="BN65" i="1"/>
  <c r="BN63" i="1"/>
  <c r="BN62" i="1"/>
  <c r="BN61" i="1"/>
  <c r="CS62" i="1"/>
  <c r="CS61" i="1"/>
  <c r="CS60" i="1"/>
  <c r="CS63" i="1"/>
  <c r="CS65" i="1"/>
  <c r="CS64" i="1"/>
  <c r="EK61" i="1"/>
  <c r="EK60" i="1"/>
  <c r="EK62" i="1"/>
  <c r="EK63" i="1"/>
  <c r="EK65" i="1"/>
  <c r="EK64" i="1"/>
  <c r="FW62" i="1"/>
  <c r="FW60" i="1"/>
  <c r="FW61" i="1"/>
  <c r="FW63" i="1"/>
  <c r="FW65" i="1"/>
  <c r="FW64" i="1"/>
  <c r="BT62" i="1"/>
  <c r="BT63" i="1"/>
  <c r="BT60" i="1"/>
  <c r="BT61" i="1"/>
  <c r="BT64" i="1"/>
  <c r="BT65" i="1"/>
  <c r="CI62" i="1"/>
  <c r="CI64" i="1"/>
  <c r="CI60" i="1"/>
  <c r="CI65" i="1"/>
  <c r="CI61" i="1"/>
  <c r="CI63" i="1"/>
  <c r="DN62" i="1"/>
  <c r="DN64" i="1"/>
  <c r="DN63" i="1"/>
  <c r="DN60" i="1"/>
  <c r="DN61" i="1"/>
  <c r="DN65" i="1"/>
  <c r="DU64" i="1"/>
  <c r="DU61" i="1"/>
  <c r="DU60" i="1"/>
  <c r="DU62" i="1"/>
  <c r="DU65" i="1"/>
  <c r="DU63" i="1"/>
  <c r="GB64" i="1"/>
  <c r="GB60" i="1"/>
  <c r="GB62" i="1"/>
  <c r="GB65" i="1"/>
  <c r="GB61" i="1"/>
  <c r="GB63" i="1"/>
  <c r="EF60" i="1"/>
  <c r="EF62" i="1"/>
  <c r="EF64" i="1"/>
  <c r="EF61" i="1"/>
  <c r="EF63" i="1"/>
  <c r="EF65" i="1"/>
  <c r="FC62" i="1"/>
  <c r="FC61" i="1"/>
  <c r="FC60" i="1"/>
  <c r="FC63" i="1"/>
  <c r="FC64" i="1"/>
  <c r="FC65" i="1"/>
  <c r="JV62" i="1"/>
  <c r="JV60" i="1"/>
  <c r="JV64" i="1"/>
  <c r="JV63" i="1"/>
  <c r="JV61" i="1"/>
  <c r="JV65" i="1"/>
  <c r="DR64" i="1"/>
  <c r="DR62" i="1"/>
  <c r="DR63" i="1"/>
  <c r="DR61" i="1"/>
  <c r="DR65" i="1"/>
  <c r="DR60" i="1"/>
  <c r="BE64" i="1"/>
  <c r="BE62" i="1"/>
  <c r="BE61" i="1"/>
  <c r="BE60" i="1"/>
  <c r="BE65" i="1"/>
  <c r="BE63" i="1"/>
  <c r="DJ64" i="1"/>
  <c r="DJ60" i="1"/>
  <c r="DJ65" i="1"/>
  <c r="DJ62" i="1"/>
  <c r="DJ61" i="1"/>
  <c r="DJ63" i="1"/>
  <c r="JQ64" i="1"/>
  <c r="JQ60" i="1"/>
  <c r="JQ61" i="1"/>
  <c r="JQ65" i="1"/>
  <c r="JQ63" i="1"/>
  <c r="JQ62" i="1"/>
  <c r="GW61" i="1"/>
  <c r="GW60" i="1"/>
  <c r="GW63" i="1"/>
  <c r="GW64" i="1"/>
  <c r="GW65" i="1"/>
  <c r="GW62" i="1"/>
  <c r="GF60" i="1"/>
  <c r="GF61" i="1"/>
  <c r="GF63" i="1"/>
  <c r="GF62" i="1"/>
  <c r="GF65" i="1"/>
  <c r="GF64" i="1"/>
  <c r="GT62" i="1"/>
  <c r="GT60" i="1"/>
  <c r="GT61" i="1"/>
  <c r="GT63" i="1"/>
  <c r="GT64" i="1"/>
  <c r="GT65" i="1"/>
  <c r="FF62" i="1"/>
  <c r="FF60" i="1"/>
  <c r="FF64" i="1"/>
  <c r="FF61" i="1"/>
  <c r="FF63" i="1"/>
  <c r="FF65" i="1"/>
  <c r="JF60" i="1"/>
  <c r="JF61" i="1"/>
  <c r="JF63" i="1"/>
  <c r="JF62" i="1"/>
  <c r="JF65" i="1"/>
  <c r="JF64" i="1"/>
  <c r="GH62" i="1"/>
  <c r="GH61" i="1"/>
  <c r="GH64" i="1"/>
  <c r="GH60" i="1"/>
  <c r="GH65" i="1"/>
  <c r="GH63" i="1"/>
  <c r="DI62" i="1"/>
  <c r="DI60" i="1"/>
  <c r="DI61" i="1"/>
  <c r="DI65" i="1"/>
  <c r="DI64" i="1"/>
  <c r="DI63" i="1"/>
  <c r="CV62" i="1"/>
  <c r="CV60" i="1"/>
  <c r="CV64" i="1"/>
  <c r="CV61" i="1"/>
  <c r="CV65" i="1"/>
  <c r="CV63" i="1"/>
  <c r="CU62" i="1"/>
  <c r="CU60" i="1"/>
  <c r="CU61" i="1"/>
  <c r="CU63" i="1"/>
  <c r="CU64" i="1"/>
  <c r="CU65" i="1"/>
  <c r="EZ60" i="1"/>
  <c r="EZ62" i="1"/>
  <c r="EZ63" i="1"/>
  <c r="EZ65" i="1"/>
  <c r="EZ64" i="1"/>
  <c r="EZ61" i="1"/>
  <c r="CM64" i="1"/>
  <c r="CM62" i="1"/>
  <c r="CM65" i="1"/>
  <c r="CM61" i="1"/>
  <c r="CM60" i="1"/>
  <c r="CM63" i="1"/>
  <c r="BF61" i="1"/>
  <c r="BF62" i="1"/>
  <c r="BF60" i="1"/>
  <c r="BF65" i="1"/>
  <c r="BF63" i="1"/>
  <c r="BF64" i="1"/>
  <c r="BG61" i="1"/>
  <c r="BG64" i="1"/>
  <c r="BG62" i="1"/>
  <c r="BG60" i="1"/>
  <c r="BG65" i="1"/>
  <c r="BG63" i="1"/>
  <c r="BB62" i="1"/>
  <c r="BB63" i="1"/>
  <c r="BB60" i="1"/>
  <c r="BB64" i="1"/>
  <c r="BB61" i="1"/>
  <c r="BB65" i="1"/>
  <c r="DM64" i="1"/>
  <c r="DM61" i="1"/>
  <c r="DM65" i="1"/>
  <c r="DM62" i="1"/>
  <c r="DM63" i="1"/>
  <c r="DM60" i="1"/>
  <c r="DL64" i="1"/>
  <c r="DL62" i="1"/>
  <c r="DL60" i="1"/>
  <c r="DL61" i="1"/>
  <c r="DL65" i="1"/>
  <c r="DL63" i="1"/>
  <c r="DT64" i="1"/>
  <c r="DT60" i="1"/>
  <c r="DT61" i="1"/>
  <c r="DT65" i="1"/>
  <c r="DT62" i="1"/>
  <c r="DT63" i="1"/>
  <c r="ET64" i="1"/>
  <c r="ET60" i="1"/>
  <c r="ET61" i="1"/>
  <c r="ET62" i="1"/>
  <c r="ET65" i="1"/>
  <c r="ET63" i="1"/>
  <c r="BH63" i="1"/>
  <c r="BH62" i="1"/>
  <c r="BH60" i="1"/>
  <c r="BH61" i="1"/>
  <c r="BH64" i="1"/>
  <c r="BH65" i="1"/>
  <c r="BD60" i="1"/>
  <c r="BD62" i="1"/>
  <c r="BD64" i="1"/>
  <c r="BD63" i="1"/>
  <c r="BD65" i="1"/>
  <c r="BD61" i="1"/>
  <c r="GU62" i="1"/>
  <c r="GU60" i="1"/>
  <c r="GU61" i="1"/>
  <c r="GU63" i="1"/>
  <c r="GU65" i="1"/>
  <c r="GU64" i="1"/>
  <c r="CX60" i="1"/>
  <c r="CX62" i="1"/>
  <c r="CX65" i="1"/>
  <c r="CX61" i="1"/>
  <c r="CX63" i="1"/>
  <c r="CX64" i="1"/>
  <c r="CY61" i="1"/>
  <c r="CY60" i="1"/>
  <c r="CY64" i="1"/>
  <c r="CY65" i="1"/>
  <c r="CY63" i="1"/>
  <c r="CY62" i="1"/>
  <c r="FG62" i="1"/>
  <c r="FG63" i="1"/>
  <c r="FG61" i="1"/>
  <c r="FG60" i="1"/>
  <c r="FG65" i="1"/>
  <c r="FG64" i="1"/>
  <c r="EQ64" i="1"/>
  <c r="EQ60" i="1"/>
  <c r="EQ65" i="1"/>
  <c r="EQ61" i="1"/>
  <c r="EQ63" i="1"/>
  <c r="EQ62" i="1"/>
  <c r="BV64" i="1"/>
  <c r="BV62" i="1"/>
  <c r="BV60" i="1"/>
  <c r="BV63" i="1"/>
  <c r="BV61" i="1"/>
  <c r="BV65" i="1"/>
  <c r="BS64" i="1"/>
  <c r="BS60" i="1"/>
  <c r="BS61" i="1"/>
  <c r="BS63" i="1"/>
  <c r="BS65" i="1"/>
  <c r="BS62" i="1"/>
  <c r="DZ64" i="1"/>
  <c r="DZ62" i="1"/>
  <c r="DZ61" i="1"/>
  <c r="DZ60" i="1"/>
  <c r="DZ65" i="1"/>
  <c r="DZ63" i="1"/>
  <c r="EV64" i="1"/>
  <c r="EV60" i="1"/>
  <c r="EV65" i="1"/>
  <c r="EV63" i="1"/>
  <c r="EV61" i="1"/>
  <c r="EV62" i="1"/>
  <c r="GC62" i="1"/>
  <c r="GC60" i="1"/>
  <c r="GC64" i="1"/>
  <c r="GC65" i="1"/>
  <c r="GC61" i="1"/>
  <c r="GC63" i="1"/>
  <c r="GV64" i="1"/>
  <c r="GV60" i="1"/>
  <c r="GV63" i="1"/>
  <c r="GV65" i="1"/>
  <c r="GV62" i="1"/>
  <c r="GV61" i="1"/>
  <c r="CH64" i="1"/>
  <c r="CH60" i="1"/>
  <c r="CH62" i="1"/>
  <c r="CH61" i="1"/>
  <c r="CH63" i="1"/>
  <c r="CH65" i="1"/>
  <c r="FU62" i="1"/>
  <c r="FU61" i="1"/>
  <c r="FU60" i="1"/>
  <c r="FU64" i="1"/>
  <c r="FU63" i="1"/>
  <c r="FU65" i="1"/>
  <c r="ER61" i="1"/>
  <c r="ER63" i="1"/>
  <c r="ER62" i="1"/>
  <c r="ER60" i="1"/>
  <c r="ER65" i="1"/>
  <c r="ER64" i="1"/>
  <c r="DC62" i="1"/>
  <c r="DC60" i="1"/>
  <c r="DC61" i="1"/>
  <c r="DC63" i="1"/>
  <c r="DC65" i="1"/>
  <c r="DC64" i="1"/>
  <c r="EC64" i="1"/>
  <c r="EC61" i="1"/>
  <c r="EC63" i="1"/>
  <c r="EC62" i="1"/>
  <c r="EC60" i="1"/>
  <c r="EC65" i="1"/>
  <c r="DB61" i="1"/>
  <c r="DB64" i="1"/>
  <c r="DB62" i="1"/>
  <c r="DB60" i="1"/>
  <c r="DB63" i="1"/>
  <c r="DB65" i="1"/>
  <c r="EP62" i="1"/>
  <c r="EP60" i="1"/>
  <c r="EP63" i="1"/>
  <c r="EP61" i="1"/>
  <c r="EP64" i="1"/>
  <c r="EP65" i="1"/>
  <c r="CN62" i="1"/>
  <c r="CN60" i="1"/>
  <c r="CN64" i="1"/>
  <c r="CN63" i="1"/>
  <c r="CN61" i="1"/>
  <c r="CN65" i="1"/>
  <c r="BQ63" i="1"/>
  <c r="BQ62" i="1"/>
  <c r="BQ60" i="1"/>
  <c r="BQ64" i="1"/>
  <c r="BQ61" i="1"/>
  <c r="BQ65" i="1"/>
  <c r="EX62" i="1"/>
  <c r="EX60" i="1"/>
  <c r="EX63" i="1"/>
  <c r="EX64" i="1"/>
  <c r="EX61" i="1"/>
  <c r="EX65" i="1"/>
  <c r="GO64" i="1"/>
  <c r="GO61" i="1"/>
  <c r="GO60" i="1"/>
  <c r="GO62" i="1"/>
  <c r="GO63" i="1"/>
  <c r="GO65" i="1"/>
  <c r="BC60" i="1"/>
  <c r="BC64" i="1"/>
  <c r="BC62" i="1"/>
  <c r="BC63" i="1"/>
  <c r="BC61" i="1"/>
  <c r="BC65" i="1"/>
  <c r="JZ61" i="1"/>
  <c r="JZ64" i="1"/>
  <c r="JZ60" i="1"/>
  <c r="JZ62" i="1"/>
  <c r="JZ65" i="1"/>
  <c r="JZ63" i="1"/>
  <c r="JS60" i="1"/>
  <c r="JS62" i="1"/>
  <c r="JS64" i="1"/>
  <c r="JS61" i="1"/>
  <c r="JS63" i="1"/>
  <c r="JS65" i="1"/>
  <c r="EE62" i="1"/>
  <c r="EE61" i="1"/>
  <c r="EE65" i="1"/>
  <c r="EE60" i="1"/>
  <c r="EE64" i="1"/>
  <c r="EE63" i="1"/>
  <c r="DY60" i="1"/>
  <c r="DY62" i="1"/>
  <c r="DY61" i="1"/>
  <c r="DY65" i="1"/>
  <c r="DY64" i="1"/>
  <c r="DY63" i="1"/>
  <c r="CO60" i="1"/>
  <c r="CO62" i="1"/>
  <c r="CO63" i="1"/>
  <c r="CO64" i="1"/>
  <c r="CO61" i="1"/>
  <c r="CO65" i="1"/>
  <c r="GR60" i="1"/>
  <c r="GR62" i="1"/>
  <c r="GR61" i="1"/>
  <c r="GR64" i="1"/>
  <c r="GR65" i="1"/>
  <c r="GR63" i="1"/>
  <c r="DG61" i="1"/>
  <c r="DG64" i="1"/>
  <c r="DG60" i="1"/>
  <c r="DG62" i="1"/>
  <c r="DG65" i="1"/>
  <c r="DG63" i="1"/>
  <c r="BR60" i="1"/>
  <c r="BR62" i="1"/>
  <c r="BR64" i="1"/>
  <c r="BR61" i="1"/>
  <c r="BR63" i="1"/>
  <c r="BR65" i="1"/>
  <c r="EM62" i="1"/>
  <c r="EM60" i="1"/>
  <c r="EM61" i="1"/>
  <c r="EM64" i="1"/>
  <c r="EM65" i="1"/>
  <c r="EM63" i="1"/>
  <c r="FV61" i="1"/>
  <c r="FV64" i="1"/>
  <c r="FV62" i="1"/>
  <c r="FV60" i="1"/>
  <c r="FV63" i="1"/>
  <c r="FV65" i="1"/>
  <c r="EI61" i="1"/>
  <c r="EI64" i="1"/>
  <c r="EI62" i="1"/>
  <c r="EI60" i="1"/>
  <c r="EI63" i="1"/>
  <c r="EI65" i="1"/>
  <c r="CT60" i="1"/>
  <c r="CT61" i="1"/>
  <c r="CT62" i="1"/>
  <c r="CT65" i="1"/>
  <c r="CT64" i="1"/>
  <c r="CT63" i="1"/>
  <c r="FE64" i="1"/>
  <c r="FE62" i="1"/>
  <c r="FE65" i="1"/>
  <c r="FE60" i="1"/>
  <c r="FE63" i="1"/>
  <c r="FE61" i="1"/>
  <c r="AB15" i="1"/>
  <c r="AB13" i="1"/>
  <c r="DA32" i="1"/>
  <c r="DA41" i="1" s="1"/>
  <c r="DB32" i="1"/>
  <c r="DB41" i="1" s="1"/>
  <c r="AB17" i="1"/>
  <c r="AA159" i="1" a="1"/>
  <c r="AA159" i="1" s="1"/>
  <c r="AA177" i="1" a="1"/>
  <c r="AA177" i="1" s="1"/>
  <c r="IP206" i="1"/>
  <c r="IP210" i="1"/>
  <c r="IP227" i="1"/>
  <c r="IP207" i="1"/>
  <c r="IP298" i="1"/>
  <c r="IP306" i="1"/>
  <c r="IP292" i="1"/>
  <c r="IP232" i="1"/>
  <c r="IP233" i="1"/>
  <c r="IP272" i="1"/>
  <c r="IP320" i="1"/>
  <c r="IP160" i="1"/>
  <c r="IP329" i="1"/>
  <c r="IP317" i="1"/>
  <c r="IP252" i="1"/>
  <c r="IP274" i="1"/>
  <c r="IP220" i="1"/>
  <c r="IP300" i="1"/>
  <c r="IP260" i="1"/>
  <c r="IP248" i="1"/>
  <c r="IP149" i="1"/>
  <c r="IP331" i="1"/>
  <c r="IP301" i="1"/>
  <c r="IP222" i="1"/>
  <c r="IP321" i="1"/>
  <c r="IP305" i="1"/>
  <c r="IP280" i="1"/>
  <c r="IP278" i="1"/>
  <c r="IP183" i="1"/>
  <c r="IP163" i="1"/>
  <c r="IP169" i="1"/>
  <c r="IP166" i="1"/>
  <c r="IP256" i="1"/>
  <c r="IP312" i="1"/>
  <c r="IP281" i="1"/>
  <c r="IP182" i="1"/>
  <c r="IP178" i="1"/>
  <c r="IP208" i="1"/>
  <c r="IP167" i="1"/>
  <c r="IP226" i="1"/>
  <c r="IP176" i="1"/>
  <c r="IP308" i="1"/>
  <c r="IP180" i="1"/>
  <c r="IP19" i="1"/>
  <c r="IP202" i="1"/>
  <c r="IP314" i="1"/>
  <c r="IP287" i="1"/>
  <c r="IP251" i="1"/>
  <c r="IP173" i="1"/>
  <c r="IP179" i="1"/>
  <c r="IP273" i="1"/>
  <c r="IP213" i="1"/>
  <c r="IP236" i="1"/>
  <c r="IP267" i="1"/>
  <c r="IP201" i="1"/>
  <c r="IP185" i="1"/>
  <c r="IP194" i="1"/>
  <c r="IP318" i="1"/>
  <c r="IP147" i="1"/>
  <c r="IP184" i="1"/>
  <c r="IP241" i="1"/>
  <c r="IP271" i="1"/>
  <c r="IP250" i="1"/>
  <c r="IP214" i="1"/>
  <c r="IP141" i="1"/>
  <c r="IP334" i="1"/>
  <c r="IP275" i="1"/>
  <c r="IP341" i="1"/>
  <c r="IP191" i="1"/>
  <c r="IP189" i="1"/>
  <c r="IP148" i="1"/>
  <c r="IP299" i="1"/>
  <c r="IP290" i="1"/>
  <c r="IP188" i="1"/>
  <c r="IP224" i="1"/>
  <c r="IP324" i="1"/>
  <c r="IP336" i="1"/>
  <c r="IP316" i="1"/>
  <c r="IP309" i="1"/>
  <c r="IP212" i="1"/>
  <c r="IP217" i="1"/>
  <c r="IP333" i="1"/>
  <c r="IP327" i="1"/>
  <c r="IP162" i="1"/>
  <c r="IP218" i="1"/>
  <c r="IP165" i="1"/>
  <c r="IP330" i="1"/>
  <c r="IP174" i="1"/>
  <c r="IP279" i="1"/>
  <c r="IP286" i="1"/>
  <c r="IP311" i="1"/>
  <c r="IP335" i="1"/>
  <c r="IP288" i="1"/>
  <c r="IP246" i="1"/>
  <c r="IP253" i="1"/>
  <c r="IP270" i="1"/>
  <c r="IP171" i="1"/>
  <c r="IP175" i="1"/>
  <c r="IP161" i="1"/>
  <c r="IP172" i="1"/>
  <c r="IP269" i="1"/>
  <c r="IP234" i="1"/>
  <c r="IP254" i="1"/>
  <c r="IP237" i="1"/>
  <c r="IP337" i="1"/>
  <c r="IP303" i="1"/>
  <c r="IP291" i="1"/>
  <c r="IP289" i="1"/>
  <c r="IP240" i="1"/>
  <c r="IP332" i="1"/>
  <c r="IP155" i="1"/>
  <c r="IP282" i="1"/>
  <c r="IP244" i="1"/>
  <c r="IP193" i="1"/>
  <c r="IP209" i="1"/>
  <c r="IP181" i="1"/>
  <c r="IP192" i="1"/>
  <c r="IP146" i="1"/>
  <c r="IP304" i="1"/>
  <c r="IP259" i="1"/>
  <c r="IP239" i="1"/>
  <c r="IP205" i="1"/>
  <c r="IP211" i="1"/>
  <c r="IP243" i="1"/>
  <c r="IP276" i="1"/>
  <c r="IP247" i="1"/>
  <c r="IP235" i="1"/>
  <c r="IP284" i="1"/>
  <c r="IP187" i="1"/>
  <c r="IP238" i="1"/>
  <c r="IP325" i="1"/>
  <c r="IP215" i="1"/>
  <c r="IP255" i="1"/>
  <c r="IP339" i="1"/>
  <c r="IP219" i="1"/>
  <c r="IP307" i="1"/>
  <c r="IP258" i="1"/>
  <c r="IP170" i="1"/>
  <c r="IP313" i="1"/>
  <c r="IP20" i="1"/>
  <c r="IP203" i="1"/>
  <c r="IP328" i="1"/>
  <c r="IP199" i="1"/>
  <c r="IP249" i="1"/>
  <c r="IP221" i="1"/>
  <c r="IP154" i="1"/>
  <c r="IP268" i="1"/>
  <c r="IP319" i="1"/>
  <c r="IP257" i="1"/>
  <c r="IP200" i="1"/>
  <c r="IP223" i="1"/>
  <c r="IP277" i="1"/>
  <c r="IP204" i="1"/>
  <c r="IP315" i="1"/>
  <c r="IP216" i="1"/>
  <c r="IP190" i="1"/>
  <c r="IP285" i="1"/>
  <c r="IP266" i="1"/>
  <c r="IP302" i="1"/>
  <c r="IP283" i="1"/>
  <c r="IP326" i="1"/>
  <c r="IP293" i="1"/>
  <c r="IP242" i="1"/>
  <c r="IP340" i="1"/>
  <c r="IP225" i="1"/>
  <c r="IP322" i="1"/>
  <c r="IP338" i="1"/>
  <c r="IP310" i="1"/>
  <c r="IP323" i="1"/>
  <c r="IP245" i="1"/>
  <c r="IP164" i="1"/>
  <c r="IP265" i="1"/>
  <c r="GL293" i="1"/>
  <c r="GL251" i="1"/>
  <c r="GL323" i="1"/>
  <c r="GL180" i="1"/>
  <c r="GL169" i="1"/>
  <c r="GL207" i="1"/>
  <c r="GL219" i="1"/>
  <c r="GL287" i="1"/>
  <c r="GL270" i="1"/>
  <c r="GL327" i="1"/>
  <c r="GL249" i="1"/>
  <c r="GL335" i="1"/>
  <c r="GL338" i="1"/>
  <c r="GL301" i="1"/>
  <c r="GL302" i="1"/>
  <c r="GL272" i="1"/>
  <c r="GL162" i="1"/>
  <c r="GL161" i="1"/>
  <c r="GL183" i="1"/>
  <c r="GL218" i="1"/>
  <c r="GL256" i="1"/>
  <c r="GL19" i="1"/>
  <c r="GL179" i="1"/>
  <c r="GL312" i="1"/>
  <c r="GL266" i="1"/>
  <c r="GL147" i="1"/>
  <c r="GL217" i="1"/>
  <c r="GL340" i="1"/>
  <c r="GL285" i="1"/>
  <c r="GL247" i="1"/>
  <c r="GL172" i="1"/>
  <c r="GL175" i="1"/>
  <c r="GL321" i="1"/>
  <c r="GL149" i="1"/>
  <c r="GL200" i="1"/>
  <c r="GL271" i="1"/>
  <c r="GL277" i="1"/>
  <c r="GL320" i="1"/>
  <c r="GL286" i="1"/>
  <c r="GL220" i="1"/>
  <c r="GL208" i="1"/>
  <c r="GL336" i="1"/>
  <c r="GL260" i="1"/>
  <c r="GL232" i="1"/>
  <c r="GL237" i="1"/>
  <c r="GL244" i="1"/>
  <c r="GL164" i="1"/>
  <c r="GL226" i="1"/>
  <c r="GL213" i="1"/>
  <c r="GL258" i="1"/>
  <c r="GL248" i="1"/>
  <c r="GL299" i="1"/>
  <c r="GL330" i="1"/>
  <c r="GL252" i="1"/>
  <c r="GL212" i="1"/>
  <c r="GL193" i="1"/>
  <c r="GL223" i="1"/>
  <c r="GL255" i="1"/>
  <c r="GL171" i="1"/>
  <c r="GL170" i="1"/>
  <c r="GL203" i="1"/>
  <c r="GL199" i="1"/>
  <c r="GL278" i="1"/>
  <c r="GL242" i="1"/>
  <c r="GL233" i="1"/>
  <c r="GL341" i="1"/>
  <c r="GL235" i="1"/>
  <c r="GL202" i="1"/>
  <c r="GL185" i="1"/>
  <c r="GL319" i="1"/>
  <c r="GL148" i="1"/>
  <c r="GL154" i="1"/>
  <c r="GL173" i="1"/>
  <c r="GL187" i="1"/>
  <c r="GL184" i="1"/>
  <c r="GL236" i="1"/>
  <c r="GL280" i="1"/>
  <c r="GL316" i="1"/>
  <c r="GL326" i="1"/>
  <c r="GL315" i="1"/>
  <c r="GL246" i="1"/>
  <c r="GL215" i="1"/>
  <c r="GL254" i="1"/>
  <c r="GL308" i="1"/>
  <c r="GL322" i="1"/>
  <c r="GL182" i="1"/>
  <c r="GL189" i="1"/>
  <c r="GL139" i="1"/>
  <c r="GL305" i="1"/>
  <c r="GL283" i="1"/>
  <c r="GL267" i="1"/>
  <c r="GL194" i="1"/>
  <c r="GL140" i="1"/>
  <c r="GL310" i="1"/>
  <c r="GL225" i="1"/>
  <c r="GL282" i="1"/>
  <c r="GL243" i="1"/>
  <c r="GL273" i="1"/>
  <c r="GL176" i="1"/>
  <c r="GL174" i="1"/>
  <c r="GL204" i="1"/>
  <c r="GL211" i="1"/>
  <c r="GL332" i="1"/>
  <c r="GL300" i="1"/>
  <c r="GL181" i="1"/>
  <c r="GL141" i="1"/>
  <c r="GL227" i="1"/>
  <c r="GL216" i="1"/>
  <c r="GL253" i="1"/>
  <c r="GL304" i="1"/>
  <c r="GL307" i="1"/>
  <c r="GL324" i="1"/>
  <c r="GL306" i="1"/>
  <c r="GL337" i="1"/>
  <c r="GL239" i="1"/>
  <c r="GL167" i="1"/>
  <c r="GL165" i="1"/>
  <c r="GL329" i="1"/>
  <c r="GL188" i="1"/>
  <c r="GL221" i="1"/>
  <c r="GL241" i="1"/>
  <c r="GL333" i="1"/>
  <c r="GL238" i="1"/>
  <c r="GL160" i="1"/>
  <c r="GL250" i="1"/>
  <c r="GL191" i="1"/>
  <c r="GL309" i="1"/>
  <c r="GL334" i="1"/>
  <c r="GL288" i="1"/>
  <c r="GL317" i="1"/>
  <c r="GL314" i="1"/>
  <c r="GL281" i="1"/>
  <c r="GL214" i="1"/>
  <c r="GL205" i="1"/>
  <c r="GL166" i="1"/>
  <c r="GL155" i="1"/>
  <c r="GL292" i="1"/>
  <c r="GL234" i="1"/>
  <c r="GL245" i="1"/>
  <c r="GL274" i="1"/>
  <c r="GL290" i="1"/>
  <c r="GL190" i="1"/>
  <c r="GL289" i="1"/>
  <c r="GL311" i="1"/>
  <c r="GL192" i="1"/>
  <c r="GL146" i="1"/>
  <c r="GL339" i="1"/>
  <c r="GL206" i="1"/>
  <c r="GL178" i="1"/>
  <c r="GL269" i="1"/>
  <c r="GL276" i="1"/>
  <c r="GL201" i="1"/>
  <c r="GL331" i="1"/>
  <c r="GL291" i="1"/>
  <c r="GL265" i="1"/>
  <c r="GL257" i="1"/>
  <c r="GL240" i="1"/>
  <c r="GL279" i="1"/>
  <c r="GL275" i="1"/>
  <c r="GL138" i="1"/>
  <c r="GL224" i="1"/>
  <c r="GL284" i="1"/>
  <c r="GL268" i="1"/>
  <c r="GL209" i="1"/>
  <c r="GL163" i="1"/>
  <c r="GL313" i="1"/>
  <c r="GL259" i="1"/>
  <c r="GL328" i="1"/>
  <c r="GL325" i="1"/>
  <c r="GL210" i="1"/>
  <c r="GL303" i="1"/>
  <c r="GL298" i="1"/>
  <c r="GL318" i="1"/>
  <c r="GL222" i="1"/>
  <c r="GL20" i="1"/>
  <c r="DO26" i="1"/>
  <c r="DO35" i="1" s="1"/>
  <c r="DO31" i="1"/>
  <c r="DO40" i="1" s="1"/>
  <c r="DO33" i="1"/>
  <c r="DO28" i="1"/>
  <c r="DO37" i="1" s="1"/>
  <c r="DO27" i="1"/>
  <c r="DO36" i="1" s="1"/>
  <c r="DO32" i="1"/>
  <c r="DO41" i="1" s="1"/>
  <c r="DO30" i="1"/>
  <c r="DO39" i="1" s="1"/>
  <c r="DO25" i="1"/>
  <c r="DO34" i="1" s="1"/>
  <c r="DO29" i="1"/>
  <c r="DO38" i="1" s="1"/>
  <c r="FR303" i="1"/>
  <c r="FR300" i="1"/>
  <c r="FR291" i="1"/>
  <c r="FR301" i="1"/>
  <c r="FR333" i="1"/>
  <c r="FR164" i="1"/>
  <c r="FR326" i="1"/>
  <c r="FR322" i="1"/>
  <c r="FR192" i="1"/>
  <c r="FR201" i="1"/>
  <c r="FR299" i="1"/>
  <c r="FR310" i="1"/>
  <c r="FR330" i="1"/>
  <c r="FR244" i="1"/>
  <c r="FR237" i="1"/>
  <c r="FR214" i="1"/>
  <c r="FR148" i="1"/>
  <c r="FR324" i="1"/>
  <c r="FR189" i="1"/>
  <c r="FR162" i="1"/>
  <c r="FR155" i="1"/>
  <c r="FR20" i="1"/>
  <c r="FR216" i="1"/>
  <c r="FR211" i="1"/>
  <c r="FR293" i="1"/>
  <c r="FR217" i="1"/>
  <c r="FR276" i="1"/>
  <c r="FR242" i="1"/>
  <c r="FR286" i="1"/>
  <c r="FR234" i="1"/>
  <c r="FR321" i="1"/>
  <c r="FR312" i="1"/>
  <c r="FR268" i="1"/>
  <c r="FR279" i="1"/>
  <c r="FR273" i="1"/>
  <c r="FR275" i="1"/>
  <c r="FR140" i="1"/>
  <c r="FR208" i="1"/>
  <c r="FR256" i="1"/>
  <c r="FR213" i="1"/>
  <c r="FR334" i="1"/>
  <c r="FR239" i="1"/>
  <c r="FR283" i="1"/>
  <c r="FR258" i="1"/>
  <c r="FR284" i="1"/>
  <c r="FR203" i="1"/>
  <c r="FR323" i="1"/>
  <c r="FR167" i="1"/>
  <c r="FR163" i="1"/>
  <c r="FR199" i="1"/>
  <c r="FR185" i="1"/>
  <c r="FR241" i="1"/>
  <c r="FR247" i="1"/>
  <c r="FR271" i="1"/>
  <c r="FR329" i="1"/>
  <c r="FR173" i="1"/>
  <c r="FR339" i="1"/>
  <c r="FR325" i="1"/>
  <c r="FR138" i="1"/>
  <c r="FR160" i="1"/>
  <c r="FR175" i="1"/>
  <c r="FR274" i="1"/>
  <c r="FR200" i="1"/>
  <c r="FR210" i="1"/>
  <c r="FR19" i="1"/>
  <c r="FR166" i="1"/>
  <c r="FR265" i="1"/>
  <c r="FR272" i="1"/>
  <c r="FR249" i="1"/>
  <c r="FR285" i="1"/>
  <c r="FR316" i="1"/>
  <c r="FR320" i="1"/>
  <c r="FR260" i="1"/>
  <c r="FR174" i="1"/>
  <c r="FR183" i="1"/>
  <c r="FR219" i="1"/>
  <c r="FR267" i="1"/>
  <c r="FR149" i="1"/>
  <c r="FR243" i="1"/>
  <c r="FR253" i="1"/>
  <c r="FR311" i="1"/>
  <c r="FR290" i="1"/>
  <c r="FR340" i="1"/>
  <c r="FR331" i="1"/>
  <c r="FR315" i="1"/>
  <c r="FR308" i="1"/>
  <c r="FR205" i="1"/>
  <c r="FR141" i="1"/>
  <c r="FR171" i="1"/>
  <c r="FR314" i="1"/>
  <c r="FR220" i="1"/>
  <c r="FR209" i="1"/>
  <c r="FR266" i="1"/>
  <c r="FR212" i="1"/>
  <c r="FR255" i="1"/>
  <c r="FR248" i="1"/>
  <c r="FR238" i="1"/>
  <c r="FR147" i="1"/>
  <c r="FR193" i="1"/>
  <c r="FR218" i="1"/>
  <c r="FR292" i="1"/>
  <c r="FR169" i="1"/>
  <c r="FR181" i="1"/>
  <c r="FR227" i="1"/>
  <c r="FR204" i="1"/>
  <c r="FR224" i="1"/>
  <c r="FR165" i="1"/>
  <c r="FR245" i="1"/>
  <c r="FR254" i="1"/>
  <c r="FR206" i="1"/>
  <c r="FR190" i="1"/>
  <c r="FR332" i="1"/>
  <c r="FR336" i="1"/>
  <c r="FR305" i="1"/>
  <c r="FR309" i="1"/>
  <c r="FR180" i="1"/>
  <c r="FR188" i="1"/>
  <c r="FR327" i="1"/>
  <c r="FR270" i="1"/>
  <c r="FR240" i="1"/>
  <c r="FR328" i="1"/>
  <c r="FR337" i="1"/>
  <c r="FR280" i="1"/>
  <c r="FR289" i="1"/>
  <c r="FR306" i="1"/>
  <c r="FR176" i="1"/>
  <c r="FR302" i="1"/>
  <c r="FR161" i="1"/>
  <c r="FR172" i="1"/>
  <c r="FR179" i="1"/>
  <c r="FR202" i="1"/>
  <c r="FR319" i="1"/>
  <c r="FR288" i="1"/>
  <c r="FR170" i="1"/>
  <c r="FR226" i="1"/>
  <c r="FR252" i="1"/>
  <c r="FR215" i="1"/>
  <c r="FR307" i="1"/>
  <c r="FR304" i="1"/>
  <c r="FR298" i="1"/>
  <c r="FR317" i="1"/>
  <c r="FR277" i="1"/>
  <c r="FR257" i="1"/>
  <c r="FR269" i="1"/>
  <c r="FR184" i="1"/>
  <c r="FR251" i="1"/>
  <c r="FR236" i="1"/>
  <c r="FR232" i="1"/>
  <c r="FR287" i="1"/>
  <c r="FR225" i="1"/>
  <c r="FR250" i="1"/>
  <c r="FR146" i="1"/>
  <c r="FR335" i="1"/>
  <c r="FR278" i="1"/>
  <c r="FR281" i="1"/>
  <c r="FR182" i="1"/>
  <c r="FR235" i="1"/>
  <c r="FR207" i="1"/>
  <c r="FR221" i="1"/>
  <c r="FR191" i="1"/>
  <c r="FR178" i="1"/>
  <c r="FR233" i="1"/>
  <c r="FR139" i="1"/>
  <c r="FR187" i="1"/>
  <c r="FR246" i="1"/>
  <c r="FR341" i="1"/>
  <c r="FR318" i="1"/>
  <c r="FR223" i="1"/>
  <c r="FR259" i="1"/>
  <c r="FR338" i="1"/>
  <c r="FR282" i="1"/>
  <c r="FR154" i="1"/>
  <c r="FR313" i="1"/>
  <c r="FR222" i="1"/>
  <c r="FR194" i="1"/>
  <c r="JZ26" i="1"/>
  <c r="JZ35" i="1" s="1"/>
  <c r="JZ32" i="1"/>
  <c r="JZ41" i="1" s="1"/>
  <c r="JZ29" i="1"/>
  <c r="JZ38" i="1" s="1"/>
  <c r="JZ31" i="1"/>
  <c r="JZ40" i="1" s="1"/>
  <c r="JZ30" i="1"/>
  <c r="JZ39" i="1" s="1"/>
  <c r="JZ28" i="1"/>
  <c r="JZ37" i="1" s="1"/>
  <c r="JZ33" i="1"/>
  <c r="JZ25" i="1"/>
  <c r="JZ34" i="1" s="1"/>
  <c r="JZ27" i="1"/>
  <c r="JZ36" i="1" s="1"/>
  <c r="DL32" i="1"/>
  <c r="DL41" i="1" s="1"/>
  <c r="DL28" i="1"/>
  <c r="DL37" i="1" s="1"/>
  <c r="DL33" i="1"/>
  <c r="DL27" i="1"/>
  <c r="DL36" i="1" s="1"/>
  <c r="DL31" i="1"/>
  <c r="DL40" i="1" s="1"/>
  <c r="DL29" i="1"/>
  <c r="DL38" i="1" s="1"/>
  <c r="DL30" i="1"/>
  <c r="DL39" i="1" s="1"/>
  <c r="DL25" i="1"/>
  <c r="DL34" i="1" s="1"/>
  <c r="DL26" i="1"/>
  <c r="DL35" i="1" s="1"/>
  <c r="DF191" i="1"/>
  <c r="DF332" i="1"/>
  <c r="DF341" i="1"/>
  <c r="DF161" i="1"/>
  <c r="DF326" i="1"/>
  <c r="DF185" i="1"/>
  <c r="DF219" i="1"/>
  <c r="DF188" i="1"/>
  <c r="DF239" i="1"/>
  <c r="DF292" i="1"/>
  <c r="DF290" i="1"/>
  <c r="DF323" i="1"/>
  <c r="DF179" i="1"/>
  <c r="DF316" i="1"/>
  <c r="DF300" i="1"/>
  <c r="DF205" i="1"/>
  <c r="DF167" i="1"/>
  <c r="DF178" i="1"/>
  <c r="DF222" i="1"/>
  <c r="DF208" i="1"/>
  <c r="DF200" i="1"/>
  <c r="DF19" i="1"/>
  <c r="DF274" i="1"/>
  <c r="DF169" i="1"/>
  <c r="DF251" i="1"/>
  <c r="DF285" i="1"/>
  <c r="DF237" i="1"/>
  <c r="DF313" i="1"/>
  <c r="DF330" i="1"/>
  <c r="DF258" i="1"/>
  <c r="DF162" i="1"/>
  <c r="DF172" i="1"/>
  <c r="DF221" i="1"/>
  <c r="DF260" i="1"/>
  <c r="DF267" i="1"/>
  <c r="DF243" i="1"/>
  <c r="DF146" i="1"/>
  <c r="DF311" i="1"/>
  <c r="DF149" i="1"/>
  <c r="DF288" i="1"/>
  <c r="DF298" i="1"/>
  <c r="DF302" i="1"/>
  <c r="DF314" i="1"/>
  <c r="DF257" i="1"/>
  <c r="DF322" i="1"/>
  <c r="DF248" i="1"/>
  <c r="DF289" i="1"/>
  <c r="DF141" i="1"/>
  <c r="DF210" i="1"/>
  <c r="DF202" i="1"/>
  <c r="DF224" i="1"/>
  <c r="DF246" i="1"/>
  <c r="DF268" i="1"/>
  <c r="DF250" i="1"/>
  <c r="DF331" i="1"/>
  <c r="DF187" i="1"/>
  <c r="DF218" i="1"/>
  <c r="DF213" i="1"/>
  <c r="DF329" i="1"/>
  <c r="DF175" i="1"/>
  <c r="DF252" i="1"/>
  <c r="DF207" i="1"/>
  <c r="DF249" i="1"/>
  <c r="DF171" i="1"/>
  <c r="DF241" i="1"/>
  <c r="DF238" i="1"/>
  <c r="DF334" i="1"/>
  <c r="DF318" i="1"/>
  <c r="DF256" i="1"/>
  <c r="DF336" i="1"/>
  <c r="DF338" i="1"/>
  <c r="DF303" i="1"/>
  <c r="DF182" i="1"/>
  <c r="DF193" i="1"/>
  <c r="DF312" i="1"/>
  <c r="DF203" i="1"/>
  <c r="DF233" i="1"/>
  <c r="DF325" i="1"/>
  <c r="DF301" i="1"/>
  <c r="DF277" i="1"/>
  <c r="DF283" i="1"/>
  <c r="DF310" i="1"/>
  <c r="DF165" i="1"/>
  <c r="DF324" i="1"/>
  <c r="DF320" i="1"/>
  <c r="DF174" i="1"/>
  <c r="DF184" i="1"/>
  <c r="DF211" i="1"/>
  <c r="DF291" i="1"/>
  <c r="DF226" i="1"/>
  <c r="DF190" i="1"/>
  <c r="DF170" i="1"/>
  <c r="DF209" i="1"/>
  <c r="DF155" i="1"/>
  <c r="DF223" i="1"/>
  <c r="DF232" i="1"/>
  <c r="DF259" i="1"/>
  <c r="DF236" i="1"/>
  <c r="DF140" i="1"/>
  <c r="DF181" i="1"/>
  <c r="DF192" i="1"/>
  <c r="DF148" i="1"/>
  <c r="DF160" i="1"/>
  <c r="DF166" i="1"/>
  <c r="DF180" i="1"/>
  <c r="DF189" i="1"/>
  <c r="DF20" i="1"/>
  <c r="DF214" i="1"/>
  <c r="DF269" i="1"/>
  <c r="DF234" i="1"/>
  <c r="DF154" i="1"/>
  <c r="DF227" i="1"/>
  <c r="DF220" i="1"/>
  <c r="DF315" i="1"/>
  <c r="DF304" i="1"/>
  <c r="DF299" i="1"/>
  <c r="DF317" i="1"/>
  <c r="DF307" i="1"/>
  <c r="DF173" i="1"/>
  <c r="DF199" i="1"/>
  <c r="DF305" i="1"/>
  <c r="DF266" i="1"/>
  <c r="DF321" i="1"/>
  <c r="DF215" i="1"/>
  <c r="DF282" i="1"/>
  <c r="DF286" i="1"/>
  <c r="DF319" i="1"/>
  <c r="DF306" i="1"/>
  <c r="DF194" i="1"/>
  <c r="DF327" i="1"/>
  <c r="DF164" i="1"/>
  <c r="DF139" i="1"/>
  <c r="DF201" i="1"/>
  <c r="DF335" i="1"/>
  <c r="DF183" i="1"/>
  <c r="DF242" i="1"/>
  <c r="DF163" i="1"/>
  <c r="DF308" i="1"/>
  <c r="DF293" i="1"/>
  <c r="DF333" i="1"/>
  <c r="DF254" i="1"/>
  <c r="DF275" i="1"/>
  <c r="DF279" i="1"/>
  <c r="DF271" i="1"/>
  <c r="DF245" i="1"/>
  <c r="DF280" i="1"/>
  <c r="DF225" i="1"/>
  <c r="DF265" i="1"/>
  <c r="DF337" i="1"/>
  <c r="DF235" i="1"/>
  <c r="DF255" i="1"/>
  <c r="DF206" i="1"/>
  <c r="DF147" i="1"/>
  <c r="DF278" i="1"/>
  <c r="DF339" i="1"/>
  <c r="DF244" i="1"/>
  <c r="DF217" i="1"/>
  <c r="DF240" i="1"/>
  <c r="DF212" i="1"/>
  <c r="DF287" i="1"/>
  <c r="DF204" i="1"/>
  <c r="DF138" i="1"/>
  <c r="DF253" i="1"/>
  <c r="DF272" i="1"/>
  <c r="DF247" i="1"/>
  <c r="DF340" i="1"/>
  <c r="DF276" i="1"/>
  <c r="DF273" i="1"/>
  <c r="DF309" i="1"/>
  <c r="DF284" i="1"/>
  <c r="DF216" i="1"/>
  <c r="DF281" i="1"/>
  <c r="DF176" i="1"/>
  <c r="DF270" i="1"/>
  <c r="DF328" i="1"/>
  <c r="BM174" i="1"/>
  <c r="BM165" i="1"/>
  <c r="BM208" i="1"/>
  <c r="BM248" i="1"/>
  <c r="BM207" i="1"/>
  <c r="BM284" i="1"/>
  <c r="BM259" i="1"/>
  <c r="BM332" i="1"/>
  <c r="BM267" i="1"/>
  <c r="BM298" i="1"/>
  <c r="BM193" i="1"/>
  <c r="BM138" i="1"/>
  <c r="BM255" i="1"/>
  <c r="BM179" i="1"/>
  <c r="BM189" i="1"/>
  <c r="BM242" i="1"/>
  <c r="BM199" i="1"/>
  <c r="BM213" i="1"/>
  <c r="BM336" i="1"/>
  <c r="BM293" i="1"/>
  <c r="BM253" i="1"/>
  <c r="BM205" i="1"/>
  <c r="BM190" i="1"/>
  <c r="BM338" i="1"/>
  <c r="BM333" i="1"/>
  <c r="BM317" i="1"/>
  <c r="BM325" i="1"/>
  <c r="BM182" i="1"/>
  <c r="BM188" i="1"/>
  <c r="BM235" i="1"/>
  <c r="BM206" i="1"/>
  <c r="BM280" i="1"/>
  <c r="BM304" i="1"/>
  <c r="BM331" i="1"/>
  <c r="BM258" i="1"/>
  <c r="BM247" i="1"/>
  <c r="BM300" i="1"/>
  <c r="BM171" i="1"/>
  <c r="BM329" i="1"/>
  <c r="BM326" i="1"/>
  <c r="BM169" i="1"/>
  <c r="BM176" i="1"/>
  <c r="BM220" i="1"/>
  <c r="BM273" i="1"/>
  <c r="BM238" i="1"/>
  <c r="BM172" i="1"/>
  <c r="BM251" i="1"/>
  <c r="BM283" i="1"/>
  <c r="BM217" i="1"/>
  <c r="BM310" i="1"/>
  <c r="BM316" i="1"/>
  <c r="BM321" i="1"/>
  <c r="BM305" i="1"/>
  <c r="BM277" i="1"/>
  <c r="BM256" i="1"/>
  <c r="BM236" i="1"/>
  <c r="BM184" i="1"/>
  <c r="BM227" i="1"/>
  <c r="BM214" i="1"/>
  <c r="BM140" i="1"/>
  <c r="BM243" i="1"/>
  <c r="BM289" i="1"/>
  <c r="BM266" i="1"/>
  <c r="BM301" i="1"/>
  <c r="BM341" i="1"/>
  <c r="BM328" i="1"/>
  <c r="BM275" i="1"/>
  <c r="BM279" i="1"/>
  <c r="BM194" i="1"/>
  <c r="BM221" i="1"/>
  <c r="BM290" i="1"/>
  <c r="BM215" i="1"/>
  <c r="BM216" i="1"/>
  <c r="BM246" i="1"/>
  <c r="BM240" i="1"/>
  <c r="BM141" i="1"/>
  <c r="BM178" i="1"/>
  <c r="BM187" i="1"/>
  <c r="BM313" i="1"/>
  <c r="BM311" i="1"/>
  <c r="BM155" i="1"/>
  <c r="BM180" i="1"/>
  <c r="BM181" i="1"/>
  <c r="BM219" i="1"/>
  <c r="BM223" i="1"/>
  <c r="BM271" i="1"/>
  <c r="BM292" i="1"/>
  <c r="BM307" i="1"/>
  <c r="BM318" i="1"/>
  <c r="BM254" i="1"/>
  <c r="BM337" i="1"/>
  <c r="BM309" i="1"/>
  <c r="BM302" i="1"/>
  <c r="BM314" i="1"/>
  <c r="BM312" i="1"/>
  <c r="BM192" i="1"/>
  <c r="BM20" i="1"/>
  <c r="BM320" i="1"/>
  <c r="BM147" i="1"/>
  <c r="BM327" i="1"/>
  <c r="BM268" i="1"/>
  <c r="BM281" i="1"/>
  <c r="BM249" i="1"/>
  <c r="BM334" i="1"/>
  <c r="BM315" i="1"/>
  <c r="BM191" i="1"/>
  <c r="BM160" i="1"/>
  <c r="BM154" i="1"/>
  <c r="BM201" i="1"/>
  <c r="BM245" i="1"/>
  <c r="BM225" i="1"/>
  <c r="BM286" i="1"/>
  <c r="BM239" i="1"/>
  <c r="BM260" i="1"/>
  <c r="BM232" i="1"/>
  <c r="BM276" i="1"/>
  <c r="BM252" i="1"/>
  <c r="BM340" i="1"/>
  <c r="BM303" i="1"/>
  <c r="BM288" i="1"/>
  <c r="BM278" i="1"/>
  <c r="BM222" i="1"/>
  <c r="BM162" i="1"/>
  <c r="BM203" i="1"/>
  <c r="BM211" i="1"/>
  <c r="BM265" i="1"/>
  <c r="BM270" i="1"/>
  <c r="BM148" i="1"/>
  <c r="BM244" i="1"/>
  <c r="BM237" i="1"/>
  <c r="BM285" i="1"/>
  <c r="BM282" i="1"/>
  <c r="BM202" i="1"/>
  <c r="BM166" i="1"/>
  <c r="BM161" i="1"/>
  <c r="BM164" i="1"/>
  <c r="BM204" i="1"/>
  <c r="BM210" i="1"/>
  <c r="BM185" i="1"/>
  <c r="BM226" i="1"/>
  <c r="BM272" i="1"/>
  <c r="BM139" i="1"/>
  <c r="BM323" i="1"/>
  <c r="BM175" i="1"/>
  <c r="BM322" i="1"/>
  <c r="BM306" i="1"/>
  <c r="BM200" i="1"/>
  <c r="BM335" i="1"/>
  <c r="BM173" i="1"/>
  <c r="BM224" i="1"/>
  <c r="BM209" i="1"/>
  <c r="BM218" i="1"/>
  <c r="BM19" i="1"/>
  <c r="BM233" i="1"/>
  <c r="BM291" i="1"/>
  <c r="BM330" i="1"/>
  <c r="BM274" i="1"/>
  <c r="BM287" i="1"/>
  <c r="BM319" i="1"/>
  <c r="BM269" i="1"/>
  <c r="BM149" i="1"/>
  <c r="BM299" i="1"/>
  <c r="BM324" i="1"/>
  <c r="BM212" i="1"/>
  <c r="BM339" i="1"/>
  <c r="BM308" i="1"/>
  <c r="BM257" i="1"/>
  <c r="BM250" i="1"/>
  <c r="BM167" i="1"/>
  <c r="BM163" i="1"/>
  <c r="BM170" i="1"/>
  <c r="BM234" i="1"/>
  <c r="BM146" i="1"/>
  <c r="BM241" i="1"/>
  <c r="BM183" i="1"/>
  <c r="BU298" i="1"/>
  <c r="BU323" i="1"/>
  <c r="BU255" i="1"/>
  <c r="BU281" i="1"/>
  <c r="BU166" i="1"/>
  <c r="BU306" i="1"/>
  <c r="BU174" i="1"/>
  <c r="BU313" i="1"/>
  <c r="BU272" i="1"/>
  <c r="BU199" i="1"/>
  <c r="BU327" i="1"/>
  <c r="BU172" i="1"/>
  <c r="BU218" i="1"/>
  <c r="BU225" i="1"/>
  <c r="BU189" i="1"/>
  <c r="BU251" i="1"/>
  <c r="BU165" i="1"/>
  <c r="BU212" i="1"/>
  <c r="BU309" i="1"/>
  <c r="BU192" i="1"/>
  <c r="BU319" i="1"/>
  <c r="BU204" i="1"/>
  <c r="BU222" i="1"/>
  <c r="BU223" i="1"/>
  <c r="BU188" i="1"/>
  <c r="BU321" i="1"/>
  <c r="BU254" i="1"/>
  <c r="BU334" i="1"/>
  <c r="BU283" i="1"/>
  <c r="BU275" i="1"/>
  <c r="BU335" i="1"/>
  <c r="BU253" i="1"/>
  <c r="BU240" i="1"/>
  <c r="BU337" i="1"/>
  <c r="BU302" i="1"/>
  <c r="BU269" i="1"/>
  <c r="BU312" i="1"/>
  <c r="BU193" i="1"/>
  <c r="BU206" i="1"/>
  <c r="BU299" i="1"/>
  <c r="BU241" i="1"/>
  <c r="BU216" i="1"/>
  <c r="BU244" i="1"/>
  <c r="BU320" i="1"/>
  <c r="BU258" i="1"/>
  <c r="BU207" i="1"/>
  <c r="BU147" i="1"/>
  <c r="BU266" i="1"/>
  <c r="BU331" i="1"/>
  <c r="BU301" i="1"/>
  <c r="BU314" i="1"/>
  <c r="BU20" i="1"/>
  <c r="BU246" i="1"/>
  <c r="BU293" i="1"/>
  <c r="BU249" i="1"/>
  <c r="BU268" i="1"/>
  <c r="BU278" i="1"/>
  <c r="BU163" i="1"/>
  <c r="BU190" i="1"/>
  <c r="BU175" i="1"/>
  <c r="BU219" i="1"/>
  <c r="BU161" i="1"/>
  <c r="BU267" i="1"/>
  <c r="BU332" i="1"/>
  <c r="BU179" i="1"/>
  <c r="BU178" i="1"/>
  <c r="BU180" i="1"/>
  <c r="BU248" i="1"/>
  <c r="BU277" i="1"/>
  <c r="BU141" i="1"/>
  <c r="BU324" i="1"/>
  <c r="BU303" i="1"/>
  <c r="BU226" i="1"/>
  <c r="BU181" i="1"/>
  <c r="BU140" i="1"/>
  <c r="BU308" i="1"/>
  <c r="BU149" i="1"/>
  <c r="BU288" i="1"/>
  <c r="BU273" i="1"/>
  <c r="BU300" i="1"/>
  <c r="BU211" i="1"/>
  <c r="BU148" i="1"/>
  <c r="BU247" i="1"/>
  <c r="BU155" i="1"/>
  <c r="BU257" i="1"/>
  <c r="BU239" i="1"/>
  <c r="BU209" i="1"/>
  <c r="BU232" i="1"/>
  <c r="BU183" i="1"/>
  <c r="BU311" i="1"/>
  <c r="BU310" i="1"/>
  <c r="BU235" i="1"/>
  <c r="BU270" i="1"/>
  <c r="BU214" i="1"/>
  <c r="BU322" i="1"/>
  <c r="BU194" i="1"/>
  <c r="BU221" i="1"/>
  <c r="BU243" i="1"/>
  <c r="BU213" i="1"/>
  <c r="BU328" i="1"/>
  <c r="BU215" i="1"/>
  <c r="BU307" i="1"/>
  <c r="BU290" i="1"/>
  <c r="BU318" i="1"/>
  <c r="BU227" i="1"/>
  <c r="BU170" i="1"/>
  <c r="BU252" i="1"/>
  <c r="BU284" i="1"/>
  <c r="BU234" i="1"/>
  <c r="BU210" i="1"/>
  <c r="BU285" i="1"/>
  <c r="BU289" i="1"/>
  <c r="BU242" i="1"/>
  <c r="BU185" i="1"/>
  <c r="BU333" i="1"/>
  <c r="BU245" i="1"/>
  <c r="BU164" i="1"/>
  <c r="BU338" i="1"/>
  <c r="BU19" i="1"/>
  <c r="BU316" i="1"/>
  <c r="BU182" i="1"/>
  <c r="BU317" i="1"/>
  <c r="BU339" i="1"/>
  <c r="BU237" i="1"/>
  <c r="BU274" i="1"/>
  <c r="BU271" i="1"/>
  <c r="BU279" i="1"/>
  <c r="BU139" i="1"/>
  <c r="BU330" i="1"/>
  <c r="BU250" i="1"/>
  <c r="BU146" i="1"/>
  <c r="BU208" i="1"/>
  <c r="BU341" i="1"/>
  <c r="BU173" i="1"/>
  <c r="BU169" i="1"/>
  <c r="BU154" i="1"/>
  <c r="BU203" i="1"/>
  <c r="BU292" i="1"/>
  <c r="BU315" i="1"/>
  <c r="BU280" i="1"/>
  <c r="BU236" i="1"/>
  <c r="BU291" i="1"/>
  <c r="BU265" i="1"/>
  <c r="BU220" i="1"/>
  <c r="BU162" i="1"/>
  <c r="BU325" i="1"/>
  <c r="BU336" i="1"/>
  <c r="BU187" i="1"/>
  <c r="BU329" i="1"/>
  <c r="BU304" i="1"/>
  <c r="BU184" i="1"/>
  <c r="BU224" i="1"/>
  <c r="BU259" i="1"/>
  <c r="BU256" i="1"/>
  <c r="BU282" i="1"/>
  <c r="BU200" i="1"/>
  <c r="BU340" i="1"/>
  <c r="BU201" i="1"/>
  <c r="BU287" i="1"/>
  <c r="BU217" i="1"/>
  <c r="BU326" i="1"/>
  <c r="BU176" i="1"/>
  <c r="BU138" i="1"/>
  <c r="BU167" i="1"/>
  <c r="BU233" i="1"/>
  <c r="BU305" i="1"/>
  <c r="BU191" i="1"/>
  <c r="BU202" i="1"/>
  <c r="BU260" i="1"/>
  <c r="BU160" i="1"/>
  <c r="BU171" i="1"/>
  <c r="BU286" i="1"/>
  <c r="BU238" i="1"/>
  <c r="BU276" i="1"/>
  <c r="BU205" i="1"/>
  <c r="GD303" i="1"/>
  <c r="GD253" i="1"/>
  <c r="GD227" i="1"/>
  <c r="GD138" i="1"/>
  <c r="GD216" i="1"/>
  <c r="GD313" i="1"/>
  <c r="GD266" i="1"/>
  <c r="GD251" i="1"/>
  <c r="GD293" i="1"/>
  <c r="GD325" i="1"/>
  <c r="GD167" i="1"/>
  <c r="GD302" i="1"/>
  <c r="GD160" i="1"/>
  <c r="GD315" i="1"/>
  <c r="GD185" i="1"/>
  <c r="GD210" i="1"/>
  <c r="GD267" i="1"/>
  <c r="GD214" i="1"/>
  <c r="GD290" i="1"/>
  <c r="GD304" i="1"/>
  <c r="GD305" i="1"/>
  <c r="GD255" i="1"/>
  <c r="GD169" i="1"/>
  <c r="GD256" i="1"/>
  <c r="GD288" i="1"/>
  <c r="GD311" i="1"/>
  <c r="GD161" i="1"/>
  <c r="GD166" i="1"/>
  <c r="GD193" i="1"/>
  <c r="GD207" i="1"/>
  <c r="GD200" i="1"/>
  <c r="GD212" i="1"/>
  <c r="GD286" i="1"/>
  <c r="GD238" i="1"/>
  <c r="GD271" i="1"/>
  <c r="GD218" i="1"/>
  <c r="GD336" i="1"/>
  <c r="GD316" i="1"/>
  <c r="GD327" i="1"/>
  <c r="GD329" i="1"/>
  <c r="GD312" i="1"/>
  <c r="GD223" i="1"/>
  <c r="GD275" i="1"/>
  <c r="GD202" i="1"/>
  <c r="GD194" i="1"/>
  <c r="GD206" i="1"/>
  <c r="GD179" i="1"/>
  <c r="GD236" i="1"/>
  <c r="GD246" i="1"/>
  <c r="GD237" i="1"/>
  <c r="GD318" i="1"/>
  <c r="GD189" i="1"/>
  <c r="GD317" i="1"/>
  <c r="GD154" i="1"/>
  <c r="GD171" i="1"/>
  <c r="GD192" i="1"/>
  <c r="GD219" i="1"/>
  <c r="GD243" i="1"/>
  <c r="GD232" i="1"/>
  <c r="GD283" i="1"/>
  <c r="GD285" i="1"/>
  <c r="GD245" i="1"/>
  <c r="GD225" i="1"/>
  <c r="GD181" i="1"/>
  <c r="GD314" i="1"/>
  <c r="GD240" i="1"/>
  <c r="GD205" i="1"/>
  <c r="GD182" i="1"/>
  <c r="GD221" i="1"/>
  <c r="GD201" i="1"/>
  <c r="GD209" i="1"/>
  <c r="GD222" i="1"/>
  <c r="GD148" i="1"/>
  <c r="GD239" i="1"/>
  <c r="GD247" i="1"/>
  <c r="GD250" i="1"/>
  <c r="GD337" i="1"/>
  <c r="GD322" i="1"/>
  <c r="GD308" i="1"/>
  <c r="GD163" i="1"/>
  <c r="GD332" i="1"/>
  <c r="GD191" i="1"/>
  <c r="GD203" i="1"/>
  <c r="GD187" i="1"/>
  <c r="GD321" i="1"/>
  <c r="GD310" i="1"/>
  <c r="GD215" i="1"/>
  <c r="GD213" i="1"/>
  <c r="GD147" i="1"/>
  <c r="GD328" i="1"/>
  <c r="GD330" i="1"/>
  <c r="GD139" i="1"/>
  <c r="GD326" i="1"/>
  <c r="GD170" i="1"/>
  <c r="GD217" i="1"/>
  <c r="GD204" i="1"/>
  <c r="GD208" i="1"/>
  <c r="GD265" i="1"/>
  <c r="GD244" i="1"/>
  <c r="GD254" i="1"/>
  <c r="GD287" i="1"/>
  <c r="GD277" i="1"/>
  <c r="GD270" i="1"/>
  <c r="GD333" i="1"/>
  <c r="GD339" i="1"/>
  <c r="GD268" i="1"/>
  <c r="GD260" i="1"/>
  <c r="GD284" i="1"/>
  <c r="GD19" i="1"/>
  <c r="GD235" i="1"/>
  <c r="GD301" i="1"/>
  <c r="GD233" i="1"/>
  <c r="GD234" i="1"/>
  <c r="GD335" i="1"/>
  <c r="GD269" i="1"/>
  <c r="GD258" i="1"/>
  <c r="GD280" i="1"/>
  <c r="GD298" i="1"/>
  <c r="GD320" i="1"/>
  <c r="GD323" i="1"/>
  <c r="GD175" i="1"/>
  <c r="GD188" i="1"/>
  <c r="GD141" i="1"/>
  <c r="GD224" i="1"/>
  <c r="GD211" i="1"/>
  <c r="GD226" i="1"/>
  <c r="GD252" i="1"/>
  <c r="GD199" i="1"/>
  <c r="GD155" i="1"/>
  <c r="GD180" i="1"/>
  <c r="GD162" i="1"/>
  <c r="GD176" i="1"/>
  <c r="GD341" i="1"/>
  <c r="GD248" i="1"/>
  <c r="GD172" i="1"/>
  <c r="GD184" i="1"/>
  <c r="GD259" i="1"/>
  <c r="GD289" i="1"/>
  <c r="GD257" i="1"/>
  <c r="GD340" i="1"/>
  <c r="GD279" i="1"/>
  <c r="GD291" i="1"/>
  <c r="GD276" i="1"/>
  <c r="GD273" i="1"/>
  <c r="GD306" i="1"/>
  <c r="GD309" i="1"/>
  <c r="GD299" i="1"/>
  <c r="GD272" i="1"/>
  <c r="GD173" i="1"/>
  <c r="GD190" i="1"/>
  <c r="GD274" i="1"/>
  <c r="GD292" i="1"/>
  <c r="GD334" i="1"/>
  <c r="GD149" i="1"/>
  <c r="GD338" i="1"/>
  <c r="GD164" i="1"/>
  <c r="GD174" i="1"/>
  <c r="GD183" i="1"/>
  <c r="GD300" i="1"/>
  <c r="GD146" i="1"/>
  <c r="GD140" i="1"/>
  <c r="GD319" i="1"/>
  <c r="GD278" i="1"/>
  <c r="GD220" i="1"/>
  <c r="GD178" i="1"/>
  <c r="GD307" i="1"/>
  <c r="GD281" i="1"/>
  <c r="GD20" i="1"/>
  <c r="GD331" i="1"/>
  <c r="GD242" i="1"/>
  <c r="GD241" i="1"/>
  <c r="GD324" i="1"/>
  <c r="GD165" i="1"/>
  <c r="GD282" i="1"/>
  <c r="GD249" i="1"/>
  <c r="GQ207" i="1"/>
  <c r="GQ199" i="1"/>
  <c r="GQ184" i="1"/>
  <c r="GQ310" i="1"/>
  <c r="GQ326" i="1"/>
  <c r="GQ211" i="1"/>
  <c r="GQ179" i="1"/>
  <c r="GQ190" i="1"/>
  <c r="GQ340" i="1"/>
  <c r="GQ224" i="1"/>
  <c r="GQ246" i="1"/>
  <c r="GQ306" i="1"/>
  <c r="GQ322" i="1"/>
  <c r="GQ212" i="1"/>
  <c r="GQ289" i="1"/>
  <c r="GQ315" i="1"/>
  <c r="GQ275" i="1"/>
  <c r="GQ299" i="1"/>
  <c r="GQ160" i="1"/>
  <c r="GQ335" i="1"/>
  <c r="GQ312" i="1"/>
  <c r="GQ291" i="1"/>
  <c r="GQ319" i="1"/>
  <c r="GQ327" i="1"/>
  <c r="GQ314" i="1"/>
  <c r="GQ332" i="1"/>
  <c r="GQ266" i="1"/>
  <c r="GQ188" i="1"/>
  <c r="GQ200" i="1"/>
  <c r="GQ215" i="1"/>
  <c r="GQ333" i="1"/>
  <c r="GQ325" i="1"/>
  <c r="GQ331" i="1"/>
  <c r="GQ242" i="1"/>
  <c r="GQ280" i="1"/>
  <c r="GQ303" i="1"/>
  <c r="GQ307" i="1"/>
  <c r="GQ301" i="1"/>
  <c r="GQ218" i="1"/>
  <c r="GQ334" i="1"/>
  <c r="GQ329" i="1"/>
  <c r="GQ267" i="1"/>
  <c r="GQ210" i="1"/>
  <c r="GQ172" i="1"/>
  <c r="GQ259" i="1"/>
  <c r="GQ225" i="1"/>
  <c r="GQ220" i="1"/>
  <c r="GQ194" i="1"/>
  <c r="GQ339" i="1"/>
  <c r="GQ338" i="1"/>
  <c r="GQ193" i="1"/>
  <c r="GQ298" i="1"/>
  <c r="GQ209" i="1"/>
  <c r="GQ203" i="1"/>
  <c r="GQ19" i="1"/>
  <c r="GQ316" i="1"/>
  <c r="GQ321" i="1"/>
  <c r="GQ238" i="1"/>
  <c r="GQ288" i="1"/>
  <c r="GQ249" i="1"/>
  <c r="GQ302" i="1"/>
  <c r="GQ318" i="1"/>
  <c r="GQ330" i="1"/>
  <c r="GQ232" i="1"/>
  <c r="GQ273" i="1"/>
  <c r="GQ167" i="1"/>
  <c r="GQ284" i="1"/>
  <c r="GQ139" i="1"/>
  <c r="GQ250" i="1"/>
  <c r="GQ241" i="1"/>
  <c r="GQ300" i="1"/>
  <c r="GQ320" i="1"/>
  <c r="GQ205" i="1"/>
  <c r="GQ305" i="1"/>
  <c r="GQ253" i="1"/>
  <c r="GQ204" i="1"/>
  <c r="GQ141" i="1"/>
  <c r="GQ206" i="1"/>
  <c r="GQ256" i="1"/>
  <c r="GQ257" i="1"/>
  <c r="GQ235" i="1"/>
  <c r="GQ191" i="1"/>
  <c r="GQ189" i="1"/>
  <c r="GQ313" i="1"/>
  <c r="GQ181" i="1"/>
  <c r="GQ185" i="1"/>
  <c r="GQ182" i="1"/>
  <c r="GQ161" i="1"/>
  <c r="GQ149" i="1"/>
  <c r="GQ234" i="1"/>
  <c r="GQ254" i="1"/>
  <c r="GQ286" i="1"/>
  <c r="GQ251" i="1"/>
  <c r="GQ283" i="1"/>
  <c r="GQ304" i="1"/>
  <c r="GQ324" i="1"/>
  <c r="GQ328" i="1"/>
  <c r="GQ175" i="1"/>
  <c r="GQ236" i="1"/>
  <c r="GQ260" i="1"/>
  <c r="GQ247" i="1"/>
  <c r="GQ258" i="1"/>
  <c r="GQ227" i="1"/>
  <c r="GQ146" i="1"/>
  <c r="GQ178" i="1"/>
  <c r="GQ176" i="1"/>
  <c r="GQ20" i="1"/>
  <c r="GQ239" i="1"/>
  <c r="GQ180" i="1"/>
  <c r="GQ248" i="1"/>
  <c r="GQ213" i="1"/>
  <c r="GQ147" i="1"/>
  <c r="GQ154" i="1"/>
  <c r="GQ173" i="1"/>
  <c r="GQ271" i="1"/>
  <c r="GQ217" i="1"/>
  <c r="GQ277" i="1"/>
  <c r="GQ214" i="1"/>
  <c r="GQ208" i="1"/>
  <c r="GQ278" i="1"/>
  <c r="GQ285" i="1"/>
  <c r="GQ223" i="1"/>
  <c r="GQ240" i="1"/>
  <c r="GQ164" i="1"/>
  <c r="GQ192" i="1"/>
  <c r="GQ244" i="1"/>
  <c r="GQ341" i="1"/>
  <c r="GQ290" i="1"/>
  <c r="GQ216" i="1"/>
  <c r="GQ287" i="1"/>
  <c r="GQ252" i="1"/>
  <c r="GQ309" i="1"/>
  <c r="GQ162" i="1"/>
  <c r="GQ226" i="1"/>
  <c r="GQ317" i="1"/>
  <c r="GQ169" i="1"/>
  <c r="GQ138" i="1"/>
  <c r="GQ221" i="1"/>
  <c r="GQ323" i="1"/>
  <c r="GQ165" i="1"/>
  <c r="GQ255" i="1"/>
  <c r="GQ270" i="1"/>
  <c r="GQ243" i="1"/>
  <c r="GQ171" i="1"/>
  <c r="GQ163" i="1"/>
  <c r="GQ233" i="1"/>
  <c r="GQ140" i="1"/>
  <c r="GQ282" i="1"/>
  <c r="GQ293" i="1"/>
  <c r="GQ245" i="1"/>
  <c r="GQ202" i="1"/>
  <c r="GQ166" i="1"/>
  <c r="GQ237" i="1"/>
  <c r="GQ170" i="1"/>
  <c r="GQ222" i="1"/>
  <c r="GQ274" i="1"/>
  <c r="GQ183" i="1"/>
  <c r="GQ281" i="1"/>
  <c r="GQ219" i="1"/>
  <c r="GQ187" i="1"/>
  <c r="GQ265" i="1"/>
  <c r="GQ174" i="1"/>
  <c r="GQ279" i="1"/>
  <c r="GQ292" i="1"/>
  <c r="GQ308" i="1"/>
  <c r="GQ201" i="1"/>
  <c r="GQ268" i="1"/>
  <c r="GQ336" i="1"/>
  <c r="GQ337" i="1"/>
  <c r="GQ155" i="1"/>
  <c r="GQ148" i="1"/>
  <c r="GQ272" i="1"/>
  <c r="GQ269" i="1"/>
  <c r="GQ276" i="1"/>
  <c r="GQ311" i="1"/>
  <c r="FF27" i="1"/>
  <c r="FF36" i="1" s="1"/>
  <c r="FF26" i="1"/>
  <c r="FF35" i="1" s="1"/>
  <c r="FF32" i="1"/>
  <c r="FF41" i="1" s="1"/>
  <c r="FF28" i="1"/>
  <c r="FF37" i="1" s="1"/>
  <c r="FF31" i="1"/>
  <c r="FF40" i="1" s="1"/>
  <c r="FF30" i="1"/>
  <c r="FF39" i="1" s="1"/>
  <c r="FF29" i="1"/>
  <c r="FF38" i="1" s="1"/>
  <c r="FF25" i="1"/>
  <c r="FF34" i="1" s="1"/>
  <c r="FF33" i="1"/>
  <c r="KH239" i="1"/>
  <c r="KH341" i="1"/>
  <c r="KH165" i="1"/>
  <c r="KH204" i="1"/>
  <c r="KH307" i="1"/>
  <c r="KH280" i="1"/>
  <c r="KH214" i="1"/>
  <c r="KH227" i="1"/>
  <c r="KH328" i="1"/>
  <c r="KH279" i="1"/>
  <c r="KH338" i="1"/>
  <c r="KH314" i="1"/>
  <c r="KH255" i="1"/>
  <c r="KH319" i="1"/>
  <c r="KH155" i="1"/>
  <c r="KH176" i="1"/>
  <c r="KH234" i="1"/>
  <c r="KH187" i="1"/>
  <c r="KH256" i="1"/>
  <c r="KH169" i="1"/>
  <c r="KH252" i="1"/>
  <c r="KH200" i="1"/>
  <c r="KH318" i="1"/>
  <c r="KH188" i="1"/>
  <c r="KH211" i="1"/>
  <c r="KH243" i="1"/>
  <c r="KH312" i="1"/>
  <c r="KH219" i="1"/>
  <c r="KH203" i="1"/>
  <c r="KH299" i="1"/>
  <c r="KH340" i="1"/>
  <c r="KH223" i="1"/>
  <c r="KH335" i="1"/>
  <c r="KH272" i="1"/>
  <c r="KH284" i="1"/>
  <c r="KH321" i="1"/>
  <c r="KH329" i="1"/>
  <c r="KH245" i="1"/>
  <c r="KH250" i="1"/>
  <c r="KH182" i="1"/>
  <c r="KH277" i="1"/>
  <c r="KH238" i="1"/>
  <c r="KH257" i="1"/>
  <c r="KH210" i="1"/>
  <c r="KH240" i="1"/>
  <c r="KH192" i="1"/>
  <c r="KH178" i="1"/>
  <c r="KH300" i="1"/>
  <c r="KH273" i="1"/>
  <c r="KH251" i="1"/>
  <c r="KH310" i="1"/>
  <c r="KH265" i="1"/>
  <c r="KH163" i="1"/>
  <c r="KH332" i="1"/>
  <c r="KH292" i="1"/>
  <c r="KH306" i="1"/>
  <c r="KH179" i="1"/>
  <c r="KH218" i="1"/>
  <c r="KH260" i="1"/>
  <c r="KH140" i="1"/>
  <c r="KH269" i="1"/>
  <c r="KH285" i="1"/>
  <c r="KH190" i="1"/>
  <c r="KH208" i="1"/>
  <c r="KH147" i="1"/>
  <c r="KH154" i="1"/>
  <c r="KH288" i="1"/>
  <c r="KH258" i="1"/>
  <c r="KH224" i="1"/>
  <c r="KH166" i="1"/>
  <c r="KH323" i="1"/>
  <c r="KH222" i="1"/>
  <c r="KH162" i="1"/>
  <c r="KH293" i="1"/>
  <c r="KH287" i="1"/>
  <c r="KH189" i="1"/>
  <c r="KH173" i="1"/>
  <c r="KH246" i="1"/>
  <c r="KH275" i="1"/>
  <c r="KH191" i="1"/>
  <c r="KH146" i="1"/>
  <c r="KH247" i="1"/>
  <c r="KH139" i="1"/>
  <c r="KH336" i="1"/>
  <c r="KH333" i="1"/>
  <c r="KH331" i="1"/>
  <c r="KH215" i="1"/>
  <c r="KH207" i="1"/>
  <c r="KH313" i="1"/>
  <c r="KH301" i="1"/>
  <c r="KH308" i="1"/>
  <c r="KH283" i="1"/>
  <c r="KH172" i="1"/>
  <c r="KH171" i="1"/>
  <c r="KH291" i="1"/>
  <c r="KH325" i="1"/>
  <c r="KH193" i="1"/>
  <c r="KH241" i="1"/>
  <c r="KH274" i="1"/>
  <c r="KH220" i="1"/>
  <c r="KH337" i="1"/>
  <c r="KH290" i="1"/>
  <c r="KH267" i="1"/>
  <c r="KH309" i="1"/>
  <c r="KH148" i="1"/>
  <c r="KH212" i="1"/>
  <c r="KH174" i="1"/>
  <c r="KH266" i="1"/>
  <c r="KH202" i="1"/>
  <c r="KH160" i="1"/>
  <c r="KH244" i="1"/>
  <c r="KH216" i="1"/>
  <c r="KH249" i="1"/>
  <c r="KH180" i="1"/>
  <c r="KH270" i="1"/>
  <c r="KH236" i="1"/>
  <c r="KH199" i="1"/>
  <c r="KH184" i="1"/>
  <c r="KH268" i="1"/>
  <c r="KH322" i="1"/>
  <c r="KH20" i="1"/>
  <c r="KH298" i="1"/>
  <c r="KH326" i="1"/>
  <c r="KH221" i="1"/>
  <c r="KH339" i="1"/>
  <c r="KH185" i="1"/>
  <c r="KH226" i="1"/>
  <c r="KH232" i="1"/>
  <c r="KH253" i="1"/>
  <c r="KH317" i="1"/>
  <c r="KH259" i="1"/>
  <c r="KH281" i="1"/>
  <c r="KH175" i="1"/>
  <c r="KH213" i="1"/>
  <c r="KH289" i="1"/>
  <c r="KH237" i="1"/>
  <c r="KH233" i="1"/>
  <c r="KH235" i="1"/>
  <c r="KH286" i="1"/>
  <c r="KH254" i="1"/>
  <c r="KH303" i="1"/>
  <c r="KH282" i="1"/>
  <c r="KH316" i="1"/>
  <c r="KH206" i="1"/>
  <c r="KH209" i="1"/>
  <c r="KH302" i="1"/>
  <c r="KH305" i="1"/>
  <c r="KH181" i="1"/>
  <c r="KH205" i="1"/>
  <c r="KH311" i="1"/>
  <c r="KH201" i="1"/>
  <c r="KH320" i="1"/>
  <c r="KH164" i="1"/>
  <c r="KH161" i="1"/>
  <c r="KH225" i="1"/>
  <c r="KH242" i="1"/>
  <c r="KH304" i="1"/>
  <c r="KH194" i="1"/>
  <c r="KH278" i="1"/>
  <c r="KH19" i="1"/>
  <c r="KH170" i="1"/>
  <c r="KH141" i="1"/>
  <c r="KH167" i="1"/>
  <c r="KH315" i="1"/>
  <c r="KH327" i="1"/>
  <c r="KH324" i="1"/>
  <c r="KH149" i="1"/>
  <c r="KH248" i="1"/>
  <c r="KH271" i="1"/>
  <c r="KH138" i="1"/>
  <c r="KH334" i="1"/>
  <c r="KH217" i="1"/>
  <c r="KH330" i="1"/>
  <c r="KH276" i="1"/>
  <c r="KH183" i="1"/>
  <c r="GS256" i="1"/>
  <c r="GS317" i="1"/>
  <c r="GS242" i="1"/>
  <c r="GS246" i="1"/>
  <c r="GS227" i="1"/>
  <c r="GS310" i="1"/>
  <c r="GS259" i="1"/>
  <c r="GS268" i="1"/>
  <c r="GS303" i="1"/>
  <c r="GS240" i="1"/>
  <c r="GS338" i="1"/>
  <c r="GS330" i="1"/>
  <c r="GS339" i="1"/>
  <c r="GS214" i="1"/>
  <c r="GS182" i="1"/>
  <c r="GS164" i="1"/>
  <c r="GS269" i="1"/>
  <c r="GS139" i="1"/>
  <c r="GS200" i="1"/>
  <c r="GS217" i="1"/>
  <c r="GS19" i="1"/>
  <c r="GS321" i="1"/>
  <c r="GS141" i="1"/>
  <c r="GS244" i="1"/>
  <c r="GS20" i="1"/>
  <c r="GS265" i="1"/>
  <c r="GS313" i="1"/>
  <c r="GS289" i="1"/>
  <c r="GS304" i="1"/>
  <c r="GS184" i="1"/>
  <c r="GS160" i="1"/>
  <c r="GS216" i="1"/>
  <c r="GS185" i="1"/>
  <c r="GS329" i="1"/>
  <c r="GS258" i="1"/>
  <c r="GS154" i="1"/>
  <c r="GS211" i="1"/>
  <c r="GS286" i="1"/>
  <c r="GS222" i="1"/>
  <c r="GS201" i="1"/>
  <c r="GS307" i="1"/>
  <c r="GS291" i="1"/>
  <c r="GS165" i="1"/>
  <c r="GS161" i="1"/>
  <c r="GS299" i="1"/>
  <c r="GS204" i="1"/>
  <c r="GS199" i="1"/>
  <c r="GS340" i="1"/>
  <c r="GS328" i="1"/>
  <c r="GS247" i="1"/>
  <c r="GS322" i="1"/>
  <c r="GS174" i="1"/>
  <c r="GS257" i="1"/>
  <c r="GS194" i="1"/>
  <c r="GS193" i="1"/>
  <c r="GS337" i="1"/>
  <c r="GS176" i="1"/>
  <c r="GS169" i="1"/>
  <c r="GS293" i="1"/>
  <c r="GS275" i="1"/>
  <c r="GS205" i="1"/>
  <c r="GS232" i="1"/>
  <c r="GS285" i="1"/>
  <c r="GS163" i="1"/>
  <c r="GS248" i="1"/>
  <c r="GS274" i="1"/>
  <c r="GS302" i="1"/>
  <c r="GS324" i="1"/>
  <c r="GS300" i="1"/>
  <c r="GS280" i="1"/>
  <c r="GS282" i="1"/>
  <c r="GS179" i="1"/>
  <c r="GS175" i="1"/>
  <c r="GS255" i="1"/>
  <c r="GS325" i="1"/>
  <c r="GS202" i="1"/>
  <c r="GS306" i="1"/>
  <c r="GS235" i="1"/>
  <c r="GS218" i="1"/>
  <c r="GS234" i="1"/>
  <c r="GS206" i="1"/>
  <c r="GS277" i="1"/>
  <c r="GS335" i="1"/>
  <c r="GS252" i="1"/>
  <c r="GS178" i="1"/>
  <c r="GS243" i="1"/>
  <c r="GS149" i="1"/>
  <c r="GS267" i="1"/>
  <c r="GS316" i="1"/>
  <c r="GS278" i="1"/>
  <c r="GS190" i="1"/>
  <c r="GS203" i="1"/>
  <c r="GS233" i="1"/>
  <c r="GS319" i="1"/>
  <c r="GS212" i="1"/>
  <c r="GS254" i="1"/>
  <c r="GS171" i="1"/>
  <c r="GS245" i="1"/>
  <c r="GS173" i="1"/>
  <c r="GS146" i="1"/>
  <c r="GS292" i="1"/>
  <c r="GS332" i="1"/>
  <c r="GS327" i="1"/>
  <c r="GS183" i="1"/>
  <c r="GS271" i="1"/>
  <c r="GS333" i="1"/>
  <c r="GS224" i="1"/>
  <c r="GS320" i="1"/>
  <c r="GS162" i="1"/>
  <c r="GS210" i="1"/>
  <c r="GS251" i="1"/>
  <c r="GS326" i="1"/>
  <c r="GS301" i="1"/>
  <c r="GS213" i="1"/>
  <c r="GS308" i="1"/>
  <c r="GS279" i="1"/>
  <c r="GS241" i="1"/>
  <c r="GS188" i="1"/>
  <c r="GS318" i="1"/>
  <c r="GS253" i="1"/>
  <c r="GS331" i="1"/>
  <c r="GS215" i="1"/>
  <c r="GS191" i="1"/>
  <c r="GS170" i="1"/>
  <c r="GS336" i="1"/>
  <c r="GS315" i="1"/>
  <c r="GS140" i="1"/>
  <c r="GS155" i="1"/>
  <c r="GS167" i="1"/>
  <c r="GS273" i="1"/>
  <c r="GS209" i="1"/>
  <c r="GS270" i="1"/>
  <c r="GS208" i="1"/>
  <c r="GS236" i="1"/>
  <c r="GS237" i="1"/>
  <c r="GS239" i="1"/>
  <c r="GS311" i="1"/>
  <c r="GS290" i="1"/>
  <c r="GS225" i="1"/>
  <c r="GS323" i="1"/>
  <c r="GS249" i="1"/>
  <c r="GS272" i="1"/>
  <c r="GS166" i="1"/>
  <c r="GS314" i="1"/>
  <c r="GS180" i="1"/>
  <c r="GS305" i="1"/>
  <c r="GS207" i="1"/>
  <c r="GS250" i="1"/>
  <c r="GS287" i="1"/>
  <c r="GS298" i="1"/>
  <c r="GS238" i="1"/>
  <c r="GS226" i="1"/>
  <c r="GS221" i="1"/>
  <c r="GS260" i="1"/>
  <c r="GS138" i="1"/>
  <c r="GS281" i="1"/>
  <c r="GS283" i="1"/>
  <c r="GS172" i="1"/>
  <c r="GS334" i="1"/>
  <c r="GS181" i="1"/>
  <c r="GS288" i="1"/>
  <c r="GS276" i="1"/>
  <c r="GS219" i="1"/>
  <c r="GS341" i="1"/>
  <c r="GS192" i="1"/>
  <c r="GS309" i="1"/>
  <c r="GS147" i="1"/>
  <c r="GS223" i="1"/>
  <c r="GS220" i="1"/>
  <c r="GS312" i="1"/>
  <c r="GS148" i="1"/>
  <c r="GS187" i="1"/>
  <c r="GS266" i="1"/>
  <c r="GS189" i="1"/>
  <c r="GS284" i="1"/>
  <c r="DW28" i="1"/>
  <c r="DW37" i="1" s="1"/>
  <c r="DW26" i="1"/>
  <c r="DW35" i="1" s="1"/>
  <c r="DW31" i="1"/>
  <c r="DW40" i="1" s="1"/>
  <c r="DW32" i="1"/>
  <c r="DW41" i="1" s="1"/>
  <c r="DW27" i="1"/>
  <c r="DW36" i="1" s="1"/>
  <c r="DW33" i="1"/>
  <c r="DW25" i="1"/>
  <c r="DW34" i="1" s="1"/>
  <c r="DW30" i="1"/>
  <c r="DW39" i="1" s="1"/>
  <c r="DW29" i="1"/>
  <c r="DW38" i="1" s="1"/>
  <c r="BJ169" i="1"/>
  <c r="BJ282" i="1"/>
  <c r="BJ281" i="1"/>
  <c r="BJ239" i="1"/>
  <c r="BJ173" i="1"/>
  <c r="BJ332" i="1"/>
  <c r="BJ308" i="1"/>
  <c r="BJ162" i="1"/>
  <c r="BJ161" i="1"/>
  <c r="BJ148" i="1"/>
  <c r="BJ287" i="1"/>
  <c r="BJ309" i="1"/>
  <c r="BJ175" i="1"/>
  <c r="BJ285" i="1"/>
  <c r="BJ302" i="1"/>
  <c r="BJ318" i="1"/>
  <c r="BJ277" i="1"/>
  <c r="BJ165" i="1"/>
  <c r="BJ333" i="1"/>
  <c r="BJ236" i="1"/>
  <c r="BJ310" i="1"/>
  <c r="BJ327" i="1"/>
  <c r="BJ328" i="1"/>
  <c r="BJ164" i="1"/>
  <c r="BJ225" i="1"/>
  <c r="BJ258" i="1"/>
  <c r="BJ155" i="1"/>
  <c r="BJ216" i="1"/>
  <c r="BJ311" i="1"/>
  <c r="BJ160" i="1"/>
  <c r="BJ240" i="1"/>
  <c r="BJ209" i="1"/>
  <c r="BJ246" i="1"/>
  <c r="BJ340" i="1"/>
  <c r="BJ322" i="1"/>
  <c r="BJ192" i="1"/>
  <c r="BJ149" i="1"/>
  <c r="BJ336" i="1"/>
  <c r="BJ194" i="1"/>
  <c r="BJ314" i="1"/>
  <c r="BJ267" i="1"/>
  <c r="BJ206" i="1"/>
  <c r="BJ19" i="1"/>
  <c r="BJ202" i="1"/>
  <c r="BJ274" i="1"/>
  <c r="BJ154" i="1"/>
  <c r="BJ313" i="1"/>
  <c r="BJ222" i="1"/>
  <c r="BJ180" i="1"/>
  <c r="BJ319" i="1"/>
  <c r="BJ321" i="1"/>
  <c r="BJ293" i="1"/>
  <c r="BJ312" i="1"/>
  <c r="BJ214" i="1"/>
  <c r="BJ176" i="1"/>
  <c r="BJ237" i="1"/>
  <c r="BJ330" i="1"/>
  <c r="BJ241" i="1"/>
  <c r="BJ215" i="1"/>
  <c r="BJ298" i="1"/>
  <c r="BJ235" i="1"/>
  <c r="BJ181" i="1"/>
  <c r="BJ221" i="1"/>
  <c r="BJ245" i="1"/>
  <c r="BJ334" i="1"/>
  <c r="BJ147" i="1"/>
  <c r="BJ179" i="1"/>
  <c r="BJ279" i="1"/>
  <c r="BJ183" i="1"/>
  <c r="BJ259" i="1"/>
  <c r="BJ205" i="1"/>
  <c r="BJ170" i="1"/>
  <c r="BJ253" i="1"/>
  <c r="BJ204" i="1"/>
  <c r="BJ191" i="1"/>
  <c r="BJ278" i="1"/>
  <c r="BJ190" i="1"/>
  <c r="BJ251" i="1"/>
  <c r="BJ331" i="1"/>
  <c r="BJ304" i="1"/>
  <c r="BJ220" i="1"/>
  <c r="BJ199" i="1"/>
  <c r="BJ337" i="1"/>
  <c r="BJ219" i="1"/>
  <c r="BJ300" i="1"/>
  <c r="BJ306" i="1"/>
  <c r="BJ207" i="1"/>
  <c r="BJ217" i="1"/>
  <c r="BJ256" i="1"/>
  <c r="BJ289" i="1"/>
  <c r="BJ184" i="1"/>
  <c r="BJ307" i="1"/>
  <c r="BJ139" i="1"/>
  <c r="BJ249" i="1"/>
  <c r="BJ320" i="1"/>
  <c r="BJ244" i="1"/>
  <c r="BJ243" i="1"/>
  <c r="BJ338" i="1"/>
  <c r="BJ301" i="1"/>
  <c r="BJ141" i="1"/>
  <c r="BJ280" i="1"/>
  <c r="BJ335" i="1"/>
  <c r="BJ248" i="1"/>
  <c r="BJ218" i="1"/>
  <c r="BJ224" i="1"/>
  <c r="BJ242" i="1"/>
  <c r="BJ178" i="1"/>
  <c r="BJ266" i="1"/>
  <c r="BJ238" i="1"/>
  <c r="BJ166" i="1"/>
  <c r="BJ252" i="1"/>
  <c r="BJ193" i="1"/>
  <c r="BJ303" i="1"/>
  <c r="BJ247" i="1"/>
  <c r="BJ284" i="1"/>
  <c r="BJ211" i="1"/>
  <c r="BJ273" i="1"/>
  <c r="BJ316" i="1"/>
  <c r="BJ20" i="1"/>
  <c r="BJ265" i="1"/>
  <c r="BJ325" i="1"/>
  <c r="BJ257" i="1"/>
  <c r="BJ255" i="1"/>
  <c r="BJ315" i="1"/>
  <c r="BJ210" i="1"/>
  <c r="BJ203" i="1"/>
  <c r="BJ324" i="1"/>
  <c r="BJ140" i="1"/>
  <c r="BJ171" i="1"/>
  <c r="BJ323" i="1"/>
  <c r="BJ213" i="1"/>
  <c r="BJ138" i="1"/>
  <c r="BJ226" i="1"/>
  <c r="BJ272" i="1"/>
  <c r="BJ329" i="1"/>
  <c r="BJ227" i="1"/>
  <c r="BJ268" i="1"/>
  <c r="BJ163" i="1"/>
  <c r="BJ299" i="1"/>
  <c r="BJ146" i="1"/>
  <c r="BJ187" i="1"/>
  <c r="BJ208" i="1"/>
  <c r="BJ234" i="1"/>
  <c r="BJ167" i="1"/>
  <c r="BJ223" i="1"/>
  <c r="BJ339" i="1"/>
  <c r="BJ212" i="1"/>
  <c r="BJ174" i="1"/>
  <c r="BJ305" i="1"/>
  <c r="BJ200" i="1"/>
  <c r="BJ185" i="1"/>
  <c r="BJ292" i="1"/>
  <c r="BJ288" i="1"/>
  <c r="BJ271" i="1"/>
  <c r="BJ326" i="1"/>
  <c r="BJ270" i="1"/>
  <c r="BJ189" i="1"/>
  <c r="BJ172" i="1"/>
  <c r="BJ188" i="1"/>
  <c r="BJ283" i="1"/>
  <c r="BJ254" i="1"/>
  <c r="BJ275" i="1"/>
  <c r="BJ291" i="1"/>
  <c r="BJ233" i="1"/>
  <c r="BJ317" i="1"/>
  <c r="BJ341" i="1"/>
  <c r="BJ201" i="1"/>
  <c r="BJ290" i="1"/>
  <c r="BJ182" i="1"/>
  <c r="BJ286" i="1"/>
  <c r="BJ269" i="1"/>
  <c r="BJ276" i="1"/>
  <c r="BJ232" i="1"/>
  <c r="BJ260" i="1"/>
  <c r="BJ250" i="1"/>
  <c r="GY322" i="1"/>
  <c r="GY147" i="1"/>
  <c r="GY325" i="1"/>
  <c r="GY298" i="1"/>
  <c r="GY149" i="1"/>
  <c r="GY284" i="1"/>
  <c r="GY176" i="1"/>
  <c r="GY172" i="1"/>
  <c r="GY180" i="1"/>
  <c r="GY248" i="1"/>
  <c r="GY232" i="1"/>
  <c r="GY221" i="1"/>
  <c r="GY225" i="1"/>
  <c r="GY217" i="1"/>
  <c r="GY185" i="1"/>
  <c r="GY292" i="1"/>
  <c r="GY234" i="1"/>
  <c r="GY219" i="1"/>
  <c r="GY166" i="1"/>
  <c r="GY323" i="1"/>
  <c r="GY255" i="1"/>
  <c r="GY276" i="1"/>
  <c r="GY169" i="1"/>
  <c r="GY171" i="1"/>
  <c r="GY336" i="1"/>
  <c r="GY335" i="1"/>
  <c r="GY326" i="1"/>
  <c r="GY315" i="1"/>
  <c r="GY216" i="1"/>
  <c r="GY203" i="1"/>
  <c r="GY303" i="1"/>
  <c r="GY164" i="1"/>
  <c r="GY314" i="1"/>
  <c r="GY212" i="1"/>
  <c r="GY226" i="1"/>
  <c r="GY281" i="1"/>
  <c r="GY257" i="1"/>
  <c r="GY302" i="1"/>
  <c r="GY308" i="1"/>
  <c r="GY247" i="1"/>
  <c r="GY205" i="1"/>
  <c r="GY204" i="1"/>
  <c r="GY148" i="1"/>
  <c r="GY329" i="1"/>
  <c r="GY272" i="1"/>
  <c r="GY254" i="1"/>
  <c r="GY306" i="1"/>
  <c r="GY269" i="1"/>
  <c r="GY252" i="1"/>
  <c r="GY173" i="1"/>
  <c r="GY163" i="1"/>
  <c r="GY317" i="1"/>
  <c r="GY161" i="1"/>
  <c r="GY253" i="1"/>
  <c r="GY286" i="1"/>
  <c r="GY278" i="1"/>
  <c r="GY271" i="1"/>
  <c r="GY208" i="1"/>
  <c r="GY330" i="1"/>
  <c r="GY223" i="1"/>
  <c r="GY266" i="1"/>
  <c r="GY241" i="1"/>
  <c r="GY301" i="1"/>
  <c r="GY328" i="1"/>
  <c r="GY291" i="1"/>
  <c r="GY227" i="1"/>
  <c r="GY245" i="1"/>
  <c r="GY199" i="1"/>
  <c r="GY249" i="1"/>
  <c r="GY209" i="1"/>
  <c r="GY210" i="1"/>
  <c r="GY155" i="1"/>
  <c r="GY282" i="1"/>
  <c r="GY275" i="1"/>
  <c r="GY287" i="1"/>
  <c r="GY187" i="1"/>
  <c r="GY338" i="1"/>
  <c r="GY146" i="1"/>
  <c r="GY319" i="1"/>
  <c r="GY312" i="1"/>
  <c r="GY214" i="1"/>
  <c r="GY200" i="1"/>
  <c r="GY192" i="1"/>
  <c r="GY222" i="1"/>
  <c r="GY224" i="1"/>
  <c r="GY239" i="1"/>
  <c r="GY19" i="1"/>
  <c r="GY320" i="1"/>
  <c r="GY305" i="1"/>
  <c r="GY191" i="1"/>
  <c r="GY324" i="1"/>
  <c r="GY327" i="1"/>
  <c r="GY160" i="1"/>
  <c r="GY193" i="1"/>
  <c r="GY202" i="1"/>
  <c r="GY220" i="1"/>
  <c r="GY313" i="1"/>
  <c r="GY316" i="1"/>
  <c r="GY283" i="1"/>
  <c r="GY265" i="1"/>
  <c r="GY259" i="1"/>
  <c r="GY244" i="1"/>
  <c r="GY218" i="1"/>
  <c r="GY300" i="1"/>
  <c r="GY331" i="1"/>
  <c r="GY184" i="1"/>
  <c r="GY188" i="1"/>
  <c r="GY178" i="1"/>
  <c r="GY175" i="1"/>
  <c r="GY270" i="1"/>
  <c r="GY235" i="1"/>
  <c r="GY310" i="1"/>
  <c r="GY251" i="1"/>
  <c r="GY242" i="1"/>
  <c r="GY288" i="1"/>
  <c r="GY318" i="1"/>
  <c r="GY334" i="1"/>
  <c r="GY337" i="1"/>
  <c r="GY267" i="1"/>
  <c r="GY237" i="1"/>
  <c r="GY20" i="1"/>
  <c r="GY181" i="1"/>
  <c r="GY179" i="1"/>
  <c r="GY333" i="1"/>
  <c r="GY332" i="1"/>
  <c r="GY277" i="1"/>
  <c r="GY238" i="1"/>
  <c r="GY285" i="1"/>
  <c r="GY304" i="1"/>
  <c r="GY339" i="1"/>
  <c r="GY183" i="1"/>
  <c r="GY280" i="1"/>
  <c r="GY311" i="1"/>
  <c r="GY170" i="1"/>
  <c r="GY260" i="1"/>
  <c r="GY256" i="1"/>
  <c r="GY289" i="1"/>
  <c r="GY307" i="1"/>
  <c r="GY293" i="1"/>
  <c r="GY236" i="1"/>
  <c r="GY194" i="1"/>
  <c r="GY182" i="1"/>
  <c r="GY243" i="1"/>
  <c r="GY309" i="1"/>
  <c r="GY174" i="1"/>
  <c r="GY233" i="1"/>
  <c r="GY215" i="1"/>
  <c r="GY258" i="1"/>
  <c r="GY279" i="1"/>
  <c r="GY167" i="1"/>
  <c r="GY290" i="1"/>
  <c r="GY190" i="1"/>
  <c r="GY189" i="1"/>
  <c r="GY201" i="1"/>
  <c r="GY165" i="1"/>
  <c r="GY340" i="1"/>
  <c r="GY246" i="1"/>
  <c r="GY250" i="1"/>
  <c r="GY141" i="1"/>
  <c r="GY206" i="1"/>
  <c r="GY162" i="1"/>
  <c r="GY299" i="1"/>
  <c r="GY268" i="1"/>
  <c r="GY274" i="1"/>
  <c r="GY341" i="1"/>
  <c r="GY240" i="1"/>
  <c r="GY207" i="1"/>
  <c r="GY154" i="1"/>
  <c r="GY273" i="1"/>
  <c r="GY211" i="1"/>
  <c r="GY321" i="1"/>
  <c r="GY213" i="1"/>
  <c r="GE325" i="1"/>
  <c r="GE194" i="1"/>
  <c r="GE193" i="1"/>
  <c r="GE185" i="1"/>
  <c r="GE205" i="1"/>
  <c r="GE169" i="1"/>
  <c r="GE170" i="1"/>
  <c r="GE328" i="1"/>
  <c r="GE161" i="1"/>
  <c r="GE245" i="1"/>
  <c r="GE224" i="1"/>
  <c r="GE160" i="1"/>
  <c r="GE199" i="1"/>
  <c r="GE251" i="1"/>
  <c r="GE183" i="1"/>
  <c r="GE315" i="1"/>
  <c r="GE237" i="1"/>
  <c r="GE265" i="1"/>
  <c r="GE254" i="1"/>
  <c r="GE207" i="1"/>
  <c r="GE244" i="1"/>
  <c r="GE20" i="1"/>
  <c r="GE175" i="1"/>
  <c r="GE232" i="1"/>
  <c r="GE318" i="1"/>
  <c r="GE213" i="1"/>
  <c r="GE238" i="1"/>
  <c r="GE339" i="1"/>
  <c r="GE200" i="1"/>
  <c r="GE289" i="1"/>
  <c r="GE139" i="1"/>
  <c r="GE222" i="1"/>
  <c r="GE257" i="1"/>
  <c r="GE148" i="1"/>
  <c r="GE233" i="1"/>
  <c r="GE334" i="1"/>
  <c r="GE190" i="1"/>
  <c r="GE214" i="1"/>
  <c r="GE180" i="1"/>
  <c r="GE317" i="1"/>
  <c r="GE258" i="1"/>
  <c r="GE162" i="1"/>
  <c r="GE269" i="1"/>
  <c r="GE272" i="1"/>
  <c r="GE165" i="1"/>
  <c r="GE140" i="1"/>
  <c r="GE338" i="1"/>
  <c r="GE335" i="1"/>
  <c r="GE176" i="1"/>
  <c r="GE206" i="1"/>
  <c r="GE260" i="1"/>
  <c r="GE182" i="1"/>
  <c r="GE273" i="1"/>
  <c r="GE341" i="1"/>
  <c r="GE173" i="1"/>
  <c r="GE211" i="1"/>
  <c r="GE164" i="1"/>
  <c r="GE174" i="1"/>
  <c r="GE321" i="1"/>
  <c r="GE326" i="1"/>
  <c r="GE286" i="1"/>
  <c r="GE191" i="1"/>
  <c r="GE154" i="1"/>
  <c r="GE320" i="1"/>
  <c r="GE292" i="1"/>
  <c r="GE192" i="1"/>
  <c r="GE256" i="1"/>
  <c r="GE239" i="1"/>
  <c r="GE250" i="1"/>
  <c r="GE225" i="1"/>
  <c r="GE278" i="1"/>
  <c r="GE324" i="1"/>
  <c r="GE333" i="1"/>
  <c r="GE280" i="1"/>
  <c r="GE337" i="1"/>
  <c r="GE166" i="1"/>
  <c r="GE249" i="1"/>
  <c r="GE288" i="1"/>
  <c r="GE223" i="1"/>
  <c r="GE306" i="1"/>
  <c r="GE311" i="1"/>
  <c r="GE155" i="1"/>
  <c r="GE310" i="1"/>
  <c r="GE300" i="1"/>
  <c r="GE255" i="1"/>
  <c r="GE266" i="1"/>
  <c r="GE330" i="1"/>
  <c r="GE242" i="1"/>
  <c r="GE309" i="1"/>
  <c r="GE270" i="1"/>
  <c r="GE268" i="1"/>
  <c r="GE212" i="1"/>
  <c r="GE284" i="1"/>
  <c r="GE215" i="1"/>
  <c r="GE283" i="1"/>
  <c r="GE219" i="1"/>
  <c r="GE241" i="1"/>
  <c r="GE293" i="1"/>
  <c r="GE319" i="1"/>
  <c r="GE298" i="1"/>
  <c r="GE227" i="1"/>
  <c r="GE138" i="1"/>
  <c r="GE189" i="1"/>
  <c r="GE179" i="1"/>
  <c r="GE210" i="1"/>
  <c r="GE331" i="1"/>
  <c r="GE204" i="1"/>
  <c r="GE188" i="1"/>
  <c r="GE314" i="1"/>
  <c r="GE305" i="1"/>
  <c r="GE253" i="1"/>
  <c r="GE307" i="1"/>
  <c r="GE252" i="1"/>
  <c r="GE218" i="1"/>
  <c r="GE243" i="1"/>
  <c r="GE312" i="1"/>
  <c r="GE271" i="1"/>
  <c r="GE282" i="1"/>
  <c r="GE281" i="1"/>
  <c r="GE171" i="1"/>
  <c r="GE267" i="1"/>
  <c r="GE285" i="1"/>
  <c r="GE217" i="1"/>
  <c r="GE276" i="1"/>
  <c r="GE301" i="1"/>
  <c r="GE323" i="1"/>
  <c r="GE336" i="1"/>
  <c r="GE299" i="1"/>
  <c r="GE332" i="1"/>
  <c r="GE147" i="1"/>
  <c r="GE209" i="1"/>
  <c r="GE19" i="1"/>
  <c r="GE184" i="1"/>
  <c r="GE290" i="1"/>
  <c r="GE287" i="1"/>
  <c r="GE167" i="1"/>
  <c r="GE246" i="1"/>
  <c r="GE247" i="1"/>
  <c r="GE308" i="1"/>
  <c r="GE234" i="1"/>
  <c r="GE221" i="1"/>
  <c r="GE322" i="1"/>
  <c r="GE220" i="1"/>
  <c r="GE202" i="1"/>
  <c r="GE146" i="1"/>
  <c r="GE277" i="1"/>
  <c r="GE316" i="1"/>
  <c r="GE248" i="1"/>
  <c r="GE181" i="1"/>
  <c r="GE274" i="1"/>
  <c r="GE291" i="1"/>
  <c r="GE163" i="1"/>
  <c r="GE178" i="1"/>
  <c r="GE279" i="1"/>
  <c r="GE172" i="1"/>
  <c r="GE226" i="1"/>
  <c r="GE236" i="1"/>
  <c r="GE275" i="1"/>
  <c r="GE141" i="1"/>
  <c r="GE304" i="1"/>
  <c r="GE303" i="1"/>
  <c r="GE302" i="1"/>
  <c r="GE208" i="1"/>
  <c r="GE340" i="1"/>
  <c r="GE149" i="1"/>
  <c r="GE203" i="1"/>
  <c r="GE313" i="1"/>
  <c r="GE327" i="1"/>
  <c r="GE329" i="1"/>
  <c r="GE259" i="1"/>
  <c r="GE187" i="1"/>
  <c r="GE216" i="1"/>
  <c r="GE240" i="1"/>
  <c r="GE201" i="1"/>
  <c r="GE235" i="1"/>
  <c r="GH26" i="1"/>
  <c r="GH35" i="1" s="1"/>
  <c r="GH29" i="1"/>
  <c r="GH38" i="1" s="1"/>
  <c r="GH32" i="1"/>
  <c r="GH41" i="1" s="1"/>
  <c r="GH28" i="1"/>
  <c r="GH37" i="1" s="1"/>
  <c r="GH33" i="1"/>
  <c r="GH30" i="1"/>
  <c r="GH39" i="1" s="1"/>
  <c r="GH27" i="1"/>
  <c r="GH36" i="1" s="1"/>
  <c r="GH31" i="1"/>
  <c r="GH40" i="1" s="1"/>
  <c r="GH25" i="1"/>
  <c r="GH34" i="1" s="1"/>
  <c r="ES332" i="1"/>
  <c r="ES194" i="1"/>
  <c r="ES273" i="1"/>
  <c r="ES328" i="1"/>
  <c r="ES320" i="1"/>
  <c r="ES340" i="1"/>
  <c r="ES338" i="1"/>
  <c r="ES299" i="1"/>
  <c r="ES189" i="1"/>
  <c r="ES219" i="1"/>
  <c r="ES163" i="1"/>
  <c r="ES271" i="1"/>
  <c r="ES217" i="1"/>
  <c r="ES290" i="1"/>
  <c r="ES278" i="1"/>
  <c r="ES140" i="1"/>
  <c r="ES183" i="1"/>
  <c r="ES190" i="1"/>
  <c r="ES149" i="1"/>
  <c r="ES323" i="1"/>
  <c r="ES164" i="1"/>
  <c r="ES207" i="1"/>
  <c r="ES238" i="1"/>
  <c r="ES254" i="1"/>
  <c r="ES213" i="1"/>
  <c r="ES232" i="1"/>
  <c r="ES247" i="1"/>
  <c r="ES248" i="1"/>
  <c r="ES244" i="1"/>
  <c r="ES241" i="1"/>
  <c r="ES333" i="1"/>
  <c r="ES315" i="1"/>
  <c r="ES302" i="1"/>
  <c r="ES339" i="1"/>
  <c r="ES154" i="1"/>
  <c r="ES301" i="1"/>
  <c r="ES188" i="1"/>
  <c r="ES205" i="1"/>
  <c r="ES311" i="1"/>
  <c r="ES309" i="1"/>
  <c r="ES306" i="1"/>
  <c r="ES303" i="1"/>
  <c r="ES243" i="1"/>
  <c r="ES251" i="1"/>
  <c r="ES284" i="1"/>
  <c r="ES242" i="1"/>
  <c r="ES276" i="1"/>
  <c r="ES335" i="1"/>
  <c r="ES165" i="1"/>
  <c r="ES176" i="1"/>
  <c r="ES211" i="1"/>
  <c r="ES218" i="1"/>
  <c r="ES161" i="1"/>
  <c r="ES216" i="1"/>
  <c r="ES280" i="1"/>
  <c r="ES258" i="1"/>
  <c r="ES291" i="1"/>
  <c r="ES288" i="1"/>
  <c r="ES327" i="1"/>
  <c r="ES319" i="1"/>
  <c r="ES260" i="1"/>
  <c r="ES277" i="1"/>
  <c r="ES222" i="1"/>
  <c r="ES250" i="1"/>
  <c r="ES138" i="1"/>
  <c r="ES199" i="1"/>
  <c r="ES310" i="1"/>
  <c r="ES185" i="1"/>
  <c r="ES308" i="1"/>
  <c r="ES279" i="1"/>
  <c r="ES293" i="1"/>
  <c r="ES224" i="1"/>
  <c r="ES300" i="1"/>
  <c r="ES331" i="1"/>
  <c r="ES341" i="1"/>
  <c r="ES162" i="1"/>
  <c r="ES317" i="1"/>
  <c r="ES221" i="1"/>
  <c r="ES201" i="1"/>
  <c r="ES170" i="1"/>
  <c r="ES212" i="1"/>
  <c r="ES240" i="1"/>
  <c r="ES200" i="1"/>
  <c r="ES166" i="1"/>
  <c r="ES174" i="1"/>
  <c r="ES305" i="1"/>
  <c r="ES322" i="1"/>
  <c r="ES208" i="1"/>
  <c r="ES259" i="1"/>
  <c r="ES206" i="1"/>
  <c r="ES155" i="1"/>
  <c r="ES209" i="1"/>
  <c r="ES139" i="1"/>
  <c r="ES287" i="1"/>
  <c r="ES257" i="1"/>
  <c r="ES235" i="1"/>
  <c r="ES281" i="1"/>
  <c r="ES267" i="1"/>
  <c r="ES282" i="1"/>
  <c r="ES167" i="1"/>
  <c r="ES314" i="1"/>
  <c r="ES272" i="1"/>
  <c r="ES172" i="1"/>
  <c r="ES178" i="1"/>
  <c r="ES265" i="1"/>
  <c r="ES286" i="1"/>
  <c r="ES146" i="1"/>
  <c r="ES268" i="1"/>
  <c r="ES252" i="1"/>
  <c r="ES321" i="1"/>
  <c r="ES220" i="1"/>
  <c r="ES274" i="1"/>
  <c r="ES179" i="1"/>
  <c r="ES337" i="1"/>
  <c r="ES326" i="1"/>
  <c r="ES173" i="1"/>
  <c r="ES182" i="1"/>
  <c r="ES191" i="1"/>
  <c r="ES141" i="1"/>
  <c r="ES204" i="1"/>
  <c r="ES20" i="1"/>
  <c r="ES275" i="1"/>
  <c r="ES245" i="1"/>
  <c r="ES329" i="1"/>
  <c r="ES256" i="1"/>
  <c r="ES318" i="1"/>
  <c r="ES193" i="1"/>
  <c r="ES202" i="1"/>
  <c r="ES234" i="1"/>
  <c r="ES171" i="1"/>
  <c r="ES175" i="1"/>
  <c r="ES285" i="1"/>
  <c r="ES184" i="1"/>
  <c r="ES313" i="1"/>
  <c r="ES225" i="1"/>
  <c r="ES270" i="1"/>
  <c r="ES269" i="1"/>
  <c r="ES239" i="1"/>
  <c r="ES147" i="1"/>
  <c r="ES330" i="1"/>
  <c r="ES324" i="1"/>
  <c r="ES316" i="1"/>
  <c r="ES253" i="1"/>
  <c r="ES180" i="1"/>
  <c r="ES192" i="1"/>
  <c r="ES233" i="1"/>
  <c r="ES223" i="1"/>
  <c r="ES226" i="1"/>
  <c r="ES325" i="1"/>
  <c r="ES312" i="1"/>
  <c r="ES227" i="1"/>
  <c r="ES266" i="1"/>
  <c r="ES148" i="1"/>
  <c r="ES237" i="1"/>
  <c r="ES169" i="1"/>
  <c r="ES203" i="1"/>
  <c r="ES181" i="1"/>
  <c r="ES187" i="1"/>
  <c r="ES298" i="1"/>
  <c r="ES215" i="1"/>
  <c r="ES210" i="1"/>
  <c r="ES307" i="1"/>
  <c r="ES236" i="1"/>
  <c r="ES336" i="1"/>
  <c r="ES19" i="1"/>
  <c r="ES214" i="1"/>
  <c r="ES160" i="1"/>
  <c r="ES289" i="1"/>
  <c r="ES292" i="1"/>
  <c r="ES304" i="1"/>
  <c r="ES334" i="1"/>
  <c r="ES246" i="1"/>
  <c r="ES283" i="1"/>
  <c r="ES255" i="1"/>
  <c r="ES249" i="1"/>
  <c r="FH273" i="1"/>
  <c r="FH328" i="1"/>
  <c r="FH271" i="1"/>
  <c r="FH322" i="1"/>
  <c r="FH275" i="1"/>
  <c r="FH169" i="1"/>
  <c r="FH181" i="1"/>
  <c r="FH318" i="1"/>
  <c r="FH210" i="1"/>
  <c r="FH216" i="1"/>
  <c r="FH251" i="1"/>
  <c r="FH267" i="1"/>
  <c r="FH289" i="1"/>
  <c r="FH258" i="1"/>
  <c r="FH286" i="1"/>
  <c r="FH173" i="1"/>
  <c r="FH300" i="1"/>
  <c r="FH305" i="1"/>
  <c r="FH178" i="1"/>
  <c r="FH260" i="1"/>
  <c r="FH236" i="1"/>
  <c r="FH155" i="1"/>
  <c r="FH213" i="1"/>
  <c r="FH202" i="1"/>
  <c r="FH314" i="1"/>
  <c r="FH268" i="1"/>
  <c r="FH243" i="1"/>
  <c r="FH244" i="1"/>
  <c r="FH316" i="1"/>
  <c r="FH234" i="1"/>
  <c r="FH302" i="1"/>
  <c r="FH329" i="1"/>
  <c r="FH232" i="1"/>
  <c r="FH175" i="1"/>
  <c r="FH20" i="1"/>
  <c r="FH183" i="1"/>
  <c r="FH206" i="1"/>
  <c r="FH172" i="1"/>
  <c r="FH239" i="1"/>
  <c r="FH287" i="1"/>
  <c r="FH192" i="1"/>
  <c r="FH180" i="1"/>
  <c r="FH191" i="1"/>
  <c r="FH185" i="1"/>
  <c r="FH277" i="1"/>
  <c r="FH282" i="1"/>
  <c r="FH179" i="1"/>
  <c r="FH193" i="1"/>
  <c r="FH285" i="1"/>
  <c r="FH209" i="1"/>
  <c r="FH319" i="1"/>
  <c r="FH146" i="1"/>
  <c r="FH301" i="1"/>
  <c r="FH237" i="1"/>
  <c r="FH335" i="1"/>
  <c r="FH154" i="1"/>
  <c r="FH312" i="1"/>
  <c r="FH189" i="1"/>
  <c r="FH208" i="1"/>
  <c r="FH187" i="1"/>
  <c r="FH226" i="1"/>
  <c r="FH199" i="1"/>
  <c r="FH240" i="1"/>
  <c r="FH233" i="1"/>
  <c r="FH204" i="1"/>
  <c r="FH147" i="1"/>
  <c r="FH309" i="1"/>
  <c r="FH212" i="1"/>
  <c r="FH222" i="1"/>
  <c r="FH270" i="1"/>
  <c r="FH19" i="1"/>
  <c r="FH323" i="1"/>
  <c r="FH303" i="1"/>
  <c r="FH290" i="1"/>
  <c r="FH247" i="1"/>
  <c r="FH313" i="1"/>
  <c r="FH283" i="1"/>
  <c r="FH288" i="1"/>
  <c r="FH293" i="1"/>
  <c r="FH327" i="1"/>
  <c r="FH224" i="1"/>
  <c r="FH160" i="1"/>
  <c r="FH164" i="1"/>
  <c r="FH218" i="1"/>
  <c r="FH138" i="1"/>
  <c r="FH221" i="1"/>
  <c r="FH219" i="1"/>
  <c r="FH256" i="1"/>
  <c r="FH280" i="1"/>
  <c r="FH223" i="1"/>
  <c r="FH317" i="1"/>
  <c r="FH325" i="1"/>
  <c r="FH298" i="1"/>
  <c r="FH249" i="1"/>
  <c r="FH182" i="1"/>
  <c r="FH163" i="1"/>
  <c r="FH274" i="1"/>
  <c r="FH238" i="1"/>
  <c r="FH338" i="1"/>
  <c r="FH339" i="1"/>
  <c r="FH272" i="1"/>
  <c r="FH161" i="1"/>
  <c r="FH170" i="1"/>
  <c r="FH225" i="1"/>
  <c r="FH200" i="1"/>
  <c r="FH201" i="1"/>
  <c r="FH253" i="1"/>
  <c r="FH265" i="1"/>
  <c r="FH246" i="1"/>
  <c r="FH340" i="1"/>
  <c r="FH269" i="1"/>
  <c r="FH341" i="1"/>
  <c r="FH188" i="1"/>
  <c r="FH205" i="1"/>
  <c r="FH330" i="1"/>
  <c r="FH171" i="1"/>
  <c r="FH284" i="1"/>
  <c r="FH254" i="1"/>
  <c r="FH149" i="1"/>
  <c r="FH165" i="1"/>
  <c r="FH166" i="1"/>
  <c r="FH315" i="1"/>
  <c r="FH211" i="1"/>
  <c r="FH248" i="1"/>
  <c r="FH259" i="1"/>
  <c r="FH266" i="1"/>
  <c r="FH326" i="1"/>
  <c r="FH207" i="1"/>
  <c r="FH242" i="1"/>
  <c r="FH174" i="1"/>
  <c r="FH176" i="1"/>
  <c r="FH140" i="1"/>
  <c r="FH281" i="1"/>
  <c r="FH299" i="1"/>
  <c r="FH334" i="1"/>
  <c r="FH141" i="1"/>
  <c r="FH310" i="1"/>
  <c r="FH306" i="1"/>
  <c r="FH227" i="1"/>
  <c r="FH291" i="1"/>
  <c r="FH217" i="1"/>
  <c r="FH139" i="1"/>
  <c r="FH184" i="1"/>
  <c r="FH332" i="1"/>
  <c r="FH331" i="1"/>
  <c r="FH321" i="1"/>
  <c r="FH324" i="1"/>
  <c r="FH292" i="1"/>
  <c r="FH250" i="1"/>
  <c r="FH215" i="1"/>
  <c r="FH194" i="1"/>
  <c r="FH311" i="1"/>
  <c r="FH337" i="1"/>
  <c r="FH235" i="1"/>
  <c r="FH148" i="1"/>
  <c r="FH203" i="1"/>
  <c r="FH167" i="1"/>
  <c r="FH279" i="1"/>
  <c r="FH278" i="1"/>
  <c r="FH220" i="1"/>
  <c r="FH320" i="1"/>
  <c r="FH336" i="1"/>
  <c r="FH214" i="1"/>
  <c r="FH252" i="1"/>
  <c r="FH257" i="1"/>
  <c r="FH308" i="1"/>
  <c r="FH255" i="1"/>
  <c r="FH276" i="1"/>
  <c r="FH162" i="1"/>
  <c r="FH304" i="1"/>
  <c r="FH241" i="1"/>
  <c r="FH245" i="1"/>
  <c r="FH307" i="1"/>
  <c r="FH333" i="1"/>
  <c r="FH190" i="1"/>
  <c r="JE259" i="1"/>
  <c r="JE269" i="1"/>
  <c r="JE226" i="1"/>
  <c r="JE225" i="1"/>
  <c r="JE222" i="1"/>
  <c r="JE284" i="1"/>
  <c r="JE260" i="1"/>
  <c r="JE188" i="1"/>
  <c r="JE191" i="1"/>
  <c r="JE204" i="1"/>
  <c r="JE190" i="1"/>
  <c r="JE338" i="1"/>
  <c r="JE328" i="1"/>
  <c r="JE184" i="1"/>
  <c r="JE205" i="1"/>
  <c r="JE285" i="1"/>
  <c r="JE223" i="1"/>
  <c r="JE267" i="1"/>
  <c r="JE245" i="1"/>
  <c r="JE249" i="1"/>
  <c r="JE287" i="1"/>
  <c r="JE161" i="1"/>
  <c r="JE257" i="1"/>
  <c r="JE246" i="1"/>
  <c r="JE311" i="1"/>
  <c r="JE174" i="1"/>
  <c r="JE140" i="1"/>
  <c r="JE189" i="1"/>
  <c r="JE139" i="1"/>
  <c r="JE202" i="1"/>
  <c r="JE319" i="1"/>
  <c r="JE318" i="1"/>
  <c r="JE192" i="1"/>
  <c r="JE278" i="1"/>
  <c r="JE327" i="1"/>
  <c r="JE324" i="1"/>
  <c r="JE310" i="1"/>
  <c r="JE272" i="1"/>
  <c r="JE335" i="1"/>
  <c r="JE169" i="1"/>
  <c r="JE334" i="1"/>
  <c r="JE20" i="1"/>
  <c r="JE19" i="1"/>
  <c r="JE258" i="1"/>
  <c r="JE224" i="1"/>
  <c r="JE243" i="1"/>
  <c r="JE273" i="1"/>
  <c r="JE207" i="1"/>
  <c r="JE316" i="1"/>
  <c r="JE330" i="1"/>
  <c r="JE221" i="1"/>
  <c r="JE239" i="1"/>
  <c r="JE238" i="1"/>
  <c r="JE302" i="1"/>
  <c r="JE208" i="1"/>
  <c r="JE333" i="1"/>
  <c r="JE248" i="1"/>
  <c r="JE281" i="1"/>
  <c r="JE300" i="1"/>
  <c r="JE283" i="1"/>
  <c r="JE235" i="1"/>
  <c r="JE250" i="1"/>
  <c r="JE303" i="1"/>
  <c r="JE293" i="1"/>
  <c r="JE325" i="1"/>
  <c r="JE220" i="1"/>
  <c r="JE275" i="1"/>
  <c r="JE332" i="1"/>
  <c r="JE201" i="1"/>
  <c r="JE211" i="1"/>
  <c r="JE206" i="1"/>
  <c r="JE279" i="1"/>
  <c r="JE146" i="1"/>
  <c r="JE234" i="1"/>
  <c r="JE163" i="1"/>
  <c r="JE320" i="1"/>
  <c r="JE307" i="1"/>
  <c r="JE315" i="1"/>
  <c r="JE322" i="1"/>
  <c r="JE165" i="1"/>
  <c r="JE180" i="1"/>
  <c r="JE314" i="1"/>
  <c r="JE199" i="1"/>
  <c r="JE141" i="1"/>
  <c r="JE251" i="1"/>
  <c r="JE292" i="1"/>
  <c r="JE253" i="1"/>
  <c r="JE227" i="1"/>
  <c r="JE194" i="1"/>
  <c r="JE155" i="1"/>
  <c r="JE306" i="1"/>
  <c r="JE308" i="1"/>
  <c r="JE266" i="1"/>
  <c r="JE176" i="1"/>
  <c r="JE183" i="1"/>
  <c r="JE200" i="1"/>
  <c r="JE252" i="1"/>
  <c r="JE329" i="1"/>
  <c r="JE232" i="1"/>
  <c r="JE233" i="1"/>
  <c r="JE317" i="1"/>
  <c r="JE237" i="1"/>
  <c r="JE276" i="1"/>
  <c r="JE181" i="1"/>
  <c r="JE313" i="1"/>
  <c r="JE288" i="1"/>
  <c r="JE166" i="1"/>
  <c r="JE182" i="1"/>
  <c r="JE265" i="1"/>
  <c r="JE274" i="1"/>
  <c r="JE216" i="1"/>
  <c r="JE217" i="1"/>
  <c r="JE149" i="1"/>
  <c r="JE280" i="1"/>
  <c r="JE162" i="1"/>
  <c r="JE270" i="1"/>
  <c r="JE179" i="1"/>
  <c r="JE187" i="1"/>
  <c r="JE218" i="1"/>
  <c r="JE164" i="1"/>
  <c r="JE154" i="1"/>
  <c r="JE178" i="1"/>
  <c r="JE171" i="1"/>
  <c r="JE209" i="1"/>
  <c r="JE215" i="1"/>
  <c r="JE304" i="1"/>
  <c r="JE242" i="1"/>
  <c r="JE256" i="1"/>
  <c r="JE268" i="1"/>
  <c r="JE148" i="1"/>
  <c r="JE240" i="1"/>
  <c r="JE340" i="1"/>
  <c r="JE336" i="1"/>
  <c r="JE289" i="1"/>
  <c r="JE185" i="1"/>
  <c r="JE203" i="1"/>
  <c r="JE210" i="1"/>
  <c r="JE212" i="1"/>
  <c r="JE173" i="1"/>
  <c r="JE301" i="1"/>
  <c r="JE323" i="1"/>
  <c r="JE160" i="1"/>
  <c r="JE291" i="1"/>
  <c r="JE339" i="1"/>
  <c r="JE290" i="1"/>
  <c r="JE299" i="1"/>
  <c r="JE309" i="1"/>
  <c r="JE170" i="1"/>
  <c r="JE193" i="1"/>
  <c r="JE282" i="1"/>
  <c r="JE219" i="1"/>
  <c r="JE214" i="1"/>
  <c r="JE255" i="1"/>
  <c r="JE298" i="1"/>
  <c r="JE286" i="1"/>
  <c r="JE247" i="1"/>
  <c r="JE341" i="1"/>
  <c r="JE147" i="1"/>
  <c r="JE175" i="1"/>
  <c r="JE337" i="1"/>
  <c r="JE167" i="1"/>
  <c r="JE241" i="1"/>
  <c r="JE271" i="1"/>
  <c r="JE321" i="1"/>
  <c r="JE236" i="1"/>
  <c r="JE312" i="1"/>
  <c r="JE254" i="1"/>
  <c r="JE172" i="1"/>
  <c r="JE244" i="1"/>
  <c r="JE277" i="1"/>
  <c r="JE305" i="1"/>
  <c r="JE326" i="1"/>
  <c r="JE331" i="1"/>
  <c r="JE138" i="1"/>
  <c r="JE213" i="1"/>
  <c r="IT27" i="1"/>
  <c r="IT36" i="1" s="1"/>
  <c r="IT29" i="1"/>
  <c r="IT38" i="1" s="1"/>
  <c r="IT30" i="1"/>
  <c r="IT39" i="1" s="1"/>
  <c r="IT31" i="1"/>
  <c r="IT40" i="1" s="1"/>
  <c r="IT33" i="1"/>
  <c r="IT28" i="1"/>
  <c r="IT37" i="1" s="1"/>
  <c r="IT26" i="1"/>
  <c r="IT35" i="1" s="1"/>
  <c r="IT32" i="1"/>
  <c r="IT41" i="1" s="1"/>
  <c r="IT25" i="1"/>
  <c r="IT34" i="1" s="1"/>
  <c r="BR26" i="1"/>
  <c r="BR35" i="1" s="1"/>
  <c r="BR28" i="1"/>
  <c r="BR37" i="1" s="1"/>
  <c r="BR31" i="1"/>
  <c r="BR40" i="1" s="1"/>
  <c r="BR29" i="1"/>
  <c r="BR38" i="1" s="1"/>
  <c r="BR30" i="1"/>
  <c r="BR39" i="1" s="1"/>
  <c r="BR25" i="1"/>
  <c r="BR34" i="1" s="1"/>
  <c r="BR27" i="1"/>
  <c r="BR36" i="1" s="1"/>
  <c r="BR32" i="1"/>
  <c r="BR41" i="1" s="1"/>
  <c r="BR33" i="1"/>
  <c r="GK222" i="1"/>
  <c r="GK256" i="1"/>
  <c r="GK315" i="1"/>
  <c r="GK239" i="1"/>
  <c r="GK240" i="1"/>
  <c r="GK282" i="1"/>
  <c r="GK234" i="1"/>
  <c r="GK224" i="1"/>
  <c r="GK313" i="1"/>
  <c r="GK336" i="1"/>
  <c r="GK200" i="1"/>
  <c r="GK174" i="1"/>
  <c r="GK181" i="1"/>
  <c r="GK220" i="1"/>
  <c r="GK334" i="1"/>
  <c r="GK149" i="1"/>
  <c r="GK165" i="1"/>
  <c r="GK175" i="1"/>
  <c r="GK184" i="1"/>
  <c r="GK280" i="1"/>
  <c r="GK207" i="1"/>
  <c r="GK169" i="1"/>
  <c r="GK247" i="1"/>
  <c r="GK243" i="1"/>
  <c r="GK339" i="1"/>
  <c r="GK277" i="1"/>
  <c r="GK325" i="1"/>
  <c r="GK187" i="1"/>
  <c r="GK302" i="1"/>
  <c r="GK167" i="1"/>
  <c r="GK285" i="1"/>
  <c r="GK241" i="1"/>
  <c r="GK147" i="1"/>
  <c r="GK300" i="1"/>
  <c r="GK299" i="1"/>
  <c r="GK290" i="1"/>
  <c r="GK173" i="1"/>
  <c r="GK191" i="1"/>
  <c r="GK215" i="1"/>
  <c r="GK203" i="1"/>
  <c r="GK281" i="1"/>
  <c r="GK253" i="1"/>
  <c r="GK258" i="1"/>
  <c r="GK223" i="1"/>
  <c r="GK206" i="1"/>
  <c r="GK219" i="1"/>
  <c r="GK244" i="1"/>
  <c r="GK288" i="1"/>
  <c r="GK279" i="1"/>
  <c r="GK330" i="1"/>
  <c r="GK301" i="1"/>
  <c r="GK303" i="1"/>
  <c r="GK304" i="1"/>
  <c r="GK162" i="1"/>
  <c r="GK289" i="1"/>
  <c r="GK268" i="1"/>
  <c r="GK172" i="1"/>
  <c r="GK252" i="1"/>
  <c r="GK260" i="1"/>
  <c r="GK254" i="1"/>
  <c r="GK221" i="1"/>
  <c r="GK333" i="1"/>
  <c r="GK322" i="1"/>
  <c r="GK305" i="1"/>
  <c r="GK317" i="1"/>
  <c r="GK312" i="1"/>
  <c r="GK180" i="1"/>
  <c r="GK201" i="1"/>
  <c r="GK248" i="1"/>
  <c r="GK202" i="1"/>
  <c r="GK170" i="1"/>
  <c r="GK341" i="1"/>
  <c r="GK210" i="1"/>
  <c r="GK205" i="1"/>
  <c r="GK182" i="1"/>
  <c r="GK216" i="1"/>
  <c r="GK278" i="1"/>
  <c r="GK276" i="1"/>
  <c r="GK267" i="1"/>
  <c r="GK271" i="1"/>
  <c r="GK319" i="1"/>
  <c r="GK321" i="1"/>
  <c r="GK179" i="1"/>
  <c r="GK309" i="1"/>
  <c r="GK320" i="1"/>
  <c r="GK251" i="1"/>
  <c r="GK331" i="1"/>
  <c r="GK318" i="1"/>
  <c r="GK161" i="1"/>
  <c r="GK233" i="1"/>
  <c r="GK227" i="1"/>
  <c r="GK307" i="1"/>
  <c r="GK316" i="1"/>
  <c r="GK185" i="1"/>
  <c r="GK270" i="1"/>
  <c r="GK326" i="1"/>
  <c r="GK329" i="1"/>
  <c r="GK266" i="1"/>
  <c r="GK237" i="1"/>
  <c r="GK286" i="1"/>
  <c r="GK213" i="1"/>
  <c r="GK218" i="1"/>
  <c r="GK138" i="1"/>
  <c r="GK238" i="1"/>
  <c r="GK236" i="1"/>
  <c r="GK328" i="1"/>
  <c r="GK209" i="1"/>
  <c r="GK327" i="1"/>
  <c r="GK274" i="1"/>
  <c r="GK323" i="1"/>
  <c r="GK178" i="1"/>
  <c r="GK310" i="1"/>
  <c r="GK337" i="1"/>
  <c r="GK141" i="1"/>
  <c r="GK335" i="1"/>
  <c r="GK176" i="1"/>
  <c r="GK154" i="1"/>
  <c r="GK293" i="1"/>
  <c r="GK217" i="1"/>
  <c r="GK259" i="1"/>
  <c r="GK199" i="1"/>
  <c r="GK255" i="1"/>
  <c r="GK245" i="1"/>
  <c r="GK292" i="1"/>
  <c r="GK246" i="1"/>
  <c r="GK324" i="1"/>
  <c r="GK287" i="1"/>
  <c r="GK146" i="1"/>
  <c r="GK257" i="1"/>
  <c r="GK211" i="1"/>
  <c r="GK164" i="1"/>
  <c r="GK20" i="1"/>
  <c r="GK242" i="1"/>
  <c r="GK208" i="1"/>
  <c r="GK273" i="1"/>
  <c r="GK171" i="1"/>
  <c r="GK183" i="1"/>
  <c r="GK249" i="1"/>
  <c r="GK204" i="1"/>
  <c r="GK269" i="1"/>
  <c r="GK19" i="1"/>
  <c r="GK275" i="1"/>
  <c r="GK194" i="1"/>
  <c r="GK283" i="1"/>
  <c r="GK314" i="1"/>
  <c r="GK306" i="1"/>
  <c r="GK226" i="1"/>
  <c r="GK232" i="1"/>
  <c r="GK148" i="1"/>
  <c r="GK298" i="1"/>
  <c r="GK311" i="1"/>
  <c r="GK163" i="1"/>
  <c r="GK160" i="1"/>
  <c r="GK155" i="1"/>
  <c r="GK338" i="1"/>
  <c r="GK340" i="1"/>
  <c r="GK250" i="1"/>
  <c r="GK265" i="1"/>
  <c r="GK193" i="1"/>
  <c r="GK284" i="1"/>
  <c r="GK291" i="1"/>
  <c r="GK214" i="1"/>
  <c r="GK272" i="1"/>
  <c r="GK212" i="1"/>
  <c r="GK190" i="1"/>
  <c r="GK189" i="1"/>
  <c r="GK225" i="1"/>
  <c r="GK332" i="1"/>
  <c r="GK166" i="1"/>
  <c r="GK308" i="1"/>
  <c r="GK188" i="1"/>
  <c r="GK140" i="1"/>
  <c r="GK192" i="1"/>
  <c r="GK235" i="1"/>
  <c r="GK139" i="1"/>
  <c r="EM28" i="1"/>
  <c r="EM37" i="1" s="1"/>
  <c r="EM32" i="1"/>
  <c r="EM41" i="1" s="1"/>
  <c r="EM26" i="1"/>
  <c r="EM35" i="1" s="1"/>
  <c r="EM31" i="1"/>
  <c r="EM40" i="1" s="1"/>
  <c r="EM29" i="1"/>
  <c r="EM38" i="1" s="1"/>
  <c r="EM25" i="1"/>
  <c r="EM34" i="1" s="1"/>
  <c r="EM30" i="1"/>
  <c r="EM39" i="1" s="1"/>
  <c r="EM33" i="1"/>
  <c r="EM27" i="1"/>
  <c r="EM36" i="1" s="1"/>
  <c r="EN269" i="1"/>
  <c r="EN275" i="1"/>
  <c r="EN333" i="1"/>
  <c r="EN255" i="1"/>
  <c r="EN287" i="1"/>
  <c r="EN302" i="1"/>
  <c r="EN268" i="1"/>
  <c r="EN171" i="1"/>
  <c r="EN271" i="1"/>
  <c r="EN184" i="1"/>
  <c r="EN147" i="1"/>
  <c r="EN208" i="1"/>
  <c r="EN316" i="1"/>
  <c r="EN236" i="1"/>
  <c r="EN337" i="1"/>
  <c r="EN200" i="1"/>
  <c r="EN215" i="1"/>
  <c r="EN227" i="1"/>
  <c r="EN332" i="1"/>
  <c r="EN210" i="1"/>
  <c r="EN322" i="1"/>
  <c r="EN317" i="1"/>
  <c r="EN141" i="1"/>
  <c r="EN206" i="1"/>
  <c r="EN248" i="1"/>
  <c r="EN139" i="1"/>
  <c r="EN266" i="1"/>
  <c r="EN20" i="1"/>
  <c r="EN187" i="1"/>
  <c r="EN273" i="1"/>
  <c r="EN209" i="1"/>
  <c r="EN245" i="1"/>
  <c r="EN239" i="1"/>
  <c r="EN267" i="1"/>
  <c r="EN192" i="1"/>
  <c r="EN212" i="1"/>
  <c r="EN307" i="1"/>
  <c r="EN299" i="1"/>
  <c r="EN309" i="1"/>
  <c r="EN207" i="1"/>
  <c r="EN336" i="1"/>
  <c r="EN224" i="1"/>
  <c r="EN253" i="1"/>
  <c r="EN251" i="1"/>
  <c r="EN254" i="1"/>
  <c r="EN201" i="1"/>
  <c r="EN246" i="1"/>
  <c r="EN169" i="1"/>
  <c r="EN335" i="1"/>
  <c r="EN290" i="1"/>
  <c r="EN155" i="1"/>
  <c r="EN286" i="1"/>
  <c r="EN180" i="1"/>
  <c r="EN164" i="1"/>
  <c r="EN219" i="1"/>
  <c r="EN235" i="1"/>
  <c r="EN238" i="1"/>
  <c r="EN298" i="1"/>
  <c r="EN291" i="1"/>
  <c r="EN256" i="1"/>
  <c r="EN280" i="1"/>
  <c r="EN281" i="1"/>
  <c r="EN204" i="1"/>
  <c r="EN312" i="1"/>
  <c r="EN218" i="1"/>
  <c r="EN154" i="1"/>
  <c r="EN162" i="1"/>
  <c r="EN339" i="1"/>
  <c r="EN310" i="1"/>
  <c r="EN220" i="1"/>
  <c r="EN293" i="1"/>
  <c r="EN173" i="1"/>
  <c r="EN185" i="1"/>
  <c r="EN311" i="1"/>
  <c r="EN241" i="1"/>
  <c r="EN226" i="1"/>
  <c r="EN247" i="1"/>
  <c r="EN183" i="1"/>
  <c r="EN314" i="1"/>
  <c r="EN188" i="1"/>
  <c r="EN233" i="1"/>
  <c r="EN276" i="1"/>
  <c r="EN146" i="1"/>
  <c r="EN341" i="1"/>
  <c r="EN325" i="1"/>
  <c r="EN167" i="1"/>
  <c r="EN277" i="1"/>
  <c r="EN279" i="1"/>
  <c r="EN225" i="1"/>
  <c r="EN217" i="1"/>
  <c r="EN244" i="1"/>
  <c r="EN305" i="1"/>
  <c r="EN323" i="1"/>
  <c r="EN283" i="1"/>
  <c r="EN199" i="1"/>
  <c r="EN257" i="1"/>
  <c r="EN172" i="1"/>
  <c r="EN338" i="1"/>
  <c r="EN178" i="1"/>
  <c r="EN203" i="1"/>
  <c r="EN329" i="1"/>
  <c r="EN272" i="1"/>
  <c r="EN340" i="1"/>
  <c r="EN292" i="1"/>
  <c r="EN189" i="1"/>
  <c r="EN282" i="1"/>
  <c r="EN289" i="1"/>
  <c r="EN259" i="1"/>
  <c r="EN211" i="1"/>
  <c r="EN179" i="1"/>
  <c r="EN313" i="1"/>
  <c r="EN175" i="1"/>
  <c r="EN321" i="1"/>
  <c r="EN213" i="1"/>
  <c r="EN191" i="1"/>
  <c r="EN334" i="1"/>
  <c r="EN288" i="1"/>
  <c r="EN326" i="1"/>
  <c r="EN278" i="1"/>
  <c r="EN216" i="1"/>
  <c r="EN270" i="1"/>
  <c r="EN308" i="1"/>
  <c r="EN234" i="1"/>
  <c r="EN182" i="1"/>
  <c r="EN148" i="1"/>
  <c r="EN193" i="1"/>
  <c r="EN240" i="1"/>
  <c r="EN163" i="1"/>
  <c r="EN265" i="1"/>
  <c r="EN194" i="1"/>
  <c r="EN19" i="1"/>
  <c r="EN223" i="1"/>
  <c r="EN319" i="1"/>
  <c r="EN285" i="1"/>
  <c r="EN160" i="1"/>
  <c r="EN170" i="1"/>
  <c r="EN250" i="1"/>
  <c r="EN205" i="1"/>
  <c r="EN300" i="1"/>
  <c r="EN304" i="1"/>
  <c r="EN138" i="1"/>
  <c r="EN243" i="1"/>
  <c r="EN327" i="1"/>
  <c r="EN221" i="1"/>
  <c r="EN140" i="1"/>
  <c r="EN232" i="1"/>
  <c r="EN174" i="1"/>
  <c r="EN328" i="1"/>
  <c r="EN331" i="1"/>
  <c r="EN324" i="1"/>
  <c r="EN301" i="1"/>
  <c r="EN258" i="1"/>
  <c r="EN165" i="1"/>
  <c r="EN181" i="1"/>
  <c r="EN315" i="1"/>
  <c r="EN249" i="1"/>
  <c r="EN190" i="1"/>
  <c r="EN252" i="1"/>
  <c r="EN149" i="1"/>
  <c r="EN166" i="1"/>
  <c r="EN202" i="1"/>
  <c r="EN260" i="1"/>
  <c r="EN274" i="1"/>
  <c r="EN306" i="1"/>
  <c r="EN330" i="1"/>
  <c r="EN176" i="1"/>
  <c r="EN222" i="1"/>
  <c r="EN237" i="1"/>
  <c r="EN242" i="1"/>
  <c r="EN303" i="1"/>
  <c r="EN161" i="1"/>
  <c r="EN320" i="1"/>
  <c r="EN214" i="1"/>
  <c r="EN318" i="1"/>
  <c r="EN284" i="1"/>
  <c r="AA168" i="1" a="1"/>
  <c r="AA168" i="1" s="1"/>
  <c r="AH33" i="1"/>
  <c r="AH32" i="1"/>
  <c r="AH41" i="1" s="1"/>
  <c r="AH26" i="1"/>
  <c r="AH35" i="1" s="1"/>
  <c r="AH27" i="1"/>
  <c r="AH36" i="1" s="1"/>
  <c r="AH31" i="1"/>
  <c r="AH40" i="1" s="1"/>
  <c r="AH28" i="1"/>
  <c r="AH37" i="1" s="1"/>
  <c r="AH30" i="1"/>
  <c r="AH39" i="1" s="1"/>
  <c r="AH29" i="1"/>
  <c r="AH38" i="1" s="1"/>
  <c r="AH25" i="1"/>
  <c r="AH34" i="1" s="1"/>
  <c r="EC28" i="1"/>
  <c r="EC37" i="1" s="1"/>
  <c r="EC30" i="1"/>
  <c r="EC39" i="1" s="1"/>
  <c r="EC27" i="1"/>
  <c r="EC36" i="1" s="1"/>
  <c r="EC32" i="1"/>
  <c r="EC41" i="1" s="1"/>
  <c r="EC25" i="1"/>
  <c r="EC34" i="1" s="1"/>
  <c r="EC33" i="1"/>
  <c r="EC29" i="1"/>
  <c r="EC38" i="1" s="1"/>
  <c r="EC31" i="1"/>
  <c r="EC40" i="1" s="1"/>
  <c r="EC26" i="1"/>
  <c r="EC35" i="1" s="1"/>
  <c r="EK27" i="1"/>
  <c r="EK36" i="1" s="1"/>
  <c r="EK29" i="1"/>
  <c r="EK38" i="1" s="1"/>
  <c r="EK33" i="1"/>
  <c r="EK25" i="1"/>
  <c r="EK34" i="1" s="1"/>
  <c r="EK28" i="1"/>
  <c r="EK37" i="1" s="1"/>
  <c r="EK26" i="1"/>
  <c r="EK35" i="1" s="1"/>
  <c r="EK32" i="1"/>
  <c r="EK41" i="1" s="1"/>
  <c r="EK30" i="1"/>
  <c r="EK39" i="1" s="1"/>
  <c r="EK31" i="1"/>
  <c r="EK40" i="1" s="1"/>
  <c r="EI30" i="1"/>
  <c r="EI39" i="1" s="1"/>
  <c r="EI29" i="1"/>
  <c r="EI38" i="1" s="1"/>
  <c r="EI33" i="1"/>
  <c r="EI27" i="1"/>
  <c r="EI36" i="1" s="1"/>
  <c r="EI32" i="1"/>
  <c r="EI41" i="1" s="1"/>
  <c r="EI28" i="1"/>
  <c r="EI37" i="1" s="1"/>
  <c r="EI25" i="1"/>
  <c r="EI34" i="1" s="1"/>
  <c r="EI26" i="1"/>
  <c r="EI35" i="1" s="1"/>
  <c r="EI31" i="1"/>
  <c r="EI40" i="1" s="1"/>
  <c r="EU26" i="1"/>
  <c r="EU35" i="1" s="1"/>
  <c r="EU31" i="1"/>
  <c r="EU40" i="1" s="1"/>
  <c r="EU25" i="1"/>
  <c r="EU34" i="1" s="1"/>
  <c r="EU30" i="1"/>
  <c r="EU39" i="1" s="1"/>
  <c r="EU28" i="1"/>
  <c r="EU37" i="1" s="1"/>
  <c r="EU27" i="1"/>
  <c r="EU36" i="1" s="1"/>
  <c r="EU29" i="1"/>
  <c r="EU38" i="1" s="1"/>
  <c r="EU33" i="1"/>
  <c r="EU32" i="1"/>
  <c r="EU41" i="1" s="1"/>
  <c r="EZ27" i="1"/>
  <c r="EZ36" i="1" s="1"/>
  <c r="EZ26" i="1"/>
  <c r="EZ35" i="1" s="1"/>
  <c r="EZ32" i="1"/>
  <c r="EZ41" i="1" s="1"/>
  <c r="EZ29" i="1"/>
  <c r="EZ38" i="1" s="1"/>
  <c r="EZ30" i="1"/>
  <c r="EZ39" i="1" s="1"/>
  <c r="EZ28" i="1"/>
  <c r="EZ37" i="1" s="1"/>
  <c r="EZ25" i="1"/>
  <c r="EZ34" i="1" s="1"/>
  <c r="EZ33" i="1"/>
  <c r="EZ31" i="1"/>
  <c r="EZ40" i="1" s="1"/>
  <c r="FK31" i="1"/>
  <c r="FK40" i="1" s="1"/>
  <c r="FK27" i="1"/>
  <c r="FK36" i="1" s="1"/>
  <c r="FK28" i="1"/>
  <c r="FK37" i="1" s="1"/>
  <c r="FK33" i="1"/>
  <c r="FK30" i="1"/>
  <c r="FK39" i="1" s="1"/>
  <c r="FK26" i="1"/>
  <c r="FK35" i="1" s="1"/>
  <c r="FK25" i="1"/>
  <c r="FK34" i="1" s="1"/>
  <c r="FK29" i="1"/>
  <c r="FK38" i="1" s="1"/>
  <c r="FK32" i="1"/>
  <c r="FK41" i="1" s="1"/>
  <c r="EB26" i="1"/>
  <c r="EB35" i="1" s="1"/>
  <c r="EB32" i="1"/>
  <c r="EB41" i="1" s="1"/>
  <c r="EB28" i="1"/>
  <c r="EB37" i="1" s="1"/>
  <c r="EB27" i="1"/>
  <c r="EB36" i="1" s="1"/>
  <c r="EB29" i="1"/>
  <c r="EB38" i="1" s="1"/>
  <c r="EB25" i="1"/>
  <c r="EB34" i="1" s="1"/>
  <c r="EB30" i="1"/>
  <c r="EB39" i="1" s="1"/>
  <c r="EB31" i="1"/>
  <c r="EB40" i="1" s="1"/>
  <c r="EB33" i="1"/>
  <c r="GG243" i="1"/>
  <c r="GG249" i="1"/>
  <c r="GG274" i="1"/>
  <c r="GG236" i="1"/>
  <c r="GG208" i="1"/>
  <c r="GG333" i="1"/>
  <c r="GG302" i="1"/>
  <c r="GG181" i="1"/>
  <c r="GG173" i="1"/>
  <c r="GG175" i="1"/>
  <c r="GG214" i="1"/>
  <c r="GG248" i="1"/>
  <c r="GG253" i="1"/>
  <c r="GG285" i="1"/>
  <c r="GG232" i="1"/>
  <c r="GG277" i="1"/>
  <c r="GG291" i="1"/>
  <c r="GG260" i="1"/>
  <c r="GG259" i="1"/>
  <c r="GG337" i="1"/>
  <c r="GG335" i="1"/>
  <c r="GG201" i="1"/>
  <c r="GG303" i="1"/>
  <c r="GG245" i="1"/>
  <c r="GG273" i="1"/>
  <c r="GG203" i="1"/>
  <c r="GG215" i="1"/>
  <c r="GG244" i="1"/>
  <c r="GG271" i="1"/>
  <c r="GG234" i="1"/>
  <c r="GG194" i="1"/>
  <c r="GG268" i="1"/>
  <c r="GG325" i="1"/>
  <c r="GG193" i="1"/>
  <c r="GG225" i="1"/>
  <c r="GG213" i="1"/>
  <c r="GG172" i="1"/>
  <c r="GG183" i="1"/>
  <c r="GG332" i="1"/>
  <c r="GG316" i="1"/>
  <c r="GG293" i="1"/>
  <c r="GG256" i="1"/>
  <c r="GG321" i="1"/>
  <c r="GG167" i="1"/>
  <c r="GG220" i="1"/>
  <c r="GG180" i="1"/>
  <c r="GG187" i="1"/>
  <c r="GG315" i="1"/>
  <c r="GG212" i="1"/>
  <c r="GG146" i="1"/>
  <c r="GG310" i="1"/>
  <c r="GG300" i="1"/>
  <c r="GG209" i="1"/>
  <c r="GG288" i="1"/>
  <c r="GG309" i="1"/>
  <c r="GG290" i="1"/>
  <c r="GG299" i="1"/>
  <c r="GG317" i="1"/>
  <c r="GG178" i="1"/>
  <c r="GG176" i="1"/>
  <c r="GG205" i="1"/>
  <c r="GG289" i="1"/>
  <c r="GG227" i="1"/>
  <c r="GG241" i="1"/>
  <c r="GG269" i="1"/>
  <c r="GG266" i="1"/>
  <c r="GG255" i="1"/>
  <c r="GG147" i="1"/>
  <c r="GG339" i="1"/>
  <c r="GG306" i="1"/>
  <c r="GG308" i="1"/>
  <c r="GG284" i="1"/>
  <c r="GG278" i="1"/>
  <c r="GG242" i="1"/>
  <c r="GG276" i="1"/>
  <c r="GG138" i="1"/>
  <c r="GG279" i="1"/>
  <c r="GG251" i="1"/>
  <c r="GG281" i="1"/>
  <c r="GG265" i="1"/>
  <c r="GG252" i="1"/>
  <c r="GG330" i="1"/>
  <c r="GG286" i="1"/>
  <c r="GG237" i="1"/>
  <c r="GG216" i="1"/>
  <c r="GG224" i="1"/>
  <c r="GG190" i="1"/>
  <c r="GG141" i="1"/>
  <c r="GG311" i="1"/>
  <c r="GG221" i="1"/>
  <c r="GG238" i="1"/>
  <c r="GG282" i="1"/>
  <c r="GG287" i="1"/>
  <c r="GG331" i="1"/>
  <c r="GG174" i="1"/>
  <c r="GG189" i="1"/>
  <c r="GG191" i="1"/>
  <c r="GG160" i="1"/>
  <c r="GG162" i="1"/>
  <c r="GG184" i="1"/>
  <c r="GG188" i="1"/>
  <c r="GG202" i="1"/>
  <c r="GG139" i="1"/>
  <c r="GG211" i="1"/>
  <c r="GG165" i="1"/>
  <c r="GG166" i="1"/>
  <c r="GG328" i="1"/>
  <c r="GG204" i="1"/>
  <c r="GG336" i="1"/>
  <c r="GG327" i="1"/>
  <c r="GG314" i="1"/>
  <c r="GG161" i="1"/>
  <c r="GG233" i="1"/>
  <c r="GG192" i="1"/>
  <c r="GG218" i="1"/>
  <c r="GG217" i="1"/>
  <c r="GG318" i="1"/>
  <c r="GG319" i="1"/>
  <c r="GG301" i="1"/>
  <c r="GG280" i="1"/>
  <c r="GG272" i="1"/>
  <c r="GG148" i="1"/>
  <c r="GG313" i="1"/>
  <c r="GG322" i="1"/>
  <c r="GG341" i="1"/>
  <c r="GG163" i="1"/>
  <c r="GG292" i="1"/>
  <c r="GG320" i="1"/>
  <c r="GG199" i="1"/>
  <c r="GG283" i="1"/>
  <c r="GG324" i="1"/>
  <c r="GG223" i="1"/>
  <c r="GG210" i="1"/>
  <c r="GG247" i="1"/>
  <c r="GG164" i="1"/>
  <c r="GG207" i="1"/>
  <c r="GG140" i="1"/>
  <c r="GG246" i="1"/>
  <c r="GG329" i="1"/>
  <c r="GG275" i="1"/>
  <c r="GG155" i="1"/>
  <c r="GG169" i="1"/>
  <c r="GG304" i="1"/>
  <c r="GG200" i="1"/>
  <c r="GG185" i="1"/>
  <c r="GG254" i="1"/>
  <c r="GG340" i="1"/>
  <c r="GG149" i="1"/>
  <c r="GG226" i="1"/>
  <c r="GG326" i="1"/>
  <c r="GG19" i="1"/>
  <c r="GG305" i="1"/>
  <c r="GG257" i="1"/>
  <c r="GG334" i="1"/>
  <c r="GG170" i="1"/>
  <c r="GG222" i="1"/>
  <c r="GG20" i="1"/>
  <c r="GG323" i="1"/>
  <c r="GG219" i="1"/>
  <c r="GG267" i="1"/>
  <c r="GG298" i="1"/>
  <c r="GG235" i="1"/>
  <c r="GG270" i="1"/>
  <c r="GG179" i="1"/>
  <c r="GG154" i="1"/>
  <c r="GG307" i="1"/>
  <c r="GG182" i="1"/>
  <c r="GG312" i="1"/>
  <c r="GG240" i="1"/>
  <c r="GG239" i="1"/>
  <c r="GG250" i="1"/>
  <c r="GG258" i="1"/>
  <c r="GG338" i="1"/>
  <c r="GG171" i="1"/>
  <c r="GG206" i="1"/>
  <c r="DD174" i="1"/>
  <c r="DD162" i="1"/>
  <c r="DD280" i="1"/>
  <c r="DD322" i="1"/>
  <c r="DD290" i="1"/>
  <c r="DD194" i="1"/>
  <c r="DD226" i="1"/>
  <c r="DD237" i="1"/>
  <c r="DD318" i="1"/>
  <c r="DD20" i="1"/>
  <c r="DD258" i="1"/>
  <c r="DD225" i="1"/>
  <c r="DD302" i="1"/>
  <c r="DD286" i="1"/>
  <c r="DD282" i="1"/>
  <c r="DD340" i="1"/>
  <c r="DD304" i="1"/>
  <c r="DD141" i="1"/>
  <c r="DD328" i="1"/>
  <c r="DD179" i="1"/>
  <c r="DD259" i="1"/>
  <c r="DD323" i="1"/>
  <c r="DD268" i="1"/>
  <c r="DD208" i="1"/>
  <c r="DD188" i="1"/>
  <c r="DD218" i="1"/>
  <c r="DD256" i="1"/>
  <c r="DD298" i="1"/>
  <c r="DD309" i="1"/>
  <c r="DD326" i="1"/>
  <c r="DD206" i="1"/>
  <c r="DD288" i="1"/>
  <c r="DD336" i="1"/>
  <c r="DD331" i="1"/>
  <c r="DD236" i="1"/>
  <c r="DD334" i="1"/>
  <c r="DD154" i="1"/>
  <c r="DD234" i="1"/>
  <c r="DD232" i="1"/>
  <c r="DD338" i="1"/>
  <c r="DD180" i="1"/>
  <c r="DD240" i="1"/>
  <c r="DD167" i="1"/>
  <c r="DD19" i="1"/>
  <c r="DD217" i="1"/>
  <c r="DD201" i="1"/>
  <c r="DD241" i="1"/>
  <c r="DD250" i="1"/>
  <c r="DD313" i="1"/>
  <c r="DD183" i="1"/>
  <c r="DD289" i="1"/>
  <c r="DD329" i="1"/>
  <c r="DD149" i="1"/>
  <c r="DD164" i="1"/>
  <c r="DD316" i="1"/>
  <c r="DD166" i="1"/>
  <c r="DD272" i="1"/>
  <c r="DD244" i="1"/>
  <c r="DD227" i="1"/>
  <c r="DD223" i="1"/>
  <c r="DD319" i="1"/>
  <c r="DD139" i="1"/>
  <c r="DD321" i="1"/>
  <c r="DD172" i="1"/>
  <c r="DD215" i="1"/>
  <c r="DD140" i="1"/>
  <c r="DD260" i="1"/>
  <c r="DD308" i="1"/>
  <c r="DD148" i="1"/>
  <c r="DD178" i="1"/>
  <c r="DD270" i="1"/>
  <c r="DD269" i="1"/>
  <c r="DD278" i="1"/>
  <c r="DD160" i="1"/>
  <c r="DD252" i="1"/>
  <c r="DD175" i="1"/>
  <c r="DD275" i="1"/>
  <c r="DD191" i="1"/>
  <c r="DD315" i="1"/>
  <c r="DD339" i="1"/>
  <c r="DD209" i="1"/>
  <c r="DD332" i="1"/>
  <c r="DD138" i="1"/>
  <c r="DD248" i="1"/>
  <c r="DD213" i="1"/>
  <c r="DD219" i="1"/>
  <c r="DD307" i="1"/>
  <c r="DD310" i="1"/>
  <c r="DD243" i="1"/>
  <c r="DD200" i="1"/>
  <c r="DD202" i="1"/>
  <c r="DD317" i="1"/>
  <c r="DD303" i="1"/>
  <c r="DD169" i="1"/>
  <c r="DD266" i="1"/>
  <c r="DD189" i="1"/>
  <c r="DD170" i="1"/>
  <c r="DD242" i="1"/>
  <c r="DD251" i="1"/>
  <c r="DD292" i="1"/>
  <c r="DD204" i="1"/>
  <c r="DD181" i="1"/>
  <c r="DD233" i="1"/>
  <c r="DD163" i="1"/>
  <c r="DD273" i="1"/>
  <c r="DD147" i="1"/>
  <c r="DD314" i="1"/>
  <c r="DD330" i="1"/>
  <c r="DD276" i="1"/>
  <c r="DD185" i="1"/>
  <c r="DD245" i="1"/>
  <c r="DD277" i="1"/>
  <c r="DD325" i="1"/>
  <c r="DD205" i="1"/>
  <c r="DD327" i="1"/>
  <c r="DD203" i="1"/>
  <c r="DD300" i="1"/>
  <c r="DD214" i="1"/>
  <c r="DD281" i="1"/>
  <c r="DD246" i="1"/>
  <c r="DD182" i="1"/>
  <c r="DD285" i="1"/>
  <c r="DD184" i="1"/>
  <c r="DD274" i="1"/>
  <c r="DD173" i="1"/>
  <c r="DD238" i="1"/>
  <c r="DD176" i="1"/>
  <c r="DD279" i="1"/>
  <c r="DD301" i="1"/>
  <c r="DD165" i="1"/>
  <c r="DD239" i="1"/>
  <c r="DD146" i="1"/>
  <c r="DD199" i="1"/>
  <c r="DD211" i="1"/>
  <c r="DD224" i="1"/>
  <c r="DD299" i="1"/>
  <c r="DD210" i="1"/>
  <c r="DD284" i="1"/>
  <c r="DD193" i="1"/>
  <c r="DD333" i="1"/>
  <c r="DD161" i="1"/>
  <c r="DD337" i="1"/>
  <c r="DD216" i="1"/>
  <c r="DD341" i="1"/>
  <c r="DD254" i="1"/>
  <c r="DD171" i="1"/>
  <c r="DD247" i="1"/>
  <c r="DD190" i="1"/>
  <c r="DD221" i="1"/>
  <c r="DD320" i="1"/>
  <c r="DD192" i="1"/>
  <c r="DD220" i="1"/>
  <c r="DD212" i="1"/>
  <c r="DD306" i="1"/>
  <c r="DD249" i="1"/>
  <c r="DD291" i="1"/>
  <c r="DD155" i="1"/>
  <c r="DD222" i="1"/>
  <c r="DD255" i="1"/>
  <c r="DD305" i="1"/>
  <c r="DD293" i="1"/>
  <c r="DD283" i="1"/>
  <c r="DD257" i="1"/>
  <c r="DD324" i="1"/>
  <c r="DD335" i="1"/>
  <c r="DD235" i="1"/>
  <c r="DD265" i="1"/>
  <c r="DD267" i="1"/>
  <c r="DD311" i="1"/>
  <c r="DD271" i="1"/>
  <c r="DD312" i="1"/>
  <c r="DD207" i="1"/>
  <c r="DD287" i="1"/>
  <c r="DD187" i="1"/>
  <c r="DD253" i="1"/>
  <c r="BQ29" i="1"/>
  <c r="BQ38" i="1" s="1"/>
  <c r="BQ26" i="1"/>
  <c r="BQ35" i="1" s="1"/>
  <c r="BQ30" i="1"/>
  <c r="BQ39" i="1" s="1"/>
  <c r="BQ33" i="1"/>
  <c r="BQ31" i="1"/>
  <c r="BQ40" i="1" s="1"/>
  <c r="BQ27" i="1"/>
  <c r="BQ36" i="1" s="1"/>
  <c r="BQ32" i="1"/>
  <c r="BQ41" i="1" s="1"/>
  <c r="BQ28" i="1"/>
  <c r="BQ37" i="1" s="1"/>
  <c r="BQ25" i="1"/>
  <c r="BQ34" i="1" s="1"/>
  <c r="FC192" i="1"/>
  <c r="FC254" i="1"/>
  <c r="FC245" i="1"/>
  <c r="FC236" i="1"/>
  <c r="FC225" i="1"/>
  <c r="FC267" i="1"/>
  <c r="FC317" i="1"/>
  <c r="FC272" i="1"/>
  <c r="FC146" i="1"/>
  <c r="FC248" i="1"/>
  <c r="FC258" i="1"/>
  <c r="FC284" i="1"/>
  <c r="FC257" i="1"/>
  <c r="FC165" i="1"/>
  <c r="FC161" i="1"/>
  <c r="FC215" i="1"/>
  <c r="FC205" i="1"/>
  <c r="FC268" i="1"/>
  <c r="FC324" i="1"/>
  <c r="FC341" i="1"/>
  <c r="FC249" i="1"/>
  <c r="FC193" i="1"/>
  <c r="FC335" i="1"/>
  <c r="FC176" i="1"/>
  <c r="FC285" i="1"/>
  <c r="FC281" i="1"/>
  <c r="FC214" i="1"/>
  <c r="FC201" i="1"/>
  <c r="FC221" i="1"/>
  <c r="FC138" i="1"/>
  <c r="FC321" i="1"/>
  <c r="FC271" i="1"/>
  <c r="FC278" i="1"/>
  <c r="FC203" i="1"/>
  <c r="FC308" i="1"/>
  <c r="FC227" i="1"/>
  <c r="FC247" i="1"/>
  <c r="FC310" i="1"/>
  <c r="FC223" i="1"/>
  <c r="FC256" i="1"/>
  <c r="FC149" i="1"/>
  <c r="FC323" i="1"/>
  <c r="FC329" i="1"/>
  <c r="FC155" i="1"/>
  <c r="FC216" i="1"/>
  <c r="FC311" i="1"/>
  <c r="FC338" i="1"/>
  <c r="FC185" i="1"/>
  <c r="FC200" i="1"/>
  <c r="FC337" i="1"/>
  <c r="FC273" i="1"/>
  <c r="FC189" i="1"/>
  <c r="FC206" i="1"/>
  <c r="FC139" i="1"/>
  <c r="FC191" i="1"/>
  <c r="FC199" i="1"/>
  <c r="FC233" i="1"/>
  <c r="FC289" i="1"/>
  <c r="FC244" i="1"/>
  <c r="FC270" i="1"/>
  <c r="FC333" i="1"/>
  <c r="FC239" i="1"/>
  <c r="FC251" i="1"/>
  <c r="FC328" i="1"/>
  <c r="FC304" i="1"/>
  <c r="FC167" i="1"/>
  <c r="FC318" i="1"/>
  <c r="FC298" i="1"/>
  <c r="FC147" i="1"/>
  <c r="FC162" i="1"/>
  <c r="FC301" i="1"/>
  <c r="FC299" i="1"/>
  <c r="FC252" i="1"/>
  <c r="FC181" i="1"/>
  <c r="FC240" i="1"/>
  <c r="FC204" i="1"/>
  <c r="FC183" i="1"/>
  <c r="FC20" i="1"/>
  <c r="FC287" i="1"/>
  <c r="FC293" i="1"/>
  <c r="FC242" i="1"/>
  <c r="FC283" i="1"/>
  <c r="FC208" i="1"/>
  <c r="FC327" i="1"/>
  <c r="FC222" i="1"/>
  <c r="FC292" i="1"/>
  <c r="FC260" i="1"/>
  <c r="FC212" i="1"/>
  <c r="FC290" i="1"/>
  <c r="FC224" i="1"/>
  <c r="FC306" i="1"/>
  <c r="FC315" i="1"/>
  <c r="FC173" i="1"/>
  <c r="FC303" i="1"/>
  <c r="FC322" i="1"/>
  <c r="FC300" i="1"/>
  <c r="FC170" i="1"/>
  <c r="FC188" i="1"/>
  <c r="FC218" i="1"/>
  <c r="FC172" i="1"/>
  <c r="FC253" i="1"/>
  <c r="FC305" i="1"/>
  <c r="FC171" i="1"/>
  <c r="FC154" i="1"/>
  <c r="FC164" i="1"/>
  <c r="FC202" i="1"/>
  <c r="FC320" i="1"/>
  <c r="FC259" i="1"/>
  <c r="FC265" i="1"/>
  <c r="FC234" i="1"/>
  <c r="FC148" i="1"/>
  <c r="FC184" i="1"/>
  <c r="FC238" i="1"/>
  <c r="FC219" i="1"/>
  <c r="FC160" i="1"/>
  <c r="FC302" i="1"/>
  <c r="FC211" i="1"/>
  <c r="FC187" i="1"/>
  <c r="FC141" i="1"/>
  <c r="FC19" i="1"/>
  <c r="FC279" i="1"/>
  <c r="FC319" i="1"/>
  <c r="FC179" i="1"/>
  <c r="FC316" i="1"/>
  <c r="FC277" i="1"/>
  <c r="FC243" i="1"/>
  <c r="FC286" i="1"/>
  <c r="FC340" i="1"/>
  <c r="FC339" i="1"/>
  <c r="FC213" i="1"/>
  <c r="FC169" i="1"/>
  <c r="FC180" i="1"/>
  <c r="FC274" i="1"/>
  <c r="FC276" i="1"/>
  <c r="FC209" i="1"/>
  <c r="FC175" i="1"/>
  <c r="FC325" i="1"/>
  <c r="FC226" i="1"/>
  <c r="FC237" i="1"/>
  <c r="FC288" i="1"/>
  <c r="FC334" i="1"/>
  <c r="FC326" i="1"/>
  <c r="FC291" i="1"/>
  <c r="FC182" i="1"/>
  <c r="FC217" i="1"/>
  <c r="FC166" i="1"/>
  <c r="FC174" i="1"/>
  <c r="FC336" i="1"/>
  <c r="FC190" i="1"/>
  <c r="FC194" i="1"/>
  <c r="FC246" i="1"/>
  <c r="FC313" i="1"/>
  <c r="FC307" i="1"/>
  <c r="FC309" i="1"/>
  <c r="FC269" i="1"/>
  <c r="FC255" i="1"/>
  <c r="FC266" i="1"/>
  <c r="FC140" i="1"/>
  <c r="FC275" i="1"/>
  <c r="FC207" i="1"/>
  <c r="FC312" i="1"/>
  <c r="FC232" i="1"/>
  <c r="FC241" i="1"/>
  <c r="FC178" i="1"/>
  <c r="FC163" i="1"/>
  <c r="FC220" i="1"/>
  <c r="FC282" i="1"/>
  <c r="FC330" i="1"/>
  <c r="FC250" i="1"/>
  <c r="FC314" i="1"/>
  <c r="FC331" i="1"/>
  <c r="FC235" i="1"/>
  <c r="FC332" i="1"/>
  <c r="FC210" i="1"/>
  <c r="FC280" i="1"/>
  <c r="JV327" i="1"/>
  <c r="JV334" i="1"/>
  <c r="JV202" i="1"/>
  <c r="JV180" i="1"/>
  <c r="JV189" i="1"/>
  <c r="JV252" i="1"/>
  <c r="JV290" i="1"/>
  <c r="JV307" i="1"/>
  <c r="JV235" i="1"/>
  <c r="JV277" i="1"/>
  <c r="JV319" i="1"/>
  <c r="JV269" i="1"/>
  <c r="JV188" i="1"/>
  <c r="JV187" i="1"/>
  <c r="JV335" i="1"/>
  <c r="JV141" i="1"/>
  <c r="JV272" i="1"/>
  <c r="JV220" i="1"/>
  <c r="JV175" i="1"/>
  <c r="JV190" i="1"/>
  <c r="JV172" i="1"/>
  <c r="JV200" i="1"/>
  <c r="JV258" i="1"/>
  <c r="JV246" i="1"/>
  <c r="JV20" i="1"/>
  <c r="JV340" i="1"/>
  <c r="JV322" i="1"/>
  <c r="JV205" i="1"/>
  <c r="JV227" i="1"/>
  <c r="JV266" i="1"/>
  <c r="JV236" i="1"/>
  <c r="JV304" i="1"/>
  <c r="JV281" i="1"/>
  <c r="JV209" i="1"/>
  <c r="JV313" i="1"/>
  <c r="JV213" i="1"/>
  <c r="JV341" i="1"/>
  <c r="JV179" i="1"/>
  <c r="JV314" i="1"/>
  <c r="JV253" i="1"/>
  <c r="JV337" i="1"/>
  <c r="JV254" i="1"/>
  <c r="JV299" i="1"/>
  <c r="JV171" i="1"/>
  <c r="JV308" i="1"/>
  <c r="JV311" i="1"/>
  <c r="JV216" i="1"/>
  <c r="JV238" i="1"/>
  <c r="JV193" i="1"/>
  <c r="JV169" i="1"/>
  <c r="JV183" i="1"/>
  <c r="JV232" i="1"/>
  <c r="JV332" i="1"/>
  <c r="JV154" i="1"/>
  <c r="JV219" i="1"/>
  <c r="JV293" i="1"/>
  <c r="JV222" i="1"/>
  <c r="JV288" i="1"/>
  <c r="JV203" i="1"/>
  <c r="JV333" i="1"/>
  <c r="JV214" i="1"/>
  <c r="JV147" i="1"/>
  <c r="JV241" i="1"/>
  <c r="JV210" i="1"/>
  <c r="JV226" i="1"/>
  <c r="JV267" i="1"/>
  <c r="JV249" i="1"/>
  <c r="JV292" i="1"/>
  <c r="JV155" i="1"/>
  <c r="JV330" i="1"/>
  <c r="JV301" i="1"/>
  <c r="JV271" i="1"/>
  <c r="JV306" i="1"/>
  <c r="JV192" i="1"/>
  <c r="JV242" i="1"/>
  <c r="JV251" i="1"/>
  <c r="JV160" i="1"/>
  <c r="JV338" i="1"/>
  <c r="JV167" i="1"/>
  <c r="JV163" i="1"/>
  <c r="JV176" i="1"/>
  <c r="JV234" i="1"/>
  <c r="JV139" i="1"/>
  <c r="JV331" i="1"/>
  <c r="JV174" i="1"/>
  <c r="JV324" i="1"/>
  <c r="JV19" i="1"/>
  <c r="JV240" i="1"/>
  <c r="JV191" i="1"/>
  <c r="JV274" i="1"/>
  <c r="JV279" i="1"/>
  <c r="JV268" i="1"/>
  <c r="JV247" i="1"/>
  <c r="JV265" i="1"/>
  <c r="JV194" i="1"/>
  <c r="JV323" i="1"/>
  <c r="JV208" i="1"/>
  <c r="JV184" i="1"/>
  <c r="JV328" i="1"/>
  <c r="JV282" i="1"/>
  <c r="JV291" i="1"/>
  <c r="JV309" i="1"/>
  <c r="JV302" i="1"/>
  <c r="JV164" i="1"/>
  <c r="JV316" i="1"/>
  <c r="JV298" i="1"/>
  <c r="JV284" i="1"/>
  <c r="JV212" i="1"/>
  <c r="JV287" i="1"/>
  <c r="JV336" i="1"/>
  <c r="JV317" i="1"/>
  <c r="JV303" i="1"/>
  <c r="JV178" i="1"/>
  <c r="JV199" i="1"/>
  <c r="JV185" i="1"/>
  <c r="JV321" i="1"/>
  <c r="JV326" i="1"/>
  <c r="JV318" i="1"/>
  <c r="JV237" i="1"/>
  <c r="JV162" i="1"/>
  <c r="JV300" i="1"/>
  <c r="JV217" i="1"/>
  <c r="JV218" i="1"/>
  <c r="JV170" i="1"/>
  <c r="JV250" i="1"/>
  <c r="JV276" i="1"/>
  <c r="JV275" i="1"/>
  <c r="JV215" i="1"/>
  <c r="JV312" i="1"/>
  <c r="JV204" i="1"/>
  <c r="JV166" i="1"/>
  <c r="JV260" i="1"/>
  <c r="JV329" i="1"/>
  <c r="JV243" i="1"/>
  <c r="JV270" i="1"/>
  <c r="JV207" i="1"/>
  <c r="JV305" i="1"/>
  <c r="JV201" i="1"/>
  <c r="JV244" i="1"/>
  <c r="JV173" i="1"/>
  <c r="JV339" i="1"/>
  <c r="JV315" i="1"/>
  <c r="JV255" i="1"/>
  <c r="JV280" i="1"/>
  <c r="JV148" i="1"/>
  <c r="JV140" i="1"/>
  <c r="JV310" i="1"/>
  <c r="JV161" i="1"/>
  <c r="JV273" i="1"/>
  <c r="JV221" i="1"/>
  <c r="JV245" i="1"/>
  <c r="JV206" i="1"/>
  <c r="JV233" i="1"/>
  <c r="JV225" i="1"/>
  <c r="JV257" i="1"/>
  <c r="JV278" i="1"/>
  <c r="JV285" i="1"/>
  <c r="JV239" i="1"/>
  <c r="JV146" i="1"/>
  <c r="JV223" i="1"/>
  <c r="JV224" i="1"/>
  <c r="JV289" i="1"/>
  <c r="JV286" i="1"/>
  <c r="JV259" i="1"/>
  <c r="JV182" i="1"/>
  <c r="JV320" i="1"/>
  <c r="JV325" i="1"/>
  <c r="JV181" i="1"/>
  <c r="JV248" i="1"/>
  <c r="JV256" i="1"/>
  <c r="JV211" i="1"/>
  <c r="JV283" i="1"/>
  <c r="JV138" i="1"/>
  <c r="JV165" i="1"/>
  <c r="JV149" i="1"/>
  <c r="DR319" i="1"/>
  <c r="DR160" i="1"/>
  <c r="DR247" i="1"/>
  <c r="DR335" i="1"/>
  <c r="DR235" i="1"/>
  <c r="DR308" i="1"/>
  <c r="DR320" i="1"/>
  <c r="DR233" i="1"/>
  <c r="DR187" i="1"/>
  <c r="DR138" i="1"/>
  <c r="DR166" i="1"/>
  <c r="DR223" i="1"/>
  <c r="DR289" i="1"/>
  <c r="DR288" i="1"/>
  <c r="DR278" i="1"/>
  <c r="DR299" i="1"/>
  <c r="DR180" i="1"/>
  <c r="DR191" i="1"/>
  <c r="DR199" i="1"/>
  <c r="DR332" i="1"/>
  <c r="DR161" i="1"/>
  <c r="DR179" i="1"/>
  <c r="DR327" i="1"/>
  <c r="DR309" i="1"/>
  <c r="DR287" i="1"/>
  <c r="DR226" i="1"/>
  <c r="DR284" i="1"/>
  <c r="DR193" i="1"/>
  <c r="DR237" i="1"/>
  <c r="DR254" i="1"/>
  <c r="DR266" i="1"/>
  <c r="DR318" i="1"/>
  <c r="DR311" i="1"/>
  <c r="DR339" i="1"/>
  <c r="DR154" i="1"/>
  <c r="DR253" i="1"/>
  <c r="DR189" i="1"/>
  <c r="DR200" i="1"/>
  <c r="DR241" i="1"/>
  <c r="DR316" i="1"/>
  <c r="DR303" i="1"/>
  <c r="DR265" i="1"/>
  <c r="DR243" i="1"/>
  <c r="DR149" i="1"/>
  <c r="DR338" i="1"/>
  <c r="DR301" i="1"/>
  <c r="DR270" i="1"/>
  <c r="DR167" i="1"/>
  <c r="DR341" i="1"/>
  <c r="DR300" i="1"/>
  <c r="DR20" i="1"/>
  <c r="DR208" i="1"/>
  <c r="DR185" i="1"/>
  <c r="DR251" i="1"/>
  <c r="DR291" i="1"/>
  <c r="DR290" i="1"/>
  <c r="DR249" i="1"/>
  <c r="DR163" i="1"/>
  <c r="DR306" i="1"/>
  <c r="DR334" i="1"/>
  <c r="DR336" i="1"/>
  <c r="DR215" i="1"/>
  <c r="DR252" i="1"/>
  <c r="DR201" i="1"/>
  <c r="DR220" i="1"/>
  <c r="DR204" i="1"/>
  <c r="DR268" i="1"/>
  <c r="DR272" i="1"/>
  <c r="DR242" i="1"/>
  <c r="DR255" i="1"/>
  <c r="DR286" i="1"/>
  <c r="DR164" i="1"/>
  <c r="DR304" i="1"/>
  <c r="DR323" i="1"/>
  <c r="DR329" i="1"/>
  <c r="DR171" i="1"/>
  <c r="DR324" i="1"/>
  <c r="DR141" i="1"/>
  <c r="DR207" i="1"/>
  <c r="DR259" i="1"/>
  <c r="DR275" i="1"/>
  <c r="DR282" i="1"/>
  <c r="DR307" i="1"/>
  <c r="DR172" i="1"/>
  <c r="DR176" i="1"/>
  <c r="DR328" i="1"/>
  <c r="DR337" i="1"/>
  <c r="DR183" i="1"/>
  <c r="DR250" i="1"/>
  <c r="DR283" i="1"/>
  <c r="DR205" i="1"/>
  <c r="DR202" i="1"/>
  <c r="DR203" i="1"/>
  <c r="DR140" i="1"/>
  <c r="DR267" i="1"/>
  <c r="DR236" i="1"/>
  <c r="DR244" i="1"/>
  <c r="DR240" i="1"/>
  <c r="DR212" i="1"/>
  <c r="DR302" i="1"/>
  <c r="DR298" i="1"/>
  <c r="DR139" i="1"/>
  <c r="DR169" i="1"/>
  <c r="DR184" i="1"/>
  <c r="DR239" i="1"/>
  <c r="DR257" i="1"/>
  <c r="DR146" i="1"/>
  <c r="DR234" i="1"/>
  <c r="DR285" i="1"/>
  <c r="DR277" i="1"/>
  <c r="DR181" i="1"/>
  <c r="DR219" i="1"/>
  <c r="DR214" i="1"/>
  <c r="DR333" i="1"/>
  <c r="DR305" i="1"/>
  <c r="DR165" i="1"/>
  <c r="DR182" i="1"/>
  <c r="DR175" i="1"/>
  <c r="DR206" i="1"/>
  <c r="DR211" i="1"/>
  <c r="DR313" i="1"/>
  <c r="DR273" i="1"/>
  <c r="DR279" i="1"/>
  <c r="DR209" i="1"/>
  <c r="DR246" i="1"/>
  <c r="DR321" i="1"/>
  <c r="DR188" i="1"/>
  <c r="DR221" i="1"/>
  <c r="DR225" i="1"/>
  <c r="DR174" i="1"/>
  <c r="DR173" i="1"/>
  <c r="DR194" i="1"/>
  <c r="DR210" i="1"/>
  <c r="DR155" i="1"/>
  <c r="DR245" i="1"/>
  <c r="DR271" i="1"/>
  <c r="DR248" i="1"/>
  <c r="DR256" i="1"/>
  <c r="DR147" i="1"/>
  <c r="DR281" i="1"/>
  <c r="DR310" i="1"/>
  <c r="DR322" i="1"/>
  <c r="DR258" i="1"/>
  <c r="DR178" i="1"/>
  <c r="DR192" i="1"/>
  <c r="DR269" i="1"/>
  <c r="DR227" i="1"/>
  <c r="DR292" i="1"/>
  <c r="DR314" i="1"/>
  <c r="DR325" i="1"/>
  <c r="DR213" i="1"/>
  <c r="DR280" i="1"/>
  <c r="DR148" i="1"/>
  <c r="DR315" i="1"/>
  <c r="DR340" i="1"/>
  <c r="DR222" i="1"/>
  <c r="DR216" i="1"/>
  <c r="DR330" i="1"/>
  <c r="DR19" i="1"/>
  <c r="DR224" i="1"/>
  <c r="DR317" i="1"/>
  <c r="DR326" i="1"/>
  <c r="DR238" i="1"/>
  <c r="DR218" i="1"/>
  <c r="DR274" i="1"/>
  <c r="DR232" i="1"/>
  <c r="DR162" i="1"/>
  <c r="DR260" i="1"/>
  <c r="DR293" i="1"/>
  <c r="DR190" i="1"/>
  <c r="DR312" i="1"/>
  <c r="DR331" i="1"/>
  <c r="DR276" i="1"/>
  <c r="DR217" i="1"/>
  <c r="DR170" i="1"/>
  <c r="DD28" i="1"/>
  <c r="DD37" i="1" s="1"/>
  <c r="DD29" i="1"/>
  <c r="DD38" i="1" s="1"/>
  <c r="DD26" i="1"/>
  <c r="DD35" i="1" s="1"/>
  <c r="DD30" i="1"/>
  <c r="DD39" i="1" s="1"/>
  <c r="DD31" i="1"/>
  <c r="DD40" i="1" s="1"/>
  <c r="DD27" i="1"/>
  <c r="DD36" i="1" s="1"/>
  <c r="DD33" i="1"/>
  <c r="DD32" i="1"/>
  <c r="DD41" i="1" s="1"/>
  <c r="DD25" i="1"/>
  <c r="DD34" i="1" s="1"/>
  <c r="BE202" i="1"/>
  <c r="BE140" i="1"/>
  <c r="BE314" i="1"/>
  <c r="BE317" i="1"/>
  <c r="BE300" i="1"/>
  <c r="BE180" i="1"/>
  <c r="BE138" i="1"/>
  <c r="BE284" i="1"/>
  <c r="BE146" i="1"/>
  <c r="BE330" i="1"/>
  <c r="BE328" i="1"/>
  <c r="BE256" i="1"/>
  <c r="BE265" i="1"/>
  <c r="BE149" i="1"/>
  <c r="BE327" i="1"/>
  <c r="BE179" i="1"/>
  <c r="BE302" i="1"/>
  <c r="BE154" i="1"/>
  <c r="BE312" i="1"/>
  <c r="BE188" i="1"/>
  <c r="BE201" i="1"/>
  <c r="BE19" i="1"/>
  <c r="BE209" i="1"/>
  <c r="BE185" i="1"/>
  <c r="BE259" i="1"/>
  <c r="BE260" i="1"/>
  <c r="BE216" i="1"/>
  <c r="BE282" i="1"/>
  <c r="BE309" i="1"/>
  <c r="BE165" i="1"/>
  <c r="BE212" i="1"/>
  <c r="BE244" i="1"/>
  <c r="BE333" i="1"/>
  <c r="BE139" i="1"/>
  <c r="BE225" i="1"/>
  <c r="BE227" i="1"/>
  <c r="BE277" i="1"/>
  <c r="BE232" i="1"/>
  <c r="BE266" i="1"/>
  <c r="BE258" i="1"/>
  <c r="BE210" i="1"/>
  <c r="BE337" i="1"/>
  <c r="BE325" i="1"/>
  <c r="BE192" i="1"/>
  <c r="BE329" i="1"/>
  <c r="BE172" i="1"/>
  <c r="BE218" i="1"/>
  <c r="BE178" i="1"/>
  <c r="BE211" i="1"/>
  <c r="BE303" i="1"/>
  <c r="BE217" i="1"/>
  <c r="BE251" i="1"/>
  <c r="BE205" i="1"/>
  <c r="BE341" i="1"/>
  <c r="BE176" i="1"/>
  <c r="BE147" i="1"/>
  <c r="BE339" i="1"/>
  <c r="BE219" i="1"/>
  <c r="BE323" i="1"/>
  <c r="BE170" i="1"/>
  <c r="BE155" i="1"/>
  <c r="BE20" i="1"/>
  <c r="BE199" i="1"/>
  <c r="BE241" i="1"/>
  <c r="BE240" i="1"/>
  <c r="BE268" i="1"/>
  <c r="BE163" i="1"/>
  <c r="BE304" i="1"/>
  <c r="BE193" i="1"/>
  <c r="BE324" i="1"/>
  <c r="BE336" i="1"/>
  <c r="BE206" i="1"/>
  <c r="BE162" i="1"/>
  <c r="BE184" i="1"/>
  <c r="BE246" i="1"/>
  <c r="BE235" i="1"/>
  <c r="BE247" i="1"/>
  <c r="BE255" i="1"/>
  <c r="BE238" i="1"/>
  <c r="BE331" i="1"/>
  <c r="BE250" i="1"/>
  <c r="BE273" i="1"/>
  <c r="BE237" i="1"/>
  <c r="BE315" i="1"/>
  <c r="BE308" i="1"/>
  <c r="BE338" i="1"/>
  <c r="BE173" i="1"/>
  <c r="BE183" i="1"/>
  <c r="BE311" i="1"/>
  <c r="BE305" i="1"/>
  <c r="BE306" i="1"/>
  <c r="BE291" i="1"/>
  <c r="BE274" i="1"/>
  <c r="BE161" i="1"/>
  <c r="BE236" i="1"/>
  <c r="BE316" i="1"/>
  <c r="BE191" i="1"/>
  <c r="BE203" i="1"/>
  <c r="BE226" i="1"/>
  <c r="BE171" i="1"/>
  <c r="BE181" i="1"/>
  <c r="BE213" i="1"/>
  <c r="BE208" i="1"/>
  <c r="BE223" i="1"/>
  <c r="BE234" i="1"/>
  <c r="BE242" i="1"/>
  <c r="BE267" i="1"/>
  <c r="BE283" i="1"/>
  <c r="BE233" i="1"/>
  <c r="BE334" i="1"/>
  <c r="BE286" i="1"/>
  <c r="BE271" i="1"/>
  <c r="BE310" i="1"/>
  <c r="BE175" i="1"/>
  <c r="BE190" i="1"/>
  <c r="BE276" i="1"/>
  <c r="BE207" i="1"/>
  <c r="BE214" i="1"/>
  <c r="BE340" i="1"/>
  <c r="BE313" i="1"/>
  <c r="BE215" i="1"/>
  <c r="BE319" i="1"/>
  <c r="BE318" i="1"/>
  <c r="BE249" i="1"/>
  <c r="BE335" i="1"/>
  <c r="BE320" i="1"/>
  <c r="BE169" i="1"/>
  <c r="BE194" i="1"/>
  <c r="BE221" i="1"/>
  <c r="BE200" i="1"/>
  <c r="BE292" i="1"/>
  <c r="BE222" i="1"/>
  <c r="BE253" i="1"/>
  <c r="BE289" i="1"/>
  <c r="BE252" i="1"/>
  <c r="BE285" i="1"/>
  <c r="BE148" i="1"/>
  <c r="BE301" i="1"/>
  <c r="BE326" i="1"/>
  <c r="BE254" i="1"/>
  <c r="BE248" i="1"/>
  <c r="BE290" i="1"/>
  <c r="BE174" i="1"/>
  <c r="BE204" i="1"/>
  <c r="BE280" i="1"/>
  <c r="BE298" i="1"/>
  <c r="BE287" i="1"/>
  <c r="BE288" i="1"/>
  <c r="BE321" i="1"/>
  <c r="BE307" i="1"/>
  <c r="BE299" i="1"/>
  <c r="BE322" i="1"/>
  <c r="BE167" i="1"/>
  <c r="BE279" i="1"/>
  <c r="BE275" i="1"/>
  <c r="BE187" i="1"/>
  <c r="BE243" i="1"/>
  <c r="BE245" i="1"/>
  <c r="BE269" i="1"/>
  <c r="BE270" i="1"/>
  <c r="BE224" i="1"/>
  <c r="BE332" i="1"/>
  <c r="BE257" i="1"/>
  <c r="BE278" i="1"/>
  <c r="BE166" i="1"/>
  <c r="BE239" i="1"/>
  <c r="BE272" i="1"/>
  <c r="BE182" i="1"/>
  <c r="BE160" i="1"/>
  <c r="BE281" i="1"/>
  <c r="BE189" i="1"/>
  <c r="BE141" i="1"/>
  <c r="BE293" i="1"/>
  <c r="BE164" i="1"/>
  <c r="BE220" i="1"/>
  <c r="DJ207" i="1"/>
  <c r="DJ269" i="1"/>
  <c r="DJ235" i="1"/>
  <c r="DJ208" i="1"/>
  <c r="DJ200" i="1"/>
  <c r="DJ141" i="1"/>
  <c r="DJ278" i="1"/>
  <c r="DJ299" i="1"/>
  <c r="DJ308" i="1"/>
  <c r="DJ293" i="1"/>
  <c r="DJ220" i="1"/>
  <c r="DJ255" i="1"/>
  <c r="DJ315" i="1"/>
  <c r="DJ270" i="1"/>
  <c r="DJ253" i="1"/>
  <c r="DJ20" i="1"/>
  <c r="DJ304" i="1"/>
  <c r="DJ318" i="1"/>
  <c r="DJ311" i="1"/>
  <c r="DJ243" i="1"/>
  <c r="DJ287" i="1"/>
  <c r="DJ256" i="1"/>
  <c r="DJ183" i="1"/>
  <c r="DJ189" i="1"/>
  <c r="DJ323" i="1"/>
  <c r="DJ302" i="1"/>
  <c r="DJ309" i="1"/>
  <c r="DJ303" i="1"/>
  <c r="DJ319" i="1"/>
  <c r="DJ217" i="1"/>
  <c r="DJ247" i="1"/>
  <c r="DJ211" i="1"/>
  <c r="DJ331" i="1"/>
  <c r="DJ339" i="1"/>
  <c r="DJ279" i="1"/>
  <c r="DJ179" i="1"/>
  <c r="DJ166" i="1"/>
  <c r="DJ289" i="1"/>
  <c r="DJ291" i="1"/>
  <c r="DJ285" i="1"/>
  <c r="DJ184" i="1"/>
  <c r="DJ185" i="1"/>
  <c r="DJ180" i="1"/>
  <c r="DJ199" i="1"/>
  <c r="DJ301" i="1"/>
  <c r="DJ334" i="1"/>
  <c r="DJ284" i="1"/>
  <c r="DJ300" i="1"/>
  <c r="DJ250" i="1"/>
  <c r="DJ266" i="1"/>
  <c r="DJ332" i="1"/>
  <c r="DJ138" i="1"/>
  <c r="DJ182" i="1"/>
  <c r="DJ181" i="1"/>
  <c r="DJ214" i="1"/>
  <c r="DJ280" i="1"/>
  <c r="DJ312" i="1"/>
  <c r="DJ148" i="1"/>
  <c r="DJ241" i="1"/>
  <c r="DJ273" i="1"/>
  <c r="DJ172" i="1"/>
  <c r="DJ338" i="1"/>
  <c r="DJ237" i="1"/>
  <c r="DJ340" i="1"/>
  <c r="DJ149" i="1"/>
  <c r="DJ277" i="1"/>
  <c r="DJ233" i="1"/>
  <c r="DJ224" i="1"/>
  <c r="DJ210" i="1"/>
  <c r="DJ175" i="1"/>
  <c r="DJ187" i="1"/>
  <c r="DJ328" i="1"/>
  <c r="DJ171" i="1"/>
  <c r="DJ307" i="1"/>
  <c r="DJ147" i="1"/>
  <c r="DJ239" i="1"/>
  <c r="DJ188" i="1"/>
  <c r="DJ178" i="1"/>
  <c r="DJ317" i="1"/>
  <c r="DJ223" i="1"/>
  <c r="DJ204" i="1"/>
  <c r="DJ244" i="1"/>
  <c r="DJ292" i="1"/>
  <c r="DJ265" i="1"/>
  <c r="DJ282" i="1"/>
  <c r="DJ252" i="1"/>
  <c r="DJ257" i="1"/>
  <c r="DJ19" i="1"/>
  <c r="DJ155" i="1"/>
  <c r="DJ164" i="1"/>
  <c r="DJ341" i="1"/>
  <c r="DJ260" i="1"/>
  <c r="DJ146" i="1"/>
  <c r="DJ251" i="1"/>
  <c r="DJ322" i="1"/>
  <c r="DJ215" i="1"/>
  <c r="DJ275" i="1"/>
  <c r="DJ232" i="1"/>
  <c r="DJ333" i="1"/>
  <c r="DJ336" i="1"/>
  <c r="DJ305" i="1"/>
  <c r="DJ167" i="1"/>
  <c r="DJ205" i="1"/>
  <c r="DJ192" i="1"/>
  <c r="DJ268" i="1"/>
  <c r="DJ201" i="1"/>
  <c r="DJ248" i="1"/>
  <c r="DJ163" i="1"/>
  <c r="DJ335" i="1"/>
  <c r="DJ225" i="1"/>
  <c r="DJ316" i="1"/>
  <c r="DJ203" i="1"/>
  <c r="DJ202" i="1"/>
  <c r="DJ154" i="1"/>
  <c r="DJ160" i="1"/>
  <c r="DJ165" i="1"/>
  <c r="DJ337" i="1"/>
  <c r="DJ213" i="1"/>
  <c r="DJ234" i="1"/>
  <c r="DJ221" i="1"/>
  <c r="DJ329" i="1"/>
  <c r="DJ162" i="1"/>
  <c r="DJ281" i="1"/>
  <c r="DJ219" i="1"/>
  <c r="DJ140" i="1"/>
  <c r="DJ246" i="1"/>
  <c r="DJ240" i="1"/>
  <c r="DJ276" i="1"/>
  <c r="DJ274" i="1"/>
  <c r="DJ193" i="1"/>
  <c r="DJ209" i="1"/>
  <c r="DJ139" i="1"/>
  <c r="DJ259" i="1"/>
  <c r="DJ258" i="1"/>
  <c r="DJ286" i="1"/>
  <c r="DJ254" i="1"/>
  <c r="DJ314" i="1"/>
  <c r="DJ267" i="1"/>
  <c r="DJ320" i="1"/>
  <c r="DJ272" i="1"/>
  <c r="DJ326" i="1"/>
  <c r="DJ310" i="1"/>
  <c r="DJ190" i="1"/>
  <c r="DJ327" i="1"/>
  <c r="DJ236" i="1"/>
  <c r="DJ191" i="1"/>
  <c r="DJ218" i="1"/>
  <c r="DJ242" i="1"/>
  <c r="DJ169" i="1"/>
  <c r="DJ313" i="1"/>
  <c r="DJ321" i="1"/>
  <c r="DJ212" i="1"/>
  <c r="DJ330" i="1"/>
  <c r="DJ271" i="1"/>
  <c r="DJ290" i="1"/>
  <c r="DJ161" i="1"/>
  <c r="DJ283" i="1"/>
  <c r="DJ324" i="1"/>
  <c r="DJ176" i="1"/>
  <c r="DJ249" i="1"/>
  <c r="DJ288" i="1"/>
  <c r="DJ206" i="1"/>
  <c r="DJ306" i="1"/>
  <c r="DJ170" i="1"/>
  <c r="DJ226" i="1"/>
  <c r="DJ174" i="1"/>
  <c r="DJ222" i="1"/>
  <c r="DJ298" i="1"/>
  <c r="DJ238" i="1"/>
  <c r="DJ245" i="1"/>
  <c r="DJ216" i="1"/>
  <c r="DJ227" i="1"/>
  <c r="DJ173" i="1"/>
  <c r="DJ194" i="1"/>
  <c r="DJ325" i="1"/>
  <c r="GA32" i="1"/>
  <c r="GA41" i="1" s="1"/>
  <c r="GA30" i="1"/>
  <c r="GA39" i="1" s="1"/>
  <c r="GA33" i="1"/>
  <c r="GA31" i="1"/>
  <c r="GA40" i="1" s="1"/>
  <c r="GA29" i="1"/>
  <c r="GA38" i="1" s="1"/>
  <c r="GA28" i="1"/>
  <c r="GA37" i="1" s="1"/>
  <c r="GA26" i="1"/>
  <c r="GA35" i="1" s="1"/>
  <c r="GA25" i="1"/>
  <c r="GA34" i="1" s="1"/>
  <c r="GA27" i="1"/>
  <c r="GA36" i="1" s="1"/>
  <c r="JQ252" i="1"/>
  <c r="JQ169" i="1"/>
  <c r="JQ329" i="1"/>
  <c r="JQ147" i="1"/>
  <c r="JQ180" i="1"/>
  <c r="JQ205" i="1"/>
  <c r="JQ265" i="1"/>
  <c r="JQ257" i="1"/>
  <c r="JQ321" i="1"/>
  <c r="JQ327" i="1"/>
  <c r="JQ253" i="1"/>
  <c r="JQ266" i="1"/>
  <c r="JQ315" i="1"/>
  <c r="JQ339" i="1"/>
  <c r="JQ193" i="1"/>
  <c r="JQ311" i="1"/>
  <c r="JQ154" i="1"/>
  <c r="JQ330" i="1"/>
  <c r="JQ187" i="1"/>
  <c r="JQ206" i="1"/>
  <c r="JQ19" i="1"/>
  <c r="JQ203" i="1"/>
  <c r="JQ183" i="1"/>
  <c r="JQ259" i="1"/>
  <c r="JQ277" i="1"/>
  <c r="JQ224" i="1"/>
  <c r="JQ318" i="1"/>
  <c r="JQ307" i="1"/>
  <c r="JQ162" i="1"/>
  <c r="JQ219" i="1"/>
  <c r="JQ291" i="1"/>
  <c r="JQ191" i="1"/>
  <c r="JQ139" i="1"/>
  <c r="JQ140" i="1"/>
  <c r="JQ292" i="1"/>
  <c r="JQ255" i="1"/>
  <c r="JQ288" i="1"/>
  <c r="JQ276" i="1"/>
  <c r="JQ260" i="1"/>
  <c r="JQ138" i="1"/>
  <c r="JQ300" i="1"/>
  <c r="JQ301" i="1"/>
  <c r="JQ326" i="1"/>
  <c r="JQ163" i="1"/>
  <c r="JQ173" i="1"/>
  <c r="JQ141" i="1"/>
  <c r="JQ178" i="1"/>
  <c r="JQ199" i="1"/>
  <c r="JQ313" i="1"/>
  <c r="JQ227" i="1"/>
  <c r="JQ269" i="1"/>
  <c r="JQ286" i="1"/>
  <c r="JQ335" i="1"/>
  <c r="JQ174" i="1"/>
  <c r="JQ312" i="1"/>
  <c r="JQ310" i="1"/>
  <c r="JQ20" i="1"/>
  <c r="JQ320" i="1"/>
  <c r="JQ170" i="1"/>
  <c r="JQ155" i="1"/>
  <c r="JQ220" i="1"/>
  <c r="JQ211" i="1"/>
  <c r="JQ201" i="1"/>
  <c r="JQ248" i="1"/>
  <c r="JQ290" i="1"/>
  <c r="JQ305" i="1"/>
  <c r="JQ325" i="1"/>
  <c r="JQ208" i="1"/>
  <c r="JQ316" i="1"/>
  <c r="JQ303" i="1"/>
  <c r="JQ202" i="1"/>
  <c r="JQ161" i="1"/>
  <c r="JQ181" i="1"/>
  <c r="JQ337" i="1"/>
  <c r="JQ282" i="1"/>
  <c r="JQ285" i="1"/>
  <c r="JQ240" i="1"/>
  <c r="JQ268" i="1"/>
  <c r="JQ340" i="1"/>
  <c r="JQ245" i="1"/>
  <c r="JQ236" i="1"/>
  <c r="JQ250" i="1"/>
  <c r="JQ306" i="1"/>
  <c r="JQ302" i="1"/>
  <c r="JQ165" i="1"/>
  <c r="JQ176" i="1"/>
  <c r="JQ182" i="1"/>
  <c r="JQ317" i="1"/>
  <c r="JQ299" i="1"/>
  <c r="JQ148" i="1"/>
  <c r="JQ278" i="1"/>
  <c r="JQ243" i="1"/>
  <c r="JQ194" i="1"/>
  <c r="JQ289" i="1"/>
  <c r="JQ331" i="1"/>
  <c r="JQ192" i="1"/>
  <c r="JQ213" i="1"/>
  <c r="JQ216" i="1"/>
  <c r="JQ167" i="1"/>
  <c r="JQ184" i="1"/>
  <c r="JQ226" i="1"/>
  <c r="JQ207" i="1"/>
  <c r="JQ223" i="1"/>
  <c r="JQ332" i="1"/>
  <c r="JQ287" i="1"/>
  <c r="JQ279" i="1"/>
  <c r="JQ249" i="1"/>
  <c r="JQ328" i="1"/>
  <c r="JQ149" i="1"/>
  <c r="JQ232" i="1"/>
  <c r="JQ241" i="1"/>
  <c r="JQ298" i="1"/>
  <c r="JQ175" i="1"/>
  <c r="JQ190" i="1"/>
  <c r="JQ304" i="1"/>
  <c r="JQ210" i="1"/>
  <c r="JQ212" i="1"/>
  <c r="JQ324" i="1"/>
  <c r="JQ336" i="1"/>
  <c r="JQ215" i="1"/>
  <c r="JQ274" i="1"/>
  <c r="JQ309" i="1"/>
  <c r="JQ234" i="1"/>
  <c r="JQ314" i="1"/>
  <c r="JQ338" i="1"/>
  <c r="JQ171" i="1"/>
  <c r="JQ185" i="1"/>
  <c r="JQ209" i="1"/>
  <c r="JQ225" i="1"/>
  <c r="JQ214" i="1"/>
  <c r="JQ222" i="1"/>
  <c r="JQ242" i="1"/>
  <c r="JQ270" i="1"/>
  <c r="JQ235" i="1"/>
  <c r="JQ334" i="1"/>
  <c r="JQ319" i="1"/>
  <c r="JQ333" i="1"/>
  <c r="JQ160" i="1"/>
  <c r="JQ254" i="1"/>
  <c r="JQ272" i="1"/>
  <c r="JQ246" i="1"/>
  <c r="JQ172" i="1"/>
  <c r="JQ200" i="1"/>
  <c r="JQ256" i="1"/>
  <c r="JQ271" i="1"/>
  <c r="JQ239" i="1"/>
  <c r="JQ275" i="1"/>
  <c r="JQ247" i="1"/>
  <c r="JQ146" i="1"/>
  <c r="JQ308" i="1"/>
  <c r="JQ322" i="1"/>
  <c r="JQ323" i="1"/>
  <c r="JQ267" i="1"/>
  <c r="JQ237" i="1"/>
  <c r="JQ189" i="1"/>
  <c r="JQ251" i="1"/>
  <c r="JQ281" i="1"/>
  <c r="JQ280" i="1"/>
  <c r="JQ293" i="1"/>
  <c r="JQ217" i="1"/>
  <c r="JQ341" i="1"/>
  <c r="JQ273" i="1"/>
  <c r="JQ238" i="1"/>
  <c r="JQ164" i="1"/>
  <c r="JQ233" i="1"/>
  <c r="JQ284" i="1"/>
  <c r="JQ179" i="1"/>
  <c r="JQ244" i="1"/>
  <c r="JQ258" i="1"/>
  <c r="JQ188" i="1"/>
  <c r="JQ218" i="1"/>
  <c r="JQ221" i="1"/>
  <c r="JQ283" i="1"/>
  <c r="JQ166" i="1"/>
  <c r="JQ204" i="1"/>
  <c r="GW332" i="1"/>
  <c r="GW236" i="1"/>
  <c r="GW163" i="1"/>
  <c r="GW185" i="1"/>
  <c r="GW275" i="1"/>
  <c r="GW308" i="1"/>
  <c r="GW193" i="1"/>
  <c r="GW269" i="1"/>
  <c r="GW309" i="1"/>
  <c r="GW201" i="1"/>
  <c r="GW224" i="1"/>
  <c r="GW206" i="1"/>
  <c r="GW233" i="1"/>
  <c r="GW300" i="1"/>
  <c r="GW319" i="1"/>
  <c r="GW203" i="1"/>
  <c r="GW149" i="1"/>
  <c r="GW299" i="1"/>
  <c r="GW232" i="1"/>
  <c r="GW334" i="1"/>
  <c r="GW167" i="1"/>
  <c r="GW19" i="1"/>
  <c r="GW244" i="1"/>
  <c r="GW161" i="1"/>
  <c r="GW243" i="1"/>
  <c r="GW239" i="1"/>
  <c r="GW333" i="1"/>
  <c r="GW247" i="1"/>
  <c r="GW250" i="1"/>
  <c r="GW286" i="1"/>
  <c r="GW213" i="1"/>
  <c r="GW146" i="1"/>
  <c r="GW290" i="1"/>
  <c r="GW340" i="1"/>
  <c r="GW138" i="1"/>
  <c r="GW191" i="1"/>
  <c r="GW222" i="1"/>
  <c r="GW307" i="1"/>
  <c r="GW183" i="1"/>
  <c r="GW253" i="1"/>
  <c r="GW339" i="1"/>
  <c r="GW181" i="1"/>
  <c r="GW274" i="1"/>
  <c r="GW221" i="1"/>
  <c r="GW323" i="1"/>
  <c r="GW287" i="1"/>
  <c r="GW165" i="1"/>
  <c r="GW338" i="1"/>
  <c r="GW140" i="1"/>
  <c r="GW282" i="1"/>
  <c r="GW331" i="1"/>
  <c r="GW199" i="1"/>
  <c r="GW266" i="1"/>
  <c r="GW315" i="1"/>
  <c r="GW205" i="1"/>
  <c r="GW194" i="1"/>
  <c r="GW226" i="1"/>
  <c r="GW330" i="1"/>
  <c r="GW325" i="1"/>
  <c r="GW320" i="1"/>
  <c r="GW238" i="1"/>
  <c r="GW237" i="1"/>
  <c r="GW154" i="1"/>
  <c r="GW172" i="1"/>
  <c r="GW241" i="1"/>
  <c r="GW180" i="1"/>
  <c r="GW217" i="1"/>
  <c r="GW155" i="1"/>
  <c r="GW210" i="1"/>
  <c r="GW248" i="1"/>
  <c r="GW298" i="1"/>
  <c r="GW310" i="1"/>
  <c r="GW225" i="1"/>
  <c r="GW318" i="1"/>
  <c r="GW312" i="1"/>
  <c r="GW215" i="1"/>
  <c r="GW306" i="1"/>
  <c r="GW303" i="1"/>
  <c r="GW317" i="1"/>
  <c r="GW267" i="1"/>
  <c r="GW179" i="1"/>
  <c r="GW256" i="1"/>
  <c r="GW176" i="1"/>
  <c r="GW175" i="1"/>
  <c r="GW258" i="1"/>
  <c r="GW173" i="1"/>
  <c r="GW141" i="1"/>
  <c r="GW265" i="1"/>
  <c r="GW277" i="1"/>
  <c r="GW188" i="1"/>
  <c r="GW242" i="1"/>
  <c r="GW293" i="1"/>
  <c r="GW321" i="1"/>
  <c r="GW283" i="1"/>
  <c r="GW279" i="1"/>
  <c r="GW336" i="1"/>
  <c r="GW259" i="1"/>
  <c r="GW276" i="1"/>
  <c r="GW223" i="1"/>
  <c r="GW337" i="1"/>
  <c r="GW171" i="1"/>
  <c r="GW329" i="1"/>
  <c r="GW208" i="1"/>
  <c r="GW268" i="1"/>
  <c r="GW190" i="1"/>
  <c r="GW139" i="1"/>
  <c r="GW246" i="1"/>
  <c r="GW162" i="1"/>
  <c r="GW220" i="1"/>
  <c r="GW212" i="1"/>
  <c r="GW302" i="1"/>
  <c r="GW254" i="1"/>
  <c r="GW316" i="1"/>
  <c r="GW314" i="1"/>
  <c r="GW257" i="1"/>
  <c r="GW160" i="1"/>
  <c r="GW164" i="1"/>
  <c r="GW260" i="1"/>
  <c r="GW322" i="1"/>
  <c r="GW178" i="1"/>
  <c r="GW207" i="1"/>
  <c r="GW187" i="1"/>
  <c r="GW285" i="1"/>
  <c r="GW219" i="1"/>
  <c r="GW251" i="1"/>
  <c r="GW20" i="1"/>
  <c r="GW313" i="1"/>
  <c r="GW324" i="1"/>
  <c r="GW211" i="1"/>
  <c r="GW291" i="1"/>
  <c r="GW327" i="1"/>
  <c r="GW209" i="1"/>
  <c r="GW328" i="1"/>
  <c r="GW288" i="1"/>
  <c r="GW273" i="1"/>
  <c r="GW182" i="1"/>
  <c r="GW148" i="1"/>
  <c r="GW281" i="1"/>
  <c r="GW284" i="1"/>
  <c r="GW271" i="1"/>
  <c r="GW235" i="1"/>
  <c r="GW341" i="1"/>
  <c r="GW214" i="1"/>
  <c r="GW204" i="1"/>
  <c r="GW305" i="1"/>
  <c r="GW270" i="1"/>
  <c r="GW200" i="1"/>
  <c r="GW147" i="1"/>
  <c r="GW301" i="1"/>
  <c r="GW311" i="1"/>
  <c r="GW234" i="1"/>
  <c r="GW192" i="1"/>
  <c r="GW170" i="1"/>
  <c r="GW227" i="1"/>
  <c r="GW169" i="1"/>
  <c r="GW218" i="1"/>
  <c r="GW326" i="1"/>
  <c r="GW166" i="1"/>
  <c r="GW272" i="1"/>
  <c r="GW289" i="1"/>
  <c r="GW240" i="1"/>
  <c r="GW255" i="1"/>
  <c r="GW174" i="1"/>
  <c r="GW280" i="1"/>
  <c r="GW245" i="1"/>
  <c r="GW335" i="1"/>
  <c r="GW304" i="1"/>
  <c r="GW216" i="1"/>
  <c r="GW292" i="1"/>
  <c r="GW184" i="1"/>
  <c r="GW189" i="1"/>
  <c r="GW278" i="1"/>
  <c r="GW249" i="1"/>
  <c r="GW202" i="1"/>
  <c r="GW252" i="1"/>
  <c r="GF257" i="1"/>
  <c r="GF319" i="1"/>
  <c r="GF251" i="1"/>
  <c r="GF305" i="1"/>
  <c r="GF340" i="1"/>
  <c r="GF288" i="1"/>
  <c r="GF189" i="1"/>
  <c r="GF222" i="1"/>
  <c r="GF227" i="1"/>
  <c r="GF255" i="1"/>
  <c r="GF160" i="1"/>
  <c r="GF236" i="1"/>
  <c r="GF217" i="1"/>
  <c r="GF141" i="1"/>
  <c r="GF315" i="1"/>
  <c r="GF202" i="1"/>
  <c r="GF155" i="1"/>
  <c r="GF335" i="1"/>
  <c r="GF224" i="1"/>
  <c r="GF281" i="1"/>
  <c r="GF248" i="1"/>
  <c r="GF246" i="1"/>
  <c r="GF170" i="1"/>
  <c r="GF326" i="1"/>
  <c r="GF167" i="1"/>
  <c r="GF154" i="1"/>
  <c r="GF232" i="1"/>
  <c r="GF149" i="1"/>
  <c r="GF325" i="1"/>
  <c r="GF310" i="1"/>
  <c r="GF199" i="1"/>
  <c r="GF162" i="1"/>
  <c r="GF271" i="1"/>
  <c r="GF256" i="1"/>
  <c r="GF193" i="1"/>
  <c r="GF223" i="1"/>
  <c r="GF300" i="1"/>
  <c r="GF241" i="1"/>
  <c r="GF218" i="1"/>
  <c r="GF259" i="1"/>
  <c r="GF284" i="1"/>
  <c r="GF287" i="1"/>
  <c r="GF219" i="1"/>
  <c r="GF204" i="1"/>
  <c r="GF280" i="1"/>
  <c r="GF337" i="1"/>
  <c r="GF308" i="1"/>
  <c r="GF277" i="1"/>
  <c r="GF211" i="1"/>
  <c r="GF171" i="1"/>
  <c r="GF252" i="1"/>
  <c r="GF324" i="1"/>
  <c r="GF332" i="1"/>
  <c r="GF239" i="1"/>
  <c r="GF274" i="1"/>
  <c r="GF209" i="1"/>
  <c r="GF327" i="1"/>
  <c r="GF216" i="1"/>
  <c r="GF173" i="1"/>
  <c r="GF329" i="1"/>
  <c r="GF306" i="1"/>
  <c r="GF203" i="1"/>
  <c r="GF244" i="1"/>
  <c r="GF188" i="1"/>
  <c r="GF330" i="1"/>
  <c r="GF187" i="1"/>
  <c r="GF314" i="1"/>
  <c r="GF206" i="1"/>
  <c r="GF303" i="1"/>
  <c r="GF336" i="1"/>
  <c r="GF334" i="1"/>
  <c r="GF266" i="1"/>
  <c r="GF172" i="1"/>
  <c r="GF291" i="1"/>
  <c r="GF260" i="1"/>
  <c r="GF221" i="1"/>
  <c r="GF242" i="1"/>
  <c r="GF302" i="1"/>
  <c r="GF254" i="1"/>
  <c r="GF247" i="1"/>
  <c r="GF245" i="1"/>
  <c r="GF268" i="1"/>
  <c r="GF272" i="1"/>
  <c r="GF301" i="1"/>
  <c r="GF220" i="1"/>
  <c r="GF333" i="1"/>
  <c r="GF270" i="1"/>
  <c r="GF190" i="1"/>
  <c r="GF163" i="1"/>
  <c r="GF286" i="1"/>
  <c r="GF292" i="1"/>
  <c r="GF234" i="1"/>
  <c r="GF164" i="1"/>
  <c r="GF174" i="1"/>
  <c r="GF282" i="1"/>
  <c r="GF283" i="1"/>
  <c r="GF139" i="1"/>
  <c r="GF304" i="1"/>
  <c r="GF253" i="1"/>
  <c r="GF183" i="1"/>
  <c r="GF182" i="1"/>
  <c r="GF212" i="1"/>
  <c r="GF215" i="1"/>
  <c r="GF226" i="1"/>
  <c r="GF313" i="1"/>
  <c r="GF249" i="1"/>
  <c r="GF200" i="1"/>
  <c r="GF273" i="1"/>
  <c r="GF320" i="1"/>
  <c r="GF185" i="1"/>
  <c r="GF309" i="1"/>
  <c r="GF265" i="1"/>
  <c r="GF323" i="1"/>
  <c r="GF181" i="1"/>
  <c r="GF328" i="1"/>
  <c r="GF240" i="1"/>
  <c r="GF269" i="1"/>
  <c r="GF250" i="1"/>
  <c r="GF338" i="1"/>
  <c r="GF147" i="1"/>
  <c r="GF214" i="1"/>
  <c r="GF312" i="1"/>
  <c r="GF290" i="1"/>
  <c r="GF20" i="1"/>
  <c r="GF317" i="1"/>
  <c r="GF225" i="1"/>
  <c r="GF275" i="1"/>
  <c r="GF169" i="1"/>
  <c r="GF201" i="1"/>
  <c r="GF179" i="1"/>
  <c r="GF237" i="1"/>
  <c r="GF178" i="1"/>
  <c r="GF161" i="1"/>
  <c r="GF166" i="1"/>
  <c r="GF146" i="1"/>
  <c r="GF258" i="1"/>
  <c r="GF289" i="1"/>
  <c r="GF19" i="1"/>
  <c r="GF176" i="1"/>
  <c r="GF298" i="1"/>
  <c r="GF307" i="1"/>
  <c r="GF279" i="1"/>
  <c r="GF140" i="1"/>
  <c r="GF316" i="1"/>
  <c r="GF293" i="1"/>
  <c r="GF138" i="1"/>
  <c r="GF184" i="1"/>
  <c r="GF210" i="1"/>
  <c r="GF318" i="1"/>
  <c r="GF238" i="1"/>
  <c r="GF213" i="1"/>
  <c r="GF205" i="1"/>
  <c r="GF331" i="1"/>
  <c r="GF233" i="1"/>
  <c r="GF278" i="1"/>
  <c r="GF341" i="1"/>
  <c r="GF207" i="1"/>
  <c r="GF165" i="1"/>
  <c r="GF208" i="1"/>
  <c r="GF322" i="1"/>
  <c r="GF192" i="1"/>
  <c r="GF285" i="1"/>
  <c r="GF191" i="1"/>
  <c r="GF243" i="1"/>
  <c r="GF339" i="1"/>
  <c r="GF321" i="1"/>
  <c r="GF235" i="1"/>
  <c r="GF148" i="1"/>
  <c r="GF311" i="1"/>
  <c r="GF194" i="1"/>
  <c r="GF267" i="1"/>
  <c r="GF180" i="1"/>
  <c r="GF299" i="1"/>
  <c r="GF276" i="1"/>
  <c r="GF175" i="1"/>
  <c r="JX29" i="1"/>
  <c r="JX38" i="1" s="1"/>
  <c r="JX30" i="1"/>
  <c r="JX39" i="1" s="1"/>
  <c r="JX33" i="1"/>
  <c r="JX26" i="1"/>
  <c r="JX35" i="1" s="1"/>
  <c r="JX32" i="1"/>
  <c r="JX41" i="1" s="1"/>
  <c r="JX27" i="1"/>
  <c r="JX36" i="1" s="1"/>
  <c r="JX25" i="1"/>
  <c r="JX34" i="1" s="1"/>
  <c r="JX31" i="1"/>
  <c r="JX40" i="1" s="1"/>
  <c r="JX28" i="1"/>
  <c r="JX37" i="1" s="1"/>
  <c r="EW26" i="1"/>
  <c r="EW35" i="1" s="1"/>
  <c r="EW31" i="1"/>
  <c r="EW40" i="1" s="1"/>
  <c r="EW28" i="1"/>
  <c r="EW37" i="1" s="1"/>
  <c r="EW27" i="1"/>
  <c r="EW36" i="1" s="1"/>
  <c r="EW32" i="1"/>
  <c r="EW41" i="1" s="1"/>
  <c r="EW30" i="1"/>
  <c r="EW39" i="1" s="1"/>
  <c r="EW33" i="1"/>
  <c r="EW25" i="1"/>
  <c r="EW34" i="1" s="1"/>
  <c r="EW29" i="1"/>
  <c r="EW38" i="1" s="1"/>
  <c r="BT26" i="1"/>
  <c r="BT35" i="1" s="1"/>
  <c r="BT32" i="1"/>
  <c r="BT41" i="1" s="1"/>
  <c r="BT33" i="1"/>
  <c r="BT30" i="1"/>
  <c r="BT39" i="1" s="1"/>
  <c r="BT29" i="1"/>
  <c r="BT38" i="1" s="1"/>
  <c r="BT31" i="1"/>
  <c r="BT40" i="1" s="1"/>
  <c r="BT28" i="1"/>
  <c r="BT37" i="1" s="1"/>
  <c r="BT25" i="1"/>
  <c r="BT34" i="1" s="1"/>
  <c r="BT27" i="1"/>
  <c r="BT36" i="1" s="1"/>
  <c r="DV28" i="1"/>
  <c r="DV37" i="1" s="1"/>
  <c r="DV27" i="1"/>
  <c r="DV36" i="1" s="1"/>
  <c r="DV29" i="1"/>
  <c r="DV38" i="1" s="1"/>
  <c r="DV32" i="1"/>
  <c r="DV41" i="1" s="1"/>
  <c r="DV26" i="1"/>
  <c r="DV35" i="1" s="1"/>
  <c r="DV31" i="1"/>
  <c r="DV40" i="1" s="1"/>
  <c r="DV33" i="1"/>
  <c r="DV25" i="1"/>
  <c r="DV34" i="1" s="1"/>
  <c r="DV30" i="1"/>
  <c r="DV39" i="1" s="1"/>
  <c r="IV28" i="1"/>
  <c r="IV37" i="1" s="1"/>
  <c r="IV30" i="1"/>
  <c r="IV39" i="1" s="1"/>
  <c r="IV29" i="1"/>
  <c r="IV38" i="1" s="1"/>
  <c r="IV26" i="1"/>
  <c r="IV35" i="1" s="1"/>
  <c r="IV33" i="1"/>
  <c r="IV32" i="1"/>
  <c r="IV41" i="1" s="1"/>
  <c r="IV25" i="1"/>
  <c r="IV34" i="1" s="1"/>
  <c r="IV31" i="1"/>
  <c r="IV40" i="1" s="1"/>
  <c r="IV27" i="1"/>
  <c r="IV36" i="1" s="1"/>
  <c r="GT251" i="1"/>
  <c r="GT317" i="1"/>
  <c r="GT318" i="1"/>
  <c r="GT283" i="1"/>
  <c r="GT269" i="1"/>
  <c r="GT194" i="1"/>
  <c r="GT287" i="1"/>
  <c r="GT171" i="1"/>
  <c r="GT190" i="1"/>
  <c r="GT138" i="1"/>
  <c r="GT173" i="1"/>
  <c r="GT170" i="1"/>
  <c r="GT182" i="1"/>
  <c r="GT165" i="1"/>
  <c r="GT139" i="1"/>
  <c r="GT213" i="1"/>
  <c r="GT332" i="1"/>
  <c r="GT243" i="1"/>
  <c r="GT273" i="1"/>
  <c r="GT271" i="1"/>
  <c r="GT147" i="1"/>
  <c r="GT149" i="1"/>
  <c r="GT250" i="1"/>
  <c r="GT276" i="1"/>
  <c r="GT212" i="1"/>
  <c r="GT181" i="1"/>
  <c r="GT20" i="1"/>
  <c r="GT241" i="1"/>
  <c r="GT223" i="1"/>
  <c r="GT189" i="1"/>
  <c r="GT307" i="1"/>
  <c r="GT329" i="1"/>
  <c r="GT187" i="1"/>
  <c r="GT256" i="1"/>
  <c r="GT322" i="1"/>
  <c r="GT226" i="1"/>
  <c r="GT299" i="1"/>
  <c r="GT146" i="1"/>
  <c r="GT175" i="1"/>
  <c r="GT193" i="1"/>
  <c r="GT274" i="1"/>
  <c r="GT201" i="1"/>
  <c r="GT224" i="1"/>
  <c r="GT282" i="1"/>
  <c r="GT286" i="1"/>
  <c r="GT233" i="1"/>
  <c r="GT280" i="1"/>
  <c r="GT312" i="1"/>
  <c r="GT220" i="1"/>
  <c r="GT327" i="1"/>
  <c r="GT338" i="1"/>
  <c r="GT141" i="1"/>
  <c r="GT289" i="1"/>
  <c r="GT291" i="1"/>
  <c r="GT188" i="1"/>
  <c r="GT227" i="1"/>
  <c r="GT244" i="1"/>
  <c r="GT277" i="1"/>
  <c r="GT237" i="1"/>
  <c r="GT242" i="1"/>
  <c r="GT238" i="1"/>
  <c r="GT300" i="1"/>
  <c r="GT336" i="1"/>
  <c r="GT305" i="1"/>
  <c r="GT164" i="1"/>
  <c r="GT293" i="1"/>
  <c r="GT249" i="1"/>
  <c r="GT278" i="1"/>
  <c r="GT215" i="1"/>
  <c r="GT225" i="1"/>
  <c r="GT199" i="1"/>
  <c r="GT255" i="1"/>
  <c r="GT284" i="1"/>
  <c r="GT218" i="1"/>
  <c r="GT183" i="1"/>
  <c r="GT179" i="1"/>
  <c r="GT160" i="1"/>
  <c r="GT303" i="1"/>
  <c r="GT185" i="1"/>
  <c r="GT206" i="1"/>
  <c r="GT306" i="1"/>
  <c r="GT217" i="1"/>
  <c r="GT275" i="1"/>
  <c r="GT319" i="1"/>
  <c r="GT279" i="1"/>
  <c r="GT270" i="1"/>
  <c r="GT184" i="1"/>
  <c r="GT219" i="1"/>
  <c r="GT248" i="1"/>
  <c r="GT311" i="1"/>
  <c r="GT154" i="1"/>
  <c r="GT207" i="1"/>
  <c r="GT191" i="1"/>
  <c r="GT140" i="1"/>
  <c r="GT210" i="1"/>
  <c r="GT315" i="1"/>
  <c r="GT324" i="1"/>
  <c r="GT325" i="1"/>
  <c r="GT247" i="1"/>
  <c r="GT333" i="1"/>
  <c r="GT337" i="1"/>
  <c r="GT321" i="1"/>
  <c r="GT314" i="1"/>
  <c r="GT335" i="1"/>
  <c r="GT162" i="1"/>
  <c r="GT316" i="1"/>
  <c r="GT208" i="1"/>
  <c r="GT222" i="1"/>
  <c r="GT19" i="1"/>
  <c r="GT216" i="1"/>
  <c r="GT192" i="1"/>
  <c r="GT281" i="1"/>
  <c r="GT232" i="1"/>
  <c r="GT259" i="1"/>
  <c r="GT339" i="1"/>
  <c r="GT334" i="1"/>
  <c r="GT200" i="1"/>
  <c r="GT245" i="1"/>
  <c r="GT272" i="1"/>
  <c r="GT341" i="1"/>
  <c r="GT209" i="1"/>
  <c r="GT320" i="1"/>
  <c r="GT236" i="1"/>
  <c r="GT246" i="1"/>
  <c r="GT302" i="1"/>
  <c r="GT266" i="1"/>
  <c r="GT254" i="1"/>
  <c r="GT205" i="1"/>
  <c r="GT340" i="1"/>
  <c r="GT239" i="1"/>
  <c r="GT309" i="1"/>
  <c r="GT172" i="1"/>
  <c r="GT308" i="1"/>
  <c r="GT214" i="1"/>
  <c r="GT252" i="1"/>
  <c r="GT298" i="1"/>
  <c r="GT180" i="1"/>
  <c r="GT285" i="1"/>
  <c r="GT290" i="1"/>
  <c r="GT166" i="1"/>
  <c r="GT176" i="1"/>
  <c r="GT202" i="1"/>
  <c r="GT260" i="1"/>
  <c r="GT310" i="1"/>
  <c r="GT257" i="1"/>
  <c r="GT258" i="1"/>
  <c r="GT161" i="1"/>
  <c r="GT331" i="1"/>
  <c r="GT292" i="1"/>
  <c r="GT221" i="1"/>
  <c r="GT268" i="1"/>
  <c r="GT323" i="1"/>
  <c r="GT155" i="1"/>
  <c r="GT203" i="1"/>
  <c r="GT330" i="1"/>
  <c r="GT169" i="1"/>
  <c r="GT326" i="1"/>
  <c r="GT288" i="1"/>
  <c r="GT267" i="1"/>
  <c r="GT204" i="1"/>
  <c r="GT234" i="1"/>
  <c r="GT301" i="1"/>
  <c r="GT178" i="1"/>
  <c r="GT240" i="1"/>
  <c r="GT328" i="1"/>
  <c r="GT174" i="1"/>
  <c r="GT265" i="1"/>
  <c r="GT148" i="1"/>
  <c r="GT163" i="1"/>
  <c r="GT167" i="1"/>
  <c r="GT211" i="1"/>
  <c r="GT235" i="1"/>
  <c r="GT313" i="1"/>
  <c r="GT304" i="1"/>
  <c r="GT253" i="1"/>
  <c r="FF336" i="1"/>
  <c r="FF250" i="1"/>
  <c r="FF341" i="1"/>
  <c r="FF323" i="1"/>
  <c r="FF331" i="1"/>
  <c r="FF178" i="1"/>
  <c r="FF251" i="1"/>
  <c r="FF238" i="1"/>
  <c r="FF327" i="1"/>
  <c r="FF340" i="1"/>
  <c r="FF269" i="1"/>
  <c r="FF286" i="1"/>
  <c r="FF147" i="1"/>
  <c r="FF306" i="1"/>
  <c r="FF179" i="1"/>
  <c r="FF305" i="1"/>
  <c r="FF163" i="1"/>
  <c r="FF301" i="1"/>
  <c r="FF188" i="1"/>
  <c r="FF219" i="1"/>
  <c r="FF19" i="1"/>
  <c r="FF303" i="1"/>
  <c r="FF274" i="1"/>
  <c r="FF293" i="1"/>
  <c r="FF248" i="1"/>
  <c r="FF227" i="1"/>
  <c r="FF148" i="1"/>
  <c r="FF321" i="1"/>
  <c r="FF161" i="1"/>
  <c r="FF205" i="1"/>
  <c r="FF244" i="1"/>
  <c r="FF192" i="1"/>
  <c r="FF20" i="1"/>
  <c r="FF207" i="1"/>
  <c r="FF201" i="1"/>
  <c r="FF280" i="1"/>
  <c r="FF275" i="1"/>
  <c r="FF235" i="1"/>
  <c r="FF256" i="1"/>
  <c r="FF218" i="1"/>
  <c r="FF319" i="1"/>
  <c r="FF316" i="1"/>
  <c r="FF212" i="1"/>
  <c r="FF246" i="1"/>
  <c r="FF265" i="1"/>
  <c r="FF213" i="1"/>
  <c r="FF182" i="1"/>
  <c r="FF203" i="1"/>
  <c r="FF328" i="1"/>
  <c r="FF139" i="1"/>
  <c r="FF290" i="1"/>
  <c r="FF232" i="1"/>
  <c r="FF329" i="1"/>
  <c r="FF176" i="1"/>
  <c r="FF312" i="1"/>
  <c r="FF330" i="1"/>
  <c r="FF222" i="1"/>
  <c r="FF317" i="1"/>
  <c r="FF175" i="1"/>
  <c r="FF162" i="1"/>
  <c r="FF138" i="1"/>
  <c r="FF214" i="1"/>
  <c r="FF245" i="1"/>
  <c r="FF240" i="1"/>
  <c r="FF268" i="1"/>
  <c r="FF281" i="1"/>
  <c r="FF242" i="1"/>
  <c r="FF210" i="1"/>
  <c r="FF324" i="1"/>
  <c r="FF339" i="1"/>
  <c r="FF202" i="1"/>
  <c r="FF155" i="1"/>
  <c r="FF194" i="1"/>
  <c r="FF335" i="1"/>
  <c r="FF260" i="1"/>
  <c r="FF234" i="1"/>
  <c r="FF287" i="1"/>
  <c r="FF239" i="1"/>
  <c r="FF310" i="1"/>
  <c r="FF149" i="1"/>
  <c r="FF288" i="1"/>
  <c r="FF243" i="1"/>
  <c r="FF337" i="1"/>
  <c r="FF299" i="1"/>
  <c r="FF160" i="1"/>
  <c r="FF170" i="1"/>
  <c r="FF184" i="1"/>
  <c r="FF318" i="1"/>
  <c r="FF338" i="1"/>
  <c r="FF172" i="1"/>
  <c r="FF146" i="1"/>
  <c r="FF267" i="1"/>
  <c r="FF279" i="1"/>
  <c r="FF253" i="1"/>
  <c r="FF333" i="1"/>
  <c r="FF191" i="1"/>
  <c r="FF206" i="1"/>
  <c r="FF204" i="1"/>
  <c r="FF167" i="1"/>
  <c r="FF185" i="1"/>
  <c r="FF209" i="1"/>
  <c r="FF226" i="1"/>
  <c r="FF224" i="1"/>
  <c r="FF193" i="1"/>
  <c r="FF259" i="1"/>
  <c r="FF255" i="1"/>
  <c r="FF241" i="1"/>
  <c r="FF277" i="1"/>
  <c r="FF325" i="1"/>
  <c r="FF181" i="1"/>
  <c r="FF165" i="1"/>
  <c r="FF300" i="1"/>
  <c r="FF173" i="1"/>
  <c r="FF189" i="1"/>
  <c r="FF326" i="1"/>
  <c r="FF220" i="1"/>
  <c r="FF237" i="1"/>
  <c r="FF304" i="1"/>
  <c r="FF315" i="1"/>
  <c r="FF215" i="1"/>
  <c r="FF249" i="1"/>
  <c r="FF298" i="1"/>
  <c r="FF271" i="1"/>
  <c r="FF308" i="1"/>
  <c r="FF332" i="1"/>
  <c r="FF171" i="1"/>
  <c r="FF183" i="1"/>
  <c r="FF200" i="1"/>
  <c r="FF211" i="1"/>
  <c r="FF141" i="1"/>
  <c r="FF221" i="1"/>
  <c r="FF199" i="1"/>
  <c r="FF314" i="1"/>
  <c r="FF311" i="1"/>
  <c r="FF236" i="1"/>
  <c r="FF313" i="1"/>
  <c r="FF322" i="1"/>
  <c r="FF320" i="1"/>
  <c r="FF258" i="1"/>
  <c r="FF285" i="1"/>
  <c r="FF292" i="1"/>
  <c r="FF169" i="1"/>
  <c r="FF223" i="1"/>
  <c r="FF284" i="1"/>
  <c r="FF291" i="1"/>
  <c r="FF276" i="1"/>
  <c r="FF247" i="1"/>
  <c r="FF254" i="1"/>
  <c r="FF309" i="1"/>
  <c r="FF302" i="1"/>
  <c r="FF307" i="1"/>
  <c r="FF154" i="1"/>
  <c r="FF282" i="1"/>
  <c r="FF140" i="1"/>
  <c r="FF166" i="1"/>
  <c r="FF252" i="1"/>
  <c r="FF283" i="1"/>
  <c r="FF164" i="1"/>
  <c r="FF272" i="1"/>
  <c r="FF233" i="1"/>
  <c r="FF180" i="1"/>
  <c r="FF334" i="1"/>
  <c r="FF273" i="1"/>
  <c r="FF190" i="1"/>
  <c r="FF217" i="1"/>
  <c r="FF208" i="1"/>
  <c r="FF216" i="1"/>
  <c r="FF174" i="1"/>
  <c r="FF225" i="1"/>
  <c r="FF278" i="1"/>
  <c r="FF187" i="1"/>
  <c r="FF266" i="1"/>
  <c r="FF289" i="1"/>
  <c r="FF257" i="1"/>
  <c r="FF270" i="1"/>
  <c r="JF277" i="1"/>
  <c r="JF269" i="1"/>
  <c r="JF238" i="1"/>
  <c r="JF293" i="1"/>
  <c r="JF245" i="1"/>
  <c r="JF340" i="1"/>
  <c r="JF148" i="1"/>
  <c r="JF309" i="1"/>
  <c r="JF308" i="1"/>
  <c r="JF329" i="1"/>
  <c r="JF285" i="1"/>
  <c r="JF188" i="1"/>
  <c r="JF20" i="1"/>
  <c r="JF234" i="1"/>
  <c r="JF303" i="1"/>
  <c r="JF300" i="1"/>
  <c r="JF172" i="1"/>
  <c r="JF292" i="1"/>
  <c r="JF239" i="1"/>
  <c r="JF331" i="1"/>
  <c r="JF304" i="1"/>
  <c r="JF319" i="1"/>
  <c r="JF290" i="1"/>
  <c r="JF225" i="1"/>
  <c r="JF210" i="1"/>
  <c r="JF204" i="1"/>
  <c r="JF221" i="1"/>
  <c r="JF307" i="1"/>
  <c r="JF249" i="1"/>
  <c r="JF275" i="1"/>
  <c r="JF265" i="1"/>
  <c r="JF235" i="1"/>
  <c r="JF190" i="1"/>
  <c r="JF325" i="1"/>
  <c r="JF301" i="1"/>
  <c r="JF209" i="1"/>
  <c r="JF214" i="1"/>
  <c r="JF286" i="1"/>
  <c r="JF223" i="1"/>
  <c r="JF201" i="1"/>
  <c r="JF140" i="1"/>
  <c r="JF213" i="1"/>
  <c r="JF240" i="1"/>
  <c r="JF266" i="1"/>
  <c r="JF171" i="1"/>
  <c r="JF211" i="1"/>
  <c r="JF216" i="1"/>
  <c r="JF339" i="1"/>
  <c r="JF312" i="1"/>
  <c r="JF160" i="1"/>
  <c r="JF341" i="1"/>
  <c r="JF330" i="1"/>
  <c r="JF287" i="1"/>
  <c r="JF200" i="1"/>
  <c r="JF327" i="1"/>
  <c r="JF247" i="1"/>
  <c r="JF268" i="1"/>
  <c r="JF174" i="1"/>
  <c r="JF154" i="1"/>
  <c r="JF180" i="1"/>
  <c r="JF324" i="1"/>
  <c r="JF306" i="1"/>
  <c r="JF166" i="1"/>
  <c r="JF155" i="1"/>
  <c r="JF178" i="1"/>
  <c r="JF181" i="1"/>
  <c r="JF176" i="1"/>
  <c r="JF326" i="1"/>
  <c r="JF298" i="1"/>
  <c r="JF270" i="1"/>
  <c r="JF244" i="1"/>
  <c r="JF241" i="1"/>
  <c r="JF273" i="1"/>
  <c r="JF203" i="1"/>
  <c r="JF336" i="1"/>
  <c r="JF302" i="1"/>
  <c r="JF217" i="1"/>
  <c r="JF175" i="1"/>
  <c r="JF183" i="1"/>
  <c r="JF291" i="1"/>
  <c r="JF283" i="1"/>
  <c r="JF260" i="1"/>
  <c r="JF232" i="1"/>
  <c r="JF288" i="1"/>
  <c r="JF256" i="1"/>
  <c r="JF257" i="1"/>
  <c r="JF146" i="1"/>
  <c r="JF259" i="1"/>
  <c r="JF141" i="1"/>
  <c r="JF162" i="1"/>
  <c r="JF165" i="1"/>
  <c r="JF182" i="1"/>
  <c r="JF164" i="1"/>
  <c r="JF205" i="1"/>
  <c r="JF202" i="1"/>
  <c r="JF317" i="1"/>
  <c r="JF289" i="1"/>
  <c r="JF233" i="1"/>
  <c r="JF222" i="1"/>
  <c r="JF252" i="1"/>
  <c r="JF313" i="1"/>
  <c r="JF193" i="1"/>
  <c r="JF138" i="1"/>
  <c r="JF215" i="1"/>
  <c r="JF173" i="1"/>
  <c r="JF179" i="1"/>
  <c r="JF139" i="1"/>
  <c r="JF224" i="1"/>
  <c r="JF19" i="1"/>
  <c r="JF255" i="1"/>
  <c r="JF335" i="1"/>
  <c r="JF271" i="1"/>
  <c r="JF274" i="1"/>
  <c r="JF251" i="1"/>
  <c r="JF322" i="1"/>
  <c r="JF332" i="1"/>
  <c r="JF258" i="1"/>
  <c r="JF185" i="1"/>
  <c r="JF192" i="1"/>
  <c r="JF276" i="1"/>
  <c r="JF207" i="1"/>
  <c r="JF227" i="1"/>
  <c r="JF318" i="1"/>
  <c r="JF321" i="1"/>
  <c r="JF219" i="1"/>
  <c r="JF237" i="1"/>
  <c r="JF333" i="1"/>
  <c r="JF315" i="1"/>
  <c r="JF314" i="1"/>
  <c r="JF323" i="1"/>
  <c r="JF206" i="1"/>
  <c r="JF328" i="1"/>
  <c r="JF316" i="1"/>
  <c r="JF243" i="1"/>
  <c r="JF220" i="1"/>
  <c r="JF218" i="1"/>
  <c r="JF191" i="1"/>
  <c r="JF278" i="1"/>
  <c r="JF272" i="1"/>
  <c r="JF169" i="1"/>
  <c r="JF149" i="1"/>
  <c r="JF147" i="1"/>
  <c r="JF310" i="1"/>
  <c r="JF299" i="1"/>
  <c r="JF242" i="1"/>
  <c r="JF253" i="1"/>
  <c r="JF280" i="1"/>
  <c r="JF334" i="1"/>
  <c r="JF212" i="1"/>
  <c r="JF282" i="1"/>
  <c r="JF305" i="1"/>
  <c r="JF248" i="1"/>
  <c r="JF267" i="1"/>
  <c r="JF338" i="1"/>
  <c r="JF284" i="1"/>
  <c r="JF281" i="1"/>
  <c r="JF246" i="1"/>
  <c r="JF226" i="1"/>
  <c r="JF320" i="1"/>
  <c r="JF250" i="1"/>
  <c r="JF279" i="1"/>
  <c r="JF161" i="1"/>
  <c r="JF311" i="1"/>
  <c r="JF254" i="1"/>
  <c r="JF184" i="1"/>
  <c r="JF163" i="1"/>
  <c r="JF236" i="1"/>
  <c r="JF194" i="1"/>
  <c r="JF337" i="1"/>
  <c r="JF167" i="1"/>
  <c r="JF199" i="1"/>
  <c r="JF187" i="1"/>
  <c r="JF170" i="1"/>
  <c r="JF208" i="1"/>
  <c r="JF189" i="1"/>
  <c r="DH27" i="1"/>
  <c r="DH36" i="1" s="1"/>
  <c r="DH31" i="1"/>
  <c r="DH40" i="1" s="1"/>
  <c r="DH29" i="1"/>
  <c r="DH38" i="1" s="1"/>
  <c r="DH28" i="1"/>
  <c r="DH37" i="1" s="1"/>
  <c r="DH30" i="1"/>
  <c r="DH39" i="1" s="1"/>
  <c r="DH32" i="1"/>
  <c r="DH41" i="1" s="1"/>
  <c r="DH26" i="1"/>
  <c r="DH35" i="1" s="1"/>
  <c r="DH33" i="1"/>
  <c r="DH25" i="1"/>
  <c r="DH34" i="1" s="1"/>
  <c r="GH210" i="1"/>
  <c r="GH204" i="1"/>
  <c r="GH203" i="1"/>
  <c r="GH265" i="1"/>
  <c r="GH268" i="1"/>
  <c r="GH214" i="1"/>
  <c r="GH330" i="1"/>
  <c r="GH316" i="1"/>
  <c r="GH302" i="1"/>
  <c r="GH332" i="1"/>
  <c r="GH254" i="1"/>
  <c r="GH192" i="1"/>
  <c r="GH260" i="1"/>
  <c r="GH303" i="1"/>
  <c r="GH309" i="1"/>
  <c r="GH172" i="1"/>
  <c r="GH286" i="1"/>
  <c r="GH250" i="1"/>
  <c r="GH148" i="1"/>
  <c r="GH327" i="1"/>
  <c r="GH313" i="1"/>
  <c r="GH317" i="1"/>
  <c r="GH181" i="1"/>
  <c r="GH258" i="1"/>
  <c r="GH207" i="1"/>
  <c r="GH221" i="1"/>
  <c r="GH213" i="1"/>
  <c r="GH290" i="1"/>
  <c r="GH249" i="1"/>
  <c r="GH234" i="1"/>
  <c r="GH278" i="1"/>
  <c r="GH191" i="1"/>
  <c r="GH337" i="1"/>
  <c r="GH307" i="1"/>
  <c r="GH138" i="1"/>
  <c r="GH215" i="1"/>
  <c r="GH241" i="1"/>
  <c r="GH147" i="1"/>
  <c r="GH199" i="1"/>
  <c r="GH139" i="1"/>
  <c r="GH256" i="1"/>
  <c r="GH223" i="1"/>
  <c r="GH285" i="1"/>
  <c r="GH155" i="1"/>
  <c r="GH328" i="1"/>
  <c r="GH306" i="1"/>
  <c r="GH340" i="1"/>
  <c r="GH322" i="1"/>
  <c r="GH329" i="1"/>
  <c r="GH338" i="1"/>
  <c r="GH331" i="1"/>
  <c r="GH206" i="1"/>
  <c r="GH140" i="1"/>
  <c r="GH336" i="1"/>
  <c r="GH272" i="1"/>
  <c r="GH232" i="1"/>
  <c r="GH298" i="1"/>
  <c r="GH160" i="1"/>
  <c r="GH176" i="1"/>
  <c r="GH310" i="1"/>
  <c r="GH304" i="1"/>
  <c r="GH161" i="1"/>
  <c r="GH163" i="1"/>
  <c r="GH170" i="1"/>
  <c r="GH184" i="1"/>
  <c r="GH311" i="1"/>
  <c r="GH314" i="1"/>
  <c r="GH273" i="1"/>
  <c r="GH248" i="1"/>
  <c r="GH280" i="1"/>
  <c r="GH239" i="1"/>
  <c r="GH270" i="1"/>
  <c r="GH218" i="1"/>
  <c r="GH301" i="1"/>
  <c r="GH335" i="1"/>
  <c r="GH245" i="1"/>
  <c r="GH169" i="1"/>
  <c r="GH185" i="1"/>
  <c r="GH224" i="1"/>
  <c r="GH267" i="1"/>
  <c r="GH282" i="1"/>
  <c r="GH247" i="1"/>
  <c r="GH276" i="1"/>
  <c r="GH251" i="1"/>
  <c r="GH255" i="1"/>
  <c r="GH146" i="1"/>
  <c r="GH149" i="1"/>
  <c r="GH275" i="1"/>
  <c r="GH293" i="1"/>
  <c r="GH173" i="1"/>
  <c r="GH166" i="1"/>
  <c r="GH154" i="1"/>
  <c r="GH205" i="1"/>
  <c r="GH208" i="1"/>
  <c r="GH165" i="1"/>
  <c r="GH257" i="1"/>
  <c r="GH292" i="1"/>
  <c r="GH141" i="1"/>
  <c r="GH279" i="1"/>
  <c r="GH325" i="1"/>
  <c r="GH194" i="1"/>
  <c r="GH211" i="1"/>
  <c r="GH283" i="1"/>
  <c r="GH171" i="1"/>
  <c r="GH183" i="1"/>
  <c r="GH209" i="1"/>
  <c r="GH220" i="1"/>
  <c r="GH237" i="1"/>
  <c r="GH19" i="1"/>
  <c r="GH240" i="1"/>
  <c r="GH288" i="1"/>
  <c r="GH236" i="1"/>
  <c r="GH243" i="1"/>
  <c r="GH259" i="1"/>
  <c r="GH339" i="1"/>
  <c r="GH320" i="1"/>
  <c r="GH277" i="1"/>
  <c r="GH179" i="1"/>
  <c r="GH193" i="1"/>
  <c r="GH246" i="1"/>
  <c r="GH227" i="1"/>
  <c r="GH212" i="1"/>
  <c r="GH315" i="1"/>
  <c r="GH300" i="1"/>
  <c r="GH201" i="1"/>
  <c r="GH289" i="1"/>
  <c r="GH333" i="1"/>
  <c r="GH321" i="1"/>
  <c r="GH308" i="1"/>
  <c r="GH326" i="1"/>
  <c r="GH242" i="1"/>
  <c r="GH222" i="1"/>
  <c r="GH281" i="1"/>
  <c r="GH174" i="1"/>
  <c r="GH200" i="1"/>
  <c r="GH216" i="1"/>
  <c r="GH187" i="1"/>
  <c r="GH284" i="1"/>
  <c r="GH274" i="1"/>
  <c r="GH299" i="1"/>
  <c r="GH324" i="1"/>
  <c r="GH318" i="1"/>
  <c r="GH334" i="1"/>
  <c r="GH167" i="1"/>
  <c r="GH287" i="1"/>
  <c r="GH238" i="1"/>
  <c r="GH269" i="1"/>
  <c r="GH312" i="1"/>
  <c r="GH217" i="1"/>
  <c r="GH226" i="1"/>
  <c r="GH235" i="1"/>
  <c r="GH252" i="1"/>
  <c r="GH253" i="1"/>
  <c r="GH323" i="1"/>
  <c r="GH291" i="1"/>
  <c r="GH180" i="1"/>
  <c r="GH319" i="1"/>
  <c r="GH162" i="1"/>
  <c r="GH219" i="1"/>
  <c r="GH188" i="1"/>
  <c r="GH190" i="1"/>
  <c r="GH20" i="1"/>
  <c r="GH189" i="1"/>
  <c r="GH225" i="1"/>
  <c r="GH175" i="1"/>
  <c r="GH244" i="1"/>
  <c r="GH202" i="1"/>
  <c r="GH266" i="1"/>
  <c r="GH341" i="1"/>
  <c r="GH182" i="1"/>
  <c r="GH233" i="1"/>
  <c r="GH164" i="1"/>
  <c r="GH271" i="1"/>
  <c r="GH178" i="1"/>
  <c r="GH305" i="1"/>
  <c r="DG28" i="1"/>
  <c r="DG37" i="1" s="1"/>
  <c r="DG31" i="1"/>
  <c r="DG40" i="1" s="1"/>
  <c r="DG29" i="1"/>
  <c r="DG38" i="1" s="1"/>
  <c r="DG33" i="1"/>
  <c r="DG25" i="1"/>
  <c r="DG34" i="1" s="1"/>
  <c r="DG30" i="1"/>
  <c r="DG39" i="1" s="1"/>
  <c r="DG27" i="1"/>
  <c r="DG36" i="1" s="1"/>
  <c r="DG26" i="1"/>
  <c r="DG35" i="1" s="1"/>
  <c r="DG32" i="1"/>
  <c r="DG41" i="1" s="1"/>
  <c r="FH27" i="1"/>
  <c r="FH36" i="1" s="1"/>
  <c r="FH32" i="1"/>
  <c r="FH41" i="1" s="1"/>
  <c r="FH31" i="1"/>
  <c r="FH40" i="1" s="1"/>
  <c r="FH28" i="1"/>
  <c r="FH37" i="1" s="1"/>
  <c r="FH33" i="1"/>
  <c r="FH26" i="1"/>
  <c r="FH35" i="1" s="1"/>
  <c r="FH29" i="1"/>
  <c r="FH38" i="1" s="1"/>
  <c r="FH25" i="1"/>
  <c r="FH34" i="1" s="1"/>
  <c r="FH30" i="1"/>
  <c r="FH39" i="1" s="1"/>
  <c r="JE30" i="1"/>
  <c r="JE39" i="1" s="1"/>
  <c r="JE26" i="1"/>
  <c r="JE35" i="1" s="1"/>
  <c r="JE33" i="1"/>
  <c r="JE31" i="1"/>
  <c r="JE40" i="1" s="1"/>
  <c r="JE28" i="1"/>
  <c r="JE37" i="1" s="1"/>
  <c r="JE32" i="1"/>
  <c r="JE41" i="1" s="1"/>
  <c r="JE29" i="1"/>
  <c r="JE38" i="1" s="1"/>
  <c r="JE27" i="1"/>
  <c r="JE36" i="1" s="1"/>
  <c r="JE25" i="1"/>
  <c r="JE34" i="1" s="1"/>
  <c r="GK30" i="1"/>
  <c r="GK39" i="1" s="1"/>
  <c r="GK31" i="1"/>
  <c r="GK40" i="1" s="1"/>
  <c r="GK33" i="1"/>
  <c r="GK28" i="1"/>
  <c r="GK37" i="1" s="1"/>
  <c r="GK27" i="1"/>
  <c r="GK36" i="1" s="1"/>
  <c r="GK26" i="1"/>
  <c r="GK35" i="1" s="1"/>
  <c r="GK29" i="1"/>
  <c r="GK38" i="1" s="1"/>
  <c r="GK32" i="1"/>
  <c r="GK41" i="1" s="1"/>
  <c r="GK25" i="1"/>
  <c r="GK34" i="1" s="1"/>
  <c r="AA264" i="1" a="1"/>
  <c r="AA264" i="1" s="1"/>
  <c r="EL28" i="1"/>
  <c r="EL37" i="1" s="1"/>
  <c r="EL32" i="1"/>
  <c r="EL41" i="1" s="1"/>
  <c r="EL30" i="1"/>
  <c r="EL39" i="1" s="1"/>
  <c r="EL29" i="1"/>
  <c r="EL38" i="1" s="1"/>
  <c r="EL31" i="1"/>
  <c r="EL40" i="1" s="1"/>
  <c r="EL33" i="1"/>
  <c r="EL26" i="1"/>
  <c r="EL35" i="1" s="1"/>
  <c r="EL25" i="1"/>
  <c r="EL34" i="1" s="1"/>
  <c r="EL27" i="1"/>
  <c r="EL36" i="1" s="1"/>
  <c r="EO165" i="1"/>
  <c r="EO318" i="1"/>
  <c r="EO238" i="1"/>
  <c r="EO276" i="1"/>
  <c r="EO273" i="1"/>
  <c r="EO332" i="1"/>
  <c r="EO242" i="1"/>
  <c r="EO194" i="1"/>
  <c r="EO340" i="1"/>
  <c r="EO301" i="1"/>
  <c r="EO259" i="1"/>
  <c r="EO317" i="1"/>
  <c r="EO260" i="1"/>
  <c r="EO174" i="1"/>
  <c r="EO282" i="1"/>
  <c r="EO140" i="1"/>
  <c r="EO207" i="1"/>
  <c r="EO322" i="1"/>
  <c r="EO212" i="1"/>
  <c r="EO311" i="1"/>
  <c r="EO310" i="1"/>
  <c r="EO236" i="1"/>
  <c r="EO199" i="1"/>
  <c r="EO255" i="1"/>
  <c r="EO176" i="1"/>
  <c r="EO244" i="1"/>
  <c r="EO232" i="1"/>
  <c r="EO175" i="1"/>
  <c r="EO278" i="1"/>
  <c r="EO179" i="1"/>
  <c r="EO281" i="1"/>
  <c r="EO283" i="1"/>
  <c r="EO280" i="1"/>
  <c r="EO299" i="1"/>
  <c r="EO309" i="1"/>
  <c r="EO181" i="1"/>
  <c r="EO147" i="1"/>
  <c r="EO270" i="1"/>
  <c r="EO235" i="1"/>
  <c r="EO341" i="1"/>
  <c r="EO330" i="1"/>
  <c r="EO209" i="1"/>
  <c r="EO20" i="1"/>
  <c r="EO164" i="1"/>
  <c r="EO315" i="1"/>
  <c r="EO185" i="1"/>
  <c r="EO252" i="1"/>
  <c r="EO329" i="1"/>
  <c r="EO298" i="1"/>
  <c r="EO237" i="1"/>
  <c r="EO155" i="1"/>
  <c r="EO251" i="1"/>
  <c r="EO166" i="1"/>
  <c r="EO173" i="1"/>
  <c r="EO182" i="1"/>
  <c r="EO288" i="1"/>
  <c r="EO220" i="1"/>
  <c r="EO265" i="1"/>
  <c r="EO240" i="1"/>
  <c r="EO146" i="1"/>
  <c r="EO323" i="1"/>
  <c r="EO337" i="1"/>
  <c r="EO187" i="1"/>
  <c r="EO334" i="1"/>
  <c r="EO222" i="1"/>
  <c r="EO274" i="1"/>
  <c r="EO206" i="1"/>
  <c r="EO272" i="1"/>
  <c r="EO167" i="1"/>
  <c r="EO268" i="1"/>
  <c r="EO217" i="1"/>
  <c r="EO314" i="1"/>
  <c r="EO258" i="1"/>
  <c r="EO163" i="1"/>
  <c r="EO256" i="1"/>
  <c r="EO292" i="1"/>
  <c r="EO247" i="1"/>
  <c r="EO178" i="1"/>
  <c r="EO239" i="1"/>
  <c r="EO154" i="1"/>
  <c r="EO249" i="1"/>
  <c r="EO190" i="1"/>
  <c r="EO279" i="1"/>
  <c r="EO293" i="1"/>
  <c r="EO248" i="1"/>
  <c r="EO208" i="1"/>
  <c r="EO302" i="1"/>
  <c r="EO189" i="1"/>
  <c r="EO324" i="1"/>
  <c r="EO289" i="1"/>
  <c r="EO218" i="1"/>
  <c r="EO319" i="1"/>
  <c r="EO312" i="1"/>
  <c r="EO210" i="1"/>
  <c r="EO257" i="1"/>
  <c r="EO205" i="1"/>
  <c r="EO304" i="1"/>
  <c r="EO246" i="1"/>
  <c r="EO162" i="1"/>
  <c r="EO291" i="1"/>
  <c r="EO169" i="1"/>
  <c r="EO269" i="1"/>
  <c r="EO286" i="1"/>
  <c r="EO267" i="1"/>
  <c r="EO191" i="1"/>
  <c r="EO325" i="1"/>
  <c r="EO171" i="1"/>
  <c r="EO271" i="1"/>
  <c r="EO184" i="1"/>
  <c r="EO227" i="1"/>
  <c r="EO188" i="1"/>
  <c r="EO170" i="1"/>
  <c r="EO328" i="1"/>
  <c r="EO141" i="1"/>
  <c r="EO213" i="1"/>
  <c r="EO320" i="1"/>
  <c r="EO313" i="1"/>
  <c r="EO333" i="1"/>
  <c r="EO211" i="1"/>
  <c r="EO306" i="1"/>
  <c r="EO219" i="1"/>
  <c r="EO327" i="1"/>
  <c r="EO216" i="1"/>
  <c r="EO335" i="1"/>
  <c r="EO331" i="1"/>
  <c r="EO172" i="1"/>
  <c r="EO234" i="1"/>
  <c r="EO250" i="1"/>
  <c r="EO277" i="1"/>
  <c r="EO193" i="1"/>
  <c r="EO19" i="1"/>
  <c r="EO203" i="1"/>
  <c r="EO321" i="1"/>
  <c r="EO326" i="1"/>
  <c r="EO183" i="1"/>
  <c r="EO161" i="1"/>
  <c r="EO254" i="1"/>
  <c r="EO287" i="1"/>
  <c r="EO284" i="1"/>
  <c r="EO202" i="1"/>
  <c r="EO305" i="1"/>
  <c r="EO214" i="1"/>
  <c r="EO300" i="1"/>
  <c r="EO200" i="1"/>
  <c r="EO204" i="1"/>
  <c r="EO201" i="1"/>
  <c r="EO225" i="1"/>
  <c r="EO243" i="1"/>
  <c r="EO290" i="1"/>
  <c r="EO307" i="1"/>
  <c r="EO253" i="1"/>
  <c r="EO192" i="1"/>
  <c r="EO160" i="1"/>
  <c r="EO336" i="1"/>
  <c r="EO266" i="1"/>
  <c r="EO245" i="1"/>
  <c r="EO339" i="1"/>
  <c r="EO308" i="1"/>
  <c r="EO338" i="1"/>
  <c r="EO241" i="1"/>
  <c r="EO226" i="1"/>
  <c r="EO148" i="1"/>
  <c r="EO275" i="1"/>
  <c r="EO215" i="1"/>
  <c r="EO224" i="1"/>
  <c r="EO149" i="1"/>
  <c r="EO138" i="1"/>
  <c r="EO223" i="1"/>
  <c r="EO221" i="1"/>
  <c r="EO316" i="1"/>
  <c r="EO180" i="1"/>
  <c r="EO233" i="1"/>
  <c r="EO285" i="1"/>
  <c r="EO303" i="1"/>
  <c r="EO139" i="1"/>
  <c r="CK202" i="1"/>
  <c r="CK336" i="1"/>
  <c r="CK280" i="1"/>
  <c r="CK312" i="1"/>
  <c r="CK246" i="1"/>
  <c r="CK182" i="1"/>
  <c r="CK188" i="1"/>
  <c r="CK147" i="1"/>
  <c r="CK222" i="1"/>
  <c r="CK325" i="1"/>
  <c r="CK201" i="1"/>
  <c r="CK289" i="1"/>
  <c r="CK242" i="1"/>
  <c r="CK304" i="1"/>
  <c r="CK189" i="1"/>
  <c r="CK163" i="1"/>
  <c r="CK251" i="1"/>
  <c r="CK173" i="1"/>
  <c r="CK303" i="1"/>
  <c r="CK199" i="1"/>
  <c r="CK254" i="1"/>
  <c r="CK287" i="1"/>
  <c r="CK161" i="1"/>
  <c r="CK333" i="1"/>
  <c r="CK167" i="1"/>
  <c r="CK266" i="1"/>
  <c r="CK279" i="1"/>
  <c r="CK162" i="1"/>
  <c r="CK324" i="1"/>
  <c r="CK207" i="1"/>
  <c r="CK160" i="1"/>
  <c r="CK320" i="1"/>
  <c r="CK275" i="1"/>
  <c r="CK206" i="1"/>
  <c r="CK220" i="1"/>
  <c r="CK314" i="1"/>
  <c r="CK256" i="1"/>
  <c r="CK181" i="1"/>
  <c r="CK313" i="1"/>
  <c r="CK257" i="1"/>
  <c r="CK141" i="1"/>
  <c r="CK310" i="1"/>
  <c r="CK308" i="1"/>
  <c r="CK212" i="1"/>
  <c r="CK194" i="1"/>
  <c r="CK282" i="1"/>
  <c r="CK210" i="1"/>
  <c r="CK315" i="1"/>
  <c r="CK185" i="1"/>
  <c r="CK252" i="1"/>
  <c r="CK183" i="1"/>
  <c r="CK322" i="1"/>
  <c r="CK174" i="1"/>
  <c r="CK205" i="1"/>
  <c r="CK284" i="1"/>
  <c r="CK291" i="1"/>
  <c r="CK288" i="1"/>
  <c r="CK274" i="1"/>
  <c r="CK227" i="1"/>
  <c r="CK271" i="1"/>
  <c r="CK298" i="1"/>
  <c r="CK218" i="1"/>
  <c r="CK250" i="1"/>
  <c r="CK184" i="1"/>
  <c r="CK292" i="1"/>
  <c r="CK305" i="1"/>
  <c r="CK214" i="1"/>
  <c r="CK208" i="1"/>
  <c r="CK326" i="1"/>
  <c r="CK237" i="1"/>
  <c r="CK235" i="1"/>
  <c r="CK260" i="1"/>
  <c r="CK248" i="1"/>
  <c r="CK268" i="1"/>
  <c r="CK233" i="1"/>
  <c r="CK187" i="1"/>
  <c r="CK140" i="1"/>
  <c r="CK329" i="1"/>
  <c r="CK249" i="1"/>
  <c r="CK299" i="1"/>
  <c r="CK317" i="1"/>
  <c r="CK281" i="1"/>
  <c r="CK240" i="1"/>
  <c r="CK272" i="1"/>
  <c r="CK334" i="1"/>
  <c r="CK311" i="1"/>
  <c r="CK139" i="1"/>
  <c r="CK245" i="1"/>
  <c r="CK340" i="1"/>
  <c r="CK175" i="1"/>
  <c r="CK193" i="1"/>
  <c r="CK138" i="1"/>
  <c r="CK221" i="1"/>
  <c r="CK219" i="1"/>
  <c r="CK285" i="1"/>
  <c r="CK338" i="1"/>
  <c r="CK241" i="1"/>
  <c r="CK335" i="1"/>
  <c r="CK327" i="1"/>
  <c r="CK339" i="1"/>
  <c r="CK321" i="1"/>
  <c r="CK211" i="1"/>
  <c r="CK276" i="1"/>
  <c r="CK341" i="1"/>
  <c r="CK273" i="1"/>
  <c r="CK270" i="1"/>
  <c r="CK225" i="1"/>
  <c r="CK191" i="1"/>
  <c r="CK19" i="1"/>
  <c r="CK332" i="1"/>
  <c r="CK192" i="1"/>
  <c r="CK258" i="1"/>
  <c r="CK236" i="1"/>
  <c r="CK200" i="1"/>
  <c r="CK172" i="1"/>
  <c r="CK306" i="1"/>
  <c r="CK319" i="1"/>
  <c r="CK239" i="1"/>
  <c r="CK209" i="1"/>
  <c r="CK331" i="1"/>
  <c r="CK290" i="1"/>
  <c r="CK253" i="1"/>
  <c r="CK302" i="1"/>
  <c r="CK171" i="1"/>
  <c r="CK309" i="1"/>
  <c r="CK226" i="1"/>
  <c r="CK204" i="1"/>
  <c r="CK176" i="1"/>
  <c r="CK164" i="1"/>
  <c r="CK301" i="1"/>
  <c r="CK244" i="1"/>
  <c r="CK146" i="1"/>
  <c r="CK154" i="1"/>
  <c r="CK215" i="1"/>
  <c r="CK265" i="1"/>
  <c r="CK243" i="1"/>
  <c r="CK234" i="1"/>
  <c r="CK316" i="1"/>
  <c r="CK166" i="1"/>
  <c r="CK277" i="1"/>
  <c r="CK223" i="1"/>
  <c r="CK190" i="1"/>
  <c r="CK180" i="1"/>
  <c r="CK318" i="1"/>
  <c r="CK169" i="1"/>
  <c r="CK20" i="1"/>
  <c r="CK238" i="1"/>
  <c r="CK165" i="1"/>
  <c r="CK300" i="1"/>
  <c r="CK247" i="1"/>
  <c r="CK155" i="1"/>
  <c r="CK148" i="1"/>
  <c r="CK278" i="1"/>
  <c r="CK283" i="1"/>
  <c r="CK259" i="1"/>
  <c r="CK269" i="1"/>
  <c r="CK178" i="1"/>
  <c r="CK267" i="1"/>
  <c r="CK149" i="1"/>
  <c r="CK216" i="1"/>
  <c r="CK224" i="1"/>
  <c r="CK232" i="1"/>
  <c r="CK255" i="1"/>
  <c r="CK337" i="1"/>
  <c r="CK170" i="1"/>
  <c r="CK293" i="1"/>
  <c r="CK330" i="1"/>
  <c r="CK328" i="1"/>
  <c r="CK307" i="1"/>
  <c r="CK203" i="1"/>
  <c r="CK323" i="1"/>
  <c r="CK217" i="1"/>
  <c r="CK179" i="1"/>
  <c r="CK213" i="1"/>
  <c r="CK286" i="1"/>
  <c r="BN235" i="1"/>
  <c r="BN210" i="1"/>
  <c r="BN209" i="1"/>
  <c r="BN280" i="1"/>
  <c r="BN221" i="1"/>
  <c r="BN141" i="1"/>
  <c r="BN303" i="1"/>
  <c r="BN287" i="1"/>
  <c r="BN314" i="1"/>
  <c r="BN249" i="1"/>
  <c r="BN222" i="1"/>
  <c r="BN166" i="1"/>
  <c r="BN223" i="1"/>
  <c r="BN285" i="1"/>
  <c r="BN175" i="1"/>
  <c r="BN335" i="1"/>
  <c r="BN154" i="1"/>
  <c r="BN320" i="1"/>
  <c r="BN234" i="1"/>
  <c r="BN204" i="1"/>
  <c r="BN305" i="1"/>
  <c r="BN147" i="1"/>
  <c r="BN138" i="1"/>
  <c r="BN244" i="1"/>
  <c r="BN291" i="1"/>
  <c r="BN227" i="1"/>
  <c r="BN160" i="1"/>
  <c r="BN224" i="1"/>
  <c r="BN325" i="1"/>
  <c r="BN310" i="1"/>
  <c r="BN321" i="1"/>
  <c r="BN203" i="1"/>
  <c r="BN20" i="1"/>
  <c r="BN255" i="1"/>
  <c r="BN211" i="1"/>
  <c r="BN164" i="1"/>
  <c r="BN248" i="1"/>
  <c r="BN258" i="1"/>
  <c r="BN256" i="1"/>
  <c r="BN283" i="1"/>
  <c r="BN139" i="1"/>
  <c r="BN339" i="1"/>
  <c r="BN306" i="1"/>
  <c r="BN269" i="1"/>
  <c r="BN232" i="1"/>
  <c r="BN298" i="1"/>
  <c r="BN307" i="1"/>
  <c r="BN260" i="1"/>
  <c r="BN207" i="1"/>
  <c r="BN226" i="1"/>
  <c r="BN323" i="1"/>
  <c r="BN182" i="1"/>
  <c r="BN250" i="1"/>
  <c r="BN284" i="1"/>
  <c r="BN162" i="1"/>
  <c r="BN191" i="1"/>
  <c r="BN331" i="1"/>
  <c r="BN233" i="1"/>
  <c r="BN288" i="1"/>
  <c r="BN333" i="1"/>
  <c r="BN163" i="1"/>
  <c r="BN148" i="1"/>
  <c r="BN267" i="1"/>
  <c r="BN179" i="1"/>
  <c r="BN213" i="1"/>
  <c r="BN300" i="1"/>
  <c r="BN329" i="1"/>
  <c r="BN247" i="1"/>
  <c r="BN214" i="1"/>
  <c r="BN319" i="1"/>
  <c r="BN257" i="1"/>
  <c r="BN185" i="1"/>
  <c r="BN174" i="1"/>
  <c r="BN299" i="1"/>
  <c r="BN277" i="1"/>
  <c r="BN278" i="1"/>
  <c r="BN187" i="1"/>
  <c r="BN218" i="1"/>
  <c r="BN312" i="1"/>
  <c r="BN337" i="1"/>
  <c r="BN272" i="1"/>
  <c r="BN220" i="1"/>
  <c r="BN206" i="1"/>
  <c r="BN338" i="1"/>
  <c r="BN334" i="1"/>
  <c r="BN240" i="1"/>
  <c r="BN327" i="1"/>
  <c r="BN281" i="1"/>
  <c r="BN140" i="1"/>
  <c r="BN217" i="1"/>
  <c r="BN161" i="1"/>
  <c r="BN268" i="1"/>
  <c r="BN308" i="1"/>
  <c r="BN254" i="1"/>
  <c r="BN317" i="1"/>
  <c r="BN304" i="1"/>
  <c r="BN215" i="1"/>
  <c r="BN341" i="1"/>
  <c r="BN202" i="1"/>
  <c r="BN309" i="1"/>
  <c r="BN236" i="1"/>
  <c r="BN173" i="1"/>
  <c r="BN201" i="1"/>
  <c r="BN324" i="1"/>
  <c r="BN212" i="1"/>
  <c r="BN259" i="1"/>
  <c r="BN336" i="1"/>
  <c r="BN183" i="1"/>
  <c r="BN176" i="1"/>
  <c r="BN332" i="1"/>
  <c r="BN315" i="1"/>
  <c r="BN316" i="1"/>
  <c r="BN170" i="1"/>
  <c r="BN252" i="1"/>
  <c r="BN290" i="1"/>
  <c r="BN208" i="1"/>
  <c r="BN328" i="1"/>
  <c r="BN253" i="1"/>
  <c r="BN242" i="1"/>
  <c r="BN192" i="1"/>
  <c r="BN155" i="1"/>
  <c r="BN276" i="1"/>
  <c r="BN292" i="1"/>
  <c r="BN180" i="1"/>
  <c r="BN265" i="1"/>
  <c r="BN340" i="1"/>
  <c r="BN169" i="1"/>
  <c r="BN266" i="1"/>
  <c r="BN216" i="1"/>
  <c r="BN172" i="1"/>
  <c r="BN199" i="1"/>
  <c r="BN190" i="1"/>
  <c r="BN286" i="1"/>
  <c r="BN188" i="1"/>
  <c r="BN19" i="1"/>
  <c r="BN219" i="1"/>
  <c r="BN246" i="1"/>
  <c r="BN326" i="1"/>
  <c r="BN279" i="1"/>
  <c r="BN189" i="1"/>
  <c r="BN181" i="1"/>
  <c r="BN184" i="1"/>
  <c r="BN289" i="1"/>
  <c r="BN311" i="1"/>
  <c r="BN239" i="1"/>
  <c r="BN282" i="1"/>
  <c r="BN313" i="1"/>
  <c r="BN274" i="1"/>
  <c r="BN171" i="1"/>
  <c r="BN178" i="1"/>
  <c r="BN237" i="1"/>
  <c r="BN205" i="1"/>
  <c r="BN293" i="1"/>
  <c r="BN302" i="1"/>
  <c r="BN225" i="1"/>
  <c r="BN275" i="1"/>
  <c r="BN238" i="1"/>
  <c r="BN167" i="1"/>
  <c r="BN245" i="1"/>
  <c r="BN149" i="1"/>
  <c r="BN193" i="1"/>
  <c r="BN251" i="1"/>
  <c r="BN146" i="1"/>
  <c r="BN270" i="1"/>
  <c r="BN301" i="1"/>
  <c r="BN243" i="1"/>
  <c r="BN200" i="1"/>
  <c r="BN194" i="1"/>
  <c r="BN318" i="1"/>
  <c r="BN322" i="1"/>
  <c r="BN330" i="1"/>
  <c r="BN273" i="1"/>
  <c r="BN271" i="1"/>
  <c r="BN241" i="1"/>
  <c r="BN165" i="1"/>
  <c r="CS279" i="1"/>
  <c r="CS190" i="1"/>
  <c r="CS270" i="1"/>
  <c r="CS219" i="1"/>
  <c r="CS328" i="1"/>
  <c r="CS148" i="1"/>
  <c r="CS224" i="1"/>
  <c r="CS293" i="1"/>
  <c r="CS269" i="1"/>
  <c r="CS250" i="1"/>
  <c r="CS287" i="1"/>
  <c r="CS241" i="1"/>
  <c r="CS234" i="1"/>
  <c r="CS206" i="1"/>
  <c r="CS185" i="1"/>
  <c r="CS334" i="1"/>
  <c r="CS183" i="1"/>
  <c r="CS256" i="1"/>
  <c r="CS178" i="1"/>
  <c r="CS242" i="1"/>
  <c r="CS209" i="1"/>
  <c r="CS273" i="1"/>
  <c r="CS173" i="1"/>
  <c r="CS283" i="1"/>
  <c r="CS205" i="1"/>
  <c r="CS337" i="1"/>
  <c r="CS139" i="1"/>
  <c r="CS300" i="1"/>
  <c r="CS193" i="1"/>
  <c r="CS214" i="1"/>
  <c r="CS312" i="1"/>
  <c r="CS308" i="1"/>
  <c r="CS314" i="1"/>
  <c r="CS200" i="1"/>
  <c r="CS318" i="1"/>
  <c r="CS313" i="1"/>
  <c r="CS277" i="1"/>
  <c r="CS259" i="1"/>
  <c r="CS281" i="1"/>
  <c r="CS207" i="1"/>
  <c r="CS191" i="1"/>
  <c r="CS333" i="1"/>
  <c r="CS208" i="1"/>
  <c r="CS339" i="1"/>
  <c r="CS232" i="1"/>
  <c r="CS202" i="1"/>
  <c r="CS252" i="1"/>
  <c r="CS265" i="1"/>
  <c r="CS181" i="1"/>
  <c r="CS267" i="1"/>
  <c r="CS341" i="1"/>
  <c r="CS216" i="1"/>
  <c r="CS299" i="1"/>
  <c r="CS286" i="1"/>
  <c r="CS247" i="1"/>
  <c r="CS171" i="1"/>
  <c r="CS194" i="1"/>
  <c r="CS304" i="1"/>
  <c r="CS268" i="1"/>
  <c r="CS326" i="1"/>
  <c r="CS220" i="1"/>
  <c r="CS316" i="1"/>
  <c r="CS221" i="1"/>
  <c r="CS319" i="1"/>
  <c r="CS335" i="1"/>
  <c r="CS218" i="1"/>
  <c r="CS239" i="1"/>
  <c r="CS307" i="1"/>
  <c r="CS321" i="1"/>
  <c r="CS276" i="1"/>
  <c r="CS184" i="1"/>
  <c r="CS244" i="1"/>
  <c r="CS291" i="1"/>
  <c r="CS274" i="1"/>
  <c r="CS240" i="1"/>
  <c r="CS180" i="1"/>
  <c r="CS243" i="1"/>
  <c r="CS189" i="1"/>
  <c r="CS217" i="1"/>
  <c r="CS167" i="1"/>
  <c r="CS332" i="1"/>
  <c r="CS236" i="1"/>
  <c r="CS182" i="1"/>
  <c r="CS223" i="1"/>
  <c r="CS317" i="1"/>
  <c r="CS251" i="1"/>
  <c r="CS213" i="1"/>
  <c r="CS325" i="1"/>
  <c r="CS282" i="1"/>
  <c r="CS203" i="1"/>
  <c r="CS336" i="1"/>
  <c r="CS284" i="1"/>
  <c r="CS285" i="1"/>
  <c r="CS237" i="1"/>
  <c r="CS212" i="1"/>
  <c r="CS305" i="1"/>
  <c r="CS298" i="1"/>
  <c r="CS225" i="1"/>
  <c r="CS330" i="1"/>
  <c r="CS146" i="1"/>
  <c r="CS253" i="1"/>
  <c r="CS255" i="1"/>
  <c r="CS149" i="1"/>
  <c r="CS246" i="1"/>
  <c r="CS271" i="1"/>
  <c r="CS174" i="1"/>
  <c r="CS165" i="1"/>
  <c r="CS160" i="1"/>
  <c r="CS19" i="1"/>
  <c r="CS192" i="1"/>
  <c r="CS310" i="1"/>
  <c r="CS327" i="1"/>
  <c r="CS169" i="1"/>
  <c r="CS161" i="1"/>
  <c r="CS164" i="1"/>
  <c r="CS204" i="1"/>
  <c r="CS311" i="1"/>
  <c r="CS245" i="1"/>
  <c r="CS289" i="1"/>
  <c r="CS170" i="1"/>
  <c r="CS226" i="1"/>
  <c r="CS323" i="1"/>
  <c r="CS338" i="1"/>
  <c r="CS166" i="1"/>
  <c r="CS140" i="1"/>
  <c r="CS172" i="1"/>
  <c r="CS301" i="1"/>
  <c r="CS254" i="1"/>
  <c r="CS315" i="1"/>
  <c r="CS199" i="1"/>
  <c r="CS147" i="1"/>
  <c r="CS324" i="1"/>
  <c r="CS292" i="1"/>
  <c r="CS162" i="1"/>
  <c r="CS329" i="1"/>
  <c r="CS331" i="1"/>
  <c r="CS248" i="1"/>
  <c r="CS235" i="1"/>
  <c r="CS20" i="1"/>
  <c r="CS260" i="1"/>
  <c r="CS272" i="1"/>
  <c r="CS227" i="1"/>
  <c r="CS163" i="1"/>
  <c r="CS238" i="1"/>
  <c r="CS306" i="1"/>
  <c r="CS320" i="1"/>
  <c r="CS309" i="1"/>
  <c r="CS288" i="1"/>
  <c r="CS290" i="1"/>
  <c r="CS138" i="1"/>
  <c r="CS188" i="1"/>
  <c r="CS175" i="1"/>
  <c r="CS275" i="1"/>
  <c r="CS187" i="1"/>
  <c r="CS340" i="1"/>
  <c r="CS233" i="1"/>
  <c r="CS280" i="1"/>
  <c r="CS249" i="1"/>
  <c r="CS141" i="1"/>
  <c r="CS258" i="1"/>
  <c r="CS266" i="1"/>
  <c r="CS322" i="1"/>
  <c r="CS210" i="1"/>
  <c r="CS222" i="1"/>
  <c r="CS215" i="1"/>
  <c r="CS302" i="1"/>
  <c r="CS211" i="1"/>
  <c r="CS201" i="1"/>
  <c r="CS278" i="1"/>
  <c r="CS303" i="1"/>
  <c r="CS257" i="1"/>
  <c r="CS179" i="1"/>
  <c r="CS154" i="1"/>
  <c r="CS176" i="1"/>
  <c r="CS155" i="1"/>
  <c r="BS28" i="1"/>
  <c r="BS37" i="1" s="1"/>
  <c r="BS26" i="1"/>
  <c r="BS35" i="1" s="1"/>
  <c r="BS31" i="1"/>
  <c r="BS40" i="1" s="1"/>
  <c r="BS30" i="1"/>
  <c r="BS39" i="1" s="1"/>
  <c r="BS32" i="1"/>
  <c r="BS41" i="1" s="1"/>
  <c r="BS25" i="1"/>
  <c r="BS34" i="1" s="1"/>
  <c r="BS33" i="1"/>
  <c r="BS27" i="1"/>
  <c r="BS36" i="1" s="1"/>
  <c r="BS29" i="1"/>
  <c r="BS38" i="1" s="1"/>
  <c r="DB33" i="1"/>
  <c r="AE33" i="1"/>
  <c r="AE25" i="1"/>
  <c r="AE34" i="1" s="1"/>
  <c r="AE29" i="1"/>
  <c r="AE38" i="1" s="1"/>
  <c r="AE26" i="1"/>
  <c r="AE35" i="1" s="1"/>
  <c r="AE32" i="1"/>
  <c r="AE41" i="1" s="1"/>
  <c r="AE27" i="1"/>
  <c r="AE36" i="1" s="1"/>
  <c r="AE28" i="1"/>
  <c r="AE37" i="1" s="1"/>
  <c r="AE30" i="1"/>
  <c r="AE39" i="1" s="1"/>
  <c r="AE31" i="1"/>
  <c r="AE40" i="1" s="1"/>
  <c r="EV204" i="1"/>
  <c r="EV314" i="1"/>
  <c r="EV162" i="1"/>
  <c r="EV283" i="1"/>
  <c r="EV164" i="1"/>
  <c r="EV211" i="1"/>
  <c r="EV322" i="1"/>
  <c r="EV307" i="1"/>
  <c r="EV255" i="1"/>
  <c r="EV181" i="1"/>
  <c r="EV258" i="1"/>
  <c r="EV291" i="1"/>
  <c r="EV206" i="1"/>
  <c r="EV265" i="1"/>
  <c r="EV191" i="1"/>
  <c r="EV273" i="1"/>
  <c r="EV333" i="1"/>
  <c r="EV147" i="1"/>
  <c r="EV193" i="1"/>
  <c r="EV238" i="1"/>
  <c r="EV180" i="1"/>
  <c r="EV269" i="1"/>
  <c r="EV271" i="1"/>
  <c r="EV253" i="1"/>
  <c r="EV284" i="1"/>
  <c r="EV169" i="1"/>
  <c r="EV225" i="1"/>
  <c r="EV321" i="1"/>
  <c r="EV290" i="1"/>
  <c r="EV338" i="1"/>
  <c r="EV259" i="1"/>
  <c r="EV179" i="1"/>
  <c r="EV326" i="1"/>
  <c r="EV289" i="1"/>
  <c r="EV308" i="1"/>
  <c r="EV288" i="1"/>
  <c r="EV188" i="1"/>
  <c r="EV213" i="1"/>
  <c r="EV331" i="1"/>
  <c r="EV316" i="1"/>
  <c r="EV292" i="1"/>
  <c r="EV315" i="1"/>
  <c r="EV148" i="1"/>
  <c r="EV19" i="1"/>
  <c r="EV170" i="1"/>
  <c r="EV202" i="1"/>
  <c r="EV266" i="1"/>
  <c r="EV190" i="1"/>
  <c r="EV329" i="1"/>
  <c r="EV299" i="1"/>
  <c r="EV244" i="1"/>
  <c r="EV176" i="1"/>
  <c r="EV270" i="1"/>
  <c r="EV178" i="1"/>
  <c r="EV146" i="1"/>
  <c r="EV280" i="1"/>
  <c r="EV155" i="1"/>
  <c r="EV272" i="1"/>
  <c r="EV189" i="1"/>
  <c r="EV246" i="1"/>
  <c r="EV302" i="1"/>
  <c r="EV293" i="1"/>
  <c r="EV172" i="1"/>
  <c r="EV327" i="1"/>
  <c r="EV199" i="1"/>
  <c r="EV250" i="1"/>
  <c r="EV201" i="1"/>
  <c r="EV254" i="1"/>
  <c r="EV279" i="1"/>
  <c r="EV336" i="1"/>
  <c r="EV328" i="1"/>
  <c r="EV175" i="1"/>
  <c r="EV334" i="1"/>
  <c r="EV237" i="1"/>
  <c r="EV276" i="1"/>
  <c r="EV149" i="1"/>
  <c r="EV212" i="1"/>
  <c r="EV311" i="1"/>
  <c r="EV330" i="1"/>
  <c r="EV248" i="1"/>
  <c r="EV187" i="1"/>
  <c r="EV249" i="1"/>
  <c r="EV303" i="1"/>
  <c r="EV234" i="1"/>
  <c r="EV185" i="1"/>
  <c r="EV318" i="1"/>
  <c r="EV298" i="1"/>
  <c r="EV214" i="1"/>
  <c r="EV313" i="1"/>
  <c r="EV184" i="1"/>
  <c r="EV194" i="1"/>
  <c r="EV226" i="1"/>
  <c r="EV227" i="1"/>
  <c r="EV335" i="1"/>
  <c r="EV182" i="1"/>
  <c r="EV285" i="1"/>
  <c r="EV287" i="1"/>
  <c r="EV310" i="1"/>
  <c r="EV216" i="1"/>
  <c r="EV312" i="1"/>
  <c r="EV277" i="1"/>
  <c r="EV247" i="1"/>
  <c r="EV218" i="1"/>
  <c r="EV241" i="1"/>
  <c r="EV174" i="1"/>
  <c r="EV267" i="1"/>
  <c r="EV205" i="1"/>
  <c r="EV274" i="1"/>
  <c r="EV268" i="1"/>
  <c r="EV341" i="1"/>
  <c r="EV319" i="1"/>
  <c r="EV221" i="1"/>
  <c r="EV324" i="1"/>
  <c r="EV240" i="1"/>
  <c r="EV317" i="1"/>
  <c r="EV140" i="1"/>
  <c r="EV236" i="1"/>
  <c r="EV323" i="1"/>
  <c r="EV278" i="1"/>
  <c r="EV208" i="1"/>
  <c r="EV139" i="1"/>
  <c r="EV325" i="1"/>
  <c r="EV286" i="1"/>
  <c r="EV300" i="1"/>
  <c r="EV207" i="1"/>
  <c r="EV306" i="1"/>
  <c r="EV252" i="1"/>
  <c r="EV260" i="1"/>
  <c r="EV232" i="1"/>
  <c r="EV243" i="1"/>
  <c r="EV203" i="1"/>
  <c r="EV239" i="1"/>
  <c r="EV141" i="1"/>
  <c r="EV165" i="1"/>
  <c r="EV138" i="1"/>
  <c r="EV166" i="1"/>
  <c r="EV282" i="1"/>
  <c r="EV337" i="1"/>
  <c r="EV281" i="1"/>
  <c r="EV275" i="1"/>
  <c r="EV222" i="1"/>
  <c r="EV209" i="1"/>
  <c r="EV183" i="1"/>
  <c r="EV339" i="1"/>
  <c r="EV171" i="1"/>
  <c r="EV305" i="1"/>
  <c r="EV304" i="1"/>
  <c r="EV219" i="1"/>
  <c r="EV301" i="1"/>
  <c r="EV210" i="1"/>
  <c r="EV320" i="1"/>
  <c r="EV217" i="1"/>
  <c r="EV215" i="1"/>
  <c r="EV245" i="1"/>
  <c r="EV192" i="1"/>
  <c r="EV233" i="1"/>
  <c r="EV223" i="1"/>
  <c r="EV161" i="1"/>
  <c r="EV224" i="1"/>
  <c r="EV332" i="1"/>
  <c r="EV200" i="1"/>
  <c r="EV163" i="1"/>
  <c r="EV220" i="1"/>
  <c r="EV251" i="1"/>
  <c r="EV309" i="1"/>
  <c r="EV242" i="1"/>
  <c r="EV256" i="1"/>
  <c r="EV20" i="1"/>
  <c r="EV154" i="1"/>
  <c r="EV173" i="1"/>
  <c r="EV340" i="1"/>
  <c r="EV257" i="1"/>
  <c r="EV167" i="1"/>
  <c r="EV235" i="1"/>
  <c r="EV160" i="1"/>
  <c r="FE161" i="1"/>
  <c r="FE341" i="1"/>
  <c r="FE237" i="1"/>
  <c r="FE244" i="1"/>
  <c r="FE311" i="1"/>
  <c r="FE221" i="1"/>
  <c r="FE332" i="1"/>
  <c r="FE278" i="1"/>
  <c r="FE323" i="1"/>
  <c r="FE241" i="1"/>
  <c r="FE220" i="1"/>
  <c r="FE322" i="1"/>
  <c r="FE328" i="1"/>
  <c r="FE160" i="1"/>
  <c r="FE290" i="1"/>
  <c r="FE250" i="1"/>
  <c r="FE280" i="1"/>
  <c r="FE333" i="1"/>
  <c r="FE213" i="1"/>
  <c r="FE204" i="1"/>
  <c r="FE256" i="1"/>
  <c r="FE181" i="1"/>
  <c r="FE314" i="1"/>
  <c r="FE279" i="1"/>
  <c r="FE271" i="1"/>
  <c r="FE243" i="1"/>
  <c r="FE304" i="1"/>
  <c r="FE212" i="1"/>
  <c r="FE173" i="1"/>
  <c r="FE327" i="1"/>
  <c r="FE209" i="1"/>
  <c r="FE147" i="1"/>
  <c r="FE235" i="1"/>
  <c r="FE253" i="1"/>
  <c r="FE289" i="1"/>
  <c r="FE238" i="1"/>
  <c r="FE232" i="1"/>
  <c r="FE313" i="1"/>
  <c r="FE329" i="1"/>
  <c r="FE141" i="1"/>
  <c r="FE245" i="1"/>
  <c r="FE146" i="1"/>
  <c r="FE193" i="1"/>
  <c r="FE334" i="1"/>
  <c r="FE293" i="1"/>
  <c r="FE307" i="1"/>
  <c r="FE203" i="1"/>
  <c r="FE337" i="1"/>
  <c r="FE233" i="1"/>
  <c r="FE20" i="1"/>
  <c r="FE175" i="1"/>
  <c r="FE306" i="1"/>
  <c r="FE277" i="1"/>
  <c r="FE265" i="1"/>
  <c r="FE316" i="1"/>
  <c r="FE275" i="1"/>
  <c r="FE216" i="1"/>
  <c r="FE321" i="1"/>
  <c r="FE291" i="1"/>
  <c r="FE246" i="1"/>
  <c r="FE276" i="1"/>
  <c r="FE251" i="1"/>
  <c r="FE274" i="1"/>
  <c r="FE149" i="1"/>
  <c r="FE163" i="1"/>
  <c r="FE170" i="1"/>
  <c r="FE308" i="1"/>
  <c r="FE310" i="1"/>
  <c r="FE211" i="1"/>
  <c r="FE166" i="1"/>
  <c r="FE270" i="1"/>
  <c r="FE315" i="1"/>
  <c r="FE226" i="1"/>
  <c r="FE249" i="1"/>
  <c r="FE162" i="1"/>
  <c r="FE187" i="1"/>
  <c r="FE199" i="1"/>
  <c r="FE164" i="1"/>
  <c r="FE282" i="1"/>
  <c r="FE215" i="1"/>
  <c r="FE167" i="1"/>
  <c r="FE288" i="1"/>
  <c r="FE202" i="1"/>
  <c r="FE224" i="1"/>
  <c r="FE165" i="1"/>
  <c r="FE298" i="1"/>
  <c r="FE188" i="1"/>
  <c r="FE225" i="1"/>
  <c r="FE269" i="1"/>
  <c r="FE182" i="1"/>
  <c r="FE223" i="1"/>
  <c r="FE312" i="1"/>
  <c r="FE183" i="1"/>
  <c r="FE320" i="1"/>
  <c r="FE194" i="1"/>
  <c r="FE180" i="1"/>
  <c r="FE299" i="1"/>
  <c r="FE317" i="1"/>
  <c r="FE324" i="1"/>
  <c r="FE208" i="1"/>
  <c r="FE178" i="1"/>
  <c r="FE301" i="1"/>
  <c r="FE305" i="1"/>
  <c r="FE207" i="1"/>
  <c r="FE206" i="1"/>
  <c r="FE219" i="1"/>
  <c r="FE339" i="1"/>
  <c r="FE234" i="1"/>
  <c r="FE292" i="1"/>
  <c r="FE338" i="1"/>
  <c r="FE258" i="1"/>
  <c r="FE217" i="1"/>
  <c r="FE210" i="1"/>
  <c r="FE154" i="1"/>
  <c r="FE174" i="1"/>
  <c r="FE330" i="1"/>
  <c r="FE191" i="1"/>
  <c r="FE302" i="1"/>
  <c r="FE285" i="1"/>
  <c r="FE248" i="1"/>
  <c r="FE266" i="1"/>
  <c r="FE200" i="1"/>
  <c r="FE309" i="1"/>
  <c r="FE325" i="1"/>
  <c r="FE236" i="1"/>
  <c r="FE140" i="1"/>
  <c r="FE192" i="1"/>
  <c r="FE205" i="1"/>
  <c r="FE319" i="1"/>
  <c r="FE331" i="1"/>
  <c r="FE218" i="1"/>
  <c r="FE287" i="1"/>
  <c r="FE255" i="1"/>
  <c r="FE242" i="1"/>
  <c r="FE318" i="1"/>
  <c r="FE254" i="1"/>
  <c r="FE257" i="1"/>
  <c r="FE155" i="1"/>
  <c r="FE190" i="1"/>
  <c r="FE335" i="1"/>
  <c r="FE336" i="1"/>
  <c r="FE283" i="1"/>
  <c r="FE222" i="1"/>
  <c r="FE169" i="1"/>
  <c r="FE273" i="1"/>
  <c r="FE268" i="1"/>
  <c r="FE252" i="1"/>
  <c r="FE179" i="1"/>
  <c r="FE247" i="1"/>
  <c r="FE189" i="1"/>
  <c r="FE172" i="1"/>
  <c r="FE240" i="1"/>
  <c r="FE303" i="1"/>
  <c r="FE340" i="1"/>
  <c r="FE138" i="1"/>
  <c r="FE267" i="1"/>
  <c r="FE284" i="1"/>
  <c r="FE171" i="1"/>
  <c r="FE148" i="1"/>
  <c r="FE286" i="1"/>
  <c r="FE185" i="1"/>
  <c r="FE326" i="1"/>
  <c r="FE272" i="1"/>
  <c r="FE260" i="1"/>
  <c r="FE239" i="1"/>
  <c r="FE281" i="1"/>
  <c r="FE214" i="1"/>
  <c r="FE300" i="1"/>
  <c r="FE139" i="1"/>
  <c r="FE176" i="1"/>
  <c r="FE201" i="1"/>
  <c r="FE259" i="1"/>
  <c r="FE227" i="1"/>
  <c r="FE19" i="1"/>
  <c r="FE184" i="1"/>
  <c r="JD183" i="1"/>
  <c r="JD309" i="1"/>
  <c r="JD275" i="1"/>
  <c r="JD161" i="1"/>
  <c r="JD221" i="1"/>
  <c r="JD162" i="1"/>
  <c r="JD314" i="1"/>
  <c r="JD226" i="1"/>
  <c r="JD322" i="1"/>
  <c r="JD312" i="1"/>
  <c r="JD202" i="1"/>
  <c r="JD218" i="1"/>
  <c r="JD301" i="1"/>
  <c r="JD277" i="1"/>
  <c r="JD324" i="1"/>
  <c r="JD165" i="1"/>
  <c r="JD244" i="1"/>
  <c r="JD278" i="1"/>
  <c r="JD325" i="1"/>
  <c r="JD170" i="1"/>
  <c r="JD321" i="1"/>
  <c r="JD285" i="1"/>
  <c r="JD206" i="1"/>
  <c r="JD191" i="1"/>
  <c r="JD189" i="1"/>
  <c r="JD141" i="1"/>
  <c r="JD167" i="1"/>
  <c r="JD205" i="1"/>
  <c r="JD298" i="1"/>
  <c r="JD257" i="1"/>
  <c r="JD193" i="1"/>
  <c r="JD203" i="1"/>
  <c r="JD146" i="1"/>
  <c r="JD237" i="1"/>
  <c r="JD289" i="1"/>
  <c r="JD194" i="1"/>
  <c r="JD201" i="1"/>
  <c r="JD303" i="1"/>
  <c r="JD171" i="1"/>
  <c r="JD333" i="1"/>
  <c r="JD199" i="1"/>
  <c r="JD300" i="1"/>
  <c r="JD271" i="1"/>
  <c r="JD293" i="1"/>
  <c r="JD176" i="1"/>
  <c r="JD140" i="1"/>
  <c r="JD155" i="1"/>
  <c r="JD302" i="1"/>
  <c r="JD207" i="1"/>
  <c r="JD265" i="1"/>
  <c r="JD235" i="1"/>
  <c r="JD147" i="1"/>
  <c r="JD286" i="1"/>
  <c r="JD331" i="1"/>
  <c r="JD282" i="1"/>
  <c r="JD292" i="1"/>
  <c r="JD259" i="1"/>
  <c r="JD336" i="1"/>
  <c r="JD340" i="1"/>
  <c r="JD192" i="1"/>
  <c r="JD20" i="1"/>
  <c r="JD223" i="1"/>
  <c r="JD276" i="1"/>
  <c r="JD308" i="1"/>
  <c r="JD337" i="1"/>
  <c r="JD253" i="1"/>
  <c r="JD184" i="1"/>
  <c r="JD313" i="1"/>
  <c r="JD260" i="1"/>
  <c r="JD247" i="1"/>
  <c r="JD306" i="1"/>
  <c r="JD311" i="1"/>
  <c r="JD166" i="1"/>
  <c r="JD317" i="1"/>
  <c r="JD233" i="1"/>
  <c r="JD266" i="1"/>
  <c r="JD190" i="1"/>
  <c r="JD220" i="1"/>
  <c r="JD187" i="1"/>
  <c r="JD160" i="1"/>
  <c r="JD273" i="1"/>
  <c r="JD279" i="1"/>
  <c r="JD178" i="1"/>
  <c r="JD327" i="1"/>
  <c r="JD330" i="1"/>
  <c r="JD238" i="1"/>
  <c r="JD209" i="1"/>
  <c r="JD19" i="1"/>
  <c r="JD328" i="1"/>
  <c r="JD182" i="1"/>
  <c r="JD329" i="1"/>
  <c r="JD341" i="1"/>
  <c r="JD172" i="1"/>
  <c r="JD320" i="1"/>
  <c r="JD225" i="1"/>
  <c r="JD138" i="1"/>
  <c r="JD323" i="1"/>
  <c r="JD254" i="1"/>
  <c r="JD227" i="1"/>
  <c r="JD249" i="1"/>
  <c r="JD288" i="1"/>
  <c r="JD210" i="1"/>
  <c r="JD267" i="1"/>
  <c r="JD274" i="1"/>
  <c r="JD232" i="1"/>
  <c r="JD173" i="1"/>
  <c r="JD215" i="1"/>
  <c r="JD280" i="1"/>
  <c r="JD211" i="1"/>
  <c r="JD154" i="1"/>
  <c r="JD284" i="1"/>
  <c r="JD318" i="1"/>
  <c r="JD222" i="1"/>
  <c r="JD164" i="1"/>
  <c r="JD268" i="1"/>
  <c r="JD163" i="1"/>
  <c r="JD339" i="1"/>
  <c r="JD269" i="1"/>
  <c r="JD216" i="1"/>
  <c r="JD149" i="1"/>
  <c r="JD246" i="1"/>
  <c r="JD234" i="1"/>
  <c r="JD299" i="1"/>
  <c r="JD240" i="1"/>
  <c r="JD239" i="1"/>
  <c r="JD174" i="1"/>
  <c r="JD326" i="1"/>
  <c r="JD256" i="1"/>
  <c r="JD270" i="1"/>
  <c r="JD315" i="1"/>
  <c r="JD179" i="1"/>
  <c r="JD251" i="1"/>
  <c r="JD245" i="1"/>
  <c r="JD307" i="1"/>
  <c r="JD139" i="1"/>
  <c r="JD148" i="1"/>
  <c r="JD272" i="1"/>
  <c r="JD250" i="1"/>
  <c r="JD181" i="1"/>
  <c r="JD185" i="1"/>
  <c r="JD224" i="1"/>
  <c r="JD214" i="1"/>
  <c r="JD332" i="1"/>
  <c r="JD291" i="1"/>
  <c r="JD212" i="1"/>
  <c r="JD319" i="1"/>
  <c r="JD241" i="1"/>
  <c r="JD204" i="1"/>
  <c r="JD248" i="1"/>
  <c r="JD180" i="1"/>
  <c r="JD208" i="1"/>
  <c r="JD334" i="1"/>
  <c r="JD252" i="1"/>
  <c r="JD242" i="1"/>
  <c r="JD305" i="1"/>
  <c r="JD304" i="1"/>
  <c r="JD213" i="1"/>
  <c r="JD188" i="1"/>
  <c r="JD310" i="1"/>
  <c r="JD338" i="1"/>
  <c r="JD258" i="1"/>
  <c r="JD169" i="1"/>
  <c r="JD236" i="1"/>
  <c r="JD316" i="1"/>
  <c r="JD243" i="1"/>
  <c r="JD281" i="1"/>
  <c r="JD290" i="1"/>
  <c r="JD200" i="1"/>
  <c r="JD287" i="1"/>
  <c r="JD217" i="1"/>
  <c r="JD283" i="1"/>
  <c r="JD255" i="1"/>
  <c r="JD175" i="1"/>
  <c r="JD219" i="1"/>
  <c r="JD335" i="1"/>
  <c r="EB301" i="1"/>
  <c r="EB290" i="1"/>
  <c r="EB141" i="1"/>
  <c r="EB175" i="1"/>
  <c r="EB219" i="1"/>
  <c r="EB267" i="1"/>
  <c r="EB341" i="1"/>
  <c r="EB194" i="1"/>
  <c r="EB287" i="1"/>
  <c r="EB173" i="1"/>
  <c r="EB240" i="1"/>
  <c r="EB160" i="1"/>
  <c r="EB20" i="1"/>
  <c r="EB291" i="1"/>
  <c r="EB333" i="1"/>
  <c r="EB147" i="1"/>
  <c r="EB216" i="1"/>
  <c r="EB274" i="1"/>
  <c r="EB161" i="1"/>
  <c r="EB184" i="1"/>
  <c r="EB288" i="1"/>
  <c r="EB272" i="1"/>
  <c r="EB277" i="1"/>
  <c r="EB162" i="1"/>
  <c r="EB292" i="1"/>
  <c r="EB293" i="1"/>
  <c r="EB244" i="1"/>
  <c r="EB163" i="1"/>
  <c r="EB205" i="1"/>
  <c r="EB340" i="1"/>
  <c r="EB276" i="1"/>
  <c r="EB149" i="1"/>
  <c r="EB311" i="1"/>
  <c r="EB283" i="1"/>
  <c r="EB325" i="1"/>
  <c r="EB201" i="1"/>
  <c r="EB289" i="1"/>
  <c r="EB302" i="1"/>
  <c r="EB339" i="1"/>
  <c r="EB220" i="1"/>
  <c r="EB285" i="1"/>
  <c r="EB273" i="1"/>
  <c r="EB308" i="1"/>
  <c r="EB181" i="1"/>
  <c r="EB164" i="1"/>
  <c r="EB206" i="1"/>
  <c r="EB207" i="1"/>
  <c r="EB200" i="1"/>
  <c r="EB251" i="1"/>
  <c r="EB232" i="1"/>
  <c r="EB165" i="1"/>
  <c r="EB300" i="1"/>
  <c r="EB174" i="1"/>
  <c r="EB218" i="1"/>
  <c r="EB278" i="1"/>
  <c r="EB321" i="1"/>
  <c r="EB245" i="1"/>
  <c r="EB317" i="1"/>
  <c r="EB210" i="1"/>
  <c r="EB138" i="1"/>
  <c r="EB146" i="1"/>
  <c r="EB222" i="1"/>
  <c r="EB171" i="1"/>
  <c r="EB202" i="1"/>
  <c r="EB258" i="1"/>
  <c r="EB221" i="1"/>
  <c r="EB238" i="1"/>
  <c r="EB213" i="1"/>
  <c r="EB256" i="1"/>
  <c r="EB183" i="1"/>
  <c r="EB281" i="1"/>
  <c r="EB334" i="1"/>
  <c r="EB309" i="1"/>
  <c r="EB204" i="1"/>
  <c r="EB254" i="1"/>
  <c r="EB315" i="1"/>
  <c r="EB259" i="1"/>
  <c r="EB166" i="1"/>
  <c r="EB180" i="1"/>
  <c r="EB268" i="1"/>
  <c r="EB329" i="1"/>
  <c r="EB182" i="1"/>
  <c r="EB185" i="1"/>
  <c r="EB255" i="1"/>
  <c r="EB271" i="1"/>
  <c r="EB335" i="1"/>
  <c r="EB19" i="1"/>
  <c r="EB191" i="1"/>
  <c r="EB253" i="1"/>
  <c r="EB322" i="1"/>
  <c r="EB338" i="1"/>
  <c r="EB190" i="1"/>
  <c r="EB235" i="1"/>
  <c r="EB303" i="1"/>
  <c r="EB265" i="1"/>
  <c r="EB330" i="1"/>
  <c r="EB193" i="1"/>
  <c r="EB212" i="1"/>
  <c r="EB209" i="1"/>
  <c r="EB246" i="1"/>
  <c r="EB266" i="1"/>
  <c r="EB313" i="1"/>
  <c r="EB323" i="1"/>
  <c r="EB211" i="1"/>
  <c r="EB239" i="1"/>
  <c r="EB310" i="1"/>
  <c r="EB284" i="1"/>
  <c r="EB188" i="1"/>
  <c r="EB189" i="1"/>
  <c r="EB319" i="1"/>
  <c r="EB234" i="1"/>
  <c r="EB250" i="1"/>
  <c r="EB249" i="1"/>
  <c r="EB217" i="1"/>
  <c r="EB257" i="1"/>
  <c r="EB178" i="1"/>
  <c r="EB224" i="1"/>
  <c r="EB282" i="1"/>
  <c r="EB270" i="1"/>
  <c r="EB223" i="1"/>
  <c r="EB203" i="1"/>
  <c r="EB148" i="1"/>
  <c r="EB242" i="1"/>
  <c r="EB192" i="1"/>
  <c r="EB237" i="1"/>
  <c r="EB328" i="1"/>
  <c r="EB304" i="1"/>
  <c r="EB306" i="1"/>
  <c r="EB279" i="1"/>
  <c r="EB169" i="1"/>
  <c r="EB208" i="1"/>
  <c r="EB140" i="1"/>
  <c r="EB252" i="1"/>
  <c r="EB154" i="1"/>
  <c r="EB172" i="1"/>
  <c r="EB199" i="1"/>
  <c r="EB226" i="1"/>
  <c r="EB331" i="1"/>
  <c r="EB241" i="1"/>
  <c r="EB312" i="1"/>
  <c r="EB298" i="1"/>
  <c r="EB275" i="1"/>
  <c r="EB314" i="1"/>
  <c r="EB225" i="1"/>
  <c r="EB170" i="1"/>
  <c r="EB247" i="1"/>
  <c r="EB167" i="1"/>
  <c r="EB176" i="1"/>
  <c r="EB318" i="1"/>
  <c r="EB316" i="1"/>
  <c r="EB179" i="1"/>
  <c r="EB139" i="1"/>
  <c r="EB236" i="1"/>
  <c r="EB337" i="1"/>
  <c r="EB233" i="1"/>
  <c r="EB248" i="1"/>
  <c r="EB326" i="1"/>
  <c r="EB320" i="1"/>
  <c r="EB286" i="1"/>
  <c r="EB227" i="1"/>
  <c r="EB324" i="1"/>
  <c r="EB214" i="1"/>
  <c r="EB327" i="1"/>
  <c r="EB269" i="1"/>
  <c r="EB305" i="1"/>
  <c r="EB307" i="1"/>
  <c r="EB155" i="1"/>
  <c r="EB260" i="1"/>
  <c r="EB332" i="1"/>
  <c r="EB187" i="1"/>
  <c r="EB336" i="1"/>
  <c r="EB215" i="1"/>
  <c r="EB299" i="1"/>
  <c r="EB243" i="1"/>
  <c r="EB280" i="1"/>
  <c r="FC30" i="1"/>
  <c r="FC39" i="1" s="1"/>
  <c r="FC26" i="1"/>
  <c r="FC35" i="1" s="1"/>
  <c r="FC29" i="1"/>
  <c r="FC38" i="1" s="1"/>
  <c r="FC28" i="1"/>
  <c r="FC37" i="1" s="1"/>
  <c r="FC31" i="1"/>
  <c r="FC40" i="1" s="1"/>
  <c r="FC27" i="1"/>
  <c r="FC36" i="1" s="1"/>
  <c r="FC32" i="1"/>
  <c r="FC41" i="1" s="1"/>
  <c r="FC33" i="1"/>
  <c r="FC25" i="1"/>
  <c r="FC34" i="1" s="1"/>
  <c r="BM31" i="1"/>
  <c r="BM40" i="1" s="1"/>
  <c r="BM32" i="1"/>
  <c r="BM41" i="1" s="1"/>
  <c r="BM27" i="1"/>
  <c r="BM36" i="1" s="1"/>
  <c r="BM28" i="1"/>
  <c r="BM37" i="1" s="1"/>
  <c r="BM26" i="1"/>
  <c r="BM35" i="1" s="1"/>
  <c r="BM30" i="1"/>
  <c r="BM39" i="1" s="1"/>
  <c r="BM25" i="1"/>
  <c r="BM34" i="1" s="1"/>
  <c r="BM33" i="1"/>
  <c r="BM29" i="1"/>
  <c r="BM38" i="1" s="1"/>
  <c r="DK258" i="1"/>
  <c r="DK175" i="1"/>
  <c r="DK304" i="1"/>
  <c r="DK221" i="1"/>
  <c r="DK211" i="1"/>
  <c r="DK267" i="1"/>
  <c r="DK236" i="1"/>
  <c r="DK328" i="1"/>
  <c r="DK252" i="1"/>
  <c r="DK310" i="1"/>
  <c r="DK189" i="1"/>
  <c r="DK202" i="1"/>
  <c r="DK226" i="1"/>
  <c r="DK278" i="1"/>
  <c r="DK254" i="1"/>
  <c r="DK224" i="1"/>
  <c r="DK327" i="1"/>
  <c r="DK305" i="1"/>
  <c r="DK324" i="1"/>
  <c r="DK183" i="1"/>
  <c r="DK187" i="1"/>
  <c r="DK239" i="1"/>
  <c r="DK243" i="1"/>
  <c r="DK216" i="1"/>
  <c r="DK315" i="1"/>
  <c r="DK322" i="1"/>
  <c r="DK265" i="1"/>
  <c r="DK147" i="1"/>
  <c r="DK277" i="1"/>
  <c r="DK288" i="1"/>
  <c r="DK291" i="1"/>
  <c r="DK250" i="1"/>
  <c r="DK215" i="1"/>
  <c r="DK303" i="1"/>
  <c r="DK300" i="1"/>
  <c r="DK330" i="1"/>
  <c r="DK302" i="1"/>
  <c r="DK233" i="1"/>
  <c r="DK285" i="1"/>
  <c r="DK269" i="1"/>
  <c r="DK184" i="1"/>
  <c r="DK214" i="1"/>
  <c r="DK208" i="1"/>
  <c r="DK244" i="1"/>
  <c r="DK166" i="1"/>
  <c r="DK193" i="1"/>
  <c r="DK201" i="1"/>
  <c r="DK341" i="1"/>
  <c r="DK292" i="1"/>
  <c r="DK225" i="1"/>
  <c r="DK284" i="1"/>
  <c r="DK282" i="1"/>
  <c r="DK200" i="1"/>
  <c r="DK179" i="1"/>
  <c r="DK251" i="1"/>
  <c r="DK20" i="1"/>
  <c r="DK172" i="1"/>
  <c r="DK148" i="1"/>
  <c r="DK321" i="1"/>
  <c r="DK299" i="1"/>
  <c r="DK326" i="1"/>
  <c r="DK337" i="1"/>
  <c r="DK180" i="1"/>
  <c r="DK138" i="1"/>
  <c r="DK311" i="1"/>
  <c r="DK339" i="1"/>
  <c r="DK333" i="1"/>
  <c r="DK242" i="1"/>
  <c r="DK320" i="1"/>
  <c r="DK203" i="1"/>
  <c r="DK163" i="1"/>
  <c r="DK162" i="1"/>
  <c r="DK329" i="1"/>
  <c r="DK140" i="1"/>
  <c r="DK210" i="1"/>
  <c r="DK194" i="1"/>
  <c r="DK213" i="1"/>
  <c r="DK276" i="1"/>
  <c r="DK325" i="1"/>
  <c r="DK160" i="1"/>
  <c r="DK170" i="1"/>
  <c r="DK307" i="1"/>
  <c r="DK161" i="1"/>
  <c r="DK246" i="1"/>
  <c r="DK171" i="1"/>
  <c r="DK249" i="1"/>
  <c r="DK283" i="1"/>
  <c r="DK256" i="1"/>
  <c r="DK334" i="1"/>
  <c r="DK312" i="1"/>
  <c r="DK182" i="1"/>
  <c r="DK338" i="1"/>
  <c r="DK154" i="1"/>
  <c r="DK199" i="1"/>
  <c r="DK207" i="1"/>
  <c r="DK274" i="1"/>
  <c r="DK316" i="1"/>
  <c r="DK245" i="1"/>
  <c r="DK219" i="1"/>
  <c r="DK205" i="1"/>
  <c r="DK217" i="1"/>
  <c r="DK286" i="1"/>
  <c r="DK318" i="1"/>
  <c r="DK241" i="1"/>
  <c r="DK253" i="1"/>
  <c r="DK280" i="1"/>
  <c r="DK331" i="1"/>
  <c r="DK319" i="1"/>
  <c r="DK192" i="1"/>
  <c r="DK309" i="1"/>
  <c r="DK313" i="1"/>
  <c r="DK209" i="1"/>
  <c r="DK167" i="1"/>
  <c r="DK173" i="1"/>
  <c r="DK270" i="1"/>
  <c r="DK206" i="1"/>
  <c r="DK141" i="1"/>
  <c r="DK19" i="1"/>
  <c r="DK190" i="1"/>
  <c r="DK273" i="1"/>
  <c r="DK287" i="1"/>
  <c r="DK247" i="1"/>
  <c r="DK281" i="1"/>
  <c r="DK317" i="1"/>
  <c r="DK268" i="1"/>
  <c r="DK146" i="1"/>
  <c r="DK301" i="1"/>
  <c r="DK336" i="1"/>
  <c r="DK308" i="1"/>
  <c r="DK165" i="1"/>
  <c r="DK232" i="1"/>
  <c r="DK164" i="1"/>
  <c r="DK220" i="1"/>
  <c r="DK223" i="1"/>
  <c r="DK191" i="1"/>
  <c r="DK234" i="1"/>
  <c r="DK204" i="1"/>
  <c r="DK222" i="1"/>
  <c r="DK255" i="1"/>
  <c r="DK149" i="1"/>
  <c r="DK260" i="1"/>
  <c r="DK271" i="1"/>
  <c r="DK237" i="1"/>
  <c r="DK227" i="1"/>
  <c r="DK174" i="1"/>
  <c r="DK340" i="1"/>
  <c r="DK176" i="1"/>
  <c r="DK314" i="1"/>
  <c r="DK335" i="1"/>
  <c r="DK169" i="1"/>
  <c r="DK185" i="1"/>
  <c r="DK139" i="1"/>
  <c r="DK235" i="1"/>
  <c r="DK259" i="1"/>
  <c r="DK293" i="1"/>
  <c r="DK257" i="1"/>
  <c r="DK212" i="1"/>
  <c r="DK289" i="1"/>
  <c r="DK240" i="1"/>
  <c r="DK238" i="1"/>
  <c r="DK279" i="1"/>
  <c r="DK298" i="1"/>
  <c r="DK323" i="1"/>
  <c r="DK188" i="1"/>
  <c r="DK272" i="1"/>
  <c r="DK332" i="1"/>
  <c r="DK155" i="1"/>
  <c r="DK178" i="1"/>
  <c r="DK181" i="1"/>
  <c r="DK290" i="1"/>
  <c r="DK218" i="1"/>
  <c r="DK266" i="1"/>
  <c r="DK248" i="1"/>
  <c r="DK306" i="1"/>
  <c r="DK275" i="1"/>
  <c r="FB249" i="1"/>
  <c r="FB220" i="1"/>
  <c r="FB192" i="1"/>
  <c r="FB288" i="1"/>
  <c r="FB260" i="1"/>
  <c r="FB241" i="1"/>
  <c r="FB276" i="1"/>
  <c r="FB277" i="1"/>
  <c r="FB339" i="1"/>
  <c r="FB313" i="1"/>
  <c r="FB271" i="1"/>
  <c r="FB215" i="1"/>
  <c r="FB291" i="1"/>
  <c r="FB182" i="1"/>
  <c r="FB201" i="1"/>
  <c r="FB206" i="1"/>
  <c r="FB213" i="1"/>
  <c r="FB290" i="1"/>
  <c r="FB148" i="1"/>
  <c r="FB293" i="1"/>
  <c r="FB236" i="1"/>
  <c r="FB272" i="1"/>
  <c r="FB308" i="1"/>
  <c r="FB306" i="1"/>
  <c r="FB317" i="1"/>
  <c r="FB341" i="1"/>
  <c r="FB329" i="1"/>
  <c r="FB211" i="1"/>
  <c r="FB208" i="1"/>
  <c r="FB185" i="1"/>
  <c r="FB147" i="1"/>
  <c r="FB254" i="1"/>
  <c r="FB286" i="1"/>
  <c r="FB338" i="1"/>
  <c r="FB178" i="1"/>
  <c r="FB328" i="1"/>
  <c r="FB309" i="1"/>
  <c r="FB139" i="1"/>
  <c r="FB161" i="1"/>
  <c r="FB176" i="1"/>
  <c r="FB217" i="1"/>
  <c r="FB200" i="1"/>
  <c r="FB216" i="1"/>
  <c r="FB19" i="1"/>
  <c r="FB163" i="1"/>
  <c r="FB330" i="1"/>
  <c r="FB232" i="1"/>
  <c r="FB269" i="1"/>
  <c r="FB274" i="1"/>
  <c r="FB307" i="1"/>
  <c r="FB321" i="1"/>
  <c r="FB287" i="1"/>
  <c r="FB183" i="1"/>
  <c r="FB184" i="1"/>
  <c r="FB246" i="1"/>
  <c r="FB284" i="1"/>
  <c r="FB273" i="1"/>
  <c r="FB248" i="1"/>
  <c r="FB280" i="1"/>
  <c r="FB335" i="1"/>
  <c r="FB270" i="1"/>
  <c r="FB235" i="1"/>
  <c r="FB325" i="1"/>
  <c r="FB316" i="1"/>
  <c r="FB320" i="1"/>
  <c r="FB265" i="1"/>
  <c r="FB169" i="1"/>
  <c r="FB327" i="1"/>
  <c r="FB223" i="1"/>
  <c r="FB207" i="1"/>
  <c r="FB222" i="1"/>
  <c r="FB289" i="1"/>
  <c r="FB247" i="1"/>
  <c r="FB243" i="1"/>
  <c r="FB268" i="1"/>
  <c r="FB312" i="1"/>
  <c r="FB191" i="1"/>
  <c r="FB226" i="1"/>
  <c r="FB214" i="1"/>
  <c r="FB194" i="1"/>
  <c r="FB173" i="1"/>
  <c r="FB253" i="1"/>
  <c r="FB225" i="1"/>
  <c r="FB209" i="1"/>
  <c r="FB165" i="1"/>
  <c r="FB292" i="1"/>
  <c r="FB255" i="1"/>
  <c r="FB146" i="1"/>
  <c r="FB278" i="1"/>
  <c r="FB257" i="1"/>
  <c r="FB315" i="1"/>
  <c r="FB326" i="1"/>
  <c r="FB301" i="1"/>
  <c r="FB175" i="1"/>
  <c r="FB189" i="1"/>
  <c r="FB331" i="1"/>
  <c r="FB204" i="1"/>
  <c r="FB234" i="1"/>
  <c r="FB310" i="1"/>
  <c r="FB318" i="1"/>
  <c r="FB237" i="1"/>
  <c r="FB251" i="1"/>
  <c r="FB333" i="1"/>
  <c r="FB166" i="1"/>
  <c r="FB302" i="1"/>
  <c r="FB160" i="1"/>
  <c r="FB172" i="1"/>
  <c r="FB180" i="1"/>
  <c r="FB212" i="1"/>
  <c r="FB322" i="1"/>
  <c r="FB233" i="1"/>
  <c r="FB267" i="1"/>
  <c r="FB283" i="1"/>
  <c r="FB266" i="1"/>
  <c r="FB219" i="1"/>
  <c r="FB337" i="1"/>
  <c r="FB334" i="1"/>
  <c r="FB336" i="1"/>
  <c r="FB311" i="1"/>
  <c r="FB275" i="1"/>
  <c r="FB250" i="1"/>
  <c r="FB256" i="1"/>
  <c r="FB174" i="1"/>
  <c r="FB227" i="1"/>
  <c r="FB238" i="1"/>
  <c r="FB221" i="1"/>
  <c r="FB245" i="1"/>
  <c r="FB258" i="1"/>
  <c r="FB244" i="1"/>
  <c r="FB298" i="1"/>
  <c r="FB323" i="1"/>
  <c r="FB218" i="1"/>
  <c r="FB324" i="1"/>
  <c r="FB190" i="1"/>
  <c r="FB319" i="1"/>
  <c r="FB304" i="1"/>
  <c r="FB155" i="1"/>
  <c r="FB242" i="1"/>
  <c r="FB279" i="1"/>
  <c r="FB282" i="1"/>
  <c r="FB149" i="1"/>
  <c r="FB181" i="1"/>
  <c r="FB239" i="1"/>
  <c r="FB141" i="1"/>
  <c r="FB299" i="1"/>
  <c r="FB20" i="1"/>
  <c r="FB205" i="1"/>
  <c r="FB303" i="1"/>
  <c r="FB203" i="1"/>
  <c r="FB164" i="1"/>
  <c r="FB224" i="1"/>
  <c r="FB140" i="1"/>
  <c r="FB167" i="1"/>
  <c r="FB199" i="1"/>
  <c r="FB171" i="1"/>
  <c r="FB332" i="1"/>
  <c r="FB305" i="1"/>
  <c r="FB285" i="1"/>
  <c r="FB193" i="1"/>
  <c r="FB187" i="1"/>
  <c r="FB281" i="1"/>
  <c r="FB179" i="1"/>
  <c r="FB162" i="1"/>
  <c r="FB210" i="1"/>
  <c r="FB340" i="1"/>
  <c r="FB300" i="1"/>
  <c r="FB314" i="1"/>
  <c r="FB259" i="1"/>
  <c r="FB154" i="1"/>
  <c r="FB138" i="1"/>
  <c r="FB252" i="1"/>
  <c r="FB240" i="1"/>
  <c r="FB188" i="1"/>
  <c r="FB170" i="1"/>
  <c r="FB202" i="1"/>
  <c r="FL316" i="1"/>
  <c r="FL206" i="1"/>
  <c r="FL327" i="1"/>
  <c r="FL293" i="1"/>
  <c r="FL165" i="1"/>
  <c r="FL250" i="1"/>
  <c r="FL266" i="1"/>
  <c r="FL312" i="1"/>
  <c r="FL138" i="1"/>
  <c r="FL227" i="1"/>
  <c r="FL299" i="1"/>
  <c r="FL271" i="1"/>
  <c r="FL155" i="1"/>
  <c r="FL288" i="1"/>
  <c r="FL199" i="1"/>
  <c r="FL146" i="1"/>
  <c r="FL214" i="1"/>
  <c r="FL277" i="1"/>
  <c r="FL213" i="1"/>
  <c r="FL222" i="1"/>
  <c r="FL205" i="1"/>
  <c r="FL265" i="1"/>
  <c r="FL333" i="1"/>
  <c r="FL325" i="1"/>
  <c r="FL147" i="1"/>
  <c r="FL251" i="1"/>
  <c r="FL304" i="1"/>
  <c r="FL273" i="1"/>
  <c r="FL319" i="1"/>
  <c r="FL216" i="1"/>
  <c r="FL203" i="1"/>
  <c r="FL282" i="1"/>
  <c r="FL281" i="1"/>
  <c r="FL301" i="1"/>
  <c r="FL308" i="1"/>
  <c r="FL317" i="1"/>
  <c r="FL292" i="1"/>
  <c r="FL291" i="1"/>
  <c r="FL204" i="1"/>
  <c r="FL254" i="1"/>
  <c r="FL163" i="1"/>
  <c r="FL226" i="1"/>
  <c r="FL234" i="1"/>
  <c r="FL140" i="1"/>
  <c r="FL200" i="1"/>
  <c r="FL248" i="1"/>
  <c r="FL302" i="1"/>
  <c r="FL212" i="1"/>
  <c r="FL279" i="1"/>
  <c r="FL336" i="1"/>
  <c r="FL210" i="1"/>
  <c r="FL20" i="1"/>
  <c r="FL338" i="1"/>
  <c r="FL225" i="1"/>
  <c r="FL270" i="1"/>
  <c r="FL141" i="1"/>
  <c r="FL244" i="1"/>
  <c r="FL330" i="1"/>
  <c r="FL328" i="1"/>
  <c r="FL309" i="1"/>
  <c r="FL290" i="1"/>
  <c r="FL310" i="1"/>
  <c r="FL237" i="1"/>
  <c r="FL243" i="1"/>
  <c r="FL217" i="1"/>
  <c r="FL215" i="1"/>
  <c r="FL337" i="1"/>
  <c r="FL162" i="1"/>
  <c r="FL202" i="1"/>
  <c r="FL233" i="1"/>
  <c r="FL268" i="1"/>
  <c r="FL255" i="1"/>
  <c r="FL252" i="1"/>
  <c r="FL232" i="1"/>
  <c r="FL246" i="1"/>
  <c r="FL19" i="1"/>
  <c r="FL285" i="1"/>
  <c r="FL323" i="1"/>
  <c r="FL307" i="1"/>
  <c r="FL164" i="1"/>
  <c r="FL240" i="1"/>
  <c r="FL334" i="1"/>
  <c r="FL149" i="1"/>
  <c r="FL242" i="1"/>
  <c r="FL259" i="1"/>
  <c r="FL166" i="1"/>
  <c r="FL276" i="1"/>
  <c r="FL236" i="1"/>
  <c r="FL221" i="1"/>
  <c r="FL280" i="1"/>
  <c r="FL275" i="1"/>
  <c r="FL287" i="1"/>
  <c r="FL335" i="1"/>
  <c r="FL209" i="1"/>
  <c r="FL272" i="1"/>
  <c r="FL341" i="1"/>
  <c r="FL300" i="1"/>
  <c r="FL253" i="1"/>
  <c r="FL303" i="1"/>
  <c r="FL286" i="1"/>
  <c r="FL220" i="1"/>
  <c r="FL154" i="1"/>
  <c r="FL247" i="1"/>
  <c r="FL249" i="1"/>
  <c r="FL331" i="1"/>
  <c r="FL139" i="1"/>
  <c r="FL238" i="1"/>
  <c r="FL324" i="1"/>
  <c r="FL245" i="1"/>
  <c r="FL161" i="1"/>
  <c r="FL258" i="1"/>
  <c r="FL284" i="1"/>
  <c r="FL305" i="1"/>
  <c r="FL269" i="1"/>
  <c r="FL289" i="1"/>
  <c r="FL208" i="1"/>
  <c r="FL332" i="1"/>
  <c r="FL239" i="1"/>
  <c r="FL340" i="1"/>
  <c r="FL267" i="1"/>
  <c r="FL322" i="1"/>
  <c r="FL148" i="1"/>
  <c r="FL339" i="1"/>
  <c r="FL320" i="1"/>
  <c r="FL306" i="1"/>
  <c r="FL223" i="1"/>
  <c r="FL329" i="1"/>
  <c r="FL219" i="1"/>
  <c r="FL257" i="1"/>
  <c r="FL314" i="1"/>
  <c r="FL256" i="1"/>
  <c r="FL211" i="1"/>
  <c r="FL235" i="1"/>
  <c r="FL167" i="1"/>
  <c r="FL313" i="1"/>
  <c r="FL207" i="1"/>
  <c r="FL315" i="1"/>
  <c r="FL274" i="1"/>
  <c r="FL326" i="1"/>
  <c r="FL298" i="1"/>
  <c r="FL311" i="1"/>
  <c r="FL318" i="1"/>
  <c r="FL321" i="1"/>
  <c r="FL224" i="1"/>
  <c r="FL218" i="1"/>
  <c r="FL278" i="1"/>
  <c r="FL201" i="1"/>
  <c r="FL241" i="1"/>
  <c r="FL260" i="1"/>
  <c r="FL283" i="1"/>
  <c r="FL160" i="1"/>
  <c r="BB336" i="1"/>
  <c r="BB233" i="1"/>
  <c r="BB232" i="1"/>
  <c r="BB279" i="1"/>
  <c r="BB155" i="1"/>
  <c r="BB308" i="1"/>
  <c r="BB301" i="1"/>
  <c r="BB326" i="1"/>
  <c r="BB245" i="1"/>
  <c r="BB272" i="1"/>
  <c r="BB183" i="1"/>
  <c r="BB140" i="1"/>
  <c r="BB211" i="1"/>
  <c r="BB217" i="1"/>
  <c r="BB285" i="1"/>
  <c r="BB208" i="1"/>
  <c r="BB259" i="1"/>
  <c r="BB287" i="1"/>
  <c r="BB207" i="1"/>
  <c r="BB298" i="1"/>
  <c r="BB300" i="1"/>
  <c r="BB167" i="1"/>
  <c r="BB321" i="1"/>
  <c r="BB224" i="1"/>
  <c r="BB202" i="1"/>
  <c r="BB20" i="1"/>
  <c r="BB206" i="1"/>
  <c r="BB290" i="1"/>
  <c r="BB291" i="1"/>
  <c r="BB242" i="1"/>
  <c r="BB286" i="1"/>
  <c r="BB166" i="1"/>
  <c r="BB169" i="1"/>
  <c r="BB330" i="1"/>
  <c r="BB328" i="1"/>
  <c r="BB175" i="1"/>
  <c r="BB162" i="1"/>
  <c r="BB170" i="1"/>
  <c r="BB316" i="1"/>
  <c r="BB200" i="1"/>
  <c r="BB210" i="1"/>
  <c r="BB289" i="1"/>
  <c r="BB222" i="1"/>
  <c r="BB271" i="1"/>
  <c r="BB243" i="1"/>
  <c r="BB280" i="1"/>
  <c r="BB246" i="1"/>
  <c r="BB327" i="1"/>
  <c r="BB322" i="1"/>
  <c r="BB187" i="1"/>
  <c r="BB172" i="1"/>
  <c r="BB185" i="1"/>
  <c r="BB219" i="1"/>
  <c r="BB266" i="1"/>
  <c r="BB146" i="1"/>
  <c r="BB257" i="1"/>
  <c r="BB248" i="1"/>
  <c r="BB239" i="1"/>
  <c r="BB281" i="1"/>
  <c r="BB254" i="1"/>
  <c r="BB237" i="1"/>
  <c r="BB315" i="1"/>
  <c r="BB299" i="1"/>
  <c r="BB332" i="1"/>
  <c r="BB180" i="1"/>
  <c r="BB173" i="1"/>
  <c r="BB236" i="1"/>
  <c r="BB341" i="1"/>
  <c r="BB227" i="1"/>
  <c r="BB268" i="1"/>
  <c r="BB269" i="1"/>
  <c r="BB275" i="1"/>
  <c r="BB267" i="1"/>
  <c r="BB340" i="1"/>
  <c r="BB188" i="1"/>
  <c r="BB139" i="1"/>
  <c r="BB240" i="1"/>
  <c r="BB171" i="1"/>
  <c r="BB178" i="1"/>
  <c r="BB338" i="1"/>
  <c r="BB201" i="1"/>
  <c r="BB221" i="1"/>
  <c r="BB184" i="1"/>
  <c r="BB225" i="1"/>
  <c r="BB276" i="1"/>
  <c r="BB273" i="1"/>
  <c r="BB334" i="1"/>
  <c r="BB249" i="1"/>
  <c r="BB192" i="1"/>
  <c r="BB174" i="1"/>
  <c r="BB304" i="1"/>
  <c r="BB182" i="1"/>
  <c r="BB190" i="1"/>
  <c r="BB138" i="1"/>
  <c r="BB293" i="1"/>
  <c r="BB212" i="1"/>
  <c r="BB306" i="1"/>
  <c r="BB320" i="1"/>
  <c r="BB213" i="1"/>
  <c r="BB238" i="1"/>
  <c r="BB149" i="1"/>
  <c r="BB215" i="1"/>
  <c r="BB317" i="1"/>
  <c r="BB323" i="1"/>
  <c r="BB176" i="1"/>
  <c r="BB193" i="1"/>
  <c r="BB203" i="1"/>
  <c r="BB209" i="1"/>
  <c r="BB216" i="1"/>
  <c r="BB337" i="1"/>
  <c r="BB218" i="1"/>
  <c r="BB324" i="1"/>
  <c r="BB305" i="1"/>
  <c r="BB148" i="1"/>
  <c r="BB310" i="1"/>
  <c r="BB331" i="1"/>
  <c r="BB329" i="1"/>
  <c r="BB255" i="1"/>
  <c r="BB252" i="1"/>
  <c r="BB260" i="1"/>
  <c r="BB223" i="1"/>
  <c r="BB288" i="1"/>
  <c r="BB253" i="1"/>
  <c r="BB250" i="1"/>
  <c r="BB292" i="1"/>
  <c r="BB270" i="1"/>
  <c r="BB247" i="1"/>
  <c r="BB339" i="1"/>
  <c r="BB282" i="1"/>
  <c r="BB163" i="1"/>
  <c r="BB311" i="1"/>
  <c r="BB234" i="1"/>
  <c r="BB309" i="1"/>
  <c r="BB313" i="1"/>
  <c r="BB318" i="1"/>
  <c r="BB251" i="1"/>
  <c r="BB161" i="1"/>
  <c r="BB205" i="1"/>
  <c r="BB226" i="1"/>
  <c r="BB274" i="1"/>
  <c r="BB179" i="1"/>
  <c r="BB181" i="1"/>
  <c r="BB235" i="1"/>
  <c r="BB147" i="1"/>
  <c r="BB284" i="1"/>
  <c r="BB191" i="1"/>
  <c r="BB325" i="1"/>
  <c r="BB319" i="1"/>
  <c r="BB335" i="1"/>
  <c r="BB19" i="1"/>
  <c r="BB265" i="1"/>
  <c r="BB189" i="1"/>
  <c r="BB220" i="1"/>
  <c r="BB164" i="1"/>
  <c r="BB302" i="1"/>
  <c r="BB244" i="1"/>
  <c r="BB307" i="1"/>
  <c r="BB303" i="1"/>
  <c r="BB278" i="1"/>
  <c r="BB241" i="1"/>
  <c r="BB312" i="1"/>
  <c r="BB160" i="1"/>
  <c r="BB199" i="1"/>
  <c r="BB214" i="1"/>
  <c r="BB165" i="1"/>
  <c r="BB204" i="1"/>
  <c r="BB277" i="1"/>
  <c r="BB333" i="1"/>
  <c r="BB141" i="1"/>
  <c r="BB194" i="1"/>
  <c r="BB154" i="1"/>
  <c r="BB283" i="1"/>
  <c r="BB258" i="1"/>
  <c r="BB314" i="1"/>
  <c r="BB256" i="1"/>
  <c r="DM248" i="1"/>
  <c r="DM251" i="1"/>
  <c r="DM310" i="1"/>
  <c r="DM333" i="1"/>
  <c r="DM335" i="1"/>
  <c r="DM169" i="1"/>
  <c r="DM175" i="1"/>
  <c r="DM327" i="1"/>
  <c r="DM141" i="1"/>
  <c r="DM203" i="1"/>
  <c r="DM307" i="1"/>
  <c r="DM283" i="1"/>
  <c r="DM271" i="1"/>
  <c r="DM255" i="1"/>
  <c r="DM318" i="1"/>
  <c r="DM206" i="1"/>
  <c r="DM220" i="1"/>
  <c r="DM207" i="1"/>
  <c r="DM288" i="1"/>
  <c r="DM182" i="1"/>
  <c r="DM183" i="1"/>
  <c r="DM246" i="1"/>
  <c r="DM194" i="1"/>
  <c r="DM309" i="1"/>
  <c r="DM267" i="1"/>
  <c r="DM235" i="1"/>
  <c r="DM285" i="1"/>
  <c r="DM287" i="1"/>
  <c r="DM289" i="1"/>
  <c r="DM148" i="1"/>
  <c r="DM314" i="1"/>
  <c r="DM303" i="1"/>
  <c r="DM162" i="1"/>
  <c r="DM176" i="1"/>
  <c r="DM190" i="1"/>
  <c r="DM167" i="1"/>
  <c r="DM208" i="1"/>
  <c r="DM224" i="1"/>
  <c r="DM305" i="1"/>
  <c r="DM337" i="1"/>
  <c r="DM301" i="1"/>
  <c r="DM312" i="1"/>
  <c r="DM319" i="1"/>
  <c r="DM300" i="1"/>
  <c r="DM216" i="1"/>
  <c r="DM187" i="1"/>
  <c r="DM165" i="1"/>
  <c r="DM180" i="1"/>
  <c r="DM188" i="1"/>
  <c r="DM172" i="1"/>
  <c r="DM212" i="1"/>
  <c r="DM225" i="1"/>
  <c r="DM155" i="1"/>
  <c r="DM293" i="1"/>
  <c r="DM258" i="1"/>
  <c r="DM265" i="1"/>
  <c r="DM317" i="1"/>
  <c r="DM277" i="1"/>
  <c r="DM306" i="1"/>
  <c r="DM332" i="1"/>
  <c r="DM223" i="1"/>
  <c r="DM254" i="1"/>
  <c r="DM276" i="1"/>
  <c r="DM184" i="1"/>
  <c r="DM215" i="1"/>
  <c r="DM292" i="1"/>
  <c r="DM217" i="1"/>
  <c r="DM218" i="1"/>
  <c r="DM171" i="1"/>
  <c r="DM147" i="1"/>
  <c r="DM321" i="1"/>
  <c r="DM210" i="1"/>
  <c r="DM326" i="1"/>
  <c r="DM320" i="1"/>
  <c r="DM179" i="1"/>
  <c r="DM138" i="1"/>
  <c r="DM139" i="1"/>
  <c r="DM213" i="1"/>
  <c r="DM256" i="1"/>
  <c r="DM185" i="1"/>
  <c r="DM274" i="1"/>
  <c r="DM245" i="1"/>
  <c r="DM205" i="1"/>
  <c r="DM189" i="1"/>
  <c r="DM202" i="1"/>
  <c r="DM339" i="1"/>
  <c r="DM163" i="1"/>
  <c r="DM149" i="1"/>
  <c r="DM324" i="1"/>
  <c r="DM226" i="1"/>
  <c r="DM173" i="1"/>
  <c r="DM214" i="1"/>
  <c r="DM272" i="1"/>
  <c r="DM275" i="1"/>
  <c r="DM257" i="1"/>
  <c r="DM281" i="1"/>
  <c r="DM334" i="1"/>
  <c r="DM311" i="1"/>
  <c r="DM234" i="1"/>
  <c r="DM338" i="1"/>
  <c r="DM160" i="1"/>
  <c r="DM290" i="1"/>
  <c r="DM209" i="1"/>
  <c r="DM211" i="1"/>
  <c r="DM279" i="1"/>
  <c r="DM325" i="1"/>
  <c r="DM304" i="1"/>
  <c r="DM252" i="1"/>
  <c r="DM146" i="1"/>
  <c r="DM336" i="1"/>
  <c r="DM329" i="1"/>
  <c r="DM302" i="1"/>
  <c r="DM244" i="1"/>
  <c r="DM161" i="1"/>
  <c r="DM154" i="1"/>
  <c r="DM192" i="1"/>
  <c r="DM204" i="1"/>
  <c r="DM227" i="1"/>
  <c r="DM242" i="1"/>
  <c r="DM269" i="1"/>
  <c r="DM20" i="1"/>
  <c r="DM270" i="1"/>
  <c r="DM282" i="1"/>
  <c r="DM253" i="1"/>
  <c r="DM340" i="1"/>
  <c r="DM313" i="1"/>
  <c r="DM191" i="1"/>
  <c r="DM247" i="1"/>
  <c r="DM291" i="1"/>
  <c r="DM219" i="1"/>
  <c r="DM222" i="1"/>
  <c r="DM260" i="1"/>
  <c r="DM200" i="1"/>
  <c r="DM299" i="1"/>
  <c r="DM236" i="1"/>
  <c r="DM278" i="1"/>
  <c r="DM239" i="1"/>
  <c r="DM316" i="1"/>
  <c r="DM341" i="1"/>
  <c r="DM328" i="1"/>
  <c r="DM170" i="1"/>
  <c r="DM164" i="1"/>
  <c r="DM259" i="1"/>
  <c r="DM199" i="1"/>
  <c r="DM266" i="1"/>
  <c r="DM243" i="1"/>
  <c r="DM280" i="1"/>
  <c r="DM323" i="1"/>
  <c r="DM174" i="1"/>
  <c r="DM238" i="1"/>
  <c r="DM322" i="1"/>
  <c r="DM308" i="1"/>
  <c r="DM232" i="1"/>
  <c r="DM250" i="1"/>
  <c r="DM178" i="1"/>
  <c r="DM249" i="1"/>
  <c r="DM315" i="1"/>
  <c r="DM284" i="1"/>
  <c r="DM286" i="1"/>
  <c r="DM268" i="1"/>
  <c r="DM298" i="1"/>
  <c r="DM273" i="1"/>
  <c r="DM240" i="1"/>
  <c r="DM193" i="1"/>
  <c r="DM140" i="1"/>
  <c r="DM181" i="1"/>
  <c r="DM201" i="1"/>
  <c r="DM331" i="1"/>
  <c r="DM233" i="1"/>
  <c r="DM237" i="1"/>
  <c r="DM330" i="1"/>
  <c r="DM166" i="1"/>
  <c r="DM241" i="1"/>
  <c r="DM19" i="1"/>
  <c r="DM221" i="1"/>
  <c r="ET336" i="1"/>
  <c r="ET271" i="1"/>
  <c r="ET223" i="1"/>
  <c r="ET247" i="1"/>
  <c r="ET315" i="1"/>
  <c r="ET309" i="1"/>
  <c r="ET340" i="1"/>
  <c r="ET185" i="1"/>
  <c r="ET182" i="1"/>
  <c r="ET216" i="1"/>
  <c r="ET243" i="1"/>
  <c r="ET253" i="1"/>
  <c r="ET317" i="1"/>
  <c r="ET273" i="1"/>
  <c r="ET279" i="1"/>
  <c r="ET178" i="1"/>
  <c r="ET326" i="1"/>
  <c r="ET332" i="1"/>
  <c r="ET244" i="1"/>
  <c r="ET292" i="1"/>
  <c r="ET255" i="1"/>
  <c r="ET180" i="1"/>
  <c r="ET275" i="1"/>
  <c r="ET204" i="1"/>
  <c r="ET256" i="1"/>
  <c r="ET191" i="1"/>
  <c r="ET257" i="1"/>
  <c r="ET241" i="1"/>
  <c r="ET282" i="1"/>
  <c r="ET319" i="1"/>
  <c r="ET331" i="1"/>
  <c r="ET161" i="1"/>
  <c r="ET172" i="1"/>
  <c r="ET155" i="1"/>
  <c r="ET188" i="1"/>
  <c r="ET221" i="1"/>
  <c r="ET139" i="1"/>
  <c r="ET288" i="1"/>
  <c r="ET225" i="1"/>
  <c r="ET285" i="1"/>
  <c r="ET249" i="1"/>
  <c r="ET267" i="1"/>
  <c r="ET219" i="1"/>
  <c r="ET19" i="1"/>
  <c r="ET338" i="1"/>
  <c r="ET329" i="1"/>
  <c r="ET147" i="1"/>
  <c r="ET175" i="1"/>
  <c r="ET165" i="1"/>
  <c r="ET146" i="1"/>
  <c r="ET171" i="1"/>
  <c r="ET276" i="1"/>
  <c r="ET259" i="1"/>
  <c r="ET266" i="1"/>
  <c r="ET268" i="1"/>
  <c r="ET305" i="1"/>
  <c r="ET303" i="1"/>
  <c r="ET173" i="1"/>
  <c r="ET190" i="1"/>
  <c r="ET202" i="1"/>
  <c r="ET141" i="1"/>
  <c r="ET208" i="1"/>
  <c r="ET320" i="1"/>
  <c r="ET302" i="1"/>
  <c r="ET311" i="1"/>
  <c r="ET162" i="1"/>
  <c r="ET293" i="1"/>
  <c r="ET242" i="1"/>
  <c r="ET200" i="1"/>
  <c r="ET269" i="1"/>
  <c r="ET248" i="1"/>
  <c r="ET163" i="1"/>
  <c r="ET164" i="1"/>
  <c r="ET160" i="1"/>
  <c r="ET287" i="1"/>
  <c r="ET187" i="1"/>
  <c r="ET214" i="1"/>
  <c r="ET209" i="1"/>
  <c r="ET281" i="1"/>
  <c r="ET212" i="1"/>
  <c r="ET239" i="1"/>
  <c r="ET324" i="1"/>
  <c r="ET318" i="1"/>
  <c r="ET321" i="1"/>
  <c r="ET327" i="1"/>
  <c r="ET283" i="1"/>
  <c r="ET235" i="1"/>
  <c r="ET337" i="1"/>
  <c r="ET205" i="1"/>
  <c r="ET238" i="1"/>
  <c r="ET280" i="1"/>
  <c r="ET233" i="1"/>
  <c r="ET210" i="1"/>
  <c r="ET258" i="1"/>
  <c r="ET222" i="1"/>
  <c r="ET226" i="1"/>
  <c r="ET306" i="1"/>
  <c r="ET167" i="1"/>
  <c r="ET314" i="1"/>
  <c r="ET274" i="1"/>
  <c r="ET201" i="1"/>
  <c r="ET194" i="1"/>
  <c r="ET301" i="1"/>
  <c r="ET234" i="1"/>
  <c r="ET215" i="1"/>
  <c r="ET138" i="1"/>
  <c r="ET189" i="1"/>
  <c r="ET206" i="1"/>
  <c r="ET20" i="1"/>
  <c r="ET328" i="1"/>
  <c r="ET322" i="1"/>
  <c r="ET307" i="1"/>
  <c r="ET140" i="1"/>
  <c r="ET299" i="1"/>
  <c r="ET308" i="1"/>
  <c r="ET278" i="1"/>
  <c r="ET211" i="1"/>
  <c r="ET199" i="1"/>
  <c r="ET220" i="1"/>
  <c r="ET254" i="1"/>
  <c r="ET224" i="1"/>
  <c r="ET270" i="1"/>
  <c r="ET312" i="1"/>
  <c r="ET325" i="1"/>
  <c r="ET339" i="1"/>
  <c r="ET181" i="1"/>
  <c r="ET179" i="1"/>
  <c r="ET237" i="1"/>
  <c r="ET300" i="1"/>
  <c r="ET316" i="1"/>
  <c r="ET313" i="1"/>
  <c r="ET169" i="1"/>
  <c r="ET192" i="1"/>
  <c r="ET272" i="1"/>
  <c r="ET166" i="1"/>
  <c r="ET217" i="1"/>
  <c r="ET289" i="1"/>
  <c r="ET236" i="1"/>
  <c r="ET183" i="1"/>
  <c r="ET227" i="1"/>
  <c r="ET250" i="1"/>
  <c r="ET284" i="1"/>
  <c r="ET154" i="1"/>
  <c r="ET330" i="1"/>
  <c r="ET333" i="1"/>
  <c r="ET341" i="1"/>
  <c r="ET170" i="1"/>
  <c r="ET286" i="1"/>
  <c r="ET298" i="1"/>
  <c r="ET203" i="1"/>
  <c r="ET290" i="1"/>
  <c r="ET246" i="1"/>
  <c r="ET277" i="1"/>
  <c r="ET232" i="1"/>
  <c r="ET148" i="1"/>
  <c r="ET193" i="1"/>
  <c r="ET176" i="1"/>
  <c r="ET184" i="1"/>
  <c r="ET207" i="1"/>
  <c r="ET245" i="1"/>
  <c r="ET218" i="1"/>
  <c r="ET265" i="1"/>
  <c r="ET174" i="1"/>
  <c r="ET323" i="1"/>
  <c r="ET251" i="1"/>
  <c r="ET252" i="1"/>
  <c r="ET310" i="1"/>
  <c r="ET240" i="1"/>
  <c r="ET149" i="1"/>
  <c r="ET291" i="1"/>
  <c r="ET213" i="1"/>
  <c r="ET260" i="1"/>
  <c r="ET335" i="1"/>
  <c r="ET304" i="1"/>
  <c r="ET334" i="1"/>
  <c r="BH222" i="1"/>
  <c r="BH330" i="1"/>
  <c r="BH300" i="1"/>
  <c r="BH170" i="1"/>
  <c r="BH194" i="1"/>
  <c r="BH202" i="1"/>
  <c r="BH139" i="1"/>
  <c r="BH213" i="1"/>
  <c r="BH337" i="1"/>
  <c r="BH310" i="1"/>
  <c r="BH259" i="1"/>
  <c r="BH270" i="1"/>
  <c r="BH336" i="1"/>
  <c r="BH172" i="1"/>
  <c r="BH308" i="1"/>
  <c r="BH335" i="1"/>
  <c r="BH174" i="1"/>
  <c r="BH180" i="1"/>
  <c r="BH209" i="1"/>
  <c r="BH141" i="1"/>
  <c r="BH286" i="1"/>
  <c r="BH280" i="1"/>
  <c r="BH326" i="1"/>
  <c r="BH272" i="1"/>
  <c r="BH243" i="1"/>
  <c r="BH260" i="1"/>
  <c r="BH303" i="1"/>
  <c r="BH319" i="1"/>
  <c r="BH299" i="1"/>
  <c r="BH241" i="1"/>
  <c r="BH288" i="1"/>
  <c r="BH256" i="1"/>
  <c r="BH183" i="1"/>
  <c r="BH223" i="1"/>
  <c r="BH258" i="1"/>
  <c r="BH224" i="1"/>
  <c r="BH236" i="1"/>
  <c r="BH232" i="1"/>
  <c r="BH254" i="1"/>
  <c r="BH148" i="1"/>
  <c r="BH338" i="1"/>
  <c r="BH325" i="1"/>
  <c r="BH160" i="1"/>
  <c r="BH171" i="1"/>
  <c r="BH211" i="1"/>
  <c r="BH237" i="1"/>
  <c r="BH293" i="1"/>
  <c r="BH291" i="1"/>
  <c r="BH225" i="1"/>
  <c r="BH276" i="1"/>
  <c r="BH247" i="1"/>
  <c r="BH221" i="1"/>
  <c r="BH154" i="1"/>
  <c r="BH192" i="1"/>
  <c r="BH147" i="1"/>
  <c r="BH311" i="1"/>
  <c r="BH162" i="1"/>
  <c r="BH178" i="1"/>
  <c r="BH193" i="1"/>
  <c r="BH208" i="1"/>
  <c r="BH220" i="1"/>
  <c r="BH216" i="1"/>
  <c r="BH240" i="1"/>
  <c r="BH277" i="1"/>
  <c r="BH289" i="1"/>
  <c r="BH215" i="1"/>
  <c r="BH204" i="1"/>
  <c r="BH257" i="1"/>
  <c r="BH305" i="1"/>
  <c r="BH165" i="1"/>
  <c r="BH327" i="1"/>
  <c r="BH184" i="1"/>
  <c r="BH200" i="1"/>
  <c r="BH320" i="1"/>
  <c r="BH146" i="1"/>
  <c r="BH331" i="1"/>
  <c r="BH217" i="1"/>
  <c r="BH245" i="1"/>
  <c r="BH238" i="1"/>
  <c r="BH316" i="1"/>
  <c r="BH315" i="1"/>
  <c r="BH190" i="1"/>
  <c r="BH161" i="1"/>
  <c r="BH163" i="1"/>
  <c r="BH269" i="1"/>
  <c r="BH191" i="1"/>
  <c r="BH210" i="1"/>
  <c r="BH19" i="1"/>
  <c r="BH219" i="1"/>
  <c r="BH179" i="1"/>
  <c r="BH226" i="1"/>
  <c r="BH287" i="1"/>
  <c r="BH239" i="1"/>
  <c r="BH149" i="1"/>
  <c r="BH340" i="1"/>
  <c r="BH278" i="1"/>
  <c r="BH206" i="1"/>
  <c r="BH283" i="1"/>
  <c r="BH233" i="1"/>
  <c r="BH199" i="1"/>
  <c r="BH205" i="1"/>
  <c r="BH281" i="1"/>
  <c r="BH290" i="1"/>
  <c r="BH318" i="1"/>
  <c r="BH285" i="1"/>
  <c r="BH253" i="1"/>
  <c r="BH284" i="1"/>
  <c r="BH322" i="1"/>
  <c r="BH301" i="1"/>
  <c r="BH329" i="1"/>
  <c r="BH155" i="1"/>
  <c r="BH323" i="1"/>
  <c r="BH218" i="1"/>
  <c r="BH182" i="1"/>
  <c r="BH203" i="1"/>
  <c r="BH181" i="1"/>
  <c r="BH234" i="1"/>
  <c r="BH251" i="1"/>
  <c r="BH309" i="1"/>
  <c r="BH332" i="1"/>
  <c r="BH176" i="1"/>
  <c r="BH321" i="1"/>
  <c r="BH298" i="1"/>
  <c r="BH140" i="1"/>
  <c r="BH164" i="1"/>
  <c r="BH173" i="1"/>
  <c r="BH214" i="1"/>
  <c r="BH20" i="1"/>
  <c r="BH341" i="1"/>
  <c r="BH252" i="1"/>
  <c r="BH274" i="1"/>
  <c r="BH292" i="1"/>
  <c r="BH250" i="1"/>
  <c r="BH187" i="1"/>
  <c r="BH189" i="1"/>
  <c r="BH273" i="1"/>
  <c r="BH235" i="1"/>
  <c r="BH324" i="1"/>
  <c r="BH279" i="1"/>
  <c r="BH242" i="1"/>
  <c r="BH317" i="1"/>
  <c r="BH333" i="1"/>
  <c r="BH188" i="1"/>
  <c r="BH314" i="1"/>
  <c r="BH339" i="1"/>
  <c r="BH207" i="1"/>
  <c r="BH212" i="1"/>
  <c r="BH266" i="1"/>
  <c r="BH334" i="1"/>
  <c r="BH267" i="1"/>
  <c r="BH175" i="1"/>
  <c r="BH265" i="1"/>
  <c r="BH248" i="1"/>
  <c r="BH302" i="1"/>
  <c r="BH306" i="1"/>
  <c r="BH304" i="1"/>
  <c r="BH268" i="1"/>
  <c r="BH201" i="1"/>
  <c r="BH275" i="1"/>
  <c r="BH312" i="1"/>
  <c r="BH185" i="1"/>
  <c r="BH255" i="1"/>
  <c r="BH271" i="1"/>
  <c r="BH166" i="1"/>
  <c r="BH249" i="1"/>
  <c r="BH328" i="1"/>
  <c r="BH167" i="1"/>
  <c r="BH282" i="1"/>
  <c r="BH244" i="1"/>
  <c r="BH227" i="1"/>
  <c r="BH307" i="1"/>
  <c r="BH138" i="1"/>
  <c r="BH246" i="1"/>
  <c r="BH313" i="1"/>
  <c r="BH169" i="1"/>
  <c r="GX24" i="1"/>
  <c r="GY28" i="1"/>
  <c r="GY30" i="1"/>
  <c r="GY32" i="1"/>
  <c r="GY31" i="1"/>
  <c r="GY33" i="1"/>
  <c r="GY26" i="1"/>
  <c r="GY27" i="1"/>
  <c r="GY25" i="1"/>
  <c r="GY29" i="1"/>
  <c r="BD219" i="1"/>
  <c r="BD166" i="1"/>
  <c r="BD298" i="1"/>
  <c r="BD285" i="1"/>
  <c r="BD234" i="1"/>
  <c r="BD225" i="1"/>
  <c r="BD318" i="1"/>
  <c r="BD314" i="1"/>
  <c r="BD311" i="1"/>
  <c r="BD320" i="1"/>
  <c r="BD322" i="1"/>
  <c r="BD187" i="1"/>
  <c r="BD251" i="1"/>
  <c r="BD334" i="1"/>
  <c r="BD299" i="1"/>
  <c r="BD226" i="1"/>
  <c r="BD138" i="1"/>
  <c r="BD239" i="1"/>
  <c r="BD248" i="1"/>
  <c r="BD259" i="1"/>
  <c r="BD149" i="1"/>
  <c r="BD238" i="1"/>
  <c r="BD214" i="1"/>
  <c r="BD328" i="1"/>
  <c r="BD333" i="1"/>
  <c r="BD190" i="1"/>
  <c r="BD224" i="1"/>
  <c r="BD236" i="1"/>
  <c r="BD211" i="1"/>
  <c r="BD203" i="1"/>
  <c r="BD222" i="1"/>
  <c r="BD292" i="1"/>
  <c r="BD272" i="1"/>
  <c r="BD250" i="1"/>
  <c r="BD242" i="1"/>
  <c r="BD281" i="1"/>
  <c r="BD301" i="1"/>
  <c r="BD300" i="1"/>
  <c r="BD317" i="1"/>
  <c r="BD161" i="1"/>
  <c r="BD338" i="1"/>
  <c r="BD221" i="1"/>
  <c r="BD140" i="1"/>
  <c r="BD319" i="1"/>
  <c r="BD291" i="1"/>
  <c r="BD247" i="1"/>
  <c r="BD329" i="1"/>
  <c r="BD160" i="1"/>
  <c r="BD174" i="1"/>
  <c r="BD325" i="1"/>
  <c r="BD341" i="1"/>
  <c r="BD141" i="1"/>
  <c r="BD162" i="1"/>
  <c r="BD172" i="1"/>
  <c r="BD165" i="1"/>
  <c r="BD302" i="1"/>
  <c r="BD258" i="1"/>
  <c r="BD232" i="1"/>
  <c r="BD265" i="1"/>
  <c r="BD243" i="1"/>
  <c r="BD146" i="1"/>
  <c r="BD282" i="1"/>
  <c r="BD240" i="1"/>
  <c r="BD316" i="1"/>
  <c r="BD306" i="1"/>
  <c r="BD205" i="1"/>
  <c r="BD169" i="1"/>
  <c r="BD171" i="1"/>
  <c r="BD245" i="1"/>
  <c r="BD277" i="1"/>
  <c r="BD289" i="1"/>
  <c r="BD244" i="1"/>
  <c r="BD237" i="1"/>
  <c r="BD304" i="1"/>
  <c r="BD253" i="1"/>
  <c r="BD235" i="1"/>
  <c r="BD241" i="1"/>
  <c r="BD223" i="1"/>
  <c r="BD288" i="1"/>
  <c r="BD164" i="1"/>
  <c r="BD154" i="1"/>
  <c r="BD184" i="1"/>
  <c r="BD200" i="1"/>
  <c r="BD199" i="1"/>
  <c r="BD170" i="1"/>
  <c r="BD269" i="1"/>
  <c r="BD255" i="1"/>
  <c r="BD207" i="1"/>
  <c r="BD273" i="1"/>
  <c r="BD340" i="1"/>
  <c r="BD192" i="1"/>
  <c r="BD210" i="1"/>
  <c r="BD215" i="1"/>
  <c r="BD179" i="1"/>
  <c r="BD181" i="1"/>
  <c r="BD278" i="1"/>
  <c r="BD204" i="1"/>
  <c r="BD227" i="1"/>
  <c r="BD19" i="1"/>
  <c r="BD212" i="1"/>
  <c r="BD208" i="1"/>
  <c r="BD283" i="1"/>
  <c r="BD260" i="1"/>
  <c r="BD330" i="1"/>
  <c r="BD307" i="1"/>
  <c r="BD335" i="1"/>
  <c r="BD275" i="1"/>
  <c r="BD176" i="1"/>
  <c r="BD191" i="1"/>
  <c r="BD254" i="1"/>
  <c r="BD218" i="1"/>
  <c r="BD246" i="1"/>
  <c r="BD309" i="1"/>
  <c r="BD313" i="1"/>
  <c r="BD290" i="1"/>
  <c r="BD257" i="1"/>
  <c r="BD147" i="1"/>
  <c r="BD324" i="1"/>
  <c r="BD312" i="1"/>
  <c r="BD326" i="1"/>
  <c r="BD308" i="1"/>
  <c r="BD189" i="1"/>
  <c r="BD284" i="1"/>
  <c r="BD202" i="1"/>
  <c r="BD209" i="1"/>
  <c r="BD206" i="1"/>
  <c r="BD217" i="1"/>
  <c r="BD287" i="1"/>
  <c r="BD271" i="1"/>
  <c r="BD175" i="1"/>
  <c r="BD315" i="1"/>
  <c r="BD339" i="1"/>
  <c r="BD303" i="1"/>
  <c r="BD337" i="1"/>
  <c r="BD268" i="1"/>
  <c r="BD274" i="1"/>
  <c r="BD279" i="1"/>
  <c r="BD178" i="1"/>
  <c r="BD216" i="1"/>
  <c r="BD267" i="1"/>
  <c r="BD321" i="1"/>
  <c r="BD256" i="1"/>
  <c r="BD286" i="1"/>
  <c r="BD276" i="1"/>
  <c r="BD270" i="1"/>
  <c r="BD188" i="1"/>
  <c r="BD173" i="1"/>
  <c r="BD305" i="1"/>
  <c r="BD148" i="1"/>
  <c r="BD336" i="1"/>
  <c r="BD331" i="1"/>
  <c r="BD167" i="1"/>
  <c r="BD233" i="1"/>
  <c r="BD293" i="1"/>
  <c r="BD182" i="1"/>
  <c r="BD266" i="1"/>
  <c r="BD20" i="1"/>
  <c r="BD323" i="1"/>
  <c r="BD327" i="1"/>
  <c r="BD194" i="1"/>
  <c r="BD201" i="1"/>
  <c r="BD332" i="1"/>
  <c r="BD220" i="1"/>
  <c r="BD139" i="1"/>
  <c r="BD249" i="1"/>
  <c r="BD280" i="1"/>
  <c r="BD183" i="1"/>
  <c r="BD180" i="1"/>
  <c r="BD193" i="1"/>
  <c r="BD185" i="1"/>
  <c r="BD163" i="1"/>
  <c r="BD213" i="1"/>
  <c r="BD310" i="1"/>
  <c r="BD252" i="1"/>
  <c r="BD155" i="1"/>
  <c r="GU286" i="1"/>
  <c r="GU251" i="1"/>
  <c r="GU223" i="1"/>
  <c r="GU213" i="1"/>
  <c r="GU138" i="1"/>
  <c r="GU256" i="1"/>
  <c r="GU146" i="1"/>
  <c r="GU309" i="1"/>
  <c r="GU308" i="1"/>
  <c r="GU317" i="1"/>
  <c r="GU269" i="1"/>
  <c r="GU306" i="1"/>
  <c r="GU274" i="1"/>
  <c r="GU282" i="1"/>
  <c r="GU253" i="1"/>
  <c r="GU340" i="1"/>
  <c r="GU271" i="1"/>
  <c r="GU334" i="1"/>
  <c r="GU279" i="1"/>
  <c r="GU234" i="1"/>
  <c r="GU174" i="1"/>
  <c r="GU278" i="1"/>
  <c r="GU328" i="1"/>
  <c r="GU147" i="1"/>
  <c r="GU305" i="1"/>
  <c r="GU155" i="1"/>
  <c r="GU211" i="1"/>
  <c r="GU172" i="1"/>
  <c r="GU180" i="1"/>
  <c r="GU292" i="1"/>
  <c r="GU248" i="1"/>
  <c r="GU311" i="1"/>
  <c r="GU200" i="1"/>
  <c r="GU300" i="1"/>
  <c r="GU140" i="1"/>
  <c r="GU212" i="1"/>
  <c r="GU226" i="1"/>
  <c r="GU255" i="1"/>
  <c r="GU288" i="1"/>
  <c r="GU252" i="1"/>
  <c r="GU281" i="1"/>
  <c r="GU214" i="1"/>
  <c r="GU339" i="1"/>
  <c r="GU284" i="1"/>
  <c r="GU160" i="1"/>
  <c r="GU227" i="1"/>
  <c r="GU270" i="1"/>
  <c r="GU250" i="1"/>
  <c r="GU206" i="1"/>
  <c r="GU249" i="1"/>
  <c r="GU179" i="1"/>
  <c r="GU185" i="1"/>
  <c r="GU141" i="1"/>
  <c r="GU321" i="1"/>
  <c r="GU336" i="1"/>
  <c r="GU330" i="1"/>
  <c r="GU314" i="1"/>
  <c r="GU313" i="1"/>
  <c r="GU332" i="1"/>
  <c r="GU161" i="1"/>
  <c r="GU166" i="1"/>
  <c r="GU182" i="1"/>
  <c r="GU267" i="1"/>
  <c r="GU203" i="1"/>
  <c r="GU302" i="1"/>
  <c r="GU289" i="1"/>
  <c r="GU293" i="1"/>
  <c r="GU329" i="1"/>
  <c r="GU204" i="1"/>
  <c r="GU221" i="1"/>
  <c r="GU246" i="1"/>
  <c r="GU225" i="1"/>
  <c r="GU173" i="1"/>
  <c r="GU303" i="1"/>
  <c r="GU315" i="1"/>
  <c r="GU243" i="1"/>
  <c r="GU266" i="1"/>
  <c r="GU285" i="1"/>
  <c r="GU273" i="1"/>
  <c r="GU245" i="1"/>
  <c r="GU240" i="1"/>
  <c r="GU247" i="1"/>
  <c r="GU254" i="1"/>
  <c r="GU331" i="1"/>
  <c r="GU290" i="1"/>
  <c r="GU235" i="1"/>
  <c r="GU322" i="1"/>
  <c r="GU193" i="1"/>
  <c r="GU239" i="1"/>
  <c r="GU169" i="1"/>
  <c r="GU337" i="1"/>
  <c r="GU167" i="1"/>
  <c r="GU327" i="1"/>
  <c r="GU338" i="1"/>
  <c r="GU170" i="1"/>
  <c r="GU217" i="1"/>
  <c r="GU232" i="1"/>
  <c r="GU176" i="1"/>
  <c r="GU194" i="1"/>
  <c r="GU184" i="1"/>
  <c r="GU207" i="1"/>
  <c r="GU238" i="1"/>
  <c r="GU210" i="1"/>
  <c r="GU191" i="1"/>
  <c r="GU216" i="1"/>
  <c r="GU233" i="1"/>
  <c r="GU258" i="1"/>
  <c r="GU275" i="1"/>
  <c r="GU276" i="1"/>
  <c r="GU189" i="1"/>
  <c r="GU163" i="1"/>
  <c r="GU320" i="1"/>
  <c r="GU241" i="1"/>
  <c r="GU301" i="1"/>
  <c r="GU310" i="1"/>
  <c r="GU319" i="1"/>
  <c r="GU287" i="1"/>
  <c r="GU325" i="1"/>
  <c r="GU237" i="1"/>
  <c r="GU299" i="1"/>
  <c r="GU326" i="1"/>
  <c r="GU224" i="1"/>
  <c r="GU171" i="1"/>
  <c r="GU259" i="1"/>
  <c r="GU323" i="1"/>
  <c r="GU277" i="1"/>
  <c r="GU316" i="1"/>
  <c r="GU335" i="1"/>
  <c r="GU175" i="1"/>
  <c r="GU20" i="1"/>
  <c r="GU190" i="1"/>
  <c r="GU183" i="1"/>
  <c r="GU304" i="1"/>
  <c r="GU244" i="1"/>
  <c r="GU324" i="1"/>
  <c r="GU222" i="1"/>
  <c r="GU333" i="1"/>
  <c r="GU148" i="1"/>
  <c r="GU187" i="1"/>
  <c r="GU312" i="1"/>
  <c r="GU192" i="1"/>
  <c r="GU280" i="1"/>
  <c r="GU164" i="1"/>
  <c r="GU218" i="1"/>
  <c r="GU208" i="1"/>
  <c r="GU149" i="1"/>
  <c r="GU242" i="1"/>
  <c r="GU205" i="1"/>
  <c r="GU199" i="1"/>
  <c r="GU318" i="1"/>
  <c r="GU260" i="1"/>
  <c r="GU202" i="1"/>
  <c r="GU154" i="1"/>
  <c r="GU268" i="1"/>
  <c r="GU219" i="1"/>
  <c r="GU209" i="1"/>
  <c r="GU201" i="1"/>
  <c r="GU188" i="1"/>
  <c r="GU162" i="1"/>
  <c r="GU236" i="1"/>
  <c r="GU272" i="1"/>
  <c r="GU265" i="1"/>
  <c r="GU19" i="1"/>
  <c r="GU298" i="1"/>
  <c r="GU307" i="1"/>
  <c r="GU341" i="1"/>
  <c r="GU181" i="1"/>
  <c r="GU139" i="1"/>
  <c r="GU178" i="1"/>
  <c r="GU215" i="1"/>
  <c r="GU165" i="1"/>
  <c r="GU283" i="1"/>
  <c r="GU257" i="1"/>
  <c r="GU291" i="1"/>
  <c r="GU220" i="1"/>
  <c r="CX326" i="1"/>
  <c r="CX314" i="1"/>
  <c r="CX288" i="1"/>
  <c r="CX211" i="1"/>
  <c r="CX220" i="1"/>
  <c r="CX138" i="1"/>
  <c r="CX233" i="1"/>
  <c r="CX249" i="1"/>
  <c r="CX267" i="1"/>
  <c r="CX240" i="1"/>
  <c r="CX189" i="1"/>
  <c r="CX300" i="1"/>
  <c r="CX340" i="1"/>
  <c r="CX140" i="1"/>
  <c r="CX212" i="1"/>
  <c r="CX237" i="1"/>
  <c r="CX222" i="1"/>
  <c r="CX223" i="1"/>
  <c r="CX227" i="1"/>
  <c r="CX216" i="1"/>
  <c r="CX283" i="1"/>
  <c r="CX270" i="1"/>
  <c r="CX165" i="1"/>
  <c r="CX324" i="1"/>
  <c r="CX149" i="1"/>
  <c r="CX327" i="1"/>
  <c r="CX309" i="1"/>
  <c r="CX167" i="1"/>
  <c r="CX163" i="1"/>
  <c r="CX321" i="1"/>
  <c r="CX209" i="1"/>
  <c r="CX207" i="1"/>
  <c r="CX334" i="1"/>
  <c r="CX269" i="1"/>
  <c r="CX236" i="1"/>
  <c r="CX170" i="1"/>
  <c r="CX338" i="1"/>
  <c r="CX180" i="1"/>
  <c r="CX330" i="1"/>
  <c r="CX301" i="1"/>
  <c r="CX161" i="1"/>
  <c r="CX162" i="1"/>
  <c r="CX179" i="1"/>
  <c r="CX181" i="1"/>
  <c r="CX320" i="1"/>
  <c r="CX311" i="1"/>
  <c r="CX266" i="1"/>
  <c r="CX307" i="1"/>
  <c r="CX290" i="1"/>
  <c r="CX256" i="1"/>
  <c r="CX241" i="1"/>
  <c r="CX221" i="1"/>
  <c r="CX336" i="1"/>
  <c r="CX335" i="1"/>
  <c r="CX255" i="1"/>
  <c r="CX175" i="1"/>
  <c r="CX182" i="1"/>
  <c r="CX280" i="1"/>
  <c r="CX243" i="1"/>
  <c r="CX248" i="1"/>
  <c r="CX251" i="1"/>
  <c r="CX292" i="1"/>
  <c r="CX282" i="1"/>
  <c r="CX234" i="1"/>
  <c r="CX315" i="1"/>
  <c r="CX242" i="1"/>
  <c r="CX246" i="1"/>
  <c r="CX272" i="1"/>
  <c r="CX164" i="1"/>
  <c r="CX183" i="1"/>
  <c r="CX155" i="1"/>
  <c r="CX205" i="1"/>
  <c r="CX141" i="1"/>
  <c r="CX323" i="1"/>
  <c r="CX252" i="1"/>
  <c r="CX260" i="1"/>
  <c r="CX286" i="1"/>
  <c r="CX232" i="1"/>
  <c r="CX147" i="1"/>
  <c r="CX192" i="1"/>
  <c r="CX218" i="1"/>
  <c r="CX215" i="1"/>
  <c r="CX171" i="1"/>
  <c r="CX184" i="1"/>
  <c r="CX139" i="1"/>
  <c r="CX219" i="1"/>
  <c r="CX226" i="1"/>
  <c r="CX19" i="1"/>
  <c r="CX293" i="1"/>
  <c r="CX265" i="1"/>
  <c r="CX281" i="1"/>
  <c r="CX257" i="1"/>
  <c r="CX259" i="1"/>
  <c r="CX303" i="1"/>
  <c r="CX332" i="1"/>
  <c r="CX277" i="1"/>
  <c r="CX185" i="1"/>
  <c r="CX191" i="1"/>
  <c r="CX337" i="1"/>
  <c r="CX204" i="1"/>
  <c r="CX284" i="1"/>
  <c r="CX298" i="1"/>
  <c r="CX339" i="1"/>
  <c r="CX279" i="1"/>
  <c r="CX304" i="1"/>
  <c r="CX310" i="1"/>
  <c r="CX308" i="1"/>
  <c r="CX160" i="1"/>
  <c r="CX214" i="1"/>
  <c r="CX273" i="1"/>
  <c r="CX271" i="1"/>
  <c r="CX174" i="1"/>
  <c r="CX201" i="1"/>
  <c r="CX210" i="1"/>
  <c r="CX193" i="1"/>
  <c r="CX274" i="1"/>
  <c r="CX253" i="1"/>
  <c r="CX244" i="1"/>
  <c r="CX146" i="1"/>
  <c r="CX306" i="1"/>
  <c r="CX318" i="1"/>
  <c r="CX302" i="1"/>
  <c r="CX239" i="1"/>
  <c r="CX287" i="1"/>
  <c r="CX254" i="1"/>
  <c r="CX312" i="1"/>
  <c r="CX225" i="1"/>
  <c r="CX258" i="1"/>
  <c r="CX169" i="1"/>
  <c r="CX238" i="1"/>
  <c r="CX235" i="1"/>
  <c r="CX203" i="1"/>
  <c r="CX331" i="1"/>
  <c r="CX213" i="1"/>
  <c r="CX166" i="1"/>
  <c r="CX329" i="1"/>
  <c r="CX202" i="1"/>
  <c r="CX199" i="1"/>
  <c r="CX217" i="1"/>
  <c r="CX317" i="1"/>
  <c r="CX247" i="1"/>
  <c r="CX291" i="1"/>
  <c r="CX325" i="1"/>
  <c r="CX176" i="1"/>
  <c r="CX188" i="1"/>
  <c r="CX276" i="1"/>
  <c r="CX173" i="1"/>
  <c r="CX154" i="1"/>
  <c r="CX200" i="1"/>
  <c r="CX328" i="1"/>
  <c r="CX245" i="1"/>
  <c r="CX148" i="1"/>
  <c r="CX285" i="1"/>
  <c r="CX299" i="1"/>
  <c r="CX208" i="1"/>
  <c r="CX278" i="1"/>
  <c r="CX190" i="1"/>
  <c r="CX178" i="1"/>
  <c r="CX268" i="1"/>
  <c r="CX313" i="1"/>
  <c r="CX187" i="1"/>
  <c r="CX316" i="1"/>
  <c r="CX319" i="1"/>
  <c r="CX224" i="1"/>
  <c r="CX341" i="1"/>
  <c r="CX333" i="1"/>
  <c r="CX250" i="1"/>
  <c r="CX289" i="1"/>
  <c r="CX194" i="1"/>
  <c r="CX322" i="1"/>
  <c r="CX206" i="1"/>
  <c r="CX275" i="1"/>
  <c r="CX305" i="1"/>
  <c r="CX172" i="1"/>
  <c r="CX20" i="1"/>
  <c r="JW29" i="1"/>
  <c r="JW38" i="1" s="1"/>
  <c r="JW30" i="1"/>
  <c r="JW39" i="1" s="1"/>
  <c r="JW26" i="1"/>
  <c r="JW35" i="1" s="1"/>
  <c r="JW28" i="1"/>
  <c r="JW37" i="1" s="1"/>
  <c r="JW33" i="1"/>
  <c r="JW27" i="1"/>
  <c r="JW36" i="1" s="1"/>
  <c r="JW32" i="1"/>
  <c r="JW41" i="1" s="1"/>
  <c r="JW31" i="1"/>
  <c r="JW40" i="1" s="1"/>
  <c r="JW25" i="1"/>
  <c r="JW34" i="1" s="1"/>
  <c r="CY268" i="1"/>
  <c r="CY272" i="1"/>
  <c r="CY245" i="1"/>
  <c r="CY291" i="1"/>
  <c r="CY256" i="1"/>
  <c r="CY147" i="1"/>
  <c r="CY336" i="1"/>
  <c r="CY290" i="1"/>
  <c r="CY237" i="1"/>
  <c r="CY227" i="1"/>
  <c r="CY155" i="1"/>
  <c r="CY208" i="1"/>
  <c r="CY201" i="1"/>
  <c r="CY248" i="1"/>
  <c r="CY273" i="1"/>
  <c r="CY313" i="1"/>
  <c r="CY265" i="1"/>
  <c r="CY284" i="1"/>
  <c r="CY236" i="1"/>
  <c r="CY325" i="1"/>
  <c r="CY333" i="1"/>
  <c r="CY315" i="1"/>
  <c r="CY207" i="1"/>
  <c r="CY266" i="1"/>
  <c r="CY323" i="1"/>
  <c r="CY210" i="1"/>
  <c r="CY260" i="1"/>
  <c r="CY183" i="1"/>
  <c r="CY275" i="1"/>
  <c r="CY292" i="1"/>
  <c r="CY255" i="1"/>
  <c r="CY332" i="1"/>
  <c r="CY170" i="1"/>
  <c r="CY328" i="1"/>
  <c r="CY306" i="1"/>
  <c r="CY220" i="1"/>
  <c r="CY329" i="1"/>
  <c r="CY171" i="1"/>
  <c r="CY214" i="1"/>
  <c r="CY203" i="1"/>
  <c r="CY218" i="1"/>
  <c r="CY211" i="1"/>
  <c r="CY216" i="1"/>
  <c r="CY249" i="1"/>
  <c r="CY206" i="1"/>
  <c r="CY190" i="1"/>
  <c r="CY172" i="1"/>
  <c r="CY321" i="1"/>
  <c r="CY320" i="1"/>
  <c r="CY146" i="1"/>
  <c r="CY174" i="1"/>
  <c r="CY178" i="1"/>
  <c r="CY242" i="1"/>
  <c r="CY289" i="1"/>
  <c r="CY149" i="1"/>
  <c r="CY251" i="1"/>
  <c r="CY238" i="1"/>
  <c r="CY305" i="1"/>
  <c r="CY239" i="1"/>
  <c r="CY243" i="1"/>
  <c r="CY331" i="1"/>
  <c r="CY298" i="1"/>
  <c r="CY166" i="1"/>
  <c r="CY163" i="1"/>
  <c r="CY182" i="1"/>
  <c r="CY188" i="1"/>
  <c r="CY141" i="1"/>
  <c r="CY204" i="1"/>
  <c r="CY160" i="1"/>
  <c r="CY217" i="1"/>
  <c r="CY244" i="1"/>
  <c r="CY274" i="1"/>
  <c r="CY281" i="1"/>
  <c r="CY322" i="1"/>
  <c r="CY193" i="1"/>
  <c r="CY221" i="1"/>
  <c r="CY287" i="1"/>
  <c r="CY169" i="1"/>
  <c r="CY185" i="1"/>
  <c r="CY213" i="1"/>
  <c r="CY235" i="1"/>
  <c r="CY209" i="1"/>
  <c r="CY165" i="1"/>
  <c r="CY269" i="1"/>
  <c r="CY293" i="1"/>
  <c r="CY276" i="1"/>
  <c r="CY324" i="1"/>
  <c r="CY327" i="1"/>
  <c r="CY307" i="1"/>
  <c r="CY334" i="1"/>
  <c r="CY258" i="1"/>
  <c r="CY179" i="1"/>
  <c r="CY187" i="1"/>
  <c r="CY224" i="1"/>
  <c r="CY279" i="1"/>
  <c r="CY253" i="1"/>
  <c r="CY340" i="1"/>
  <c r="CY302" i="1"/>
  <c r="CY267" i="1"/>
  <c r="CY271" i="1"/>
  <c r="CY318" i="1"/>
  <c r="CY175" i="1"/>
  <c r="CY314" i="1"/>
  <c r="CY162" i="1"/>
  <c r="CY176" i="1"/>
  <c r="CY194" i="1"/>
  <c r="CY200" i="1"/>
  <c r="CY199" i="1"/>
  <c r="CY259" i="1"/>
  <c r="CY232" i="1"/>
  <c r="CY317" i="1"/>
  <c r="CY300" i="1"/>
  <c r="CY246" i="1"/>
  <c r="CY304" i="1"/>
  <c r="CY319" i="1"/>
  <c r="CY310" i="1"/>
  <c r="CY338" i="1"/>
  <c r="CY215" i="1"/>
  <c r="CY257" i="1"/>
  <c r="CY286" i="1"/>
  <c r="CY181" i="1"/>
  <c r="CY277" i="1"/>
  <c r="CY241" i="1"/>
  <c r="CY219" i="1"/>
  <c r="CY233" i="1"/>
  <c r="CY270" i="1"/>
  <c r="CY282" i="1"/>
  <c r="CY337" i="1"/>
  <c r="CY335" i="1"/>
  <c r="CY299" i="1"/>
  <c r="CY326" i="1"/>
  <c r="CY173" i="1"/>
  <c r="CY311" i="1"/>
  <c r="CY138" i="1"/>
  <c r="CY278" i="1"/>
  <c r="CY301" i="1"/>
  <c r="CY20" i="1"/>
  <c r="CY225" i="1"/>
  <c r="CY167" i="1"/>
  <c r="CY139" i="1"/>
  <c r="CY288" i="1"/>
  <c r="CY164" i="1"/>
  <c r="CY308" i="1"/>
  <c r="CY234" i="1"/>
  <c r="CY191" i="1"/>
  <c r="CY205" i="1"/>
  <c r="CY339" i="1"/>
  <c r="CY247" i="1"/>
  <c r="CY184" i="1"/>
  <c r="CY154" i="1"/>
  <c r="CY280" i="1"/>
  <c r="CY254" i="1"/>
  <c r="CY250" i="1"/>
  <c r="CY148" i="1"/>
  <c r="CY330" i="1"/>
  <c r="CY283" i="1"/>
  <c r="CY161" i="1"/>
  <c r="CY140" i="1"/>
  <c r="CY303" i="1"/>
  <c r="CY226" i="1"/>
  <c r="CY180" i="1"/>
  <c r="CY192" i="1"/>
  <c r="CY222" i="1"/>
  <c r="CY223" i="1"/>
  <c r="CY240" i="1"/>
  <c r="CY189" i="1"/>
  <c r="CY312" i="1"/>
  <c r="CY309" i="1"/>
  <c r="CY341" i="1"/>
  <c r="CY19" i="1"/>
  <c r="CY285" i="1"/>
  <c r="CY252" i="1"/>
  <c r="CY316" i="1"/>
  <c r="CY202" i="1"/>
  <c r="CY212" i="1"/>
  <c r="FG321" i="1"/>
  <c r="FG232" i="1"/>
  <c r="FG341" i="1"/>
  <c r="FG166" i="1"/>
  <c r="FG320" i="1"/>
  <c r="FG139" i="1"/>
  <c r="FG170" i="1"/>
  <c r="FG251" i="1"/>
  <c r="FG247" i="1"/>
  <c r="FG256" i="1"/>
  <c r="FG165" i="1"/>
  <c r="FG176" i="1"/>
  <c r="FG331" i="1"/>
  <c r="FG312" i="1"/>
  <c r="FG206" i="1"/>
  <c r="FG164" i="1"/>
  <c r="FG180" i="1"/>
  <c r="FG213" i="1"/>
  <c r="FG202" i="1"/>
  <c r="FG221" i="1"/>
  <c r="FG19" i="1"/>
  <c r="FG336" i="1"/>
  <c r="FG324" i="1"/>
  <c r="FG287" i="1"/>
  <c r="FG290" i="1"/>
  <c r="FG233" i="1"/>
  <c r="FG325" i="1"/>
  <c r="FG302" i="1"/>
  <c r="FG250" i="1"/>
  <c r="FG175" i="1"/>
  <c r="FG187" i="1"/>
  <c r="FG141" i="1"/>
  <c r="FG278" i="1"/>
  <c r="FG149" i="1"/>
  <c r="FG286" i="1"/>
  <c r="FG257" i="1"/>
  <c r="FG311" i="1"/>
  <c r="FG266" i="1"/>
  <c r="FG146" i="1"/>
  <c r="FG306" i="1"/>
  <c r="FG334" i="1"/>
  <c r="FG323" i="1"/>
  <c r="FG222" i="1"/>
  <c r="FG236" i="1"/>
  <c r="FG245" i="1"/>
  <c r="FG205" i="1"/>
  <c r="FG140" i="1"/>
  <c r="FG208" i="1"/>
  <c r="FG218" i="1"/>
  <c r="FG248" i="1"/>
  <c r="FG279" i="1"/>
  <c r="FG235" i="1"/>
  <c r="FG265" i="1"/>
  <c r="FG318" i="1"/>
  <c r="FG193" i="1"/>
  <c r="FG199" i="1"/>
  <c r="FG224" i="1"/>
  <c r="FG174" i="1"/>
  <c r="FG173" i="1"/>
  <c r="FG289" i="1"/>
  <c r="FG209" i="1"/>
  <c r="FG254" i="1"/>
  <c r="FG172" i="1"/>
  <c r="FG291" i="1"/>
  <c r="FG272" i="1"/>
  <c r="FG253" i="1"/>
  <c r="FG267" i="1"/>
  <c r="FG227" i="1"/>
  <c r="FG313" i="1"/>
  <c r="FG329" i="1"/>
  <c r="FG307" i="1"/>
  <c r="FG179" i="1"/>
  <c r="FG190" i="1"/>
  <c r="FG327" i="1"/>
  <c r="FG260" i="1"/>
  <c r="FG275" i="1"/>
  <c r="FG298" i="1"/>
  <c r="FG328" i="1"/>
  <c r="FG240" i="1"/>
  <c r="FG246" i="1"/>
  <c r="FG322" i="1"/>
  <c r="FG162" i="1"/>
  <c r="FG299" i="1"/>
  <c r="FG326" i="1"/>
  <c r="FG182" i="1"/>
  <c r="FG169" i="1"/>
  <c r="FG220" i="1"/>
  <c r="FG203" i="1"/>
  <c r="FG161" i="1"/>
  <c r="FG305" i="1"/>
  <c r="FG192" i="1"/>
  <c r="FG138" i="1"/>
  <c r="FG185" i="1"/>
  <c r="FG283" i="1"/>
  <c r="FG234" i="1"/>
  <c r="FG241" i="1"/>
  <c r="FG276" i="1"/>
  <c r="FG204" i="1"/>
  <c r="FG171" i="1"/>
  <c r="FG189" i="1"/>
  <c r="FG310" i="1"/>
  <c r="FG160" i="1"/>
  <c r="FG154" i="1"/>
  <c r="FG184" i="1"/>
  <c r="FG183" i="1"/>
  <c r="FG200" i="1"/>
  <c r="FG217" i="1"/>
  <c r="FG214" i="1"/>
  <c r="FG255" i="1"/>
  <c r="FG207" i="1"/>
  <c r="FG191" i="1"/>
  <c r="FG332" i="1"/>
  <c r="FG309" i="1"/>
  <c r="FG337" i="1"/>
  <c r="FG314" i="1"/>
  <c r="FG167" i="1"/>
  <c r="FG300" i="1"/>
  <c r="FG188" i="1"/>
  <c r="FG20" i="1"/>
  <c r="FG317" i="1"/>
  <c r="FG319" i="1"/>
  <c r="FG316" i="1"/>
  <c r="FG225" i="1"/>
  <c r="FG274" i="1"/>
  <c r="FG292" i="1"/>
  <c r="FG304" i="1"/>
  <c r="FG315" i="1"/>
  <c r="FG194" i="1"/>
  <c r="FG338" i="1"/>
  <c r="FG163" i="1"/>
  <c r="FG211" i="1"/>
  <c r="FG281" i="1"/>
  <c r="FG340" i="1"/>
  <c r="FG252" i="1"/>
  <c r="FG226" i="1"/>
  <c r="FG242" i="1"/>
  <c r="FG239" i="1"/>
  <c r="FG269" i="1"/>
  <c r="FG223" i="1"/>
  <c r="FG210" i="1"/>
  <c r="FG249" i="1"/>
  <c r="FG270" i="1"/>
  <c r="FG271" i="1"/>
  <c r="FG339" i="1"/>
  <c r="FG277" i="1"/>
  <c r="FG244" i="1"/>
  <c r="FG147" i="1"/>
  <c r="FG333" i="1"/>
  <c r="FG237" i="1"/>
  <c r="FG301" i="1"/>
  <c r="FG280" i="1"/>
  <c r="FG258" i="1"/>
  <c r="FG293" i="1"/>
  <c r="FG155" i="1"/>
  <c r="FG201" i="1"/>
  <c r="FG308" i="1"/>
  <c r="FG181" i="1"/>
  <c r="FG259" i="1"/>
  <c r="FG335" i="1"/>
  <c r="FG288" i="1"/>
  <c r="FG268" i="1"/>
  <c r="FG303" i="1"/>
  <c r="FG284" i="1"/>
  <c r="FG212" i="1"/>
  <c r="FG273" i="1"/>
  <c r="FG215" i="1"/>
  <c r="FG148" i="1"/>
  <c r="FG238" i="1"/>
  <c r="FG216" i="1"/>
  <c r="FG282" i="1"/>
  <c r="FG178" i="1"/>
  <c r="FG285" i="1"/>
  <c r="FG243" i="1"/>
  <c r="FG219" i="1"/>
  <c r="FG330" i="1"/>
  <c r="AA153" i="1" a="1"/>
  <c r="AA153" i="1" s="1"/>
  <c r="DI285" i="1"/>
  <c r="DI321" i="1"/>
  <c r="DI252" i="1"/>
  <c r="DI240" i="1"/>
  <c r="DI300" i="1"/>
  <c r="DI202" i="1"/>
  <c r="DI307" i="1"/>
  <c r="DI172" i="1"/>
  <c r="DI302" i="1"/>
  <c r="DI208" i="1"/>
  <c r="DI204" i="1"/>
  <c r="DI267" i="1"/>
  <c r="DI281" i="1"/>
  <c r="DI318" i="1"/>
  <c r="DI185" i="1"/>
  <c r="DI313" i="1"/>
  <c r="DI138" i="1"/>
  <c r="DI277" i="1"/>
  <c r="DI335" i="1"/>
  <c r="DI247" i="1"/>
  <c r="DI180" i="1"/>
  <c r="DI200" i="1"/>
  <c r="DI209" i="1"/>
  <c r="DI337" i="1"/>
  <c r="DI211" i="1"/>
  <c r="DI308" i="1"/>
  <c r="DI140" i="1"/>
  <c r="DI191" i="1"/>
  <c r="DI271" i="1"/>
  <c r="DI234" i="1"/>
  <c r="DI249" i="1"/>
  <c r="DI332" i="1"/>
  <c r="DI288" i="1"/>
  <c r="DI327" i="1"/>
  <c r="DI216" i="1"/>
  <c r="DI314" i="1"/>
  <c r="DI210" i="1"/>
  <c r="DI205" i="1"/>
  <c r="DI260" i="1"/>
  <c r="DI323" i="1"/>
  <c r="DI310" i="1"/>
  <c r="DI199" i="1"/>
  <c r="DI315" i="1"/>
  <c r="DI19" i="1"/>
  <c r="DI275" i="1"/>
  <c r="DI274" i="1"/>
  <c r="DI266" i="1"/>
  <c r="DI189" i="1"/>
  <c r="DI141" i="1"/>
  <c r="DI239" i="1"/>
  <c r="DI273" i="1"/>
  <c r="DI217" i="1"/>
  <c r="DI173" i="1"/>
  <c r="DI237" i="1"/>
  <c r="DI201" i="1"/>
  <c r="DI287" i="1"/>
  <c r="DI255" i="1"/>
  <c r="DI284" i="1"/>
  <c r="DI160" i="1"/>
  <c r="DI292" i="1"/>
  <c r="DI317" i="1"/>
  <c r="DI283" i="1"/>
  <c r="DI268" i="1"/>
  <c r="DI225" i="1"/>
  <c r="DI299" i="1"/>
  <c r="DI206" i="1"/>
  <c r="DI222" i="1"/>
  <c r="DI329" i="1"/>
  <c r="DI311" i="1"/>
  <c r="DI218" i="1"/>
  <c r="DI326" i="1"/>
  <c r="DI305" i="1"/>
  <c r="DI339" i="1"/>
  <c r="DI319" i="1"/>
  <c r="DI341" i="1"/>
  <c r="DI192" i="1"/>
  <c r="DI282" i="1"/>
  <c r="DI336" i="1"/>
  <c r="DI242" i="1"/>
  <c r="DI238" i="1"/>
  <c r="DI184" i="1"/>
  <c r="DI253" i="1"/>
  <c r="DI256" i="1"/>
  <c r="DI250" i="1"/>
  <c r="DI194" i="1"/>
  <c r="DI316" i="1"/>
  <c r="DI164" i="1"/>
  <c r="DI226" i="1"/>
  <c r="DI286" i="1"/>
  <c r="DI251" i="1"/>
  <c r="DI291" i="1"/>
  <c r="DI170" i="1"/>
  <c r="DI306" i="1"/>
  <c r="DI221" i="1"/>
  <c r="DI312" i="1"/>
  <c r="DI214" i="1"/>
  <c r="DI338" i="1"/>
  <c r="DI203" i="1"/>
  <c r="DI328" i="1"/>
  <c r="DI166" i="1"/>
  <c r="DI207" i="1"/>
  <c r="DI20" i="1"/>
  <c r="DI334" i="1"/>
  <c r="DI246" i="1"/>
  <c r="DI171" i="1"/>
  <c r="DI298" i="1"/>
  <c r="DI301" i="1"/>
  <c r="DI174" i="1"/>
  <c r="DI293" i="1"/>
  <c r="DI303" i="1"/>
  <c r="DI265" i="1"/>
  <c r="DI162" i="1"/>
  <c r="DI257" i="1"/>
  <c r="DI179" i="1"/>
  <c r="DI278" i="1"/>
  <c r="DI215" i="1"/>
  <c r="DI163" i="1"/>
  <c r="DI325" i="1"/>
  <c r="DI165" i="1"/>
  <c r="DI227" i="1"/>
  <c r="DI272" i="1"/>
  <c r="DI169" i="1"/>
  <c r="DI259" i="1"/>
  <c r="DI139" i="1"/>
  <c r="DI324" i="1"/>
  <c r="DI276" i="1"/>
  <c r="DI146" i="1"/>
  <c r="DI269" i="1"/>
  <c r="DI219" i="1"/>
  <c r="DI245" i="1"/>
  <c r="DI243" i="1"/>
  <c r="DI147" i="1"/>
  <c r="DI235" i="1"/>
  <c r="DI258" i="1"/>
  <c r="DI178" i="1"/>
  <c r="DI270" i="1"/>
  <c r="DI320" i="1"/>
  <c r="DI290" i="1"/>
  <c r="DI182" i="1"/>
  <c r="DI322" i="1"/>
  <c r="DI188" i="1"/>
  <c r="DI330" i="1"/>
  <c r="DI232" i="1"/>
  <c r="DI175" i="1"/>
  <c r="DI280" i="1"/>
  <c r="DI154" i="1"/>
  <c r="DI212" i="1"/>
  <c r="DI167" i="1"/>
  <c r="DI213" i="1"/>
  <c r="DI148" i="1"/>
  <c r="DI233" i="1"/>
  <c r="DI333" i="1"/>
  <c r="DI241" i="1"/>
  <c r="DI331" i="1"/>
  <c r="DI340" i="1"/>
  <c r="DI223" i="1"/>
  <c r="DI183" i="1"/>
  <c r="DI176" i="1"/>
  <c r="DI190" i="1"/>
  <c r="DI289" i="1"/>
  <c r="DI304" i="1"/>
  <c r="DI149" i="1"/>
  <c r="DI224" i="1"/>
  <c r="DI155" i="1"/>
  <c r="DI236" i="1"/>
  <c r="DI187" i="1"/>
  <c r="DI309" i="1"/>
  <c r="DI181" i="1"/>
  <c r="DI193" i="1"/>
  <c r="DI161" i="1"/>
  <c r="DI220" i="1"/>
  <c r="DI248" i="1"/>
  <c r="DI244" i="1"/>
  <c r="DI254" i="1"/>
  <c r="DI279" i="1"/>
  <c r="CV147" i="1"/>
  <c r="CV323" i="1"/>
  <c r="CV240" i="1"/>
  <c r="CV285" i="1"/>
  <c r="CV321" i="1"/>
  <c r="CV298" i="1"/>
  <c r="CV171" i="1"/>
  <c r="CV266" i="1"/>
  <c r="CV284" i="1"/>
  <c r="CV187" i="1"/>
  <c r="CV291" i="1"/>
  <c r="CV308" i="1"/>
  <c r="CV247" i="1"/>
  <c r="CV316" i="1"/>
  <c r="CV259" i="1"/>
  <c r="CV222" i="1"/>
  <c r="CV239" i="1"/>
  <c r="CV199" i="1"/>
  <c r="CV193" i="1"/>
  <c r="CV288" i="1"/>
  <c r="CV246" i="1"/>
  <c r="CV249" i="1"/>
  <c r="CV172" i="1"/>
  <c r="CV278" i="1"/>
  <c r="CV220" i="1"/>
  <c r="CV273" i="1"/>
  <c r="CV254" i="1"/>
  <c r="CV299" i="1"/>
  <c r="CV164" i="1"/>
  <c r="CV282" i="1"/>
  <c r="CV200" i="1"/>
  <c r="CV162" i="1"/>
  <c r="CV268" i="1"/>
  <c r="CV192" i="1"/>
  <c r="CV325" i="1"/>
  <c r="CV173" i="1"/>
  <c r="CV219" i="1"/>
  <c r="CV225" i="1"/>
  <c r="CV314" i="1"/>
  <c r="CV302" i="1"/>
  <c r="CV149" i="1"/>
  <c r="CV163" i="1"/>
  <c r="CV331" i="1"/>
  <c r="CV252" i="1"/>
  <c r="CV250" i="1"/>
  <c r="CV339" i="1"/>
  <c r="CV138" i="1"/>
  <c r="CV251" i="1"/>
  <c r="CV280" i="1"/>
  <c r="CV188" i="1"/>
  <c r="CV233" i="1"/>
  <c r="CV322" i="1"/>
  <c r="CV330" i="1"/>
  <c r="CV221" i="1"/>
  <c r="CV241" i="1"/>
  <c r="CV235" i="1"/>
  <c r="CV245" i="1"/>
  <c r="CV301" i="1"/>
  <c r="CV215" i="1"/>
  <c r="CV309" i="1"/>
  <c r="CV255" i="1"/>
  <c r="CV20" i="1"/>
  <c r="CV275" i="1"/>
  <c r="CV207" i="1"/>
  <c r="CV303" i="1"/>
  <c r="CV315" i="1"/>
  <c r="CV265" i="1"/>
  <c r="CV210" i="1"/>
  <c r="CV148" i="1"/>
  <c r="CV179" i="1"/>
  <c r="CV182" i="1"/>
  <c r="CV189" i="1"/>
  <c r="CV238" i="1"/>
  <c r="CV181" i="1"/>
  <c r="CV292" i="1"/>
  <c r="CV169" i="1"/>
  <c r="CV140" i="1"/>
  <c r="CV211" i="1"/>
  <c r="CV212" i="1"/>
  <c r="CV306" i="1"/>
  <c r="CV191" i="1"/>
  <c r="CV336" i="1"/>
  <c r="CV317" i="1"/>
  <c r="CV218" i="1"/>
  <c r="CV324" i="1"/>
  <c r="CV178" i="1"/>
  <c r="CV180" i="1"/>
  <c r="CV185" i="1"/>
  <c r="CV286" i="1"/>
  <c r="CV258" i="1"/>
  <c r="CV214" i="1"/>
  <c r="CV155" i="1"/>
  <c r="CV335" i="1"/>
  <c r="CV326" i="1"/>
  <c r="CV209" i="1"/>
  <c r="CV305" i="1"/>
  <c r="CV300" i="1"/>
  <c r="CV232" i="1"/>
  <c r="CV217" i="1"/>
  <c r="CV318" i="1"/>
  <c r="CV319" i="1"/>
  <c r="CV166" i="1"/>
  <c r="CV237" i="1"/>
  <c r="CV312" i="1"/>
  <c r="CV242" i="1"/>
  <c r="CV139" i="1"/>
  <c r="CV328" i="1"/>
  <c r="CV320" i="1"/>
  <c r="CV244" i="1"/>
  <c r="CV223" i="1"/>
  <c r="CV327" i="1"/>
  <c r="CV183" i="1"/>
  <c r="CV253" i="1"/>
  <c r="CV167" i="1"/>
  <c r="CV160" i="1"/>
  <c r="CV256" i="1"/>
  <c r="CV161" i="1"/>
  <c r="CV281" i="1"/>
  <c r="CV174" i="1"/>
  <c r="CV329" i="1"/>
  <c r="CV340" i="1"/>
  <c r="CV287" i="1"/>
  <c r="CV333" i="1"/>
  <c r="CV236" i="1"/>
  <c r="CV208" i="1"/>
  <c r="CV226" i="1"/>
  <c r="CV267" i="1"/>
  <c r="CV270" i="1"/>
  <c r="CV313" i="1"/>
  <c r="CV257" i="1"/>
  <c r="CV332" i="1"/>
  <c r="CV141" i="1"/>
  <c r="CV338" i="1"/>
  <c r="CV170" i="1"/>
  <c r="CV19" i="1"/>
  <c r="CV269" i="1"/>
  <c r="CV234" i="1"/>
  <c r="CV206" i="1"/>
  <c r="CV341" i="1"/>
  <c r="CV216" i="1"/>
  <c r="CV227" i="1"/>
  <c r="CV271" i="1"/>
  <c r="CV279" i="1"/>
  <c r="CV334" i="1"/>
  <c r="CV243" i="1"/>
  <c r="CV190" i="1"/>
  <c r="CV311" i="1"/>
  <c r="CV205" i="1"/>
  <c r="CV184" i="1"/>
  <c r="CV293" i="1"/>
  <c r="CV194" i="1"/>
  <c r="CV213" i="1"/>
  <c r="CV175" i="1"/>
  <c r="CV274" i="1"/>
  <c r="CV248" i="1"/>
  <c r="CV204" i="1"/>
  <c r="CV224" i="1"/>
  <c r="CV203" i="1"/>
  <c r="CV201" i="1"/>
  <c r="CV283" i="1"/>
  <c r="CV260" i="1"/>
  <c r="CV304" i="1"/>
  <c r="CV277" i="1"/>
  <c r="CV154" i="1"/>
  <c r="CV276" i="1"/>
  <c r="CV176" i="1"/>
  <c r="CV146" i="1"/>
  <c r="CV165" i="1"/>
  <c r="CV310" i="1"/>
  <c r="CV290" i="1"/>
  <c r="CV202" i="1"/>
  <c r="CV337" i="1"/>
  <c r="CV307" i="1"/>
  <c r="CV272" i="1"/>
  <c r="CV289" i="1"/>
  <c r="CK31" i="1"/>
  <c r="CK40" i="1" s="1"/>
  <c r="CK33" i="1"/>
  <c r="CK27" i="1"/>
  <c r="CK36" i="1" s="1"/>
  <c r="CK29" i="1"/>
  <c r="CK38" i="1" s="1"/>
  <c r="CK26" i="1"/>
  <c r="CK35" i="1" s="1"/>
  <c r="CK32" i="1"/>
  <c r="CK41" i="1" s="1"/>
  <c r="CK30" i="1"/>
  <c r="CK39" i="1" s="1"/>
  <c r="CK28" i="1"/>
  <c r="CK37" i="1" s="1"/>
  <c r="CK25" i="1"/>
  <c r="CK34" i="1" s="1"/>
  <c r="BN28" i="1"/>
  <c r="BN37" i="1" s="1"/>
  <c r="BN31" i="1"/>
  <c r="BN40" i="1" s="1"/>
  <c r="BN30" i="1"/>
  <c r="BN39" i="1" s="1"/>
  <c r="BN25" i="1"/>
  <c r="BN34" i="1" s="1"/>
  <c r="BN29" i="1"/>
  <c r="BN38" i="1" s="1"/>
  <c r="BN33" i="1"/>
  <c r="BN32" i="1"/>
  <c r="BN41" i="1" s="1"/>
  <c r="BN26" i="1"/>
  <c r="BN35" i="1" s="1"/>
  <c r="BN27" i="1"/>
  <c r="BN36" i="1" s="1"/>
  <c r="EA199" i="1"/>
  <c r="EA205" i="1"/>
  <c r="EA317" i="1"/>
  <c r="EA240" i="1"/>
  <c r="EA341" i="1"/>
  <c r="EA289" i="1"/>
  <c r="EA146" i="1"/>
  <c r="EA238" i="1"/>
  <c r="EA161" i="1"/>
  <c r="EA299" i="1"/>
  <c r="EA307" i="1"/>
  <c r="EA149" i="1"/>
  <c r="EA318" i="1"/>
  <c r="EA207" i="1"/>
  <c r="EA160" i="1"/>
  <c r="EA276" i="1"/>
  <c r="EA298" i="1"/>
  <c r="EA257" i="1"/>
  <c r="EA285" i="1"/>
  <c r="EA219" i="1"/>
  <c r="EA311" i="1"/>
  <c r="EA278" i="1"/>
  <c r="EA163" i="1"/>
  <c r="EA312" i="1"/>
  <c r="EA293" i="1"/>
  <c r="EA305" i="1"/>
  <c r="EA247" i="1"/>
  <c r="EA173" i="1"/>
  <c r="EA226" i="1"/>
  <c r="EA258" i="1"/>
  <c r="EA166" i="1"/>
  <c r="EA192" i="1"/>
  <c r="EA178" i="1"/>
  <c r="EA270" i="1"/>
  <c r="EA203" i="1"/>
  <c r="EA213" i="1"/>
  <c r="EA309" i="1"/>
  <c r="EA234" i="1"/>
  <c r="EA148" i="1"/>
  <c r="EA215" i="1"/>
  <c r="EA227" i="1"/>
  <c r="EA174" i="1"/>
  <c r="EA233" i="1"/>
  <c r="EA180" i="1"/>
  <c r="EA301" i="1"/>
  <c r="EA314" i="1"/>
  <c r="EA287" i="1"/>
  <c r="EA242" i="1"/>
  <c r="EA181" i="1"/>
  <c r="EA253" i="1"/>
  <c r="EA147" i="1"/>
  <c r="EA244" i="1"/>
  <c r="EA323" i="1"/>
  <c r="EA170" i="1"/>
  <c r="EA292" i="1"/>
  <c r="EA211" i="1"/>
  <c r="EA340" i="1"/>
  <c r="EA171" i="1"/>
  <c r="EA249" i="1"/>
  <c r="EA190" i="1"/>
  <c r="EA232" i="1"/>
  <c r="EA212" i="1"/>
  <c r="EA223" i="1"/>
  <c r="EA308" i="1"/>
  <c r="EA179" i="1"/>
  <c r="EA277" i="1"/>
  <c r="EA176" i="1"/>
  <c r="EA269" i="1"/>
  <c r="EA183" i="1"/>
  <c r="EA200" i="1"/>
  <c r="EA324" i="1"/>
  <c r="EA271" i="1"/>
  <c r="EA335" i="1"/>
  <c r="EA325" i="1"/>
  <c r="EA306" i="1"/>
  <c r="EA243" i="1"/>
  <c r="EA236" i="1"/>
  <c r="EA184" i="1"/>
  <c r="EA237" i="1"/>
  <c r="EA164" i="1"/>
  <c r="EA194" i="1"/>
  <c r="EA337" i="1"/>
  <c r="EA251" i="1"/>
  <c r="EA235" i="1"/>
  <c r="EA182" i="1"/>
  <c r="EA286" i="1"/>
  <c r="EA214" i="1"/>
  <c r="EA272" i="1"/>
  <c r="EA256" i="1"/>
  <c r="EA283" i="1"/>
  <c r="EA320" i="1"/>
  <c r="EA239" i="1"/>
  <c r="EA321" i="1"/>
  <c r="EA167" i="1"/>
  <c r="EA185" i="1"/>
  <c r="EA193" i="1"/>
  <c r="EA204" i="1"/>
  <c r="EA245" i="1"/>
  <c r="EA172" i="1"/>
  <c r="EA322" i="1"/>
  <c r="EA138" i="1"/>
  <c r="EA339" i="1"/>
  <c r="EA338" i="1"/>
  <c r="EA248" i="1"/>
  <c r="EA210" i="1"/>
  <c r="EA241" i="1"/>
  <c r="EA155" i="1"/>
  <c r="EA201" i="1"/>
  <c r="EA19" i="1"/>
  <c r="EA316" i="1"/>
  <c r="EA274" i="1"/>
  <c r="EA280" i="1"/>
  <c r="EA169" i="1"/>
  <c r="EA209" i="1"/>
  <c r="EA191" i="1"/>
  <c r="EA246" i="1"/>
  <c r="EA266" i="1"/>
  <c r="EA260" i="1"/>
  <c r="EA250" i="1"/>
  <c r="EA254" i="1"/>
  <c r="EA279" i="1"/>
  <c r="EA206" i="1"/>
  <c r="EA332" i="1"/>
  <c r="EA162" i="1"/>
  <c r="EA217" i="1"/>
  <c r="EA267" i="1"/>
  <c r="EA302" i="1"/>
  <c r="EA255" i="1"/>
  <c r="EA291" i="1"/>
  <c r="EA252" i="1"/>
  <c r="EA329" i="1"/>
  <c r="EA290" i="1"/>
  <c r="EA175" i="1"/>
  <c r="EA334" i="1"/>
  <c r="EA333" i="1"/>
  <c r="EA310" i="1"/>
  <c r="EA275" i="1"/>
  <c r="EA140" i="1"/>
  <c r="EA222" i="1"/>
  <c r="EA330" i="1"/>
  <c r="EA141" i="1"/>
  <c r="EA288" i="1"/>
  <c r="EA331" i="1"/>
  <c r="EA281" i="1"/>
  <c r="EA326" i="1"/>
  <c r="EA268" i="1"/>
  <c r="EA202" i="1"/>
  <c r="EA188" i="1"/>
  <c r="EA20" i="1"/>
  <c r="EA300" i="1"/>
  <c r="EA220" i="1"/>
  <c r="EA189" i="1"/>
  <c r="EA224" i="1"/>
  <c r="EA216" i="1"/>
  <c r="EA304" i="1"/>
  <c r="EA328" i="1"/>
  <c r="EA218" i="1"/>
  <c r="EA221" i="1"/>
  <c r="EA327" i="1"/>
  <c r="EA139" i="1"/>
  <c r="EA265" i="1"/>
  <c r="EA336" i="1"/>
  <c r="EA303" i="1"/>
  <c r="EA282" i="1"/>
  <c r="EA284" i="1"/>
  <c r="EA187" i="1"/>
  <c r="EA273" i="1"/>
  <c r="EA315" i="1"/>
  <c r="EA225" i="1"/>
  <c r="EA319" i="1"/>
  <c r="EA165" i="1"/>
  <c r="EA259" i="1"/>
  <c r="EA208" i="1"/>
  <c r="EA154" i="1"/>
  <c r="EA313" i="1"/>
  <c r="BS305" i="1"/>
  <c r="BS279" i="1"/>
  <c r="BS226" i="1"/>
  <c r="BS167" i="1"/>
  <c r="BS284" i="1"/>
  <c r="BS155" i="1"/>
  <c r="BS224" i="1"/>
  <c r="BS259" i="1"/>
  <c r="BS221" i="1"/>
  <c r="BS171" i="1"/>
  <c r="BS203" i="1"/>
  <c r="BS188" i="1"/>
  <c r="BS200" i="1"/>
  <c r="BS337" i="1"/>
  <c r="BS147" i="1"/>
  <c r="BS217" i="1"/>
  <c r="BS317" i="1"/>
  <c r="BS233" i="1"/>
  <c r="BS148" i="1"/>
  <c r="BS280" i="1"/>
  <c r="BS334" i="1"/>
  <c r="BS164" i="1"/>
  <c r="BS311" i="1"/>
  <c r="BS191" i="1"/>
  <c r="BS204" i="1"/>
  <c r="BS278" i="1"/>
  <c r="BS255" i="1"/>
  <c r="BS172" i="1"/>
  <c r="BS222" i="1"/>
  <c r="BS265" i="1"/>
  <c r="BS192" i="1"/>
  <c r="BS209" i="1"/>
  <c r="BS267" i="1"/>
  <c r="BS268" i="1"/>
  <c r="BS269" i="1"/>
  <c r="BS141" i="1"/>
  <c r="BS254" i="1"/>
  <c r="BS282" i="1"/>
  <c r="BS242" i="1"/>
  <c r="BS201" i="1"/>
  <c r="BS309" i="1"/>
  <c r="BS301" i="1"/>
  <c r="BS240" i="1"/>
  <c r="BS299" i="1"/>
  <c r="BS243" i="1"/>
  <c r="BS308" i="1"/>
  <c r="BS146" i="1"/>
  <c r="BS162" i="1"/>
  <c r="BS175" i="1"/>
  <c r="BS237" i="1"/>
  <c r="BS341" i="1"/>
  <c r="BS321" i="1"/>
  <c r="BS332" i="1"/>
  <c r="BS275" i="1"/>
  <c r="BS333" i="1"/>
  <c r="BS20" i="1"/>
  <c r="BS340" i="1"/>
  <c r="BS316" i="1"/>
  <c r="BS174" i="1"/>
  <c r="BS166" i="1"/>
  <c r="BS290" i="1"/>
  <c r="BS225" i="1"/>
  <c r="BS313" i="1"/>
  <c r="BS258" i="1"/>
  <c r="BS250" i="1"/>
  <c r="BS283" i="1"/>
  <c r="BS181" i="1"/>
  <c r="BS274" i="1"/>
  <c r="BS324" i="1"/>
  <c r="BS178" i="1"/>
  <c r="BS165" i="1"/>
  <c r="BS273" i="1"/>
  <c r="BS307" i="1"/>
  <c r="BS205" i="1"/>
  <c r="BS257" i="1"/>
  <c r="BS272" i="1"/>
  <c r="BS328" i="1"/>
  <c r="BS216" i="1"/>
  <c r="BS320" i="1"/>
  <c r="BS276" i="1"/>
  <c r="BS220" i="1"/>
  <c r="BS271" i="1"/>
  <c r="BS202" i="1"/>
  <c r="BS312" i="1"/>
  <c r="BS314" i="1"/>
  <c r="BS234" i="1"/>
  <c r="BS182" i="1"/>
  <c r="BS293" i="1"/>
  <c r="BS214" i="1"/>
  <c r="BS232" i="1"/>
  <c r="BS281" i="1"/>
  <c r="BS270" i="1"/>
  <c r="BS291" i="1"/>
  <c r="BS140" i="1"/>
  <c r="BS326" i="1"/>
  <c r="BS248" i="1"/>
  <c r="BS173" i="1"/>
  <c r="BS185" i="1"/>
  <c r="BS211" i="1"/>
  <c r="BS244" i="1"/>
  <c r="BS239" i="1"/>
  <c r="BS323" i="1"/>
  <c r="BS325" i="1"/>
  <c r="BS235" i="1"/>
  <c r="BS212" i="1"/>
  <c r="BS161" i="1"/>
  <c r="BS210" i="1"/>
  <c r="BS249" i="1"/>
  <c r="BS189" i="1"/>
  <c r="BS335" i="1"/>
  <c r="BS227" i="1"/>
  <c r="BS329" i="1"/>
  <c r="BS286" i="1"/>
  <c r="BS190" i="1"/>
  <c r="BS208" i="1"/>
  <c r="BS241" i="1"/>
  <c r="BS163" i="1"/>
  <c r="BS288" i="1"/>
  <c r="BS266" i="1"/>
  <c r="BS179" i="1"/>
  <c r="BS287" i="1"/>
  <c r="BS285" i="1"/>
  <c r="BS149" i="1"/>
  <c r="BS256" i="1"/>
  <c r="BS187" i="1"/>
  <c r="BS303" i="1"/>
  <c r="BS327" i="1"/>
  <c r="BS292" i="1"/>
  <c r="BS199" i="1"/>
  <c r="BS330" i="1"/>
  <c r="BS339" i="1"/>
  <c r="BS184" i="1"/>
  <c r="BS193" i="1"/>
  <c r="BS160" i="1"/>
  <c r="BS247" i="1"/>
  <c r="BS277" i="1"/>
  <c r="BS302" i="1"/>
  <c r="BS253" i="1"/>
  <c r="BS338" i="1"/>
  <c r="BS236" i="1"/>
  <c r="BS331" i="1"/>
  <c r="BS245" i="1"/>
  <c r="BS194" i="1"/>
  <c r="BS139" i="1"/>
  <c r="BS306" i="1"/>
  <c r="BS176" i="1"/>
  <c r="BS289" i="1"/>
  <c r="BS336" i="1"/>
  <c r="BS310" i="1"/>
  <c r="BS218" i="1"/>
  <c r="BS315" i="1"/>
  <c r="BS223" i="1"/>
  <c r="BS19" i="1"/>
  <c r="BS169" i="1"/>
  <c r="BS213" i="1"/>
  <c r="BS298" i="1"/>
  <c r="BS304" i="1"/>
  <c r="BS170" i="1"/>
  <c r="BS246" i="1"/>
  <c r="BS219" i="1"/>
  <c r="BS207" i="1"/>
  <c r="BS322" i="1"/>
  <c r="BS319" i="1"/>
  <c r="BS238" i="1"/>
  <c r="BS300" i="1"/>
  <c r="BS318" i="1"/>
  <c r="BS154" i="1"/>
  <c r="BS252" i="1"/>
  <c r="BS260" i="1"/>
  <c r="BS251" i="1"/>
  <c r="BS180" i="1"/>
  <c r="BS215" i="1"/>
  <c r="BS183" i="1"/>
  <c r="BS138" i="1"/>
  <c r="BS206" i="1"/>
  <c r="DZ211" i="1"/>
  <c r="DZ163" i="1"/>
  <c r="DZ324" i="1"/>
  <c r="DZ220" i="1"/>
  <c r="DZ307" i="1"/>
  <c r="DZ20" i="1"/>
  <c r="DZ279" i="1"/>
  <c r="DZ199" i="1"/>
  <c r="DZ234" i="1"/>
  <c r="DZ154" i="1"/>
  <c r="DZ329" i="1"/>
  <c r="DZ303" i="1"/>
  <c r="DZ224" i="1"/>
  <c r="DZ260" i="1"/>
  <c r="DZ322" i="1"/>
  <c r="DZ250" i="1"/>
  <c r="DZ191" i="1"/>
  <c r="DZ138" i="1"/>
  <c r="DZ184" i="1"/>
  <c r="DZ223" i="1"/>
  <c r="DZ299" i="1"/>
  <c r="DZ289" i="1"/>
  <c r="DZ285" i="1"/>
  <c r="DZ207" i="1"/>
  <c r="DZ174" i="1"/>
  <c r="DZ245" i="1"/>
  <c r="DZ254" i="1"/>
  <c r="DZ235" i="1"/>
  <c r="DZ180" i="1"/>
  <c r="DZ337" i="1"/>
  <c r="DZ267" i="1"/>
  <c r="DZ171" i="1"/>
  <c r="DZ240" i="1"/>
  <c r="DZ242" i="1"/>
  <c r="DZ155" i="1"/>
  <c r="DZ162" i="1"/>
  <c r="DZ246" i="1"/>
  <c r="DZ291" i="1"/>
  <c r="DZ175" i="1"/>
  <c r="DZ183" i="1"/>
  <c r="DZ194" i="1"/>
  <c r="DZ19" i="1"/>
  <c r="DZ225" i="1"/>
  <c r="DZ301" i="1"/>
  <c r="DZ287" i="1"/>
  <c r="DZ293" i="1"/>
  <c r="DZ319" i="1"/>
  <c r="DZ284" i="1"/>
  <c r="DZ282" i="1"/>
  <c r="DZ169" i="1"/>
  <c r="DZ300" i="1"/>
  <c r="DZ338" i="1"/>
  <c r="DZ173" i="1"/>
  <c r="DZ249" i="1"/>
  <c r="DZ304" i="1"/>
  <c r="DZ178" i="1"/>
  <c r="DZ203" i="1"/>
  <c r="DZ243" i="1"/>
  <c r="DZ146" i="1"/>
  <c r="DZ326" i="1"/>
  <c r="DZ278" i="1"/>
  <c r="DZ176" i="1"/>
  <c r="DZ331" i="1"/>
  <c r="DZ323" i="1"/>
  <c r="DZ238" i="1"/>
  <c r="DZ257" i="1"/>
  <c r="DZ204" i="1"/>
  <c r="DZ172" i="1"/>
  <c r="DZ255" i="1"/>
  <c r="DZ227" i="1"/>
  <c r="DZ236" i="1"/>
  <c r="DZ253" i="1"/>
  <c r="DZ302" i="1"/>
  <c r="DZ140" i="1"/>
  <c r="DZ272" i="1"/>
  <c r="DZ310" i="1"/>
  <c r="DZ305" i="1"/>
  <c r="DZ182" i="1"/>
  <c r="DZ265" i="1"/>
  <c r="DZ288" i="1"/>
  <c r="DZ308" i="1"/>
  <c r="DZ210" i="1"/>
  <c r="DZ266" i="1"/>
  <c r="DZ189" i="1"/>
  <c r="DZ202" i="1"/>
  <c r="DZ216" i="1"/>
  <c r="DZ181" i="1"/>
  <c r="DZ244" i="1"/>
  <c r="DZ226" i="1"/>
  <c r="DZ205" i="1"/>
  <c r="DZ188" i="1"/>
  <c r="DZ336" i="1"/>
  <c r="DZ213" i="1"/>
  <c r="DZ215" i="1"/>
  <c r="DZ149" i="1"/>
  <c r="DZ193" i="1"/>
  <c r="DZ270" i="1"/>
  <c r="DZ252" i="1"/>
  <c r="DZ330" i="1"/>
  <c r="DZ179" i="1"/>
  <c r="DZ333" i="1"/>
  <c r="DZ341" i="1"/>
  <c r="DZ280" i="1"/>
  <c r="DZ201" i="1"/>
  <c r="DZ219" i="1"/>
  <c r="DZ160" i="1"/>
  <c r="DZ165" i="1"/>
  <c r="DZ320" i="1"/>
  <c r="DZ290" i="1"/>
  <c r="DZ148" i="1"/>
  <c r="DZ147" i="1"/>
  <c r="DZ340" i="1"/>
  <c r="DZ141" i="1"/>
  <c r="DZ237" i="1"/>
  <c r="DZ334" i="1"/>
  <c r="DZ214" i="1"/>
  <c r="DZ209" i="1"/>
  <c r="DZ332" i="1"/>
  <c r="DZ273" i="1"/>
  <c r="DZ283" i="1"/>
  <c r="DZ327" i="1"/>
  <c r="DZ166" i="1"/>
  <c r="DZ170" i="1"/>
  <c r="DZ248" i="1"/>
  <c r="DZ277" i="1"/>
  <c r="DZ315" i="1"/>
  <c r="DZ164" i="1"/>
  <c r="DZ139" i="1"/>
  <c r="DZ286" i="1"/>
  <c r="DZ222" i="1"/>
  <c r="DZ247" i="1"/>
  <c r="DZ161" i="1"/>
  <c r="DZ200" i="1"/>
  <c r="DZ275" i="1"/>
  <c r="DZ187" i="1"/>
  <c r="DZ190" i="1"/>
  <c r="DZ241" i="1"/>
  <c r="DZ274" i="1"/>
  <c r="DZ218" i="1"/>
  <c r="DZ268" i="1"/>
  <c r="DZ276" i="1"/>
  <c r="DZ314" i="1"/>
  <c r="DZ271" i="1"/>
  <c r="DZ251" i="1"/>
  <c r="DZ208" i="1"/>
  <c r="DZ328" i="1"/>
  <c r="DZ239" i="1"/>
  <c r="DZ311" i="1"/>
  <c r="DZ321" i="1"/>
  <c r="DZ325" i="1"/>
  <c r="DZ306" i="1"/>
  <c r="DZ335" i="1"/>
  <c r="DZ206" i="1"/>
  <c r="DZ233" i="1"/>
  <c r="DZ318" i="1"/>
  <c r="DZ217" i="1"/>
  <c r="DZ309" i="1"/>
  <c r="DZ212" i="1"/>
  <c r="DZ269" i="1"/>
  <c r="DZ259" i="1"/>
  <c r="DZ221" i="1"/>
  <c r="DZ317" i="1"/>
  <c r="DZ316" i="1"/>
  <c r="DZ298" i="1"/>
  <c r="DZ281" i="1"/>
  <c r="DZ192" i="1"/>
  <c r="DZ258" i="1"/>
  <c r="DZ167" i="1"/>
  <c r="DZ339" i="1"/>
  <c r="DZ292" i="1"/>
  <c r="DZ232" i="1"/>
  <c r="DZ312" i="1"/>
  <c r="DZ185" i="1"/>
  <c r="DZ313" i="1"/>
  <c r="DZ256" i="1"/>
  <c r="EJ29" i="1"/>
  <c r="EJ38" i="1" s="1"/>
  <c r="EJ26" i="1"/>
  <c r="EJ35" i="1" s="1"/>
  <c r="EJ27" i="1"/>
  <c r="EJ36" i="1" s="1"/>
  <c r="EJ28" i="1"/>
  <c r="EJ37" i="1" s="1"/>
  <c r="EJ32" i="1"/>
  <c r="EJ41" i="1" s="1"/>
  <c r="EJ31" i="1"/>
  <c r="EJ40" i="1" s="1"/>
  <c r="EJ33" i="1"/>
  <c r="EJ30" i="1"/>
  <c r="EJ39" i="1" s="1"/>
  <c r="EJ25" i="1"/>
  <c r="EJ34" i="1" s="1"/>
  <c r="JG302" i="1"/>
  <c r="JG161" i="1"/>
  <c r="JG272" i="1"/>
  <c r="JG209" i="1"/>
  <c r="JG211" i="1"/>
  <c r="JG207" i="1"/>
  <c r="JG308" i="1"/>
  <c r="JG330" i="1"/>
  <c r="JG245" i="1"/>
  <c r="JG194" i="1"/>
  <c r="JG193" i="1"/>
  <c r="JG201" i="1"/>
  <c r="JG216" i="1"/>
  <c r="JG184" i="1"/>
  <c r="JG277" i="1"/>
  <c r="JG276" i="1"/>
  <c r="JG191" i="1"/>
  <c r="JG172" i="1"/>
  <c r="JG269" i="1"/>
  <c r="JG336" i="1"/>
  <c r="JG205" i="1"/>
  <c r="JG178" i="1"/>
  <c r="JG236" i="1"/>
  <c r="JG190" i="1"/>
  <c r="JG310" i="1"/>
  <c r="JG187" i="1"/>
  <c r="JG334" i="1"/>
  <c r="JG281" i="1"/>
  <c r="JG270" i="1"/>
  <c r="JG335" i="1"/>
  <c r="JG285" i="1"/>
  <c r="JG290" i="1"/>
  <c r="JG155" i="1"/>
  <c r="JG247" i="1"/>
  <c r="JG256" i="1"/>
  <c r="JG320" i="1"/>
  <c r="JG181" i="1"/>
  <c r="JG192" i="1"/>
  <c r="JG289" i="1"/>
  <c r="JG208" i="1"/>
  <c r="JG305" i="1"/>
  <c r="JG318" i="1"/>
  <c r="JG148" i="1"/>
  <c r="JG226" i="1"/>
  <c r="JG180" i="1"/>
  <c r="JG214" i="1"/>
  <c r="JG300" i="1"/>
  <c r="JG254" i="1"/>
  <c r="JG204" i="1"/>
  <c r="JG246" i="1"/>
  <c r="JG291" i="1"/>
  <c r="JG293" i="1"/>
  <c r="JG249" i="1"/>
  <c r="JG251" i="1"/>
  <c r="JG309" i="1"/>
  <c r="JG340" i="1"/>
  <c r="JG235" i="1"/>
  <c r="JG316" i="1"/>
  <c r="JG332" i="1"/>
  <c r="JG312" i="1"/>
  <c r="JG292" i="1"/>
  <c r="JG339" i="1"/>
  <c r="JG227" i="1"/>
  <c r="JG166" i="1"/>
  <c r="JG317" i="1"/>
  <c r="JG244" i="1"/>
  <c r="JG212" i="1"/>
  <c r="JG275" i="1"/>
  <c r="JG224" i="1"/>
  <c r="JG222" i="1"/>
  <c r="JG169" i="1"/>
  <c r="JG267" i="1"/>
  <c r="JG141" i="1"/>
  <c r="JG139" i="1"/>
  <c r="JG323" i="1"/>
  <c r="JG331" i="1"/>
  <c r="JG325" i="1"/>
  <c r="JG210" i="1"/>
  <c r="JG327" i="1"/>
  <c r="JG252" i="1"/>
  <c r="JG199" i="1"/>
  <c r="JG162" i="1"/>
  <c r="JG185" i="1"/>
  <c r="JG233" i="1"/>
  <c r="JG266" i="1"/>
  <c r="JG278" i="1"/>
  <c r="JG223" i="1"/>
  <c r="JG19" i="1"/>
  <c r="JG328" i="1"/>
  <c r="JG298" i="1"/>
  <c r="JG303" i="1"/>
  <c r="JG175" i="1"/>
  <c r="JG314" i="1"/>
  <c r="JG338" i="1"/>
  <c r="JG301" i="1"/>
  <c r="JG286" i="1"/>
  <c r="JG189" i="1"/>
  <c r="JG20" i="1"/>
  <c r="JG239" i="1"/>
  <c r="JG225" i="1"/>
  <c r="JG217" i="1"/>
  <c r="JG163" i="1"/>
  <c r="JG287" i="1"/>
  <c r="JG232" i="1"/>
  <c r="JG179" i="1"/>
  <c r="JG154" i="1"/>
  <c r="JG242" i="1"/>
  <c r="JG337" i="1"/>
  <c r="JG183" i="1"/>
  <c r="JG140" i="1"/>
  <c r="JG333" i="1"/>
  <c r="JG188" i="1"/>
  <c r="JG146" i="1"/>
  <c r="JG274" i="1"/>
  <c r="JG319" i="1"/>
  <c r="JG322" i="1"/>
  <c r="JG218" i="1"/>
  <c r="JG160" i="1"/>
  <c r="JG167" i="1"/>
  <c r="JG258" i="1"/>
  <c r="JG255" i="1"/>
  <c r="JG260" i="1"/>
  <c r="JG329" i="1"/>
  <c r="JG288" i="1"/>
  <c r="JG171" i="1"/>
  <c r="JG173" i="1"/>
  <c r="JG250" i="1"/>
  <c r="JG220" i="1"/>
  <c r="JG273" i="1"/>
  <c r="JG304" i="1"/>
  <c r="JG147" i="1"/>
  <c r="JG202" i="1"/>
  <c r="JG241" i="1"/>
  <c r="JG265" i="1"/>
  <c r="JG176" i="1"/>
  <c r="JG284" i="1"/>
  <c r="JG138" i="1"/>
  <c r="JG324" i="1"/>
  <c r="JG283" i="1"/>
  <c r="JG253" i="1"/>
  <c r="JG311" i="1"/>
  <c r="JG240" i="1"/>
  <c r="JG315" i="1"/>
  <c r="JG215" i="1"/>
  <c r="JG221" i="1"/>
  <c r="JG271" i="1"/>
  <c r="JG257" i="1"/>
  <c r="JG170" i="1"/>
  <c r="JG307" i="1"/>
  <c r="JG248" i="1"/>
  <c r="JG200" i="1"/>
  <c r="JG341" i="1"/>
  <c r="JG238" i="1"/>
  <c r="JG165" i="1"/>
  <c r="JG234" i="1"/>
  <c r="JG243" i="1"/>
  <c r="JG182" i="1"/>
  <c r="JG279" i="1"/>
  <c r="JG259" i="1"/>
  <c r="JG206" i="1"/>
  <c r="JG203" i="1"/>
  <c r="JG268" i="1"/>
  <c r="JG321" i="1"/>
  <c r="JG164" i="1"/>
  <c r="JG326" i="1"/>
  <c r="JG280" i="1"/>
  <c r="JG149" i="1"/>
  <c r="JG313" i="1"/>
  <c r="JG174" i="1"/>
  <c r="JG299" i="1"/>
  <c r="JG282" i="1"/>
  <c r="JG306" i="1"/>
  <c r="JG237" i="1"/>
  <c r="JG213" i="1"/>
  <c r="JG219" i="1"/>
  <c r="FJ338" i="1"/>
  <c r="FJ306" i="1"/>
  <c r="FJ232" i="1"/>
  <c r="FJ339" i="1"/>
  <c r="FJ154" i="1"/>
  <c r="FJ311" i="1"/>
  <c r="FJ290" i="1"/>
  <c r="FJ331" i="1"/>
  <c r="FJ337" i="1"/>
  <c r="FJ146" i="1"/>
  <c r="FJ269" i="1"/>
  <c r="FJ274" i="1"/>
  <c r="FJ320" i="1"/>
  <c r="FJ216" i="1"/>
  <c r="FJ244" i="1"/>
  <c r="FJ251" i="1"/>
  <c r="FJ283" i="1"/>
  <c r="FJ322" i="1"/>
  <c r="FJ275" i="1"/>
  <c r="FJ333" i="1"/>
  <c r="FJ298" i="1"/>
  <c r="FJ245" i="1"/>
  <c r="FJ279" i="1"/>
  <c r="FJ155" i="1"/>
  <c r="FJ201" i="1"/>
  <c r="FJ332" i="1"/>
  <c r="FJ235" i="1"/>
  <c r="FJ171" i="1"/>
  <c r="FJ221" i="1"/>
  <c r="FJ271" i="1"/>
  <c r="FJ238" i="1"/>
  <c r="FJ218" i="1"/>
  <c r="FJ317" i="1"/>
  <c r="FJ213" i="1"/>
  <c r="FJ330" i="1"/>
  <c r="FJ308" i="1"/>
  <c r="FJ210" i="1"/>
  <c r="FJ140" i="1"/>
  <c r="FJ278" i="1"/>
  <c r="FJ174" i="1"/>
  <c r="FJ240" i="1"/>
  <c r="FJ259" i="1"/>
  <c r="FJ302" i="1"/>
  <c r="FJ175" i="1"/>
  <c r="FJ304" i="1"/>
  <c r="FJ314" i="1"/>
  <c r="FJ147" i="1"/>
  <c r="FJ222" i="1"/>
  <c r="FJ293" i="1"/>
  <c r="FJ203" i="1"/>
  <c r="FJ305" i="1"/>
  <c r="FJ233" i="1"/>
  <c r="FJ277" i="1"/>
  <c r="FJ250" i="1"/>
  <c r="FJ287" i="1"/>
  <c r="FJ224" i="1"/>
  <c r="FJ318" i="1"/>
  <c r="FJ288" i="1"/>
  <c r="FJ225" i="1"/>
  <c r="FJ220" i="1"/>
  <c r="FJ334" i="1"/>
  <c r="FJ217" i="1"/>
  <c r="FJ215" i="1"/>
  <c r="FJ253" i="1"/>
  <c r="FJ236" i="1"/>
  <c r="FJ202" i="1"/>
  <c r="FJ223" i="1"/>
  <c r="FJ270" i="1"/>
  <c r="FJ313" i="1"/>
  <c r="FJ246" i="1"/>
  <c r="FJ239" i="1"/>
  <c r="FJ170" i="1"/>
  <c r="FJ139" i="1"/>
  <c r="FJ324" i="1"/>
  <c r="FJ323" i="1"/>
  <c r="FJ200" i="1"/>
  <c r="FJ260" i="1"/>
  <c r="FJ268" i="1"/>
  <c r="FJ214" i="1"/>
  <c r="FJ205" i="1"/>
  <c r="FJ206" i="1"/>
  <c r="FJ219" i="1"/>
  <c r="FJ258" i="1"/>
  <c r="FJ280" i="1"/>
  <c r="FJ289" i="1"/>
  <c r="FJ309" i="1"/>
  <c r="FJ316" i="1"/>
  <c r="FJ237" i="1"/>
  <c r="FJ328" i="1"/>
  <c r="FJ310" i="1"/>
  <c r="FJ138" i="1"/>
  <c r="FJ335" i="1"/>
  <c r="FJ319" i="1"/>
  <c r="FJ19" i="1"/>
  <c r="FJ227" i="1"/>
  <c r="FJ242" i="1"/>
  <c r="FJ141" i="1"/>
  <c r="FJ249" i="1"/>
  <c r="FJ341" i="1"/>
  <c r="FJ301" i="1"/>
  <c r="FJ199" i="1"/>
  <c r="FJ149" i="1"/>
  <c r="FJ299" i="1"/>
  <c r="FJ208" i="1"/>
  <c r="FJ252" i="1"/>
  <c r="FJ336" i="1"/>
  <c r="FJ312" i="1"/>
  <c r="FJ172" i="1"/>
  <c r="FJ282" i="1"/>
  <c r="FJ20" i="1"/>
  <c r="FJ204" i="1"/>
  <c r="FJ327" i="1"/>
  <c r="FJ226" i="1"/>
  <c r="FJ176" i="1"/>
  <c r="FJ285" i="1"/>
  <c r="FJ272" i="1"/>
  <c r="FJ281" i="1"/>
  <c r="FJ326" i="1"/>
  <c r="FJ148" i="1"/>
  <c r="FJ307" i="1"/>
  <c r="FJ303" i="1"/>
  <c r="FJ286" i="1"/>
  <c r="FJ254" i="1"/>
  <c r="FJ207" i="1"/>
  <c r="FJ325" i="1"/>
  <c r="FJ340" i="1"/>
  <c r="FJ291" i="1"/>
  <c r="FJ292" i="1"/>
  <c r="FJ234" i="1"/>
  <c r="FJ266" i="1"/>
  <c r="FJ256" i="1"/>
  <c r="FJ321" i="1"/>
  <c r="FJ255" i="1"/>
  <c r="FJ247" i="1"/>
  <c r="FJ273" i="1"/>
  <c r="FJ211" i="1"/>
  <c r="FJ329" i="1"/>
  <c r="FJ265" i="1"/>
  <c r="FJ212" i="1"/>
  <c r="FJ248" i="1"/>
  <c r="FJ243" i="1"/>
  <c r="FJ169" i="1"/>
  <c r="FJ276" i="1"/>
  <c r="FJ267" i="1"/>
  <c r="FJ257" i="1"/>
  <c r="FJ315" i="1"/>
  <c r="FJ173" i="1"/>
  <c r="FJ209" i="1"/>
  <c r="FJ284" i="1"/>
  <c r="FJ241" i="1"/>
  <c r="FJ300" i="1"/>
  <c r="DT30" i="1"/>
  <c r="DT39" i="1" s="1"/>
  <c r="DT27" i="1"/>
  <c r="DT36" i="1" s="1"/>
  <c r="DT33" i="1"/>
  <c r="DT29" i="1"/>
  <c r="DT38" i="1" s="1"/>
  <c r="DT26" i="1"/>
  <c r="DT35" i="1" s="1"/>
  <c r="DT32" i="1"/>
  <c r="DT41" i="1" s="1"/>
  <c r="DT31" i="1"/>
  <c r="DT40" i="1" s="1"/>
  <c r="DT28" i="1"/>
  <c r="DT37" i="1" s="1"/>
  <c r="DT25" i="1"/>
  <c r="DT34" i="1" s="1"/>
  <c r="IU28" i="1"/>
  <c r="IU37" i="1" s="1"/>
  <c r="IU31" i="1"/>
  <c r="IU40" i="1" s="1"/>
  <c r="IU32" i="1"/>
  <c r="IU41" i="1" s="1"/>
  <c r="IU29" i="1"/>
  <c r="IU38" i="1" s="1"/>
  <c r="IU26" i="1"/>
  <c r="IU35" i="1" s="1"/>
  <c r="IU33" i="1"/>
  <c r="IU27" i="1"/>
  <c r="IU36" i="1" s="1"/>
  <c r="IU30" i="1"/>
  <c r="IU39" i="1" s="1"/>
  <c r="IU25" i="1"/>
  <c r="IU34" i="1" s="1"/>
  <c r="DV233" i="1"/>
  <c r="DV293" i="1"/>
  <c r="DV201" i="1"/>
  <c r="DV313" i="1"/>
  <c r="DV315" i="1"/>
  <c r="DV323" i="1"/>
  <c r="DV160" i="1"/>
  <c r="DV164" i="1"/>
  <c r="DV189" i="1"/>
  <c r="DV20" i="1"/>
  <c r="DV271" i="1"/>
  <c r="DV322" i="1"/>
  <c r="DV319" i="1"/>
  <c r="DV285" i="1"/>
  <c r="DV146" i="1"/>
  <c r="DV316" i="1"/>
  <c r="DV307" i="1"/>
  <c r="DV147" i="1"/>
  <c r="DV292" i="1"/>
  <c r="DV167" i="1"/>
  <c r="DV165" i="1"/>
  <c r="DV190" i="1"/>
  <c r="DV149" i="1"/>
  <c r="DV161" i="1"/>
  <c r="DV191" i="1"/>
  <c r="DV272" i="1"/>
  <c r="DV216" i="1"/>
  <c r="DV252" i="1"/>
  <c r="DV260" i="1"/>
  <c r="DV340" i="1"/>
  <c r="DV327" i="1"/>
  <c r="DV300" i="1"/>
  <c r="DV286" i="1"/>
  <c r="DV225" i="1"/>
  <c r="DV312" i="1"/>
  <c r="DV182" i="1"/>
  <c r="DV258" i="1"/>
  <c r="DV214" i="1"/>
  <c r="DV240" i="1"/>
  <c r="DV219" i="1"/>
  <c r="DV278" i="1"/>
  <c r="DV288" i="1"/>
  <c r="DV206" i="1"/>
  <c r="DV227" i="1"/>
  <c r="DV183" i="1"/>
  <c r="DV166" i="1"/>
  <c r="DV332" i="1"/>
  <c r="DV203" i="1"/>
  <c r="DV141" i="1"/>
  <c r="DV140" i="1"/>
  <c r="DV301" i="1"/>
  <c r="DV234" i="1"/>
  <c r="DV245" i="1"/>
  <c r="DV279" i="1"/>
  <c r="DV163" i="1"/>
  <c r="DV174" i="1"/>
  <c r="DV325" i="1"/>
  <c r="DV306" i="1"/>
  <c r="DV253" i="1"/>
  <c r="DV154" i="1"/>
  <c r="DV178" i="1"/>
  <c r="DV209" i="1"/>
  <c r="DV202" i="1"/>
  <c r="DV204" i="1"/>
  <c r="DV19" i="1"/>
  <c r="DV200" i="1"/>
  <c r="DV217" i="1"/>
  <c r="DV268" i="1"/>
  <c r="DV273" i="1"/>
  <c r="DV155" i="1"/>
  <c r="DV309" i="1"/>
  <c r="DV302" i="1"/>
  <c r="DV237" i="1"/>
  <c r="DV173" i="1"/>
  <c r="DV181" i="1"/>
  <c r="DV281" i="1"/>
  <c r="DV259" i="1"/>
  <c r="DV185" i="1"/>
  <c r="DV265" i="1"/>
  <c r="DV249" i="1"/>
  <c r="DV238" i="1"/>
  <c r="DV243" i="1"/>
  <c r="DV250" i="1"/>
  <c r="DV148" i="1"/>
  <c r="DV298" i="1"/>
  <c r="DV305" i="1"/>
  <c r="DV235" i="1"/>
  <c r="DV311" i="1"/>
  <c r="DV175" i="1"/>
  <c r="DV270" i="1"/>
  <c r="DV221" i="1"/>
  <c r="DV210" i="1"/>
  <c r="DV341" i="1"/>
  <c r="DV283" i="1"/>
  <c r="DV287" i="1"/>
  <c r="DV266" i="1"/>
  <c r="DV232" i="1"/>
  <c r="DV339" i="1"/>
  <c r="DV194" i="1"/>
  <c r="DV220" i="1"/>
  <c r="DV330" i="1"/>
  <c r="DV169" i="1"/>
  <c r="DV184" i="1"/>
  <c r="DV241" i="1"/>
  <c r="DV207" i="1"/>
  <c r="DV212" i="1"/>
  <c r="DV308" i="1"/>
  <c r="DV246" i="1"/>
  <c r="DV291" i="1"/>
  <c r="DV326" i="1"/>
  <c r="DV337" i="1"/>
  <c r="DV269" i="1"/>
  <c r="DV334" i="1"/>
  <c r="DV320" i="1"/>
  <c r="DV336" i="1"/>
  <c r="DV179" i="1"/>
  <c r="DV193" i="1"/>
  <c r="DV289" i="1"/>
  <c r="DV211" i="1"/>
  <c r="DV171" i="1"/>
  <c r="DV304" i="1"/>
  <c r="DV331" i="1"/>
  <c r="DV280" i="1"/>
  <c r="DV254" i="1"/>
  <c r="DV310" i="1"/>
  <c r="DV199" i="1"/>
  <c r="DV299" i="1"/>
  <c r="DV335" i="1"/>
  <c r="DV172" i="1"/>
  <c r="DV170" i="1"/>
  <c r="DV277" i="1"/>
  <c r="DV338" i="1"/>
  <c r="DV324" i="1"/>
  <c r="DV139" i="1"/>
  <c r="DV236" i="1"/>
  <c r="DV282" i="1"/>
  <c r="DV218" i="1"/>
  <c r="DV333" i="1"/>
  <c r="DV321" i="1"/>
  <c r="DV303" i="1"/>
  <c r="DV314" i="1"/>
  <c r="DV328" i="1"/>
  <c r="DV275" i="1"/>
  <c r="DV284" i="1"/>
  <c r="DV267" i="1"/>
  <c r="DV226" i="1"/>
  <c r="DV274" i="1"/>
  <c r="DV257" i="1"/>
  <c r="DV248" i="1"/>
  <c r="DV276" i="1"/>
  <c r="DV290" i="1"/>
  <c r="DV318" i="1"/>
  <c r="DV213" i="1"/>
  <c r="DV205" i="1"/>
  <c r="DV162" i="1"/>
  <c r="DV255" i="1"/>
  <c r="DV251" i="1"/>
  <c r="DV180" i="1"/>
  <c r="DV247" i="1"/>
  <c r="DV242" i="1"/>
  <c r="DV188" i="1"/>
  <c r="DV208" i="1"/>
  <c r="DV239" i="1"/>
  <c r="DV256" i="1"/>
  <c r="DV187" i="1"/>
  <c r="DV176" i="1"/>
  <c r="DV223" i="1"/>
  <c r="DV215" i="1"/>
  <c r="DV192" i="1"/>
  <c r="DV224" i="1"/>
  <c r="DV329" i="1"/>
  <c r="DV244" i="1"/>
  <c r="DV138" i="1"/>
  <c r="DV222" i="1"/>
  <c r="DV317" i="1"/>
  <c r="GJ302" i="1"/>
  <c r="GJ248" i="1"/>
  <c r="GJ224" i="1"/>
  <c r="GJ138" i="1"/>
  <c r="GJ330" i="1"/>
  <c r="GJ175" i="1"/>
  <c r="GJ270" i="1"/>
  <c r="GJ221" i="1"/>
  <c r="GJ235" i="1"/>
  <c r="GJ317" i="1"/>
  <c r="GJ181" i="1"/>
  <c r="GJ192" i="1"/>
  <c r="GJ239" i="1"/>
  <c r="GJ149" i="1"/>
  <c r="GJ271" i="1"/>
  <c r="GJ173" i="1"/>
  <c r="GJ321" i="1"/>
  <c r="GJ258" i="1"/>
  <c r="GJ220" i="1"/>
  <c r="GJ322" i="1"/>
  <c r="GJ308" i="1"/>
  <c r="GJ293" i="1"/>
  <c r="GJ169" i="1"/>
  <c r="GJ307" i="1"/>
  <c r="GJ336" i="1"/>
  <c r="GJ245" i="1"/>
  <c r="GJ184" i="1"/>
  <c r="GJ141" i="1"/>
  <c r="GJ274" i="1"/>
  <c r="GJ305" i="1"/>
  <c r="GJ146" i="1"/>
  <c r="GJ189" i="1"/>
  <c r="GJ185" i="1"/>
  <c r="GJ318" i="1"/>
  <c r="GJ188" i="1"/>
  <c r="GJ290" i="1"/>
  <c r="GJ253" i="1"/>
  <c r="GJ323" i="1"/>
  <c r="GJ249" i="1"/>
  <c r="GJ279" i="1"/>
  <c r="GJ219" i="1"/>
  <c r="GJ241" i="1"/>
  <c r="GJ212" i="1"/>
  <c r="GJ288" i="1"/>
  <c r="GJ280" i="1"/>
  <c r="GJ267" i="1"/>
  <c r="GJ211" i="1"/>
  <c r="GJ201" i="1"/>
  <c r="GJ227" i="1"/>
  <c r="GJ174" i="1"/>
  <c r="GJ275" i="1"/>
  <c r="GJ256" i="1"/>
  <c r="GJ276" i="1"/>
  <c r="GJ325" i="1"/>
  <c r="GJ268" i="1"/>
  <c r="GJ246" i="1"/>
  <c r="GJ337" i="1"/>
  <c r="GJ329" i="1"/>
  <c r="GJ255" i="1"/>
  <c r="GJ251" i="1"/>
  <c r="GJ139" i="1"/>
  <c r="GJ232" i="1"/>
  <c r="GJ311" i="1"/>
  <c r="GJ341" i="1"/>
  <c r="GJ178" i="1"/>
  <c r="GJ179" i="1"/>
  <c r="GJ310" i="1"/>
  <c r="GJ315" i="1"/>
  <c r="GJ340" i="1"/>
  <c r="GJ272" i="1"/>
  <c r="GJ193" i="1"/>
  <c r="GJ222" i="1"/>
  <c r="GJ338" i="1"/>
  <c r="GJ299" i="1"/>
  <c r="GJ225" i="1"/>
  <c r="GJ281" i="1"/>
  <c r="GJ165" i="1"/>
  <c r="GJ286" i="1"/>
  <c r="GJ291" i="1"/>
  <c r="GJ285" i="1"/>
  <c r="GJ240" i="1"/>
  <c r="GJ148" i="1"/>
  <c r="GJ335" i="1"/>
  <c r="GJ213" i="1"/>
  <c r="GJ265" i="1"/>
  <c r="GJ242" i="1"/>
  <c r="GJ319" i="1"/>
  <c r="GJ284" i="1"/>
  <c r="GJ334" i="1"/>
  <c r="GJ287" i="1"/>
  <c r="GJ140" i="1"/>
  <c r="GJ208" i="1"/>
  <c r="GJ277" i="1"/>
  <c r="GJ171" i="1"/>
  <c r="GJ283" i="1"/>
  <c r="GJ266" i="1"/>
  <c r="GJ164" i="1"/>
  <c r="GJ327" i="1"/>
  <c r="GJ238" i="1"/>
  <c r="GJ333" i="1"/>
  <c r="GJ183" i="1"/>
  <c r="GJ182" i="1"/>
  <c r="GJ190" i="1"/>
  <c r="GJ250" i="1"/>
  <c r="GJ252" i="1"/>
  <c r="GJ194" i="1"/>
  <c r="GJ200" i="1"/>
  <c r="GJ209" i="1"/>
  <c r="GJ244" i="1"/>
  <c r="GJ301" i="1"/>
  <c r="GJ254" i="1"/>
  <c r="GJ303" i="1"/>
  <c r="GJ312" i="1"/>
  <c r="GJ147" i="1"/>
  <c r="GJ191" i="1"/>
  <c r="GJ260" i="1"/>
  <c r="GJ163" i="1"/>
  <c r="GJ326" i="1"/>
  <c r="GJ237" i="1"/>
  <c r="GJ154" i="1"/>
  <c r="GJ199" i="1"/>
  <c r="GJ218" i="1"/>
  <c r="GJ339" i="1"/>
  <c r="GJ300" i="1"/>
  <c r="GJ328" i="1"/>
  <c r="GJ20" i="1"/>
  <c r="GJ210" i="1"/>
  <c r="GJ331" i="1"/>
  <c r="GJ282" i="1"/>
  <c r="GJ320" i="1"/>
  <c r="GJ166" i="1"/>
  <c r="GJ233" i="1"/>
  <c r="GJ257" i="1"/>
  <c r="GJ205" i="1"/>
  <c r="GJ316" i="1"/>
  <c r="GJ167" i="1"/>
  <c r="GJ202" i="1"/>
  <c r="GJ204" i="1"/>
  <c r="GJ313" i="1"/>
  <c r="GJ180" i="1"/>
  <c r="GJ269" i="1"/>
  <c r="GJ226" i="1"/>
  <c r="GJ223" i="1"/>
  <c r="GJ314" i="1"/>
  <c r="GJ215" i="1"/>
  <c r="GJ236" i="1"/>
  <c r="GJ187" i="1"/>
  <c r="GJ170" i="1"/>
  <c r="GJ160" i="1"/>
  <c r="GJ19" i="1"/>
  <c r="GJ247" i="1"/>
  <c r="GJ217" i="1"/>
  <c r="GJ304" i="1"/>
  <c r="GJ324" i="1"/>
  <c r="GJ332" i="1"/>
  <c r="GJ172" i="1"/>
  <c r="GJ259" i="1"/>
  <c r="GJ176" i="1"/>
  <c r="GJ243" i="1"/>
  <c r="GJ273" i="1"/>
  <c r="GJ278" i="1"/>
  <c r="GJ162" i="1"/>
  <c r="GJ298" i="1"/>
  <c r="GJ216" i="1"/>
  <c r="GJ155" i="1"/>
  <c r="GJ161" i="1"/>
  <c r="GJ206" i="1"/>
  <c r="GJ214" i="1"/>
  <c r="GJ207" i="1"/>
  <c r="GJ292" i="1"/>
  <c r="GJ306" i="1"/>
  <c r="GJ289" i="1"/>
  <c r="GJ203" i="1"/>
  <c r="GJ309" i="1"/>
  <c r="GJ234" i="1"/>
  <c r="BG323" i="1"/>
  <c r="BG251" i="1"/>
  <c r="BG331" i="1"/>
  <c r="BG167" i="1"/>
  <c r="BG258" i="1"/>
  <c r="BG180" i="1"/>
  <c r="BG340" i="1"/>
  <c r="BG310" i="1"/>
  <c r="BG319" i="1"/>
  <c r="BG325" i="1"/>
  <c r="BG316" i="1"/>
  <c r="BG302" i="1"/>
  <c r="BG249" i="1"/>
  <c r="BG301" i="1"/>
  <c r="BG200" i="1"/>
  <c r="BG240" i="1"/>
  <c r="BG266" i="1"/>
  <c r="BG178" i="1"/>
  <c r="BG327" i="1"/>
  <c r="BG313" i="1"/>
  <c r="BG320" i="1"/>
  <c r="BG212" i="1"/>
  <c r="BG280" i="1"/>
  <c r="BG149" i="1"/>
  <c r="BG299" i="1"/>
  <c r="BG217" i="1"/>
  <c r="BG199" i="1"/>
  <c r="BG243" i="1"/>
  <c r="BG183" i="1"/>
  <c r="BG282" i="1"/>
  <c r="BG284" i="1"/>
  <c r="BG227" i="1"/>
  <c r="BG247" i="1"/>
  <c r="BG253" i="1"/>
  <c r="BG239" i="1"/>
  <c r="BG307" i="1"/>
  <c r="BG288" i="1"/>
  <c r="BG246" i="1"/>
  <c r="BG182" i="1"/>
  <c r="BG341" i="1"/>
  <c r="BG259" i="1"/>
  <c r="BG257" i="1"/>
  <c r="BG241" i="1"/>
  <c r="BG244" i="1"/>
  <c r="BG181" i="1"/>
  <c r="BG161" i="1"/>
  <c r="BG236" i="1"/>
  <c r="BG308" i="1"/>
  <c r="BG304" i="1"/>
  <c r="BG184" i="1"/>
  <c r="BG291" i="1"/>
  <c r="BG335" i="1"/>
  <c r="BG339" i="1"/>
  <c r="BG332" i="1"/>
  <c r="BG281" i="1"/>
  <c r="BG189" i="1"/>
  <c r="BG219" i="1"/>
  <c r="BG216" i="1"/>
  <c r="BG190" i="1"/>
  <c r="BG191" i="1"/>
  <c r="BG300" i="1"/>
  <c r="BG237" i="1"/>
  <c r="BG205" i="1"/>
  <c r="BG329" i="1"/>
  <c r="BG173" i="1"/>
  <c r="BG201" i="1"/>
  <c r="BG203" i="1"/>
  <c r="BG275" i="1"/>
  <c r="BG160" i="1"/>
  <c r="BG221" i="1"/>
  <c r="BG315" i="1"/>
  <c r="BG232" i="1"/>
  <c r="BG176" i="1"/>
  <c r="BG277" i="1"/>
  <c r="BG214" i="1"/>
  <c r="BG269" i="1"/>
  <c r="BG154" i="1"/>
  <c r="BG318" i="1"/>
  <c r="BG306" i="1"/>
  <c r="BG311" i="1"/>
  <c r="BG328" i="1"/>
  <c r="BG309" i="1"/>
  <c r="BG234" i="1"/>
  <c r="BG245" i="1"/>
  <c r="BG166" i="1"/>
  <c r="BG271" i="1"/>
  <c r="BG298" i="1"/>
  <c r="BG292" i="1"/>
  <c r="BG322" i="1"/>
  <c r="BG165" i="1"/>
  <c r="BG235" i="1"/>
  <c r="BG175" i="1"/>
  <c r="BG147" i="1"/>
  <c r="BG218" i="1"/>
  <c r="BG274" i="1"/>
  <c r="BG206" i="1"/>
  <c r="BG255" i="1"/>
  <c r="BG215" i="1"/>
  <c r="BG252" i="1"/>
  <c r="BG248" i="1"/>
  <c r="BG279" i="1"/>
  <c r="BG270" i="1"/>
  <c r="BG250" i="1"/>
  <c r="BG193" i="1"/>
  <c r="BG155" i="1"/>
  <c r="BG242" i="1"/>
  <c r="BG233" i="1"/>
  <c r="BG202" i="1"/>
  <c r="BG226" i="1"/>
  <c r="BG164" i="1"/>
  <c r="BG162" i="1"/>
  <c r="BG338" i="1"/>
  <c r="BG333" i="1"/>
  <c r="BG187" i="1"/>
  <c r="BG204" i="1"/>
  <c r="BG290" i="1"/>
  <c r="BG188" i="1"/>
  <c r="BG326" i="1"/>
  <c r="BG138" i="1"/>
  <c r="BG303" i="1"/>
  <c r="BG185" i="1"/>
  <c r="BG179" i="1"/>
  <c r="BG174" i="1"/>
  <c r="BG20" i="1"/>
  <c r="BG170" i="1"/>
  <c r="BG276" i="1"/>
  <c r="BG265" i="1"/>
  <c r="BG194" i="1"/>
  <c r="BG139" i="1"/>
  <c r="BG317" i="1"/>
  <c r="BG163" i="1"/>
  <c r="BG256" i="1"/>
  <c r="BG225" i="1"/>
  <c r="BG293" i="1"/>
  <c r="BG314" i="1"/>
  <c r="BG220" i="1"/>
  <c r="BG210" i="1"/>
  <c r="BG337" i="1"/>
  <c r="BG287" i="1"/>
  <c r="BG283" i="1"/>
  <c r="BG141" i="1"/>
  <c r="BG254" i="1"/>
  <c r="BG211" i="1"/>
  <c r="BG207" i="1"/>
  <c r="BG223" i="1"/>
  <c r="BG324" i="1"/>
  <c r="BG278" i="1"/>
  <c r="BG321" i="1"/>
  <c r="BG148" i="1"/>
  <c r="BG312" i="1"/>
  <c r="BG224" i="1"/>
  <c r="BG260" i="1"/>
  <c r="BG171" i="1"/>
  <c r="BG222" i="1"/>
  <c r="BG268" i="1"/>
  <c r="BG267" i="1"/>
  <c r="BG169" i="1"/>
  <c r="BG209" i="1"/>
  <c r="BG289" i="1"/>
  <c r="BG140" i="1"/>
  <c r="BG286" i="1"/>
  <c r="BG146" i="1"/>
  <c r="BG330" i="1"/>
  <c r="BG208" i="1"/>
  <c r="BG305" i="1"/>
  <c r="BG172" i="1"/>
  <c r="BG192" i="1"/>
  <c r="BG213" i="1"/>
  <c r="BG272" i="1"/>
  <c r="BG19" i="1"/>
  <c r="BG334" i="1"/>
  <c r="BG273" i="1"/>
  <c r="BG238" i="1"/>
  <c r="BG285" i="1"/>
  <c r="BG336" i="1"/>
  <c r="JQ28" i="1"/>
  <c r="JQ37" i="1" s="1"/>
  <c r="JQ31" i="1"/>
  <c r="JQ40" i="1" s="1"/>
  <c r="JQ30" i="1"/>
  <c r="JQ39" i="1" s="1"/>
  <c r="JQ32" i="1"/>
  <c r="JQ41" i="1" s="1"/>
  <c r="JQ27" i="1"/>
  <c r="JQ36" i="1" s="1"/>
  <c r="JQ26" i="1"/>
  <c r="JQ35" i="1" s="1"/>
  <c r="JQ29" i="1"/>
  <c r="JQ38" i="1" s="1"/>
  <c r="JQ25" i="1"/>
  <c r="JQ34" i="1" s="1"/>
  <c r="JQ33" i="1"/>
  <c r="IU141" i="1"/>
  <c r="IU325" i="1"/>
  <c r="IU278" i="1"/>
  <c r="IU233" i="1"/>
  <c r="IU249" i="1"/>
  <c r="IU224" i="1"/>
  <c r="IU174" i="1"/>
  <c r="IU252" i="1"/>
  <c r="IU211" i="1"/>
  <c r="IU170" i="1"/>
  <c r="IU266" i="1"/>
  <c r="IU269" i="1"/>
  <c r="IU20" i="1"/>
  <c r="IU207" i="1"/>
  <c r="IU167" i="1"/>
  <c r="IU265" i="1"/>
  <c r="IU283" i="1"/>
  <c r="IU336" i="1"/>
  <c r="IU232" i="1"/>
  <c r="IU277" i="1"/>
  <c r="IU160" i="1"/>
  <c r="IU204" i="1"/>
  <c r="IU181" i="1"/>
  <c r="IU218" i="1"/>
  <c r="IU201" i="1"/>
  <c r="IU246" i="1"/>
  <c r="IU155" i="1"/>
  <c r="IU290" i="1"/>
  <c r="IU314" i="1"/>
  <c r="IU301" i="1"/>
  <c r="IU237" i="1"/>
  <c r="IU183" i="1"/>
  <c r="IU185" i="1"/>
  <c r="IU171" i="1"/>
  <c r="IU304" i="1"/>
  <c r="IU243" i="1"/>
  <c r="IU179" i="1"/>
  <c r="IU184" i="1"/>
  <c r="IU279" i="1"/>
  <c r="IU225" i="1"/>
  <c r="IU222" i="1"/>
  <c r="IU327" i="1"/>
  <c r="IU163" i="1"/>
  <c r="IU271" i="1"/>
  <c r="IU315" i="1"/>
  <c r="IU310" i="1"/>
  <c r="IU318" i="1"/>
  <c r="IU217" i="1"/>
  <c r="IU253" i="1"/>
  <c r="IU226" i="1"/>
  <c r="IU285" i="1"/>
  <c r="IU256" i="1"/>
  <c r="IU223" i="1"/>
  <c r="IU291" i="1"/>
  <c r="IU339" i="1"/>
  <c r="IU335" i="1"/>
  <c r="IU248" i="1"/>
  <c r="IU172" i="1"/>
  <c r="IU146" i="1"/>
  <c r="IU334" i="1"/>
  <c r="IU200" i="1"/>
  <c r="IU311" i="1"/>
  <c r="IU164" i="1"/>
  <c r="IU247" i="1"/>
  <c r="IU205" i="1"/>
  <c r="IU321" i="1"/>
  <c r="IU312" i="1"/>
  <c r="IU268" i="1"/>
  <c r="IU180" i="1"/>
  <c r="IU208" i="1"/>
  <c r="IU219" i="1"/>
  <c r="IU209" i="1"/>
  <c r="IU176" i="1"/>
  <c r="IU192" i="1"/>
  <c r="IU206" i="1"/>
  <c r="IU214" i="1"/>
  <c r="IU326" i="1"/>
  <c r="IU241" i="1"/>
  <c r="IU193" i="1"/>
  <c r="IU267" i="1"/>
  <c r="IU212" i="1"/>
  <c r="IU215" i="1"/>
  <c r="IU332" i="1"/>
  <c r="IU245" i="1"/>
  <c r="IU258" i="1"/>
  <c r="IU203" i="1"/>
  <c r="IU293" i="1"/>
  <c r="IU234" i="1"/>
  <c r="IU289" i="1"/>
  <c r="IU331" i="1"/>
  <c r="IU213" i="1"/>
  <c r="IU147" i="1"/>
  <c r="IU236" i="1"/>
  <c r="IU240" i="1"/>
  <c r="IU227" i="1"/>
  <c r="IU162" i="1"/>
  <c r="IU188" i="1"/>
  <c r="IU276" i="1"/>
  <c r="IU199" i="1"/>
  <c r="IU292" i="1"/>
  <c r="IU273" i="1"/>
  <c r="IU190" i="1"/>
  <c r="IU242" i="1"/>
  <c r="IU281" i="1"/>
  <c r="IU319" i="1"/>
  <c r="IU309" i="1"/>
  <c r="IU272" i="1"/>
  <c r="IU251" i="1"/>
  <c r="IU238" i="1"/>
  <c r="IU280" i="1"/>
  <c r="IU257" i="1"/>
  <c r="IU270" i="1"/>
  <c r="IU259" i="1"/>
  <c r="IU194" i="1"/>
  <c r="IU220" i="1"/>
  <c r="IU284" i="1"/>
  <c r="IU323" i="1"/>
  <c r="IU275" i="1"/>
  <c r="IU189" i="1"/>
  <c r="IU221" i="1"/>
  <c r="IU316" i="1"/>
  <c r="IU329" i="1"/>
  <c r="IU182" i="1"/>
  <c r="IU302" i="1"/>
  <c r="IU202" i="1"/>
  <c r="IU322" i="1"/>
  <c r="IU175" i="1"/>
  <c r="IU260" i="1"/>
  <c r="IU239" i="1"/>
  <c r="IU178" i="1"/>
  <c r="IU303" i="1"/>
  <c r="IU305" i="1"/>
  <c r="IU255" i="1"/>
  <c r="IU187" i="1"/>
  <c r="IU317" i="1"/>
  <c r="IU320" i="1"/>
  <c r="IU328" i="1"/>
  <c r="IU235" i="1"/>
  <c r="IU169" i="1"/>
  <c r="IU338" i="1"/>
  <c r="IU313" i="1"/>
  <c r="IU149" i="1"/>
  <c r="IU286" i="1"/>
  <c r="IU341" i="1"/>
  <c r="IU333" i="1"/>
  <c r="IU298" i="1"/>
  <c r="IU166" i="1"/>
  <c r="IU250" i="1"/>
  <c r="IU244" i="1"/>
  <c r="IU307" i="1"/>
  <c r="IU254" i="1"/>
  <c r="IU308" i="1"/>
  <c r="IU154" i="1"/>
  <c r="IU330" i="1"/>
  <c r="IU340" i="1"/>
  <c r="IU165" i="1"/>
  <c r="IU19" i="1"/>
  <c r="IU191" i="1"/>
  <c r="IU300" i="1"/>
  <c r="IU210" i="1"/>
  <c r="IU282" i="1"/>
  <c r="IU274" i="1"/>
  <c r="IU288" i="1"/>
  <c r="IU299" i="1"/>
  <c r="IU216" i="1"/>
  <c r="IU324" i="1"/>
  <c r="IU148" i="1"/>
  <c r="IU161" i="1"/>
  <c r="IU306" i="1"/>
  <c r="IU337" i="1"/>
  <c r="IU287" i="1"/>
  <c r="IU173" i="1"/>
  <c r="FB33" i="1"/>
  <c r="FB26" i="1"/>
  <c r="FB35" i="1" s="1"/>
  <c r="FB30" i="1"/>
  <c r="FB39" i="1" s="1"/>
  <c r="FB29" i="1"/>
  <c r="FB38" i="1" s="1"/>
  <c r="FB28" i="1"/>
  <c r="FB37" i="1" s="1"/>
  <c r="FB32" i="1"/>
  <c r="FB41" i="1" s="1"/>
  <c r="FB31" i="1"/>
  <c r="FB40" i="1" s="1"/>
  <c r="FB25" i="1"/>
  <c r="FB34" i="1" s="1"/>
  <c r="FB27" i="1"/>
  <c r="FB36" i="1" s="1"/>
  <c r="FR32" i="1"/>
  <c r="FR41" i="1" s="1"/>
  <c r="FR28" i="1"/>
  <c r="FR37" i="1" s="1"/>
  <c r="FR25" i="1"/>
  <c r="FR34" i="1" s="1"/>
  <c r="FR27" i="1"/>
  <c r="FR36" i="1" s="1"/>
  <c r="FR26" i="1"/>
  <c r="FR35" i="1" s="1"/>
  <c r="FR31" i="1"/>
  <c r="FR40" i="1" s="1"/>
  <c r="FR30" i="1"/>
  <c r="FR39" i="1" s="1"/>
  <c r="FR33" i="1"/>
  <c r="FR29" i="1"/>
  <c r="FR38" i="1" s="1"/>
  <c r="GW28" i="1"/>
  <c r="GW37" i="1" s="1"/>
  <c r="GW32" i="1"/>
  <c r="GW41" i="1" s="1"/>
  <c r="GW29" i="1"/>
  <c r="GW38" i="1" s="1"/>
  <c r="GW30" i="1"/>
  <c r="GW39" i="1" s="1"/>
  <c r="GW31" i="1"/>
  <c r="GW40" i="1" s="1"/>
  <c r="GW33" i="1"/>
  <c r="GW26" i="1"/>
  <c r="GW35" i="1" s="1"/>
  <c r="GW25" i="1"/>
  <c r="GW34" i="1" s="1"/>
  <c r="GW27" i="1"/>
  <c r="GW36" i="1" s="1"/>
  <c r="DE32" i="1"/>
  <c r="DE41" i="1" s="1"/>
  <c r="DE33" i="1"/>
  <c r="DE29" i="1"/>
  <c r="DE38" i="1" s="1"/>
  <c r="DE27" i="1"/>
  <c r="DE36" i="1" s="1"/>
  <c r="DE31" i="1"/>
  <c r="DE40" i="1" s="1"/>
  <c r="DE26" i="1"/>
  <c r="DE35" i="1" s="1"/>
  <c r="DE30" i="1"/>
  <c r="DE39" i="1" s="1"/>
  <c r="DE25" i="1"/>
  <c r="DE34" i="1" s="1"/>
  <c r="DE28" i="1"/>
  <c r="DE37" i="1" s="1"/>
  <c r="IX234" i="1"/>
  <c r="IX318" i="1"/>
  <c r="IX340" i="1"/>
  <c r="IX284" i="1"/>
  <c r="IX256" i="1"/>
  <c r="IX254" i="1"/>
  <c r="IX293" i="1"/>
  <c r="IX255" i="1"/>
  <c r="IX322" i="1"/>
  <c r="IX235" i="1"/>
  <c r="IX313" i="1"/>
  <c r="IX236" i="1"/>
  <c r="IX268" i="1"/>
  <c r="IX306" i="1"/>
  <c r="IX146" i="1"/>
  <c r="IX257" i="1"/>
  <c r="IX338" i="1"/>
  <c r="IX308" i="1"/>
  <c r="IX163" i="1"/>
  <c r="IX190" i="1"/>
  <c r="IX185" i="1"/>
  <c r="IX191" i="1"/>
  <c r="IX243" i="1"/>
  <c r="IX289" i="1"/>
  <c r="IX282" i="1"/>
  <c r="IX227" i="1"/>
  <c r="IX199" i="1"/>
  <c r="IX187" i="1"/>
  <c r="IX180" i="1"/>
  <c r="IX147" i="1"/>
  <c r="IX212" i="1"/>
  <c r="IX206" i="1"/>
  <c r="IX154" i="1"/>
  <c r="IX188" i="1"/>
  <c r="IX183" i="1"/>
  <c r="IX215" i="1"/>
  <c r="IX225" i="1"/>
  <c r="IX324" i="1"/>
  <c r="IX249" i="1"/>
  <c r="IX273" i="1"/>
  <c r="IX246" i="1"/>
  <c r="IX333" i="1"/>
  <c r="IX312" i="1"/>
  <c r="IX238" i="1"/>
  <c r="IX269" i="1"/>
  <c r="IX299" i="1"/>
  <c r="IX314" i="1"/>
  <c r="IX221" i="1"/>
  <c r="IX304" i="1"/>
  <c r="IX149" i="1"/>
  <c r="IX203" i="1"/>
  <c r="IX326" i="1"/>
  <c r="IX311" i="1"/>
  <c r="IX337" i="1"/>
  <c r="IX307" i="1"/>
  <c r="IX316" i="1"/>
  <c r="IX165" i="1"/>
  <c r="IX332" i="1"/>
  <c r="IX218" i="1"/>
  <c r="IX219" i="1"/>
  <c r="IX194" i="1"/>
  <c r="IX323" i="1"/>
  <c r="IX253" i="1"/>
  <c r="IX291" i="1"/>
  <c r="IX302" i="1"/>
  <c r="IX283" i="1"/>
  <c r="IX240" i="1"/>
  <c r="IX233" i="1"/>
  <c r="IX245" i="1"/>
  <c r="IX274" i="1"/>
  <c r="IX226" i="1"/>
  <c r="IX278" i="1"/>
  <c r="IX292" i="1"/>
  <c r="IX232" i="1"/>
  <c r="IX280" i="1"/>
  <c r="IX265" i="1"/>
  <c r="IX170" i="1"/>
  <c r="IX237" i="1"/>
  <c r="IX271" i="1"/>
  <c r="IX247" i="1"/>
  <c r="IX309" i="1"/>
  <c r="IX336" i="1"/>
  <c r="IX166" i="1"/>
  <c r="IX160" i="1"/>
  <c r="IX258" i="1"/>
  <c r="IX207" i="1"/>
  <c r="IX277" i="1"/>
  <c r="IX220" i="1"/>
  <c r="IX189" i="1"/>
  <c r="IX164" i="1"/>
  <c r="IX169" i="1"/>
  <c r="IX335" i="1"/>
  <c r="IX193" i="1"/>
  <c r="IX209" i="1"/>
  <c r="IX204" i="1"/>
  <c r="IX172" i="1"/>
  <c r="IX167" i="1"/>
  <c r="IX286" i="1"/>
  <c r="IX141" i="1"/>
  <c r="IX205" i="1"/>
  <c r="IX210" i="1"/>
  <c r="IX239" i="1"/>
  <c r="IX275" i="1"/>
  <c r="IX279" i="1"/>
  <c r="IX242" i="1"/>
  <c r="IX176" i="1"/>
  <c r="IX213" i="1"/>
  <c r="IX211" i="1"/>
  <c r="IX179" i="1"/>
  <c r="IX148" i="1"/>
  <c r="IX319" i="1"/>
  <c r="IX248" i="1"/>
  <c r="IX244" i="1"/>
  <c r="IX287" i="1"/>
  <c r="IX339" i="1"/>
  <c r="IX331" i="1"/>
  <c r="IX305" i="1"/>
  <c r="IX272" i="1"/>
  <c r="IX285" i="1"/>
  <c r="IX298" i="1"/>
  <c r="IX300" i="1"/>
  <c r="IX310" i="1"/>
  <c r="IX175" i="1"/>
  <c r="IX174" i="1"/>
  <c r="IX303" i="1"/>
  <c r="IX200" i="1"/>
  <c r="IX201" i="1"/>
  <c r="IX251" i="1"/>
  <c r="IX171" i="1"/>
  <c r="IX178" i="1"/>
  <c r="IX320" i="1"/>
  <c r="IX317" i="1"/>
  <c r="IX321" i="1"/>
  <c r="IX162" i="1"/>
  <c r="IX266" i="1"/>
  <c r="IX267" i="1"/>
  <c r="IX208" i="1"/>
  <c r="IX250" i="1"/>
  <c r="IX301" i="1"/>
  <c r="IX329" i="1"/>
  <c r="IX161" i="1"/>
  <c r="IX184" i="1"/>
  <c r="IX327" i="1"/>
  <c r="IX217" i="1"/>
  <c r="IX260" i="1"/>
  <c r="IX216" i="1"/>
  <c r="IX192" i="1"/>
  <c r="IX290" i="1"/>
  <c r="IX20" i="1"/>
  <c r="IX270" i="1"/>
  <c r="IX325" i="1"/>
  <c r="IX330" i="1"/>
  <c r="IX334" i="1"/>
  <c r="IX155" i="1"/>
  <c r="IX181" i="1"/>
  <c r="IX224" i="1"/>
  <c r="IX19" i="1"/>
  <c r="IX173" i="1"/>
  <c r="IX202" i="1"/>
  <c r="IX259" i="1"/>
  <c r="IX281" i="1"/>
  <c r="IX222" i="1"/>
  <c r="IX223" i="1"/>
  <c r="IX328" i="1"/>
  <c r="IX276" i="1"/>
  <c r="IX182" i="1"/>
  <c r="IX288" i="1"/>
  <c r="IX241" i="1"/>
  <c r="IX214" i="1"/>
  <c r="IX315" i="1"/>
  <c r="IX252" i="1"/>
  <c r="IX341" i="1"/>
  <c r="IQ317" i="1"/>
  <c r="IQ323" i="1"/>
  <c r="IQ311" i="1"/>
  <c r="IQ169" i="1"/>
  <c r="IQ331" i="1"/>
  <c r="IQ324" i="1"/>
  <c r="IQ300" i="1"/>
  <c r="IQ306" i="1"/>
  <c r="IQ175" i="1"/>
  <c r="IQ154" i="1"/>
  <c r="IQ292" i="1"/>
  <c r="IQ314" i="1"/>
  <c r="IQ239" i="1"/>
  <c r="IQ181" i="1"/>
  <c r="IQ179" i="1"/>
  <c r="IQ275" i="1"/>
  <c r="IQ215" i="1"/>
  <c r="IQ210" i="1"/>
  <c r="IQ209" i="1"/>
  <c r="IQ258" i="1"/>
  <c r="IQ273" i="1"/>
  <c r="IQ19" i="1"/>
  <c r="IQ341" i="1"/>
  <c r="IQ312" i="1"/>
  <c r="IQ303" i="1"/>
  <c r="IQ288" i="1"/>
  <c r="IQ302" i="1"/>
  <c r="IQ247" i="1"/>
  <c r="IQ278" i="1"/>
  <c r="IQ313" i="1"/>
  <c r="IQ234" i="1"/>
  <c r="IQ283" i="1"/>
  <c r="IQ282" i="1"/>
  <c r="IQ286" i="1"/>
  <c r="IQ293" i="1"/>
  <c r="IQ315" i="1"/>
  <c r="IQ148" i="1"/>
  <c r="IQ289" i="1"/>
  <c r="IQ299" i="1"/>
  <c r="IQ335" i="1"/>
  <c r="IQ201" i="1"/>
  <c r="IQ187" i="1"/>
  <c r="IQ171" i="1"/>
  <c r="IQ173" i="1"/>
  <c r="IQ166" i="1"/>
  <c r="IQ301" i="1"/>
  <c r="IQ162" i="1"/>
  <c r="IQ217" i="1"/>
  <c r="IQ167" i="1"/>
  <c r="IQ184" i="1"/>
  <c r="IQ182" i="1"/>
  <c r="IQ337" i="1"/>
  <c r="IQ225" i="1"/>
  <c r="IQ222" i="1"/>
  <c r="IQ329" i="1"/>
  <c r="IQ192" i="1"/>
  <c r="IQ248" i="1"/>
  <c r="IQ250" i="1"/>
  <c r="IQ226" i="1"/>
  <c r="IQ232" i="1"/>
  <c r="IQ242" i="1"/>
  <c r="IQ149" i="1"/>
  <c r="IQ203" i="1"/>
  <c r="IQ327" i="1"/>
  <c r="IQ190" i="1"/>
  <c r="IQ269" i="1"/>
  <c r="IQ214" i="1"/>
  <c r="IQ305" i="1"/>
  <c r="IQ308" i="1"/>
  <c r="IQ304" i="1"/>
  <c r="IQ147" i="1"/>
  <c r="IQ322" i="1"/>
  <c r="IQ216" i="1"/>
  <c r="IQ320" i="1"/>
  <c r="IQ277" i="1"/>
  <c r="IQ339" i="1"/>
  <c r="IQ334" i="1"/>
  <c r="IQ245" i="1"/>
  <c r="IQ326" i="1"/>
  <c r="IQ160" i="1"/>
  <c r="IQ212" i="1"/>
  <c r="IQ202" i="1"/>
  <c r="IQ188" i="1"/>
  <c r="IQ276" i="1"/>
  <c r="IQ272" i="1"/>
  <c r="IQ193" i="1"/>
  <c r="IQ338" i="1"/>
  <c r="IQ268" i="1"/>
  <c r="IQ191" i="1"/>
  <c r="IQ178" i="1"/>
  <c r="IQ316" i="1"/>
  <c r="IQ174" i="1"/>
  <c r="IQ284" i="1"/>
  <c r="IQ189" i="1"/>
  <c r="IQ219" i="1"/>
  <c r="IQ260" i="1"/>
  <c r="IQ163" i="1"/>
  <c r="IQ165" i="1"/>
  <c r="IQ244" i="1"/>
  <c r="IQ204" i="1"/>
  <c r="IQ141" i="1"/>
  <c r="IQ274" i="1"/>
  <c r="IQ254" i="1"/>
  <c r="IQ207" i="1"/>
  <c r="IQ281" i="1"/>
  <c r="IQ256" i="1"/>
  <c r="IQ194" i="1"/>
  <c r="IQ223" i="1"/>
  <c r="IQ238" i="1"/>
  <c r="IQ170" i="1"/>
  <c r="IQ309" i="1"/>
  <c r="IQ287" i="1"/>
  <c r="IQ332" i="1"/>
  <c r="IQ176" i="1"/>
  <c r="IQ164" i="1"/>
  <c r="IQ310" i="1"/>
  <c r="IQ155" i="1"/>
  <c r="IQ298" i="1"/>
  <c r="IQ285" i="1"/>
  <c r="IQ236" i="1"/>
  <c r="IQ246" i="1"/>
  <c r="IQ255" i="1"/>
  <c r="IQ233" i="1"/>
  <c r="IQ211" i="1"/>
  <c r="IQ291" i="1"/>
  <c r="IQ251" i="1"/>
  <c r="IQ279" i="1"/>
  <c r="IQ267" i="1"/>
  <c r="IQ200" i="1"/>
  <c r="IQ318" i="1"/>
  <c r="IQ325" i="1"/>
  <c r="IQ319" i="1"/>
  <c r="IQ227" i="1"/>
  <c r="IQ270" i="1"/>
  <c r="IQ208" i="1"/>
  <c r="IQ321" i="1"/>
  <c r="IQ265" i="1"/>
  <c r="IQ271" i="1"/>
  <c r="IQ172" i="1"/>
  <c r="IQ161" i="1"/>
  <c r="IQ205" i="1"/>
  <c r="IQ340" i="1"/>
  <c r="IQ213" i="1"/>
  <c r="IQ266" i="1"/>
  <c r="IQ257" i="1"/>
  <c r="IQ146" i="1"/>
  <c r="IQ252" i="1"/>
  <c r="IQ224" i="1"/>
  <c r="IQ290" i="1"/>
  <c r="IQ237" i="1"/>
  <c r="IQ336" i="1"/>
  <c r="IQ259" i="1"/>
  <c r="IQ221" i="1"/>
  <c r="IQ199" i="1"/>
  <c r="IQ20" i="1"/>
  <c r="IQ328" i="1"/>
  <c r="IQ243" i="1"/>
  <c r="IQ307" i="1"/>
  <c r="IQ330" i="1"/>
  <c r="IQ240" i="1"/>
  <c r="IQ241" i="1"/>
  <c r="IQ249" i="1"/>
  <c r="IQ218" i="1"/>
  <c r="IQ183" i="1"/>
  <c r="IQ235" i="1"/>
  <c r="IQ220" i="1"/>
  <c r="IQ253" i="1"/>
  <c r="IQ206" i="1"/>
  <c r="IQ180" i="1"/>
  <c r="IQ185" i="1"/>
  <c r="IQ333" i="1"/>
  <c r="IQ280" i="1"/>
  <c r="FM29" i="1"/>
  <c r="FM38" i="1" s="1"/>
  <c r="FM30" i="1"/>
  <c r="FM39" i="1" s="1"/>
  <c r="FM26" i="1"/>
  <c r="FM35" i="1" s="1"/>
  <c r="FM27" i="1"/>
  <c r="FM36" i="1" s="1"/>
  <c r="FM33" i="1"/>
  <c r="FM32" i="1"/>
  <c r="FM41" i="1" s="1"/>
  <c r="FM28" i="1"/>
  <c r="FM37" i="1" s="1"/>
  <c r="FM25" i="1"/>
  <c r="FM34" i="1" s="1"/>
  <c r="FM31" i="1"/>
  <c r="FM40" i="1" s="1"/>
  <c r="GC217" i="1"/>
  <c r="GC256" i="1"/>
  <c r="GC222" i="1"/>
  <c r="GC329" i="1"/>
  <c r="GC181" i="1"/>
  <c r="GC20" i="1"/>
  <c r="GC283" i="1"/>
  <c r="GC226" i="1"/>
  <c r="GC183" i="1"/>
  <c r="GC304" i="1"/>
  <c r="GC299" i="1"/>
  <c r="GC165" i="1"/>
  <c r="GC184" i="1"/>
  <c r="GC336" i="1"/>
  <c r="GC207" i="1"/>
  <c r="GC223" i="1"/>
  <c r="GC166" i="1"/>
  <c r="GC270" i="1"/>
  <c r="GC251" i="1"/>
  <c r="GC259" i="1"/>
  <c r="GC324" i="1"/>
  <c r="GC235" i="1"/>
  <c r="GC313" i="1"/>
  <c r="GC169" i="1"/>
  <c r="GC213" i="1"/>
  <c r="GC250" i="1"/>
  <c r="GC147" i="1"/>
  <c r="GC205" i="1"/>
  <c r="GC312" i="1"/>
  <c r="GC332" i="1"/>
  <c r="GC182" i="1"/>
  <c r="GC252" i="1"/>
  <c r="GC232" i="1"/>
  <c r="GC335" i="1"/>
  <c r="GC337" i="1"/>
  <c r="GC339" i="1"/>
  <c r="GC305" i="1"/>
  <c r="GC306" i="1"/>
  <c r="GC170" i="1"/>
  <c r="GC187" i="1"/>
  <c r="GC282" i="1"/>
  <c r="GC206" i="1"/>
  <c r="GC225" i="1"/>
  <c r="GC265" i="1"/>
  <c r="GC176" i="1"/>
  <c r="GC293" i="1"/>
  <c r="GC227" i="1"/>
  <c r="GC209" i="1"/>
  <c r="GC224" i="1"/>
  <c r="GC140" i="1"/>
  <c r="GC243" i="1"/>
  <c r="GC249" i="1"/>
  <c r="GC175" i="1"/>
  <c r="GC185" i="1"/>
  <c r="GC199" i="1"/>
  <c r="GC341" i="1"/>
  <c r="GC274" i="1"/>
  <c r="GC233" i="1"/>
  <c r="GC240" i="1"/>
  <c r="GC319" i="1"/>
  <c r="GC245" i="1"/>
  <c r="GC328" i="1"/>
  <c r="GC280" i="1"/>
  <c r="GC311" i="1"/>
  <c r="GC323" i="1"/>
  <c r="GC253" i="1"/>
  <c r="GC244" i="1"/>
  <c r="GC326" i="1"/>
  <c r="GC273" i="1"/>
  <c r="GC167" i="1"/>
  <c r="GC162" i="1"/>
  <c r="GC202" i="1"/>
  <c r="GC191" i="1"/>
  <c r="GC210" i="1"/>
  <c r="GC173" i="1"/>
  <c r="GC300" i="1"/>
  <c r="GC315" i="1"/>
  <c r="GC219" i="1"/>
  <c r="GC318" i="1"/>
  <c r="GC178" i="1"/>
  <c r="GC221" i="1"/>
  <c r="GC331" i="1"/>
  <c r="GC216" i="1"/>
  <c r="GC260" i="1"/>
  <c r="GC278" i="1"/>
  <c r="GC289" i="1"/>
  <c r="GC284" i="1"/>
  <c r="GC290" i="1"/>
  <c r="GC298" i="1"/>
  <c r="GC267" i="1"/>
  <c r="GC154" i="1"/>
  <c r="GC218" i="1"/>
  <c r="GC139" i="1"/>
  <c r="GC200" i="1"/>
  <c r="GC291" i="1"/>
  <c r="GC241" i="1"/>
  <c r="GC149" i="1"/>
  <c r="GC164" i="1"/>
  <c r="GC171" i="1"/>
  <c r="GC220" i="1"/>
  <c r="GC321" i="1"/>
  <c r="GC285" i="1"/>
  <c r="GC237" i="1"/>
  <c r="GC146" i="1"/>
  <c r="GC246" i="1"/>
  <c r="GC268" i="1"/>
  <c r="GC188" i="1"/>
  <c r="GC334" i="1"/>
  <c r="GC247" i="1"/>
  <c r="GC338" i="1"/>
  <c r="GC234" i="1"/>
  <c r="GC239" i="1"/>
  <c r="GC211" i="1"/>
  <c r="GC301" i="1"/>
  <c r="GC317" i="1"/>
  <c r="GC161" i="1"/>
  <c r="GC320" i="1"/>
  <c r="GC163" i="1"/>
  <c r="GC236" i="1"/>
  <c r="GC238" i="1"/>
  <c r="GC190" i="1"/>
  <c r="GC287" i="1"/>
  <c r="GC172" i="1"/>
  <c r="GC272" i="1"/>
  <c r="GC277" i="1"/>
  <c r="GC201" i="1"/>
  <c r="GC257" i="1"/>
  <c r="GC303" i="1"/>
  <c r="GC310" i="1"/>
  <c r="GC189" i="1"/>
  <c r="GC314" i="1"/>
  <c r="GC340" i="1"/>
  <c r="GC330" i="1"/>
  <c r="GC275" i="1"/>
  <c r="GC254" i="1"/>
  <c r="GC248" i="1"/>
  <c r="GC174" i="1"/>
  <c r="GC214" i="1"/>
  <c r="GC276" i="1"/>
  <c r="GC180" i="1"/>
  <c r="GC155" i="1"/>
  <c r="GC179" i="1"/>
  <c r="GC215" i="1"/>
  <c r="GC279" i="1"/>
  <c r="GC286" i="1"/>
  <c r="GC266" i="1"/>
  <c r="GC308" i="1"/>
  <c r="GC307" i="1"/>
  <c r="GC208" i="1"/>
  <c r="GC204" i="1"/>
  <c r="GC302" i="1"/>
  <c r="GC322" i="1"/>
  <c r="GC309" i="1"/>
  <c r="GC203" i="1"/>
  <c r="GC316" i="1"/>
  <c r="GC148" i="1"/>
  <c r="GC242" i="1"/>
  <c r="GC271" i="1"/>
  <c r="GC138" i="1"/>
  <c r="GC194" i="1"/>
  <c r="GC281" i="1"/>
  <c r="GC192" i="1"/>
  <c r="GC255" i="1"/>
  <c r="GC325" i="1"/>
  <c r="GC269" i="1"/>
  <c r="GC288" i="1"/>
  <c r="GC258" i="1"/>
  <c r="GC160" i="1"/>
  <c r="GC327" i="1"/>
  <c r="GC141" i="1"/>
  <c r="GC292" i="1"/>
  <c r="GC333" i="1"/>
  <c r="GC19" i="1"/>
  <c r="GC212" i="1"/>
  <c r="GC193" i="1"/>
  <c r="KH27" i="1"/>
  <c r="KH36" i="1" s="1"/>
  <c r="KH31" i="1"/>
  <c r="KH40" i="1" s="1"/>
  <c r="KH33" i="1"/>
  <c r="KH26" i="1"/>
  <c r="KH35" i="1" s="1"/>
  <c r="KH32" i="1"/>
  <c r="KH41" i="1" s="1"/>
  <c r="KH30" i="1"/>
  <c r="KH39" i="1" s="1"/>
  <c r="KH25" i="1"/>
  <c r="KH34" i="1" s="1"/>
  <c r="KH29" i="1"/>
  <c r="KH38" i="1" s="1"/>
  <c r="KH28" i="1"/>
  <c r="KH37" i="1" s="1"/>
  <c r="GV331" i="1"/>
  <c r="GV183" i="1"/>
  <c r="GV308" i="1"/>
  <c r="GV337" i="1"/>
  <c r="GV251" i="1"/>
  <c r="GV171" i="1"/>
  <c r="GV185" i="1"/>
  <c r="GV290" i="1"/>
  <c r="GV202" i="1"/>
  <c r="GV213" i="1"/>
  <c r="GV241" i="1"/>
  <c r="GV291" i="1"/>
  <c r="GV256" i="1"/>
  <c r="GV305" i="1"/>
  <c r="GV286" i="1"/>
  <c r="GV221" i="1"/>
  <c r="GV304" i="1"/>
  <c r="GV317" i="1"/>
  <c r="GV184" i="1"/>
  <c r="GV275" i="1"/>
  <c r="GV233" i="1"/>
  <c r="GV160" i="1"/>
  <c r="GV148" i="1"/>
  <c r="GV298" i="1"/>
  <c r="GV336" i="1"/>
  <c r="GV247" i="1"/>
  <c r="GV312" i="1"/>
  <c r="GV246" i="1"/>
  <c r="GV316" i="1"/>
  <c r="GV273" i="1"/>
  <c r="GV314" i="1"/>
  <c r="GV323" i="1"/>
  <c r="GV285" i="1"/>
  <c r="GV178" i="1"/>
  <c r="GV208" i="1"/>
  <c r="GV192" i="1"/>
  <c r="GV204" i="1"/>
  <c r="GV210" i="1"/>
  <c r="GV240" i="1"/>
  <c r="GV288" i="1"/>
  <c r="GV181" i="1"/>
  <c r="GV179" i="1"/>
  <c r="GV190" i="1"/>
  <c r="GV332" i="1"/>
  <c r="GV269" i="1"/>
  <c r="GV309" i="1"/>
  <c r="GV315" i="1"/>
  <c r="GV310" i="1"/>
  <c r="GV328" i="1"/>
  <c r="GV167" i="1"/>
  <c r="GV162" i="1"/>
  <c r="GV292" i="1"/>
  <c r="GV191" i="1"/>
  <c r="GV201" i="1"/>
  <c r="GV207" i="1"/>
  <c r="GV237" i="1"/>
  <c r="GV284" i="1"/>
  <c r="GV257" i="1"/>
  <c r="GV281" i="1"/>
  <c r="GV138" i="1"/>
  <c r="GV330" i="1"/>
  <c r="GV327" i="1"/>
  <c r="GV175" i="1"/>
  <c r="GV216" i="1"/>
  <c r="GV282" i="1"/>
  <c r="GV19" i="1"/>
  <c r="GV248" i="1"/>
  <c r="GV169" i="1"/>
  <c r="GV217" i="1"/>
  <c r="GV252" i="1"/>
  <c r="GV318" i="1"/>
  <c r="GV270" i="1"/>
  <c r="GV276" i="1"/>
  <c r="GV338" i="1"/>
  <c r="GV313" i="1"/>
  <c r="GV289" i="1"/>
  <c r="GV326" i="1"/>
  <c r="GV174" i="1"/>
  <c r="GV287" i="1"/>
  <c r="GV206" i="1"/>
  <c r="GV141" i="1"/>
  <c r="GV140" i="1"/>
  <c r="GV272" i="1"/>
  <c r="GV267" i="1"/>
  <c r="GV324" i="1"/>
  <c r="GV329" i="1"/>
  <c r="GV299" i="1"/>
  <c r="GV212" i="1"/>
  <c r="GV218" i="1"/>
  <c r="GV302" i="1"/>
  <c r="GV258" i="1"/>
  <c r="GV232" i="1"/>
  <c r="GV280" i="1"/>
  <c r="GV234" i="1"/>
  <c r="GV300" i="1"/>
  <c r="GV243" i="1"/>
  <c r="GV166" i="1"/>
  <c r="GV173" i="1"/>
  <c r="GV255" i="1"/>
  <c r="GV220" i="1"/>
  <c r="GV211" i="1"/>
  <c r="GV226" i="1"/>
  <c r="GV268" i="1"/>
  <c r="GV244" i="1"/>
  <c r="GV265" i="1"/>
  <c r="GV254" i="1"/>
  <c r="GV187" i="1"/>
  <c r="GV188" i="1"/>
  <c r="GV20" i="1"/>
  <c r="GV165" i="1"/>
  <c r="GV307" i="1"/>
  <c r="GV245" i="1"/>
  <c r="GV271" i="1"/>
  <c r="GV274" i="1"/>
  <c r="GV222" i="1"/>
  <c r="GV139" i="1"/>
  <c r="GV182" i="1"/>
  <c r="GV161" i="1"/>
  <c r="GV250" i="1"/>
  <c r="GV180" i="1"/>
  <c r="GV225" i="1"/>
  <c r="GV205" i="1"/>
  <c r="GV283" i="1"/>
  <c r="GV227" i="1"/>
  <c r="GV200" i="1"/>
  <c r="GV176" i="1"/>
  <c r="GV341" i="1"/>
  <c r="GV319" i="1"/>
  <c r="GV155" i="1"/>
  <c r="GV214" i="1"/>
  <c r="GV242" i="1"/>
  <c r="GV249" i="1"/>
  <c r="GV320" i="1"/>
  <c r="GV146" i="1"/>
  <c r="GV259" i="1"/>
  <c r="GV238" i="1"/>
  <c r="GV322" i="1"/>
  <c r="GV209" i="1"/>
  <c r="GV199" i="1"/>
  <c r="GV293" i="1"/>
  <c r="GV333" i="1"/>
  <c r="GV147" i="1"/>
  <c r="GV189" i="1"/>
  <c r="GV306" i="1"/>
  <c r="GV340" i="1"/>
  <c r="GV193" i="1"/>
  <c r="GV260" i="1"/>
  <c r="GV278" i="1"/>
  <c r="GV301" i="1"/>
  <c r="GV154" i="1"/>
  <c r="GV163" i="1"/>
  <c r="GV325" i="1"/>
  <c r="GV172" i="1"/>
  <c r="GV170" i="1"/>
  <c r="GV239" i="1"/>
  <c r="GV149" i="1"/>
  <c r="GV235" i="1"/>
  <c r="GV335" i="1"/>
  <c r="GV277" i="1"/>
  <c r="GV279" i="1"/>
  <c r="GV223" i="1"/>
  <c r="GV203" i="1"/>
  <c r="GV266" i="1"/>
  <c r="GV311" i="1"/>
  <c r="GV321" i="1"/>
  <c r="GV224" i="1"/>
  <c r="GV303" i="1"/>
  <c r="GV164" i="1"/>
  <c r="GV339" i="1"/>
  <c r="GV215" i="1"/>
  <c r="GV334" i="1"/>
  <c r="GV253" i="1"/>
  <c r="GV236" i="1"/>
  <c r="GV219" i="1"/>
  <c r="GV194" i="1"/>
  <c r="EE27" i="1"/>
  <c r="EE36" i="1" s="1"/>
  <c r="EE26" i="1"/>
  <c r="EE35" i="1" s="1"/>
  <c r="EE28" i="1"/>
  <c r="EE37" i="1" s="1"/>
  <c r="EE31" i="1"/>
  <c r="EE40" i="1" s="1"/>
  <c r="EE32" i="1"/>
  <c r="EE41" i="1" s="1"/>
  <c r="EE30" i="1"/>
  <c r="EE39" i="1" s="1"/>
  <c r="EE33" i="1"/>
  <c r="EE29" i="1"/>
  <c r="EE38" i="1" s="1"/>
  <c r="EE25" i="1"/>
  <c r="EE34" i="1" s="1"/>
  <c r="DY27" i="1"/>
  <c r="DY36" i="1" s="1"/>
  <c r="DY31" i="1"/>
  <c r="DY40" i="1" s="1"/>
  <c r="DY30" i="1"/>
  <c r="DY39" i="1" s="1"/>
  <c r="DY26" i="1"/>
  <c r="DY35" i="1" s="1"/>
  <c r="DY33" i="1"/>
  <c r="DY28" i="1"/>
  <c r="DY37" i="1" s="1"/>
  <c r="DY32" i="1"/>
  <c r="DY41" i="1" s="1"/>
  <c r="DY25" i="1"/>
  <c r="DY34" i="1" s="1"/>
  <c r="DY29" i="1"/>
  <c r="DY38" i="1" s="1"/>
  <c r="JY27" i="1"/>
  <c r="JY36" i="1" s="1"/>
  <c r="JY29" i="1"/>
  <c r="JY38" i="1" s="1"/>
  <c r="JY32" i="1"/>
  <c r="JY41" i="1" s="1"/>
  <c r="JY30" i="1"/>
  <c r="JY39" i="1" s="1"/>
  <c r="JY31" i="1"/>
  <c r="JY40" i="1" s="1"/>
  <c r="JY28" i="1"/>
  <c r="JY37" i="1" s="1"/>
  <c r="JY33" i="1"/>
  <c r="JY25" i="1"/>
  <c r="JY34" i="1" s="1"/>
  <c r="JY26" i="1"/>
  <c r="JY35" i="1" s="1"/>
  <c r="GN31" i="1"/>
  <c r="GN40" i="1" s="1"/>
  <c r="GN27" i="1"/>
  <c r="GN36" i="1" s="1"/>
  <c r="GN33" i="1"/>
  <c r="GN30" i="1"/>
  <c r="GN39" i="1" s="1"/>
  <c r="GN25" i="1"/>
  <c r="GN34" i="1" s="1"/>
  <c r="GN28" i="1"/>
  <c r="GN37" i="1" s="1"/>
  <c r="GN26" i="1"/>
  <c r="GN35" i="1" s="1"/>
  <c r="GN29" i="1"/>
  <c r="GN38" i="1" s="1"/>
  <c r="GN32" i="1"/>
  <c r="GN41" i="1" s="1"/>
  <c r="CX29" i="1"/>
  <c r="CX38" i="1" s="1"/>
  <c r="CX33" i="1"/>
  <c r="CX30" i="1"/>
  <c r="CX39" i="1" s="1"/>
  <c r="CX31" i="1"/>
  <c r="CX40" i="1" s="1"/>
  <c r="CX26" i="1"/>
  <c r="CX35" i="1" s="1"/>
  <c r="CX25" i="1"/>
  <c r="CX34" i="1" s="1"/>
  <c r="CX32" i="1"/>
  <c r="CX41" i="1" s="1"/>
  <c r="CX27" i="1"/>
  <c r="CX36" i="1" s="1"/>
  <c r="CX28" i="1"/>
  <c r="CX37" i="1" s="1"/>
  <c r="IY216" i="1"/>
  <c r="IY281" i="1"/>
  <c r="IY254" i="1"/>
  <c r="IY267" i="1"/>
  <c r="IY332" i="1"/>
  <c r="IY200" i="1"/>
  <c r="IY259" i="1"/>
  <c r="IY276" i="1"/>
  <c r="IY292" i="1"/>
  <c r="IY188" i="1"/>
  <c r="IY236" i="1"/>
  <c r="IY179" i="1"/>
  <c r="IY315" i="1"/>
  <c r="IY174" i="1"/>
  <c r="IY327" i="1"/>
  <c r="IY184" i="1"/>
  <c r="IY193" i="1"/>
  <c r="IY303" i="1"/>
  <c r="IY202" i="1"/>
  <c r="IY291" i="1"/>
  <c r="IY192" i="1"/>
  <c r="IY19" i="1"/>
  <c r="IY166" i="1"/>
  <c r="IY271" i="1"/>
  <c r="IY173" i="1"/>
  <c r="IY326" i="1"/>
  <c r="IY222" i="1"/>
  <c r="IY185" i="1"/>
  <c r="IY245" i="1"/>
  <c r="IY199" i="1"/>
  <c r="IY314" i="1"/>
  <c r="IY275" i="1"/>
  <c r="IY308" i="1"/>
  <c r="IY324" i="1"/>
  <c r="IY223" i="1"/>
  <c r="IY175" i="1"/>
  <c r="IY191" i="1"/>
  <c r="IY285" i="1"/>
  <c r="IY328" i="1"/>
  <c r="IY227" i="1"/>
  <c r="IY313" i="1"/>
  <c r="IY165" i="1"/>
  <c r="IY268" i="1"/>
  <c r="IY260" i="1"/>
  <c r="IY239" i="1"/>
  <c r="IY304" i="1"/>
  <c r="IY289" i="1"/>
  <c r="IY258" i="1"/>
  <c r="IY334" i="1"/>
  <c r="IY337" i="1"/>
  <c r="IY141" i="1"/>
  <c r="IY293" i="1"/>
  <c r="IY194" i="1"/>
  <c r="IY162" i="1"/>
  <c r="IY219" i="1"/>
  <c r="IY189" i="1"/>
  <c r="IY251" i="1"/>
  <c r="IY167" i="1"/>
  <c r="IY266" i="1"/>
  <c r="IY299" i="1"/>
  <c r="IY164" i="1"/>
  <c r="IY240" i="1"/>
  <c r="IY244" i="1"/>
  <c r="IY253" i="1"/>
  <c r="IY320" i="1"/>
  <c r="IY161" i="1"/>
  <c r="IY187" i="1"/>
  <c r="IY305" i="1"/>
  <c r="IY321" i="1"/>
  <c r="IY210" i="1"/>
  <c r="IY329" i="1"/>
  <c r="IY250" i="1"/>
  <c r="IY256" i="1"/>
  <c r="IY336" i="1"/>
  <c r="IY233" i="1"/>
  <c r="IY20" i="1"/>
  <c r="IY330" i="1"/>
  <c r="IY204" i="1"/>
  <c r="IY287" i="1"/>
  <c r="IY317" i="1"/>
  <c r="IY212" i="1"/>
  <c r="IY249" i="1"/>
  <c r="IY201" i="1"/>
  <c r="IY148" i="1"/>
  <c r="IY338" i="1"/>
  <c r="IY215" i="1"/>
  <c r="IY169" i="1"/>
  <c r="IY208" i="1"/>
  <c r="IY163" i="1"/>
  <c r="IY255" i="1"/>
  <c r="IY290" i="1"/>
  <c r="IY340" i="1"/>
  <c r="IY257" i="1"/>
  <c r="IY273" i="1"/>
  <c r="IY318" i="1"/>
  <c r="IY218" i="1"/>
  <c r="IY154" i="1"/>
  <c r="IY149" i="1"/>
  <c r="IY341" i="1"/>
  <c r="IY171" i="1"/>
  <c r="IY298" i="1"/>
  <c r="IY331" i="1"/>
  <c r="IY146" i="1"/>
  <c r="IY155" i="1"/>
  <c r="IY176" i="1"/>
  <c r="IY309" i="1"/>
  <c r="IY211" i="1"/>
  <c r="IY265" i="1"/>
  <c r="IY237" i="1"/>
  <c r="IY333" i="1"/>
  <c r="IY247" i="1"/>
  <c r="IY190" i="1"/>
  <c r="IY301" i="1"/>
  <c r="IY242" i="1"/>
  <c r="IY316" i="1"/>
  <c r="IY225" i="1"/>
  <c r="IY241" i="1"/>
  <c r="IY288" i="1"/>
  <c r="IY272" i="1"/>
  <c r="IY170" i="1"/>
  <c r="IY214" i="1"/>
  <c r="IY279" i="1"/>
  <c r="IY220" i="1"/>
  <c r="IY335" i="1"/>
  <c r="IY172" i="1"/>
  <c r="IY283" i="1"/>
  <c r="IY147" i="1"/>
  <c r="IY221" i="1"/>
  <c r="IY243" i="1"/>
  <c r="IY300" i="1"/>
  <c r="IY284" i="1"/>
  <c r="IY310" i="1"/>
  <c r="IY325" i="1"/>
  <c r="IY234" i="1"/>
  <c r="IY217" i="1"/>
  <c r="IY302" i="1"/>
  <c r="IY182" i="1"/>
  <c r="IY181" i="1"/>
  <c r="IY312" i="1"/>
  <c r="IY339" i="1"/>
  <c r="IY183" i="1"/>
  <c r="IY209" i="1"/>
  <c r="IY226" i="1"/>
  <c r="IY307" i="1"/>
  <c r="IY306" i="1"/>
  <c r="IY205" i="1"/>
  <c r="IY319" i="1"/>
  <c r="IY277" i="1"/>
  <c r="IY323" i="1"/>
  <c r="IY203" i="1"/>
  <c r="IY238" i="1"/>
  <c r="IY270" i="1"/>
  <c r="IY213" i="1"/>
  <c r="IY224" i="1"/>
  <c r="IY207" i="1"/>
  <c r="IY248" i="1"/>
  <c r="IY178" i="1"/>
  <c r="IY286" i="1"/>
  <c r="IY311" i="1"/>
  <c r="IY235" i="1"/>
  <c r="IY232" i="1"/>
  <c r="IY246" i="1"/>
  <c r="IY269" i="1"/>
  <c r="IY280" i="1"/>
  <c r="IY180" i="1"/>
  <c r="IY322" i="1"/>
  <c r="IY160" i="1"/>
  <c r="IY252" i="1"/>
  <c r="IY282" i="1"/>
  <c r="IY278" i="1"/>
  <c r="IY274" i="1"/>
  <c r="IY206" i="1"/>
  <c r="FG28" i="1"/>
  <c r="FG37" i="1" s="1"/>
  <c r="FG29" i="1"/>
  <c r="FG38" i="1" s="1"/>
  <c r="FG32" i="1"/>
  <c r="FG41" i="1" s="1"/>
  <c r="FG33" i="1"/>
  <c r="FG30" i="1"/>
  <c r="FG39" i="1" s="1"/>
  <c r="FG26" i="1"/>
  <c r="FG35" i="1" s="1"/>
  <c r="FG27" i="1"/>
  <c r="FG36" i="1" s="1"/>
  <c r="FG25" i="1"/>
  <c r="FG34" i="1" s="1"/>
  <c r="FG31" i="1"/>
  <c r="FG40" i="1" s="1"/>
  <c r="AA297" i="1" a="1"/>
  <c r="AA297" i="1" s="1"/>
  <c r="AA198" i="1" a="1"/>
  <c r="AA198" i="1" s="1"/>
  <c r="AG244" i="1"/>
  <c r="AG340" i="1"/>
  <c r="AG141" i="1"/>
  <c r="AG191" i="1"/>
  <c r="AG199" i="1"/>
  <c r="AG189" i="1"/>
  <c r="AG269" i="1"/>
  <c r="AG172" i="1"/>
  <c r="AG210" i="1"/>
  <c r="AG275" i="1"/>
  <c r="AG218" i="1"/>
  <c r="AG227" i="1"/>
  <c r="AG338" i="1"/>
  <c r="AG251" i="1"/>
  <c r="AG250" i="1"/>
  <c r="AG20" i="1"/>
  <c r="AG288" i="1"/>
  <c r="AG273" i="1"/>
  <c r="AG299" i="1"/>
  <c r="AG235" i="1"/>
  <c r="AG336" i="1"/>
  <c r="AG194" i="1"/>
  <c r="AG271" i="1"/>
  <c r="AG317" i="1"/>
  <c r="AG277" i="1"/>
  <c r="AG252" i="1"/>
  <c r="AG161" i="1"/>
  <c r="AG138" i="1"/>
  <c r="AG182" i="1"/>
  <c r="AG289" i="1"/>
  <c r="AG176" i="1"/>
  <c r="AG238" i="1"/>
  <c r="AG240" i="1"/>
  <c r="AG165" i="1"/>
  <c r="AG268" i="1"/>
  <c r="AG180" i="1"/>
  <c r="AG265" i="1"/>
  <c r="AG301" i="1"/>
  <c r="AG169" i="1"/>
  <c r="AG315" i="1"/>
  <c r="AG187" i="1"/>
  <c r="AG276" i="1"/>
  <c r="AG278" i="1"/>
  <c r="AG247" i="1"/>
  <c r="AG324" i="1"/>
  <c r="AG328" i="1"/>
  <c r="AG326" i="1"/>
  <c r="AG214" i="1"/>
  <c r="AG257" i="1"/>
  <c r="AG283" i="1"/>
  <c r="AG308" i="1"/>
  <c r="AG292" i="1"/>
  <c r="AG241" i="1"/>
  <c r="AG339" i="1"/>
  <c r="AG154" i="1"/>
  <c r="AG232" i="1"/>
  <c r="AG303" i="1"/>
  <c r="AG290" i="1"/>
  <c r="AG166" i="1"/>
  <c r="AG259" i="1"/>
  <c r="AG281" i="1"/>
  <c r="AG219" i="1"/>
  <c r="AG239" i="1"/>
  <c r="AG179" i="1"/>
  <c r="AG332" i="1"/>
  <c r="AG170" i="1"/>
  <c r="AG313" i="1"/>
  <c r="AG245" i="1"/>
  <c r="AG213" i="1"/>
  <c r="AG320" i="1"/>
  <c r="AG255" i="1"/>
  <c r="AG160" i="1"/>
  <c r="AG215" i="1"/>
  <c r="AG267" i="1"/>
  <c r="AG167" i="1"/>
  <c r="AG279" i="1"/>
  <c r="AG249" i="1"/>
  <c r="AG314" i="1"/>
  <c r="AG327" i="1"/>
  <c r="AG164" i="1"/>
  <c r="AG270" i="1"/>
  <c r="AG237" i="1"/>
  <c r="AG162" i="1"/>
  <c r="AG147" i="1"/>
  <c r="AG173" i="1"/>
  <c r="AG246" i="1"/>
  <c r="AG280" i="1"/>
  <c r="AG274" i="1"/>
  <c r="AG216" i="1"/>
  <c r="AG178" i="1"/>
  <c r="AG331" i="1"/>
  <c r="AG175" i="1"/>
  <c r="AG254" i="1"/>
  <c r="AG212" i="1"/>
  <c r="AG329" i="1"/>
  <c r="AG334" i="1"/>
  <c r="AG200" i="1"/>
  <c r="AG322" i="1"/>
  <c r="AG307" i="1"/>
  <c r="AG201" i="1"/>
  <c r="AG234" i="1"/>
  <c r="AG225" i="1"/>
  <c r="AG202" i="1"/>
  <c r="AG304" i="1"/>
  <c r="AG204" i="1"/>
  <c r="AG211" i="1"/>
  <c r="AG291" i="1"/>
  <c r="AG305" i="1"/>
  <c r="AG222" i="1"/>
  <c r="AG163" i="1"/>
  <c r="AG318" i="1"/>
  <c r="AG192" i="1"/>
  <c r="AG208" i="1"/>
  <c r="AG298" i="1"/>
  <c r="AG293" i="1"/>
  <c r="AG139" i="1"/>
  <c r="AG221" i="1"/>
  <c r="AG242" i="1"/>
  <c r="AG188" i="1"/>
  <c r="AG185" i="1"/>
  <c r="AG193" i="1"/>
  <c r="AG206" i="1"/>
  <c r="AG256" i="1"/>
  <c r="AG223" i="1"/>
  <c r="AG316" i="1"/>
  <c r="AG236" i="1"/>
  <c r="AG284" i="1"/>
  <c r="AG321" i="1"/>
  <c r="AG260" i="1"/>
  <c r="AG140" i="1"/>
  <c r="AG155" i="1"/>
  <c r="AG323" i="1"/>
  <c r="AG184" i="1"/>
  <c r="AG174" i="1"/>
  <c r="AG300" i="1"/>
  <c r="AG341" i="1"/>
  <c r="AG253" i="1"/>
  <c r="AG312" i="1"/>
  <c r="AG171" i="1"/>
  <c r="AG205" i="1"/>
  <c r="AG243" i="1"/>
  <c r="AG183" i="1"/>
  <c r="AG286" i="1"/>
  <c r="AG148" i="1"/>
  <c r="AG217" i="1"/>
  <c r="AG311" i="1"/>
  <c r="AG190" i="1"/>
  <c r="AG319" i="1"/>
  <c r="AG207" i="1"/>
  <c r="AG226" i="1"/>
  <c r="AG19" i="1"/>
  <c r="AG224" i="1"/>
  <c r="AG333" i="1"/>
  <c r="AG287" i="1"/>
  <c r="AG330" i="1"/>
  <c r="AG220" i="1"/>
  <c r="AG248" i="1"/>
  <c r="AG306" i="1"/>
  <c r="AG302" i="1"/>
  <c r="AG181" i="1"/>
  <c r="AG149" i="1"/>
  <c r="AG337" i="1"/>
  <c r="AG233" i="1"/>
  <c r="AG282" i="1"/>
  <c r="AG310" i="1"/>
  <c r="AG285" i="1"/>
  <c r="AG203" i="1"/>
  <c r="AG146" i="1"/>
  <c r="AG266" i="1"/>
  <c r="AG258" i="1"/>
  <c r="AG335" i="1"/>
  <c r="AG325" i="1"/>
  <c r="AG272" i="1"/>
  <c r="AG209" i="1"/>
  <c r="AG309" i="1"/>
  <c r="CJ32" i="1"/>
  <c r="CJ41" i="1" s="1"/>
  <c r="CJ26" i="1"/>
  <c r="CJ35" i="1" s="1"/>
  <c r="CJ31" i="1"/>
  <c r="CJ40" i="1" s="1"/>
  <c r="CJ30" i="1"/>
  <c r="CJ39" i="1" s="1"/>
  <c r="CJ29" i="1"/>
  <c r="CJ38" i="1" s="1"/>
  <c r="CJ33" i="1"/>
  <c r="CJ27" i="1"/>
  <c r="CJ36" i="1" s="1"/>
  <c r="CJ25" i="1"/>
  <c r="CJ34" i="1" s="1"/>
  <c r="CJ28" i="1"/>
  <c r="CJ37" i="1" s="1"/>
  <c r="EQ322" i="1"/>
  <c r="EQ308" i="1"/>
  <c r="EQ260" i="1"/>
  <c r="EQ205" i="1"/>
  <c r="EQ253" i="1"/>
  <c r="EQ200" i="1"/>
  <c r="EQ287" i="1"/>
  <c r="EQ274" i="1"/>
  <c r="EQ201" i="1"/>
  <c r="EQ304" i="1"/>
  <c r="EQ172" i="1"/>
  <c r="EQ299" i="1"/>
  <c r="EQ138" i="1"/>
  <c r="EQ170" i="1"/>
  <c r="EQ227" i="1"/>
  <c r="EQ161" i="1"/>
  <c r="EQ149" i="1"/>
  <c r="EQ235" i="1"/>
  <c r="EQ212" i="1"/>
  <c r="EQ146" i="1"/>
  <c r="EQ285" i="1"/>
  <c r="EQ19" i="1"/>
  <c r="EQ176" i="1"/>
  <c r="EQ204" i="1"/>
  <c r="EQ165" i="1"/>
  <c r="EQ266" i="1"/>
  <c r="EQ309" i="1"/>
  <c r="EQ326" i="1"/>
  <c r="EQ327" i="1"/>
  <c r="EQ154" i="1"/>
  <c r="EQ284" i="1"/>
  <c r="EQ272" i="1"/>
  <c r="EQ148" i="1"/>
  <c r="EQ211" i="1"/>
  <c r="EQ171" i="1"/>
  <c r="EQ206" i="1"/>
  <c r="EQ325" i="1"/>
  <c r="EQ332" i="1"/>
  <c r="EQ239" i="1"/>
  <c r="EQ209" i="1"/>
  <c r="EQ187" i="1"/>
  <c r="EQ289" i="1"/>
  <c r="EQ169" i="1"/>
  <c r="EQ184" i="1"/>
  <c r="EQ321" i="1"/>
  <c r="EQ275" i="1"/>
  <c r="EQ259" i="1"/>
  <c r="EQ241" i="1"/>
  <c r="EQ305" i="1"/>
  <c r="EQ277" i="1"/>
  <c r="EQ323" i="1"/>
  <c r="EQ140" i="1"/>
  <c r="EQ194" i="1"/>
  <c r="EQ222" i="1"/>
  <c r="EQ301" i="1"/>
  <c r="EQ203" i="1"/>
  <c r="EQ250" i="1"/>
  <c r="EQ312" i="1"/>
  <c r="EQ246" i="1"/>
  <c r="EQ182" i="1"/>
  <c r="EQ190" i="1"/>
  <c r="EQ139" i="1"/>
  <c r="EQ141" i="1"/>
  <c r="EQ242" i="1"/>
  <c r="EQ224" i="1"/>
  <c r="EQ276" i="1"/>
  <c r="EQ257" i="1"/>
  <c r="EQ255" i="1"/>
  <c r="EQ223" i="1"/>
  <c r="EQ267" i="1"/>
  <c r="EQ334" i="1"/>
  <c r="EQ293" i="1"/>
  <c r="EQ219" i="1"/>
  <c r="EQ292" i="1"/>
  <c r="EQ188" i="1"/>
  <c r="EQ333" i="1"/>
  <c r="EQ271" i="1"/>
  <c r="EQ218" i="1"/>
  <c r="EQ215" i="1"/>
  <c r="EQ155" i="1"/>
  <c r="EQ278" i="1"/>
  <c r="EQ314" i="1"/>
  <c r="EQ320" i="1"/>
  <c r="EQ282" i="1"/>
  <c r="EQ315" i="1"/>
  <c r="EQ337" i="1"/>
  <c r="EQ273" i="1"/>
  <c r="EQ243" i="1"/>
  <c r="EQ298" i="1"/>
  <c r="EQ245" i="1"/>
  <c r="EQ288" i="1"/>
  <c r="EQ251" i="1"/>
  <c r="EQ20" i="1"/>
  <c r="EQ306" i="1"/>
  <c r="EQ318" i="1"/>
  <c r="EQ281" i="1"/>
  <c r="EQ233" i="1"/>
  <c r="EQ191" i="1"/>
  <c r="EQ234" i="1"/>
  <c r="EQ328" i="1"/>
  <c r="EQ217" i="1"/>
  <c r="EQ236" i="1"/>
  <c r="EQ269" i="1"/>
  <c r="EQ210" i="1"/>
  <c r="EQ216" i="1"/>
  <c r="EQ174" i="1"/>
  <c r="EQ331" i="1"/>
  <c r="EQ248" i="1"/>
  <c r="EQ317" i="1"/>
  <c r="EQ330" i="1"/>
  <c r="EQ207" i="1"/>
  <c r="EQ258" i="1"/>
  <c r="EQ164" i="1"/>
  <c r="EQ179" i="1"/>
  <c r="EQ193" i="1"/>
  <c r="EQ336" i="1"/>
  <c r="EQ232" i="1"/>
  <c r="EQ313" i="1"/>
  <c r="EQ238" i="1"/>
  <c r="EQ173" i="1"/>
  <c r="EQ319" i="1"/>
  <c r="EQ147" i="1"/>
  <c r="EQ311" i="1"/>
  <c r="EQ213" i="1"/>
  <c r="EQ329" i="1"/>
  <c r="EQ237" i="1"/>
  <c r="EQ181" i="1"/>
  <c r="EQ247" i="1"/>
  <c r="EQ208" i="1"/>
  <c r="EQ202" i="1"/>
  <c r="EQ302" i="1"/>
  <c r="EQ270" i="1"/>
  <c r="EQ316" i="1"/>
  <c r="EQ341" i="1"/>
  <c r="EQ339" i="1"/>
  <c r="EQ265" i="1"/>
  <c r="EQ340" i="1"/>
  <c r="EQ175" i="1"/>
  <c r="EQ283" i="1"/>
  <c r="EQ268" i="1"/>
  <c r="EQ252" i="1"/>
  <c r="EQ220" i="1"/>
  <c r="EQ240" i="1"/>
  <c r="EQ185" i="1"/>
  <c r="EQ244" i="1"/>
  <c r="EQ324" i="1"/>
  <c r="EQ166" i="1"/>
  <c r="EQ180" i="1"/>
  <c r="EQ280" i="1"/>
  <c r="EQ303" i="1"/>
  <c r="EQ225" i="1"/>
  <c r="EQ290" i="1"/>
  <c r="EQ221" i="1"/>
  <c r="EQ286" i="1"/>
  <c r="EQ162" i="1"/>
  <c r="EQ279" i="1"/>
  <c r="EQ189" i="1"/>
  <c r="EQ254" i="1"/>
  <c r="EQ310" i="1"/>
  <c r="EQ256" i="1"/>
  <c r="EQ291" i="1"/>
  <c r="EQ307" i="1"/>
  <c r="EQ199" i="1"/>
  <c r="EQ338" i="1"/>
  <c r="EQ300" i="1"/>
  <c r="EQ163" i="1"/>
  <c r="EQ214" i="1"/>
  <c r="EQ178" i="1"/>
  <c r="EQ335" i="1"/>
  <c r="EQ226" i="1"/>
  <c r="EQ192" i="1"/>
  <c r="EQ249" i="1"/>
  <c r="EQ183" i="1"/>
  <c r="EQ160" i="1"/>
  <c r="EQ167" i="1"/>
  <c r="FU26" i="1"/>
  <c r="FU35" i="1" s="1"/>
  <c r="FU27" i="1"/>
  <c r="FU36" i="1" s="1"/>
  <c r="FU33" i="1"/>
  <c r="FU32" i="1"/>
  <c r="FU41" i="1" s="1"/>
  <c r="FU30" i="1"/>
  <c r="FU39" i="1" s="1"/>
  <c r="FU28" i="1"/>
  <c r="FU37" i="1" s="1"/>
  <c r="FU31" i="1"/>
  <c r="FU40" i="1" s="1"/>
  <c r="FU25" i="1"/>
  <c r="FU34" i="1" s="1"/>
  <c r="FU29" i="1"/>
  <c r="FU38" i="1" s="1"/>
  <c r="EO33" i="1"/>
  <c r="EO27" i="1"/>
  <c r="EO36" i="1" s="1"/>
  <c r="EO32" i="1"/>
  <c r="EO41" i="1" s="1"/>
  <c r="EO25" i="1"/>
  <c r="EO34" i="1" s="1"/>
  <c r="EO26" i="1"/>
  <c r="EO35" i="1" s="1"/>
  <c r="EO29" i="1"/>
  <c r="EO38" i="1" s="1"/>
  <c r="EO28" i="1"/>
  <c r="EO37" i="1" s="1"/>
  <c r="EO30" i="1"/>
  <c r="EO39" i="1" s="1"/>
  <c r="EO31" i="1"/>
  <c r="EO40" i="1" s="1"/>
  <c r="DC27" i="1"/>
  <c r="DC36" i="1" s="1"/>
  <c r="DC29" i="1"/>
  <c r="DC38" i="1" s="1"/>
  <c r="DC26" i="1"/>
  <c r="DC35" i="1" s="1"/>
  <c r="DC33" i="1"/>
  <c r="DC28" i="1"/>
  <c r="DC37" i="1" s="1"/>
  <c r="DC31" i="1"/>
  <c r="DC40" i="1" s="1"/>
  <c r="DC25" i="1"/>
  <c r="DC34" i="1" s="1"/>
  <c r="DC32" i="1"/>
  <c r="DC41" i="1" s="1"/>
  <c r="DC30" i="1"/>
  <c r="DC39" i="1" s="1"/>
  <c r="EK280" i="1"/>
  <c r="EK312" i="1"/>
  <c r="EK339" i="1"/>
  <c r="EK223" i="1"/>
  <c r="EK149" i="1"/>
  <c r="EK167" i="1"/>
  <c r="EK183" i="1"/>
  <c r="EK307" i="1"/>
  <c r="EK208" i="1"/>
  <c r="EK222" i="1"/>
  <c r="EK215" i="1"/>
  <c r="EK211" i="1"/>
  <c r="EK258" i="1"/>
  <c r="EK252" i="1"/>
  <c r="EK260" i="1"/>
  <c r="EK269" i="1"/>
  <c r="EK321" i="1"/>
  <c r="EK285" i="1"/>
  <c r="EK240" i="1"/>
  <c r="EK338" i="1"/>
  <c r="EK330" i="1"/>
  <c r="EK283" i="1"/>
  <c r="EK273" i="1"/>
  <c r="EK246" i="1"/>
  <c r="EK323" i="1"/>
  <c r="EK212" i="1"/>
  <c r="EK199" i="1"/>
  <c r="EK277" i="1"/>
  <c r="EK315" i="1"/>
  <c r="EK155" i="1"/>
  <c r="EK166" i="1"/>
  <c r="EK191" i="1"/>
  <c r="EK163" i="1"/>
  <c r="EK174" i="1"/>
  <c r="EK219" i="1"/>
  <c r="EK266" i="1"/>
  <c r="EK251" i="1"/>
  <c r="EK224" i="1"/>
  <c r="EK202" i="1"/>
  <c r="EK232" i="1"/>
  <c r="EK175" i="1"/>
  <c r="EK160" i="1"/>
  <c r="EK290" i="1"/>
  <c r="EK19" i="1"/>
  <c r="EK317" i="1"/>
  <c r="EK187" i="1"/>
  <c r="EK239" i="1"/>
  <c r="EK304" i="1"/>
  <c r="EK253" i="1"/>
  <c r="EK141" i="1"/>
  <c r="EK244" i="1"/>
  <c r="EK306" i="1"/>
  <c r="EK300" i="1"/>
  <c r="EK238" i="1"/>
  <c r="EK165" i="1"/>
  <c r="EK331" i="1"/>
  <c r="EK245" i="1"/>
  <c r="EK185" i="1"/>
  <c r="EK204" i="1"/>
  <c r="EK318" i="1"/>
  <c r="EK188" i="1"/>
  <c r="EK274" i="1"/>
  <c r="EK225" i="1"/>
  <c r="EK301" i="1"/>
  <c r="EK227" i="1"/>
  <c r="EK270" i="1"/>
  <c r="EK164" i="1"/>
  <c r="EK201" i="1"/>
  <c r="EK336" i="1"/>
  <c r="EK284" i="1"/>
  <c r="EK255" i="1"/>
  <c r="EK189" i="1"/>
  <c r="EK207" i="1"/>
  <c r="EK206" i="1"/>
  <c r="EK271" i="1"/>
  <c r="EK286" i="1"/>
  <c r="EK341" i="1"/>
  <c r="EK235" i="1"/>
  <c r="EK257" i="1"/>
  <c r="EK272" i="1"/>
  <c r="EK179" i="1"/>
  <c r="EK162" i="1"/>
  <c r="EK182" i="1"/>
  <c r="EK337" i="1"/>
  <c r="EK192" i="1"/>
  <c r="EK320" i="1"/>
  <c r="EK311" i="1"/>
  <c r="EK173" i="1"/>
  <c r="EK281" i="1"/>
  <c r="EK184" i="1"/>
  <c r="EK276" i="1"/>
  <c r="EK237" i="1"/>
  <c r="EK209" i="1"/>
  <c r="EK247" i="1"/>
  <c r="EK194" i="1"/>
  <c r="EK20" i="1"/>
  <c r="EK309" i="1"/>
  <c r="EK214" i="1"/>
  <c r="EK180" i="1"/>
  <c r="EK169" i="1"/>
  <c r="EK139" i="1"/>
  <c r="EK226" i="1"/>
  <c r="EK322" i="1"/>
  <c r="EK146" i="1"/>
  <c r="EK333" i="1"/>
  <c r="EK249" i="1"/>
  <c r="EK314" i="1"/>
  <c r="EK248" i="1"/>
  <c r="EK267" i="1"/>
  <c r="EK176" i="1"/>
  <c r="EK326" i="1"/>
  <c r="EK210" i="1"/>
  <c r="EK148" i="1"/>
  <c r="EK298" i="1"/>
  <c r="EK234" i="1"/>
  <c r="EK291" i="1"/>
  <c r="EK205" i="1"/>
  <c r="EK310" i="1"/>
  <c r="EK324" i="1"/>
  <c r="EK140" i="1"/>
  <c r="EK334" i="1"/>
  <c r="EK233" i="1"/>
  <c r="EK236" i="1"/>
  <c r="EK181" i="1"/>
  <c r="EK217" i="1"/>
  <c r="EK190" i="1"/>
  <c r="EK265" i="1"/>
  <c r="EK218" i="1"/>
  <c r="EK335" i="1"/>
  <c r="EK221" i="1"/>
  <c r="EK216" i="1"/>
  <c r="EK308" i="1"/>
  <c r="EK299" i="1"/>
  <c r="EK250" i="1"/>
  <c r="EK256" i="1"/>
  <c r="EK254" i="1"/>
  <c r="EK170" i="1"/>
  <c r="EK316" i="1"/>
  <c r="EK203" i="1"/>
  <c r="EK328" i="1"/>
  <c r="EK319" i="1"/>
  <c r="EK241" i="1"/>
  <c r="EK288" i="1"/>
  <c r="EK287" i="1"/>
  <c r="EK178" i="1"/>
  <c r="EK138" i="1"/>
  <c r="EK193" i="1"/>
  <c r="EK213" i="1"/>
  <c r="EK340" i="1"/>
  <c r="EK172" i="1"/>
  <c r="EK161" i="1"/>
  <c r="EK302" i="1"/>
  <c r="EK147" i="1"/>
  <c r="EK243" i="1"/>
  <c r="EK282" i="1"/>
  <c r="EK171" i="1"/>
  <c r="EK268" i="1"/>
  <c r="EK303" i="1"/>
  <c r="EK292" i="1"/>
  <c r="EK313" i="1"/>
  <c r="EK278" i="1"/>
  <c r="EK279" i="1"/>
  <c r="EK154" i="1"/>
  <c r="EK325" i="1"/>
  <c r="EK220" i="1"/>
  <c r="EK259" i="1"/>
  <c r="EK275" i="1"/>
  <c r="EK200" i="1"/>
  <c r="EK327" i="1"/>
  <c r="EK289" i="1"/>
  <c r="EK332" i="1"/>
  <c r="EK305" i="1"/>
  <c r="EK293" i="1"/>
  <c r="EK242" i="1"/>
  <c r="EK329" i="1"/>
  <c r="AD327" i="1"/>
  <c r="AD204" i="1"/>
  <c r="AD221" i="1"/>
  <c r="AD146" i="1"/>
  <c r="AD314" i="1"/>
  <c r="AD155" i="1"/>
  <c r="AD148" i="1"/>
  <c r="AD285" i="1"/>
  <c r="AD259" i="1"/>
  <c r="AD191" i="1"/>
  <c r="AD320" i="1"/>
  <c r="AD267" i="1"/>
  <c r="AD250" i="1"/>
  <c r="AD287" i="1"/>
  <c r="AD214" i="1"/>
  <c r="AD333" i="1"/>
  <c r="AD281" i="1"/>
  <c r="AD167" i="1"/>
  <c r="AD226" i="1"/>
  <c r="AD316" i="1"/>
  <c r="AD258" i="1"/>
  <c r="AD162" i="1"/>
  <c r="AD199" i="1"/>
  <c r="AD313" i="1"/>
  <c r="AD192" i="1"/>
  <c r="AD328" i="1"/>
  <c r="AD298" i="1"/>
  <c r="AD193" i="1"/>
  <c r="AD236" i="1"/>
  <c r="AD270" i="1"/>
  <c r="AD322" i="1"/>
  <c r="AD311" i="1"/>
  <c r="AD233" i="1"/>
  <c r="AD154" i="1"/>
  <c r="AD194" i="1"/>
  <c r="AD286" i="1"/>
  <c r="AD246" i="1"/>
  <c r="AD305" i="1"/>
  <c r="AD266" i="1"/>
  <c r="AD175" i="1"/>
  <c r="AD290" i="1"/>
  <c r="AD291" i="1"/>
  <c r="AD213" i="1"/>
  <c r="AD174" i="1"/>
  <c r="AD237" i="1"/>
  <c r="AD183" i="1"/>
  <c r="AD331" i="1"/>
  <c r="AD325" i="1"/>
  <c r="AD244" i="1"/>
  <c r="AD173" i="1"/>
  <c r="AD265" i="1"/>
  <c r="AD253" i="1"/>
  <c r="AD336" i="1"/>
  <c r="AD189" i="1"/>
  <c r="AD232" i="1"/>
  <c r="AD248" i="1"/>
  <c r="AD216" i="1"/>
  <c r="AD303" i="1"/>
  <c r="AD222" i="1"/>
  <c r="AD161" i="1"/>
  <c r="AD202" i="1"/>
  <c r="AD277" i="1"/>
  <c r="AD176" i="1"/>
  <c r="AD300" i="1"/>
  <c r="AD284" i="1"/>
  <c r="AD278" i="1"/>
  <c r="AD211" i="1"/>
  <c r="AD254" i="1"/>
  <c r="AD255" i="1"/>
  <c r="AD335" i="1"/>
  <c r="AD180" i="1"/>
  <c r="AD188" i="1"/>
  <c r="AD288" i="1"/>
  <c r="AD306" i="1"/>
  <c r="AD185" i="1"/>
  <c r="AD275" i="1"/>
  <c r="AD292" i="1"/>
  <c r="AD147" i="1"/>
  <c r="AD310" i="1"/>
  <c r="AD338" i="1"/>
  <c r="AD182" i="1"/>
  <c r="AD315" i="1"/>
  <c r="AD339" i="1"/>
  <c r="AD282" i="1"/>
  <c r="AD337" i="1"/>
  <c r="AD268" i="1"/>
  <c r="AD20" i="1"/>
  <c r="AD19" i="1"/>
  <c r="AD224" i="1"/>
  <c r="AD329" i="1"/>
  <c r="AD138" i="1"/>
  <c r="AD240" i="1"/>
  <c r="AD164" i="1"/>
  <c r="AD251" i="1"/>
  <c r="AD241" i="1"/>
  <c r="AD273" i="1"/>
  <c r="AD170" i="1"/>
  <c r="AD205" i="1"/>
  <c r="AD220" i="1"/>
  <c r="AD149" i="1"/>
  <c r="AD330" i="1"/>
  <c r="AD252" i="1"/>
  <c r="AD249" i="1"/>
  <c r="AD280" i="1"/>
  <c r="AD165" i="1"/>
  <c r="AD200" i="1"/>
  <c r="AD178" i="1"/>
  <c r="AD217" i="1"/>
  <c r="AD283" i="1"/>
  <c r="AD257" i="1"/>
  <c r="AD187" i="1"/>
  <c r="AD139" i="1"/>
  <c r="AD324" i="1"/>
  <c r="AD279" i="1"/>
  <c r="AD215" i="1"/>
  <c r="AD227" i="1"/>
  <c r="AD239" i="1"/>
  <c r="AD308" i="1"/>
  <c r="AD334" i="1"/>
  <c r="AD243" i="1"/>
  <c r="AD301" i="1"/>
  <c r="AD140" i="1"/>
  <c r="AD307" i="1"/>
  <c r="AD190" i="1"/>
  <c r="AD326" i="1"/>
  <c r="AD312" i="1"/>
  <c r="AD309" i="1"/>
  <c r="AD210" i="1"/>
  <c r="AD269" i="1"/>
  <c r="AD234" i="1"/>
  <c r="AD302" i="1"/>
  <c r="AD332" i="1"/>
  <c r="AD317" i="1"/>
  <c r="AD289" i="1"/>
  <c r="AD245" i="1"/>
  <c r="AD212" i="1"/>
  <c r="AD340" i="1"/>
  <c r="AD225" i="1"/>
  <c r="AD207" i="1"/>
  <c r="AD238" i="1"/>
  <c r="AD179" i="1"/>
  <c r="AD209" i="1"/>
  <c r="AD206" i="1"/>
  <c r="AD319" i="1"/>
  <c r="AD256" i="1"/>
  <c r="AD184" i="1"/>
  <c r="AD160" i="1"/>
  <c r="AD318" i="1"/>
  <c r="AD235" i="1"/>
  <c r="AD181" i="1"/>
  <c r="AD203" i="1"/>
  <c r="AD271" i="1"/>
  <c r="AD242" i="1"/>
  <c r="AD172" i="1"/>
  <c r="AD219" i="1"/>
  <c r="AD321" i="1"/>
  <c r="AD323" i="1"/>
  <c r="AD169" i="1"/>
  <c r="AD276" i="1"/>
  <c r="AD171" i="1"/>
  <c r="AD272" i="1"/>
  <c r="AD274" i="1"/>
  <c r="AD218" i="1"/>
  <c r="AD341" i="1"/>
  <c r="AD166" i="1"/>
  <c r="AD208" i="1"/>
  <c r="AD260" i="1"/>
  <c r="AD304" i="1"/>
  <c r="AD223" i="1"/>
  <c r="AD247" i="1"/>
  <c r="AD299" i="1"/>
  <c r="AD293" i="1"/>
  <c r="AD141" i="1"/>
  <c r="AD201" i="1"/>
  <c r="AD163" i="1"/>
  <c r="AF237" i="1"/>
  <c r="AF322" i="1"/>
  <c r="AF337" i="1"/>
  <c r="AF283" i="1"/>
  <c r="AF335" i="1"/>
  <c r="AF201" i="1"/>
  <c r="AF277" i="1"/>
  <c r="AF245" i="1"/>
  <c r="AF314" i="1"/>
  <c r="AF330" i="1"/>
  <c r="AF239" i="1"/>
  <c r="AF216" i="1"/>
  <c r="AF210" i="1"/>
  <c r="AF258" i="1"/>
  <c r="AF207" i="1"/>
  <c r="AF222" i="1"/>
  <c r="AF275" i="1"/>
  <c r="AF265" i="1"/>
  <c r="AF246" i="1"/>
  <c r="AF315" i="1"/>
  <c r="AF312" i="1"/>
  <c r="AF220" i="1"/>
  <c r="AF251" i="1"/>
  <c r="AF256" i="1"/>
  <c r="AF248" i="1"/>
  <c r="AF301" i="1"/>
  <c r="AF218" i="1"/>
  <c r="AF205" i="1"/>
  <c r="AF244" i="1"/>
  <c r="AF224" i="1"/>
  <c r="AF269" i="1"/>
  <c r="AF250" i="1"/>
  <c r="AF138" i="1"/>
  <c r="AF204" i="1"/>
  <c r="AF291" i="1"/>
  <c r="AF327" i="1"/>
  <c r="AF234" i="1"/>
  <c r="AF305" i="1"/>
  <c r="AF284" i="1"/>
  <c r="AF341" i="1"/>
  <c r="AF252" i="1"/>
  <c r="AF267" i="1"/>
  <c r="AF225" i="1"/>
  <c r="AF259" i="1"/>
  <c r="AF217" i="1"/>
  <c r="AF271" i="1"/>
  <c r="AF149" i="1"/>
  <c r="AF272" i="1"/>
  <c r="AF209" i="1"/>
  <c r="AF206" i="1"/>
  <c r="AF199" i="1"/>
  <c r="AF260" i="1"/>
  <c r="AF140" i="1"/>
  <c r="AF302" i="1"/>
  <c r="AF155" i="1"/>
  <c r="AF268" i="1"/>
  <c r="AF287" i="1"/>
  <c r="AF257" i="1"/>
  <c r="AF243" i="1"/>
  <c r="AF307" i="1"/>
  <c r="AF139" i="1"/>
  <c r="AF281" i="1"/>
  <c r="AF318" i="1"/>
  <c r="AF319" i="1"/>
  <c r="AF336" i="1"/>
  <c r="AF332" i="1"/>
  <c r="AF215" i="1"/>
  <c r="AF276" i="1"/>
  <c r="AF154" i="1"/>
  <c r="AF313" i="1"/>
  <c r="AF241" i="1"/>
  <c r="AF19" i="1"/>
  <c r="AF303" i="1"/>
  <c r="AF232" i="1"/>
  <c r="AF331" i="1"/>
  <c r="AF202" i="1"/>
  <c r="AF148" i="1"/>
  <c r="AF310" i="1"/>
  <c r="AF340" i="1"/>
  <c r="AF316" i="1"/>
  <c r="AF323" i="1"/>
  <c r="AF233" i="1"/>
  <c r="AF254" i="1"/>
  <c r="AF306" i="1"/>
  <c r="AF321" i="1"/>
  <c r="AF236" i="1"/>
  <c r="AF308" i="1"/>
  <c r="AF221" i="1"/>
  <c r="AF329" i="1"/>
  <c r="AF226" i="1"/>
  <c r="AF298" i="1"/>
  <c r="AF334" i="1"/>
  <c r="AF270" i="1"/>
  <c r="AF304" i="1"/>
  <c r="AF309" i="1"/>
  <c r="AF223" i="1"/>
  <c r="AF326" i="1"/>
  <c r="AF328" i="1"/>
  <c r="AF299" i="1"/>
  <c r="AF214" i="1"/>
  <c r="AF227" i="1"/>
  <c r="AF235" i="1"/>
  <c r="AF292" i="1"/>
  <c r="AF317" i="1"/>
  <c r="AF282" i="1"/>
  <c r="AF240" i="1"/>
  <c r="AF200" i="1"/>
  <c r="AF320" i="1"/>
  <c r="AF208" i="1"/>
  <c r="AF279" i="1"/>
  <c r="AF20" i="1"/>
  <c r="AF211" i="1"/>
  <c r="AF274" i="1"/>
  <c r="AF253" i="1"/>
  <c r="AF203" i="1"/>
  <c r="AF288" i="1"/>
  <c r="AF278" i="1"/>
  <c r="AF141" i="1"/>
  <c r="AF324" i="1"/>
  <c r="AF290" i="1"/>
  <c r="AF213" i="1"/>
  <c r="AF247" i="1"/>
  <c r="AF238" i="1"/>
  <c r="AF266" i="1"/>
  <c r="AF285" i="1"/>
  <c r="AF280" i="1"/>
  <c r="AF311" i="1"/>
  <c r="AF300" i="1"/>
  <c r="AF219" i="1"/>
  <c r="AF338" i="1"/>
  <c r="AF146" i="1"/>
  <c r="AF286" i="1"/>
  <c r="AF255" i="1"/>
  <c r="AF293" i="1"/>
  <c r="AF242" i="1"/>
  <c r="AF339" i="1"/>
  <c r="AF249" i="1"/>
  <c r="AF147" i="1"/>
  <c r="AF212" i="1"/>
  <c r="AF333" i="1"/>
  <c r="AF273" i="1"/>
  <c r="AF289" i="1"/>
  <c r="AF325" i="1"/>
  <c r="DB190" i="1"/>
  <c r="DB183" i="1"/>
  <c r="DB320" i="1"/>
  <c r="DB194" i="1"/>
  <c r="DB286" i="1"/>
  <c r="DB277" i="1"/>
  <c r="DB268" i="1"/>
  <c r="DB243" i="1"/>
  <c r="DB337" i="1"/>
  <c r="DB192" i="1"/>
  <c r="DB242" i="1"/>
  <c r="DB328" i="1"/>
  <c r="DB275" i="1"/>
  <c r="DB308" i="1"/>
  <c r="DB160" i="1"/>
  <c r="DB189" i="1"/>
  <c r="DB272" i="1"/>
  <c r="DB173" i="1"/>
  <c r="DB257" i="1"/>
  <c r="DB165" i="1"/>
  <c r="DB249" i="1"/>
  <c r="DB321" i="1"/>
  <c r="DB205" i="1"/>
  <c r="DB258" i="1"/>
  <c r="DB212" i="1"/>
  <c r="DB155" i="1"/>
  <c r="DB147" i="1"/>
  <c r="DB233" i="1"/>
  <c r="DB270" i="1"/>
  <c r="DB219" i="1"/>
  <c r="DB246" i="1"/>
  <c r="DB310" i="1"/>
  <c r="DB254" i="1"/>
  <c r="DB162" i="1"/>
  <c r="DB226" i="1"/>
  <c r="DB193" i="1"/>
  <c r="DB175" i="1"/>
  <c r="DB232" i="1"/>
  <c r="DB256" i="1"/>
  <c r="DB178" i="1"/>
  <c r="DB221" i="1"/>
  <c r="DB316" i="1"/>
  <c r="DB141" i="1"/>
  <c r="DB339" i="1"/>
  <c r="DB140" i="1"/>
  <c r="DB333" i="1"/>
  <c r="DB336" i="1"/>
  <c r="DB324" i="1"/>
  <c r="DB278" i="1"/>
  <c r="DB222" i="1"/>
  <c r="DB167" i="1"/>
  <c r="DB331" i="1"/>
  <c r="DB217" i="1"/>
  <c r="DB302" i="1"/>
  <c r="DB216" i="1"/>
  <c r="DB267" i="1"/>
  <c r="DB213" i="1"/>
  <c r="DB209" i="1"/>
  <c r="DB338" i="1"/>
  <c r="DB341" i="1"/>
  <c r="DB211" i="1"/>
  <c r="DB315" i="1"/>
  <c r="DB287" i="1"/>
  <c r="DB201" i="1"/>
  <c r="DB280" i="1"/>
  <c r="DB260" i="1"/>
  <c r="DB248" i="1"/>
  <c r="DB218" i="1"/>
  <c r="DB166" i="1"/>
  <c r="DB202" i="1"/>
  <c r="DB266" i="1"/>
  <c r="DB169" i="1"/>
  <c r="DB252" i="1"/>
  <c r="DB179" i="1"/>
  <c r="DB215" i="1"/>
  <c r="DB314" i="1"/>
  <c r="DB301" i="1"/>
  <c r="DB284" i="1"/>
  <c r="DB265" i="1"/>
  <c r="DB170" i="1"/>
  <c r="DB318" i="1"/>
  <c r="DB322" i="1"/>
  <c r="DB309" i="1"/>
  <c r="DB240" i="1"/>
  <c r="DB289" i="1"/>
  <c r="DB220" i="1"/>
  <c r="DB154" i="1"/>
  <c r="DB326" i="1"/>
  <c r="DB300" i="1"/>
  <c r="DB188" i="1"/>
  <c r="DB329" i="1"/>
  <c r="DB207" i="1"/>
  <c r="DB255" i="1"/>
  <c r="DB303" i="1"/>
  <c r="DB251" i="1"/>
  <c r="DB282" i="1"/>
  <c r="DB271" i="1"/>
  <c r="DB259" i="1"/>
  <c r="DB293" i="1"/>
  <c r="DB138" i="1"/>
  <c r="DB174" i="1"/>
  <c r="DB323" i="1"/>
  <c r="DB334" i="1"/>
  <c r="DB276" i="1"/>
  <c r="DB182" i="1"/>
  <c r="DB330" i="1"/>
  <c r="DB224" i="1"/>
  <c r="DB299" i="1"/>
  <c r="DB146" i="1"/>
  <c r="DB19" i="1"/>
  <c r="DB283" i="1"/>
  <c r="DB253" i="1"/>
  <c r="DB184" i="1"/>
  <c r="DB208" i="1"/>
  <c r="DB313" i="1"/>
  <c r="DB191" i="1"/>
  <c r="DB235" i="1"/>
  <c r="DB227" i="1"/>
  <c r="DB20" i="1"/>
  <c r="DB327" i="1"/>
  <c r="DB204" i="1"/>
  <c r="DB210" i="1"/>
  <c r="DB172" i="1"/>
  <c r="DB312" i="1"/>
  <c r="DB236" i="1"/>
  <c r="DB203" i="1"/>
  <c r="DB317" i="1"/>
  <c r="DB269" i="1"/>
  <c r="DB307" i="1"/>
  <c r="DB163" i="1"/>
  <c r="DB245" i="1"/>
  <c r="DB304" i="1"/>
  <c r="DB185" i="1"/>
  <c r="DB340" i="1"/>
  <c r="DB247" i="1"/>
  <c r="DB305" i="1"/>
  <c r="DB238" i="1"/>
  <c r="DB273" i="1"/>
  <c r="DB199" i="1"/>
  <c r="DB279" i="1"/>
  <c r="DB244" i="1"/>
  <c r="DB139" i="1"/>
  <c r="DB288" i="1"/>
  <c r="DB149" i="1"/>
  <c r="DB250" i="1"/>
  <c r="DB274" i="1"/>
  <c r="DB176" i="1"/>
  <c r="DB200" i="1"/>
  <c r="DB237" i="1"/>
  <c r="DB332" i="1"/>
  <c r="DB292" i="1"/>
  <c r="DB223" i="1"/>
  <c r="DB181" i="1"/>
  <c r="DB171" i="1"/>
  <c r="DB206" i="1"/>
  <c r="DB148" i="1"/>
  <c r="DB335" i="1"/>
  <c r="DB325" i="1"/>
  <c r="DB164" i="1"/>
  <c r="DB298" i="1"/>
  <c r="DB319" i="1"/>
  <c r="DB234" i="1"/>
  <c r="DB285" i="1"/>
  <c r="DB291" i="1"/>
  <c r="DB225" i="1"/>
  <c r="DB311" i="1"/>
  <c r="DB187" i="1"/>
  <c r="DB281" i="1"/>
  <c r="DB290" i="1"/>
  <c r="DB214" i="1"/>
  <c r="DB306" i="1"/>
  <c r="DB239" i="1"/>
  <c r="DB180" i="1"/>
  <c r="DB241" i="1"/>
  <c r="DB161" i="1"/>
  <c r="EJ250" i="1"/>
  <c r="EJ278" i="1"/>
  <c r="EJ319" i="1"/>
  <c r="EJ340" i="1"/>
  <c r="EJ191" i="1"/>
  <c r="EJ300" i="1"/>
  <c r="EJ286" i="1"/>
  <c r="EJ199" i="1"/>
  <c r="EJ332" i="1"/>
  <c r="EJ206" i="1"/>
  <c r="EJ239" i="1"/>
  <c r="EJ185" i="1"/>
  <c r="EJ276" i="1"/>
  <c r="EJ237" i="1"/>
  <c r="EJ279" i="1"/>
  <c r="EJ170" i="1"/>
  <c r="EJ244" i="1"/>
  <c r="EJ154" i="1"/>
  <c r="EJ242" i="1"/>
  <c r="EJ291" i="1"/>
  <c r="EJ139" i="1"/>
  <c r="EJ19" i="1"/>
  <c r="EJ290" i="1"/>
  <c r="EJ289" i="1"/>
  <c r="EJ226" i="1"/>
  <c r="EJ222" i="1"/>
  <c r="EJ236" i="1"/>
  <c r="EJ267" i="1"/>
  <c r="EJ178" i="1"/>
  <c r="EJ232" i="1"/>
  <c r="EJ293" i="1"/>
  <c r="EJ235" i="1"/>
  <c r="EJ233" i="1"/>
  <c r="EJ194" i="1"/>
  <c r="EJ224" i="1"/>
  <c r="EJ162" i="1"/>
  <c r="EJ215" i="1"/>
  <c r="EJ161" i="1"/>
  <c r="EJ335" i="1"/>
  <c r="EJ269" i="1"/>
  <c r="EJ251" i="1"/>
  <c r="EJ285" i="1"/>
  <c r="EJ179" i="1"/>
  <c r="EJ141" i="1"/>
  <c r="EJ165" i="1"/>
  <c r="EJ174" i="1"/>
  <c r="EJ167" i="1"/>
  <c r="EJ303" i="1"/>
  <c r="EJ200" i="1"/>
  <c r="EJ234" i="1"/>
  <c r="EJ299" i="1"/>
  <c r="EJ322" i="1"/>
  <c r="EJ341" i="1"/>
  <c r="EJ323" i="1"/>
  <c r="EJ160" i="1"/>
  <c r="EJ221" i="1"/>
  <c r="EJ307" i="1"/>
  <c r="EJ328" i="1"/>
  <c r="EJ336" i="1"/>
  <c r="EJ302" i="1"/>
  <c r="EJ304" i="1"/>
  <c r="EJ324" i="1"/>
  <c r="EJ243" i="1"/>
  <c r="EJ202" i="1"/>
  <c r="EJ305" i="1"/>
  <c r="EJ281" i="1"/>
  <c r="EJ20" i="1"/>
  <c r="EJ214" i="1"/>
  <c r="EJ260" i="1"/>
  <c r="EJ287" i="1"/>
  <c r="EJ176" i="1"/>
  <c r="EJ252" i="1"/>
  <c r="EJ259" i="1"/>
  <c r="EJ253" i="1"/>
  <c r="EJ277" i="1"/>
  <c r="EJ282" i="1"/>
  <c r="EJ138" i="1"/>
  <c r="EJ248" i="1"/>
  <c r="EJ190" i="1"/>
  <c r="EJ274" i="1"/>
  <c r="EJ175" i="1"/>
  <c r="EJ247" i="1"/>
  <c r="EJ288" i="1"/>
  <c r="EJ184" i="1"/>
  <c r="EJ327" i="1"/>
  <c r="EJ338" i="1"/>
  <c r="EJ208" i="1"/>
  <c r="EJ166" i="1"/>
  <c r="EJ163" i="1"/>
  <c r="EJ246" i="1"/>
  <c r="EJ270" i="1"/>
  <c r="EJ164" i="1"/>
  <c r="EJ140" i="1"/>
  <c r="EJ316" i="1"/>
  <c r="EJ193" i="1"/>
  <c r="EJ258" i="1"/>
  <c r="EJ309" i="1"/>
  <c r="EJ227" i="1"/>
  <c r="EJ188" i="1"/>
  <c r="EJ217" i="1"/>
  <c r="EJ313" i="1"/>
  <c r="EJ219" i="1"/>
  <c r="EJ333" i="1"/>
  <c r="EJ220" i="1"/>
  <c r="EJ240" i="1"/>
  <c r="EJ334" i="1"/>
  <c r="EJ255" i="1"/>
  <c r="EJ180" i="1"/>
  <c r="EJ265" i="1"/>
  <c r="EJ187" i="1"/>
  <c r="EJ147" i="1"/>
  <c r="EJ301" i="1"/>
  <c r="EJ182" i="1"/>
  <c r="EJ292" i="1"/>
  <c r="EJ245" i="1"/>
  <c r="EJ257" i="1"/>
  <c r="EJ169" i="1"/>
  <c r="EJ249" i="1"/>
  <c r="EJ171" i="1"/>
  <c r="EJ149" i="1"/>
  <c r="EJ337" i="1"/>
  <c r="EJ209" i="1"/>
  <c r="EJ271" i="1"/>
  <c r="EJ310" i="1"/>
  <c r="EJ238" i="1"/>
  <c r="EJ210" i="1"/>
  <c r="EJ241" i="1"/>
  <c r="EJ213" i="1"/>
  <c r="EJ203" i="1"/>
  <c r="EJ321" i="1"/>
  <c r="EJ298" i="1"/>
  <c r="EJ148" i="1"/>
  <c r="EJ173" i="1"/>
  <c r="EJ205" i="1"/>
  <c r="EJ331" i="1"/>
  <c r="EJ212" i="1"/>
  <c r="EJ311" i="1"/>
  <c r="EJ211" i="1"/>
  <c r="EJ183" i="1"/>
  <c r="EJ266" i="1"/>
  <c r="EJ318" i="1"/>
  <c r="EJ172" i="1"/>
  <c r="EJ256" i="1"/>
  <c r="EJ254" i="1"/>
  <c r="EJ283" i="1"/>
  <c r="EJ306" i="1"/>
  <c r="EJ201" i="1"/>
  <c r="EJ312" i="1"/>
  <c r="EJ284" i="1"/>
  <c r="EJ325" i="1"/>
  <c r="EJ272" i="1"/>
  <c r="EJ273" i="1"/>
  <c r="EJ317" i="1"/>
  <c r="EJ225" i="1"/>
  <c r="EJ268" i="1"/>
  <c r="EJ326" i="1"/>
  <c r="EJ204" i="1"/>
  <c r="EJ330" i="1"/>
  <c r="EJ329" i="1"/>
  <c r="EJ275" i="1"/>
  <c r="EJ181" i="1"/>
  <c r="EJ189" i="1"/>
  <c r="EJ308" i="1"/>
  <c r="EJ218" i="1"/>
  <c r="EJ320" i="1"/>
  <c r="EJ216" i="1"/>
  <c r="EJ155" i="1"/>
  <c r="EJ146" i="1"/>
  <c r="EJ314" i="1"/>
  <c r="EJ280" i="1"/>
  <c r="EJ223" i="1"/>
  <c r="EJ339" i="1"/>
  <c r="EJ192" i="1"/>
  <c r="EJ315" i="1"/>
  <c r="EJ207" i="1"/>
  <c r="EV29" i="1"/>
  <c r="EV38" i="1" s="1"/>
  <c r="EV32" i="1"/>
  <c r="EV41" i="1" s="1"/>
  <c r="EV33" i="1"/>
  <c r="EV25" i="1"/>
  <c r="EV34" i="1" s="1"/>
  <c r="EV28" i="1"/>
  <c r="EV37" i="1" s="1"/>
  <c r="EV26" i="1"/>
  <c r="EV35" i="1" s="1"/>
  <c r="EV30" i="1"/>
  <c r="EV39" i="1" s="1"/>
  <c r="EV31" i="1"/>
  <c r="EV40" i="1" s="1"/>
  <c r="EV27" i="1"/>
  <c r="EV36" i="1" s="1"/>
  <c r="CW341" i="1"/>
  <c r="CW161" i="1"/>
  <c r="CW204" i="1"/>
  <c r="CW287" i="1"/>
  <c r="CW215" i="1"/>
  <c r="CW307" i="1"/>
  <c r="CW247" i="1"/>
  <c r="CW217" i="1"/>
  <c r="CW293" i="1"/>
  <c r="CW280" i="1"/>
  <c r="CW270" i="1"/>
  <c r="CW269" i="1"/>
  <c r="CW320" i="1"/>
  <c r="CW242" i="1"/>
  <c r="CW192" i="1"/>
  <c r="CW272" i="1"/>
  <c r="CW184" i="1"/>
  <c r="CW174" i="1"/>
  <c r="CW185" i="1"/>
  <c r="CW238" i="1"/>
  <c r="CW267" i="1"/>
  <c r="CW298" i="1"/>
  <c r="CW290" i="1"/>
  <c r="CW224" i="1"/>
  <c r="CW163" i="1"/>
  <c r="CW138" i="1"/>
  <c r="CW218" i="1"/>
  <c r="CW331" i="1"/>
  <c r="CW189" i="1"/>
  <c r="CW214" i="1"/>
  <c r="CW330" i="1"/>
  <c r="CW179" i="1"/>
  <c r="CW193" i="1"/>
  <c r="CW219" i="1"/>
  <c r="CW286" i="1"/>
  <c r="CW202" i="1"/>
  <c r="CW182" i="1"/>
  <c r="CW194" i="1"/>
  <c r="CW339" i="1"/>
  <c r="CW258" i="1"/>
  <c r="CW319" i="1"/>
  <c r="CW141" i="1"/>
  <c r="CW254" i="1"/>
  <c r="CW299" i="1"/>
  <c r="CW203" i="1"/>
  <c r="CW212" i="1"/>
  <c r="CW336" i="1"/>
  <c r="CW312" i="1"/>
  <c r="CW285" i="1"/>
  <c r="CW325" i="1"/>
  <c r="CW304" i="1"/>
  <c r="CW252" i="1"/>
  <c r="CW310" i="1"/>
  <c r="CW321" i="1"/>
  <c r="CW139" i="1"/>
  <c r="CW20" i="1"/>
  <c r="CW329" i="1"/>
  <c r="CW313" i="1"/>
  <c r="CW316" i="1"/>
  <c r="CW213" i="1"/>
  <c r="CW200" i="1"/>
  <c r="CW251" i="1"/>
  <c r="CW305" i="1"/>
  <c r="CW225" i="1"/>
  <c r="CW234" i="1"/>
  <c r="CW303" i="1"/>
  <c r="CW311" i="1"/>
  <c r="CW164" i="1"/>
  <c r="CW239" i="1"/>
  <c r="CW222" i="1"/>
  <c r="CW165" i="1"/>
  <c r="CW273" i="1"/>
  <c r="CW284" i="1"/>
  <c r="CW246" i="1"/>
  <c r="CW279" i="1"/>
  <c r="CW241" i="1"/>
  <c r="CW327" i="1"/>
  <c r="CW306" i="1"/>
  <c r="CW291" i="1"/>
  <c r="CW237" i="1"/>
  <c r="CW289" i="1"/>
  <c r="CW208" i="1"/>
  <c r="CW332" i="1"/>
  <c r="CW169" i="1"/>
  <c r="CW187" i="1"/>
  <c r="CW172" i="1"/>
  <c r="CW19" i="1"/>
  <c r="CW265" i="1"/>
  <c r="CW216" i="1"/>
  <c r="CW245" i="1"/>
  <c r="CW162" i="1"/>
  <c r="CW178" i="1"/>
  <c r="CW232" i="1"/>
  <c r="CW166" i="1"/>
  <c r="CW154" i="1"/>
  <c r="CW170" i="1"/>
  <c r="CW167" i="1"/>
  <c r="CW324" i="1"/>
  <c r="CW227" i="1"/>
  <c r="CW257" i="1"/>
  <c r="CW220" i="1"/>
  <c r="CW155" i="1"/>
  <c r="CW173" i="1"/>
  <c r="CW199" i="1"/>
  <c r="CW256" i="1"/>
  <c r="CW292" i="1"/>
  <c r="CW276" i="1"/>
  <c r="CW334" i="1"/>
  <c r="CW266" i="1"/>
  <c r="CW338" i="1"/>
  <c r="CW149" i="1"/>
  <c r="CW335" i="1"/>
  <c r="CW146" i="1"/>
  <c r="CW206" i="1"/>
  <c r="CW243" i="1"/>
  <c r="CW236" i="1"/>
  <c r="CW207" i="1"/>
  <c r="CW275" i="1"/>
  <c r="CW188" i="1"/>
  <c r="CW209" i="1"/>
  <c r="CW175" i="1"/>
  <c r="CW233" i="1"/>
  <c r="CW340" i="1"/>
  <c r="CW314" i="1"/>
  <c r="CW253" i="1"/>
  <c r="CW277" i="1"/>
  <c r="CW248" i="1"/>
  <c r="CW333" i="1"/>
  <c r="CW210" i="1"/>
  <c r="CW288" i="1"/>
  <c r="CW328" i="1"/>
  <c r="CW274" i="1"/>
  <c r="CW271" i="1"/>
  <c r="CW260" i="1"/>
  <c r="CW259" i="1"/>
  <c r="CW205" i="1"/>
  <c r="CW308" i="1"/>
  <c r="CW317" i="1"/>
  <c r="CW282" i="1"/>
  <c r="CW309" i="1"/>
  <c r="CW326" i="1"/>
  <c r="CW190" i="1"/>
  <c r="CW278" i="1"/>
  <c r="CW268" i="1"/>
  <c r="CW171" i="1"/>
  <c r="CW250" i="1"/>
  <c r="CW240" i="1"/>
  <c r="CW223" i="1"/>
  <c r="CW323" i="1"/>
  <c r="CW160" i="1"/>
  <c r="CW140" i="1"/>
  <c r="CW226" i="1"/>
  <c r="CW244" i="1"/>
  <c r="CW180" i="1"/>
  <c r="CW337" i="1"/>
  <c r="CW181" i="1"/>
  <c r="CW183" i="1"/>
  <c r="CW318" i="1"/>
  <c r="CW322" i="1"/>
  <c r="CW283" i="1"/>
  <c r="CW176" i="1"/>
  <c r="CW301" i="1"/>
  <c r="CW281" i="1"/>
  <c r="CW302" i="1"/>
  <c r="CW315" i="1"/>
  <c r="CW201" i="1"/>
  <c r="CW211" i="1"/>
  <c r="CW249" i="1"/>
  <c r="CW191" i="1"/>
  <c r="CW221" i="1"/>
  <c r="CW147" i="1"/>
  <c r="CW300" i="1"/>
  <c r="CW148" i="1"/>
  <c r="CW255" i="1"/>
  <c r="CW235" i="1"/>
  <c r="IS32" i="1"/>
  <c r="IS41" i="1" s="1"/>
  <c r="IS30" i="1"/>
  <c r="IS39" i="1" s="1"/>
  <c r="IS26" i="1"/>
  <c r="IS35" i="1" s="1"/>
  <c r="IS27" i="1"/>
  <c r="IS36" i="1" s="1"/>
  <c r="IS28" i="1"/>
  <c r="IS37" i="1" s="1"/>
  <c r="IS33" i="1"/>
  <c r="IS29" i="1"/>
  <c r="IS38" i="1" s="1"/>
  <c r="IS25" i="1"/>
  <c r="IS34" i="1" s="1"/>
  <c r="IS31" i="1"/>
  <c r="IS40" i="1" s="1"/>
  <c r="GA257" i="1"/>
  <c r="GA271" i="1"/>
  <c r="GA202" i="1"/>
  <c r="GA148" i="1"/>
  <c r="GA300" i="1"/>
  <c r="GA308" i="1"/>
  <c r="GA317" i="1"/>
  <c r="GA250" i="1"/>
  <c r="GA193" i="1"/>
  <c r="GA20" i="1"/>
  <c r="GA207" i="1"/>
  <c r="GA306" i="1"/>
  <c r="GA330" i="1"/>
  <c r="GA331" i="1"/>
  <c r="GA222" i="1"/>
  <c r="GA241" i="1"/>
  <c r="GA333" i="1"/>
  <c r="GA327" i="1"/>
  <c r="GA322" i="1"/>
  <c r="GA341" i="1"/>
  <c r="GA170" i="1"/>
  <c r="GA259" i="1"/>
  <c r="GA184" i="1"/>
  <c r="GA167" i="1"/>
  <c r="GA325" i="1"/>
  <c r="GA240" i="1"/>
  <c r="GA278" i="1"/>
  <c r="GA270" i="1"/>
  <c r="GA227" i="1"/>
  <c r="GA338" i="1"/>
  <c r="GA328" i="1"/>
  <c r="GA340" i="1"/>
  <c r="GA161" i="1"/>
  <c r="GA254" i="1"/>
  <c r="GA224" i="1"/>
  <c r="GA305" i="1"/>
  <c r="GA139" i="1"/>
  <c r="GA140" i="1"/>
  <c r="GA258" i="1"/>
  <c r="GA215" i="1"/>
  <c r="GA288" i="1"/>
  <c r="GA252" i="1"/>
  <c r="GA284" i="1"/>
  <c r="GA201" i="1"/>
  <c r="GA203" i="1"/>
  <c r="GA155" i="1"/>
  <c r="GA165" i="1"/>
  <c r="GA329" i="1"/>
  <c r="GA315" i="1"/>
  <c r="GA220" i="1"/>
  <c r="GA138" i="1"/>
  <c r="GA292" i="1"/>
  <c r="GA243" i="1"/>
  <c r="GA274" i="1"/>
  <c r="GA232" i="1"/>
  <c r="GA162" i="1"/>
  <c r="GA173" i="1"/>
  <c r="GA321" i="1"/>
  <c r="GA298" i="1"/>
  <c r="GA174" i="1"/>
  <c r="GA164" i="1"/>
  <c r="GA175" i="1"/>
  <c r="GA339" i="1"/>
  <c r="GA200" i="1"/>
  <c r="GA218" i="1"/>
  <c r="GA19" i="1"/>
  <c r="GA199" i="1"/>
  <c r="GA172" i="1"/>
  <c r="GA291" i="1"/>
  <c r="GA267" i="1"/>
  <c r="GA213" i="1"/>
  <c r="GA301" i="1"/>
  <c r="GA302" i="1"/>
  <c r="GA190" i="1"/>
  <c r="GA171" i="1"/>
  <c r="GA181" i="1"/>
  <c r="GA237" i="1"/>
  <c r="GA246" i="1"/>
  <c r="GA312" i="1"/>
  <c r="GA286" i="1"/>
  <c r="GA283" i="1"/>
  <c r="GA225" i="1"/>
  <c r="GA289" i="1"/>
  <c r="GA149" i="1"/>
  <c r="GA280" i="1"/>
  <c r="GA324" i="1"/>
  <c r="GA320" i="1"/>
  <c r="GA311" i="1"/>
  <c r="GA313" i="1"/>
  <c r="GA287" i="1"/>
  <c r="GA221" i="1"/>
  <c r="GA211" i="1"/>
  <c r="GA282" i="1"/>
  <c r="GA234" i="1"/>
  <c r="GA239" i="1"/>
  <c r="GA192" i="1"/>
  <c r="GA290" i="1"/>
  <c r="GA147" i="1"/>
  <c r="GA191" i="1"/>
  <c r="GA205" i="1"/>
  <c r="GA217" i="1"/>
  <c r="GA182" i="1"/>
  <c r="GA183" i="1"/>
  <c r="GA332" i="1"/>
  <c r="GA210" i="1"/>
  <c r="GA249" i="1"/>
  <c r="GA323" i="1"/>
  <c r="GA256" i="1"/>
  <c r="GA247" i="1"/>
  <c r="GA154" i="1"/>
  <c r="GA304" i="1"/>
  <c r="GA279" i="1"/>
  <c r="GA310" i="1"/>
  <c r="GA166" i="1"/>
  <c r="GA209" i="1"/>
  <c r="GA178" i="1"/>
  <c r="GA188" i="1"/>
  <c r="GA319" i="1"/>
  <c r="GA255" i="1"/>
  <c r="GA275" i="1"/>
  <c r="GA309" i="1"/>
  <c r="GA316" i="1"/>
  <c r="GA233" i="1"/>
  <c r="GA276" i="1"/>
  <c r="GA337" i="1"/>
  <c r="GA281" i="1"/>
  <c r="GA299" i="1"/>
  <c r="GA163" i="1"/>
  <c r="GA169" i="1"/>
  <c r="GA176" i="1"/>
  <c r="GA141" i="1"/>
  <c r="GA248" i="1"/>
  <c r="GA303" i="1"/>
  <c r="GA293" i="1"/>
  <c r="GA260" i="1"/>
  <c r="GA242" i="1"/>
  <c r="GA235" i="1"/>
  <c r="GA334" i="1"/>
  <c r="GA336" i="1"/>
  <c r="GA318" i="1"/>
  <c r="GA314" i="1"/>
  <c r="GA268" i="1"/>
  <c r="GA285" i="1"/>
  <c r="GA266" i="1"/>
  <c r="GA236" i="1"/>
  <c r="GA226" i="1"/>
  <c r="GA253" i="1"/>
  <c r="GA219" i="1"/>
  <c r="GA216" i="1"/>
  <c r="GA269" i="1"/>
  <c r="GA238" i="1"/>
  <c r="GA146" i="1"/>
  <c r="GA277" i="1"/>
  <c r="GA273" i="1"/>
  <c r="GA160" i="1"/>
  <c r="GA212" i="1"/>
  <c r="GA214" i="1"/>
  <c r="GA185" i="1"/>
  <c r="GA251" i="1"/>
  <c r="GA245" i="1"/>
  <c r="GA180" i="1"/>
  <c r="GA204" i="1"/>
  <c r="GA307" i="1"/>
  <c r="GA206" i="1"/>
  <c r="GA194" i="1"/>
  <c r="GA179" i="1"/>
  <c r="GA272" i="1"/>
  <c r="GA208" i="1"/>
  <c r="GA187" i="1"/>
  <c r="GA265" i="1"/>
  <c r="GA244" i="1"/>
  <c r="GA189" i="1"/>
  <c r="GA326" i="1"/>
  <c r="GA223" i="1"/>
  <c r="GA335" i="1"/>
  <c r="DQ207" i="1"/>
  <c r="DQ141" i="1"/>
  <c r="DQ181" i="1"/>
  <c r="DQ298" i="1"/>
  <c r="DQ339" i="1"/>
  <c r="DQ314" i="1"/>
  <c r="DQ335" i="1"/>
  <c r="DQ319" i="1"/>
  <c r="DQ188" i="1"/>
  <c r="DQ299" i="1"/>
  <c r="DQ333" i="1"/>
  <c r="DQ313" i="1"/>
  <c r="DQ212" i="1"/>
  <c r="DQ244" i="1"/>
  <c r="DQ146" i="1"/>
  <c r="DQ149" i="1"/>
  <c r="DQ318" i="1"/>
  <c r="DQ193" i="1"/>
  <c r="DQ326" i="1"/>
  <c r="DQ163" i="1"/>
  <c r="DQ140" i="1"/>
  <c r="DQ285" i="1"/>
  <c r="DQ218" i="1"/>
  <c r="DQ191" i="1"/>
  <c r="DQ246" i="1"/>
  <c r="DQ249" i="1"/>
  <c r="DQ232" i="1"/>
  <c r="DQ286" i="1"/>
  <c r="DQ288" i="1"/>
  <c r="DQ300" i="1"/>
  <c r="DQ324" i="1"/>
  <c r="DQ233" i="1"/>
  <c r="DQ214" i="1"/>
  <c r="DQ277" i="1"/>
  <c r="DQ161" i="1"/>
  <c r="DQ200" i="1"/>
  <c r="DQ221" i="1"/>
  <c r="DQ217" i="1"/>
  <c r="DQ255" i="1"/>
  <c r="DQ309" i="1"/>
  <c r="DQ272" i="1"/>
  <c r="DQ147" i="1"/>
  <c r="DQ258" i="1"/>
  <c r="DQ302" i="1"/>
  <c r="DQ301" i="1"/>
  <c r="DQ332" i="1"/>
  <c r="DQ320" i="1"/>
  <c r="DQ323" i="1"/>
  <c r="DQ208" i="1"/>
  <c r="DQ216" i="1"/>
  <c r="DQ175" i="1"/>
  <c r="DQ281" i="1"/>
  <c r="DQ287" i="1"/>
  <c r="DQ238" i="1"/>
  <c r="DQ165" i="1"/>
  <c r="DQ176" i="1"/>
  <c r="DQ327" i="1"/>
  <c r="DQ340" i="1"/>
  <c r="DQ201" i="1"/>
  <c r="DQ166" i="1"/>
  <c r="DQ182" i="1"/>
  <c r="DQ276" i="1"/>
  <c r="DQ210" i="1"/>
  <c r="DQ202" i="1"/>
  <c r="DQ19" i="1"/>
  <c r="DQ162" i="1"/>
  <c r="DQ322" i="1"/>
  <c r="DQ256" i="1"/>
  <c r="DQ252" i="1"/>
  <c r="DQ248" i="1"/>
  <c r="DQ307" i="1"/>
  <c r="DQ315" i="1"/>
  <c r="DQ247" i="1"/>
  <c r="DQ174" i="1"/>
  <c r="DQ171" i="1"/>
  <c r="DQ280" i="1"/>
  <c r="DQ234" i="1"/>
  <c r="DQ250" i="1"/>
  <c r="DQ271" i="1"/>
  <c r="DQ291" i="1"/>
  <c r="DQ311" i="1"/>
  <c r="DQ239" i="1"/>
  <c r="DQ292" i="1"/>
  <c r="DQ321" i="1"/>
  <c r="DQ330" i="1"/>
  <c r="DQ338" i="1"/>
  <c r="DQ203" i="1"/>
  <c r="DQ265" i="1"/>
  <c r="DQ180" i="1"/>
  <c r="DQ334" i="1"/>
  <c r="DQ219" i="1"/>
  <c r="DQ204" i="1"/>
  <c r="DQ20" i="1"/>
  <c r="DQ235" i="1"/>
  <c r="DQ282" i="1"/>
  <c r="DQ259" i="1"/>
  <c r="DQ254" i="1"/>
  <c r="DQ337" i="1"/>
  <c r="DQ192" i="1"/>
  <c r="DQ199" i="1"/>
  <c r="DQ227" i="1"/>
  <c r="DQ172" i="1"/>
  <c r="DQ185" i="1"/>
  <c r="DQ266" i="1"/>
  <c r="DQ211" i="1"/>
  <c r="DQ223" i="1"/>
  <c r="DQ154" i="1"/>
  <c r="DQ257" i="1"/>
  <c r="DQ242" i="1"/>
  <c r="DQ270" i="1"/>
  <c r="DQ245" i="1"/>
  <c r="DQ289" i="1"/>
  <c r="DQ328" i="1"/>
  <c r="DQ167" i="1"/>
  <c r="DQ331" i="1"/>
  <c r="DQ179" i="1"/>
  <c r="DQ187" i="1"/>
  <c r="DQ308" i="1"/>
  <c r="DQ225" i="1"/>
  <c r="DQ278" i="1"/>
  <c r="DQ304" i="1"/>
  <c r="DQ303" i="1"/>
  <c r="DQ251" i="1"/>
  <c r="DQ243" i="1"/>
  <c r="DQ310" i="1"/>
  <c r="DQ169" i="1"/>
  <c r="DQ317" i="1"/>
  <c r="DQ329" i="1"/>
  <c r="DQ178" i="1"/>
  <c r="DQ170" i="1"/>
  <c r="DQ138" i="1"/>
  <c r="DQ306" i="1"/>
  <c r="DQ267" i="1"/>
  <c r="DQ260" i="1"/>
  <c r="DQ284" i="1"/>
  <c r="DQ240" i="1"/>
  <c r="DQ213" i="1"/>
  <c r="DQ316" i="1"/>
  <c r="DQ336" i="1"/>
  <c r="DQ312" i="1"/>
  <c r="DQ305" i="1"/>
  <c r="DQ269" i="1"/>
  <c r="DQ241" i="1"/>
  <c r="DQ273" i="1"/>
  <c r="DQ184" i="1"/>
  <c r="DQ215" i="1"/>
  <c r="DQ268" i="1"/>
  <c r="DQ206" i="1"/>
  <c r="DQ274" i="1"/>
  <c r="DQ283" i="1"/>
  <c r="DQ275" i="1"/>
  <c r="DQ325" i="1"/>
  <c r="DQ341" i="1"/>
  <c r="DQ236" i="1"/>
  <c r="DQ148" i="1"/>
  <c r="DQ253" i="1"/>
  <c r="DQ222" i="1"/>
  <c r="DQ160" i="1"/>
  <c r="DQ237" i="1"/>
  <c r="DQ155" i="1"/>
  <c r="DQ220" i="1"/>
  <c r="DQ279" i="1"/>
  <c r="DQ183" i="1"/>
  <c r="DQ290" i="1"/>
  <c r="DQ293" i="1"/>
  <c r="DQ194" i="1"/>
  <c r="DQ164" i="1"/>
  <c r="DQ205" i="1"/>
  <c r="DQ209" i="1"/>
  <c r="DQ190" i="1"/>
  <c r="DQ173" i="1"/>
  <c r="DQ224" i="1"/>
  <c r="DQ139" i="1"/>
  <c r="DQ189" i="1"/>
  <c r="DQ226" i="1"/>
  <c r="GJ33" i="1"/>
  <c r="GJ32" i="1"/>
  <c r="GJ41" i="1" s="1"/>
  <c r="GJ27" i="1"/>
  <c r="GJ36" i="1" s="1"/>
  <c r="GJ31" i="1"/>
  <c r="GJ40" i="1" s="1"/>
  <c r="GJ26" i="1"/>
  <c r="GJ35" i="1" s="1"/>
  <c r="GJ28" i="1"/>
  <c r="GJ37" i="1" s="1"/>
  <c r="GJ30" i="1"/>
  <c r="GJ39" i="1" s="1"/>
  <c r="GJ29" i="1"/>
  <c r="GJ38" i="1" s="1"/>
  <c r="GJ25" i="1"/>
  <c r="GJ34" i="1" s="1"/>
  <c r="JV29" i="1"/>
  <c r="JV38" i="1" s="1"/>
  <c r="JV28" i="1"/>
  <c r="JV37" i="1" s="1"/>
  <c r="JV32" i="1"/>
  <c r="JV41" i="1" s="1"/>
  <c r="JV27" i="1"/>
  <c r="JV36" i="1" s="1"/>
  <c r="JV31" i="1"/>
  <c r="JV40" i="1" s="1"/>
  <c r="JV33" i="1"/>
  <c r="JV25" i="1"/>
  <c r="JV34" i="1" s="1"/>
  <c r="JV26" i="1"/>
  <c r="JV35" i="1" s="1"/>
  <c r="JV30" i="1"/>
  <c r="JV39" i="1" s="1"/>
  <c r="BF163" i="1"/>
  <c r="BF191" i="1"/>
  <c r="BF332" i="1"/>
  <c r="BF286" i="1"/>
  <c r="BF253" i="1"/>
  <c r="BF208" i="1"/>
  <c r="BF300" i="1"/>
  <c r="BF284" i="1"/>
  <c r="BF292" i="1"/>
  <c r="BF338" i="1"/>
  <c r="BF303" i="1"/>
  <c r="BF187" i="1"/>
  <c r="BF235" i="1"/>
  <c r="BF276" i="1"/>
  <c r="BF275" i="1"/>
  <c r="BF209" i="1"/>
  <c r="BF244" i="1"/>
  <c r="BF268" i="1"/>
  <c r="BF281" i="1"/>
  <c r="BF154" i="1"/>
  <c r="BF329" i="1"/>
  <c r="BF269" i="1"/>
  <c r="BF328" i="1"/>
  <c r="BF313" i="1"/>
  <c r="BF148" i="1"/>
  <c r="BF206" i="1"/>
  <c r="BF175" i="1"/>
  <c r="BF315" i="1"/>
  <c r="BF282" i="1"/>
  <c r="BF222" i="1"/>
  <c r="BF334" i="1"/>
  <c r="BF254" i="1"/>
  <c r="BF240" i="1"/>
  <c r="BF189" i="1"/>
  <c r="BF170" i="1"/>
  <c r="BF265" i="1"/>
  <c r="BF155" i="1"/>
  <c r="BF340" i="1"/>
  <c r="BF176" i="1"/>
  <c r="BF140" i="1"/>
  <c r="BF173" i="1"/>
  <c r="BF171" i="1"/>
  <c r="BF270" i="1"/>
  <c r="BF213" i="1"/>
  <c r="BF298" i="1"/>
  <c r="BF301" i="1"/>
  <c r="BF280" i="1"/>
  <c r="BF310" i="1"/>
  <c r="BF149" i="1"/>
  <c r="BF199" i="1"/>
  <c r="BF162" i="1"/>
  <c r="BF336" i="1"/>
  <c r="BF184" i="1"/>
  <c r="BF215" i="1"/>
  <c r="BF324" i="1"/>
  <c r="BF318" i="1"/>
  <c r="BF147" i="1"/>
  <c r="BF192" i="1"/>
  <c r="BF246" i="1"/>
  <c r="BF233" i="1"/>
  <c r="BF210" i="1"/>
  <c r="BF309" i="1"/>
  <c r="BF146" i="1"/>
  <c r="BF179" i="1"/>
  <c r="BF317" i="1"/>
  <c r="BF167" i="1"/>
  <c r="BF267" i="1"/>
  <c r="BF278" i="1"/>
  <c r="BF188" i="1"/>
  <c r="BF245" i="1"/>
  <c r="BF217" i="1"/>
  <c r="BF250" i="1"/>
  <c r="BF232" i="1"/>
  <c r="BF238" i="1"/>
  <c r="BF331" i="1"/>
  <c r="BF314" i="1"/>
  <c r="BF214" i="1"/>
  <c r="BF274" i="1"/>
  <c r="BF201" i="1"/>
  <c r="BF339" i="1"/>
  <c r="BF211" i="1"/>
  <c r="BF190" i="1"/>
  <c r="BF185" i="1"/>
  <c r="BF248" i="1"/>
  <c r="BF227" i="1"/>
  <c r="BF247" i="1"/>
  <c r="BF285" i="1"/>
  <c r="BF255" i="1"/>
  <c r="BF260" i="1"/>
  <c r="BF256" i="1"/>
  <c r="BF219" i="1"/>
  <c r="BF169" i="1"/>
  <c r="BF305" i="1"/>
  <c r="BF193" i="1"/>
  <c r="BF225" i="1"/>
  <c r="BF326" i="1"/>
  <c r="BF293" i="1"/>
  <c r="BF259" i="1"/>
  <c r="BF311" i="1"/>
  <c r="BF172" i="1"/>
  <c r="BF320" i="1"/>
  <c r="BF202" i="1"/>
  <c r="BF333" i="1"/>
  <c r="BF302" i="1"/>
  <c r="BF180" i="1"/>
  <c r="BF164" i="1"/>
  <c r="BF20" i="1"/>
  <c r="BF223" i="1"/>
  <c r="BF205" i="1"/>
  <c r="BF220" i="1"/>
  <c r="BF271" i="1"/>
  <c r="BF288" i="1"/>
  <c r="BF289" i="1"/>
  <c r="BF287" i="1"/>
  <c r="BF299" i="1"/>
  <c r="BF337" i="1"/>
  <c r="BF249" i="1"/>
  <c r="BF183" i="1"/>
  <c r="BF341" i="1"/>
  <c r="BF243" i="1"/>
  <c r="BF279" i="1"/>
  <c r="BF272" i="1"/>
  <c r="BF166" i="1"/>
  <c r="BF257" i="1"/>
  <c r="BF234" i="1"/>
  <c r="BF323" i="1"/>
  <c r="BF241" i="1"/>
  <c r="BF316" i="1"/>
  <c r="BF321" i="1"/>
  <c r="BF330" i="1"/>
  <c r="BF236" i="1"/>
  <c r="BF226" i="1"/>
  <c r="BF307" i="1"/>
  <c r="BF181" i="1"/>
  <c r="BF203" i="1"/>
  <c r="BF141" i="1"/>
  <c r="BF291" i="1"/>
  <c r="BF252" i="1"/>
  <c r="BF194" i="1"/>
  <c r="BF325" i="1"/>
  <c r="BF242" i="1"/>
  <c r="BF258" i="1"/>
  <c r="BF216" i="1"/>
  <c r="BF138" i="1"/>
  <c r="BF178" i="1"/>
  <c r="BF174" i="1"/>
  <c r="BF251" i="1"/>
  <c r="BF224" i="1"/>
  <c r="BF204" i="1"/>
  <c r="BF239" i="1"/>
  <c r="BF283" i="1"/>
  <c r="BF277" i="1"/>
  <c r="BF19" i="1"/>
  <c r="BF161" i="1"/>
  <c r="BF237" i="1"/>
  <c r="BF273" i="1"/>
  <c r="BF308" i="1"/>
  <c r="BF200" i="1"/>
  <c r="BF207" i="1"/>
  <c r="BF160" i="1"/>
  <c r="BF182" i="1"/>
  <c r="BF221" i="1"/>
  <c r="BF306" i="1"/>
  <c r="BF335" i="1"/>
  <c r="BF266" i="1"/>
  <c r="BF319" i="1"/>
  <c r="BF322" i="1"/>
  <c r="BF304" i="1"/>
  <c r="BF218" i="1"/>
  <c r="BF290" i="1"/>
  <c r="BF312" i="1"/>
  <c r="BF165" i="1"/>
  <c r="BF139" i="1"/>
  <c r="BF327" i="1"/>
  <c r="BF212" i="1"/>
  <c r="IP33" i="1"/>
  <c r="IP29" i="1"/>
  <c r="IP38" i="1" s="1"/>
  <c r="IP31" i="1"/>
  <c r="IP40" i="1" s="1"/>
  <c r="IP26" i="1"/>
  <c r="IP35" i="1" s="1"/>
  <c r="IP30" i="1"/>
  <c r="IP39" i="1" s="1"/>
  <c r="IP32" i="1"/>
  <c r="IP41" i="1" s="1"/>
  <c r="IP27" i="1"/>
  <c r="IP36" i="1" s="1"/>
  <c r="IP25" i="1"/>
  <c r="IP34" i="1" s="1"/>
  <c r="IP28" i="1"/>
  <c r="IP37" i="1" s="1"/>
  <c r="BU33" i="1"/>
  <c r="BU30" i="1"/>
  <c r="BU39" i="1" s="1"/>
  <c r="BU28" i="1"/>
  <c r="BU37" i="1" s="1"/>
  <c r="BU29" i="1"/>
  <c r="BU38" i="1" s="1"/>
  <c r="BU27" i="1"/>
  <c r="BU36" i="1" s="1"/>
  <c r="BU26" i="1"/>
  <c r="BU35" i="1" s="1"/>
  <c r="BU25" i="1"/>
  <c r="BU34" i="1" s="1"/>
  <c r="BU32" i="1"/>
  <c r="BU41" i="1" s="1"/>
  <c r="BU31" i="1"/>
  <c r="BU40" i="1" s="1"/>
  <c r="DT183" i="1"/>
  <c r="DT324" i="1"/>
  <c r="DT188" i="1"/>
  <c r="DT233" i="1"/>
  <c r="DT341" i="1"/>
  <c r="DT268" i="1"/>
  <c r="DT291" i="1"/>
  <c r="DT340" i="1"/>
  <c r="DT181" i="1"/>
  <c r="DT209" i="1"/>
  <c r="DT238" i="1"/>
  <c r="DT167" i="1"/>
  <c r="DT200" i="1"/>
  <c r="DT194" i="1"/>
  <c r="DT274" i="1"/>
  <c r="DT222" i="1"/>
  <c r="DT279" i="1"/>
  <c r="DT249" i="1"/>
  <c r="DT205" i="1"/>
  <c r="DT243" i="1"/>
  <c r="DT308" i="1"/>
  <c r="DT174" i="1"/>
  <c r="DT203" i="1"/>
  <c r="DT242" i="1"/>
  <c r="DT329" i="1"/>
  <c r="DT166" i="1"/>
  <c r="DT326" i="1"/>
  <c r="DT189" i="1"/>
  <c r="DT202" i="1"/>
  <c r="DT250" i="1"/>
  <c r="DT149" i="1"/>
  <c r="DT182" i="1"/>
  <c r="DT273" i="1"/>
  <c r="DT289" i="1"/>
  <c r="DT283" i="1"/>
  <c r="DT319" i="1"/>
  <c r="DT325" i="1"/>
  <c r="DT292" i="1"/>
  <c r="DT160" i="1"/>
  <c r="DT169" i="1"/>
  <c r="DT155" i="1"/>
  <c r="DT211" i="1"/>
  <c r="DT245" i="1"/>
  <c r="DT19" i="1"/>
  <c r="DT219" i="1"/>
  <c r="DT191" i="1"/>
  <c r="DT256" i="1"/>
  <c r="DT265" i="1"/>
  <c r="DT320" i="1"/>
  <c r="DT313" i="1"/>
  <c r="DT179" i="1"/>
  <c r="DT281" i="1"/>
  <c r="DT213" i="1"/>
  <c r="DT147" i="1"/>
  <c r="DT327" i="1"/>
  <c r="DT204" i="1"/>
  <c r="DT266" i="1"/>
  <c r="DT225" i="1"/>
  <c r="DT234" i="1"/>
  <c r="DT288" i="1"/>
  <c r="DT271" i="1"/>
  <c r="DT163" i="1"/>
  <c r="DT269" i="1"/>
  <c r="DT309" i="1"/>
  <c r="DT141" i="1"/>
  <c r="DT298" i="1"/>
  <c r="DT185" i="1"/>
  <c r="DT302" i="1"/>
  <c r="DT258" i="1"/>
  <c r="DT267" i="1"/>
  <c r="DT199" i="1"/>
  <c r="DT310" i="1"/>
  <c r="DT226" i="1"/>
  <c r="DT303" i="1"/>
  <c r="DT286" i="1"/>
  <c r="DT165" i="1"/>
  <c r="DT260" i="1"/>
  <c r="DT321" i="1"/>
  <c r="DT339" i="1"/>
  <c r="DT287" i="1"/>
  <c r="DT162" i="1"/>
  <c r="DT178" i="1"/>
  <c r="DT201" i="1"/>
  <c r="DT208" i="1"/>
  <c r="DT253" i="1"/>
  <c r="DT214" i="1"/>
  <c r="DT277" i="1"/>
  <c r="DT220" i="1"/>
  <c r="DT338" i="1"/>
  <c r="DT307" i="1"/>
  <c r="DT330" i="1"/>
  <c r="DT306" i="1"/>
  <c r="DT314" i="1"/>
  <c r="DT237" i="1"/>
  <c r="DT170" i="1"/>
  <c r="DT227" i="1"/>
  <c r="DT206" i="1"/>
  <c r="DT244" i="1"/>
  <c r="DT148" i="1"/>
  <c r="DT217" i="1"/>
  <c r="DT285" i="1"/>
  <c r="DT248" i="1"/>
  <c r="DT247" i="1"/>
  <c r="DT332" i="1"/>
  <c r="DT259" i="1"/>
  <c r="DT337" i="1"/>
  <c r="DT221" i="1"/>
  <c r="DT161" i="1"/>
  <c r="DT180" i="1"/>
  <c r="DT20" i="1"/>
  <c r="DT176" i="1"/>
  <c r="DT317" i="1"/>
  <c r="DT328" i="1"/>
  <c r="DT252" i="1"/>
  <c r="DT300" i="1"/>
  <c r="DT164" i="1"/>
  <c r="DT239" i="1"/>
  <c r="DT315" i="1"/>
  <c r="DT187" i="1"/>
  <c r="DT207" i="1"/>
  <c r="DT146" i="1"/>
  <c r="DT154" i="1"/>
  <c r="DT193" i="1"/>
  <c r="DT212" i="1"/>
  <c r="DT140" i="1"/>
  <c r="DT254" i="1"/>
  <c r="DT301" i="1"/>
  <c r="DT278" i="1"/>
  <c r="DT232" i="1"/>
  <c r="DT236" i="1"/>
  <c r="DT318" i="1"/>
  <c r="DT218" i="1"/>
  <c r="DT276" i="1"/>
  <c r="DT333" i="1"/>
  <c r="DT190" i="1"/>
  <c r="DT184" i="1"/>
  <c r="DT216" i="1"/>
  <c r="DT224" i="1"/>
  <c r="DT215" i="1"/>
  <c r="DT331" i="1"/>
  <c r="DT322" i="1"/>
  <c r="DT299" i="1"/>
  <c r="DT275" i="1"/>
  <c r="DT235" i="1"/>
  <c r="DT171" i="1"/>
  <c r="DT305" i="1"/>
  <c r="DT138" i="1"/>
  <c r="DT173" i="1"/>
  <c r="DT192" i="1"/>
  <c r="DT223" i="1"/>
  <c r="DT139" i="1"/>
  <c r="DT255" i="1"/>
  <c r="DT175" i="1"/>
  <c r="DT312" i="1"/>
  <c r="DT270" i="1"/>
  <c r="DT311" i="1"/>
  <c r="DT335" i="1"/>
  <c r="DT240" i="1"/>
  <c r="DT172" i="1"/>
  <c r="DT304" i="1"/>
  <c r="DT257" i="1"/>
  <c r="DT336" i="1"/>
  <c r="DT323" i="1"/>
  <c r="DT293" i="1"/>
  <c r="DT334" i="1"/>
  <c r="DT290" i="1"/>
  <c r="DT246" i="1"/>
  <c r="DT272" i="1"/>
  <c r="DT282" i="1"/>
  <c r="DT280" i="1"/>
  <c r="DT251" i="1"/>
  <c r="DT241" i="1"/>
  <c r="DT316" i="1"/>
  <c r="DT210" i="1"/>
  <c r="DT284" i="1"/>
  <c r="IV338" i="1"/>
  <c r="IV334" i="1"/>
  <c r="IV148" i="1"/>
  <c r="IV305" i="1"/>
  <c r="IV170" i="1"/>
  <c r="IV164" i="1"/>
  <c r="IV161" i="1"/>
  <c r="IV189" i="1"/>
  <c r="IV312" i="1"/>
  <c r="IV313" i="1"/>
  <c r="IV209" i="1"/>
  <c r="IV258" i="1"/>
  <c r="IV146" i="1"/>
  <c r="IV287" i="1"/>
  <c r="IV268" i="1"/>
  <c r="IV340" i="1"/>
  <c r="IV235" i="1"/>
  <c r="IV293" i="1"/>
  <c r="IV183" i="1"/>
  <c r="IV281" i="1"/>
  <c r="IV224" i="1"/>
  <c r="IV223" i="1"/>
  <c r="IV220" i="1"/>
  <c r="IV213" i="1"/>
  <c r="IV246" i="1"/>
  <c r="IV192" i="1"/>
  <c r="IV265" i="1"/>
  <c r="IV232" i="1"/>
  <c r="IV190" i="1"/>
  <c r="IV244" i="1"/>
  <c r="IV284" i="1"/>
  <c r="IV285" i="1"/>
  <c r="IV214" i="1"/>
  <c r="IV316" i="1"/>
  <c r="IV181" i="1"/>
  <c r="IV178" i="1"/>
  <c r="IV306" i="1"/>
  <c r="IV255" i="1"/>
  <c r="IV20" i="1"/>
  <c r="IV339" i="1"/>
  <c r="IV187" i="1"/>
  <c r="IV217" i="1"/>
  <c r="IV267" i="1"/>
  <c r="IV289" i="1"/>
  <c r="IV175" i="1"/>
  <c r="IV172" i="1"/>
  <c r="IV141" i="1"/>
  <c r="IV199" i="1"/>
  <c r="IV206" i="1"/>
  <c r="IV185" i="1"/>
  <c r="IV179" i="1"/>
  <c r="IV307" i="1"/>
  <c r="IV332" i="1"/>
  <c r="IV333" i="1"/>
  <c r="IV310" i="1"/>
  <c r="IV315" i="1"/>
  <c r="IV298" i="1"/>
  <c r="IV208" i="1"/>
  <c r="IV323" i="1"/>
  <c r="IV238" i="1"/>
  <c r="IV336" i="1"/>
  <c r="IV328" i="1"/>
  <c r="IV241" i="1"/>
  <c r="IV270" i="1"/>
  <c r="IV219" i="1"/>
  <c r="IV253" i="1"/>
  <c r="IV252" i="1"/>
  <c r="IV282" i="1"/>
  <c r="IV321" i="1"/>
  <c r="IV319" i="1"/>
  <c r="IV303" i="1"/>
  <c r="IV324" i="1"/>
  <c r="IV308" i="1"/>
  <c r="IV239" i="1"/>
  <c r="IV254" i="1"/>
  <c r="IV318" i="1"/>
  <c r="IV240" i="1"/>
  <c r="IV225" i="1"/>
  <c r="IV292" i="1"/>
  <c r="IV279" i="1"/>
  <c r="IV283" i="1"/>
  <c r="IV256" i="1"/>
  <c r="IV280" i="1"/>
  <c r="IV242" i="1"/>
  <c r="IV226" i="1"/>
  <c r="IV182" i="1"/>
  <c r="IV184" i="1"/>
  <c r="IV236" i="1"/>
  <c r="IV200" i="1"/>
  <c r="IV204" i="1"/>
  <c r="IV288" i="1"/>
  <c r="IV245" i="1"/>
  <c r="IV341" i="1"/>
  <c r="IV222" i="1"/>
  <c r="IV329" i="1"/>
  <c r="IV193" i="1"/>
  <c r="IV191" i="1"/>
  <c r="IV314" i="1"/>
  <c r="IV162" i="1"/>
  <c r="IV257" i="1"/>
  <c r="IV194" i="1"/>
  <c r="IV210" i="1"/>
  <c r="IV250" i="1"/>
  <c r="IV174" i="1"/>
  <c r="IV317" i="1"/>
  <c r="IV259" i="1"/>
  <c r="IV266" i="1"/>
  <c r="IV203" i="1"/>
  <c r="IV180" i="1"/>
  <c r="IV311" i="1"/>
  <c r="IV322" i="1"/>
  <c r="IV201" i="1"/>
  <c r="IV188" i="1"/>
  <c r="IV165" i="1"/>
  <c r="IV167" i="1"/>
  <c r="IV160" i="1"/>
  <c r="IV154" i="1"/>
  <c r="IV309" i="1"/>
  <c r="IV337" i="1"/>
  <c r="IV147" i="1"/>
  <c r="IV237" i="1"/>
  <c r="IV273" i="1"/>
  <c r="IV301" i="1"/>
  <c r="IV304" i="1"/>
  <c r="IV251" i="1"/>
  <c r="IV272" i="1"/>
  <c r="IV274" i="1"/>
  <c r="IV260" i="1"/>
  <c r="IV327" i="1"/>
  <c r="IV212" i="1"/>
  <c r="IV163" i="1"/>
  <c r="IV300" i="1"/>
  <c r="IV291" i="1"/>
  <c r="IV286" i="1"/>
  <c r="IV326" i="1"/>
  <c r="IV247" i="1"/>
  <c r="IV290" i="1"/>
  <c r="IV249" i="1"/>
  <c r="IV215" i="1"/>
  <c r="IV169" i="1"/>
  <c r="IV171" i="1"/>
  <c r="IV330" i="1"/>
  <c r="IV299" i="1"/>
  <c r="IV275" i="1"/>
  <c r="IV278" i="1"/>
  <c r="IV248" i="1"/>
  <c r="IV234" i="1"/>
  <c r="IV233" i="1"/>
  <c r="IV202" i="1"/>
  <c r="IV335" i="1"/>
  <c r="IV173" i="1"/>
  <c r="IV205" i="1"/>
  <c r="IV149" i="1"/>
  <c r="IV176" i="1"/>
  <c r="IV271" i="1"/>
  <c r="IV218" i="1"/>
  <c r="IV269" i="1"/>
  <c r="IV243" i="1"/>
  <c r="IV320" i="1"/>
  <c r="IV277" i="1"/>
  <c r="IV19" i="1"/>
  <c r="IV155" i="1"/>
  <c r="IV302" i="1"/>
  <c r="IV207" i="1"/>
  <c r="IV227" i="1"/>
  <c r="IV166" i="1"/>
  <c r="IV221" i="1"/>
  <c r="IV276" i="1"/>
  <c r="IV216" i="1"/>
  <c r="IV331" i="1"/>
  <c r="IV325" i="1"/>
  <c r="IV211" i="1"/>
  <c r="CN183" i="1"/>
  <c r="CN20" i="1"/>
  <c r="CN208" i="1"/>
  <c r="CN160" i="1"/>
  <c r="CN318" i="1"/>
  <c r="CN302" i="1"/>
  <c r="CN325" i="1"/>
  <c r="CN139" i="1"/>
  <c r="CN218" i="1"/>
  <c r="CN154" i="1"/>
  <c r="CN222" i="1"/>
  <c r="CN252" i="1"/>
  <c r="CN278" i="1"/>
  <c r="CN301" i="1"/>
  <c r="CN331" i="1"/>
  <c r="CN233" i="1"/>
  <c r="CN172" i="1"/>
  <c r="CN178" i="1"/>
  <c r="CN324" i="1"/>
  <c r="CN312" i="1"/>
  <c r="CN192" i="1"/>
  <c r="CN268" i="1"/>
  <c r="CN216" i="1"/>
  <c r="CN267" i="1"/>
  <c r="CN206" i="1"/>
  <c r="CN336" i="1"/>
  <c r="CN319" i="1"/>
  <c r="CN149" i="1"/>
  <c r="CN188" i="1"/>
  <c r="CN210" i="1"/>
  <c r="CN305" i="1"/>
  <c r="CN244" i="1"/>
  <c r="CN239" i="1"/>
  <c r="CN328" i="1"/>
  <c r="CN289" i="1"/>
  <c r="CN304" i="1"/>
  <c r="CN223" i="1"/>
  <c r="CN227" i="1"/>
  <c r="CN310" i="1"/>
  <c r="CN175" i="1"/>
  <c r="CN187" i="1"/>
  <c r="CN202" i="1"/>
  <c r="CN257" i="1"/>
  <c r="CN217" i="1"/>
  <c r="CN256" i="1"/>
  <c r="CN189" i="1"/>
  <c r="CN321" i="1"/>
  <c r="CN147" i="1"/>
  <c r="CN299" i="1"/>
  <c r="CN162" i="1"/>
  <c r="CN303" i="1"/>
  <c r="CN238" i="1"/>
  <c r="CN265" i="1"/>
  <c r="CN248" i="1"/>
  <c r="CN271" i="1"/>
  <c r="CN155" i="1"/>
  <c r="CN180" i="1"/>
  <c r="CN251" i="1"/>
  <c r="CN287" i="1"/>
  <c r="CN327" i="1"/>
  <c r="CN161" i="1"/>
  <c r="CN173" i="1"/>
  <c r="CN179" i="1"/>
  <c r="CN191" i="1"/>
  <c r="CN311" i="1"/>
  <c r="CN249" i="1"/>
  <c r="CN250" i="1"/>
  <c r="CN213" i="1"/>
  <c r="CN255" i="1"/>
  <c r="CN290" i="1"/>
  <c r="CN339" i="1"/>
  <c r="CN338" i="1"/>
  <c r="CN246" i="1"/>
  <c r="CN234" i="1"/>
  <c r="CN146" i="1"/>
  <c r="CN307" i="1"/>
  <c r="CN270" i="1"/>
  <c r="CN215" i="1"/>
  <c r="CN283" i="1"/>
  <c r="CN273" i="1"/>
  <c r="CN306" i="1"/>
  <c r="CN322" i="1"/>
  <c r="CN335" i="1"/>
  <c r="CN169" i="1"/>
  <c r="CN332" i="1"/>
  <c r="CN205" i="1"/>
  <c r="CN170" i="1"/>
  <c r="CN240" i="1"/>
  <c r="CN279" i="1"/>
  <c r="CN226" i="1"/>
  <c r="CN221" i="1"/>
  <c r="CN275" i="1"/>
  <c r="CN163" i="1"/>
  <c r="CN323" i="1"/>
  <c r="CN171" i="1"/>
  <c r="CN174" i="1"/>
  <c r="CN204" i="1"/>
  <c r="CN242" i="1"/>
  <c r="CN224" i="1"/>
  <c r="CN253" i="1"/>
  <c r="CN286" i="1"/>
  <c r="CN292" i="1"/>
  <c r="CN316" i="1"/>
  <c r="CN308" i="1"/>
  <c r="CN291" i="1"/>
  <c r="CN194" i="1"/>
  <c r="CN220" i="1"/>
  <c r="CN259" i="1"/>
  <c r="CN260" i="1"/>
  <c r="CN326" i="1"/>
  <c r="CN212" i="1"/>
  <c r="CN285" i="1"/>
  <c r="CN284" i="1"/>
  <c r="CN276" i="1"/>
  <c r="CN182" i="1"/>
  <c r="CN207" i="1"/>
  <c r="CN288" i="1"/>
  <c r="CN164" i="1"/>
  <c r="CN138" i="1"/>
  <c r="CN148" i="1"/>
  <c r="CN209" i="1"/>
  <c r="CN185" i="1"/>
  <c r="CN211" i="1"/>
  <c r="CN333" i="1"/>
  <c r="CN236" i="1"/>
  <c r="CN141" i="1"/>
  <c r="CN254" i="1"/>
  <c r="CN245" i="1"/>
  <c r="CN274" i="1"/>
  <c r="CN247" i="1"/>
  <c r="CN340" i="1"/>
  <c r="CN309" i="1"/>
  <c r="CN330" i="1"/>
  <c r="CN320" i="1"/>
  <c r="CN243" i="1"/>
  <c r="CN300" i="1"/>
  <c r="CN232" i="1"/>
  <c r="CN334" i="1"/>
  <c r="CN176" i="1"/>
  <c r="CN282" i="1"/>
  <c r="CN269" i="1"/>
  <c r="CN19" i="1"/>
  <c r="CN235" i="1"/>
  <c r="CN281" i="1"/>
  <c r="CN313" i="1"/>
  <c r="CN184" i="1"/>
  <c r="CN277" i="1"/>
  <c r="CN315" i="1"/>
  <c r="CN165" i="1"/>
  <c r="CN166" i="1"/>
  <c r="CN181" i="1"/>
  <c r="CN237" i="1"/>
  <c r="CN258" i="1"/>
  <c r="CN337" i="1"/>
  <c r="CN190" i="1"/>
  <c r="CN219" i="1"/>
  <c r="CN193" i="1"/>
  <c r="CN200" i="1"/>
  <c r="CN203" i="1"/>
  <c r="CN199" i="1"/>
  <c r="CN201" i="1"/>
  <c r="CN329" i="1"/>
  <c r="CN298" i="1"/>
  <c r="CN140" i="1"/>
  <c r="CN266" i="1"/>
  <c r="CN241" i="1"/>
  <c r="CN314" i="1"/>
  <c r="CN280" i="1"/>
  <c r="CN293" i="1"/>
  <c r="CN225" i="1"/>
  <c r="CN272" i="1"/>
  <c r="CN317" i="1"/>
  <c r="CN214" i="1"/>
  <c r="CN167" i="1"/>
  <c r="CN341" i="1"/>
  <c r="DK26" i="1"/>
  <c r="DK35" i="1" s="1"/>
  <c r="DK32" i="1"/>
  <c r="DK41" i="1" s="1"/>
  <c r="DK30" i="1"/>
  <c r="DK39" i="1" s="1"/>
  <c r="DK33" i="1"/>
  <c r="DK27" i="1"/>
  <c r="DK36" i="1" s="1"/>
  <c r="DK31" i="1"/>
  <c r="DK40" i="1" s="1"/>
  <c r="DK28" i="1"/>
  <c r="DK37" i="1" s="1"/>
  <c r="DK25" i="1"/>
  <c r="DK34" i="1" s="1"/>
  <c r="DK29" i="1"/>
  <c r="DK38" i="1" s="1"/>
  <c r="FL26" i="1"/>
  <c r="FL35" i="1" s="1"/>
  <c r="FL33" i="1"/>
  <c r="FL28" i="1"/>
  <c r="FL37" i="1" s="1"/>
  <c r="FL30" i="1"/>
  <c r="FL39" i="1" s="1"/>
  <c r="FL31" i="1"/>
  <c r="FL40" i="1" s="1"/>
  <c r="FL25" i="1"/>
  <c r="FL34" i="1" s="1"/>
  <c r="FL32" i="1"/>
  <c r="FL41" i="1" s="1"/>
  <c r="FL29" i="1"/>
  <c r="FL38" i="1" s="1"/>
  <c r="FL27" i="1"/>
  <c r="FL36" i="1" s="1"/>
  <c r="BQ166" i="1"/>
  <c r="BQ207" i="1"/>
  <c r="BQ20" i="1"/>
  <c r="BQ340" i="1"/>
  <c r="BQ256" i="1"/>
  <c r="BQ172" i="1"/>
  <c r="BQ181" i="1"/>
  <c r="BQ254" i="1"/>
  <c r="BQ139" i="1"/>
  <c r="BQ227" i="1"/>
  <c r="BQ292" i="1"/>
  <c r="BQ282" i="1"/>
  <c r="BQ232" i="1"/>
  <c r="BQ223" i="1"/>
  <c r="BQ249" i="1"/>
  <c r="BQ191" i="1"/>
  <c r="BQ324" i="1"/>
  <c r="BQ305" i="1"/>
  <c r="BQ141" i="1"/>
  <c r="BQ225" i="1"/>
  <c r="BQ247" i="1"/>
  <c r="BQ182" i="1"/>
  <c r="BQ169" i="1"/>
  <c r="BQ243" i="1"/>
  <c r="BQ314" i="1"/>
  <c r="BQ280" i="1"/>
  <c r="BQ287" i="1"/>
  <c r="BQ286" i="1"/>
  <c r="BQ306" i="1"/>
  <c r="BQ330" i="1"/>
  <c r="BQ302" i="1"/>
  <c r="BQ160" i="1"/>
  <c r="BQ293" i="1"/>
  <c r="BQ178" i="1"/>
  <c r="BQ218" i="1"/>
  <c r="BQ171" i="1"/>
  <c r="BQ219" i="1"/>
  <c r="BQ211" i="1"/>
  <c r="BQ224" i="1"/>
  <c r="BQ233" i="1"/>
  <c r="BQ138" i="1"/>
  <c r="BQ179" i="1"/>
  <c r="BQ192" i="1"/>
  <c r="BQ185" i="1"/>
  <c r="BQ183" i="1"/>
  <c r="BQ206" i="1"/>
  <c r="BQ180" i="1"/>
  <c r="BQ193" i="1"/>
  <c r="BQ322" i="1"/>
  <c r="BQ244" i="1"/>
  <c r="BQ281" i="1"/>
  <c r="BQ301" i="1"/>
  <c r="BQ269" i="1"/>
  <c r="BQ270" i="1"/>
  <c r="BQ303" i="1"/>
  <c r="BQ316" i="1"/>
  <c r="BQ208" i="1"/>
  <c r="BQ308" i="1"/>
  <c r="BQ167" i="1"/>
  <c r="BQ199" i="1"/>
  <c r="BQ187" i="1"/>
  <c r="BQ205" i="1"/>
  <c r="BQ201" i="1"/>
  <c r="BQ146" i="1"/>
  <c r="BQ310" i="1"/>
  <c r="BQ341" i="1"/>
  <c r="BQ335" i="1"/>
  <c r="BQ163" i="1"/>
  <c r="BQ300" i="1"/>
  <c r="BQ336" i="1"/>
  <c r="BQ329" i="1"/>
  <c r="BQ326" i="1"/>
  <c r="BQ155" i="1"/>
  <c r="BQ328" i="1"/>
  <c r="BQ189" i="1"/>
  <c r="BQ220" i="1"/>
  <c r="BQ184" i="1"/>
  <c r="BQ234" i="1"/>
  <c r="BQ245" i="1"/>
  <c r="BQ215" i="1"/>
  <c r="BQ257" i="1"/>
  <c r="BQ251" i="1"/>
  <c r="BQ313" i="1"/>
  <c r="BQ339" i="1"/>
  <c r="BQ209" i="1"/>
  <c r="BQ213" i="1"/>
  <c r="BQ271" i="1"/>
  <c r="BQ19" i="1"/>
  <c r="BQ147" i="1"/>
  <c r="BQ253" i="1"/>
  <c r="BQ241" i="1"/>
  <c r="BQ246" i="1"/>
  <c r="BQ325" i="1"/>
  <c r="BQ260" i="1"/>
  <c r="BQ222" i="1"/>
  <c r="BQ284" i="1"/>
  <c r="BQ312" i="1"/>
  <c r="BQ239" i="1"/>
  <c r="BQ338" i="1"/>
  <c r="BQ165" i="1"/>
  <c r="BQ274" i="1"/>
  <c r="BQ275" i="1"/>
  <c r="BQ202" i="1"/>
  <c r="BQ217" i="1"/>
  <c r="BQ248" i="1"/>
  <c r="BQ279" i="1"/>
  <c r="BQ291" i="1"/>
  <c r="BQ317" i="1"/>
  <c r="BQ327" i="1"/>
  <c r="BQ319" i="1"/>
  <c r="BQ258" i="1"/>
  <c r="BQ304" i="1"/>
  <c r="BQ250" i="1"/>
  <c r="BQ288" i="1"/>
  <c r="BQ273" i="1"/>
  <c r="BQ323" i="1"/>
  <c r="BQ331" i="1"/>
  <c r="BQ283" i="1"/>
  <c r="BQ170" i="1"/>
  <c r="BQ173" i="1"/>
  <c r="BQ240" i="1"/>
  <c r="BQ203" i="1"/>
  <c r="BQ140" i="1"/>
  <c r="BQ268" i="1"/>
  <c r="BQ242" i="1"/>
  <c r="BQ235" i="1"/>
  <c r="BQ318" i="1"/>
  <c r="BQ290" i="1"/>
  <c r="BQ174" i="1"/>
  <c r="BQ190" i="1"/>
  <c r="BQ210" i="1"/>
  <c r="BQ154" i="1"/>
  <c r="BQ238" i="1"/>
  <c r="BQ321" i="1"/>
  <c r="BQ255" i="1"/>
  <c r="BQ272" i="1"/>
  <c r="BQ332" i="1"/>
  <c r="BQ320" i="1"/>
  <c r="BQ278" i="1"/>
  <c r="BQ298" i="1"/>
  <c r="BQ149" i="1"/>
  <c r="BQ265" i="1"/>
  <c r="BQ236" i="1"/>
  <c r="BQ188" i="1"/>
  <c r="BQ307" i="1"/>
  <c r="BQ221" i="1"/>
  <c r="BQ285" i="1"/>
  <c r="BQ337" i="1"/>
  <c r="BQ311" i="1"/>
  <c r="BQ148" i="1"/>
  <c r="BQ266" i="1"/>
  <c r="BQ216" i="1"/>
  <c r="BQ162" i="1"/>
  <c r="BQ194" i="1"/>
  <c r="BQ164" i="1"/>
  <c r="BQ200" i="1"/>
  <c r="BQ226" i="1"/>
  <c r="BQ333" i="1"/>
  <c r="BQ212" i="1"/>
  <c r="BQ252" i="1"/>
  <c r="BQ334" i="1"/>
  <c r="BQ176" i="1"/>
  <c r="BQ315" i="1"/>
  <c r="BQ214" i="1"/>
  <c r="BQ175" i="1"/>
  <c r="BQ204" i="1"/>
  <c r="BQ237" i="1"/>
  <c r="BQ276" i="1"/>
  <c r="BQ277" i="1"/>
  <c r="BQ289" i="1"/>
  <c r="BQ309" i="1"/>
  <c r="BQ161" i="1"/>
  <c r="BQ267" i="1"/>
  <c r="BQ299" i="1"/>
  <c r="BQ259" i="1"/>
  <c r="EX269" i="1"/>
  <c r="EX210" i="1"/>
  <c r="EX138" i="1"/>
  <c r="EX213" i="1"/>
  <c r="EX257" i="1"/>
  <c r="EX169" i="1"/>
  <c r="EX278" i="1"/>
  <c r="EX317" i="1"/>
  <c r="EX323" i="1"/>
  <c r="EX207" i="1"/>
  <c r="EX149" i="1"/>
  <c r="EX312" i="1"/>
  <c r="EX319" i="1"/>
  <c r="EX308" i="1"/>
  <c r="EX315" i="1"/>
  <c r="EX220" i="1"/>
  <c r="EX165" i="1"/>
  <c r="EX221" i="1"/>
  <c r="EX223" i="1"/>
  <c r="EX139" i="1"/>
  <c r="EX238" i="1"/>
  <c r="EX252" i="1"/>
  <c r="EX325" i="1"/>
  <c r="EX182" i="1"/>
  <c r="EX254" i="1"/>
  <c r="EX247" i="1"/>
  <c r="EX336" i="1"/>
  <c r="EX333" i="1"/>
  <c r="EX339" i="1"/>
  <c r="EX335" i="1"/>
  <c r="EX332" i="1"/>
  <c r="EX314" i="1"/>
  <c r="EX187" i="1"/>
  <c r="EX19" i="1"/>
  <c r="EX327" i="1"/>
  <c r="EX310" i="1"/>
  <c r="EX256" i="1"/>
  <c r="EX324" i="1"/>
  <c r="EX277" i="1"/>
  <c r="EX331" i="1"/>
  <c r="EX203" i="1"/>
  <c r="EX204" i="1"/>
  <c r="EX232" i="1"/>
  <c r="EX171" i="1"/>
  <c r="EX200" i="1"/>
  <c r="EX199" i="1"/>
  <c r="EX272" i="1"/>
  <c r="EX265" i="1"/>
  <c r="EX274" i="1"/>
  <c r="EX279" i="1"/>
  <c r="EX282" i="1"/>
  <c r="EX245" i="1"/>
  <c r="EX298" i="1"/>
  <c r="EX334" i="1"/>
  <c r="EX233" i="1"/>
  <c r="EX268" i="1"/>
  <c r="EX311" i="1"/>
  <c r="EX178" i="1"/>
  <c r="EX189" i="1"/>
  <c r="EX180" i="1"/>
  <c r="EX280" i="1"/>
  <c r="EX284" i="1"/>
  <c r="EX164" i="1"/>
  <c r="EX176" i="1"/>
  <c r="EX318" i="1"/>
  <c r="EX316" i="1"/>
  <c r="EX154" i="1"/>
  <c r="EX305" i="1"/>
  <c r="EX172" i="1"/>
  <c r="EX193" i="1"/>
  <c r="EX20" i="1"/>
  <c r="EX211" i="1"/>
  <c r="EX328" i="1"/>
  <c r="EX250" i="1"/>
  <c r="EX293" i="1"/>
  <c r="EX338" i="1"/>
  <c r="EX273" i="1"/>
  <c r="EX148" i="1"/>
  <c r="EX267" i="1"/>
  <c r="EX146" i="1"/>
  <c r="EX183" i="1"/>
  <c r="EX216" i="1"/>
  <c r="EX283" i="1"/>
  <c r="EX281" i="1"/>
  <c r="EX225" i="1"/>
  <c r="EX290" i="1"/>
  <c r="EX276" i="1"/>
  <c r="EX266" i="1"/>
  <c r="EX242" i="1"/>
  <c r="EX322" i="1"/>
  <c r="EX309" i="1"/>
  <c r="EX299" i="1"/>
  <c r="EX163" i="1"/>
  <c r="EX175" i="1"/>
  <c r="EX161" i="1"/>
  <c r="EX303" i="1"/>
  <c r="EX253" i="1"/>
  <c r="EX170" i="1"/>
  <c r="EX258" i="1"/>
  <c r="EX249" i="1"/>
  <c r="EX301" i="1"/>
  <c r="EX192" i="1"/>
  <c r="EX206" i="1"/>
  <c r="EX292" i="1"/>
  <c r="EX341" i="1"/>
  <c r="EX185" i="1"/>
  <c r="EX219" i="1"/>
  <c r="EX205" i="1"/>
  <c r="EX214" i="1"/>
  <c r="EX307" i="1"/>
  <c r="EX288" i="1"/>
  <c r="EX227" i="1"/>
  <c r="EX255" i="1"/>
  <c r="EX337" i="1"/>
  <c r="EX222" i="1"/>
  <c r="EX275" i="1"/>
  <c r="EX217" i="1"/>
  <c r="EX287" i="1"/>
  <c r="EX194" i="1"/>
  <c r="EX173" i="1"/>
  <c r="EX234" i="1"/>
  <c r="EX340" i="1"/>
  <c r="EX304" i="1"/>
  <c r="EX140" i="1"/>
  <c r="EX241" i="1"/>
  <c r="EX147" i="1"/>
  <c r="EX302" i="1"/>
  <c r="EX329" i="1"/>
  <c r="EX160" i="1"/>
  <c r="EX174" i="1"/>
  <c r="EX184" i="1"/>
  <c r="EX201" i="1"/>
  <c r="EX141" i="1"/>
  <c r="EX237" i="1"/>
  <c r="EX191" i="1"/>
  <c r="EX224" i="1"/>
  <c r="EX181" i="1"/>
  <c r="EX167" i="1"/>
  <c r="EX313" i="1"/>
  <c r="EX202" i="1"/>
  <c r="EX240" i="1"/>
  <c r="EX226" i="1"/>
  <c r="EX243" i="1"/>
  <c r="EX306" i="1"/>
  <c r="EX208" i="1"/>
  <c r="EX236" i="1"/>
  <c r="EX215" i="1"/>
  <c r="EX286" i="1"/>
  <c r="EX235" i="1"/>
  <c r="EX244" i="1"/>
  <c r="EX330" i="1"/>
  <c r="EX246" i="1"/>
  <c r="EX321" i="1"/>
  <c r="EX162" i="1"/>
  <c r="EX300" i="1"/>
  <c r="EX166" i="1"/>
  <c r="EX218" i="1"/>
  <c r="EX155" i="1"/>
  <c r="EX260" i="1"/>
  <c r="EX190" i="1"/>
  <c r="EX271" i="1"/>
  <c r="EX239" i="1"/>
  <c r="EX270" i="1"/>
  <c r="EX209" i="1"/>
  <c r="EX289" i="1"/>
  <c r="EX320" i="1"/>
  <c r="EX259" i="1"/>
  <c r="EX212" i="1"/>
  <c r="EX326" i="1"/>
  <c r="EX285" i="1"/>
  <c r="EX248" i="1"/>
  <c r="EX179" i="1"/>
  <c r="EX291" i="1"/>
  <c r="EX251" i="1"/>
  <c r="EX188" i="1"/>
  <c r="DS26" i="1"/>
  <c r="DS35" i="1" s="1"/>
  <c r="DS27" i="1"/>
  <c r="DS36" i="1" s="1"/>
  <c r="DS33" i="1"/>
  <c r="DS31" i="1"/>
  <c r="DS40" i="1" s="1"/>
  <c r="DS30" i="1"/>
  <c r="DS39" i="1" s="1"/>
  <c r="DS28" i="1"/>
  <c r="DS37" i="1" s="1"/>
  <c r="DS32" i="1"/>
  <c r="DS41" i="1" s="1"/>
  <c r="DS25" i="1"/>
  <c r="DS34" i="1" s="1"/>
  <c r="DS29" i="1"/>
  <c r="DS38" i="1" s="1"/>
  <c r="BP28" i="1"/>
  <c r="BP37" i="1" s="1"/>
  <c r="BP32" i="1"/>
  <c r="BP41" i="1" s="1"/>
  <c r="BP29" i="1"/>
  <c r="BP38" i="1" s="1"/>
  <c r="BP30" i="1"/>
  <c r="BP39" i="1" s="1"/>
  <c r="BP26" i="1"/>
  <c r="BP35" i="1" s="1"/>
  <c r="BP33" i="1"/>
  <c r="BP31" i="1"/>
  <c r="BP40" i="1" s="1"/>
  <c r="BP25" i="1"/>
  <c r="BP34" i="1" s="1"/>
  <c r="BP27" i="1"/>
  <c r="BP36" i="1" s="1"/>
  <c r="FX32" i="1"/>
  <c r="FX41" i="1" s="1"/>
  <c r="FX30" i="1"/>
  <c r="FX39" i="1" s="1"/>
  <c r="FX29" i="1"/>
  <c r="FX38" i="1" s="1"/>
  <c r="FX28" i="1"/>
  <c r="FX37" i="1" s="1"/>
  <c r="FX26" i="1"/>
  <c r="FX35" i="1" s="1"/>
  <c r="FX33" i="1"/>
  <c r="FX25" i="1"/>
  <c r="FX34" i="1" s="1"/>
  <c r="FX31" i="1"/>
  <c r="FX40" i="1" s="1"/>
  <c r="FX27" i="1"/>
  <c r="FX36" i="1" s="1"/>
  <c r="CW29" i="1"/>
  <c r="CW38" i="1" s="1"/>
  <c r="CW26" i="1"/>
  <c r="CW35" i="1" s="1"/>
  <c r="CW32" i="1"/>
  <c r="CW41" i="1" s="1"/>
  <c r="CW28" i="1"/>
  <c r="CW37" i="1" s="1"/>
  <c r="CW27" i="1"/>
  <c r="CW36" i="1" s="1"/>
  <c r="CW31" i="1"/>
  <c r="CW40" i="1" s="1"/>
  <c r="CW33" i="1"/>
  <c r="CW25" i="1"/>
  <c r="CW34" i="1" s="1"/>
  <c r="CW30" i="1"/>
  <c r="CW39" i="1" s="1"/>
  <c r="BG28" i="1"/>
  <c r="BG37" i="1" s="1"/>
  <c r="BG29" i="1"/>
  <c r="BG38" i="1" s="1"/>
  <c r="BG30" i="1"/>
  <c r="BG39" i="1" s="1"/>
  <c r="BG27" i="1"/>
  <c r="BG36" i="1" s="1"/>
  <c r="BG32" i="1"/>
  <c r="BG41" i="1" s="1"/>
  <c r="BG33" i="1"/>
  <c r="BG31" i="1"/>
  <c r="BG40" i="1" s="1"/>
  <c r="BG25" i="1"/>
  <c r="BG34" i="1" s="1"/>
  <c r="BG26" i="1"/>
  <c r="BG35" i="1" s="1"/>
  <c r="GO260" i="1"/>
  <c r="GO265" i="1"/>
  <c r="GO243" i="1"/>
  <c r="GO208" i="1"/>
  <c r="GO138" i="1"/>
  <c r="GO269" i="1"/>
  <c r="GO224" i="1"/>
  <c r="GO234" i="1"/>
  <c r="GO192" i="1"/>
  <c r="GO249" i="1"/>
  <c r="GO303" i="1"/>
  <c r="GO187" i="1"/>
  <c r="GO203" i="1"/>
  <c r="GO212" i="1"/>
  <c r="GO170" i="1"/>
  <c r="GO193" i="1"/>
  <c r="GO165" i="1"/>
  <c r="GO205" i="1"/>
  <c r="GO251" i="1"/>
  <c r="GO308" i="1"/>
  <c r="GO282" i="1"/>
  <c r="GO274" i="1"/>
  <c r="GO271" i="1"/>
  <c r="GO204" i="1"/>
  <c r="GO20" i="1"/>
  <c r="GO322" i="1"/>
  <c r="GO326" i="1"/>
  <c r="GO202" i="1"/>
  <c r="GO184" i="1"/>
  <c r="GO188" i="1"/>
  <c r="GO327" i="1"/>
  <c r="GO201" i="1"/>
  <c r="GO258" i="1"/>
  <c r="GO307" i="1"/>
  <c r="GO304" i="1"/>
  <c r="GO272" i="1"/>
  <c r="GO281" i="1"/>
  <c r="GO312" i="1"/>
  <c r="GO216" i="1"/>
  <c r="GO299" i="1"/>
  <c r="GO341" i="1"/>
  <c r="GO174" i="1"/>
  <c r="GO185" i="1"/>
  <c r="GO220" i="1"/>
  <c r="GO329" i="1"/>
  <c r="GO336" i="1"/>
  <c r="GO278" i="1"/>
  <c r="GO214" i="1"/>
  <c r="GO237" i="1"/>
  <c r="GO240" i="1"/>
  <c r="GO321" i="1"/>
  <c r="GO147" i="1"/>
  <c r="GO300" i="1"/>
  <c r="GO320" i="1"/>
  <c r="GO257" i="1"/>
  <c r="GO254" i="1"/>
  <c r="GO253" i="1"/>
  <c r="GO227" i="1"/>
  <c r="GO221" i="1"/>
  <c r="GO242" i="1"/>
  <c r="GO244" i="1"/>
  <c r="GO236" i="1"/>
  <c r="GO270" i="1"/>
  <c r="GO248" i="1"/>
  <c r="GO146" i="1"/>
  <c r="GO280" i="1"/>
  <c r="GO154" i="1"/>
  <c r="GO317" i="1"/>
  <c r="GO319" i="1"/>
  <c r="GO191" i="1"/>
  <c r="GO211" i="1"/>
  <c r="GO311" i="1"/>
  <c r="GO223" i="1"/>
  <c r="GO255" i="1"/>
  <c r="GO293" i="1"/>
  <c r="GO233" i="1"/>
  <c r="GO331" i="1"/>
  <c r="GO181" i="1"/>
  <c r="GO190" i="1"/>
  <c r="GO189" i="1"/>
  <c r="GO160" i="1"/>
  <c r="GO155" i="1"/>
  <c r="GO194" i="1"/>
  <c r="GO182" i="1"/>
  <c r="GO207" i="1"/>
  <c r="GO213" i="1"/>
  <c r="GO247" i="1"/>
  <c r="GO162" i="1"/>
  <c r="GO169" i="1"/>
  <c r="GO166" i="1"/>
  <c r="GO339" i="1"/>
  <c r="GO315" i="1"/>
  <c r="GO298" i="1"/>
  <c r="GO314" i="1"/>
  <c r="GO338" i="1"/>
  <c r="GO276" i="1"/>
  <c r="GO178" i="1"/>
  <c r="GO200" i="1"/>
  <c r="GO149" i="1"/>
  <c r="GO328" i="1"/>
  <c r="GO340" i="1"/>
  <c r="GO238" i="1"/>
  <c r="GO217" i="1"/>
  <c r="GO337" i="1"/>
  <c r="GO306" i="1"/>
  <c r="GO316" i="1"/>
  <c r="GO323" i="1"/>
  <c r="GO171" i="1"/>
  <c r="GO222" i="1"/>
  <c r="GO285" i="1"/>
  <c r="GO259" i="1"/>
  <c r="GO310" i="1"/>
  <c r="GO275" i="1"/>
  <c r="GO267" i="1"/>
  <c r="GO225" i="1"/>
  <c r="GO287" i="1"/>
  <c r="GO164" i="1"/>
  <c r="GO330" i="1"/>
  <c r="GO279" i="1"/>
  <c r="GO273" i="1"/>
  <c r="GO335" i="1"/>
  <c r="GO163" i="1"/>
  <c r="GO334" i="1"/>
  <c r="GO199" i="1"/>
  <c r="GO210" i="1"/>
  <c r="GO241" i="1"/>
  <c r="GO226" i="1"/>
  <c r="GO256" i="1"/>
  <c r="GO245" i="1"/>
  <c r="GO332" i="1"/>
  <c r="GO176" i="1"/>
  <c r="GO333" i="1"/>
  <c r="GO313" i="1"/>
  <c r="GO172" i="1"/>
  <c r="GO161" i="1"/>
  <c r="GO175" i="1"/>
  <c r="GO324" i="1"/>
  <c r="GO140" i="1"/>
  <c r="GO139" i="1"/>
  <c r="GO19" i="1"/>
  <c r="GO284" i="1"/>
  <c r="GO141" i="1"/>
  <c r="GO250" i="1"/>
  <c r="GO286" i="1"/>
  <c r="GO325" i="1"/>
  <c r="GO291" i="1"/>
  <c r="GO215" i="1"/>
  <c r="GO277" i="1"/>
  <c r="GO302" i="1"/>
  <c r="GO290" i="1"/>
  <c r="GO289" i="1"/>
  <c r="GO318" i="1"/>
  <c r="GO180" i="1"/>
  <c r="GO266" i="1"/>
  <c r="GO292" i="1"/>
  <c r="GO283" i="1"/>
  <c r="GO268" i="1"/>
  <c r="GO173" i="1"/>
  <c r="GO148" i="1"/>
  <c r="GO288" i="1"/>
  <c r="GO305" i="1"/>
  <c r="GO246" i="1"/>
  <c r="GO309" i="1"/>
  <c r="GO183" i="1"/>
  <c r="GO239" i="1"/>
  <c r="GO209" i="1"/>
  <c r="GO235" i="1"/>
  <c r="GO179" i="1"/>
  <c r="GO232" i="1"/>
  <c r="GO301" i="1"/>
  <c r="GO218" i="1"/>
  <c r="GO252" i="1"/>
  <c r="GO167" i="1"/>
  <c r="GO219" i="1"/>
  <c r="GO206" i="1"/>
  <c r="GM30" i="1"/>
  <c r="GM39" i="1" s="1"/>
  <c r="GM32" i="1"/>
  <c r="GM41" i="1" s="1"/>
  <c r="GM28" i="1"/>
  <c r="GM37" i="1" s="1"/>
  <c r="GM26" i="1"/>
  <c r="GM35" i="1" s="1"/>
  <c r="GM27" i="1"/>
  <c r="GM36" i="1" s="1"/>
  <c r="GM31" i="1"/>
  <c r="GM40" i="1" s="1"/>
  <c r="GM29" i="1"/>
  <c r="GM38" i="1" s="1"/>
  <c r="GM33" i="1"/>
  <c r="GM25" i="1"/>
  <c r="GM34" i="1" s="1"/>
  <c r="DJ26" i="1"/>
  <c r="DJ35" i="1" s="1"/>
  <c r="DJ33" i="1"/>
  <c r="DJ31" i="1"/>
  <c r="DJ40" i="1" s="1"/>
  <c r="DJ29" i="1"/>
  <c r="DJ38" i="1" s="1"/>
  <c r="DJ32" i="1"/>
  <c r="DJ41" i="1" s="1"/>
  <c r="DJ30" i="1"/>
  <c r="DJ39" i="1" s="1"/>
  <c r="DJ25" i="1"/>
  <c r="DJ34" i="1" s="1"/>
  <c r="DJ28" i="1"/>
  <c r="DJ37" i="1" s="1"/>
  <c r="DJ27" i="1"/>
  <c r="DJ36" i="1" s="1"/>
  <c r="BC226" i="1"/>
  <c r="BC176" i="1"/>
  <c r="BC323" i="1"/>
  <c r="BC218" i="1"/>
  <c r="BC212" i="1"/>
  <c r="BC149" i="1"/>
  <c r="BC241" i="1"/>
  <c r="BC274" i="1"/>
  <c r="BC249" i="1"/>
  <c r="BC269" i="1"/>
  <c r="BC257" i="1"/>
  <c r="BC310" i="1"/>
  <c r="BC319" i="1"/>
  <c r="BC190" i="1"/>
  <c r="BC215" i="1"/>
  <c r="BC283" i="1"/>
  <c r="BC233" i="1"/>
  <c r="BC207" i="1"/>
  <c r="BC140" i="1"/>
  <c r="BC224" i="1"/>
  <c r="BC276" i="1"/>
  <c r="BC259" i="1"/>
  <c r="BC209" i="1"/>
  <c r="BC141" i="1"/>
  <c r="BC163" i="1"/>
  <c r="BC318" i="1"/>
  <c r="BC312" i="1"/>
  <c r="BC341" i="1"/>
  <c r="BC332" i="1"/>
  <c r="BC305" i="1"/>
  <c r="BC208" i="1"/>
  <c r="BC203" i="1"/>
  <c r="BC301" i="1"/>
  <c r="BC252" i="1"/>
  <c r="BC285" i="1"/>
  <c r="BC267" i="1"/>
  <c r="BC165" i="1"/>
  <c r="BC179" i="1"/>
  <c r="BC334" i="1"/>
  <c r="BC307" i="1"/>
  <c r="BC221" i="1"/>
  <c r="BC162" i="1"/>
  <c r="BC182" i="1"/>
  <c r="BC164" i="1"/>
  <c r="BC217" i="1"/>
  <c r="BC255" i="1"/>
  <c r="BC303" i="1"/>
  <c r="BC235" i="1"/>
  <c r="BC275" i="1"/>
  <c r="BC243" i="1"/>
  <c r="BC245" i="1"/>
  <c r="BC246" i="1"/>
  <c r="BC325" i="1"/>
  <c r="BC317" i="1"/>
  <c r="BC175" i="1"/>
  <c r="BC185" i="1"/>
  <c r="BC166" i="1"/>
  <c r="BC293" i="1"/>
  <c r="BC281" i="1"/>
  <c r="BC288" i="1"/>
  <c r="BC286" i="1"/>
  <c r="BC336" i="1"/>
  <c r="BC254" i="1"/>
  <c r="BC282" i="1"/>
  <c r="BC266" i="1"/>
  <c r="BC309" i="1"/>
  <c r="BC331" i="1"/>
  <c r="BC155" i="1"/>
  <c r="BC171" i="1"/>
  <c r="BC184" i="1"/>
  <c r="BC199" i="1"/>
  <c r="BC139" i="1"/>
  <c r="BC174" i="1"/>
  <c r="BC278" i="1"/>
  <c r="BC247" i="1"/>
  <c r="BC313" i="1"/>
  <c r="BC270" i="1"/>
  <c r="BC337" i="1"/>
  <c r="BC193" i="1"/>
  <c r="BC200" i="1"/>
  <c r="BC216" i="1"/>
  <c r="BC180" i="1"/>
  <c r="BC183" i="1"/>
  <c r="BC223" i="1"/>
  <c r="BC211" i="1"/>
  <c r="BC227" i="1"/>
  <c r="BC19" i="1"/>
  <c r="BC308" i="1"/>
  <c r="BC311" i="1"/>
  <c r="BC244" i="1"/>
  <c r="BC147" i="1"/>
  <c r="BC327" i="1"/>
  <c r="BC321" i="1"/>
  <c r="BC160" i="1"/>
  <c r="BC265" i="1"/>
  <c r="BC181" i="1"/>
  <c r="BC192" i="1"/>
  <c r="BC191" i="1"/>
  <c r="BC138" i="1"/>
  <c r="BC258" i="1"/>
  <c r="BC315" i="1"/>
  <c r="BC339" i="1"/>
  <c r="BC272" i="1"/>
  <c r="BC240" i="1"/>
  <c r="BC316" i="1"/>
  <c r="BC148" i="1"/>
  <c r="BC299" i="1"/>
  <c r="BC338" i="1"/>
  <c r="BC161" i="1"/>
  <c r="BC271" i="1"/>
  <c r="BC238" i="1"/>
  <c r="BC213" i="1"/>
  <c r="BC205" i="1"/>
  <c r="BC204" i="1"/>
  <c r="BC222" i="1"/>
  <c r="BC248" i="1"/>
  <c r="BC260" i="1"/>
  <c r="BC306" i="1"/>
  <c r="BC300" i="1"/>
  <c r="BC333" i="1"/>
  <c r="BC330" i="1"/>
  <c r="BC302" i="1"/>
  <c r="BC256" i="1"/>
  <c r="BC289" i="1"/>
  <c r="BC237" i="1"/>
  <c r="BC169" i="1"/>
  <c r="BC219" i="1"/>
  <c r="BC253" i="1"/>
  <c r="BC273" i="1"/>
  <c r="BC292" i="1"/>
  <c r="BC287" i="1"/>
  <c r="BC314" i="1"/>
  <c r="BC201" i="1"/>
  <c r="BC251" i="1"/>
  <c r="BC187" i="1"/>
  <c r="BC178" i="1"/>
  <c r="BC268" i="1"/>
  <c r="BC328" i="1"/>
  <c r="BC188" i="1"/>
  <c r="BC340" i="1"/>
  <c r="BC298" i="1"/>
  <c r="BC277" i="1"/>
  <c r="BC320" i="1"/>
  <c r="BC210" i="1"/>
  <c r="BC250" i="1"/>
  <c r="BC291" i="1"/>
  <c r="BC194" i="1"/>
  <c r="BC280" i="1"/>
  <c r="BC236" i="1"/>
  <c r="BC329" i="1"/>
  <c r="BC220" i="1"/>
  <c r="BC335" i="1"/>
  <c r="BC304" i="1"/>
  <c r="BC234" i="1"/>
  <c r="BC239" i="1"/>
  <c r="BC214" i="1"/>
  <c r="BC20" i="1"/>
  <c r="BC167" i="1"/>
  <c r="BC202" i="1"/>
  <c r="BC172" i="1"/>
  <c r="BC206" i="1"/>
  <c r="BC326" i="1"/>
  <c r="BC279" i="1"/>
  <c r="BC284" i="1"/>
  <c r="BC173" i="1"/>
  <c r="BC225" i="1"/>
  <c r="BC189" i="1"/>
  <c r="BC290" i="1"/>
  <c r="BC170" i="1"/>
  <c r="BC154" i="1"/>
  <c r="BC232" i="1"/>
  <c r="BC322" i="1"/>
  <c r="BC324" i="1"/>
  <c r="BC146" i="1"/>
  <c r="BC242" i="1"/>
  <c r="JZ176" i="1"/>
  <c r="JZ317" i="1"/>
  <c r="JZ316" i="1"/>
  <c r="JZ334" i="1"/>
  <c r="JZ322" i="1"/>
  <c r="JZ311" i="1"/>
  <c r="JZ326" i="1"/>
  <c r="JZ272" i="1"/>
  <c r="JZ193" i="1"/>
  <c r="JZ20" i="1"/>
  <c r="JZ140" i="1"/>
  <c r="JZ331" i="1"/>
  <c r="JZ313" i="1"/>
  <c r="JZ310" i="1"/>
  <c r="JZ269" i="1"/>
  <c r="JZ266" i="1"/>
  <c r="JZ298" i="1"/>
  <c r="JZ318" i="1"/>
  <c r="JZ319" i="1"/>
  <c r="JZ160" i="1"/>
  <c r="JZ165" i="1"/>
  <c r="JZ265" i="1"/>
  <c r="JZ270" i="1"/>
  <c r="JZ238" i="1"/>
  <c r="JZ300" i="1"/>
  <c r="JZ253" i="1"/>
  <c r="JZ146" i="1"/>
  <c r="JZ232" i="1"/>
  <c r="JZ273" i="1"/>
  <c r="JZ155" i="1"/>
  <c r="JZ336" i="1"/>
  <c r="JZ324" i="1"/>
  <c r="JZ329" i="1"/>
  <c r="JZ227" i="1"/>
  <c r="JZ241" i="1"/>
  <c r="JZ330" i="1"/>
  <c r="JZ200" i="1"/>
  <c r="JZ204" i="1"/>
  <c r="JZ223" i="1"/>
  <c r="JZ239" i="1"/>
  <c r="JZ209" i="1"/>
  <c r="JZ284" i="1"/>
  <c r="JZ242" i="1"/>
  <c r="JZ216" i="1"/>
  <c r="JZ245" i="1"/>
  <c r="JZ149" i="1"/>
  <c r="JZ323" i="1"/>
  <c r="JZ338" i="1"/>
  <c r="JZ328" i="1"/>
  <c r="JZ202" i="1"/>
  <c r="JZ139" i="1"/>
  <c r="JZ289" i="1"/>
  <c r="JZ250" i="1"/>
  <c r="JZ304" i="1"/>
  <c r="JZ141" i="1"/>
  <c r="JZ163" i="1"/>
  <c r="JZ175" i="1"/>
  <c r="JZ306" i="1"/>
  <c r="JZ147" i="1"/>
  <c r="JZ180" i="1"/>
  <c r="JZ162" i="1"/>
  <c r="JZ170" i="1"/>
  <c r="JZ148" i="1"/>
  <c r="JZ221" i="1"/>
  <c r="JZ138" i="1"/>
  <c r="JZ19" i="1"/>
  <c r="JZ257" i="1"/>
  <c r="JZ285" i="1"/>
  <c r="JZ286" i="1"/>
  <c r="JZ235" i="1"/>
  <c r="JZ224" i="1"/>
  <c r="JZ307" i="1"/>
  <c r="JZ302" i="1"/>
  <c r="JZ191" i="1"/>
  <c r="JZ174" i="1"/>
  <c r="JZ181" i="1"/>
  <c r="JZ268" i="1"/>
  <c r="JZ274" i="1"/>
  <c r="JZ247" i="1"/>
  <c r="JZ282" i="1"/>
  <c r="JZ276" i="1"/>
  <c r="JZ288" i="1"/>
  <c r="JZ283" i="1"/>
  <c r="JZ260" i="1"/>
  <c r="JZ240" i="1"/>
  <c r="JZ325" i="1"/>
  <c r="JZ305" i="1"/>
  <c r="JZ178" i="1"/>
  <c r="JZ236" i="1"/>
  <c r="JZ225" i="1"/>
  <c r="JZ308" i="1"/>
  <c r="JZ203" i="1"/>
  <c r="JZ215" i="1"/>
  <c r="JZ290" i="1"/>
  <c r="JZ243" i="1"/>
  <c r="JZ287" i="1"/>
  <c r="JZ335" i="1"/>
  <c r="JZ278" i="1"/>
  <c r="JZ339" i="1"/>
  <c r="JZ192" i="1"/>
  <c r="JZ210" i="1"/>
  <c r="JZ213" i="1"/>
  <c r="JZ173" i="1"/>
  <c r="JZ187" i="1"/>
  <c r="JZ341" i="1"/>
  <c r="JZ206" i="1"/>
  <c r="JZ217" i="1"/>
  <c r="JZ244" i="1"/>
  <c r="JZ234" i="1"/>
  <c r="JZ255" i="1"/>
  <c r="JZ267" i="1"/>
  <c r="JZ211" i="1"/>
  <c r="JZ201" i="1"/>
  <c r="JZ312" i="1"/>
  <c r="JZ167" i="1"/>
  <c r="JZ208" i="1"/>
  <c r="JZ182" i="1"/>
  <c r="JZ190" i="1"/>
  <c r="JZ249" i="1"/>
  <c r="JZ207" i="1"/>
  <c r="JZ237" i="1"/>
  <c r="JZ337" i="1"/>
  <c r="JZ303" i="1"/>
  <c r="JZ212" i="1"/>
  <c r="JZ254" i="1"/>
  <c r="JZ327" i="1"/>
  <c r="JZ279" i="1"/>
  <c r="JZ299" i="1"/>
  <c r="JZ320" i="1"/>
  <c r="JZ169" i="1"/>
  <c r="JZ171" i="1"/>
  <c r="JZ172" i="1"/>
  <c r="JZ309" i="1"/>
  <c r="JZ205" i="1"/>
  <c r="JZ233" i="1"/>
  <c r="JZ256" i="1"/>
  <c r="JZ218" i="1"/>
  <c r="JZ301" i="1"/>
  <c r="JZ315" i="1"/>
  <c r="JZ333" i="1"/>
  <c r="JZ164" i="1"/>
  <c r="JZ271" i="1"/>
  <c r="JZ281" i="1"/>
  <c r="JZ293" i="1"/>
  <c r="JZ258" i="1"/>
  <c r="JZ219" i="1"/>
  <c r="JZ246" i="1"/>
  <c r="JZ321" i="1"/>
  <c r="JZ277" i="1"/>
  <c r="JZ280" i="1"/>
  <c r="JZ251" i="1"/>
  <c r="JZ248" i="1"/>
  <c r="JZ275" i="1"/>
  <c r="JZ183" i="1"/>
  <c r="JZ188" i="1"/>
  <c r="JZ214" i="1"/>
  <c r="JZ220" i="1"/>
  <c r="JZ189" i="1"/>
  <c r="JZ226" i="1"/>
  <c r="JZ184" i="1"/>
  <c r="JZ194" i="1"/>
  <c r="JZ154" i="1"/>
  <c r="JZ222" i="1"/>
  <c r="JZ332" i="1"/>
  <c r="JZ292" i="1"/>
  <c r="JZ166" i="1"/>
  <c r="JZ161" i="1"/>
  <c r="JZ252" i="1"/>
  <c r="JZ185" i="1"/>
  <c r="JZ314" i="1"/>
  <c r="JZ259" i="1"/>
  <c r="JZ179" i="1"/>
  <c r="JZ340" i="1"/>
  <c r="JZ199" i="1"/>
  <c r="JZ291" i="1"/>
  <c r="FW31" i="1"/>
  <c r="FW40" i="1" s="1"/>
  <c r="FW28" i="1"/>
  <c r="FW37" i="1" s="1"/>
  <c r="FW27" i="1"/>
  <c r="FW36" i="1" s="1"/>
  <c r="FW33" i="1"/>
  <c r="FW25" i="1"/>
  <c r="FW34" i="1" s="1"/>
  <c r="FW30" i="1"/>
  <c r="FW39" i="1" s="1"/>
  <c r="FW32" i="1"/>
  <c r="FW41" i="1" s="1"/>
  <c r="FW29" i="1"/>
  <c r="FW38" i="1" s="1"/>
  <c r="FW26" i="1"/>
  <c r="FW35" i="1" s="1"/>
  <c r="DF31" i="1"/>
  <c r="DF40" i="1" s="1"/>
  <c r="DF29" i="1"/>
  <c r="DF38" i="1" s="1"/>
  <c r="DF33" i="1"/>
  <c r="DF26" i="1"/>
  <c r="DF35" i="1" s="1"/>
  <c r="DF30" i="1"/>
  <c r="DF39" i="1" s="1"/>
  <c r="DF27" i="1"/>
  <c r="DF36" i="1" s="1"/>
  <c r="DF28" i="1"/>
  <c r="DF37" i="1" s="1"/>
  <c r="DF25" i="1"/>
  <c r="DF34" i="1" s="1"/>
  <c r="DF32" i="1"/>
  <c r="DF41" i="1" s="1"/>
  <c r="IX30" i="1"/>
  <c r="IX39" i="1" s="1"/>
  <c r="IX28" i="1"/>
  <c r="IX37" i="1" s="1"/>
  <c r="IX26" i="1"/>
  <c r="IX35" i="1" s="1"/>
  <c r="IX31" i="1"/>
  <c r="IX40" i="1" s="1"/>
  <c r="IX27" i="1"/>
  <c r="IX36" i="1" s="1"/>
  <c r="IX33" i="1"/>
  <c r="IX25" i="1"/>
  <c r="IX34" i="1" s="1"/>
  <c r="IX32" i="1"/>
  <c r="IX41" i="1" s="1"/>
  <c r="IX29" i="1"/>
  <c r="IX38" i="1" s="1"/>
  <c r="CM26" i="1"/>
  <c r="CM35" i="1" s="1"/>
  <c r="CM28" i="1"/>
  <c r="CM37" i="1" s="1"/>
  <c r="CM29" i="1"/>
  <c r="CM38" i="1" s="1"/>
  <c r="CM33" i="1"/>
  <c r="CM30" i="1"/>
  <c r="CM39" i="1" s="1"/>
  <c r="CM31" i="1"/>
  <c r="CM40" i="1" s="1"/>
  <c r="CM32" i="1"/>
  <c r="CM41" i="1" s="1"/>
  <c r="CM27" i="1"/>
  <c r="CM36" i="1" s="1"/>
  <c r="CM25" i="1"/>
  <c r="CM34" i="1" s="1"/>
  <c r="IQ31" i="1"/>
  <c r="IQ40" i="1" s="1"/>
  <c r="IQ27" i="1"/>
  <c r="IQ36" i="1" s="1"/>
  <c r="IQ29" i="1"/>
  <c r="IQ38" i="1" s="1"/>
  <c r="IQ30" i="1"/>
  <c r="IQ39" i="1" s="1"/>
  <c r="IQ26" i="1"/>
  <c r="IQ35" i="1" s="1"/>
  <c r="IQ32" i="1"/>
  <c r="IQ41" i="1" s="1"/>
  <c r="IQ28" i="1"/>
  <c r="IQ37" i="1" s="1"/>
  <c r="IQ25" i="1"/>
  <c r="IQ34" i="1" s="1"/>
  <c r="IQ33" i="1"/>
  <c r="JS148" i="1"/>
  <c r="JS305" i="1"/>
  <c r="JS267" i="1"/>
  <c r="JS337" i="1"/>
  <c r="JS266" i="1"/>
  <c r="JS299" i="1"/>
  <c r="JS332" i="1"/>
  <c r="JS222" i="1"/>
  <c r="JS180" i="1"/>
  <c r="JS224" i="1"/>
  <c r="JS225" i="1"/>
  <c r="JS279" i="1"/>
  <c r="JS257" i="1"/>
  <c r="JS251" i="1"/>
  <c r="JS276" i="1"/>
  <c r="JS317" i="1"/>
  <c r="JS154" i="1"/>
  <c r="JS189" i="1"/>
  <c r="JS187" i="1"/>
  <c r="JS300" i="1"/>
  <c r="JS166" i="1"/>
  <c r="JS286" i="1"/>
  <c r="JS310" i="1"/>
  <c r="JS325" i="1"/>
  <c r="JS232" i="1"/>
  <c r="JS208" i="1"/>
  <c r="JS213" i="1"/>
  <c r="JS164" i="1"/>
  <c r="JS285" i="1"/>
  <c r="JS236" i="1"/>
  <c r="JS323" i="1"/>
  <c r="JS306" i="1"/>
  <c r="JS318" i="1"/>
  <c r="JS313" i="1"/>
  <c r="JS329" i="1"/>
  <c r="JS238" i="1"/>
  <c r="JS178" i="1"/>
  <c r="JS139" i="1"/>
  <c r="JS220" i="1"/>
  <c r="JS241" i="1"/>
  <c r="JS316" i="1"/>
  <c r="JS303" i="1"/>
  <c r="JS246" i="1"/>
  <c r="JS259" i="1"/>
  <c r="JS161" i="1"/>
  <c r="JS339" i="1"/>
  <c r="JS277" i="1"/>
  <c r="JS331" i="1"/>
  <c r="JS172" i="1"/>
  <c r="JS280" i="1"/>
  <c r="JS193" i="1"/>
  <c r="JS209" i="1"/>
  <c r="JS336" i="1"/>
  <c r="JS212" i="1"/>
  <c r="JS290" i="1"/>
  <c r="JS243" i="1"/>
  <c r="JS254" i="1"/>
  <c r="JS162" i="1"/>
  <c r="JS147" i="1"/>
  <c r="JS319" i="1"/>
  <c r="JS155" i="1"/>
  <c r="JS141" i="1"/>
  <c r="JS233" i="1"/>
  <c r="JS321" i="1"/>
  <c r="JS210" i="1"/>
  <c r="JS200" i="1"/>
  <c r="JS248" i="1"/>
  <c r="JS256" i="1"/>
  <c r="JS227" i="1"/>
  <c r="JS284" i="1"/>
  <c r="JS250" i="1"/>
  <c r="JS206" i="1"/>
  <c r="JS309" i="1"/>
  <c r="JS315" i="1"/>
  <c r="JS160" i="1"/>
  <c r="JS165" i="1"/>
  <c r="JS328" i="1"/>
  <c r="JS192" i="1"/>
  <c r="JS219" i="1"/>
  <c r="JS270" i="1"/>
  <c r="JS214" i="1"/>
  <c r="JS275" i="1"/>
  <c r="JS140" i="1"/>
  <c r="JS320" i="1"/>
  <c r="JS176" i="1"/>
  <c r="JS324" i="1"/>
  <c r="JS333" i="1"/>
  <c r="JS174" i="1"/>
  <c r="JS282" i="1"/>
  <c r="JS226" i="1"/>
  <c r="JS221" i="1"/>
  <c r="JS20" i="1"/>
  <c r="JS218" i="1"/>
  <c r="JS179" i="1"/>
  <c r="JS217" i="1"/>
  <c r="JS258" i="1"/>
  <c r="JS281" i="1"/>
  <c r="JS278" i="1"/>
  <c r="JS260" i="1"/>
  <c r="JS322" i="1"/>
  <c r="JS307" i="1"/>
  <c r="JS188" i="1"/>
  <c r="JS163" i="1"/>
  <c r="JS184" i="1"/>
  <c r="JS183" i="1"/>
  <c r="JS293" i="1"/>
  <c r="JS235" i="1"/>
  <c r="JS271" i="1"/>
  <c r="JS272" i="1"/>
  <c r="JS268" i="1"/>
  <c r="JS181" i="1"/>
  <c r="JS207" i="1"/>
  <c r="JS273" i="1"/>
  <c r="JS304" i="1"/>
  <c r="JS330" i="1"/>
  <c r="JS338" i="1"/>
  <c r="JS170" i="1"/>
  <c r="JS171" i="1"/>
  <c r="JS203" i="1"/>
  <c r="JS204" i="1"/>
  <c r="JS265" i="1"/>
  <c r="JS291" i="1"/>
  <c r="JS242" i="1"/>
  <c r="JS312" i="1"/>
  <c r="JS240" i="1"/>
  <c r="JS308" i="1"/>
  <c r="JS191" i="1"/>
  <c r="JS202" i="1"/>
  <c r="JS237" i="1"/>
  <c r="JS326" i="1"/>
  <c r="JS185" i="1"/>
  <c r="JS341" i="1"/>
  <c r="JS190" i="1"/>
  <c r="JS167" i="1"/>
  <c r="JS289" i="1"/>
  <c r="JS292" i="1"/>
  <c r="JS239" i="1"/>
  <c r="JS288" i="1"/>
  <c r="JS149" i="1"/>
  <c r="JS249" i="1"/>
  <c r="JS327" i="1"/>
  <c r="JS298" i="1"/>
  <c r="JS173" i="1"/>
  <c r="JS194" i="1"/>
  <c r="JS216" i="1"/>
  <c r="JS252" i="1"/>
  <c r="JS283" i="1"/>
  <c r="JS302" i="1"/>
  <c r="JS301" i="1"/>
  <c r="JS215" i="1"/>
  <c r="JS287" i="1"/>
  <c r="JS340" i="1"/>
  <c r="JS244" i="1"/>
  <c r="JS211" i="1"/>
  <c r="JS335" i="1"/>
  <c r="JS234" i="1"/>
  <c r="JS199" i="1"/>
  <c r="JS311" i="1"/>
  <c r="JS19" i="1"/>
  <c r="JS223" i="1"/>
  <c r="JS334" i="1"/>
  <c r="JS314" i="1"/>
  <c r="JS255" i="1"/>
  <c r="JS201" i="1"/>
  <c r="JS274" i="1"/>
  <c r="JS247" i="1"/>
  <c r="JS175" i="1"/>
  <c r="JS253" i="1"/>
  <c r="JS269" i="1"/>
  <c r="JS169" i="1"/>
  <c r="JS182" i="1"/>
  <c r="JS138" i="1"/>
  <c r="JS146" i="1"/>
  <c r="JS245" i="1"/>
  <c r="JS205" i="1"/>
  <c r="BH28" i="1"/>
  <c r="BH37" i="1" s="1"/>
  <c r="BH31" i="1"/>
  <c r="BH40" i="1" s="1"/>
  <c r="BH32" i="1"/>
  <c r="BH41" i="1" s="1"/>
  <c r="BH26" i="1"/>
  <c r="BH35" i="1" s="1"/>
  <c r="BH30" i="1"/>
  <c r="BH39" i="1" s="1"/>
  <c r="BH27" i="1"/>
  <c r="BH36" i="1" s="1"/>
  <c r="BH33" i="1"/>
  <c r="BH25" i="1"/>
  <c r="BH34" i="1" s="1"/>
  <c r="BH29" i="1"/>
  <c r="BH38" i="1" s="1"/>
  <c r="FY26" i="1"/>
  <c r="FY35" i="1" s="1"/>
  <c r="FY31" i="1"/>
  <c r="FY40" i="1" s="1"/>
  <c r="FY33" i="1"/>
  <c r="FY27" i="1"/>
  <c r="FY36" i="1" s="1"/>
  <c r="FY32" i="1"/>
  <c r="FY41" i="1" s="1"/>
  <c r="FY29" i="1"/>
  <c r="FY38" i="1" s="1"/>
  <c r="FY30" i="1"/>
  <c r="FY39" i="1" s="1"/>
  <c r="FY25" i="1"/>
  <c r="FY34" i="1" s="1"/>
  <c r="FY28" i="1"/>
  <c r="FY37" i="1" s="1"/>
  <c r="DU33" i="1"/>
  <c r="DU31" i="1"/>
  <c r="DU40" i="1" s="1"/>
  <c r="DU28" i="1"/>
  <c r="DU37" i="1" s="1"/>
  <c r="DU29" i="1"/>
  <c r="DU38" i="1" s="1"/>
  <c r="DU32" i="1"/>
  <c r="DU41" i="1" s="1"/>
  <c r="DU26" i="1"/>
  <c r="DU35" i="1" s="1"/>
  <c r="DU30" i="1"/>
  <c r="DU39" i="1" s="1"/>
  <c r="DU27" i="1"/>
  <c r="DU36" i="1" s="1"/>
  <c r="DU25" i="1"/>
  <c r="DU34" i="1" s="1"/>
  <c r="GV28" i="1"/>
  <c r="GV37" i="1" s="1"/>
  <c r="GV29" i="1"/>
  <c r="GV38" i="1" s="1"/>
  <c r="GV27" i="1"/>
  <c r="GV36" i="1" s="1"/>
  <c r="GV31" i="1"/>
  <c r="GV40" i="1" s="1"/>
  <c r="GV25" i="1"/>
  <c r="GV34" i="1" s="1"/>
  <c r="GV33" i="1"/>
  <c r="GV32" i="1"/>
  <c r="GV41" i="1" s="1"/>
  <c r="GV26" i="1"/>
  <c r="GV35" i="1" s="1"/>
  <c r="GV30" i="1"/>
  <c r="GV39" i="1" s="1"/>
  <c r="EE299" i="1"/>
  <c r="EE302" i="1"/>
  <c r="EE236" i="1"/>
  <c r="EE242" i="1"/>
  <c r="EE241" i="1"/>
  <c r="EE260" i="1"/>
  <c r="EE290" i="1"/>
  <c r="EE207" i="1"/>
  <c r="EE327" i="1"/>
  <c r="EE314" i="1"/>
  <c r="EE233" i="1"/>
  <c r="EE170" i="1"/>
  <c r="EE184" i="1"/>
  <c r="EE269" i="1"/>
  <c r="EE234" i="1"/>
  <c r="EE273" i="1"/>
  <c r="EE240" i="1"/>
  <c r="EE247" i="1"/>
  <c r="EE291" i="1"/>
  <c r="EE259" i="1"/>
  <c r="EE146" i="1"/>
  <c r="EE310" i="1"/>
  <c r="EE281" i="1"/>
  <c r="EE287" i="1"/>
  <c r="EE162" i="1"/>
  <c r="EE173" i="1"/>
  <c r="EE155" i="1"/>
  <c r="EE205" i="1"/>
  <c r="EE138" i="1"/>
  <c r="EE163" i="1"/>
  <c r="EE282" i="1"/>
  <c r="EE265" i="1"/>
  <c r="EE215" i="1"/>
  <c r="EE244" i="1"/>
  <c r="EE313" i="1"/>
  <c r="EE192" i="1"/>
  <c r="EE208" i="1"/>
  <c r="EE276" i="1"/>
  <c r="EE169" i="1"/>
  <c r="EE183" i="1"/>
  <c r="EE274" i="1"/>
  <c r="EE211" i="1"/>
  <c r="EE235" i="1"/>
  <c r="EE19" i="1"/>
  <c r="EE283" i="1"/>
  <c r="EE257" i="1"/>
  <c r="EE288" i="1"/>
  <c r="EE268" i="1"/>
  <c r="EE284" i="1"/>
  <c r="EE336" i="1"/>
  <c r="EE332" i="1"/>
  <c r="EE232" i="1"/>
  <c r="EE179" i="1"/>
  <c r="EE191" i="1"/>
  <c r="EE316" i="1"/>
  <c r="EE139" i="1"/>
  <c r="EE278" i="1"/>
  <c r="EE306" i="1"/>
  <c r="EE328" i="1"/>
  <c r="EE210" i="1"/>
  <c r="EE289" i="1"/>
  <c r="EE298" i="1"/>
  <c r="EE304" i="1"/>
  <c r="EE308" i="1"/>
  <c r="EE320" i="1"/>
  <c r="EE252" i="1"/>
  <c r="EE212" i="1"/>
  <c r="EE243" i="1"/>
  <c r="EE172" i="1"/>
  <c r="EE219" i="1"/>
  <c r="EE204" i="1"/>
  <c r="EE194" i="1"/>
  <c r="EE277" i="1"/>
  <c r="EE237" i="1"/>
  <c r="EE224" i="1"/>
  <c r="EE339" i="1"/>
  <c r="EE331" i="1"/>
  <c r="EE330" i="1"/>
  <c r="EE311" i="1"/>
  <c r="EE255" i="1"/>
  <c r="EE214" i="1"/>
  <c r="EE271" i="1"/>
  <c r="EE333" i="1"/>
  <c r="EE209" i="1"/>
  <c r="EE226" i="1"/>
  <c r="EE171" i="1"/>
  <c r="EE266" i="1"/>
  <c r="EE222" i="1"/>
  <c r="EE206" i="1"/>
  <c r="EE218" i="1"/>
  <c r="EE199" i="1"/>
  <c r="EE256" i="1"/>
  <c r="EE251" i="1"/>
  <c r="EE280" i="1"/>
  <c r="EE337" i="1"/>
  <c r="EE315" i="1"/>
  <c r="EE167" i="1"/>
  <c r="EE160" i="1"/>
  <c r="EE223" i="1"/>
  <c r="EE182" i="1"/>
  <c r="EE216" i="1"/>
  <c r="EE325" i="1"/>
  <c r="EE318" i="1"/>
  <c r="EE175" i="1"/>
  <c r="EE292" i="1"/>
  <c r="EE227" i="1"/>
  <c r="EE321" i="1"/>
  <c r="EE147" i="1"/>
  <c r="EE301" i="1"/>
  <c r="EE329" i="1"/>
  <c r="EE165" i="1"/>
  <c r="EE238" i="1"/>
  <c r="EE217" i="1"/>
  <c r="EE245" i="1"/>
  <c r="EE200" i="1"/>
  <c r="EE258" i="1"/>
  <c r="EE270" i="1"/>
  <c r="EE250" i="1"/>
  <c r="EE246" i="1"/>
  <c r="EE190" i="1"/>
  <c r="EE319" i="1"/>
  <c r="EE340" i="1"/>
  <c r="EE20" i="1"/>
  <c r="EE279" i="1"/>
  <c r="EE253" i="1"/>
  <c r="EE213" i="1"/>
  <c r="EE203" i="1"/>
  <c r="EE140" i="1"/>
  <c r="EE272" i="1"/>
  <c r="EE293" i="1"/>
  <c r="EE239" i="1"/>
  <c r="EE312" i="1"/>
  <c r="EE341" i="1"/>
  <c r="EE201" i="1"/>
  <c r="EE193" i="1"/>
  <c r="EE322" i="1"/>
  <c r="EE187" i="1"/>
  <c r="EE178" i="1"/>
  <c r="EE181" i="1"/>
  <c r="EE249" i="1"/>
  <c r="EE180" i="1"/>
  <c r="EE335" i="1"/>
  <c r="EE149" i="1"/>
  <c r="EE164" i="1"/>
  <c r="EE300" i="1"/>
  <c r="EE326" i="1"/>
  <c r="EE323" i="1"/>
  <c r="EE305" i="1"/>
  <c r="EE202" i="1"/>
  <c r="EE248" i="1"/>
  <c r="EE188" i="1"/>
  <c r="EE185" i="1"/>
  <c r="EE309" i="1"/>
  <c r="EE303" i="1"/>
  <c r="EE225" i="1"/>
  <c r="EE176" i="1"/>
  <c r="EE338" i="1"/>
  <c r="EE275" i="1"/>
  <c r="EE317" i="1"/>
  <c r="EE324" i="1"/>
  <c r="EE267" i="1"/>
  <c r="EE254" i="1"/>
  <c r="EE189" i="1"/>
  <c r="EE154" i="1"/>
  <c r="EE307" i="1"/>
  <c r="EE141" i="1"/>
  <c r="EE286" i="1"/>
  <c r="EE334" i="1"/>
  <c r="EE174" i="1"/>
  <c r="EE148" i="1"/>
  <c r="EE285" i="1"/>
  <c r="EE161" i="1"/>
  <c r="EE166" i="1"/>
  <c r="EE220" i="1"/>
  <c r="EE221" i="1"/>
  <c r="BO28" i="1"/>
  <c r="BO37" i="1" s="1"/>
  <c r="BO33" i="1"/>
  <c r="BO27" i="1"/>
  <c r="BO36" i="1" s="1"/>
  <c r="BO32" i="1"/>
  <c r="BO41" i="1" s="1"/>
  <c r="BO30" i="1"/>
  <c r="BO39" i="1" s="1"/>
  <c r="BO31" i="1"/>
  <c r="BO40" i="1" s="1"/>
  <c r="BO29" i="1"/>
  <c r="BO38" i="1" s="1"/>
  <c r="BO25" i="1"/>
  <c r="BO34" i="1" s="1"/>
  <c r="BO26" i="1"/>
  <c r="BO35" i="1" s="1"/>
  <c r="DY200" i="1"/>
  <c r="DY242" i="1"/>
  <c r="DY155" i="1"/>
  <c r="DY315" i="1"/>
  <c r="DY251" i="1"/>
  <c r="DY162" i="1"/>
  <c r="DY178" i="1"/>
  <c r="DY217" i="1"/>
  <c r="DY138" i="1"/>
  <c r="DY207" i="1"/>
  <c r="DY227" i="1"/>
  <c r="DY269" i="1"/>
  <c r="DY276" i="1"/>
  <c r="DY165" i="1"/>
  <c r="DY255" i="1"/>
  <c r="DY160" i="1"/>
  <c r="DY192" i="1"/>
  <c r="DY220" i="1"/>
  <c r="DY307" i="1"/>
  <c r="DY176" i="1"/>
  <c r="DY182" i="1"/>
  <c r="DY331" i="1"/>
  <c r="DY306" i="1"/>
  <c r="DY310" i="1"/>
  <c r="DY309" i="1"/>
  <c r="DY234" i="1"/>
  <c r="DY286" i="1"/>
  <c r="DY265" i="1"/>
  <c r="DY148" i="1"/>
  <c r="DY213" i="1"/>
  <c r="DY299" i="1"/>
  <c r="DY312" i="1"/>
  <c r="DY266" i="1"/>
  <c r="DY184" i="1"/>
  <c r="DY181" i="1"/>
  <c r="DY313" i="1"/>
  <c r="DY222" i="1"/>
  <c r="DY335" i="1"/>
  <c r="DY339" i="1"/>
  <c r="DY321" i="1"/>
  <c r="DY333" i="1"/>
  <c r="DY256" i="1"/>
  <c r="DY147" i="1"/>
  <c r="DY239" i="1"/>
  <c r="DY298" i="1"/>
  <c r="DY319" i="1"/>
  <c r="DY172" i="1"/>
  <c r="DY187" i="1"/>
  <c r="DY293" i="1"/>
  <c r="DY201" i="1"/>
  <c r="DY224" i="1"/>
  <c r="DY236" i="1"/>
  <c r="DY245" i="1"/>
  <c r="DY290" i="1"/>
  <c r="DY275" i="1"/>
  <c r="DY301" i="1"/>
  <c r="DY180" i="1"/>
  <c r="DY311" i="1"/>
  <c r="DY323" i="1"/>
  <c r="DY326" i="1"/>
  <c r="DY149" i="1"/>
  <c r="DY280" i="1"/>
  <c r="DY329" i="1"/>
  <c r="DY215" i="1"/>
  <c r="DY226" i="1"/>
  <c r="DY19" i="1"/>
  <c r="DY238" i="1"/>
  <c r="DY244" i="1"/>
  <c r="DY258" i="1"/>
  <c r="DY324" i="1"/>
  <c r="DY232" i="1"/>
  <c r="DY327" i="1"/>
  <c r="DY338" i="1"/>
  <c r="DY287" i="1"/>
  <c r="DY189" i="1"/>
  <c r="DY199" i="1"/>
  <c r="DY209" i="1"/>
  <c r="DY225" i="1"/>
  <c r="DY175" i="1"/>
  <c r="DY278" i="1"/>
  <c r="DY292" i="1"/>
  <c r="DY169" i="1"/>
  <c r="DY185" i="1"/>
  <c r="DY179" i="1"/>
  <c r="DY170" i="1"/>
  <c r="DY320" i="1"/>
  <c r="DY300" i="1"/>
  <c r="DY288" i="1"/>
  <c r="DY188" i="1"/>
  <c r="DY253" i="1"/>
  <c r="DY246" i="1"/>
  <c r="DY212" i="1"/>
  <c r="DY247" i="1"/>
  <c r="DY271" i="1"/>
  <c r="DY254" i="1"/>
  <c r="DY233" i="1"/>
  <c r="DY164" i="1"/>
  <c r="DY305" i="1"/>
  <c r="DY210" i="1"/>
  <c r="DY304" i="1"/>
  <c r="DY166" i="1"/>
  <c r="DY173" i="1"/>
  <c r="DY194" i="1"/>
  <c r="DY140" i="1"/>
  <c r="DY193" i="1"/>
  <c r="DY337" i="1"/>
  <c r="DY328" i="1"/>
  <c r="DY190" i="1"/>
  <c r="DY283" i="1"/>
  <c r="DY308" i="1"/>
  <c r="DY267" i="1"/>
  <c r="DY289" i="1"/>
  <c r="DY272" i="1"/>
  <c r="DY317" i="1"/>
  <c r="DY332" i="1"/>
  <c r="DY260" i="1"/>
  <c r="DY141" i="1"/>
  <c r="DY206" i="1"/>
  <c r="DY219" i="1"/>
  <c r="DY282" i="1"/>
  <c r="DY257" i="1"/>
  <c r="DY277" i="1"/>
  <c r="DY191" i="1"/>
  <c r="DY330" i="1"/>
  <c r="DY154" i="1"/>
  <c r="DY204" i="1"/>
  <c r="DY240" i="1"/>
  <c r="DY241" i="1"/>
  <c r="DY325" i="1"/>
  <c r="DY211" i="1"/>
  <c r="DY250" i="1"/>
  <c r="DY223" i="1"/>
  <c r="DY221" i="1"/>
  <c r="DY249" i="1"/>
  <c r="DY314" i="1"/>
  <c r="DY340" i="1"/>
  <c r="DY146" i="1"/>
  <c r="DY183" i="1"/>
  <c r="DY270" i="1"/>
  <c r="DY174" i="1"/>
  <c r="DY202" i="1"/>
  <c r="DY163" i="1"/>
  <c r="DY235" i="1"/>
  <c r="DY205" i="1"/>
  <c r="DY243" i="1"/>
  <c r="DY284" i="1"/>
  <c r="DY208" i="1"/>
  <c r="DY252" i="1"/>
  <c r="DY303" i="1"/>
  <c r="DY237" i="1"/>
  <c r="DY336" i="1"/>
  <c r="DY139" i="1"/>
  <c r="DY259" i="1"/>
  <c r="DY316" i="1"/>
  <c r="DY161" i="1"/>
  <c r="DY281" i="1"/>
  <c r="DY203" i="1"/>
  <c r="DY171" i="1"/>
  <c r="DY302" i="1"/>
  <c r="DY274" i="1"/>
  <c r="DY285" i="1"/>
  <c r="DY20" i="1"/>
  <c r="DY268" i="1"/>
  <c r="DY334" i="1"/>
  <c r="DY216" i="1"/>
  <c r="DY341" i="1"/>
  <c r="DY273" i="1"/>
  <c r="DY279" i="1"/>
  <c r="DY218" i="1"/>
  <c r="DY291" i="1"/>
  <c r="DY248" i="1"/>
  <c r="DY322" i="1"/>
  <c r="DY214" i="1"/>
  <c r="DY167" i="1"/>
  <c r="DY318" i="1"/>
  <c r="CO336" i="1"/>
  <c r="CO247" i="1"/>
  <c r="CO335" i="1"/>
  <c r="CO317" i="1"/>
  <c r="CO304" i="1"/>
  <c r="CO180" i="1"/>
  <c r="CO141" i="1"/>
  <c r="CO252" i="1"/>
  <c r="CO292" i="1"/>
  <c r="CO322" i="1"/>
  <c r="CO333" i="1"/>
  <c r="CO272" i="1"/>
  <c r="CO275" i="1"/>
  <c r="CO148" i="1"/>
  <c r="CO309" i="1"/>
  <c r="CO182" i="1"/>
  <c r="CO314" i="1"/>
  <c r="CO155" i="1"/>
  <c r="CO321" i="1"/>
  <c r="CO188" i="1"/>
  <c r="CO201" i="1"/>
  <c r="CO19" i="1"/>
  <c r="CO318" i="1"/>
  <c r="CO251" i="1"/>
  <c r="CO245" i="1"/>
  <c r="CO258" i="1"/>
  <c r="CO215" i="1"/>
  <c r="CO147" i="1"/>
  <c r="CO328" i="1"/>
  <c r="CO162" i="1"/>
  <c r="CO243" i="1"/>
  <c r="CO171" i="1"/>
  <c r="CO211" i="1"/>
  <c r="CO223" i="1"/>
  <c r="CO213" i="1"/>
  <c r="CO239" i="1"/>
  <c r="CO256" i="1"/>
  <c r="CO259" i="1"/>
  <c r="CO288" i="1"/>
  <c r="CO140" i="1"/>
  <c r="CO313" i="1"/>
  <c r="CO339" i="1"/>
  <c r="CO300" i="1"/>
  <c r="CO233" i="1"/>
  <c r="CO234" i="1"/>
  <c r="CO210" i="1"/>
  <c r="CO194" i="1"/>
  <c r="CO209" i="1"/>
  <c r="CO312" i="1"/>
  <c r="CO225" i="1"/>
  <c r="CO271" i="1"/>
  <c r="CO266" i="1"/>
  <c r="CO160" i="1"/>
  <c r="CO173" i="1"/>
  <c r="CO319" i="1"/>
  <c r="CO315" i="1"/>
  <c r="CO20" i="1"/>
  <c r="CO332" i="1"/>
  <c r="CO176" i="1"/>
  <c r="CO164" i="1"/>
  <c r="CO200" i="1"/>
  <c r="CO138" i="1"/>
  <c r="CO221" i="1"/>
  <c r="CO267" i="1"/>
  <c r="CO290" i="1"/>
  <c r="CO246" i="1"/>
  <c r="CO241" i="1"/>
  <c r="CO203" i="1"/>
  <c r="CO331" i="1"/>
  <c r="CO327" i="1"/>
  <c r="CO202" i="1"/>
  <c r="CO165" i="1"/>
  <c r="CO183" i="1"/>
  <c r="CO254" i="1"/>
  <c r="CO280" i="1"/>
  <c r="CO255" i="1"/>
  <c r="CO149" i="1"/>
  <c r="CO269" i="1"/>
  <c r="CO303" i="1"/>
  <c r="CO285" i="1"/>
  <c r="CO281" i="1"/>
  <c r="CO244" i="1"/>
  <c r="CO310" i="1"/>
  <c r="CO308" i="1"/>
  <c r="CO167" i="1"/>
  <c r="CO170" i="1"/>
  <c r="CO181" i="1"/>
  <c r="CO273" i="1"/>
  <c r="CO323" i="1"/>
  <c r="CO172" i="1"/>
  <c r="CO276" i="1"/>
  <c r="CO238" i="1"/>
  <c r="CO191" i="1"/>
  <c r="CO282" i="1"/>
  <c r="CO325" i="1"/>
  <c r="CO193" i="1"/>
  <c r="CO218" i="1"/>
  <c r="CO204" i="1"/>
  <c r="CO338" i="1"/>
  <c r="CO185" i="1"/>
  <c r="CO208" i="1"/>
  <c r="CO220" i="1"/>
  <c r="CO226" i="1"/>
  <c r="CO329" i="1"/>
  <c r="CO257" i="1"/>
  <c r="CO274" i="1"/>
  <c r="CO146" i="1"/>
  <c r="CO260" i="1"/>
  <c r="CO316" i="1"/>
  <c r="CO178" i="1"/>
  <c r="CO166" i="1"/>
  <c r="CO330" i="1"/>
  <c r="CO175" i="1"/>
  <c r="CO192" i="1"/>
  <c r="CO291" i="1"/>
  <c r="CO139" i="1"/>
  <c r="CO222" i="1"/>
  <c r="CO337" i="1"/>
  <c r="CO324" i="1"/>
  <c r="CO212" i="1"/>
  <c r="CO248" i="1"/>
  <c r="CO298" i="1"/>
  <c r="CO293" i="1"/>
  <c r="CO302" i="1"/>
  <c r="CO320" i="1"/>
  <c r="CO174" i="1"/>
  <c r="CO184" i="1"/>
  <c r="CO199" i="1"/>
  <c r="CO217" i="1"/>
  <c r="CO227" i="1"/>
  <c r="CO219" i="1"/>
  <c r="CO205" i="1"/>
  <c r="CO311" i="1"/>
  <c r="CO341" i="1"/>
  <c r="CO250" i="1"/>
  <c r="CO340" i="1"/>
  <c r="CO307" i="1"/>
  <c r="CO305" i="1"/>
  <c r="CO240" i="1"/>
  <c r="CO270" i="1"/>
  <c r="CO286" i="1"/>
  <c r="CO169" i="1"/>
  <c r="CO206" i="1"/>
  <c r="CO268" i="1"/>
  <c r="CO216" i="1"/>
  <c r="CO265" i="1"/>
  <c r="CO242" i="1"/>
  <c r="CO278" i="1"/>
  <c r="CO301" i="1"/>
  <c r="CO299" i="1"/>
  <c r="CO306" i="1"/>
  <c r="CO163" i="1"/>
  <c r="CO284" i="1"/>
  <c r="CO253" i="1"/>
  <c r="CO179" i="1"/>
  <c r="CO189" i="1"/>
  <c r="CO289" i="1"/>
  <c r="CO187" i="1"/>
  <c r="CO207" i="1"/>
  <c r="CO224" i="1"/>
  <c r="CO334" i="1"/>
  <c r="CO161" i="1"/>
  <c r="CO214" i="1"/>
  <c r="CO235" i="1"/>
  <c r="CO190" i="1"/>
  <c r="CO232" i="1"/>
  <c r="CO236" i="1"/>
  <c r="CO283" i="1"/>
  <c r="CO237" i="1"/>
  <c r="CO249" i="1"/>
  <c r="CO326" i="1"/>
  <c r="CO287" i="1"/>
  <c r="CO277" i="1"/>
  <c r="CO154" i="1"/>
  <c r="CO279" i="1"/>
  <c r="GR249" i="1"/>
  <c r="GR266" i="1"/>
  <c r="GR318" i="1"/>
  <c r="GR340" i="1"/>
  <c r="GR233" i="1"/>
  <c r="GR169" i="1"/>
  <c r="GR181" i="1"/>
  <c r="GR252" i="1"/>
  <c r="GR220" i="1"/>
  <c r="GR213" i="1"/>
  <c r="GR215" i="1"/>
  <c r="GR236" i="1"/>
  <c r="GR324" i="1"/>
  <c r="GR302" i="1"/>
  <c r="GR268" i="1"/>
  <c r="GR183" i="1"/>
  <c r="GR307" i="1"/>
  <c r="GR317" i="1"/>
  <c r="GR167" i="1"/>
  <c r="GR258" i="1"/>
  <c r="GR254" i="1"/>
  <c r="GR327" i="1"/>
  <c r="GR273" i="1"/>
  <c r="GR245" i="1"/>
  <c r="GR161" i="1"/>
  <c r="GR276" i="1"/>
  <c r="GR278" i="1"/>
  <c r="GR234" i="1"/>
  <c r="GR334" i="1"/>
  <c r="GR270" i="1"/>
  <c r="GR314" i="1"/>
  <c r="GR335" i="1"/>
  <c r="GR288" i="1"/>
  <c r="GR182" i="1"/>
  <c r="GR210" i="1"/>
  <c r="GR285" i="1"/>
  <c r="GR139" i="1"/>
  <c r="GR184" i="1"/>
  <c r="GR290" i="1"/>
  <c r="GR283" i="1"/>
  <c r="GR332" i="1"/>
  <c r="GR178" i="1"/>
  <c r="GR194" i="1"/>
  <c r="GR299" i="1"/>
  <c r="GR20" i="1"/>
  <c r="GR240" i="1"/>
  <c r="GR238" i="1"/>
  <c r="GR325" i="1"/>
  <c r="GR256" i="1"/>
  <c r="GR326" i="1"/>
  <c r="GR163" i="1"/>
  <c r="GR272" i="1"/>
  <c r="GR188" i="1"/>
  <c r="GR201" i="1"/>
  <c r="GR189" i="1"/>
  <c r="GR226" i="1"/>
  <c r="GR207" i="1"/>
  <c r="GR247" i="1"/>
  <c r="GR321" i="1"/>
  <c r="GR176" i="1"/>
  <c r="GR306" i="1"/>
  <c r="GR301" i="1"/>
  <c r="GR171" i="1"/>
  <c r="GR224" i="1"/>
  <c r="GR282" i="1"/>
  <c r="GR19" i="1"/>
  <c r="GR235" i="1"/>
  <c r="GR172" i="1"/>
  <c r="GR214" i="1"/>
  <c r="GR274" i="1"/>
  <c r="GR243" i="1"/>
  <c r="GR281" i="1"/>
  <c r="GR242" i="1"/>
  <c r="GR305" i="1"/>
  <c r="GR303" i="1"/>
  <c r="GR246" i="1"/>
  <c r="GR338" i="1"/>
  <c r="GR162" i="1"/>
  <c r="GR223" i="1"/>
  <c r="GR203" i="1"/>
  <c r="GR221" i="1"/>
  <c r="GR192" i="1"/>
  <c r="GR322" i="1"/>
  <c r="GR286" i="1"/>
  <c r="GR300" i="1"/>
  <c r="GR329" i="1"/>
  <c r="GR319" i="1"/>
  <c r="GR225" i="1"/>
  <c r="GR310" i="1"/>
  <c r="GR339" i="1"/>
  <c r="GR313" i="1"/>
  <c r="GR237" i="1"/>
  <c r="GR259" i="1"/>
  <c r="GR257" i="1"/>
  <c r="GR304" i="1"/>
  <c r="GR253" i="1"/>
  <c r="GR166" i="1"/>
  <c r="GR174" i="1"/>
  <c r="GR277" i="1"/>
  <c r="GR218" i="1"/>
  <c r="GR219" i="1"/>
  <c r="GR208" i="1"/>
  <c r="GR280" i="1"/>
  <c r="GR330" i="1"/>
  <c r="GR265" i="1"/>
  <c r="GR291" i="1"/>
  <c r="GR341" i="1"/>
  <c r="GR190" i="1"/>
  <c r="GR209" i="1"/>
  <c r="GR312" i="1"/>
  <c r="GR309" i="1"/>
  <c r="GR154" i="1"/>
  <c r="GR227" i="1"/>
  <c r="GR244" i="1"/>
  <c r="GR287" i="1"/>
  <c r="GR308" i="1"/>
  <c r="GR292" i="1"/>
  <c r="GR141" i="1"/>
  <c r="GR248" i="1"/>
  <c r="GR202" i="1"/>
  <c r="GR200" i="1"/>
  <c r="GR216" i="1"/>
  <c r="GR279" i="1"/>
  <c r="GR337" i="1"/>
  <c r="GR331" i="1"/>
  <c r="GR187" i="1"/>
  <c r="GR298" i="1"/>
  <c r="GR328" i="1"/>
  <c r="GR191" i="1"/>
  <c r="GR293" i="1"/>
  <c r="GR241" i="1"/>
  <c r="GR255" i="1"/>
  <c r="GR175" i="1"/>
  <c r="GR165" i="1"/>
  <c r="GR271" i="1"/>
  <c r="GR232" i="1"/>
  <c r="GR173" i="1"/>
  <c r="GR250" i="1"/>
  <c r="GR251" i="1"/>
  <c r="GR146" i="1"/>
  <c r="GR160" i="1"/>
  <c r="GR138" i="1"/>
  <c r="GR275" i="1"/>
  <c r="GR269" i="1"/>
  <c r="GR212" i="1"/>
  <c r="GR199" i="1"/>
  <c r="GR148" i="1"/>
  <c r="GR311" i="1"/>
  <c r="GR333" i="1"/>
  <c r="GR315" i="1"/>
  <c r="GR185" i="1"/>
  <c r="GR260" i="1"/>
  <c r="GR289" i="1"/>
  <c r="GR222" i="1"/>
  <c r="GR205" i="1"/>
  <c r="GR179" i="1"/>
  <c r="GR155" i="1"/>
  <c r="GR316" i="1"/>
  <c r="GR267" i="1"/>
  <c r="GR284" i="1"/>
  <c r="GR149" i="1"/>
  <c r="GR217" i="1"/>
  <c r="GR204" i="1"/>
  <c r="GR170" i="1"/>
  <c r="GR323" i="1"/>
  <c r="GR147" i="1"/>
  <c r="GR164" i="1"/>
  <c r="GR320" i="1"/>
  <c r="GR336" i="1"/>
  <c r="GR180" i="1"/>
  <c r="GR140" i="1"/>
  <c r="GR193" i="1"/>
  <c r="GR239" i="1"/>
  <c r="GR206" i="1"/>
  <c r="GR211" i="1"/>
  <c r="DG260" i="1"/>
  <c r="DG289" i="1"/>
  <c r="DG167" i="1"/>
  <c r="DG255" i="1"/>
  <c r="DG154" i="1"/>
  <c r="DG155" i="1"/>
  <c r="DG245" i="1"/>
  <c r="DG286" i="1"/>
  <c r="DG184" i="1"/>
  <c r="DG333" i="1"/>
  <c r="DG221" i="1"/>
  <c r="DG189" i="1"/>
  <c r="DG139" i="1"/>
  <c r="DG251" i="1"/>
  <c r="DG174" i="1"/>
  <c r="DG265" i="1"/>
  <c r="DG191" i="1"/>
  <c r="DG275" i="1"/>
  <c r="DG325" i="1"/>
  <c r="DG303" i="1"/>
  <c r="DG257" i="1"/>
  <c r="DG208" i="1"/>
  <c r="DG311" i="1"/>
  <c r="DG141" i="1"/>
  <c r="DG149" i="1"/>
  <c r="DG310" i="1"/>
  <c r="DG199" i="1"/>
  <c r="DG292" i="1"/>
  <c r="DG187" i="1"/>
  <c r="DG271" i="1"/>
  <c r="DG148" i="1"/>
  <c r="DG222" i="1"/>
  <c r="DG220" i="1"/>
  <c r="DG327" i="1"/>
  <c r="DG276" i="1"/>
  <c r="DG203" i="1"/>
  <c r="DG246" i="1"/>
  <c r="DG330" i="1"/>
  <c r="DG315" i="1"/>
  <c r="DG182" i="1"/>
  <c r="DG320" i="1"/>
  <c r="DG237" i="1"/>
  <c r="DG340" i="1"/>
  <c r="DG200" i="1"/>
  <c r="DG268" i="1"/>
  <c r="DG334" i="1"/>
  <c r="DG176" i="1"/>
  <c r="DG240" i="1"/>
  <c r="DG226" i="1"/>
  <c r="DG188" i="1"/>
  <c r="DG312" i="1"/>
  <c r="DG216" i="1"/>
  <c r="DG223" i="1"/>
  <c r="DG266" i="1"/>
  <c r="DG319" i="1"/>
  <c r="DG178" i="1"/>
  <c r="DG232" i="1"/>
  <c r="DG300" i="1"/>
  <c r="DG194" i="1"/>
  <c r="DG193" i="1"/>
  <c r="DG291" i="1"/>
  <c r="DG166" i="1"/>
  <c r="DG201" i="1"/>
  <c r="DG163" i="1"/>
  <c r="DG169" i="1"/>
  <c r="DG19" i="1"/>
  <c r="DG283" i="1"/>
  <c r="DG205" i="1"/>
  <c r="DG280" i="1"/>
  <c r="DG329" i="1"/>
  <c r="DG243" i="1"/>
  <c r="DG308" i="1"/>
  <c r="DG212" i="1"/>
  <c r="DG215" i="1"/>
  <c r="DG318" i="1"/>
  <c r="DG259" i="1"/>
  <c r="DG293" i="1"/>
  <c r="DG147" i="1"/>
  <c r="DG317" i="1"/>
  <c r="DG234" i="1"/>
  <c r="DG165" i="1"/>
  <c r="DG206" i="1"/>
  <c r="DG323" i="1"/>
  <c r="DG249" i="1"/>
  <c r="DG290" i="1"/>
  <c r="DG281" i="1"/>
  <c r="DG202" i="1"/>
  <c r="DG183" i="1"/>
  <c r="DG256" i="1"/>
  <c r="DG313" i="1"/>
  <c r="DG185" i="1"/>
  <c r="DG224" i="1"/>
  <c r="DG337" i="1"/>
  <c r="DG244" i="1"/>
  <c r="DG217" i="1"/>
  <c r="DG227" i="1"/>
  <c r="DG207" i="1"/>
  <c r="DG190" i="1"/>
  <c r="DG301" i="1"/>
  <c r="DG299" i="1"/>
  <c r="DG233" i="1"/>
  <c r="DG210" i="1"/>
  <c r="DG162" i="1"/>
  <c r="DG267" i="1"/>
  <c r="DG278" i="1"/>
  <c r="DG250" i="1"/>
  <c r="DG316" i="1"/>
  <c r="DG214" i="1"/>
  <c r="DG326" i="1"/>
  <c r="DG279" i="1"/>
  <c r="DG314" i="1"/>
  <c r="DG338" i="1"/>
  <c r="DG254" i="1"/>
  <c r="DG322" i="1"/>
  <c r="DG272" i="1"/>
  <c r="DG242" i="1"/>
  <c r="DG306" i="1"/>
  <c r="DG277" i="1"/>
  <c r="DG239" i="1"/>
  <c r="DG324" i="1"/>
  <c r="DG192" i="1"/>
  <c r="DG287" i="1"/>
  <c r="DG170" i="1"/>
  <c r="DG219" i="1"/>
  <c r="DG269" i="1"/>
  <c r="DG175" i="1"/>
  <c r="DG282" i="1"/>
  <c r="DG172" i="1"/>
  <c r="DG218" i="1"/>
  <c r="DG181" i="1"/>
  <c r="DG258" i="1"/>
  <c r="DG236" i="1"/>
  <c r="DG309" i="1"/>
  <c r="DG305" i="1"/>
  <c r="DG247" i="1"/>
  <c r="DG298" i="1"/>
  <c r="DG213" i="1"/>
  <c r="DG270" i="1"/>
  <c r="DG321" i="1"/>
  <c r="DG171" i="1"/>
  <c r="DG204" i="1"/>
  <c r="DG160" i="1"/>
  <c r="DG304" i="1"/>
  <c r="DG211" i="1"/>
  <c r="DG273" i="1"/>
  <c r="DG252" i="1"/>
  <c r="DG274" i="1"/>
  <c r="DG164" i="1"/>
  <c r="DG241" i="1"/>
  <c r="DG335" i="1"/>
  <c r="DG146" i="1"/>
  <c r="DG173" i="1"/>
  <c r="DG328" i="1"/>
  <c r="DG339" i="1"/>
  <c r="DG248" i="1"/>
  <c r="DG225" i="1"/>
  <c r="DG20" i="1"/>
  <c r="DG341" i="1"/>
  <c r="DG302" i="1"/>
  <c r="DG285" i="1"/>
  <c r="DG238" i="1"/>
  <c r="DG332" i="1"/>
  <c r="DG288" i="1"/>
  <c r="DG336" i="1"/>
  <c r="DG253" i="1"/>
  <c r="DG138" i="1"/>
  <c r="DG235" i="1"/>
  <c r="DG209" i="1"/>
  <c r="DG284" i="1"/>
  <c r="DG180" i="1"/>
  <c r="DG140" i="1"/>
  <c r="DG307" i="1"/>
  <c r="DG179" i="1"/>
  <c r="DG331" i="1"/>
  <c r="DG161" i="1"/>
  <c r="IW27" i="1"/>
  <c r="IW36" i="1" s="1"/>
  <c r="IW29" i="1"/>
  <c r="IW38" i="1" s="1"/>
  <c r="IW31" i="1"/>
  <c r="IW40" i="1" s="1"/>
  <c r="IW30" i="1"/>
  <c r="IW39" i="1" s="1"/>
  <c r="IW28" i="1"/>
  <c r="IW37" i="1" s="1"/>
  <c r="IW33" i="1"/>
  <c r="IW32" i="1"/>
  <c r="IW41" i="1" s="1"/>
  <c r="IW26" i="1"/>
  <c r="IW35" i="1" s="1"/>
  <c r="IW25" i="1"/>
  <c r="IW34" i="1" s="1"/>
  <c r="BR321" i="1"/>
  <c r="BR325" i="1"/>
  <c r="BR279" i="1"/>
  <c r="BR291" i="1"/>
  <c r="BR281" i="1"/>
  <c r="BR310" i="1"/>
  <c r="BR302" i="1"/>
  <c r="BR287" i="1"/>
  <c r="BR183" i="1"/>
  <c r="BR174" i="1"/>
  <c r="BR245" i="1"/>
  <c r="BR275" i="1"/>
  <c r="BR292" i="1"/>
  <c r="BR241" i="1"/>
  <c r="BR289" i="1"/>
  <c r="BR317" i="1"/>
  <c r="BR243" i="1"/>
  <c r="BR259" i="1"/>
  <c r="BR324" i="1"/>
  <c r="BR300" i="1"/>
  <c r="BR323" i="1"/>
  <c r="BR316" i="1"/>
  <c r="BR232" i="1"/>
  <c r="BR250" i="1"/>
  <c r="BR221" i="1"/>
  <c r="BR209" i="1"/>
  <c r="BR204" i="1"/>
  <c r="BR222" i="1"/>
  <c r="BR251" i="1"/>
  <c r="BR277" i="1"/>
  <c r="BR171" i="1"/>
  <c r="BR283" i="1"/>
  <c r="BR339" i="1"/>
  <c r="BR194" i="1"/>
  <c r="BR227" i="1"/>
  <c r="BR138" i="1"/>
  <c r="BR169" i="1"/>
  <c r="BR184" i="1"/>
  <c r="BR290" i="1"/>
  <c r="BR201" i="1"/>
  <c r="BR139" i="1"/>
  <c r="BR301" i="1"/>
  <c r="BR240" i="1"/>
  <c r="BR236" i="1"/>
  <c r="BR276" i="1"/>
  <c r="BR280" i="1"/>
  <c r="BR218" i="1"/>
  <c r="BR313" i="1"/>
  <c r="BR329" i="1"/>
  <c r="BR315" i="1"/>
  <c r="BR182" i="1"/>
  <c r="BR190" i="1"/>
  <c r="BR239" i="1"/>
  <c r="BR205" i="1"/>
  <c r="BR244" i="1"/>
  <c r="BR334" i="1"/>
  <c r="BR337" i="1"/>
  <c r="BR286" i="1"/>
  <c r="BR274" i="1"/>
  <c r="BR336" i="1"/>
  <c r="BR155" i="1"/>
  <c r="BR299" i="1"/>
  <c r="BR332" i="1"/>
  <c r="BR178" i="1"/>
  <c r="BR175" i="1"/>
  <c r="BR212" i="1"/>
  <c r="BR254" i="1"/>
  <c r="BR154" i="1"/>
  <c r="BR234" i="1"/>
  <c r="BR284" i="1"/>
  <c r="BR260" i="1"/>
  <c r="BR207" i="1"/>
  <c r="BR147" i="1"/>
  <c r="BR327" i="1"/>
  <c r="BR330" i="1"/>
  <c r="BR308" i="1"/>
  <c r="BR233" i="1"/>
  <c r="BR266" i="1"/>
  <c r="BR272" i="1"/>
  <c r="BR185" i="1"/>
  <c r="BR225" i="1"/>
  <c r="BR258" i="1"/>
  <c r="BR203" i="1"/>
  <c r="BR257" i="1"/>
  <c r="BR269" i="1"/>
  <c r="BR271" i="1"/>
  <c r="BR148" i="1"/>
  <c r="BR320" i="1"/>
  <c r="BR140" i="1"/>
  <c r="BR162" i="1"/>
  <c r="BR305" i="1"/>
  <c r="BR188" i="1"/>
  <c r="BR141" i="1"/>
  <c r="BR237" i="1"/>
  <c r="BR226" i="1"/>
  <c r="BR285" i="1"/>
  <c r="BR238" i="1"/>
  <c r="BR149" i="1"/>
  <c r="BR213" i="1"/>
  <c r="BR170" i="1"/>
  <c r="BR189" i="1"/>
  <c r="BR307" i="1"/>
  <c r="BR335" i="1"/>
  <c r="BR161" i="1"/>
  <c r="BR181" i="1"/>
  <c r="BR193" i="1"/>
  <c r="BR220" i="1"/>
  <c r="BR219" i="1"/>
  <c r="BR208" i="1"/>
  <c r="BR247" i="1"/>
  <c r="BR202" i="1"/>
  <c r="BR191" i="1"/>
  <c r="BR341" i="1"/>
  <c r="BR309" i="1"/>
  <c r="BR303" i="1"/>
  <c r="BR314" i="1"/>
  <c r="BR338" i="1"/>
  <c r="BR333" i="1"/>
  <c r="BR187" i="1"/>
  <c r="BR20" i="1"/>
  <c r="BR311" i="1"/>
  <c r="BR306" i="1"/>
  <c r="BR328" i="1"/>
  <c r="BR224" i="1"/>
  <c r="BR249" i="1"/>
  <c r="BR248" i="1"/>
  <c r="BR319" i="1"/>
  <c r="BR298" i="1"/>
  <c r="BR192" i="1"/>
  <c r="BR167" i="1"/>
  <c r="BR172" i="1"/>
  <c r="BR216" i="1"/>
  <c r="BR312" i="1"/>
  <c r="BR326" i="1"/>
  <c r="BR253" i="1"/>
  <c r="BR176" i="1"/>
  <c r="BR163" i="1"/>
  <c r="BR200" i="1"/>
  <c r="BR255" i="1"/>
  <c r="BR246" i="1"/>
  <c r="BR318" i="1"/>
  <c r="BR164" i="1"/>
  <c r="BR256" i="1"/>
  <c r="BR288" i="1"/>
  <c r="BR293" i="1"/>
  <c r="BR215" i="1"/>
  <c r="BR267" i="1"/>
  <c r="BR340" i="1"/>
  <c r="BR179" i="1"/>
  <c r="BR19" i="1"/>
  <c r="BR180" i="1"/>
  <c r="BR146" i="1"/>
  <c r="BR265" i="1"/>
  <c r="BR211" i="1"/>
  <c r="BR331" i="1"/>
  <c r="BR273" i="1"/>
  <c r="BR270" i="1"/>
  <c r="BR217" i="1"/>
  <c r="BR214" i="1"/>
  <c r="BR268" i="1"/>
  <c r="BR165" i="1"/>
  <c r="BR173" i="1"/>
  <c r="BR166" i="1"/>
  <c r="BR199" i="1"/>
  <c r="BR210" i="1"/>
  <c r="BR304" i="1"/>
  <c r="BR206" i="1"/>
  <c r="BR252" i="1"/>
  <c r="BR322" i="1"/>
  <c r="BR235" i="1"/>
  <c r="BR223" i="1"/>
  <c r="BR160" i="1"/>
  <c r="BR278" i="1"/>
  <c r="BR282" i="1"/>
  <c r="BR242" i="1"/>
  <c r="EM327" i="1"/>
  <c r="EM170" i="1"/>
  <c r="EM281" i="1"/>
  <c r="EM226" i="1"/>
  <c r="EM321" i="1"/>
  <c r="EM223" i="1"/>
  <c r="EM317" i="1"/>
  <c r="EM138" i="1"/>
  <c r="EM304" i="1"/>
  <c r="EM218" i="1"/>
  <c r="EM283" i="1"/>
  <c r="EM324" i="1"/>
  <c r="EM246" i="1"/>
  <c r="EM162" i="1"/>
  <c r="EM310" i="1"/>
  <c r="EM309" i="1"/>
  <c r="EM253" i="1"/>
  <c r="EM181" i="1"/>
  <c r="EM282" i="1"/>
  <c r="EM299" i="1"/>
  <c r="EM251" i="1"/>
  <c r="EM213" i="1"/>
  <c r="EM285" i="1"/>
  <c r="EM188" i="1"/>
  <c r="EM292" i="1"/>
  <c r="EM203" i="1"/>
  <c r="EM166" i="1"/>
  <c r="EM289" i="1"/>
  <c r="EM199" i="1"/>
  <c r="EM217" i="1"/>
  <c r="EM320" i="1"/>
  <c r="EM167" i="1"/>
  <c r="EM323" i="1"/>
  <c r="EM205" i="1"/>
  <c r="EM338" i="1"/>
  <c r="EM216" i="1"/>
  <c r="EM220" i="1"/>
  <c r="EM268" i="1"/>
  <c r="EM175" i="1"/>
  <c r="EM302" i="1"/>
  <c r="EM208" i="1"/>
  <c r="EM313" i="1"/>
  <c r="EM19" i="1"/>
  <c r="EM305" i="1"/>
  <c r="EM187" i="1"/>
  <c r="EM301" i="1"/>
  <c r="EM329" i="1"/>
  <c r="EM210" i="1"/>
  <c r="EM336" i="1"/>
  <c r="EM235" i="1"/>
  <c r="EM244" i="1"/>
  <c r="EM149" i="1"/>
  <c r="EM272" i="1"/>
  <c r="EM171" i="1"/>
  <c r="EM238" i="1"/>
  <c r="EM237" i="1"/>
  <c r="EM232" i="1"/>
  <c r="EM326" i="1"/>
  <c r="EM275" i="1"/>
  <c r="EM164" i="1"/>
  <c r="EM212" i="1"/>
  <c r="EM334" i="1"/>
  <c r="EM278" i="1"/>
  <c r="EM300" i="1"/>
  <c r="EM287" i="1"/>
  <c r="EM259" i="1"/>
  <c r="EM247" i="1"/>
  <c r="EM234" i="1"/>
  <c r="EM202" i="1"/>
  <c r="EM314" i="1"/>
  <c r="EM250" i="1"/>
  <c r="EM331" i="1"/>
  <c r="EM286" i="1"/>
  <c r="EM243" i="1"/>
  <c r="EM20" i="1"/>
  <c r="EM236" i="1"/>
  <c r="EM174" i="1"/>
  <c r="EM248" i="1"/>
  <c r="EM276" i="1"/>
  <c r="EM147" i="1"/>
  <c r="EM214" i="1"/>
  <c r="EM255" i="1"/>
  <c r="EM277" i="1"/>
  <c r="EM191" i="1"/>
  <c r="EM163" i="1"/>
  <c r="EM341" i="1"/>
  <c r="EM249" i="1"/>
  <c r="EM224" i="1"/>
  <c r="EM315" i="1"/>
  <c r="EM185" i="1"/>
  <c r="EM252" i="1"/>
  <c r="EM335" i="1"/>
  <c r="EM269" i="1"/>
  <c r="EM194" i="1"/>
  <c r="EM266" i="1"/>
  <c r="EM215" i="1"/>
  <c r="EM332" i="1"/>
  <c r="EM140" i="1"/>
  <c r="EM298" i="1"/>
  <c r="EM219" i="1"/>
  <c r="EM184" i="1"/>
  <c r="EM200" i="1"/>
  <c r="EM306" i="1"/>
  <c r="EM319" i="1"/>
  <c r="EM146" i="1"/>
  <c r="EM141" i="1"/>
  <c r="EM340" i="1"/>
  <c r="EM293" i="1"/>
  <c r="EM227" i="1"/>
  <c r="EM312" i="1"/>
  <c r="EM240" i="1"/>
  <c r="EM204" i="1"/>
  <c r="EM161" i="1"/>
  <c r="EM279" i="1"/>
  <c r="EM257" i="1"/>
  <c r="EM291" i="1"/>
  <c r="EM154" i="1"/>
  <c r="EM284" i="1"/>
  <c r="EM155" i="1"/>
  <c r="EM316" i="1"/>
  <c r="EM139" i="1"/>
  <c r="EM330" i="1"/>
  <c r="EM303" i="1"/>
  <c r="EM160" i="1"/>
  <c r="EM221" i="1"/>
  <c r="EM339" i="1"/>
  <c r="EM206" i="1"/>
  <c r="EM333" i="1"/>
  <c r="EM209" i="1"/>
  <c r="EM325" i="1"/>
  <c r="EM245" i="1"/>
  <c r="EM148" i="1"/>
  <c r="EM241" i="1"/>
  <c r="EM172" i="1"/>
  <c r="EM254" i="1"/>
  <c r="EM193" i="1"/>
  <c r="EM337" i="1"/>
  <c r="EM271" i="1"/>
  <c r="EM290" i="1"/>
  <c r="EM169" i="1"/>
  <c r="EM258" i="1"/>
  <c r="EM308" i="1"/>
  <c r="EM267" i="1"/>
  <c r="EM180" i="1"/>
  <c r="EM183" i="1"/>
  <c r="EM176" i="1"/>
  <c r="EM280" i="1"/>
  <c r="EM222" i="1"/>
  <c r="EM322" i="1"/>
  <c r="EM265" i="1"/>
  <c r="EM165" i="1"/>
  <c r="EM207" i="1"/>
  <c r="EM178" i="1"/>
  <c r="EM201" i="1"/>
  <c r="EM256" i="1"/>
  <c r="EM273" i="1"/>
  <c r="EM318" i="1"/>
  <c r="EM192" i="1"/>
  <c r="EM328" i="1"/>
  <c r="EM225" i="1"/>
  <c r="EM242" i="1"/>
  <c r="EM270" i="1"/>
  <c r="EM190" i="1"/>
  <c r="EM211" i="1"/>
  <c r="EM239" i="1"/>
  <c r="EM233" i="1"/>
  <c r="EM288" i="1"/>
  <c r="EM311" i="1"/>
  <c r="EM189" i="1"/>
  <c r="EM274" i="1"/>
  <c r="EM307" i="1"/>
  <c r="EM173" i="1"/>
  <c r="EM260" i="1"/>
  <c r="EM179" i="1"/>
  <c r="EM182" i="1"/>
  <c r="AA231" i="1" a="1"/>
  <c r="AA231" i="1" s="1"/>
  <c r="AA18" i="1" a="1"/>
  <c r="AA18" i="1" s="1"/>
  <c r="CH178" i="1"/>
  <c r="CH224" i="1"/>
  <c r="CH141" i="1"/>
  <c r="CH191" i="1"/>
  <c r="CH314" i="1"/>
  <c r="CH254" i="1"/>
  <c r="CH193" i="1"/>
  <c r="CH246" i="1"/>
  <c r="CH323" i="1"/>
  <c r="CH320" i="1"/>
  <c r="CH340" i="1"/>
  <c r="CH161" i="1"/>
  <c r="CH293" i="1"/>
  <c r="CH289" i="1"/>
  <c r="CH271" i="1"/>
  <c r="CH189" i="1"/>
  <c r="CH287" i="1"/>
  <c r="CH328" i="1"/>
  <c r="CH325" i="1"/>
  <c r="CH272" i="1"/>
  <c r="CH270" i="1"/>
  <c r="CH242" i="1"/>
  <c r="CH19" i="1"/>
  <c r="CH194" i="1"/>
  <c r="CH256" i="1"/>
  <c r="CH174" i="1"/>
  <c r="CH290" i="1"/>
  <c r="CH210" i="1"/>
  <c r="CH247" i="1"/>
  <c r="CH225" i="1"/>
  <c r="CH217" i="1"/>
  <c r="CH329" i="1"/>
  <c r="CH238" i="1"/>
  <c r="CH333" i="1"/>
  <c r="CH313" i="1"/>
  <c r="CH259" i="1"/>
  <c r="CH233" i="1"/>
  <c r="CH288" i="1"/>
  <c r="CH316" i="1"/>
  <c r="CH336" i="1"/>
  <c r="CH301" i="1"/>
  <c r="CH149" i="1"/>
  <c r="CH215" i="1"/>
  <c r="CH339" i="1"/>
  <c r="CH258" i="1"/>
  <c r="CH172" i="1"/>
  <c r="CH221" i="1"/>
  <c r="CH284" i="1"/>
  <c r="CH192" i="1"/>
  <c r="CH182" i="1"/>
  <c r="CH205" i="1"/>
  <c r="CH286" i="1"/>
  <c r="CH188" i="1"/>
  <c r="CH338" i="1"/>
  <c r="CH281" i="1"/>
  <c r="CH322" i="1"/>
  <c r="CH184" i="1"/>
  <c r="CH167" i="1"/>
  <c r="CH251" i="1"/>
  <c r="CH200" i="1"/>
  <c r="CH332" i="1"/>
  <c r="CH279" i="1"/>
  <c r="CH190" i="1"/>
  <c r="CH169" i="1"/>
  <c r="CH309" i="1"/>
  <c r="CH165" i="1"/>
  <c r="CH146" i="1"/>
  <c r="CH273" i="1"/>
  <c r="CH280" i="1"/>
  <c r="CH207" i="1"/>
  <c r="CH206" i="1"/>
  <c r="CH337" i="1"/>
  <c r="CH275" i="1"/>
  <c r="CH308" i="1"/>
  <c r="CH267" i="1"/>
  <c r="CH291" i="1"/>
  <c r="CH203" i="1"/>
  <c r="CH341" i="1"/>
  <c r="CH317" i="1"/>
  <c r="CH255" i="1"/>
  <c r="CH214" i="1"/>
  <c r="CH216" i="1"/>
  <c r="CH162" i="1"/>
  <c r="CH304" i="1"/>
  <c r="CH173" i="1"/>
  <c r="CH240" i="1"/>
  <c r="CH249" i="1"/>
  <c r="CH160" i="1"/>
  <c r="CH232" i="1"/>
  <c r="CH299" i="1"/>
  <c r="CH298" i="1"/>
  <c r="CH235" i="1"/>
  <c r="CH324" i="1"/>
  <c r="CH176" i="1"/>
  <c r="CH335" i="1"/>
  <c r="CH312" i="1"/>
  <c r="CH180" i="1"/>
  <c r="CH211" i="1"/>
  <c r="CH185" i="1"/>
  <c r="CH319" i="1"/>
  <c r="CH315" i="1"/>
  <c r="CH253" i="1"/>
  <c r="CH239" i="1"/>
  <c r="CH212" i="1"/>
  <c r="CH285" i="1"/>
  <c r="CH300" i="1"/>
  <c r="CH147" i="1"/>
  <c r="CH166" i="1"/>
  <c r="CH250" i="1"/>
  <c r="CH283" i="1"/>
  <c r="CH303" i="1"/>
  <c r="CH276" i="1"/>
  <c r="CH199" i="1"/>
  <c r="CH265" i="1"/>
  <c r="CH236" i="1"/>
  <c r="CH305" i="1"/>
  <c r="CH202" i="1"/>
  <c r="CH326" i="1"/>
  <c r="CH292" i="1"/>
  <c r="CH327" i="1"/>
  <c r="CH331" i="1"/>
  <c r="CH248" i="1"/>
  <c r="CH321" i="1"/>
  <c r="CH252" i="1"/>
  <c r="CH138" i="1"/>
  <c r="CH302" i="1"/>
  <c r="CH234" i="1"/>
  <c r="CH274" i="1"/>
  <c r="CH306" i="1"/>
  <c r="CH219" i="1"/>
  <c r="CH218" i="1"/>
  <c r="CH227" i="1"/>
  <c r="CH154" i="1"/>
  <c r="CH155" i="1"/>
  <c r="CH257" i="1"/>
  <c r="CH278" i="1"/>
  <c r="CH179" i="1"/>
  <c r="CH181" i="1"/>
  <c r="CH139" i="1"/>
  <c r="CH223" i="1"/>
  <c r="CH243" i="1"/>
  <c r="CH282" i="1"/>
  <c r="CH170" i="1"/>
  <c r="CH164" i="1"/>
  <c r="CH208" i="1"/>
  <c r="CH237" i="1"/>
  <c r="CH204" i="1"/>
  <c r="CH311" i="1"/>
  <c r="CH269" i="1"/>
  <c r="CH183" i="1"/>
  <c r="CH213" i="1"/>
  <c r="CH209" i="1"/>
  <c r="CH222" i="1"/>
  <c r="CH226" i="1"/>
  <c r="CH277" i="1"/>
  <c r="CH330" i="1"/>
  <c r="CH187" i="1"/>
  <c r="CH148" i="1"/>
  <c r="CH266" i="1"/>
  <c r="CH175" i="1"/>
  <c r="CH201" i="1"/>
  <c r="CH241" i="1"/>
  <c r="CH245" i="1"/>
  <c r="CH163" i="1"/>
  <c r="CH310" i="1"/>
  <c r="CH318" i="1"/>
  <c r="CH171" i="1"/>
  <c r="CH20" i="1"/>
  <c r="CH334" i="1"/>
  <c r="CH244" i="1"/>
  <c r="CH307" i="1"/>
  <c r="CH220" i="1"/>
  <c r="CH268" i="1"/>
  <c r="CH260" i="1"/>
  <c r="CH140" i="1"/>
  <c r="FV32" i="1"/>
  <c r="FV41" i="1" s="1"/>
  <c r="FV31" i="1"/>
  <c r="FV40" i="1" s="1"/>
  <c r="FV26" i="1"/>
  <c r="FV35" i="1" s="1"/>
  <c r="FV30" i="1"/>
  <c r="FV39" i="1" s="1"/>
  <c r="FV29" i="1"/>
  <c r="FV38" i="1" s="1"/>
  <c r="FV27" i="1"/>
  <c r="FV36" i="1" s="1"/>
  <c r="FV28" i="1"/>
  <c r="FV37" i="1" s="1"/>
  <c r="FV25" i="1"/>
  <c r="FV34" i="1" s="1"/>
  <c r="FV33" i="1"/>
  <c r="CV26" i="1"/>
  <c r="CV35" i="1" s="1"/>
  <c r="CV33" i="1"/>
  <c r="CV31" i="1"/>
  <c r="CV40" i="1" s="1"/>
  <c r="CV29" i="1"/>
  <c r="CV38" i="1" s="1"/>
  <c r="CV30" i="1"/>
  <c r="CV39" i="1" s="1"/>
  <c r="CV25" i="1"/>
  <c r="CV34" i="1" s="1"/>
  <c r="CV32" i="1"/>
  <c r="CV41" i="1" s="1"/>
  <c r="CV27" i="1"/>
  <c r="CV36" i="1" s="1"/>
  <c r="CV28" i="1"/>
  <c r="CV37" i="1" s="1"/>
  <c r="FU138" i="1"/>
  <c r="FU250" i="1"/>
  <c r="FU182" i="1"/>
  <c r="FU214" i="1"/>
  <c r="FU302" i="1"/>
  <c r="FU140" i="1"/>
  <c r="FU212" i="1"/>
  <c r="FU283" i="1"/>
  <c r="FU257" i="1"/>
  <c r="FU187" i="1"/>
  <c r="FU178" i="1"/>
  <c r="FU204" i="1"/>
  <c r="FU307" i="1"/>
  <c r="FU244" i="1"/>
  <c r="FU319" i="1"/>
  <c r="FU272" i="1"/>
  <c r="FU170" i="1"/>
  <c r="FU202" i="1"/>
  <c r="FU339" i="1"/>
  <c r="FU254" i="1"/>
  <c r="FU311" i="1"/>
  <c r="FU161" i="1"/>
  <c r="FU318" i="1"/>
  <c r="FU334" i="1"/>
  <c r="FU289" i="1"/>
  <c r="FU245" i="1"/>
  <c r="FU327" i="1"/>
  <c r="FU308" i="1"/>
  <c r="FU252" i="1"/>
  <c r="FU265" i="1"/>
  <c r="FU284" i="1"/>
  <c r="FU320" i="1"/>
  <c r="FU270" i="1"/>
  <c r="FU240" i="1"/>
  <c r="FU173" i="1"/>
  <c r="FU237" i="1"/>
  <c r="FU277" i="1"/>
  <c r="FU183" i="1"/>
  <c r="FU147" i="1"/>
  <c r="FU180" i="1"/>
  <c r="FU218" i="1"/>
  <c r="FU271" i="1"/>
  <c r="FU328" i="1"/>
  <c r="FU163" i="1"/>
  <c r="FU217" i="1"/>
  <c r="FU167" i="1"/>
  <c r="FU205" i="1"/>
  <c r="FU303" i="1"/>
  <c r="FU224" i="1"/>
  <c r="FU175" i="1"/>
  <c r="FU301" i="1"/>
  <c r="FU219" i="1"/>
  <c r="FU267" i="1"/>
  <c r="FU259" i="1"/>
  <c r="FU199" i="1"/>
  <c r="FU160" i="1"/>
  <c r="FU225" i="1"/>
  <c r="FU191" i="1"/>
  <c r="FU273" i="1"/>
  <c r="FU206" i="1"/>
  <c r="FU185" i="1"/>
  <c r="FU243" i="1"/>
  <c r="FU192" i="1"/>
  <c r="FU154" i="1"/>
  <c r="FU332" i="1"/>
  <c r="FU221" i="1"/>
  <c r="FU234" i="1"/>
  <c r="FU286" i="1"/>
  <c r="FU236" i="1"/>
  <c r="FU306" i="1"/>
  <c r="FU300" i="1"/>
  <c r="FU266" i="1"/>
  <c r="FU179" i="1"/>
  <c r="FU279" i="1"/>
  <c r="FU238" i="1"/>
  <c r="FU323" i="1"/>
  <c r="FU239" i="1"/>
  <c r="FU312" i="1"/>
  <c r="FU326" i="1"/>
  <c r="FU189" i="1"/>
  <c r="FU329" i="1"/>
  <c r="FU291" i="1"/>
  <c r="FU260" i="1"/>
  <c r="FU275" i="1"/>
  <c r="FU190" i="1"/>
  <c r="FU331" i="1"/>
  <c r="FU174" i="1"/>
  <c r="FU210" i="1"/>
  <c r="FU333" i="1"/>
  <c r="FU20" i="1"/>
  <c r="FU336" i="1"/>
  <c r="FU338" i="1"/>
  <c r="FU213" i="1"/>
  <c r="FU233" i="1"/>
  <c r="FU211" i="1"/>
  <c r="FU146" i="1"/>
  <c r="FU321" i="1"/>
  <c r="FU337" i="1"/>
  <c r="FU139" i="1"/>
  <c r="FU188" i="1"/>
  <c r="FU282" i="1"/>
  <c r="FU232" i="1"/>
  <c r="FU315" i="1"/>
  <c r="FU220" i="1"/>
  <c r="FU181" i="1"/>
  <c r="FU309" i="1"/>
  <c r="FU255" i="1"/>
  <c r="FU335" i="1"/>
  <c r="FU194" i="1"/>
  <c r="FU304" i="1"/>
  <c r="FU169" i="1"/>
  <c r="FU248" i="1"/>
  <c r="FU193" i="1"/>
  <c r="FU287" i="1"/>
  <c r="FU249" i="1"/>
  <c r="FU164" i="1"/>
  <c r="FU246" i="1"/>
  <c r="FU223" i="1"/>
  <c r="FU241" i="1"/>
  <c r="FU203" i="1"/>
  <c r="FU208" i="1"/>
  <c r="FU165" i="1"/>
  <c r="FU313" i="1"/>
  <c r="FU200" i="1"/>
  <c r="FU269" i="1"/>
  <c r="FU316" i="1"/>
  <c r="FU325" i="1"/>
  <c r="FU155" i="1"/>
  <c r="FU176" i="1"/>
  <c r="FU256" i="1"/>
  <c r="FU292" i="1"/>
  <c r="FU222" i="1"/>
  <c r="FU216" i="1"/>
  <c r="FU330" i="1"/>
  <c r="FU172" i="1"/>
  <c r="FU253" i="1"/>
  <c r="FU184" i="1"/>
  <c r="FU148" i="1"/>
  <c r="FU258" i="1"/>
  <c r="FU285" i="1"/>
  <c r="FU299" i="1"/>
  <c r="FU314" i="1"/>
  <c r="FU317" i="1"/>
  <c r="FU278" i="1"/>
  <c r="FU324" i="1"/>
  <c r="FU166" i="1"/>
  <c r="FU274" i="1"/>
  <c r="FU235" i="1"/>
  <c r="FU226" i="1"/>
  <c r="FU310" i="1"/>
  <c r="FU19" i="1"/>
  <c r="FU290" i="1"/>
  <c r="FU247" i="1"/>
  <c r="FU280" i="1"/>
  <c r="FU288" i="1"/>
  <c r="FU298" i="1"/>
  <c r="FU341" i="1"/>
  <c r="FU227" i="1"/>
  <c r="FU162" i="1"/>
  <c r="FU276" i="1"/>
  <c r="FU209" i="1"/>
  <c r="FU305" i="1"/>
  <c r="FU268" i="1"/>
  <c r="FU149" i="1"/>
  <c r="FU293" i="1"/>
  <c r="FU215" i="1"/>
  <c r="FU251" i="1"/>
  <c r="FU242" i="1"/>
  <c r="FU340" i="1"/>
  <c r="FU322" i="1"/>
  <c r="FU281" i="1"/>
  <c r="FU207" i="1"/>
  <c r="FU141" i="1"/>
  <c r="FU171" i="1"/>
  <c r="FU201" i="1"/>
  <c r="ER217" i="1"/>
  <c r="ER330" i="1"/>
  <c r="ER305" i="1"/>
  <c r="ER185" i="1"/>
  <c r="ER252" i="1"/>
  <c r="ER164" i="1"/>
  <c r="ER204" i="1"/>
  <c r="ER301" i="1"/>
  <c r="ER270" i="1"/>
  <c r="ER249" i="1"/>
  <c r="ER163" i="1"/>
  <c r="ER290" i="1"/>
  <c r="ER200" i="1"/>
  <c r="ER246" i="1"/>
  <c r="ER241" i="1"/>
  <c r="ER234" i="1"/>
  <c r="ER187" i="1"/>
  <c r="ER138" i="1"/>
  <c r="ER337" i="1"/>
  <c r="ER313" i="1"/>
  <c r="ER287" i="1"/>
  <c r="ER162" i="1"/>
  <c r="ER199" i="1"/>
  <c r="ER216" i="1"/>
  <c r="ER171" i="1"/>
  <c r="ER201" i="1"/>
  <c r="ER279" i="1"/>
  <c r="ER238" i="1"/>
  <c r="ER227" i="1"/>
  <c r="ER289" i="1"/>
  <c r="ER215" i="1"/>
  <c r="ER256" i="1"/>
  <c r="ER327" i="1"/>
  <c r="ER225" i="1"/>
  <c r="ER304" i="1"/>
  <c r="ER147" i="1"/>
  <c r="ER266" i="1"/>
  <c r="ER329" i="1"/>
  <c r="ER210" i="1"/>
  <c r="ER202" i="1"/>
  <c r="ER203" i="1"/>
  <c r="ER275" i="1"/>
  <c r="ER248" i="1"/>
  <c r="ER236" i="1"/>
  <c r="ER172" i="1"/>
  <c r="ER303" i="1"/>
  <c r="ER274" i="1"/>
  <c r="ER341" i="1"/>
  <c r="ER244" i="1"/>
  <c r="ER221" i="1"/>
  <c r="ER316" i="1"/>
  <c r="ER268" i="1"/>
  <c r="ER176" i="1"/>
  <c r="ER265" i="1"/>
  <c r="ER272" i="1"/>
  <c r="ER223" i="1"/>
  <c r="ER314" i="1"/>
  <c r="ER232" i="1"/>
  <c r="ER259" i="1"/>
  <c r="ER286" i="1"/>
  <c r="ER283" i="1"/>
  <c r="ER308" i="1"/>
  <c r="ER326" i="1"/>
  <c r="ER233" i="1"/>
  <c r="ER161" i="1"/>
  <c r="ER267" i="1"/>
  <c r="ER209" i="1"/>
  <c r="ER320" i="1"/>
  <c r="ER179" i="1"/>
  <c r="ER235" i="1"/>
  <c r="ER169" i="1"/>
  <c r="ER212" i="1"/>
  <c r="ER323" i="1"/>
  <c r="ER190" i="1"/>
  <c r="ER292" i="1"/>
  <c r="ER191" i="1"/>
  <c r="ER307" i="1"/>
  <c r="ER293" i="1"/>
  <c r="ER181" i="1"/>
  <c r="ER247" i="1"/>
  <c r="ER315" i="1"/>
  <c r="ER254" i="1"/>
  <c r="ER338" i="1"/>
  <c r="ER207" i="1"/>
  <c r="ER276" i="1"/>
  <c r="ER208" i="1"/>
  <c r="ER19" i="1"/>
  <c r="ER306" i="1"/>
  <c r="ER253" i="1"/>
  <c r="ER242" i="1"/>
  <c r="ER269" i="1"/>
  <c r="ER240" i="1"/>
  <c r="ER222" i="1"/>
  <c r="ER175" i="1"/>
  <c r="ER281" i="1"/>
  <c r="ER328" i="1"/>
  <c r="ER239" i="1"/>
  <c r="ER243" i="1"/>
  <c r="ER335" i="1"/>
  <c r="ER183" i="1"/>
  <c r="ER146" i="1"/>
  <c r="ER284" i="1"/>
  <c r="ER311" i="1"/>
  <c r="ER336" i="1"/>
  <c r="ER310" i="1"/>
  <c r="ER184" i="1"/>
  <c r="ER282" i="1"/>
  <c r="ER194" i="1"/>
  <c r="ER245" i="1"/>
  <c r="ER220" i="1"/>
  <c r="ER226" i="1"/>
  <c r="ER155" i="1"/>
  <c r="ER325" i="1"/>
  <c r="ER258" i="1"/>
  <c r="ER149" i="1"/>
  <c r="ER170" i="1"/>
  <c r="ER312" i="1"/>
  <c r="ER334" i="1"/>
  <c r="ER277" i="1"/>
  <c r="ER257" i="1"/>
  <c r="ER160" i="1"/>
  <c r="ER300" i="1"/>
  <c r="ER318" i="1"/>
  <c r="ER193" i="1"/>
  <c r="ER148" i="1"/>
  <c r="ER167" i="1"/>
  <c r="ER189" i="1"/>
  <c r="ER321" i="1"/>
  <c r="ER309" i="1"/>
  <c r="ER205" i="1"/>
  <c r="ER218" i="1"/>
  <c r="ER288" i="1"/>
  <c r="ER322" i="1"/>
  <c r="ER291" i="1"/>
  <c r="ER165" i="1"/>
  <c r="ER20" i="1"/>
  <c r="ER340" i="1"/>
  <c r="ER141" i="1"/>
  <c r="ER180" i="1"/>
  <c r="ER271" i="1"/>
  <c r="ER219" i="1"/>
  <c r="ER173" i="1"/>
  <c r="ER174" i="1"/>
  <c r="ER140" i="1"/>
  <c r="ER178" i="1"/>
  <c r="ER333" i="1"/>
  <c r="ER260" i="1"/>
  <c r="ER250" i="1"/>
  <c r="ER255" i="1"/>
  <c r="ER339" i="1"/>
  <c r="ER192" i="1"/>
  <c r="ER324" i="1"/>
  <c r="ER298" i="1"/>
  <c r="ER317" i="1"/>
  <c r="ER278" i="1"/>
  <c r="ER182" i="1"/>
  <c r="ER213" i="1"/>
  <c r="ER154" i="1"/>
  <c r="ER224" i="1"/>
  <c r="ER299" i="1"/>
  <c r="ER280" i="1"/>
  <c r="ER139" i="1"/>
  <c r="ER302" i="1"/>
  <c r="ER166" i="1"/>
  <c r="ER206" i="1"/>
  <c r="ER237" i="1"/>
  <c r="ER332" i="1"/>
  <c r="ER251" i="1"/>
  <c r="ER319" i="1"/>
  <c r="ER211" i="1"/>
  <c r="ER273" i="1"/>
  <c r="ER331" i="1"/>
  <c r="ER285" i="1"/>
  <c r="ER214" i="1"/>
  <c r="ER188" i="1"/>
  <c r="DC268" i="1"/>
  <c r="DC300" i="1"/>
  <c r="DC251" i="1"/>
  <c r="DC279" i="1"/>
  <c r="DC175" i="1"/>
  <c r="DC147" i="1"/>
  <c r="DC282" i="1"/>
  <c r="DC277" i="1"/>
  <c r="DC188" i="1"/>
  <c r="DC162" i="1"/>
  <c r="DC273" i="1"/>
  <c r="DC242" i="1"/>
  <c r="DC217" i="1"/>
  <c r="DC331" i="1"/>
  <c r="DC258" i="1"/>
  <c r="DC192" i="1"/>
  <c r="DC140" i="1"/>
  <c r="DC245" i="1"/>
  <c r="DC312" i="1"/>
  <c r="DC267" i="1"/>
  <c r="DC163" i="1"/>
  <c r="DC181" i="1"/>
  <c r="DC280" i="1"/>
  <c r="DC340" i="1"/>
  <c r="DC239" i="1"/>
  <c r="DC170" i="1"/>
  <c r="DC243" i="1"/>
  <c r="DC283" i="1"/>
  <c r="DC216" i="1"/>
  <c r="DC281" i="1"/>
  <c r="DC161" i="1"/>
  <c r="DC138" i="1"/>
  <c r="DC171" i="1"/>
  <c r="DC332" i="1"/>
  <c r="DC213" i="1"/>
  <c r="DC288" i="1"/>
  <c r="DC202" i="1"/>
  <c r="DC165" i="1"/>
  <c r="DC222" i="1"/>
  <c r="DC317" i="1"/>
  <c r="DC292" i="1"/>
  <c r="DC178" i="1"/>
  <c r="DC246" i="1"/>
  <c r="DC304" i="1"/>
  <c r="DC315" i="1"/>
  <c r="DC172" i="1"/>
  <c r="DC330" i="1"/>
  <c r="DC250" i="1"/>
  <c r="DC303" i="1"/>
  <c r="DC207" i="1"/>
  <c r="DC287" i="1"/>
  <c r="DC301" i="1"/>
  <c r="DC234" i="1"/>
  <c r="DC185" i="1"/>
  <c r="DC269" i="1"/>
  <c r="DC307" i="1"/>
  <c r="DC275" i="1"/>
  <c r="DC233" i="1"/>
  <c r="DC149" i="1"/>
  <c r="DC270" i="1"/>
  <c r="DC225" i="1"/>
  <c r="DC237" i="1"/>
  <c r="DC212" i="1"/>
  <c r="DC338" i="1"/>
  <c r="DC272" i="1"/>
  <c r="DC176" i="1"/>
  <c r="DC285" i="1"/>
  <c r="DC319" i="1"/>
  <c r="DC327" i="1"/>
  <c r="DC328" i="1"/>
  <c r="DC200" i="1"/>
  <c r="DC238" i="1"/>
  <c r="DC336" i="1"/>
  <c r="DC334" i="1"/>
  <c r="DC189" i="1"/>
  <c r="DC211" i="1"/>
  <c r="DC224" i="1"/>
  <c r="DC329" i="1"/>
  <c r="DC341" i="1"/>
  <c r="DC309" i="1"/>
  <c r="DC339" i="1"/>
  <c r="DC199" i="1"/>
  <c r="DC335" i="1"/>
  <c r="DC266" i="1"/>
  <c r="DC316" i="1"/>
  <c r="DC265" i="1"/>
  <c r="DC259" i="1"/>
  <c r="DC240" i="1"/>
  <c r="DC244" i="1"/>
  <c r="DC260" i="1"/>
  <c r="DC278" i="1"/>
  <c r="DC305" i="1"/>
  <c r="DC219" i="1"/>
  <c r="DC180" i="1"/>
  <c r="DC302" i="1"/>
  <c r="DC271" i="1"/>
  <c r="DC201" i="1"/>
  <c r="DC221" i="1"/>
  <c r="DC247" i="1"/>
  <c r="DC169" i="1"/>
  <c r="DC194" i="1"/>
  <c r="DC205" i="1"/>
  <c r="DC166" i="1"/>
  <c r="DC249" i="1"/>
  <c r="DC252" i="1"/>
  <c r="DC148" i="1"/>
  <c r="DC286" i="1"/>
  <c r="DC226" i="1"/>
  <c r="DC218" i="1"/>
  <c r="DC241" i="1"/>
  <c r="DC257" i="1"/>
  <c r="DC167" i="1"/>
  <c r="DC236" i="1"/>
  <c r="DC206" i="1"/>
  <c r="DC325" i="1"/>
  <c r="DC214" i="1"/>
  <c r="DC223" i="1"/>
  <c r="DC209" i="1"/>
  <c r="DC326" i="1"/>
  <c r="DC284" i="1"/>
  <c r="DC308" i="1"/>
  <c r="DC289" i="1"/>
  <c r="DC256" i="1"/>
  <c r="DC174" i="1"/>
  <c r="DC139" i="1"/>
  <c r="DC274" i="1"/>
  <c r="DC203" i="1"/>
  <c r="DC311" i="1"/>
  <c r="DC235" i="1"/>
  <c r="DC191" i="1"/>
  <c r="DC298" i="1"/>
  <c r="DC324" i="1"/>
  <c r="DC333" i="1"/>
  <c r="DC320" i="1"/>
  <c r="DC322" i="1"/>
  <c r="DC146" i="1"/>
  <c r="DC255" i="1"/>
  <c r="DC253" i="1"/>
  <c r="DC313" i="1"/>
  <c r="DC314" i="1"/>
  <c r="DC290" i="1"/>
  <c r="DC248" i="1"/>
  <c r="DC187" i="1"/>
  <c r="DC164" i="1"/>
  <c r="DC291" i="1"/>
  <c r="DC299" i="1"/>
  <c r="DC321" i="1"/>
  <c r="DC318" i="1"/>
  <c r="DC337" i="1"/>
  <c r="DC293" i="1"/>
  <c r="DC173" i="1"/>
  <c r="DC232" i="1"/>
  <c r="DC20" i="1"/>
  <c r="DC160" i="1"/>
  <c r="DC210" i="1"/>
  <c r="DC310" i="1"/>
  <c r="DC184" i="1"/>
  <c r="DC208" i="1"/>
  <c r="DC155" i="1"/>
  <c r="DC323" i="1"/>
  <c r="DC141" i="1"/>
  <c r="DC204" i="1"/>
  <c r="DC182" i="1"/>
  <c r="DC193" i="1"/>
  <c r="DC254" i="1"/>
  <c r="DC179" i="1"/>
  <c r="DC306" i="1"/>
  <c r="DC19" i="1"/>
  <c r="DC276" i="1"/>
  <c r="DC227" i="1"/>
  <c r="DC220" i="1"/>
  <c r="DC154" i="1"/>
  <c r="DC190" i="1"/>
  <c r="DC215" i="1"/>
  <c r="DC183" i="1"/>
  <c r="DA33" i="1"/>
  <c r="EC324" i="1"/>
  <c r="EC247" i="1"/>
  <c r="EC255" i="1"/>
  <c r="EC169" i="1"/>
  <c r="EC276" i="1"/>
  <c r="EC299" i="1"/>
  <c r="EC147" i="1"/>
  <c r="EC259" i="1"/>
  <c r="EC273" i="1"/>
  <c r="EC260" i="1"/>
  <c r="EC234" i="1"/>
  <c r="EC218" i="1"/>
  <c r="EC326" i="1"/>
  <c r="EC254" i="1"/>
  <c r="EC282" i="1"/>
  <c r="EC250" i="1"/>
  <c r="EC185" i="1"/>
  <c r="EC211" i="1"/>
  <c r="EC336" i="1"/>
  <c r="EC235" i="1"/>
  <c r="EC241" i="1"/>
  <c r="EC283" i="1"/>
  <c r="EC149" i="1"/>
  <c r="EC252" i="1"/>
  <c r="EC176" i="1"/>
  <c r="EC249" i="1"/>
  <c r="EC233" i="1"/>
  <c r="EC187" i="1"/>
  <c r="EC191" i="1"/>
  <c r="EC280" i="1"/>
  <c r="EC232" i="1"/>
  <c r="EC328" i="1"/>
  <c r="EC315" i="1"/>
  <c r="EC248" i="1"/>
  <c r="EC173" i="1"/>
  <c r="EC277" i="1"/>
  <c r="EC334" i="1"/>
  <c r="EC183" i="1"/>
  <c r="EC322" i="1"/>
  <c r="EC330" i="1"/>
  <c r="EC340" i="1"/>
  <c r="EC199" i="1"/>
  <c r="EC236" i="1"/>
  <c r="EC275" i="1"/>
  <c r="EC172" i="1"/>
  <c r="EC298" i="1"/>
  <c r="EC291" i="1"/>
  <c r="EC221" i="1"/>
  <c r="EC316" i="1"/>
  <c r="EC175" i="1"/>
  <c r="EC285" i="1"/>
  <c r="EC244" i="1"/>
  <c r="EC242" i="1"/>
  <c r="EC245" i="1"/>
  <c r="EC179" i="1"/>
  <c r="EC180" i="1"/>
  <c r="EC329" i="1"/>
  <c r="EC332" i="1"/>
  <c r="EC200" i="1"/>
  <c r="EC201" i="1"/>
  <c r="EC206" i="1"/>
  <c r="EC139" i="1"/>
  <c r="EC320" i="1"/>
  <c r="EC318" i="1"/>
  <c r="EC162" i="1"/>
  <c r="EC205" i="1"/>
  <c r="EC337" i="1"/>
  <c r="EC222" i="1"/>
  <c r="EC190" i="1"/>
  <c r="EC284" i="1"/>
  <c r="EC220" i="1"/>
  <c r="EC188" i="1"/>
  <c r="EC178" i="1"/>
  <c r="EC323" i="1"/>
  <c r="EC265" i="1"/>
  <c r="EC310" i="1"/>
  <c r="EC341" i="1"/>
  <c r="EC167" i="1"/>
  <c r="EC240" i="1"/>
  <c r="EC270" i="1"/>
  <c r="EC308" i="1"/>
  <c r="EC238" i="1"/>
  <c r="EC225" i="1"/>
  <c r="EC305" i="1"/>
  <c r="EC301" i="1"/>
  <c r="EC181" i="1"/>
  <c r="EC237" i="1"/>
  <c r="EC272" i="1"/>
  <c r="EC246" i="1"/>
  <c r="EC203" i="1"/>
  <c r="EC289" i="1"/>
  <c r="EC300" i="1"/>
  <c r="EC208" i="1"/>
  <c r="EC217" i="1"/>
  <c r="EC257" i="1"/>
  <c r="EC274" i="1"/>
  <c r="EC193" i="1"/>
  <c r="EC210" i="1"/>
  <c r="EC209" i="1"/>
  <c r="EC271" i="1"/>
  <c r="EC287" i="1"/>
  <c r="EC227" i="1"/>
  <c r="EC335" i="1"/>
  <c r="EC338" i="1"/>
  <c r="EC258" i="1"/>
  <c r="EC171" i="1"/>
  <c r="EC160" i="1"/>
  <c r="EC266" i="1"/>
  <c r="EC331" i="1"/>
  <c r="EC268" i="1"/>
  <c r="EC325" i="1"/>
  <c r="EC302" i="1"/>
  <c r="EC189" i="1"/>
  <c r="EC243" i="1"/>
  <c r="EC174" i="1"/>
  <c r="EC155" i="1"/>
  <c r="EC304" i="1"/>
  <c r="EC288" i="1"/>
  <c r="EC333" i="1"/>
  <c r="EC339" i="1"/>
  <c r="EC219" i="1"/>
  <c r="EC164" i="1"/>
  <c r="EC290" i="1"/>
  <c r="EC286" i="1"/>
  <c r="EC267" i="1"/>
  <c r="EC194" i="1"/>
  <c r="EC223" i="1"/>
  <c r="EC214" i="1"/>
  <c r="EC182" i="1"/>
  <c r="EC161" i="1"/>
  <c r="EC251" i="1"/>
  <c r="EC269" i="1"/>
  <c r="EC256" i="1"/>
  <c r="EC317" i="1"/>
  <c r="EC163" i="1"/>
  <c r="EC146" i="1"/>
  <c r="EC138" i="1"/>
  <c r="EC319" i="1"/>
  <c r="EC224" i="1"/>
  <c r="EC165" i="1"/>
  <c r="EC141" i="1"/>
  <c r="EC292" i="1"/>
  <c r="EC213" i="1"/>
  <c r="EC226" i="1"/>
  <c r="EC314" i="1"/>
  <c r="EC313" i="1"/>
  <c r="EC253" i="1"/>
  <c r="EC279" i="1"/>
  <c r="EC321" i="1"/>
  <c r="EC309" i="1"/>
  <c r="EC278" i="1"/>
  <c r="EC293" i="1"/>
  <c r="EC184" i="1"/>
  <c r="EC311" i="1"/>
  <c r="EC204" i="1"/>
  <c r="EC19" i="1"/>
  <c r="EC216" i="1"/>
  <c r="EC239" i="1"/>
  <c r="EC148" i="1"/>
  <c r="EC281" i="1"/>
  <c r="EC140" i="1"/>
  <c r="EC212" i="1"/>
  <c r="EC207" i="1"/>
  <c r="EC170" i="1"/>
  <c r="EC312" i="1"/>
  <c r="EC154" i="1"/>
  <c r="EC202" i="1"/>
  <c r="EC192" i="1"/>
  <c r="EC327" i="1"/>
  <c r="EC20" i="1"/>
  <c r="EC307" i="1"/>
  <c r="EC215" i="1"/>
  <c r="EC306" i="1"/>
  <c r="EC303" i="1"/>
  <c r="EC166" i="1"/>
  <c r="CT217" i="1"/>
  <c r="CT324" i="1"/>
  <c r="CT258" i="1"/>
  <c r="CT252" i="1"/>
  <c r="CT169" i="1"/>
  <c r="CT251" i="1"/>
  <c r="CT194" i="1"/>
  <c r="CT225" i="1"/>
  <c r="CT236" i="1"/>
  <c r="CT259" i="1"/>
  <c r="CT148" i="1"/>
  <c r="CT293" i="1"/>
  <c r="CT291" i="1"/>
  <c r="CT325" i="1"/>
  <c r="CT208" i="1"/>
  <c r="CT316" i="1"/>
  <c r="CT184" i="1"/>
  <c r="CT315" i="1"/>
  <c r="CT222" i="1"/>
  <c r="CT306" i="1"/>
  <c r="CT256" i="1"/>
  <c r="CT299" i="1"/>
  <c r="CT327" i="1"/>
  <c r="CT283" i="1"/>
  <c r="CT274" i="1"/>
  <c r="CT20" i="1"/>
  <c r="CT319" i="1"/>
  <c r="CT165" i="1"/>
  <c r="CT338" i="1"/>
  <c r="CT328" i="1"/>
  <c r="CT288" i="1"/>
  <c r="CT178" i="1"/>
  <c r="CT203" i="1"/>
  <c r="CT167" i="1"/>
  <c r="CT201" i="1"/>
  <c r="CT255" i="1"/>
  <c r="CT279" i="1"/>
  <c r="CT246" i="1"/>
  <c r="CT181" i="1"/>
  <c r="CT213" i="1"/>
  <c r="CT278" i="1"/>
  <c r="CT183" i="1"/>
  <c r="CT266" i="1"/>
  <c r="CT173" i="1"/>
  <c r="CT333" i="1"/>
  <c r="CT314" i="1"/>
  <c r="CT280" i="1"/>
  <c r="CT191" i="1"/>
  <c r="CT241" i="1"/>
  <c r="CT189" i="1"/>
  <c r="CT249" i="1"/>
  <c r="CT164" i="1"/>
  <c r="CT211" i="1"/>
  <c r="CT257" i="1"/>
  <c r="CT239" i="1"/>
  <c r="CT188" i="1"/>
  <c r="CT303" i="1"/>
  <c r="CT141" i="1"/>
  <c r="CT163" i="1"/>
  <c r="CT214" i="1"/>
  <c r="CT154" i="1"/>
  <c r="CT270" i="1"/>
  <c r="CT244" i="1"/>
  <c r="CT232" i="1"/>
  <c r="CT290" i="1"/>
  <c r="CT332" i="1"/>
  <c r="CT209" i="1"/>
  <c r="CT311" i="1"/>
  <c r="CT166" i="1"/>
  <c r="CT260" i="1"/>
  <c r="CT275" i="1"/>
  <c r="CT160" i="1"/>
  <c r="CT147" i="1"/>
  <c r="CT155" i="1"/>
  <c r="CT269" i="1"/>
  <c r="CT190" i="1"/>
  <c r="CT336" i="1"/>
  <c r="CT200" i="1"/>
  <c r="CT326" i="1"/>
  <c r="CT313" i="1"/>
  <c r="CT227" i="1"/>
  <c r="CT320" i="1"/>
  <c r="CT187" i="1"/>
  <c r="CT322" i="1"/>
  <c r="CT172" i="1"/>
  <c r="CT192" i="1"/>
  <c r="CT243" i="1"/>
  <c r="CT204" i="1"/>
  <c r="CT233" i="1"/>
  <c r="CT282" i="1"/>
  <c r="CT180" i="1"/>
  <c r="CT317" i="1"/>
  <c r="CT331" i="1"/>
  <c r="CT175" i="1"/>
  <c r="CT335" i="1"/>
  <c r="CT321" i="1"/>
  <c r="CT329" i="1"/>
  <c r="CT179" i="1"/>
  <c r="CT245" i="1"/>
  <c r="CT139" i="1"/>
  <c r="CT193" i="1"/>
  <c r="CT146" i="1"/>
  <c r="CT318" i="1"/>
  <c r="CT242" i="1"/>
  <c r="CT300" i="1"/>
  <c r="CT268" i="1"/>
  <c r="CT267" i="1"/>
  <c r="CT287" i="1"/>
  <c r="CT161" i="1"/>
  <c r="CT205" i="1"/>
  <c r="CT286" i="1"/>
  <c r="CT253" i="1"/>
  <c r="CT162" i="1"/>
  <c r="CT309" i="1"/>
  <c r="CT272" i="1"/>
  <c r="CT298" i="1"/>
  <c r="CT170" i="1"/>
  <c r="CT171" i="1"/>
  <c r="CT284" i="1"/>
  <c r="CT330" i="1"/>
  <c r="CT307" i="1"/>
  <c r="CT339" i="1"/>
  <c r="CT221" i="1"/>
  <c r="CT265" i="1"/>
  <c r="CT212" i="1"/>
  <c r="CT281" i="1"/>
  <c r="CT219" i="1"/>
  <c r="CT308" i="1"/>
  <c r="CT207" i="1"/>
  <c r="CT182" i="1"/>
  <c r="CT277" i="1"/>
  <c r="CT218" i="1"/>
  <c r="CT238" i="1"/>
  <c r="CT340" i="1"/>
  <c r="CT216" i="1"/>
  <c r="CT235" i="1"/>
  <c r="CT223" i="1"/>
  <c r="CT237" i="1"/>
  <c r="CT254" i="1"/>
  <c r="CT310" i="1"/>
  <c r="CT334" i="1"/>
  <c r="CT215" i="1"/>
  <c r="CT138" i="1"/>
  <c r="CT273" i="1"/>
  <c r="CT250" i="1"/>
  <c r="CT304" i="1"/>
  <c r="CT341" i="1"/>
  <c r="CT174" i="1"/>
  <c r="CT240" i="1"/>
  <c r="CT210" i="1"/>
  <c r="CT202" i="1"/>
  <c r="CT276" i="1"/>
  <c r="CT292" i="1"/>
  <c r="CT289" i="1"/>
  <c r="CT337" i="1"/>
  <c r="CT140" i="1"/>
  <c r="CT220" i="1"/>
  <c r="CT248" i="1"/>
  <c r="CT206" i="1"/>
  <c r="CT226" i="1"/>
  <c r="CT234" i="1"/>
  <c r="CT302" i="1"/>
  <c r="CT247" i="1"/>
  <c r="CT19" i="1"/>
  <c r="CT176" i="1"/>
  <c r="CT285" i="1"/>
  <c r="CT224" i="1"/>
  <c r="CT305" i="1"/>
  <c r="CT185" i="1"/>
  <c r="CT301" i="1"/>
  <c r="CT149" i="1"/>
  <c r="CT199" i="1"/>
  <c r="CT312" i="1"/>
  <c r="CT323" i="1"/>
  <c r="CT271" i="1"/>
  <c r="CU252" i="1"/>
  <c r="CU292" i="1"/>
  <c r="CU225" i="1"/>
  <c r="CU167" i="1"/>
  <c r="CU270" i="1"/>
  <c r="CU250" i="1"/>
  <c r="CU303" i="1"/>
  <c r="CU148" i="1"/>
  <c r="CU188" i="1"/>
  <c r="CU185" i="1"/>
  <c r="CU316" i="1"/>
  <c r="CU218" i="1"/>
  <c r="CU340" i="1"/>
  <c r="CU317" i="1"/>
  <c r="CU239" i="1"/>
  <c r="CU300" i="1"/>
  <c r="CU207" i="1"/>
  <c r="CU190" i="1"/>
  <c r="CU306" i="1"/>
  <c r="CU140" i="1"/>
  <c r="CU146" i="1"/>
  <c r="CU205" i="1"/>
  <c r="CU312" i="1"/>
  <c r="CU194" i="1"/>
  <c r="CU328" i="1"/>
  <c r="CU173" i="1"/>
  <c r="CU242" i="1"/>
  <c r="CU216" i="1"/>
  <c r="CU154" i="1"/>
  <c r="CU245" i="1"/>
  <c r="CU257" i="1"/>
  <c r="CU175" i="1"/>
  <c r="CU322" i="1"/>
  <c r="CU243" i="1"/>
  <c r="CU163" i="1"/>
  <c r="CU278" i="1"/>
  <c r="CU269" i="1"/>
  <c r="CU174" i="1"/>
  <c r="CU192" i="1"/>
  <c r="CU247" i="1"/>
  <c r="CU221" i="1"/>
  <c r="CU259" i="1"/>
  <c r="CU298" i="1"/>
  <c r="CU287" i="1"/>
  <c r="CU222" i="1"/>
  <c r="CU325" i="1"/>
  <c r="CU280" i="1"/>
  <c r="CU20" i="1"/>
  <c r="CU240" i="1"/>
  <c r="CU184" i="1"/>
  <c r="CU337" i="1"/>
  <c r="CU220" i="1"/>
  <c r="CU310" i="1"/>
  <c r="CU165" i="1"/>
  <c r="CU233" i="1"/>
  <c r="CU217" i="1"/>
  <c r="CU236" i="1"/>
  <c r="CU289" i="1"/>
  <c r="CU172" i="1"/>
  <c r="CU253" i="1"/>
  <c r="CU237" i="1"/>
  <c r="CU234" i="1"/>
  <c r="CU181" i="1"/>
  <c r="CU281" i="1"/>
  <c r="CU193" i="1"/>
  <c r="CU286" i="1"/>
  <c r="CU164" i="1"/>
  <c r="CU208" i="1"/>
  <c r="CU319" i="1"/>
  <c r="CU260" i="1"/>
  <c r="CU213" i="1"/>
  <c r="CU299" i="1"/>
  <c r="CU232" i="1"/>
  <c r="CU327" i="1"/>
  <c r="CU147" i="1"/>
  <c r="CU206" i="1"/>
  <c r="CU315" i="1"/>
  <c r="CU307" i="1"/>
  <c r="CU182" i="1"/>
  <c r="CU210" i="1"/>
  <c r="CU227" i="1"/>
  <c r="CU155" i="1"/>
  <c r="CU266" i="1"/>
  <c r="CU179" i="1"/>
  <c r="CU271" i="1"/>
  <c r="CU183" i="1"/>
  <c r="CU224" i="1"/>
  <c r="CU258" i="1"/>
  <c r="CU333" i="1"/>
  <c r="CU302" i="1"/>
  <c r="CU291" i="1"/>
  <c r="CU238" i="1"/>
  <c r="CU288" i="1"/>
  <c r="CU166" i="1"/>
  <c r="CU277" i="1"/>
  <c r="CU308" i="1"/>
  <c r="CU335" i="1"/>
  <c r="CU324" i="1"/>
  <c r="CU141" i="1"/>
  <c r="CU241" i="1"/>
  <c r="CU311" i="1"/>
  <c r="CU326" i="1"/>
  <c r="CU304" i="1"/>
  <c r="CU219" i="1"/>
  <c r="CU314" i="1"/>
  <c r="CU226" i="1"/>
  <c r="CU321" i="1"/>
  <c r="CU223" i="1"/>
  <c r="CU256" i="1"/>
  <c r="CU251" i="1"/>
  <c r="CU323" i="1"/>
  <c r="CU149" i="1"/>
  <c r="CU329" i="1"/>
  <c r="CU313" i="1"/>
  <c r="CU282" i="1"/>
  <c r="CU244" i="1"/>
  <c r="CU330" i="1"/>
  <c r="CU305" i="1"/>
  <c r="CU19" i="1"/>
  <c r="CU215" i="1"/>
  <c r="CU178" i="1"/>
  <c r="CU214" i="1"/>
  <c r="CU189" i="1"/>
  <c r="CU265" i="1"/>
  <c r="CU254" i="1"/>
  <c r="CU309" i="1"/>
  <c r="CU268" i="1"/>
  <c r="CU338" i="1"/>
  <c r="CU301" i="1"/>
  <c r="CU212" i="1"/>
  <c r="CU171" i="1"/>
  <c r="CU180" i="1"/>
  <c r="CU235" i="1"/>
  <c r="CU285" i="1"/>
  <c r="CU248" i="1"/>
  <c r="CU200" i="1"/>
  <c r="CU176" i="1"/>
  <c r="CU283" i="1"/>
  <c r="CU204" i="1"/>
  <c r="CU201" i="1"/>
  <c r="CU203" i="1"/>
  <c r="CU169" i="1"/>
  <c r="CU191" i="1"/>
  <c r="CU202" i="1"/>
  <c r="CU274" i="1"/>
  <c r="CU290" i="1"/>
  <c r="CU275" i="1"/>
  <c r="CU276" i="1"/>
  <c r="CU320" i="1"/>
  <c r="CU199" i="1"/>
  <c r="CU332" i="1"/>
  <c r="CU187" i="1"/>
  <c r="CU336" i="1"/>
  <c r="CU255" i="1"/>
  <c r="CU211" i="1"/>
  <c r="CU284" i="1"/>
  <c r="CU161" i="1"/>
  <c r="CU209" i="1"/>
  <c r="CU318" i="1"/>
  <c r="CU273" i="1"/>
  <c r="CU293" i="1"/>
  <c r="CU160" i="1"/>
  <c r="CU246" i="1"/>
  <c r="CU341" i="1"/>
  <c r="CU279" i="1"/>
  <c r="CU339" i="1"/>
  <c r="CU334" i="1"/>
  <c r="CU138" i="1"/>
  <c r="CU272" i="1"/>
  <c r="CU249" i="1"/>
  <c r="CU170" i="1"/>
  <c r="CU162" i="1"/>
  <c r="CU267" i="1"/>
  <c r="CU139" i="1"/>
  <c r="CU331" i="1"/>
  <c r="CU27" i="1"/>
  <c r="CU36" i="1" s="1"/>
  <c r="CU31" i="1"/>
  <c r="CU40" i="1" s="1"/>
  <c r="CU26" i="1"/>
  <c r="CU35" i="1" s="1"/>
  <c r="CU30" i="1"/>
  <c r="CU39" i="1" s="1"/>
  <c r="CU33" i="1"/>
  <c r="CU29" i="1"/>
  <c r="CU38" i="1" s="1"/>
  <c r="CU32" i="1"/>
  <c r="CU41" i="1" s="1"/>
  <c r="CU28" i="1"/>
  <c r="CU37" i="1" s="1"/>
  <c r="CU25" i="1"/>
  <c r="CU34" i="1" s="1"/>
  <c r="AE300" i="1"/>
  <c r="AE201" i="1"/>
  <c r="AE245" i="1"/>
  <c r="AE338" i="1"/>
  <c r="AE225" i="1"/>
  <c r="AE337" i="1"/>
  <c r="AE237" i="1"/>
  <c r="AE335" i="1"/>
  <c r="AE200" i="1"/>
  <c r="AE148" i="1"/>
  <c r="AE287" i="1"/>
  <c r="AE243" i="1"/>
  <c r="AE147" i="1"/>
  <c r="AE298" i="1"/>
  <c r="AE310" i="1"/>
  <c r="AE212" i="1"/>
  <c r="AE306" i="1"/>
  <c r="AE235" i="1"/>
  <c r="AE318" i="1"/>
  <c r="AE205" i="1"/>
  <c r="AE330" i="1"/>
  <c r="AE214" i="1"/>
  <c r="AE236" i="1"/>
  <c r="AE224" i="1"/>
  <c r="AE292" i="1"/>
  <c r="AE216" i="1"/>
  <c r="AE219" i="1"/>
  <c r="AE204" i="1"/>
  <c r="AE279" i="1"/>
  <c r="AE255" i="1"/>
  <c r="AE305" i="1"/>
  <c r="AE208" i="1"/>
  <c r="AE308" i="1"/>
  <c r="AE321" i="1"/>
  <c r="AE217" i="1"/>
  <c r="AE288" i="1"/>
  <c r="AE213" i="1"/>
  <c r="AE324" i="1"/>
  <c r="AE220" i="1"/>
  <c r="AE267" i="1"/>
  <c r="AE139" i="1"/>
  <c r="AE276" i="1"/>
  <c r="AE299" i="1"/>
  <c r="AE322" i="1"/>
  <c r="AE269" i="1"/>
  <c r="AE304" i="1"/>
  <c r="AE199" i="1"/>
  <c r="AE328" i="1"/>
  <c r="AE202" i="1"/>
  <c r="AE303" i="1"/>
  <c r="AE278" i="1"/>
  <c r="AE259" i="1"/>
  <c r="AE241" i="1"/>
  <c r="AE341" i="1"/>
  <c r="AE140" i="1"/>
  <c r="AE282" i="1"/>
  <c r="AE270" i="1"/>
  <c r="AE325" i="1"/>
  <c r="AE223" i="1"/>
  <c r="AE266" i="1"/>
  <c r="AE301" i="1"/>
  <c r="AE329" i="1"/>
  <c r="AE210" i="1"/>
  <c r="AE320" i="1"/>
  <c r="AE281" i="1"/>
  <c r="AE283" i="1"/>
  <c r="AE275" i="1"/>
  <c r="AE211" i="1"/>
  <c r="AE280" i="1"/>
  <c r="AE206" i="1"/>
  <c r="AE289" i="1"/>
  <c r="AE155" i="1"/>
  <c r="AE302" i="1"/>
  <c r="AE218" i="1"/>
  <c r="AE319" i="1"/>
  <c r="AE265" i="1"/>
  <c r="AE154" i="1"/>
  <c r="AE138" i="1"/>
  <c r="AE327" i="1"/>
  <c r="AE226" i="1"/>
  <c r="AE207" i="1"/>
  <c r="AE251" i="1"/>
  <c r="AE248" i="1"/>
  <c r="AE244" i="1"/>
  <c r="AE257" i="1"/>
  <c r="AE254" i="1"/>
  <c r="AE326" i="1"/>
  <c r="AE290" i="1"/>
  <c r="AE227" i="1"/>
  <c r="AE277" i="1"/>
  <c r="AE240" i="1"/>
  <c r="AE317" i="1"/>
  <c r="AE20" i="1"/>
  <c r="AE234" i="1"/>
  <c r="AE332" i="1"/>
  <c r="AE284" i="1"/>
  <c r="AE333" i="1"/>
  <c r="AE285" i="1"/>
  <c r="AE339" i="1"/>
  <c r="AE253" i="1"/>
  <c r="AE291" i="1"/>
  <c r="AE233" i="1"/>
  <c r="AE221" i="1"/>
  <c r="AE331" i="1"/>
  <c r="AE307" i="1"/>
  <c r="AE311" i="1"/>
  <c r="AE19" i="1"/>
  <c r="AE309" i="1"/>
  <c r="AE242" i="1"/>
  <c r="AE222" i="1"/>
  <c r="AE215" i="1"/>
  <c r="AE274" i="1"/>
  <c r="AE141" i="1"/>
  <c r="AE238" i="1"/>
  <c r="AE252" i="1"/>
  <c r="AE247" i="1"/>
  <c r="AE232" i="1"/>
  <c r="AE272" i="1"/>
  <c r="AE239" i="1"/>
  <c r="AE312" i="1"/>
  <c r="AE246" i="1"/>
  <c r="AE249" i="1"/>
  <c r="AE271" i="1"/>
  <c r="AE250" i="1"/>
  <c r="AE273" i="1"/>
  <c r="AE258" i="1"/>
  <c r="AE286" i="1"/>
  <c r="AE293" i="1"/>
  <c r="AE334" i="1"/>
  <c r="AE315" i="1"/>
  <c r="AE268" i="1"/>
  <c r="AE316" i="1"/>
  <c r="AE313" i="1"/>
  <c r="AE146" i="1"/>
  <c r="AE340" i="1"/>
  <c r="AE314" i="1"/>
  <c r="AE209" i="1"/>
  <c r="AE323" i="1"/>
  <c r="AE149" i="1"/>
  <c r="AE256" i="1"/>
  <c r="AE336" i="1"/>
  <c r="AE203" i="1"/>
  <c r="AE260" i="1"/>
  <c r="FJ28" i="1"/>
  <c r="FJ37" i="1" s="1"/>
  <c r="FJ26" i="1"/>
  <c r="FJ35" i="1" s="1"/>
  <c r="FJ33" i="1"/>
  <c r="FJ27" i="1"/>
  <c r="FJ36" i="1" s="1"/>
  <c r="FJ29" i="1"/>
  <c r="FJ38" i="1" s="1"/>
  <c r="FJ25" i="1"/>
  <c r="FJ34" i="1" s="1"/>
  <c r="FJ30" i="1"/>
  <c r="FJ39" i="1" s="1"/>
  <c r="FJ31" i="1"/>
  <c r="FJ40" i="1" s="1"/>
  <c r="FJ32" i="1"/>
  <c r="FJ41" i="1" s="1"/>
  <c r="EP30" i="1"/>
  <c r="EP39" i="1" s="1"/>
  <c r="EP29" i="1"/>
  <c r="EP38" i="1" s="1"/>
  <c r="EP33" i="1"/>
  <c r="EP26" i="1"/>
  <c r="EP35" i="1" s="1"/>
  <c r="EP27" i="1"/>
  <c r="EP36" i="1" s="1"/>
  <c r="EP31" i="1"/>
  <c r="EP40" i="1" s="1"/>
  <c r="EP28" i="1"/>
  <c r="EP37" i="1" s="1"/>
  <c r="EP32" i="1"/>
  <c r="EP41" i="1" s="1"/>
  <c r="EP25" i="1"/>
  <c r="EP34" i="1" s="1"/>
  <c r="GL29" i="1"/>
  <c r="GL38" i="1" s="1"/>
  <c r="GL31" i="1"/>
  <c r="GL40" i="1" s="1"/>
  <c r="GL27" i="1"/>
  <c r="GL36" i="1" s="1"/>
  <c r="GL28" i="1"/>
  <c r="GL37" i="1" s="1"/>
  <c r="GL33" i="1"/>
  <c r="GL26" i="1"/>
  <c r="GL35" i="1" s="1"/>
  <c r="GL30" i="1"/>
  <c r="GL39" i="1" s="1"/>
  <c r="GL25" i="1"/>
  <c r="GL34" i="1" s="1"/>
  <c r="GL32" i="1"/>
  <c r="GL41" i="1" s="1"/>
  <c r="CN29" i="1"/>
  <c r="CN38" i="1" s="1"/>
  <c r="CN30" i="1"/>
  <c r="CN39" i="1" s="1"/>
  <c r="CN26" i="1"/>
  <c r="CN35" i="1" s="1"/>
  <c r="CN33" i="1"/>
  <c r="CN28" i="1"/>
  <c r="CN37" i="1" s="1"/>
  <c r="CN32" i="1"/>
  <c r="CN41" i="1" s="1"/>
  <c r="CN31" i="1"/>
  <c r="CN40" i="1" s="1"/>
  <c r="CN25" i="1"/>
  <c r="CN34" i="1" s="1"/>
  <c r="CN27" i="1"/>
  <c r="CN36" i="1" s="1"/>
  <c r="DR32" i="1"/>
  <c r="DR41" i="1" s="1"/>
  <c r="DR28" i="1"/>
  <c r="DR37" i="1" s="1"/>
  <c r="DR26" i="1"/>
  <c r="DR35" i="1" s="1"/>
  <c r="DR29" i="1"/>
  <c r="DR38" i="1" s="1"/>
  <c r="DR27" i="1"/>
  <c r="DR36" i="1" s="1"/>
  <c r="DR30" i="1"/>
  <c r="DR39" i="1" s="1"/>
  <c r="DR31" i="1"/>
  <c r="DR40" i="1" s="1"/>
  <c r="DR33" i="1"/>
  <c r="DR25" i="1"/>
  <c r="DR34" i="1" s="1"/>
  <c r="DL140" i="1"/>
  <c r="DL313" i="1"/>
  <c r="DL224" i="1"/>
  <c r="DL256" i="1"/>
  <c r="DL292" i="1"/>
  <c r="DL293" i="1"/>
  <c r="DL250" i="1"/>
  <c r="DL323" i="1"/>
  <c r="DL181" i="1"/>
  <c r="DL207" i="1"/>
  <c r="DL190" i="1"/>
  <c r="DL329" i="1"/>
  <c r="DL166" i="1"/>
  <c r="DL185" i="1"/>
  <c r="DL209" i="1"/>
  <c r="DL223" i="1"/>
  <c r="DL217" i="1"/>
  <c r="DL291" i="1"/>
  <c r="DL162" i="1"/>
  <c r="DL283" i="1"/>
  <c r="DL276" i="1"/>
  <c r="DL184" i="1"/>
  <c r="DL146" i="1"/>
  <c r="DL271" i="1"/>
  <c r="DL324" i="1"/>
  <c r="DL161" i="1"/>
  <c r="DL273" i="1"/>
  <c r="DL191" i="1"/>
  <c r="DL203" i="1"/>
  <c r="DL208" i="1"/>
  <c r="DL337" i="1"/>
  <c r="DL302" i="1"/>
  <c r="DL307" i="1"/>
  <c r="DL147" i="1"/>
  <c r="DL288" i="1"/>
  <c r="DL325" i="1"/>
  <c r="DL308" i="1"/>
  <c r="DL317" i="1"/>
  <c r="DL160" i="1"/>
  <c r="DL169" i="1"/>
  <c r="DL287" i="1"/>
  <c r="DL202" i="1"/>
  <c r="DL220" i="1"/>
  <c r="DL19" i="1"/>
  <c r="DL272" i="1"/>
  <c r="DL257" i="1"/>
  <c r="DL241" i="1"/>
  <c r="DL236" i="1"/>
  <c r="DL174" i="1"/>
  <c r="DL310" i="1"/>
  <c r="DL322" i="1"/>
  <c r="DL326" i="1"/>
  <c r="DL225" i="1"/>
  <c r="DL281" i="1"/>
  <c r="DL338" i="1"/>
  <c r="DL205" i="1"/>
  <c r="DL139" i="1"/>
  <c r="DL280" i="1"/>
  <c r="DL253" i="1"/>
  <c r="DL200" i="1"/>
  <c r="DL252" i="1"/>
  <c r="DL277" i="1"/>
  <c r="DL221" i="1"/>
  <c r="DL314" i="1"/>
  <c r="DL334" i="1"/>
  <c r="DL327" i="1"/>
  <c r="DL269" i="1"/>
  <c r="DL278" i="1"/>
  <c r="DL320" i="1"/>
  <c r="DL20" i="1"/>
  <c r="DL219" i="1"/>
  <c r="DL274" i="1"/>
  <c r="DL286" i="1"/>
  <c r="DL270" i="1"/>
  <c r="DL285" i="1"/>
  <c r="DL164" i="1"/>
  <c r="DL171" i="1"/>
  <c r="DL306" i="1"/>
  <c r="DL303" i="1"/>
  <c r="DL173" i="1"/>
  <c r="DL163" i="1"/>
  <c r="DL180" i="1"/>
  <c r="DL312" i="1"/>
  <c r="DL138" i="1"/>
  <c r="DL204" i="1"/>
  <c r="DL199" i="1"/>
  <c r="DL284" i="1"/>
  <c r="DL149" i="1"/>
  <c r="DL192" i="1"/>
  <c r="DL154" i="1"/>
  <c r="DL299" i="1"/>
  <c r="DL315" i="1"/>
  <c r="DL188" i="1"/>
  <c r="DL176" i="1"/>
  <c r="DL178" i="1"/>
  <c r="DL246" i="1"/>
  <c r="DL251" i="1"/>
  <c r="DL260" i="1"/>
  <c r="DL240" i="1"/>
  <c r="DL234" i="1"/>
  <c r="DL235" i="1"/>
  <c r="DL268" i="1"/>
  <c r="DL148" i="1"/>
  <c r="DL279" i="1"/>
  <c r="DL339" i="1"/>
  <c r="DL316" i="1"/>
  <c r="DL175" i="1"/>
  <c r="DL182" i="1"/>
  <c r="DL172" i="1"/>
  <c r="DL216" i="1"/>
  <c r="DL141" i="1"/>
  <c r="DL330" i="1"/>
  <c r="DL239" i="1"/>
  <c r="DL258" i="1"/>
  <c r="DL183" i="1"/>
  <c r="DL243" i="1"/>
  <c r="DL282" i="1"/>
  <c r="DL187" i="1"/>
  <c r="DL201" i="1"/>
  <c r="DL211" i="1"/>
  <c r="DL155" i="1"/>
  <c r="DL193" i="1"/>
  <c r="DL341" i="1"/>
  <c r="DL210" i="1"/>
  <c r="DL215" i="1"/>
  <c r="DL336" i="1"/>
  <c r="DL266" i="1"/>
  <c r="DL244" i="1"/>
  <c r="DL267" i="1"/>
  <c r="DL331" i="1"/>
  <c r="DL249" i="1"/>
  <c r="DL301" i="1"/>
  <c r="DL309" i="1"/>
  <c r="DL289" i="1"/>
  <c r="DL179" i="1"/>
  <c r="DL194" i="1"/>
  <c r="DL290" i="1"/>
  <c r="DL212" i="1"/>
  <c r="DL227" i="1"/>
  <c r="DL305" i="1"/>
  <c r="DL300" i="1"/>
  <c r="DL222" i="1"/>
  <c r="DL255" i="1"/>
  <c r="DL340" i="1"/>
  <c r="DL275" i="1"/>
  <c r="DL318" i="1"/>
  <c r="DL335" i="1"/>
  <c r="DL170" i="1"/>
  <c r="DL189" i="1"/>
  <c r="DL206" i="1"/>
  <c r="DL218" i="1"/>
  <c r="DL214" i="1"/>
  <c r="DL311" i="1"/>
  <c r="DL321" i="1"/>
  <c r="DL213" i="1"/>
  <c r="DL248" i="1"/>
  <c r="DL167" i="1"/>
  <c r="DL259" i="1"/>
  <c r="DL232" i="1"/>
  <c r="DL238" i="1"/>
  <c r="DL332" i="1"/>
  <c r="DL245" i="1"/>
  <c r="DL247" i="1"/>
  <c r="DL333" i="1"/>
  <c r="DL265" i="1"/>
  <c r="DL328" i="1"/>
  <c r="DL237" i="1"/>
  <c r="DL233" i="1"/>
  <c r="DL242" i="1"/>
  <c r="DL304" i="1"/>
  <c r="DL226" i="1"/>
  <c r="DL254" i="1"/>
  <c r="DL319" i="1"/>
  <c r="DL165" i="1"/>
  <c r="DL298" i="1"/>
  <c r="EX29" i="1"/>
  <c r="EX38" i="1" s="1"/>
  <c r="EX32" i="1"/>
  <c r="EX41" i="1" s="1"/>
  <c r="EX27" i="1"/>
  <c r="EX36" i="1" s="1"/>
  <c r="EX28" i="1"/>
  <c r="EX37" i="1" s="1"/>
  <c r="EX31" i="1"/>
  <c r="EX40" i="1" s="1"/>
  <c r="EX33" i="1"/>
  <c r="EX30" i="1"/>
  <c r="EX39" i="1" s="1"/>
  <c r="EX25" i="1"/>
  <c r="EX34" i="1" s="1"/>
  <c r="EX26" i="1"/>
  <c r="EX35" i="1" s="1"/>
  <c r="DS190" i="1"/>
  <c r="DS293" i="1"/>
  <c r="DS141" i="1"/>
  <c r="DS185" i="1"/>
  <c r="DS318" i="1"/>
  <c r="DS236" i="1"/>
  <c r="DS306" i="1"/>
  <c r="DS235" i="1"/>
  <c r="DS163" i="1"/>
  <c r="DS311" i="1"/>
  <c r="DS233" i="1"/>
  <c r="DS260" i="1"/>
  <c r="DS223" i="1"/>
  <c r="DS329" i="1"/>
  <c r="DS283" i="1"/>
  <c r="DS217" i="1"/>
  <c r="DS160" i="1"/>
  <c r="DS301" i="1"/>
  <c r="DS180" i="1"/>
  <c r="DS307" i="1"/>
  <c r="DS284" i="1"/>
  <c r="DS161" i="1"/>
  <c r="DS154" i="1"/>
  <c r="DS243" i="1"/>
  <c r="DS182" i="1"/>
  <c r="DS268" i="1"/>
  <c r="DS323" i="1"/>
  <c r="DS20" i="1"/>
  <c r="DS220" i="1"/>
  <c r="DS325" i="1"/>
  <c r="DS206" i="1"/>
  <c r="DS237" i="1"/>
  <c r="DS138" i="1"/>
  <c r="DS162" i="1"/>
  <c r="DS334" i="1"/>
  <c r="DS257" i="1"/>
  <c r="DS221" i="1"/>
  <c r="DS322" i="1"/>
  <c r="DS251" i="1"/>
  <c r="DS209" i="1"/>
  <c r="DS247" i="1"/>
  <c r="DS278" i="1"/>
  <c r="DS149" i="1"/>
  <c r="DS308" i="1"/>
  <c r="DS256" i="1"/>
  <c r="DS320" i="1"/>
  <c r="DS193" i="1"/>
  <c r="DS341" i="1"/>
  <c r="DS214" i="1"/>
  <c r="DS171" i="1"/>
  <c r="DS319" i="1"/>
  <c r="DS249" i="1"/>
  <c r="DS271" i="1"/>
  <c r="DS205" i="1"/>
  <c r="DS314" i="1"/>
  <c r="DS316" i="1"/>
  <c r="DS222" i="1"/>
  <c r="DS201" i="1"/>
  <c r="DS272" i="1"/>
  <c r="DS234" i="1"/>
  <c r="DS216" i="1"/>
  <c r="DS208" i="1"/>
  <c r="DS140" i="1"/>
  <c r="DS324" i="1"/>
  <c r="DS327" i="1"/>
  <c r="DS239" i="1"/>
  <c r="DS211" i="1"/>
  <c r="DS212" i="1"/>
  <c r="DS313" i="1"/>
  <c r="DS289" i="1"/>
  <c r="DS304" i="1"/>
  <c r="DS172" i="1"/>
  <c r="DS258" i="1"/>
  <c r="DS312" i="1"/>
  <c r="DS332" i="1"/>
  <c r="DS255" i="1"/>
  <c r="DS259" i="1"/>
  <c r="DS279" i="1"/>
  <c r="DS176" i="1"/>
  <c r="DS340" i="1"/>
  <c r="DS167" i="1"/>
  <c r="DS165" i="1"/>
  <c r="DS298" i="1"/>
  <c r="DS226" i="1"/>
  <c r="DS309" i="1"/>
  <c r="DS246" i="1"/>
  <c r="DS19" i="1"/>
  <c r="DS207" i="1"/>
  <c r="DS328" i="1"/>
  <c r="DS215" i="1"/>
  <c r="DS270" i="1"/>
  <c r="DS204" i="1"/>
  <c r="DS310" i="1"/>
  <c r="DS184" i="1"/>
  <c r="DS302" i="1"/>
  <c r="DS199" i="1"/>
  <c r="DS335" i="1"/>
  <c r="DS213" i="1"/>
  <c r="DS265" i="1"/>
  <c r="DS189" i="1"/>
  <c r="DS273" i="1"/>
  <c r="DS238" i="1"/>
  <c r="DS179" i="1"/>
  <c r="DS287" i="1"/>
  <c r="DS275" i="1"/>
  <c r="DS266" i="1"/>
  <c r="DS286" i="1"/>
  <c r="DS191" i="1"/>
  <c r="DS178" i="1"/>
  <c r="DS155" i="1"/>
  <c r="DS280" i="1"/>
  <c r="DS282" i="1"/>
  <c r="DS277" i="1"/>
  <c r="DS175" i="1"/>
  <c r="DS146" i="1"/>
  <c r="DS227" i="1"/>
  <c r="DS303" i="1"/>
  <c r="DS291" i="1"/>
  <c r="DS288" i="1"/>
  <c r="DS170" i="1"/>
  <c r="DS321" i="1"/>
  <c r="DS305" i="1"/>
  <c r="DS188" i="1"/>
  <c r="DS218" i="1"/>
  <c r="DS267" i="1"/>
  <c r="DS181" i="1"/>
  <c r="DS200" i="1"/>
  <c r="DS210" i="1"/>
  <c r="DS245" i="1"/>
  <c r="DS299" i="1"/>
  <c r="DS232" i="1"/>
  <c r="DS317" i="1"/>
  <c r="DS187" i="1"/>
  <c r="DS147" i="1"/>
  <c r="DS315" i="1"/>
  <c r="DS250" i="1"/>
  <c r="DS269" i="1"/>
  <c r="DS300" i="1"/>
  <c r="DS281" i="1"/>
  <c r="DS225" i="1"/>
  <c r="DS333" i="1"/>
  <c r="DS244" i="1"/>
  <c r="DS248" i="1"/>
  <c r="DS276" i="1"/>
  <c r="DS337" i="1"/>
  <c r="DS169" i="1"/>
  <c r="DS330" i="1"/>
  <c r="DS166" i="1"/>
  <c r="DS174" i="1"/>
  <c r="DS139" i="1"/>
  <c r="DS173" i="1"/>
  <c r="DS192" i="1"/>
  <c r="DS290" i="1"/>
  <c r="DS194" i="1"/>
  <c r="DS240" i="1"/>
  <c r="DS326" i="1"/>
  <c r="DS274" i="1"/>
  <c r="DS219" i="1"/>
  <c r="DS202" i="1"/>
  <c r="DS241" i="1"/>
  <c r="DS254" i="1"/>
  <c r="DS285" i="1"/>
  <c r="DS242" i="1"/>
  <c r="DS164" i="1"/>
  <c r="DS339" i="1"/>
  <c r="DS292" i="1"/>
  <c r="DS148" i="1"/>
  <c r="DS331" i="1"/>
  <c r="DS224" i="1"/>
  <c r="DS252" i="1"/>
  <c r="DS203" i="1"/>
  <c r="DS253" i="1"/>
  <c r="DS183" i="1"/>
  <c r="DS338" i="1"/>
  <c r="DS336" i="1"/>
  <c r="FX248" i="1"/>
  <c r="FX214" i="1"/>
  <c r="FX221" i="1"/>
  <c r="FX20" i="1"/>
  <c r="FX203" i="1"/>
  <c r="FX309" i="1"/>
  <c r="FX216" i="1"/>
  <c r="FX276" i="1"/>
  <c r="FX237" i="1"/>
  <c r="FX289" i="1"/>
  <c r="FX191" i="1"/>
  <c r="FX303" i="1"/>
  <c r="FX312" i="1"/>
  <c r="FX210" i="1"/>
  <c r="FX269" i="1"/>
  <c r="FX292" i="1"/>
  <c r="FX222" i="1"/>
  <c r="FX211" i="1"/>
  <c r="FX208" i="1"/>
  <c r="FX225" i="1"/>
  <c r="FX267" i="1"/>
  <c r="FX251" i="1"/>
  <c r="FX174" i="1"/>
  <c r="FX209" i="1"/>
  <c r="FX206" i="1"/>
  <c r="FX339" i="1"/>
  <c r="FX319" i="1"/>
  <c r="FX332" i="1"/>
  <c r="FX326" i="1"/>
  <c r="FX301" i="1"/>
  <c r="FX141" i="1"/>
  <c r="FX205" i="1"/>
  <c r="FX300" i="1"/>
  <c r="FX212" i="1"/>
  <c r="FX274" i="1"/>
  <c r="FX172" i="1"/>
  <c r="FX341" i="1"/>
  <c r="FX178" i="1"/>
  <c r="FX325" i="1"/>
  <c r="FX337" i="1"/>
  <c r="FX165" i="1"/>
  <c r="FX154" i="1"/>
  <c r="FX180" i="1"/>
  <c r="FX183" i="1"/>
  <c r="FX176" i="1"/>
  <c r="FX320" i="1"/>
  <c r="FX334" i="1"/>
  <c r="FX243" i="1"/>
  <c r="FX252" i="1"/>
  <c r="FX283" i="1"/>
  <c r="FX235" i="1"/>
  <c r="FX140" i="1"/>
  <c r="FX298" i="1"/>
  <c r="FX302" i="1"/>
  <c r="FX265" i="1"/>
  <c r="FX182" i="1"/>
  <c r="FX184" i="1"/>
  <c r="FX280" i="1"/>
  <c r="FX232" i="1"/>
  <c r="FX273" i="1"/>
  <c r="FX258" i="1"/>
  <c r="FX278" i="1"/>
  <c r="FX290" i="1"/>
  <c r="FX254" i="1"/>
  <c r="FX340" i="1"/>
  <c r="FX242" i="1"/>
  <c r="FX138" i="1"/>
  <c r="FX164" i="1"/>
  <c r="FX155" i="1"/>
  <c r="FX161" i="1"/>
  <c r="FX163" i="1"/>
  <c r="FX204" i="1"/>
  <c r="FX160" i="1"/>
  <c r="FX275" i="1"/>
  <c r="FX288" i="1"/>
  <c r="FX244" i="1"/>
  <c r="FX270" i="1"/>
  <c r="FX318" i="1"/>
  <c r="FX194" i="1"/>
  <c r="FX200" i="1"/>
  <c r="FX260" i="1"/>
  <c r="FX173" i="1"/>
  <c r="FX179" i="1"/>
  <c r="FX139" i="1"/>
  <c r="FX202" i="1"/>
  <c r="FX245" i="1"/>
  <c r="FX19" i="1"/>
  <c r="FX247" i="1"/>
  <c r="FX162" i="1"/>
  <c r="FX279" i="1"/>
  <c r="FX240" i="1"/>
  <c r="FX282" i="1"/>
  <c r="FX331" i="1"/>
  <c r="FX338" i="1"/>
  <c r="FX291" i="1"/>
  <c r="FX181" i="1"/>
  <c r="FX193" i="1"/>
  <c r="FX281" i="1"/>
  <c r="FX234" i="1"/>
  <c r="FX224" i="1"/>
  <c r="FX327" i="1"/>
  <c r="FX321" i="1"/>
  <c r="FX219" i="1"/>
  <c r="FX246" i="1"/>
  <c r="FX322" i="1"/>
  <c r="FX324" i="1"/>
  <c r="FX323" i="1"/>
  <c r="FX317" i="1"/>
  <c r="FX220" i="1"/>
  <c r="FX306" i="1"/>
  <c r="FX149" i="1"/>
  <c r="FX250" i="1"/>
  <c r="FX199" i="1"/>
  <c r="FX227" i="1"/>
  <c r="FX188" i="1"/>
  <c r="FX259" i="1"/>
  <c r="FX284" i="1"/>
  <c r="FX170" i="1"/>
  <c r="FX146" i="1"/>
  <c r="FX315" i="1"/>
  <c r="FX304" i="1"/>
  <c r="FX299" i="1"/>
  <c r="FX293" i="1"/>
  <c r="FX266" i="1"/>
  <c r="FX287" i="1"/>
  <c r="FX336" i="1"/>
  <c r="FX213" i="1"/>
  <c r="FX215" i="1"/>
  <c r="FX308" i="1"/>
  <c r="FX257" i="1"/>
  <c r="FX271" i="1"/>
  <c r="FX255" i="1"/>
  <c r="FX310" i="1"/>
  <c r="FX241" i="1"/>
  <c r="FX329" i="1"/>
  <c r="FX335" i="1"/>
  <c r="FX201" i="1"/>
  <c r="FX249" i="1"/>
  <c r="FX223" i="1"/>
  <c r="FX171" i="1"/>
  <c r="FX268" i="1"/>
  <c r="FX256" i="1"/>
  <c r="FX313" i="1"/>
  <c r="FX277" i="1"/>
  <c r="FX189" i="1"/>
  <c r="FX217" i="1"/>
  <c r="FX175" i="1"/>
  <c r="FX166" i="1"/>
  <c r="FX286" i="1"/>
  <c r="FX333" i="1"/>
  <c r="FX236" i="1"/>
  <c r="FX147" i="1"/>
  <c r="FX233" i="1"/>
  <c r="FX314" i="1"/>
  <c r="FX207" i="1"/>
  <c r="FX328" i="1"/>
  <c r="FX190" i="1"/>
  <c r="FX185" i="1"/>
  <c r="FX253" i="1"/>
  <c r="FX330" i="1"/>
  <c r="FX187" i="1"/>
  <c r="FX148" i="1"/>
  <c r="FX316" i="1"/>
  <c r="FX305" i="1"/>
  <c r="FX167" i="1"/>
  <c r="FX272" i="1"/>
  <c r="FX285" i="1"/>
  <c r="FX226" i="1"/>
  <c r="FX192" i="1"/>
  <c r="FX311" i="1"/>
  <c r="FX218" i="1"/>
  <c r="FX169" i="1"/>
  <c r="FX307" i="1"/>
  <c r="FX239" i="1"/>
  <c r="FX238" i="1"/>
  <c r="BI28" i="1"/>
  <c r="BI37" i="1" s="1"/>
  <c r="BI31" i="1"/>
  <c r="BI40" i="1" s="1"/>
  <c r="BI26" i="1"/>
  <c r="BI35" i="1" s="1"/>
  <c r="BI27" i="1"/>
  <c r="BI36" i="1" s="1"/>
  <c r="BI30" i="1"/>
  <c r="BI39" i="1" s="1"/>
  <c r="BI33" i="1"/>
  <c r="BI29" i="1"/>
  <c r="BI38" i="1" s="1"/>
  <c r="BI32" i="1"/>
  <c r="BI41" i="1" s="1"/>
  <c r="BI25" i="1"/>
  <c r="BI34" i="1" s="1"/>
  <c r="IS277" i="1"/>
  <c r="IS221" i="1"/>
  <c r="IS200" i="1"/>
  <c r="IS199" i="1"/>
  <c r="IS317" i="1"/>
  <c r="IS227" i="1"/>
  <c r="IS162" i="1"/>
  <c r="IS216" i="1"/>
  <c r="IS291" i="1"/>
  <c r="IS313" i="1"/>
  <c r="IS237" i="1"/>
  <c r="IS274" i="1"/>
  <c r="IS250" i="1"/>
  <c r="IS312" i="1"/>
  <c r="IS340" i="1"/>
  <c r="IS272" i="1"/>
  <c r="IS293" i="1"/>
  <c r="IS301" i="1"/>
  <c r="IS245" i="1"/>
  <c r="IS256" i="1"/>
  <c r="IS180" i="1"/>
  <c r="IS209" i="1"/>
  <c r="IS226" i="1"/>
  <c r="IS254" i="1"/>
  <c r="IS279" i="1"/>
  <c r="IS218" i="1"/>
  <c r="IS339" i="1"/>
  <c r="IS176" i="1"/>
  <c r="IS335" i="1"/>
  <c r="IS161" i="1"/>
  <c r="IS265" i="1"/>
  <c r="IS20" i="1"/>
  <c r="IS205" i="1"/>
  <c r="IS233" i="1"/>
  <c r="IS280" i="1"/>
  <c r="IS333" i="1"/>
  <c r="IS203" i="1"/>
  <c r="IS212" i="1"/>
  <c r="IS208" i="1"/>
  <c r="IS175" i="1"/>
  <c r="IS182" i="1"/>
  <c r="IS315" i="1"/>
  <c r="IS311" i="1"/>
  <c r="IS174" i="1"/>
  <c r="IS173" i="1"/>
  <c r="IS184" i="1"/>
  <c r="IS319" i="1"/>
  <c r="IS327" i="1"/>
  <c r="IS328" i="1"/>
  <c r="IS258" i="1"/>
  <c r="IS321" i="1"/>
  <c r="IS306" i="1"/>
  <c r="IS330" i="1"/>
  <c r="IS147" i="1"/>
  <c r="IS165" i="1"/>
  <c r="IS170" i="1"/>
  <c r="IS260" i="1"/>
  <c r="IS331" i="1"/>
  <c r="IS337" i="1"/>
  <c r="IS332" i="1"/>
  <c r="IS270" i="1"/>
  <c r="IS288" i="1"/>
  <c r="IS267" i="1"/>
  <c r="IS232" i="1"/>
  <c r="IS290" i="1"/>
  <c r="IS243" i="1"/>
  <c r="IS269" i="1"/>
  <c r="IS271" i="1"/>
  <c r="IS239" i="1"/>
  <c r="IS252" i="1"/>
  <c r="IS206" i="1"/>
  <c r="IS207" i="1"/>
  <c r="IS285" i="1"/>
  <c r="IS275" i="1"/>
  <c r="IS273" i="1"/>
  <c r="IS281" i="1"/>
  <c r="IS278" i="1"/>
  <c r="IS155" i="1"/>
  <c r="IS259" i="1"/>
  <c r="IS249" i="1"/>
  <c r="IS224" i="1"/>
  <c r="IS215" i="1"/>
  <c r="IS214" i="1"/>
  <c r="IS178" i="1"/>
  <c r="IS194" i="1"/>
  <c r="IS329" i="1"/>
  <c r="IS223" i="1"/>
  <c r="IS240" i="1"/>
  <c r="IS19" i="1"/>
  <c r="IS234" i="1"/>
  <c r="IS292" i="1"/>
  <c r="IS310" i="1"/>
  <c r="IS308" i="1"/>
  <c r="IS163" i="1"/>
  <c r="IS183" i="1"/>
  <c r="IS298" i="1"/>
  <c r="IS213" i="1"/>
  <c r="IS217" i="1"/>
  <c r="IS276" i="1"/>
  <c r="IS179" i="1"/>
  <c r="IS190" i="1"/>
  <c r="IS320" i="1"/>
  <c r="IS338" i="1"/>
  <c r="IS222" i="1"/>
  <c r="IS307" i="1"/>
  <c r="IS316" i="1"/>
  <c r="IS253" i="1"/>
  <c r="IS323" i="1"/>
  <c r="IS166" i="1"/>
  <c r="IS299" i="1"/>
  <c r="IS257" i="1"/>
  <c r="IS141" i="1"/>
  <c r="IS246" i="1"/>
  <c r="IS148" i="1"/>
  <c r="IS289" i="1"/>
  <c r="IS318" i="1"/>
  <c r="IS202" i="1"/>
  <c r="IS302" i="1"/>
  <c r="IS305" i="1"/>
  <c r="IS187" i="1"/>
  <c r="IS325" i="1"/>
  <c r="IS303" i="1"/>
  <c r="IS235" i="1"/>
  <c r="IS241" i="1"/>
  <c r="IS149" i="1"/>
  <c r="IS284" i="1"/>
  <c r="IS248" i="1"/>
  <c r="IS225" i="1"/>
  <c r="IS286" i="1"/>
  <c r="IS242" i="1"/>
  <c r="IS247" i="1"/>
  <c r="IS244" i="1"/>
  <c r="IS192" i="1"/>
  <c r="IS251" i="1"/>
  <c r="IS283" i="1"/>
  <c r="IS304" i="1"/>
  <c r="IS154" i="1"/>
  <c r="IS204" i="1"/>
  <c r="IS255" i="1"/>
  <c r="IS191" i="1"/>
  <c r="IS169" i="1"/>
  <c r="IS314" i="1"/>
  <c r="IS167" i="1"/>
  <c r="IS201" i="1"/>
  <c r="IS322" i="1"/>
  <c r="IS266" i="1"/>
  <c r="IS181" i="1"/>
  <c r="IS236" i="1"/>
  <c r="IS185" i="1"/>
  <c r="IS211" i="1"/>
  <c r="IS188" i="1"/>
  <c r="IS238" i="1"/>
  <c r="IS326" i="1"/>
  <c r="IS160" i="1"/>
  <c r="IS309" i="1"/>
  <c r="IS334" i="1"/>
  <c r="IS193" i="1"/>
  <c r="IS282" i="1"/>
  <c r="IS268" i="1"/>
  <c r="IS189" i="1"/>
  <c r="IS220" i="1"/>
  <c r="IS300" i="1"/>
  <c r="IS219" i="1"/>
  <c r="IS172" i="1"/>
  <c r="IS336" i="1"/>
  <c r="IS324" i="1"/>
  <c r="IS146" i="1"/>
  <c r="IS164" i="1"/>
  <c r="IS210" i="1"/>
  <c r="IS341" i="1"/>
  <c r="IS171" i="1"/>
  <c r="IS287" i="1"/>
  <c r="GM293" i="1"/>
  <c r="GM176" i="1"/>
  <c r="GM284" i="1"/>
  <c r="GM288" i="1"/>
  <c r="GM200" i="1"/>
  <c r="GM337" i="1"/>
  <c r="GM307" i="1"/>
  <c r="GM235" i="1"/>
  <c r="GM260" i="1"/>
  <c r="GM166" i="1"/>
  <c r="GM201" i="1"/>
  <c r="GM189" i="1"/>
  <c r="GM252" i="1"/>
  <c r="GM242" i="1"/>
  <c r="GM258" i="1"/>
  <c r="GM212" i="1"/>
  <c r="GM276" i="1"/>
  <c r="GM154" i="1"/>
  <c r="GM300" i="1"/>
  <c r="GM247" i="1"/>
  <c r="GM218" i="1"/>
  <c r="GM308" i="1"/>
  <c r="GM246" i="1"/>
  <c r="GM291" i="1"/>
  <c r="GM204" i="1"/>
  <c r="GM208" i="1"/>
  <c r="GM173" i="1"/>
  <c r="GM270" i="1"/>
  <c r="GM171" i="1"/>
  <c r="GM330" i="1"/>
  <c r="GM341" i="1"/>
  <c r="GM239" i="1"/>
  <c r="GM313" i="1"/>
  <c r="GM340" i="1"/>
  <c r="GM329" i="1"/>
  <c r="GM163" i="1"/>
  <c r="GM160" i="1"/>
  <c r="GM267" i="1"/>
  <c r="GM221" i="1"/>
  <c r="GM298" i="1"/>
  <c r="GM278" i="1"/>
  <c r="GM225" i="1"/>
  <c r="GM315" i="1"/>
  <c r="GM277" i="1"/>
  <c r="GM283" i="1"/>
  <c r="GM192" i="1"/>
  <c r="GM148" i="1"/>
  <c r="GM310" i="1"/>
  <c r="GM319" i="1"/>
  <c r="GM169" i="1"/>
  <c r="GM241" i="1"/>
  <c r="GM282" i="1"/>
  <c r="GM236" i="1"/>
  <c r="GM139" i="1"/>
  <c r="GM268" i="1"/>
  <c r="GM292" i="1"/>
  <c r="GM316" i="1"/>
  <c r="GM269" i="1"/>
  <c r="GM272" i="1"/>
  <c r="GM140" i="1"/>
  <c r="GM339" i="1"/>
  <c r="GM265" i="1"/>
  <c r="GM332" i="1"/>
  <c r="GM185" i="1"/>
  <c r="GM254" i="1"/>
  <c r="GM214" i="1"/>
  <c r="GM203" i="1"/>
  <c r="GM164" i="1"/>
  <c r="GM275" i="1"/>
  <c r="GM170" i="1"/>
  <c r="GM287" i="1"/>
  <c r="GM233" i="1"/>
  <c r="GM219" i="1"/>
  <c r="GM182" i="1"/>
  <c r="GM211" i="1"/>
  <c r="GM205" i="1"/>
  <c r="GM172" i="1"/>
  <c r="GM155" i="1"/>
  <c r="GM248" i="1"/>
  <c r="GM138" i="1"/>
  <c r="GM327" i="1"/>
  <c r="GM271" i="1"/>
  <c r="GM224" i="1"/>
  <c r="GM167" i="1"/>
  <c r="GM226" i="1"/>
  <c r="GM328" i="1"/>
  <c r="GM285" i="1"/>
  <c r="GM237" i="1"/>
  <c r="GM216" i="1"/>
  <c r="GM179" i="1"/>
  <c r="GM184" i="1"/>
  <c r="GM331" i="1"/>
  <c r="GM234" i="1"/>
  <c r="GM213" i="1"/>
  <c r="GM240" i="1"/>
  <c r="GM312" i="1"/>
  <c r="GM320" i="1"/>
  <c r="GM178" i="1"/>
  <c r="GM256" i="1"/>
  <c r="GM249" i="1"/>
  <c r="GM232" i="1"/>
  <c r="GM162" i="1"/>
  <c r="GM281" i="1"/>
  <c r="GM175" i="1"/>
  <c r="GM191" i="1"/>
  <c r="GM325" i="1"/>
  <c r="GM210" i="1"/>
  <c r="GM253" i="1"/>
  <c r="GM206" i="1"/>
  <c r="GM323" i="1"/>
  <c r="GM199" i="1"/>
  <c r="GM306" i="1"/>
  <c r="GM146" i="1"/>
  <c r="GM223" i="1"/>
  <c r="GM309" i="1"/>
  <c r="GM161" i="1"/>
  <c r="GM141" i="1"/>
  <c r="GM286" i="1"/>
  <c r="GM273" i="1"/>
  <c r="GM314" i="1"/>
  <c r="GM289" i="1"/>
  <c r="GM299" i="1"/>
  <c r="GM304" i="1"/>
  <c r="GM215" i="1"/>
  <c r="GM187" i="1"/>
  <c r="GM250" i="1"/>
  <c r="GM303" i="1"/>
  <c r="GM238" i="1"/>
  <c r="GM317" i="1"/>
  <c r="GM305" i="1"/>
  <c r="GM202" i="1"/>
  <c r="GM302" i="1"/>
  <c r="GM181" i="1"/>
  <c r="GM279" i="1"/>
  <c r="GM301" i="1"/>
  <c r="GM209" i="1"/>
  <c r="GM257" i="1"/>
  <c r="GM194" i="1"/>
  <c r="GM326" i="1"/>
  <c r="GM335" i="1"/>
  <c r="GM274" i="1"/>
  <c r="GM165" i="1"/>
  <c r="GM333" i="1"/>
  <c r="GM227" i="1"/>
  <c r="GM321" i="1"/>
  <c r="GM220" i="1"/>
  <c r="GM174" i="1"/>
  <c r="GM255" i="1"/>
  <c r="GM183" i="1"/>
  <c r="GM266" i="1"/>
  <c r="GM217" i="1"/>
  <c r="GM188" i="1"/>
  <c r="GM244" i="1"/>
  <c r="GM280" i="1"/>
  <c r="GM336" i="1"/>
  <c r="GM20" i="1"/>
  <c r="GM338" i="1"/>
  <c r="GM322" i="1"/>
  <c r="GM324" i="1"/>
  <c r="GM251" i="1"/>
  <c r="GM193" i="1"/>
  <c r="GM180" i="1"/>
  <c r="GM245" i="1"/>
  <c r="GM243" i="1"/>
  <c r="GM334" i="1"/>
  <c r="GM190" i="1"/>
  <c r="GM149" i="1"/>
  <c r="GM318" i="1"/>
  <c r="GM311" i="1"/>
  <c r="GM19" i="1"/>
  <c r="GM290" i="1"/>
  <c r="GM222" i="1"/>
  <c r="GM259" i="1"/>
  <c r="GM147" i="1"/>
  <c r="GM207" i="1"/>
  <c r="FW330" i="1"/>
  <c r="FW265" i="1"/>
  <c r="FW238" i="1"/>
  <c r="FW271" i="1"/>
  <c r="FW234" i="1"/>
  <c r="FW316" i="1"/>
  <c r="FW338" i="1"/>
  <c r="FW215" i="1"/>
  <c r="FW242" i="1"/>
  <c r="FW308" i="1"/>
  <c r="FW222" i="1"/>
  <c r="FW141" i="1"/>
  <c r="FW208" i="1"/>
  <c r="FW326" i="1"/>
  <c r="FW169" i="1"/>
  <c r="FW274" i="1"/>
  <c r="FW313" i="1"/>
  <c r="FW311" i="1"/>
  <c r="FW248" i="1"/>
  <c r="FW282" i="1"/>
  <c r="FW212" i="1"/>
  <c r="FW278" i="1"/>
  <c r="FW315" i="1"/>
  <c r="FW209" i="1"/>
  <c r="FW246" i="1"/>
  <c r="FW174" i="1"/>
  <c r="FW190" i="1"/>
  <c r="FW269" i="1"/>
  <c r="FW253" i="1"/>
  <c r="FW327" i="1"/>
  <c r="FW139" i="1"/>
  <c r="FW249" i="1"/>
  <c r="FW309" i="1"/>
  <c r="FW334" i="1"/>
  <c r="FW333" i="1"/>
  <c r="FW277" i="1"/>
  <c r="FW281" i="1"/>
  <c r="FW226" i="1"/>
  <c r="FW257" i="1"/>
  <c r="FW162" i="1"/>
  <c r="FW211" i="1"/>
  <c r="FW201" i="1"/>
  <c r="FW314" i="1"/>
  <c r="FW192" i="1"/>
  <c r="FW266" i="1"/>
  <c r="FW202" i="1"/>
  <c r="FW180" i="1"/>
  <c r="FW292" i="1"/>
  <c r="FW300" i="1"/>
  <c r="FW179" i="1"/>
  <c r="FW214" i="1"/>
  <c r="FW285" i="1"/>
  <c r="FW320" i="1"/>
  <c r="FW176" i="1"/>
  <c r="FW235" i="1"/>
  <c r="FW273" i="1"/>
  <c r="FW251" i="1"/>
  <c r="FW220" i="1"/>
  <c r="FW170" i="1"/>
  <c r="FW183" i="1"/>
  <c r="FW310" i="1"/>
  <c r="FW298" i="1"/>
  <c r="FW167" i="1"/>
  <c r="FW254" i="1"/>
  <c r="FW191" i="1"/>
  <c r="FW303" i="1"/>
  <c r="FW217" i="1"/>
  <c r="FW221" i="1"/>
  <c r="FW227" i="1"/>
  <c r="FW252" i="1"/>
  <c r="FW322" i="1"/>
  <c r="FW319" i="1"/>
  <c r="FW284" i="1"/>
  <c r="FW272" i="1"/>
  <c r="FW147" i="1"/>
  <c r="FW165" i="1"/>
  <c r="FW185" i="1"/>
  <c r="FW206" i="1"/>
  <c r="FW321" i="1"/>
  <c r="FW329" i="1"/>
  <c r="FW293" i="1"/>
  <c r="FW340" i="1"/>
  <c r="FW237" i="1"/>
  <c r="FW267" i="1"/>
  <c r="FW289" i="1"/>
  <c r="FW243" i="1"/>
  <c r="FW194" i="1"/>
  <c r="FW332" i="1"/>
  <c r="FW325" i="1"/>
  <c r="FW302" i="1"/>
  <c r="FW341" i="1"/>
  <c r="FW138" i="1"/>
  <c r="FW223" i="1"/>
  <c r="FW280" i="1"/>
  <c r="FW193" i="1"/>
  <c r="FW205" i="1"/>
  <c r="FW207" i="1"/>
  <c r="FW245" i="1"/>
  <c r="FW148" i="1"/>
  <c r="FW149" i="1"/>
  <c r="FW276" i="1"/>
  <c r="FW210" i="1"/>
  <c r="FW199" i="1"/>
  <c r="FW275" i="1"/>
  <c r="FW20" i="1"/>
  <c r="FW188" i="1"/>
  <c r="FW219" i="1"/>
  <c r="FW232" i="1"/>
  <c r="FW178" i="1"/>
  <c r="FW164" i="1"/>
  <c r="FW304" i="1"/>
  <c r="FW259" i="1"/>
  <c r="FW286" i="1"/>
  <c r="FW299" i="1"/>
  <c r="FW154" i="1"/>
  <c r="FW184" i="1"/>
  <c r="FW339" i="1"/>
  <c r="FW324" i="1"/>
  <c r="FW160" i="1"/>
  <c r="FW225" i="1"/>
  <c r="FW287" i="1"/>
  <c r="FW182" i="1"/>
  <c r="FW187" i="1"/>
  <c r="FW323" i="1"/>
  <c r="FW305" i="1"/>
  <c r="FW155" i="1"/>
  <c r="FW172" i="1"/>
  <c r="FW307" i="1"/>
  <c r="FW163" i="1"/>
  <c r="FW241" i="1"/>
  <c r="FW171" i="1"/>
  <c r="FW258" i="1"/>
  <c r="FW317" i="1"/>
  <c r="FW181" i="1"/>
  <c r="FW203" i="1"/>
  <c r="FW268" i="1"/>
  <c r="FW236" i="1"/>
  <c r="FW250" i="1"/>
  <c r="FW283" i="1"/>
  <c r="FW279" i="1"/>
  <c r="FW270" i="1"/>
  <c r="FW335" i="1"/>
  <c r="FW161" i="1"/>
  <c r="FW312" i="1"/>
  <c r="FW328" i="1"/>
  <c r="FW247" i="1"/>
  <c r="FW239" i="1"/>
  <c r="FW290" i="1"/>
  <c r="FW240" i="1"/>
  <c r="FW233" i="1"/>
  <c r="FW306" i="1"/>
  <c r="FW146" i="1"/>
  <c r="FW19" i="1"/>
  <c r="FW336" i="1"/>
  <c r="FW218" i="1"/>
  <c r="FW318" i="1"/>
  <c r="FW140" i="1"/>
  <c r="FW288" i="1"/>
  <c r="FW331" i="1"/>
  <c r="FW291" i="1"/>
  <c r="FW213" i="1"/>
  <c r="FW175" i="1"/>
  <c r="FW204" i="1"/>
  <c r="FW260" i="1"/>
  <c r="FW189" i="1"/>
  <c r="FW216" i="1"/>
  <c r="FW244" i="1"/>
  <c r="FW200" i="1"/>
  <c r="FW166" i="1"/>
  <c r="FW301" i="1"/>
  <c r="FW256" i="1"/>
  <c r="FW173" i="1"/>
  <c r="FW255" i="1"/>
  <c r="FW337" i="1"/>
  <c r="FW224" i="1"/>
  <c r="DM27" i="1"/>
  <c r="DM36" i="1" s="1"/>
  <c r="DM28" i="1"/>
  <c r="DM37" i="1" s="1"/>
  <c r="DM29" i="1"/>
  <c r="DM38" i="1" s="1"/>
  <c r="DM30" i="1"/>
  <c r="DM39" i="1" s="1"/>
  <c r="DM26" i="1"/>
  <c r="DM35" i="1" s="1"/>
  <c r="DM31" i="1"/>
  <c r="DM40" i="1" s="1"/>
  <c r="DM33" i="1"/>
  <c r="DM32" i="1"/>
  <c r="DM41" i="1" s="1"/>
  <c r="DM25" i="1"/>
  <c r="DM34" i="1" s="1"/>
  <c r="DE312" i="1"/>
  <c r="DE160" i="1"/>
  <c r="DE309" i="1"/>
  <c r="DE302" i="1"/>
  <c r="DE341" i="1"/>
  <c r="DE260" i="1"/>
  <c r="DE222" i="1"/>
  <c r="DE336" i="1"/>
  <c r="DE307" i="1"/>
  <c r="DE305" i="1"/>
  <c r="DE254" i="1"/>
  <c r="DE190" i="1"/>
  <c r="DE276" i="1"/>
  <c r="DE189" i="1"/>
  <c r="DE329" i="1"/>
  <c r="DE208" i="1"/>
  <c r="DE326" i="1"/>
  <c r="DE280" i="1"/>
  <c r="DE191" i="1"/>
  <c r="DE167" i="1"/>
  <c r="DE204" i="1"/>
  <c r="DE278" i="1"/>
  <c r="DE327" i="1"/>
  <c r="DE241" i="1"/>
  <c r="DE274" i="1"/>
  <c r="DE199" i="1"/>
  <c r="DE331" i="1"/>
  <c r="DE183" i="1"/>
  <c r="DE337" i="1"/>
  <c r="DE211" i="1"/>
  <c r="DE316" i="1"/>
  <c r="DE220" i="1"/>
  <c r="DE273" i="1"/>
  <c r="DE146" i="1"/>
  <c r="DE192" i="1"/>
  <c r="DE200" i="1"/>
  <c r="DE214" i="1"/>
  <c r="DE303" i="1"/>
  <c r="DE176" i="1"/>
  <c r="DE245" i="1"/>
  <c r="DE218" i="1"/>
  <c r="DE251" i="1"/>
  <c r="DE162" i="1"/>
  <c r="DE19" i="1"/>
  <c r="DE271" i="1"/>
  <c r="DE301" i="1"/>
  <c r="DE282" i="1"/>
  <c r="DE224" i="1"/>
  <c r="DE149" i="1"/>
  <c r="DE292" i="1"/>
  <c r="DE180" i="1"/>
  <c r="DE288" i="1"/>
  <c r="DE240" i="1"/>
  <c r="DE172" i="1"/>
  <c r="DE206" i="1"/>
  <c r="DE324" i="1"/>
  <c r="DE259" i="1"/>
  <c r="DE290" i="1"/>
  <c r="DE217" i="1"/>
  <c r="DE265" i="1"/>
  <c r="DE148" i="1"/>
  <c r="DE201" i="1"/>
  <c r="DE304" i="1"/>
  <c r="DE328" i="1"/>
  <c r="DE216" i="1"/>
  <c r="DE169" i="1"/>
  <c r="DE166" i="1"/>
  <c r="DE291" i="1"/>
  <c r="DE215" i="1"/>
  <c r="DE213" i="1"/>
  <c r="DE320" i="1"/>
  <c r="DE141" i="1"/>
  <c r="DE164" i="1"/>
  <c r="DE269" i="1"/>
  <c r="DE256" i="1"/>
  <c r="DE175" i="1"/>
  <c r="DE267" i="1"/>
  <c r="DE275" i="1"/>
  <c r="DE223" i="1"/>
  <c r="DE314" i="1"/>
  <c r="DE138" i="1"/>
  <c r="DE332" i="1"/>
  <c r="DE179" i="1"/>
  <c r="DE187" i="1"/>
  <c r="DE318" i="1"/>
  <c r="DE184" i="1"/>
  <c r="DE207" i="1"/>
  <c r="DE298" i="1"/>
  <c r="DE306" i="1"/>
  <c r="DE285" i="1"/>
  <c r="DE340" i="1"/>
  <c r="DE258" i="1"/>
  <c r="DE161" i="1"/>
  <c r="DE299" i="1"/>
  <c r="DE310" i="1"/>
  <c r="DE300" i="1"/>
  <c r="DE277" i="1"/>
  <c r="DE249" i="1"/>
  <c r="DE182" i="1"/>
  <c r="DE236" i="1"/>
  <c r="DE181" i="1"/>
  <c r="DE232" i="1"/>
  <c r="DE221" i="1"/>
  <c r="DE283" i="1"/>
  <c r="DE140" i="1"/>
  <c r="DE239" i="1"/>
  <c r="DE185" i="1"/>
  <c r="DE338" i="1"/>
  <c r="DE325" i="1"/>
  <c r="DE319" i="1"/>
  <c r="DE268" i="1"/>
  <c r="DE308" i="1"/>
  <c r="DE311" i="1"/>
  <c r="DE233" i="1"/>
  <c r="DE147" i="1"/>
  <c r="DE255" i="1"/>
  <c r="DE252" i="1"/>
  <c r="DE289" i="1"/>
  <c r="DE339" i="1"/>
  <c r="DE202" i="1"/>
  <c r="DE321" i="1"/>
  <c r="DE178" i="1"/>
  <c r="DE154" i="1"/>
  <c r="DE243" i="1"/>
  <c r="DE155" i="1"/>
  <c r="DE279" i="1"/>
  <c r="DE225" i="1"/>
  <c r="DE286" i="1"/>
  <c r="DE270" i="1"/>
  <c r="DE248" i="1"/>
  <c r="DE173" i="1"/>
  <c r="DE250" i="1"/>
  <c r="DE210" i="1"/>
  <c r="DE287" i="1"/>
  <c r="DE20" i="1"/>
  <c r="DE293" i="1"/>
  <c r="DE234" i="1"/>
  <c r="DE244" i="1"/>
  <c r="DE235" i="1"/>
  <c r="DE317" i="1"/>
  <c r="DE227" i="1"/>
  <c r="DE313" i="1"/>
  <c r="DE212" i="1"/>
  <c r="DE247" i="1"/>
  <c r="DE253" i="1"/>
  <c r="DE194" i="1"/>
  <c r="DE266" i="1"/>
  <c r="DE139" i="1"/>
  <c r="DE171" i="1"/>
  <c r="DE323" i="1"/>
  <c r="DE219" i="1"/>
  <c r="DE205" i="1"/>
  <c r="DE203" i="1"/>
  <c r="DE335" i="1"/>
  <c r="DE333" i="1"/>
  <c r="DE238" i="1"/>
  <c r="DE170" i="1"/>
  <c r="DE193" i="1"/>
  <c r="DE188" i="1"/>
  <c r="DE272" i="1"/>
  <c r="DE165" i="1"/>
  <c r="DE322" i="1"/>
  <c r="DE315" i="1"/>
  <c r="DE246" i="1"/>
  <c r="DE257" i="1"/>
  <c r="DE174" i="1"/>
  <c r="DE226" i="1"/>
  <c r="DE334" i="1"/>
  <c r="DE284" i="1"/>
  <c r="DE163" i="1"/>
  <c r="DE330" i="1"/>
  <c r="DE237" i="1"/>
  <c r="DE209" i="1"/>
  <c r="DE281" i="1"/>
  <c r="DE242" i="1"/>
  <c r="CM243" i="1"/>
  <c r="CM284" i="1"/>
  <c r="CM273" i="1"/>
  <c r="CM319" i="1"/>
  <c r="CM250" i="1"/>
  <c r="CM299" i="1"/>
  <c r="CM326" i="1"/>
  <c r="CM276" i="1"/>
  <c r="CM187" i="1"/>
  <c r="CM20" i="1"/>
  <c r="CM166" i="1"/>
  <c r="CM224" i="1"/>
  <c r="CM277" i="1"/>
  <c r="CM255" i="1"/>
  <c r="CM280" i="1"/>
  <c r="CM340" i="1"/>
  <c r="CM181" i="1"/>
  <c r="CM189" i="1"/>
  <c r="CM140" i="1"/>
  <c r="CM160" i="1"/>
  <c r="CM154" i="1"/>
  <c r="CM222" i="1"/>
  <c r="CM279" i="1"/>
  <c r="CM270" i="1"/>
  <c r="CM185" i="1"/>
  <c r="CM217" i="1"/>
  <c r="CM282" i="1"/>
  <c r="CM192" i="1"/>
  <c r="CM271" i="1"/>
  <c r="CM267" i="1"/>
  <c r="CM138" i="1"/>
  <c r="CM324" i="1"/>
  <c r="CM322" i="1"/>
  <c r="CM311" i="1"/>
  <c r="CM163" i="1"/>
  <c r="CM149" i="1"/>
  <c r="CM188" i="1"/>
  <c r="CM218" i="1"/>
  <c r="CM265" i="1"/>
  <c r="CM325" i="1"/>
  <c r="CM337" i="1"/>
  <c r="CM268" i="1"/>
  <c r="CM244" i="1"/>
  <c r="CM274" i="1"/>
  <c r="CM211" i="1"/>
  <c r="CM205" i="1"/>
  <c r="CM200" i="1"/>
  <c r="CM323" i="1"/>
  <c r="CM317" i="1"/>
  <c r="CM339" i="1"/>
  <c r="CM201" i="1"/>
  <c r="CM199" i="1"/>
  <c r="CM164" i="1"/>
  <c r="CM249" i="1"/>
  <c r="CM266" i="1"/>
  <c r="CM258" i="1"/>
  <c r="CM232" i="1"/>
  <c r="CM155" i="1"/>
  <c r="CM304" i="1"/>
  <c r="CM310" i="1"/>
  <c r="CM332" i="1"/>
  <c r="CM214" i="1"/>
  <c r="CM247" i="1"/>
  <c r="CM236" i="1"/>
  <c r="CM207" i="1"/>
  <c r="CM220" i="1"/>
  <c r="CM215" i="1"/>
  <c r="CM203" i="1"/>
  <c r="CM208" i="1"/>
  <c r="CM287" i="1"/>
  <c r="CM291" i="1"/>
  <c r="CM298" i="1"/>
  <c r="CM328" i="1"/>
  <c r="CM314" i="1"/>
  <c r="CM335" i="1"/>
  <c r="CM169" i="1"/>
  <c r="CM302" i="1"/>
  <c r="CM216" i="1"/>
  <c r="CM221" i="1"/>
  <c r="CM257" i="1"/>
  <c r="CM256" i="1"/>
  <c r="CM252" i="1"/>
  <c r="CM184" i="1"/>
  <c r="CM161" i="1"/>
  <c r="CM175" i="1"/>
  <c r="CM308" i="1"/>
  <c r="CM303" i="1"/>
  <c r="CM174" i="1"/>
  <c r="CM162" i="1"/>
  <c r="CM180" i="1"/>
  <c r="CM333" i="1"/>
  <c r="CM210" i="1"/>
  <c r="CM209" i="1"/>
  <c r="CM285" i="1"/>
  <c r="CM245" i="1"/>
  <c r="CM260" i="1"/>
  <c r="CM259" i="1"/>
  <c r="CM290" i="1"/>
  <c r="CM226" i="1"/>
  <c r="CM334" i="1"/>
  <c r="CM300" i="1"/>
  <c r="CM204" i="1"/>
  <c r="CM172" i="1"/>
  <c r="CM183" i="1"/>
  <c r="CM269" i="1"/>
  <c r="CM281" i="1"/>
  <c r="CM146" i="1"/>
  <c r="CM246" i="1"/>
  <c r="CM293" i="1"/>
  <c r="CM278" i="1"/>
  <c r="CM165" i="1"/>
  <c r="CM312" i="1"/>
  <c r="CM305" i="1"/>
  <c r="CM330" i="1"/>
  <c r="CM329" i="1"/>
  <c r="CM170" i="1"/>
  <c r="CM182" i="1"/>
  <c r="CM173" i="1"/>
  <c r="CM219" i="1"/>
  <c r="CM206" i="1"/>
  <c r="CM321" i="1"/>
  <c r="CM283" i="1"/>
  <c r="CM235" i="1"/>
  <c r="CM288" i="1"/>
  <c r="CM327" i="1"/>
  <c r="CM194" i="1"/>
  <c r="CM202" i="1"/>
  <c r="CM227" i="1"/>
  <c r="CM171" i="1"/>
  <c r="CM179" i="1"/>
  <c r="CM191" i="1"/>
  <c r="CM167" i="1"/>
  <c r="CM341" i="1"/>
  <c r="CM313" i="1"/>
  <c r="CM234" i="1"/>
  <c r="CM251" i="1"/>
  <c r="CM253" i="1"/>
  <c r="CM148" i="1"/>
  <c r="CM238" i="1"/>
  <c r="CM301" i="1"/>
  <c r="CM306" i="1"/>
  <c r="CM239" i="1"/>
  <c r="CM178" i="1"/>
  <c r="CM193" i="1"/>
  <c r="CM292" i="1"/>
  <c r="CM139" i="1"/>
  <c r="CM275" i="1"/>
  <c r="CM315" i="1"/>
  <c r="CM316" i="1"/>
  <c r="CM223" i="1"/>
  <c r="CM233" i="1"/>
  <c r="CM147" i="1"/>
  <c r="CM336" i="1"/>
  <c r="CM272" i="1"/>
  <c r="CM237" i="1"/>
  <c r="CM286" i="1"/>
  <c r="CM289" i="1"/>
  <c r="CM254" i="1"/>
  <c r="CM240" i="1"/>
  <c r="CM176" i="1"/>
  <c r="CM318" i="1"/>
  <c r="CM241" i="1"/>
  <c r="CM190" i="1"/>
  <c r="CM331" i="1"/>
  <c r="CM213" i="1"/>
  <c r="CM141" i="1"/>
  <c r="CM307" i="1"/>
  <c r="CM212" i="1"/>
  <c r="CM248" i="1"/>
  <c r="CM309" i="1"/>
  <c r="CM19" i="1"/>
  <c r="CM242" i="1"/>
  <c r="CM225" i="1"/>
  <c r="CM320" i="1"/>
  <c r="CM338" i="1"/>
  <c r="BT279" i="1"/>
  <c r="BT165" i="1"/>
  <c r="BT327" i="1"/>
  <c r="BT339" i="1"/>
  <c r="BT293" i="1"/>
  <c r="BT160" i="1"/>
  <c r="BT246" i="1"/>
  <c r="BT190" i="1"/>
  <c r="BT242" i="1"/>
  <c r="BT340" i="1"/>
  <c r="BT310" i="1"/>
  <c r="BT149" i="1"/>
  <c r="BT20" i="1"/>
  <c r="BT282" i="1"/>
  <c r="BT260" i="1"/>
  <c r="BT315" i="1"/>
  <c r="BT307" i="1"/>
  <c r="BT210" i="1"/>
  <c r="BT248" i="1"/>
  <c r="BT301" i="1"/>
  <c r="BT314" i="1"/>
  <c r="BT268" i="1"/>
  <c r="BT278" i="1"/>
  <c r="BT187" i="1"/>
  <c r="BT214" i="1"/>
  <c r="BT202" i="1"/>
  <c r="BT220" i="1"/>
  <c r="BT256" i="1"/>
  <c r="BT140" i="1"/>
  <c r="BT255" i="1"/>
  <c r="BT234" i="1"/>
  <c r="BT323" i="1"/>
  <c r="BT281" i="1"/>
  <c r="BT298" i="1"/>
  <c r="BT209" i="1"/>
  <c r="BT138" i="1"/>
  <c r="BT237" i="1"/>
  <c r="BT253" i="1"/>
  <c r="BT267" i="1"/>
  <c r="BT236" i="1"/>
  <c r="BT216" i="1"/>
  <c r="BT205" i="1"/>
  <c r="BT316" i="1"/>
  <c r="BT204" i="1"/>
  <c r="BT273" i="1"/>
  <c r="BT308" i="1"/>
  <c r="BT164" i="1"/>
  <c r="BT272" i="1"/>
  <c r="BT245" i="1"/>
  <c r="BT285" i="1"/>
  <c r="BT217" i="1"/>
  <c r="BT227" i="1"/>
  <c r="BT203" i="1"/>
  <c r="BT265" i="1"/>
  <c r="BT329" i="1"/>
  <c r="BT289" i="1"/>
  <c r="BT257" i="1"/>
  <c r="BT274" i="1"/>
  <c r="BT147" i="1"/>
  <c r="BT223" i="1"/>
  <c r="BT235" i="1"/>
  <c r="BT232" i="1"/>
  <c r="BT172" i="1"/>
  <c r="BT201" i="1"/>
  <c r="BT174" i="1"/>
  <c r="BT191" i="1"/>
  <c r="BT328" i="1"/>
  <c r="BT335" i="1"/>
  <c r="BT176" i="1"/>
  <c r="BT317" i="1"/>
  <c r="BT286" i="1"/>
  <c r="BT333" i="1"/>
  <c r="BT309" i="1"/>
  <c r="BT334" i="1"/>
  <c r="BT222" i="1"/>
  <c r="BT171" i="1"/>
  <c r="BT280" i="1"/>
  <c r="BT306" i="1"/>
  <c r="BT320" i="1"/>
  <c r="BT154" i="1"/>
  <c r="BT269" i="1"/>
  <c r="BT276" i="1"/>
  <c r="BT226" i="1"/>
  <c r="BT221" i="1"/>
  <c r="BT249" i="1"/>
  <c r="BT161" i="1"/>
  <c r="BT243" i="1"/>
  <c r="BT313" i="1"/>
  <c r="BT336" i="1"/>
  <c r="BT300" i="1"/>
  <c r="BT292" i="1"/>
  <c r="BT321" i="1"/>
  <c r="BT167" i="1"/>
  <c r="BT302" i="1"/>
  <c r="BT312" i="1"/>
  <c r="BT218" i="1"/>
  <c r="BT208" i="1"/>
  <c r="BT324" i="1"/>
  <c r="BT180" i="1"/>
  <c r="BT141" i="1"/>
  <c r="BT175" i="1"/>
  <c r="BT224" i="1"/>
  <c r="BT287" i="1"/>
  <c r="BT254" i="1"/>
  <c r="BT192" i="1"/>
  <c r="BT169" i="1"/>
  <c r="BT194" i="1"/>
  <c r="BT238" i="1"/>
  <c r="BT283" i="1"/>
  <c r="BT305" i="1"/>
  <c r="BT259" i="1"/>
  <c r="BT304" i="1"/>
  <c r="BT213" i="1"/>
  <c r="BT215" i="1"/>
  <c r="BT288" i="1"/>
  <c r="BT178" i="1"/>
  <c r="BT290" i="1"/>
  <c r="BT183" i="1"/>
  <c r="BT240" i="1"/>
  <c r="BT244" i="1"/>
  <c r="BT200" i="1"/>
  <c r="BT233" i="1"/>
  <c r="BT299" i="1"/>
  <c r="BT139" i="1"/>
  <c r="BT277" i="1"/>
  <c r="BT179" i="1"/>
  <c r="BT155" i="1"/>
  <c r="BT166" i="1"/>
  <c r="BT184" i="1"/>
  <c r="BT270" i="1"/>
  <c r="BT331" i="1"/>
  <c r="BT325" i="1"/>
  <c r="BT206" i="1"/>
  <c r="BT170" i="1"/>
  <c r="BT341" i="1"/>
  <c r="BT311" i="1"/>
  <c r="BT211" i="1"/>
  <c r="BT303" i="1"/>
  <c r="BT271" i="1"/>
  <c r="BT258" i="1"/>
  <c r="BT193" i="1"/>
  <c r="BT252" i="1"/>
  <c r="BT225" i="1"/>
  <c r="BT219" i="1"/>
  <c r="BT284" i="1"/>
  <c r="BT250" i="1"/>
  <c r="BT332" i="1"/>
  <c r="BT146" i="1"/>
  <c r="BT212" i="1"/>
  <c r="BT319" i="1"/>
  <c r="BT318" i="1"/>
  <c r="BT207" i="1"/>
  <c r="BT337" i="1"/>
  <c r="BT266" i="1"/>
  <c r="BT148" i="1"/>
  <c r="BT247" i="1"/>
  <c r="BT173" i="1"/>
  <c r="BT251" i="1"/>
  <c r="BT322" i="1"/>
  <c r="BT199" i="1"/>
  <c r="BT19" i="1"/>
  <c r="BT330" i="1"/>
  <c r="BT162" i="1"/>
  <c r="BT291" i="1"/>
  <c r="BT338" i="1"/>
  <c r="BT275" i="1"/>
  <c r="BT241" i="1"/>
  <c r="BT326" i="1"/>
  <c r="BT182" i="1"/>
  <c r="BT163" i="1"/>
  <c r="BT188" i="1"/>
  <c r="BT239" i="1"/>
  <c r="BT181" i="1"/>
  <c r="BT189" i="1"/>
  <c r="BT185" i="1"/>
  <c r="FM245" i="1"/>
  <c r="FM256" i="1"/>
  <c r="FM306" i="1"/>
  <c r="FM281" i="1"/>
  <c r="FM267" i="1"/>
  <c r="FM339" i="1"/>
  <c r="FM285" i="1"/>
  <c r="FM314" i="1"/>
  <c r="FM315" i="1"/>
  <c r="FM272" i="1"/>
  <c r="FM341" i="1"/>
  <c r="FM212" i="1"/>
  <c r="FM260" i="1"/>
  <c r="FM270" i="1"/>
  <c r="FM139" i="1"/>
  <c r="FM329" i="1"/>
  <c r="FM254" i="1"/>
  <c r="FM209" i="1"/>
  <c r="FM321" i="1"/>
  <c r="FM289" i="1"/>
  <c r="FM323" i="1"/>
  <c r="FM275" i="1"/>
  <c r="FM222" i="1"/>
  <c r="FM207" i="1"/>
  <c r="FM286" i="1"/>
  <c r="FM291" i="1"/>
  <c r="FM248" i="1"/>
  <c r="FM232" i="1"/>
  <c r="FM147" i="1"/>
  <c r="FM279" i="1"/>
  <c r="FM225" i="1"/>
  <c r="FM283" i="1"/>
  <c r="FM335" i="1"/>
  <c r="FM241" i="1"/>
  <c r="FM332" i="1"/>
  <c r="FM337" i="1"/>
  <c r="FM327" i="1"/>
  <c r="FM266" i="1"/>
  <c r="FM338" i="1"/>
  <c r="FM167" i="1"/>
  <c r="FM301" i="1"/>
  <c r="FM334" i="1"/>
  <c r="FM162" i="1"/>
  <c r="FM278" i="1"/>
  <c r="FM223" i="1"/>
  <c r="FM149" i="1"/>
  <c r="FM217" i="1"/>
  <c r="FM206" i="1"/>
  <c r="FM312" i="1"/>
  <c r="FM287" i="1"/>
  <c r="FM213" i="1"/>
  <c r="FM239" i="1"/>
  <c r="FM220" i="1"/>
  <c r="FM235" i="1"/>
  <c r="FM284" i="1"/>
  <c r="FM205" i="1"/>
  <c r="FM219" i="1"/>
  <c r="FM317" i="1"/>
  <c r="FM340" i="1"/>
  <c r="FM328" i="1"/>
  <c r="FM303" i="1"/>
  <c r="FM255" i="1"/>
  <c r="FM251" i="1"/>
  <c r="FM313" i="1"/>
  <c r="FM288" i="1"/>
  <c r="FM304" i="1"/>
  <c r="FM249" i="1"/>
  <c r="FM202" i="1"/>
  <c r="FM227" i="1"/>
  <c r="FM226" i="1"/>
  <c r="FM199" i="1"/>
  <c r="FM140" i="1"/>
  <c r="FM221" i="1"/>
  <c r="FM320" i="1"/>
  <c r="FM19" i="1"/>
  <c r="FM324" i="1"/>
  <c r="FM234" i="1"/>
  <c r="FM269" i="1"/>
  <c r="FM330" i="1"/>
  <c r="FM240" i="1"/>
  <c r="FM204" i="1"/>
  <c r="FM250" i="1"/>
  <c r="FM258" i="1"/>
  <c r="FM257" i="1"/>
  <c r="FM259" i="1"/>
  <c r="FM265" i="1"/>
  <c r="FM160" i="1"/>
  <c r="FM308" i="1"/>
  <c r="FM201" i="1"/>
  <c r="FM273" i="1"/>
  <c r="FM208" i="1"/>
  <c r="FM302" i="1"/>
  <c r="FM243" i="1"/>
  <c r="FM298" i="1"/>
  <c r="FM299" i="1"/>
  <c r="FM215" i="1"/>
  <c r="FM311" i="1"/>
  <c r="FM305" i="1"/>
  <c r="FM319" i="1"/>
  <c r="FM326" i="1"/>
  <c r="FM300" i="1"/>
  <c r="FM274" i="1"/>
  <c r="FM166" i="1"/>
  <c r="FM271" i="1"/>
  <c r="FM214" i="1"/>
  <c r="FM247" i="1"/>
  <c r="FM336" i="1"/>
  <c r="FM268" i="1"/>
  <c r="FM211" i="1"/>
  <c r="FM216" i="1"/>
  <c r="FM210" i="1"/>
  <c r="FM238" i="1"/>
  <c r="FM218" i="1"/>
  <c r="FM246" i="1"/>
  <c r="FM331" i="1"/>
  <c r="FM146" i="1"/>
  <c r="FM318" i="1"/>
  <c r="FM141" i="1"/>
  <c r="FM282" i="1"/>
  <c r="FM277" i="1"/>
  <c r="FM293" i="1"/>
  <c r="FM322" i="1"/>
  <c r="FM310" i="1"/>
  <c r="FM237" i="1"/>
  <c r="FM224" i="1"/>
  <c r="FM165" i="1"/>
  <c r="FM236" i="1"/>
  <c r="FM253" i="1"/>
  <c r="FM200" i="1"/>
  <c r="FM163" i="1"/>
  <c r="FM244" i="1"/>
  <c r="FM307" i="1"/>
  <c r="FM325" i="1"/>
  <c r="FM276" i="1"/>
  <c r="FM161" i="1"/>
  <c r="FM155" i="1"/>
  <c r="FM154" i="1"/>
  <c r="FM292" i="1"/>
  <c r="FM164" i="1"/>
  <c r="FM252" i="1"/>
  <c r="FM233" i="1"/>
  <c r="FM20" i="1"/>
  <c r="FM290" i="1"/>
  <c r="FM333" i="1"/>
  <c r="FM316" i="1"/>
  <c r="FM203" i="1"/>
  <c r="FM138" i="1"/>
  <c r="FM148" i="1"/>
  <c r="FM242" i="1"/>
  <c r="FM280" i="1"/>
  <c r="FM309" i="1"/>
  <c r="IR245" i="1"/>
  <c r="IR280" i="1"/>
  <c r="IR148" i="1"/>
  <c r="IR312" i="1"/>
  <c r="IR286" i="1"/>
  <c r="IR302" i="1"/>
  <c r="IR338" i="1"/>
  <c r="IR149" i="1"/>
  <c r="IR185" i="1"/>
  <c r="IR288" i="1"/>
  <c r="IR323" i="1"/>
  <c r="IR335" i="1"/>
  <c r="IR165" i="1"/>
  <c r="IR331" i="1"/>
  <c r="IR337" i="1"/>
  <c r="IR318" i="1"/>
  <c r="IR256" i="1"/>
  <c r="IR251" i="1"/>
  <c r="IR300" i="1"/>
  <c r="IR301" i="1"/>
  <c r="IR258" i="1"/>
  <c r="IR234" i="1"/>
  <c r="IR141" i="1"/>
  <c r="IR224" i="1"/>
  <c r="IR253" i="1"/>
  <c r="IR255" i="1"/>
  <c r="IR292" i="1"/>
  <c r="IR259" i="1"/>
  <c r="IR175" i="1"/>
  <c r="IR327" i="1"/>
  <c r="IR298" i="1"/>
  <c r="IR321" i="1"/>
  <c r="IR260" i="1"/>
  <c r="IR221" i="1"/>
  <c r="IR268" i="1"/>
  <c r="IR172" i="1"/>
  <c r="IR201" i="1"/>
  <c r="IR225" i="1"/>
  <c r="IR146" i="1"/>
  <c r="IR271" i="1"/>
  <c r="IR281" i="1"/>
  <c r="IR316" i="1"/>
  <c r="IR275" i="1"/>
  <c r="IR252" i="1"/>
  <c r="IR187" i="1"/>
  <c r="IR317" i="1"/>
  <c r="IR166" i="1"/>
  <c r="IR303" i="1"/>
  <c r="IR189" i="1"/>
  <c r="IR246" i="1"/>
  <c r="IR278" i="1"/>
  <c r="IR270" i="1"/>
  <c r="IR314" i="1"/>
  <c r="IR206" i="1"/>
  <c r="IR205" i="1"/>
  <c r="IR276" i="1"/>
  <c r="IR163" i="1"/>
  <c r="IR199" i="1"/>
  <c r="IR307" i="1"/>
  <c r="IR336" i="1"/>
  <c r="IR313" i="1"/>
  <c r="IR161" i="1"/>
  <c r="IR183" i="1"/>
  <c r="IR330" i="1"/>
  <c r="IR304" i="1"/>
  <c r="IR200" i="1"/>
  <c r="IR236" i="1"/>
  <c r="IR273" i="1"/>
  <c r="IR244" i="1"/>
  <c r="IR226" i="1"/>
  <c r="IR325" i="1"/>
  <c r="IR319" i="1"/>
  <c r="IR171" i="1"/>
  <c r="IR164" i="1"/>
  <c r="IR192" i="1"/>
  <c r="IR333" i="1"/>
  <c r="IR311" i="1"/>
  <c r="IR287" i="1"/>
  <c r="IR266" i="1"/>
  <c r="IR238" i="1"/>
  <c r="IR250" i="1"/>
  <c r="IR239" i="1"/>
  <c r="IR167" i="1"/>
  <c r="IR247" i="1"/>
  <c r="IR243" i="1"/>
  <c r="IR180" i="1"/>
  <c r="IR332" i="1"/>
  <c r="IR160" i="1"/>
  <c r="IR306" i="1"/>
  <c r="IR310" i="1"/>
  <c r="IR299" i="1"/>
  <c r="IR173" i="1"/>
  <c r="IR174" i="1"/>
  <c r="IR222" i="1"/>
  <c r="IR210" i="1"/>
  <c r="IR20" i="1"/>
  <c r="IR237" i="1"/>
  <c r="IR170" i="1"/>
  <c r="IR232" i="1"/>
  <c r="IR308" i="1"/>
  <c r="IR320" i="1"/>
  <c r="IR324" i="1"/>
  <c r="IR282" i="1"/>
  <c r="IR309" i="1"/>
  <c r="IR290" i="1"/>
  <c r="IR326" i="1"/>
  <c r="IR193" i="1"/>
  <c r="IR162" i="1"/>
  <c r="IR267" i="1"/>
  <c r="IR291" i="1"/>
  <c r="IR274" i="1"/>
  <c r="IR328" i="1"/>
  <c r="IR207" i="1"/>
  <c r="IR223" i="1"/>
  <c r="IR204" i="1"/>
  <c r="IR19" i="1"/>
  <c r="IR233" i="1"/>
  <c r="IR178" i="1"/>
  <c r="IR235" i="1"/>
  <c r="IR285" i="1"/>
  <c r="IR257" i="1"/>
  <c r="IR269" i="1"/>
  <c r="IR182" i="1"/>
  <c r="IR191" i="1"/>
  <c r="IR176" i="1"/>
  <c r="IR213" i="1"/>
  <c r="IR203" i="1"/>
  <c r="IR334" i="1"/>
  <c r="IR249" i="1"/>
  <c r="IR179" i="1"/>
  <c r="IR212" i="1"/>
  <c r="IR219" i="1"/>
  <c r="IR240" i="1"/>
  <c r="IR293" i="1"/>
  <c r="IR242" i="1"/>
  <c r="IR289" i="1"/>
  <c r="IR272" i="1"/>
  <c r="IR208" i="1"/>
  <c r="IR341" i="1"/>
  <c r="IR277" i="1"/>
  <c r="IR322" i="1"/>
  <c r="IR184" i="1"/>
  <c r="IR265" i="1"/>
  <c r="IR279" i="1"/>
  <c r="IR227" i="1"/>
  <c r="IR248" i="1"/>
  <c r="IR190" i="1"/>
  <c r="IR202" i="1"/>
  <c r="IR329" i="1"/>
  <c r="IR284" i="1"/>
  <c r="IR217" i="1"/>
  <c r="IR169" i="1"/>
  <c r="IR188" i="1"/>
  <c r="IR220" i="1"/>
  <c r="IR305" i="1"/>
  <c r="IR315" i="1"/>
  <c r="IR155" i="1"/>
  <c r="IR194" i="1"/>
  <c r="IR154" i="1"/>
  <c r="IR209" i="1"/>
  <c r="IR283" i="1"/>
  <c r="IR147" i="1"/>
  <c r="IR218" i="1"/>
  <c r="IR214" i="1"/>
  <c r="IR216" i="1"/>
  <c r="IR340" i="1"/>
  <c r="IR181" i="1"/>
  <c r="IR211" i="1"/>
  <c r="IR254" i="1"/>
  <c r="IR339" i="1"/>
  <c r="IR215" i="1"/>
  <c r="IR241" i="1"/>
  <c r="CI321" i="1"/>
  <c r="CI311" i="1"/>
  <c r="CI305" i="1"/>
  <c r="CI320" i="1"/>
  <c r="CI268" i="1"/>
  <c r="CI173" i="1"/>
  <c r="CI216" i="1"/>
  <c r="CI240" i="1"/>
  <c r="CI273" i="1"/>
  <c r="CI301" i="1"/>
  <c r="CI180" i="1"/>
  <c r="CI292" i="1"/>
  <c r="CI290" i="1"/>
  <c r="CI315" i="1"/>
  <c r="CI333" i="1"/>
  <c r="CI312" i="1"/>
  <c r="CI304" i="1"/>
  <c r="CI154" i="1"/>
  <c r="CI314" i="1"/>
  <c r="CI189" i="1"/>
  <c r="CI225" i="1"/>
  <c r="CI19" i="1"/>
  <c r="CI248" i="1"/>
  <c r="CI251" i="1"/>
  <c r="CI282" i="1"/>
  <c r="CI287" i="1"/>
  <c r="CI193" i="1"/>
  <c r="CI306" i="1"/>
  <c r="CI325" i="1"/>
  <c r="CI209" i="1"/>
  <c r="CI221" i="1"/>
  <c r="CI243" i="1"/>
  <c r="CI258" i="1"/>
  <c r="CI204" i="1"/>
  <c r="CI218" i="1"/>
  <c r="CI212" i="1"/>
  <c r="CI255" i="1"/>
  <c r="CI267" i="1"/>
  <c r="CI260" i="1"/>
  <c r="CI244" i="1"/>
  <c r="CI293" i="1"/>
  <c r="CI308" i="1"/>
  <c r="CI313" i="1"/>
  <c r="CI171" i="1"/>
  <c r="CI328" i="1"/>
  <c r="CI239" i="1"/>
  <c r="CI146" i="1"/>
  <c r="CI183" i="1"/>
  <c r="CI220" i="1"/>
  <c r="CI300" i="1"/>
  <c r="CI227" i="1"/>
  <c r="CI247" i="1"/>
  <c r="CI252" i="1"/>
  <c r="CI160" i="1"/>
  <c r="CI174" i="1"/>
  <c r="CI316" i="1"/>
  <c r="CI334" i="1"/>
  <c r="CI162" i="1"/>
  <c r="CI341" i="1"/>
  <c r="CI169" i="1"/>
  <c r="CI181" i="1"/>
  <c r="CI210" i="1"/>
  <c r="CI202" i="1"/>
  <c r="CI200" i="1"/>
  <c r="CI235" i="1"/>
  <c r="CI249" i="1"/>
  <c r="CI317" i="1"/>
  <c r="CI222" i="1"/>
  <c r="CI286" i="1"/>
  <c r="CI298" i="1"/>
  <c r="CI322" i="1"/>
  <c r="CI224" i="1"/>
  <c r="CI155" i="1"/>
  <c r="CI184" i="1"/>
  <c r="CI339" i="1"/>
  <c r="CI272" i="1"/>
  <c r="CI233" i="1"/>
  <c r="CI283" i="1"/>
  <c r="CI291" i="1"/>
  <c r="CI232" i="1"/>
  <c r="CI236" i="1"/>
  <c r="CI253" i="1"/>
  <c r="CI307" i="1"/>
  <c r="CI309" i="1"/>
  <c r="CI299" i="1"/>
  <c r="CI165" i="1"/>
  <c r="CI176" i="1"/>
  <c r="CI164" i="1"/>
  <c r="CI259" i="1"/>
  <c r="CI20" i="1"/>
  <c r="CI270" i="1"/>
  <c r="CI289" i="1"/>
  <c r="CI234" i="1"/>
  <c r="CI256" i="1"/>
  <c r="CI148" i="1"/>
  <c r="CI188" i="1"/>
  <c r="CI215" i="1"/>
  <c r="CI211" i="1"/>
  <c r="CI163" i="1"/>
  <c r="CI182" i="1"/>
  <c r="CI199" i="1"/>
  <c r="CI226" i="1"/>
  <c r="CI205" i="1"/>
  <c r="CI179" i="1"/>
  <c r="CI238" i="1"/>
  <c r="CI279" i="1"/>
  <c r="CI147" i="1"/>
  <c r="CI276" i="1"/>
  <c r="CI265" i="1"/>
  <c r="CI254" i="1"/>
  <c r="CI223" i="1"/>
  <c r="CI192" i="1"/>
  <c r="CI175" i="1"/>
  <c r="CI191" i="1"/>
  <c r="CI310" i="1"/>
  <c r="CI140" i="1"/>
  <c r="CI214" i="1"/>
  <c r="CI330" i="1"/>
  <c r="CI337" i="1"/>
  <c r="CI138" i="1"/>
  <c r="CI285" i="1"/>
  <c r="CI327" i="1"/>
  <c r="CI302" i="1"/>
  <c r="CI324" i="1"/>
  <c r="CI323" i="1"/>
  <c r="CI172" i="1"/>
  <c r="CI185" i="1"/>
  <c r="CI141" i="1"/>
  <c r="CI219" i="1"/>
  <c r="CI213" i="1"/>
  <c r="CI194" i="1"/>
  <c r="CI335" i="1"/>
  <c r="CI326" i="1"/>
  <c r="CI207" i="1"/>
  <c r="CI250" i="1"/>
  <c r="CI340" i="1"/>
  <c r="CI319" i="1"/>
  <c r="CI167" i="1"/>
  <c r="CI277" i="1"/>
  <c r="CI274" i="1"/>
  <c r="CI269" i="1"/>
  <c r="CI336" i="1"/>
  <c r="CI208" i="1"/>
  <c r="CI242" i="1"/>
  <c r="CI284" i="1"/>
  <c r="CI288" i="1"/>
  <c r="CI271" i="1"/>
  <c r="CI257" i="1"/>
  <c r="CI331" i="1"/>
  <c r="CI241" i="1"/>
  <c r="CI303" i="1"/>
  <c r="CI329" i="1"/>
  <c r="CI149" i="1"/>
  <c r="CI332" i="1"/>
  <c r="CI206" i="1"/>
  <c r="CI166" i="1"/>
  <c r="CI170" i="1"/>
  <c r="CI203" i="1"/>
  <c r="CI318" i="1"/>
  <c r="CI187" i="1"/>
  <c r="CI278" i="1"/>
  <c r="CI139" i="1"/>
  <c r="CI237" i="1"/>
  <c r="CI201" i="1"/>
  <c r="CI217" i="1"/>
  <c r="CI338" i="1"/>
  <c r="CI266" i="1"/>
  <c r="CI246" i="1"/>
  <c r="CI161" i="1"/>
  <c r="CI280" i="1"/>
  <c r="CI281" i="1"/>
  <c r="CI178" i="1"/>
  <c r="CI245" i="1"/>
  <c r="CI275" i="1"/>
  <c r="CI190" i="1"/>
  <c r="JS28" i="1"/>
  <c r="JS37" i="1" s="1"/>
  <c r="JS27" i="1"/>
  <c r="JS36" i="1" s="1"/>
  <c r="JS30" i="1"/>
  <c r="JS39" i="1" s="1"/>
  <c r="JS29" i="1"/>
  <c r="JS38" i="1" s="1"/>
  <c r="JS32" i="1"/>
  <c r="JS41" i="1" s="1"/>
  <c r="JS33" i="1"/>
  <c r="JS26" i="1"/>
  <c r="JS35" i="1" s="1"/>
  <c r="JS31" i="1"/>
  <c r="JS40" i="1" s="1"/>
  <c r="JS25" i="1"/>
  <c r="JS34" i="1" s="1"/>
  <c r="JC26" i="1"/>
  <c r="JC35" i="1" s="1"/>
  <c r="JC31" i="1"/>
  <c r="JC40" i="1" s="1"/>
  <c r="JC29" i="1"/>
  <c r="JC38" i="1" s="1"/>
  <c r="JC30" i="1"/>
  <c r="JC39" i="1" s="1"/>
  <c r="JC28" i="1"/>
  <c r="JC37" i="1" s="1"/>
  <c r="JC32" i="1"/>
  <c r="JC41" i="1" s="1"/>
  <c r="JC27" i="1"/>
  <c r="JC36" i="1" s="1"/>
  <c r="JC25" i="1"/>
  <c r="JC34" i="1" s="1"/>
  <c r="JC33" i="1"/>
  <c r="DN221" i="1"/>
  <c r="DN272" i="1"/>
  <c r="DN328" i="1"/>
  <c r="DN222" i="1"/>
  <c r="DN283" i="1"/>
  <c r="DN279" i="1"/>
  <c r="DN270" i="1"/>
  <c r="DN201" i="1"/>
  <c r="DN183" i="1"/>
  <c r="DN310" i="1"/>
  <c r="DN320" i="1"/>
  <c r="DN165" i="1"/>
  <c r="DN181" i="1"/>
  <c r="DN220" i="1"/>
  <c r="DN140" i="1"/>
  <c r="DN212" i="1"/>
  <c r="DN287" i="1"/>
  <c r="DN281" i="1"/>
  <c r="DN278" i="1"/>
  <c r="DN253" i="1"/>
  <c r="DN275" i="1"/>
  <c r="DN314" i="1"/>
  <c r="DN252" i="1"/>
  <c r="DN303" i="1"/>
  <c r="DN163" i="1"/>
  <c r="DN313" i="1"/>
  <c r="DN193" i="1"/>
  <c r="DN219" i="1"/>
  <c r="DN160" i="1"/>
  <c r="DN330" i="1"/>
  <c r="DN305" i="1"/>
  <c r="DN217" i="1"/>
  <c r="DN257" i="1"/>
  <c r="DN236" i="1"/>
  <c r="DN298" i="1"/>
  <c r="DN311" i="1"/>
  <c r="DN190" i="1"/>
  <c r="DN326" i="1"/>
  <c r="DN175" i="1"/>
  <c r="DN141" i="1"/>
  <c r="DN202" i="1"/>
  <c r="DN200" i="1"/>
  <c r="DN19" i="1"/>
  <c r="DN299" i="1"/>
  <c r="DN289" i="1"/>
  <c r="DN255" i="1"/>
  <c r="DN251" i="1"/>
  <c r="DN293" i="1"/>
  <c r="DN318" i="1"/>
  <c r="DN334" i="1"/>
  <c r="DN271" i="1"/>
  <c r="DN254" i="1"/>
  <c r="DN149" i="1"/>
  <c r="DN234" i="1"/>
  <c r="DN199" i="1"/>
  <c r="DN204" i="1"/>
  <c r="DN265" i="1"/>
  <c r="DN241" i="1"/>
  <c r="DN302" i="1"/>
  <c r="DN290" i="1"/>
  <c r="DN291" i="1"/>
  <c r="DN247" i="1"/>
  <c r="DN325" i="1"/>
  <c r="DN301" i="1"/>
  <c r="DN162" i="1"/>
  <c r="DN274" i="1"/>
  <c r="DN268" i="1"/>
  <c r="DN207" i="1"/>
  <c r="DN20" i="1"/>
  <c r="DN209" i="1"/>
  <c r="DN185" i="1"/>
  <c r="DN244" i="1"/>
  <c r="DN237" i="1"/>
  <c r="DN276" i="1"/>
  <c r="DN161" i="1"/>
  <c r="DN154" i="1"/>
  <c r="DN319" i="1"/>
  <c r="DN304" i="1"/>
  <c r="DN211" i="1"/>
  <c r="DN169" i="1"/>
  <c r="DN182" i="1"/>
  <c r="DN245" i="1"/>
  <c r="DN210" i="1"/>
  <c r="DN214" i="1"/>
  <c r="DN203" i="1"/>
  <c r="DN267" i="1"/>
  <c r="DN292" i="1"/>
  <c r="DN259" i="1"/>
  <c r="DN260" i="1"/>
  <c r="DN215" i="1"/>
  <c r="DN337" i="1"/>
  <c r="DN333" i="1"/>
  <c r="DN285" i="1"/>
  <c r="DN171" i="1"/>
  <c r="DN179" i="1"/>
  <c r="DN336" i="1"/>
  <c r="DN284" i="1"/>
  <c r="DN235" i="1"/>
  <c r="DN269" i="1"/>
  <c r="DN239" i="1"/>
  <c r="DN332" i="1"/>
  <c r="DN243" i="1"/>
  <c r="DN147" i="1"/>
  <c r="DN300" i="1"/>
  <c r="DN340" i="1"/>
  <c r="DN339" i="1"/>
  <c r="DN164" i="1"/>
  <c r="DN180" i="1"/>
  <c r="DN188" i="1"/>
  <c r="DN226" i="1"/>
  <c r="DN317" i="1"/>
  <c r="DN138" i="1"/>
  <c r="DN248" i="1"/>
  <c r="DN250" i="1"/>
  <c r="DN258" i="1"/>
  <c r="DN232" i="1"/>
  <c r="DN148" i="1"/>
  <c r="DN189" i="1"/>
  <c r="DN206" i="1"/>
  <c r="DN225" i="1"/>
  <c r="DN176" i="1"/>
  <c r="DN194" i="1"/>
  <c r="DN246" i="1"/>
  <c r="DN208" i="1"/>
  <c r="DN223" i="1"/>
  <c r="DN170" i="1"/>
  <c r="DN282" i="1"/>
  <c r="DN256" i="1"/>
  <c r="DN280" i="1"/>
  <c r="DN321" i="1"/>
  <c r="DN309" i="1"/>
  <c r="DN191" i="1"/>
  <c r="DN155" i="1"/>
  <c r="DN331" i="1"/>
  <c r="DN184" i="1"/>
  <c r="DN178" i="1"/>
  <c r="DN306" i="1"/>
  <c r="DN224" i="1"/>
  <c r="DN216" i="1"/>
  <c r="DN312" i="1"/>
  <c r="DN335" i="1"/>
  <c r="DN286" i="1"/>
  <c r="DN242" i="1"/>
  <c r="DN307" i="1"/>
  <c r="DN174" i="1"/>
  <c r="DN316" i="1"/>
  <c r="DN167" i="1"/>
  <c r="DN173" i="1"/>
  <c r="DN187" i="1"/>
  <c r="DN218" i="1"/>
  <c r="DN205" i="1"/>
  <c r="DN227" i="1"/>
  <c r="DN233" i="1"/>
  <c r="DN288" i="1"/>
  <c r="DN273" i="1"/>
  <c r="DN139" i="1"/>
  <c r="DN146" i="1"/>
  <c r="DN238" i="1"/>
  <c r="DN338" i="1"/>
  <c r="DN277" i="1"/>
  <c r="DN327" i="1"/>
  <c r="DN329" i="1"/>
  <c r="DN192" i="1"/>
  <c r="DN323" i="1"/>
  <c r="DN308" i="1"/>
  <c r="DN213" i="1"/>
  <c r="DN322" i="1"/>
  <c r="DN315" i="1"/>
  <c r="DN266" i="1"/>
  <c r="DN166" i="1"/>
  <c r="DN240" i="1"/>
  <c r="DN172" i="1"/>
  <c r="DN324" i="1"/>
  <c r="DN341" i="1"/>
  <c r="DN249" i="1"/>
  <c r="DU200" i="1"/>
  <c r="DU227" i="1"/>
  <c r="DU279" i="1"/>
  <c r="DU278" i="1"/>
  <c r="DU237" i="1"/>
  <c r="DU325" i="1"/>
  <c r="DU314" i="1"/>
  <c r="DU248" i="1"/>
  <c r="DU171" i="1"/>
  <c r="DU170" i="1"/>
  <c r="DU221" i="1"/>
  <c r="DU243" i="1"/>
  <c r="DU238" i="1"/>
  <c r="DU283" i="1"/>
  <c r="DU265" i="1"/>
  <c r="DU305" i="1"/>
  <c r="DU183" i="1"/>
  <c r="DU308" i="1"/>
  <c r="DU199" i="1"/>
  <c r="DU298" i="1"/>
  <c r="DU341" i="1"/>
  <c r="DU319" i="1"/>
  <c r="DU180" i="1"/>
  <c r="DU191" i="1"/>
  <c r="DU165" i="1"/>
  <c r="DU218" i="1"/>
  <c r="DU275" i="1"/>
  <c r="DU307" i="1"/>
  <c r="DU304" i="1"/>
  <c r="DU267" i="1"/>
  <c r="DU291" i="1"/>
  <c r="DU303" i="1"/>
  <c r="DU166" i="1"/>
  <c r="DU302" i="1"/>
  <c r="DU323" i="1"/>
  <c r="DU178" i="1"/>
  <c r="DU176" i="1"/>
  <c r="DU141" i="1"/>
  <c r="DU193" i="1"/>
  <c r="DU329" i="1"/>
  <c r="DU330" i="1"/>
  <c r="DU232" i="1"/>
  <c r="DU277" i="1"/>
  <c r="DU207" i="1"/>
  <c r="DU312" i="1"/>
  <c r="DU339" i="1"/>
  <c r="DU309" i="1"/>
  <c r="DU311" i="1"/>
  <c r="DU234" i="1"/>
  <c r="DU274" i="1"/>
  <c r="DU250" i="1"/>
  <c r="DU184" i="1"/>
  <c r="DU205" i="1"/>
  <c r="DU271" i="1"/>
  <c r="DU260" i="1"/>
  <c r="DU284" i="1"/>
  <c r="DU266" i="1"/>
  <c r="DU281" i="1"/>
  <c r="DU290" i="1"/>
  <c r="DU182" i="1"/>
  <c r="DU300" i="1"/>
  <c r="DU189" i="1"/>
  <c r="DU222" i="1"/>
  <c r="DU289" i="1"/>
  <c r="DU202" i="1"/>
  <c r="DU269" i="1"/>
  <c r="DU252" i="1"/>
  <c r="DU273" i="1"/>
  <c r="DU172" i="1"/>
  <c r="DU190" i="1"/>
  <c r="DU322" i="1"/>
  <c r="DU154" i="1"/>
  <c r="DU163" i="1"/>
  <c r="DU185" i="1"/>
  <c r="DU194" i="1"/>
  <c r="DU219" i="1"/>
  <c r="DU224" i="1"/>
  <c r="DU318" i="1"/>
  <c r="DU246" i="1"/>
  <c r="DU239" i="1"/>
  <c r="DU306" i="1"/>
  <c r="DU328" i="1"/>
  <c r="DU335" i="1"/>
  <c r="DU161" i="1"/>
  <c r="DU316" i="1"/>
  <c r="DU188" i="1"/>
  <c r="DU20" i="1"/>
  <c r="DU299" i="1"/>
  <c r="DU147" i="1"/>
  <c r="DU333" i="1"/>
  <c r="DU220" i="1"/>
  <c r="DU293" i="1"/>
  <c r="DU245" i="1"/>
  <c r="DU148" i="1"/>
  <c r="DU313" i="1"/>
  <c r="DU192" i="1"/>
  <c r="DU320" i="1"/>
  <c r="DU155" i="1"/>
  <c r="DU203" i="1"/>
  <c r="DU259" i="1"/>
  <c r="DU226" i="1"/>
  <c r="DU211" i="1"/>
  <c r="DU321" i="1"/>
  <c r="DU138" i="1"/>
  <c r="DU327" i="1"/>
  <c r="DU139" i="1"/>
  <c r="DU256" i="1"/>
  <c r="DU208" i="1"/>
  <c r="DU292" i="1"/>
  <c r="DU270" i="1"/>
  <c r="DU253" i="1"/>
  <c r="DU235" i="1"/>
  <c r="DU257" i="1"/>
  <c r="DU181" i="1"/>
  <c r="DU272" i="1"/>
  <c r="DU241" i="1"/>
  <c r="DU167" i="1"/>
  <c r="DU206" i="1"/>
  <c r="DU317" i="1"/>
  <c r="DU268" i="1"/>
  <c r="DU324" i="1"/>
  <c r="DU175" i="1"/>
  <c r="DU214" i="1"/>
  <c r="DU179" i="1"/>
  <c r="DU212" i="1"/>
  <c r="DU288" i="1"/>
  <c r="DU233" i="1"/>
  <c r="DU223" i="1"/>
  <c r="DU173" i="1"/>
  <c r="DU258" i="1"/>
  <c r="DU204" i="1"/>
  <c r="DU210" i="1"/>
  <c r="DU242" i="1"/>
  <c r="DU331" i="1"/>
  <c r="DU332" i="1"/>
  <c r="DU310" i="1"/>
  <c r="DU140" i="1"/>
  <c r="DU215" i="1"/>
  <c r="DU301" i="1"/>
  <c r="DU187" i="1"/>
  <c r="DU315" i="1"/>
  <c r="DU225" i="1"/>
  <c r="DU337" i="1"/>
  <c r="DU149" i="1"/>
  <c r="DU285" i="1"/>
  <c r="DU209" i="1"/>
  <c r="DU276" i="1"/>
  <c r="DU287" i="1"/>
  <c r="DU282" i="1"/>
  <c r="DU216" i="1"/>
  <c r="DU169" i="1"/>
  <c r="DU162" i="1"/>
  <c r="DU244" i="1"/>
  <c r="DU201" i="1"/>
  <c r="DU19" i="1"/>
  <c r="DU249" i="1"/>
  <c r="DU280" i="1"/>
  <c r="DU236" i="1"/>
  <c r="DU247" i="1"/>
  <c r="DU334" i="1"/>
  <c r="DU217" i="1"/>
  <c r="DU251" i="1"/>
  <c r="DU340" i="1"/>
  <c r="DU164" i="1"/>
  <c r="DU336" i="1"/>
  <c r="DU240" i="1"/>
  <c r="DU254" i="1"/>
  <c r="DU160" i="1"/>
  <c r="DU146" i="1"/>
  <c r="DU326" i="1"/>
  <c r="DU255" i="1"/>
  <c r="DU286" i="1"/>
  <c r="DU338" i="1"/>
  <c r="DU213" i="1"/>
  <c r="DU174" i="1"/>
  <c r="BJ29" i="1"/>
  <c r="BJ38" i="1" s="1"/>
  <c r="BJ27" i="1"/>
  <c r="BJ36" i="1" s="1"/>
  <c r="BJ33" i="1"/>
  <c r="BJ28" i="1"/>
  <c r="BJ37" i="1" s="1"/>
  <c r="BJ32" i="1"/>
  <c r="BJ41" i="1" s="1"/>
  <c r="BJ31" i="1"/>
  <c r="BJ40" i="1" s="1"/>
  <c r="BJ30" i="1"/>
  <c r="BJ39" i="1" s="1"/>
  <c r="BJ25" i="1"/>
  <c r="BJ34" i="1" s="1"/>
  <c r="BJ26" i="1"/>
  <c r="BJ35" i="1" s="1"/>
  <c r="DH191" i="1"/>
  <c r="DH178" i="1"/>
  <c r="DH260" i="1"/>
  <c r="DH268" i="1"/>
  <c r="DH265" i="1"/>
  <c r="DH248" i="1"/>
  <c r="DH227" i="1"/>
  <c r="DH224" i="1"/>
  <c r="DH315" i="1"/>
  <c r="DH234" i="1"/>
  <c r="DH211" i="1"/>
  <c r="DH185" i="1"/>
  <c r="DH173" i="1"/>
  <c r="DH314" i="1"/>
  <c r="DH337" i="1"/>
  <c r="DH166" i="1"/>
  <c r="DH301" i="1"/>
  <c r="DH179" i="1"/>
  <c r="DH208" i="1"/>
  <c r="DH291" i="1"/>
  <c r="DH249" i="1"/>
  <c r="DH216" i="1"/>
  <c r="DH259" i="1"/>
  <c r="DH267" i="1"/>
  <c r="DH244" i="1"/>
  <c r="DH171" i="1"/>
  <c r="DH283" i="1"/>
  <c r="DH175" i="1"/>
  <c r="DH167" i="1"/>
  <c r="DH340" i="1"/>
  <c r="DH300" i="1"/>
  <c r="DH199" i="1"/>
  <c r="DH192" i="1"/>
  <c r="DH238" i="1"/>
  <c r="DH322" i="1"/>
  <c r="DH255" i="1"/>
  <c r="DH256" i="1"/>
  <c r="DH254" i="1"/>
  <c r="DH190" i="1"/>
  <c r="DH319" i="1"/>
  <c r="DH243" i="1"/>
  <c r="DH155" i="1"/>
  <c r="DH329" i="1"/>
  <c r="DH272" i="1"/>
  <c r="DH332" i="1"/>
  <c r="DH302" i="1"/>
  <c r="DH284" i="1"/>
  <c r="DH335" i="1"/>
  <c r="DH220" i="1"/>
  <c r="DH180" i="1"/>
  <c r="DH169" i="1"/>
  <c r="DH221" i="1"/>
  <c r="DH212" i="1"/>
  <c r="DH273" i="1"/>
  <c r="DH339" i="1"/>
  <c r="DH325" i="1"/>
  <c r="DH235" i="1"/>
  <c r="DH286" i="1"/>
  <c r="DH194" i="1"/>
  <c r="DH298" i="1"/>
  <c r="DH320" i="1"/>
  <c r="DH164" i="1"/>
  <c r="DH162" i="1"/>
  <c r="DH210" i="1"/>
  <c r="DH189" i="1"/>
  <c r="DH304" i="1"/>
  <c r="DH310" i="1"/>
  <c r="DH226" i="1"/>
  <c r="DH163" i="1"/>
  <c r="DH218" i="1"/>
  <c r="DH257" i="1"/>
  <c r="DH275" i="1"/>
  <c r="DH293" i="1"/>
  <c r="DH245" i="1"/>
  <c r="DH242" i="1"/>
  <c r="DH330" i="1"/>
  <c r="DH222" i="1"/>
  <c r="DH232" i="1"/>
  <c r="DH285" i="1"/>
  <c r="DH147" i="1"/>
  <c r="DH299" i="1"/>
  <c r="DH200" i="1"/>
  <c r="DH203" i="1"/>
  <c r="DH280" i="1"/>
  <c r="DH250" i="1"/>
  <c r="DH316" i="1"/>
  <c r="DH317" i="1"/>
  <c r="DH338" i="1"/>
  <c r="DH160" i="1"/>
  <c r="DH331" i="1"/>
  <c r="DH140" i="1"/>
  <c r="DH240" i="1"/>
  <c r="DH214" i="1"/>
  <c r="DH219" i="1"/>
  <c r="DH201" i="1"/>
  <c r="DH193" i="1"/>
  <c r="DH288" i="1"/>
  <c r="DH327" i="1"/>
  <c r="DH149" i="1"/>
  <c r="DH326" i="1"/>
  <c r="DH225" i="1"/>
  <c r="DH239" i="1"/>
  <c r="DH217" i="1"/>
  <c r="DH271" i="1"/>
  <c r="DH20" i="1"/>
  <c r="DH311" i="1"/>
  <c r="DH176" i="1"/>
  <c r="DH148" i="1"/>
  <c r="DH307" i="1"/>
  <c r="DH138" i="1"/>
  <c r="DH146" i="1"/>
  <c r="DH187" i="1"/>
  <c r="DH277" i="1"/>
  <c r="DH206" i="1"/>
  <c r="DH213" i="1"/>
  <c r="DH289" i="1"/>
  <c r="DH188" i="1"/>
  <c r="DH223" i="1"/>
  <c r="DH258" i="1"/>
  <c r="DH141" i="1"/>
  <c r="DH334" i="1"/>
  <c r="DH269" i="1"/>
  <c r="DH253" i="1"/>
  <c r="DH246" i="1"/>
  <c r="DH241" i="1"/>
  <c r="DH323" i="1"/>
  <c r="DH290" i="1"/>
  <c r="DH279" i="1"/>
  <c r="DH309" i="1"/>
  <c r="DH313" i="1"/>
  <c r="DH202" i="1"/>
  <c r="DH341" i="1"/>
  <c r="DH306" i="1"/>
  <c r="DH318" i="1"/>
  <c r="DH308" i="1"/>
  <c r="DH336" i="1"/>
  <c r="DH274" i="1"/>
  <c r="DH276" i="1"/>
  <c r="DH278" i="1"/>
  <c r="DH161" i="1"/>
  <c r="DH183" i="1"/>
  <c r="DH281" i="1"/>
  <c r="DH170" i="1"/>
  <c r="DH305" i="1"/>
  <c r="DH204" i="1"/>
  <c r="DH139" i="1"/>
  <c r="DH165" i="1"/>
  <c r="DH247" i="1"/>
  <c r="DH236" i="1"/>
  <c r="DH266" i="1"/>
  <c r="DH251" i="1"/>
  <c r="DH207" i="1"/>
  <c r="DH181" i="1"/>
  <c r="DH292" i="1"/>
  <c r="DH270" i="1"/>
  <c r="DH237" i="1"/>
  <c r="DH333" i="1"/>
  <c r="DH174" i="1"/>
  <c r="DH215" i="1"/>
  <c r="DH184" i="1"/>
  <c r="DH154" i="1"/>
  <c r="DH209" i="1"/>
  <c r="DH172" i="1"/>
  <c r="DH282" i="1"/>
  <c r="DH233" i="1"/>
  <c r="DH182" i="1"/>
  <c r="DH19" i="1"/>
  <c r="DH287" i="1"/>
  <c r="DH205" i="1"/>
  <c r="DH321" i="1"/>
  <c r="DH312" i="1"/>
  <c r="DH252" i="1"/>
  <c r="DH303" i="1"/>
  <c r="DH324" i="1"/>
  <c r="DH328" i="1"/>
  <c r="GB184" i="1"/>
  <c r="GB268" i="1"/>
  <c r="GB202" i="1"/>
  <c r="GB328" i="1"/>
  <c r="GB273" i="1"/>
  <c r="GB169" i="1"/>
  <c r="GB178" i="1"/>
  <c r="GB276" i="1"/>
  <c r="GB201" i="1"/>
  <c r="GB214" i="1"/>
  <c r="GB290" i="1"/>
  <c r="GB253" i="1"/>
  <c r="GB162" i="1"/>
  <c r="GB289" i="1"/>
  <c r="GB165" i="1"/>
  <c r="GB187" i="1"/>
  <c r="GB199" i="1"/>
  <c r="GB334" i="1"/>
  <c r="GB176" i="1"/>
  <c r="GB182" i="1"/>
  <c r="GB248" i="1"/>
  <c r="GB218" i="1"/>
  <c r="GB163" i="1"/>
  <c r="GB306" i="1"/>
  <c r="GB240" i="1"/>
  <c r="GB281" i="1"/>
  <c r="GB245" i="1"/>
  <c r="GB147" i="1"/>
  <c r="GB223" i="1"/>
  <c r="GB324" i="1"/>
  <c r="GB333" i="1"/>
  <c r="GB203" i="1"/>
  <c r="GB185" i="1"/>
  <c r="GB189" i="1"/>
  <c r="GB215" i="1"/>
  <c r="GB212" i="1"/>
  <c r="GB326" i="1"/>
  <c r="GB330" i="1"/>
  <c r="GB308" i="1"/>
  <c r="GB315" i="1"/>
  <c r="GB287" i="1"/>
  <c r="GB148" i="1"/>
  <c r="GB194" i="1"/>
  <c r="GB277" i="1"/>
  <c r="GB154" i="1"/>
  <c r="GB170" i="1"/>
  <c r="GB190" i="1"/>
  <c r="GB291" i="1"/>
  <c r="GB208" i="1"/>
  <c r="GB226" i="1"/>
  <c r="GB222" i="1"/>
  <c r="GB233" i="1"/>
  <c r="GB292" i="1"/>
  <c r="GB280" i="1"/>
  <c r="GB303" i="1"/>
  <c r="GB179" i="1"/>
  <c r="GB327" i="1"/>
  <c r="GB317" i="1"/>
  <c r="GB329" i="1"/>
  <c r="GB271" i="1"/>
  <c r="GB283" i="1"/>
  <c r="GB339" i="1"/>
  <c r="GB213" i="1"/>
  <c r="GB256" i="1"/>
  <c r="GB19" i="1"/>
  <c r="GB337" i="1"/>
  <c r="GB250" i="1"/>
  <c r="GB242" i="1"/>
  <c r="GB318" i="1"/>
  <c r="GB247" i="1"/>
  <c r="GB336" i="1"/>
  <c r="GB160" i="1"/>
  <c r="GB224" i="1"/>
  <c r="GB188" i="1"/>
  <c r="GB219" i="1"/>
  <c r="GB314" i="1"/>
  <c r="GB216" i="1"/>
  <c r="GB183" i="1"/>
  <c r="GB238" i="1"/>
  <c r="GB278" i="1"/>
  <c r="GB167" i="1"/>
  <c r="GB181" i="1"/>
  <c r="GB193" i="1"/>
  <c r="GB304" i="1"/>
  <c r="GB341" i="1"/>
  <c r="GB319" i="1"/>
  <c r="GB267" i="1"/>
  <c r="GB331" i="1"/>
  <c r="GB312" i="1"/>
  <c r="GB235" i="1"/>
  <c r="GB225" i="1"/>
  <c r="GB254" i="1"/>
  <c r="GB270" i="1"/>
  <c r="GB244" i="1"/>
  <c r="GB269" i="1"/>
  <c r="GB172" i="1"/>
  <c r="GB307" i="1"/>
  <c r="GB205" i="1"/>
  <c r="GB305" i="1"/>
  <c r="GB155" i="1"/>
  <c r="GB180" i="1"/>
  <c r="GB192" i="1"/>
  <c r="GB140" i="1"/>
  <c r="GB320" i="1"/>
  <c r="GB310" i="1"/>
  <c r="GB321" i="1"/>
  <c r="GB211" i="1"/>
  <c r="GB255" i="1"/>
  <c r="GB309" i="1"/>
  <c r="GB282" i="1"/>
  <c r="GB266" i="1"/>
  <c r="GB251" i="1"/>
  <c r="GB332" i="1"/>
  <c r="GB338" i="1"/>
  <c r="GB249" i="1"/>
  <c r="GB138" i="1"/>
  <c r="GB20" i="1"/>
  <c r="GB340" i="1"/>
  <c r="GB275" i="1"/>
  <c r="GB206" i="1"/>
  <c r="GB239" i="1"/>
  <c r="GB237" i="1"/>
  <c r="GB173" i="1"/>
  <c r="GB313" i="1"/>
  <c r="GB322" i="1"/>
  <c r="GB286" i="1"/>
  <c r="GB217" i="1"/>
  <c r="GB243" i="1"/>
  <c r="GB335" i="1"/>
  <c r="GB210" i="1"/>
  <c r="GB316" i="1"/>
  <c r="GB204" i="1"/>
  <c r="GB285" i="1"/>
  <c r="GB209" i="1"/>
  <c r="GB171" i="1"/>
  <c r="GB298" i="1"/>
  <c r="GB265" i="1"/>
  <c r="GB234" i="1"/>
  <c r="GB139" i="1"/>
  <c r="GB258" i="1"/>
  <c r="GB302" i="1"/>
  <c r="GB220" i="1"/>
  <c r="GB252" i="1"/>
  <c r="GB311" i="1"/>
  <c r="GB161" i="1"/>
  <c r="GB246" i="1"/>
  <c r="GB241" i="1"/>
  <c r="GB284" i="1"/>
  <c r="GB164" i="1"/>
  <c r="GB200" i="1"/>
  <c r="GB274" i="1"/>
  <c r="GB323" i="1"/>
  <c r="GB279" i="1"/>
  <c r="GB227" i="1"/>
  <c r="GB272" i="1"/>
  <c r="GB300" i="1"/>
  <c r="GB221" i="1"/>
  <c r="GB293" i="1"/>
  <c r="GB259" i="1"/>
  <c r="GB141" i="1"/>
  <c r="GB174" i="1"/>
  <c r="GB175" i="1"/>
  <c r="GB166" i="1"/>
  <c r="GB325" i="1"/>
  <c r="GB299" i="1"/>
  <c r="GB232" i="1"/>
  <c r="GB207" i="1"/>
  <c r="GB191" i="1"/>
  <c r="GB257" i="1"/>
  <c r="GB236" i="1"/>
  <c r="GB288" i="1"/>
  <c r="GB149" i="1"/>
  <c r="GB301" i="1"/>
  <c r="GB260" i="1"/>
  <c r="GB146" i="1"/>
  <c r="DP271" i="1"/>
  <c r="DP199" i="1"/>
  <c r="DP265" i="1"/>
  <c r="DP292" i="1"/>
  <c r="DP251" i="1"/>
  <c r="DP170" i="1"/>
  <c r="DP246" i="1"/>
  <c r="DP203" i="1"/>
  <c r="DP190" i="1"/>
  <c r="DP224" i="1"/>
  <c r="DP194" i="1"/>
  <c r="DP176" i="1"/>
  <c r="DP182" i="1"/>
  <c r="DP341" i="1"/>
  <c r="DP220" i="1"/>
  <c r="DP226" i="1"/>
  <c r="DP329" i="1"/>
  <c r="DP258" i="1"/>
  <c r="DP306" i="1"/>
  <c r="DP248" i="1"/>
  <c r="DP298" i="1"/>
  <c r="DP237" i="1"/>
  <c r="DP291" i="1"/>
  <c r="DP225" i="1"/>
  <c r="DP191" i="1"/>
  <c r="DP180" i="1"/>
  <c r="DP20" i="1"/>
  <c r="DP222" i="1"/>
  <c r="DP215" i="1"/>
  <c r="DP218" i="1"/>
  <c r="DP327" i="1"/>
  <c r="DP314" i="1"/>
  <c r="DP181" i="1"/>
  <c r="DP242" i="1"/>
  <c r="DP312" i="1"/>
  <c r="DP208" i="1"/>
  <c r="DP299" i="1"/>
  <c r="DP339" i="1"/>
  <c r="DP173" i="1"/>
  <c r="DP193" i="1"/>
  <c r="DP307" i="1"/>
  <c r="DP204" i="1"/>
  <c r="DP213" i="1"/>
  <c r="DP243" i="1"/>
  <c r="DP167" i="1"/>
  <c r="DP241" i="1"/>
  <c r="DP300" i="1"/>
  <c r="DP214" i="1"/>
  <c r="DP324" i="1"/>
  <c r="DP160" i="1"/>
  <c r="DP141" i="1"/>
  <c r="DP253" i="1"/>
  <c r="DP247" i="1"/>
  <c r="DP183" i="1"/>
  <c r="DP227" i="1"/>
  <c r="DP249" i="1"/>
  <c r="DP284" i="1"/>
  <c r="DP234" i="1"/>
  <c r="DP308" i="1"/>
  <c r="DP260" i="1"/>
  <c r="DP318" i="1"/>
  <c r="DP322" i="1"/>
  <c r="DP305" i="1"/>
  <c r="DP166" i="1"/>
  <c r="DP278" i="1"/>
  <c r="DP174" i="1"/>
  <c r="DP325" i="1"/>
  <c r="DP310" i="1"/>
  <c r="DP217" i="1"/>
  <c r="DP255" i="1"/>
  <c r="DP266" i="1"/>
  <c r="DP290" i="1"/>
  <c r="DP219" i="1"/>
  <c r="DP185" i="1"/>
  <c r="DP139" i="1"/>
  <c r="DP178" i="1"/>
  <c r="DP317" i="1"/>
  <c r="DP332" i="1"/>
  <c r="DP184" i="1"/>
  <c r="DP201" i="1"/>
  <c r="DP335" i="1"/>
  <c r="DP223" i="1"/>
  <c r="DP279" i="1"/>
  <c r="DP319" i="1"/>
  <c r="DP256" i="1"/>
  <c r="DP232" i="1"/>
  <c r="DP175" i="1"/>
  <c r="DP236" i="1"/>
  <c r="DP320" i="1"/>
  <c r="DP311" i="1"/>
  <c r="DP163" i="1"/>
  <c r="DP276" i="1"/>
  <c r="DP188" i="1"/>
  <c r="DP200" i="1"/>
  <c r="DP221" i="1"/>
  <c r="DP321" i="1"/>
  <c r="DP309" i="1"/>
  <c r="DP146" i="1"/>
  <c r="DP238" i="1"/>
  <c r="DP172" i="1"/>
  <c r="DP331" i="1"/>
  <c r="DP330" i="1"/>
  <c r="DP303" i="1"/>
  <c r="DP323" i="1"/>
  <c r="DP155" i="1"/>
  <c r="DP148" i="1"/>
  <c r="DP138" i="1"/>
  <c r="DP206" i="1"/>
  <c r="DP19" i="1"/>
  <c r="DP285" i="1"/>
  <c r="DP289" i="1"/>
  <c r="DP281" i="1"/>
  <c r="DP275" i="1"/>
  <c r="DP268" i="1"/>
  <c r="DP304" i="1"/>
  <c r="DP333" i="1"/>
  <c r="DP209" i="1"/>
  <c r="DP280" i="1"/>
  <c r="DP254" i="1"/>
  <c r="DP326" i="1"/>
  <c r="DP210" i="1"/>
  <c r="DP162" i="1"/>
  <c r="DP250" i="1"/>
  <c r="DP235" i="1"/>
  <c r="DP337" i="1"/>
  <c r="DP277" i="1"/>
  <c r="DP274" i="1"/>
  <c r="DP140" i="1"/>
  <c r="DP328" i="1"/>
  <c r="DP273" i="1"/>
  <c r="DP340" i="1"/>
  <c r="DP257" i="1"/>
  <c r="DP171" i="1"/>
  <c r="DP187" i="1"/>
  <c r="DP245" i="1"/>
  <c r="DP269" i="1"/>
  <c r="DP211" i="1"/>
  <c r="DP259" i="1"/>
  <c r="DP336" i="1"/>
  <c r="DP179" i="1"/>
  <c r="DP288" i="1"/>
  <c r="DP315" i="1"/>
  <c r="DP189" i="1"/>
  <c r="DP233" i="1"/>
  <c r="DP147" i="1"/>
  <c r="DP154" i="1"/>
  <c r="DP272" i="1"/>
  <c r="DP207" i="1"/>
  <c r="DP270" i="1"/>
  <c r="DP301" i="1"/>
  <c r="DP316" i="1"/>
  <c r="DP240" i="1"/>
  <c r="DP334" i="1"/>
  <c r="DP302" i="1"/>
  <c r="DP216" i="1"/>
  <c r="DP252" i="1"/>
  <c r="DP282" i="1"/>
  <c r="DP192" i="1"/>
  <c r="DP286" i="1"/>
  <c r="DP293" i="1"/>
  <c r="DP164" i="1"/>
  <c r="DP165" i="1"/>
  <c r="DP202" i="1"/>
  <c r="DP283" i="1"/>
  <c r="DP287" i="1"/>
  <c r="DP212" i="1"/>
  <c r="DP239" i="1"/>
  <c r="DP338" i="1"/>
  <c r="DP313" i="1"/>
  <c r="DP149" i="1"/>
  <c r="DP244" i="1"/>
  <c r="DP267" i="1"/>
  <c r="DP169" i="1"/>
  <c r="DP161" i="1"/>
  <c r="DP205" i="1"/>
  <c r="CY26" i="1"/>
  <c r="CY35" i="1" s="1"/>
  <c r="CY28" i="1"/>
  <c r="CY37" i="1" s="1"/>
  <c r="CY32" i="1"/>
  <c r="CY41" i="1" s="1"/>
  <c r="CY29" i="1"/>
  <c r="CY38" i="1" s="1"/>
  <c r="CY27" i="1"/>
  <c r="CY36" i="1" s="1"/>
  <c r="CY33" i="1"/>
  <c r="CY31" i="1"/>
  <c r="CY40" i="1" s="1"/>
  <c r="CY25" i="1"/>
  <c r="CY34" i="1" s="1"/>
  <c r="CY30" i="1"/>
  <c r="CY39" i="1" s="1"/>
  <c r="AA145" i="1" a="1"/>
  <c r="AA145" i="1" s="1"/>
  <c r="AA24" i="1" a="1"/>
  <c r="AA24" i="1" s="1"/>
  <c r="CH33" i="1"/>
  <c r="FV321" i="1"/>
  <c r="FV339" i="1"/>
  <c r="FV336" i="1"/>
  <c r="FV141" i="1"/>
  <c r="FV247" i="1"/>
  <c r="FV193" i="1"/>
  <c r="FV194" i="1"/>
  <c r="FV289" i="1"/>
  <c r="FV270" i="1"/>
  <c r="FV188" i="1"/>
  <c r="FV155" i="1"/>
  <c r="FV278" i="1"/>
  <c r="FV184" i="1"/>
  <c r="FV271" i="1"/>
  <c r="FV331" i="1"/>
  <c r="FV233" i="1"/>
  <c r="FV335" i="1"/>
  <c r="FV190" i="1"/>
  <c r="FV272" i="1"/>
  <c r="FV254" i="1"/>
  <c r="FV180" i="1"/>
  <c r="FV310" i="1"/>
  <c r="FV178" i="1"/>
  <c r="FV241" i="1"/>
  <c r="FV208" i="1"/>
  <c r="FV217" i="1"/>
  <c r="FV284" i="1"/>
  <c r="FV312" i="1"/>
  <c r="FV334" i="1"/>
  <c r="FV199" i="1"/>
  <c r="FV324" i="1"/>
  <c r="FV290" i="1"/>
  <c r="FV169" i="1"/>
  <c r="FV340" i="1"/>
  <c r="FV183" i="1"/>
  <c r="FV166" i="1"/>
  <c r="FV256" i="1"/>
  <c r="FV162" i="1"/>
  <c r="FV279" i="1"/>
  <c r="FV281" i="1"/>
  <c r="FV211" i="1"/>
  <c r="FV332" i="1"/>
  <c r="FV285" i="1"/>
  <c r="FV19" i="1"/>
  <c r="FV287" i="1"/>
  <c r="FV333" i="1"/>
  <c r="FV243" i="1"/>
  <c r="FV248" i="1"/>
  <c r="FV267" i="1"/>
  <c r="FV201" i="1"/>
  <c r="FV165" i="1"/>
  <c r="FV235" i="1"/>
  <c r="FV209" i="1"/>
  <c r="FV260" i="1"/>
  <c r="FV175" i="1"/>
  <c r="FV251" i="1"/>
  <c r="FV304" i="1"/>
  <c r="FV277" i="1"/>
  <c r="FV223" i="1"/>
  <c r="FV179" i="1"/>
  <c r="FV322" i="1"/>
  <c r="FV221" i="1"/>
  <c r="FV200" i="1"/>
  <c r="FV238" i="1"/>
  <c r="FV246" i="1"/>
  <c r="FV234" i="1"/>
  <c r="FV275" i="1"/>
  <c r="FV299" i="1"/>
  <c r="FV258" i="1"/>
  <c r="FV20" i="1"/>
  <c r="FV283" i="1"/>
  <c r="FV286" i="1"/>
  <c r="FV257" i="1"/>
  <c r="FV308" i="1"/>
  <c r="FV167" i="1"/>
  <c r="FV316" i="1"/>
  <c r="FV203" i="1"/>
  <c r="FV219" i="1"/>
  <c r="FV236" i="1"/>
  <c r="FV273" i="1"/>
  <c r="FV327" i="1"/>
  <c r="FV227" i="1"/>
  <c r="FV302" i="1"/>
  <c r="FV280" i="1"/>
  <c r="FV311" i="1"/>
  <c r="FV306" i="1"/>
  <c r="FV146" i="1"/>
  <c r="FV268" i="1"/>
  <c r="FV149" i="1"/>
  <c r="FV325" i="1"/>
  <c r="FV301" i="1"/>
  <c r="FV265" i="1"/>
  <c r="FV314" i="1"/>
  <c r="FV269" i="1"/>
  <c r="FV338" i="1"/>
  <c r="FV292" i="1"/>
  <c r="FV298" i="1"/>
  <c r="FV225" i="1"/>
  <c r="FV266" i="1"/>
  <c r="FV252" i="1"/>
  <c r="FV282" i="1"/>
  <c r="FV202" i="1"/>
  <c r="FV232" i="1"/>
  <c r="FV253" i="1"/>
  <c r="FV315" i="1"/>
  <c r="FV171" i="1"/>
  <c r="FV220" i="1"/>
  <c r="FV161" i="1"/>
  <c r="FV328" i="1"/>
  <c r="FV185" i="1"/>
  <c r="FV213" i="1"/>
  <c r="FV222" i="1"/>
  <c r="FV288" i="1"/>
  <c r="FV147" i="1"/>
  <c r="FV320" i="1"/>
  <c r="FV218" i="1"/>
  <c r="FV293" i="1"/>
  <c r="FV174" i="1"/>
  <c r="FV303" i="1"/>
  <c r="FV148" i="1"/>
  <c r="FV163" i="1"/>
  <c r="FV140" i="1"/>
  <c r="FV245" i="1"/>
  <c r="FV249" i="1"/>
  <c r="FV330" i="1"/>
  <c r="FV181" i="1"/>
  <c r="FV205" i="1"/>
  <c r="FV172" i="1"/>
  <c r="FV244" i="1"/>
  <c r="FV313" i="1"/>
  <c r="FV215" i="1"/>
  <c r="FV214" i="1"/>
  <c r="FV300" i="1"/>
  <c r="FV323" i="1"/>
  <c r="FV242" i="1"/>
  <c r="FV138" i="1"/>
  <c r="FV206" i="1"/>
  <c r="FV192" i="1"/>
  <c r="FV164" i="1"/>
  <c r="FV276" i="1"/>
  <c r="FV216" i="1"/>
  <c r="FV255" i="1"/>
  <c r="FV240" i="1"/>
  <c r="FV160" i="1"/>
  <c r="FV237" i="1"/>
  <c r="FV239" i="1"/>
  <c r="FV319" i="1"/>
  <c r="FV307" i="1"/>
  <c r="FV173" i="1"/>
  <c r="FV329" i="1"/>
  <c r="FV305" i="1"/>
  <c r="FV182" i="1"/>
  <c r="FV176" i="1"/>
  <c r="FV250" i="1"/>
  <c r="FV191" i="1"/>
  <c r="FV139" i="1"/>
  <c r="FV317" i="1"/>
  <c r="FV204" i="1"/>
  <c r="FV274" i="1"/>
  <c r="FV337" i="1"/>
  <c r="FV226" i="1"/>
  <c r="FV291" i="1"/>
  <c r="FV259" i="1"/>
  <c r="FV326" i="1"/>
  <c r="FV224" i="1"/>
  <c r="FV154" i="1"/>
  <c r="FV189" i="1"/>
  <c r="FV212" i="1"/>
  <c r="FV210" i="1"/>
  <c r="FV187" i="1"/>
  <c r="FV341" i="1"/>
  <c r="FV309" i="1"/>
  <c r="FV318" i="1"/>
  <c r="FV207" i="1"/>
  <c r="FV170" i="1"/>
  <c r="DI26" i="1"/>
  <c r="DI35" i="1" s="1"/>
  <c r="DI31" i="1"/>
  <c r="DI40" i="1" s="1"/>
  <c r="DI32" i="1"/>
  <c r="DI41" i="1" s="1"/>
  <c r="DI33" i="1"/>
  <c r="DI29" i="1"/>
  <c r="DI38" i="1" s="1"/>
  <c r="DI25" i="1"/>
  <c r="DI34" i="1" s="1"/>
  <c r="DI30" i="1"/>
  <c r="DI39" i="1" s="1"/>
  <c r="DI27" i="1"/>
  <c r="DI36" i="1" s="1"/>
  <c r="DI28" i="1"/>
  <c r="DI37" i="1" s="1"/>
  <c r="ER30" i="1"/>
  <c r="ER39" i="1" s="1"/>
  <c r="ER25" i="1"/>
  <c r="ER34" i="1" s="1"/>
  <c r="ER29" i="1"/>
  <c r="ER38" i="1" s="1"/>
  <c r="ER32" i="1"/>
  <c r="ER41" i="1" s="1"/>
  <c r="ER31" i="1"/>
  <c r="ER40" i="1" s="1"/>
  <c r="ER33" i="1"/>
  <c r="ER26" i="1"/>
  <c r="ER35" i="1" s="1"/>
  <c r="ER27" i="1"/>
  <c r="ER36" i="1" s="1"/>
  <c r="ER28" i="1"/>
  <c r="ER37" i="1" s="1"/>
  <c r="CS33" i="1"/>
  <c r="BV217" i="1"/>
  <c r="BV304" i="1"/>
  <c r="BV284" i="1"/>
  <c r="BV316" i="1"/>
  <c r="BV265" i="1"/>
  <c r="BV235" i="1"/>
  <c r="BV176" i="1"/>
  <c r="BV255" i="1"/>
  <c r="BV171" i="1"/>
  <c r="BV233" i="1"/>
  <c r="BV301" i="1"/>
  <c r="BV287" i="1"/>
  <c r="BV220" i="1"/>
  <c r="BV212" i="1"/>
  <c r="BV268" i="1"/>
  <c r="BV253" i="1"/>
  <c r="BV223" i="1"/>
  <c r="BV326" i="1"/>
  <c r="BV194" i="1"/>
  <c r="BV188" i="1"/>
  <c r="BV273" i="1"/>
  <c r="BV322" i="1"/>
  <c r="BV203" i="1"/>
  <c r="BV325" i="1"/>
  <c r="BV204" i="1"/>
  <c r="BV330" i="1"/>
  <c r="BV190" i="1"/>
  <c r="BV222" i="1"/>
  <c r="BV305" i="1"/>
  <c r="BV274" i="1"/>
  <c r="BV277" i="1"/>
  <c r="BV254" i="1"/>
  <c r="BV270" i="1"/>
  <c r="BV313" i="1"/>
  <c r="BV341" i="1"/>
  <c r="BV189" i="1"/>
  <c r="BV260" i="1"/>
  <c r="BV292" i="1"/>
  <c r="BV339" i="1"/>
  <c r="BV155" i="1"/>
  <c r="BV272" i="1"/>
  <c r="BV226" i="1"/>
  <c r="BV246" i="1"/>
  <c r="BV19" i="1"/>
  <c r="BV141" i="1"/>
  <c r="BV147" i="1"/>
  <c r="BV169" i="1"/>
  <c r="BV248" i="1"/>
  <c r="BV166" i="1"/>
  <c r="BV208" i="1"/>
  <c r="BV160" i="1"/>
  <c r="BV241" i="1"/>
  <c r="BV227" i="1"/>
  <c r="BV20" i="1"/>
  <c r="BV251" i="1"/>
  <c r="BV154" i="1"/>
  <c r="BV162" i="1"/>
  <c r="BV210" i="1"/>
  <c r="BV280" i="1"/>
  <c r="BV200" i="1"/>
  <c r="BV174" i="1"/>
  <c r="BV192" i="1"/>
  <c r="BV183" i="1"/>
  <c r="BV289" i="1"/>
  <c r="BV252" i="1"/>
  <c r="BV172" i="1"/>
  <c r="BV191" i="1"/>
  <c r="BV275" i="1"/>
  <c r="BV334" i="1"/>
  <c r="BV314" i="1"/>
  <c r="BV306" i="1"/>
  <c r="BV163" i="1"/>
  <c r="BV234" i="1"/>
  <c r="BV310" i="1"/>
  <c r="BV331" i="1"/>
  <c r="BV328" i="1"/>
  <c r="BV278" i="1"/>
  <c r="BV258" i="1"/>
  <c r="BV140" i="1"/>
  <c r="BV337" i="1"/>
  <c r="BV219" i="1"/>
  <c r="BV237" i="1"/>
  <c r="BV250" i="1"/>
  <c r="BV211" i="1"/>
  <c r="BV324" i="1"/>
  <c r="BV165" i="1"/>
  <c r="BV315" i="1"/>
  <c r="BV317" i="1"/>
  <c r="BV282" i="1"/>
  <c r="BV307" i="1"/>
  <c r="BV243" i="1"/>
  <c r="BV238" i="1"/>
  <c r="BV249" i="1"/>
  <c r="BV259" i="1"/>
  <c r="BV199" i="1"/>
  <c r="BV276" i="1"/>
  <c r="BV138" i="1"/>
  <c r="BV213" i="1"/>
  <c r="BV193" i="1"/>
  <c r="BV202" i="1"/>
  <c r="BV201" i="1"/>
  <c r="BV293" i="1"/>
  <c r="BV257" i="1"/>
  <c r="BV247" i="1"/>
  <c r="BV321" i="1"/>
  <c r="BV299" i="1"/>
  <c r="BV336" i="1"/>
  <c r="BV205" i="1"/>
  <c r="BV327" i="1"/>
  <c r="BV232" i="1"/>
  <c r="BV319" i="1"/>
  <c r="BV161" i="1"/>
  <c r="BV173" i="1"/>
  <c r="BV311" i="1"/>
  <c r="BV266" i="1"/>
  <c r="BV300" i="1"/>
  <c r="BV309" i="1"/>
  <c r="BV318" i="1"/>
  <c r="BV335" i="1"/>
  <c r="BV244" i="1"/>
  <c r="BV225" i="1"/>
  <c r="BV340" i="1"/>
  <c r="BV302" i="1"/>
  <c r="BV214" i="1"/>
  <c r="BV236" i="1"/>
  <c r="BV291" i="1"/>
  <c r="BV180" i="1"/>
  <c r="BV206" i="1"/>
  <c r="BV333" i="1"/>
  <c r="BV245" i="1"/>
  <c r="BV286" i="1"/>
  <c r="BV182" i="1"/>
  <c r="BV298" i="1"/>
  <c r="BV332" i="1"/>
  <c r="BV179" i="1"/>
  <c r="BV281" i="1"/>
  <c r="BV279" i="1"/>
  <c r="BV283" i="1"/>
  <c r="BV139" i="1"/>
  <c r="BV224" i="1"/>
  <c r="BV269" i="1"/>
  <c r="BV288" i="1"/>
  <c r="BV149" i="1"/>
  <c r="BV218" i="1"/>
  <c r="BV320" i="1"/>
  <c r="BV178" i="1"/>
  <c r="BV239" i="1"/>
  <c r="BV285" i="1"/>
  <c r="BV207" i="1"/>
  <c r="BV240" i="1"/>
  <c r="BV308" i="1"/>
  <c r="BV267" i="1"/>
  <c r="BV185" i="1"/>
  <c r="BV215" i="1"/>
  <c r="BV187" i="1"/>
  <c r="BV170" i="1"/>
  <c r="BV148" i="1"/>
  <c r="BV312" i="1"/>
  <c r="BV256" i="1"/>
  <c r="BV329" i="1"/>
  <c r="BV271" i="1"/>
  <c r="BV209" i="1"/>
  <c r="BV184" i="1"/>
  <c r="BV303" i="1"/>
  <c r="BV164" i="1"/>
  <c r="BV146" i="1"/>
  <c r="BV181" i="1"/>
  <c r="BV175" i="1"/>
  <c r="BV221" i="1"/>
  <c r="BV290" i="1"/>
  <c r="BV323" i="1"/>
  <c r="BV242" i="1"/>
  <c r="BV338" i="1"/>
  <c r="BV167" i="1"/>
  <c r="BV216" i="1"/>
  <c r="EA25" i="1"/>
  <c r="EA34" i="1" s="1"/>
  <c r="EA26" i="1"/>
  <c r="EA35" i="1" s="1"/>
  <c r="EA29" i="1"/>
  <c r="EA38" i="1" s="1"/>
  <c r="EA28" i="1"/>
  <c r="EA37" i="1" s="1"/>
  <c r="EA31" i="1"/>
  <c r="EA40" i="1" s="1"/>
  <c r="EA33" i="1"/>
  <c r="EA32" i="1"/>
  <c r="EA41" i="1" s="1"/>
  <c r="EA30" i="1"/>
  <c r="EA39" i="1" s="1"/>
  <c r="EA27" i="1"/>
  <c r="EA36" i="1" s="1"/>
  <c r="EG32" i="1"/>
  <c r="EG41" i="1" s="1"/>
  <c r="EG31" i="1"/>
  <c r="EG40" i="1" s="1"/>
  <c r="EG27" i="1"/>
  <c r="EG36" i="1" s="1"/>
  <c r="EG29" i="1"/>
  <c r="EG38" i="1" s="1"/>
  <c r="EG25" i="1"/>
  <c r="EG34" i="1" s="1"/>
  <c r="EG30" i="1"/>
  <c r="EG39" i="1" s="1"/>
  <c r="EG28" i="1"/>
  <c r="EG37" i="1" s="1"/>
  <c r="EG26" i="1"/>
  <c r="EG35" i="1" s="1"/>
  <c r="EG33" i="1"/>
  <c r="CT33" i="1"/>
  <c r="FE33" i="1"/>
  <c r="FE25" i="1"/>
  <c r="FE34" i="1" s="1"/>
  <c r="FE28" i="1"/>
  <c r="FE37" i="1" s="1"/>
  <c r="FE31" i="1"/>
  <c r="FE40" i="1" s="1"/>
  <c r="FE30" i="1"/>
  <c r="FE39" i="1" s="1"/>
  <c r="FE26" i="1"/>
  <c r="FE35" i="1" s="1"/>
  <c r="FE27" i="1"/>
  <c r="FE36" i="1" s="1"/>
  <c r="FE29" i="1"/>
  <c r="FE38" i="1" s="1"/>
  <c r="FE32" i="1"/>
  <c r="FE41" i="1" s="1"/>
  <c r="EP259" i="1"/>
  <c r="EP302" i="1"/>
  <c r="EP189" i="1"/>
  <c r="EP265" i="1"/>
  <c r="EP285" i="1"/>
  <c r="EP292" i="1"/>
  <c r="EP320" i="1"/>
  <c r="EP202" i="1"/>
  <c r="EP215" i="1"/>
  <c r="EP190" i="1"/>
  <c r="EP258" i="1"/>
  <c r="EP313" i="1"/>
  <c r="EP20" i="1"/>
  <c r="EP322" i="1"/>
  <c r="EP147" i="1"/>
  <c r="EP175" i="1"/>
  <c r="EP291" i="1"/>
  <c r="EP247" i="1"/>
  <c r="EP329" i="1"/>
  <c r="EP271" i="1"/>
  <c r="EP225" i="1"/>
  <c r="EP244" i="1"/>
  <c r="EP172" i="1"/>
  <c r="EP242" i="1"/>
  <c r="EP203" i="1"/>
  <c r="EP139" i="1"/>
  <c r="EP281" i="1"/>
  <c r="EP311" i="1"/>
  <c r="EP272" i="1"/>
  <c r="EP300" i="1"/>
  <c r="EP192" i="1"/>
  <c r="EP257" i="1"/>
  <c r="EP217" i="1"/>
  <c r="EP213" i="1"/>
  <c r="EP255" i="1"/>
  <c r="EP309" i="1"/>
  <c r="EP340" i="1"/>
  <c r="EP307" i="1"/>
  <c r="EP140" i="1"/>
  <c r="EP298" i="1"/>
  <c r="EP209" i="1"/>
  <c r="EP250" i="1"/>
  <c r="EP160" i="1"/>
  <c r="EP166" i="1"/>
  <c r="EP333" i="1"/>
  <c r="EP174" i="1"/>
  <c r="EP212" i="1"/>
  <c r="EP148" i="1"/>
  <c r="EP332" i="1"/>
  <c r="EP232" i="1"/>
  <c r="EP338" i="1"/>
  <c r="EP155" i="1"/>
  <c r="EP233" i="1"/>
  <c r="EP218" i="1"/>
  <c r="EP269" i="1"/>
  <c r="EP267" i="1"/>
  <c r="EP234" i="1"/>
  <c r="EP293" i="1"/>
  <c r="EP241" i="1"/>
  <c r="EP321" i="1"/>
  <c r="EP287" i="1"/>
  <c r="EP162" i="1"/>
  <c r="EP276" i="1"/>
  <c r="EP238" i="1"/>
  <c r="EP273" i="1"/>
  <c r="EP141" i="1"/>
  <c r="EP270" i="1"/>
  <c r="EP288" i="1"/>
  <c r="EP219" i="1"/>
  <c r="EP289" i="1"/>
  <c r="EP165" i="1"/>
  <c r="EP284" i="1"/>
  <c r="EP314" i="1"/>
  <c r="EP323" i="1"/>
  <c r="EP282" i="1"/>
  <c r="EP316" i="1"/>
  <c r="EP216" i="1"/>
  <c r="EP171" i="1"/>
  <c r="EP173" i="1"/>
  <c r="EP339" i="1"/>
  <c r="EP315" i="1"/>
  <c r="EP236" i="1"/>
  <c r="EP304" i="1"/>
  <c r="EP326" i="1"/>
  <c r="EP278" i="1"/>
  <c r="EP210" i="1"/>
  <c r="EP290" i="1"/>
  <c r="EP178" i="1"/>
  <c r="EP310" i="1"/>
  <c r="EP280" i="1"/>
  <c r="EP138" i="1"/>
  <c r="EP183" i="1"/>
  <c r="EP237" i="1"/>
  <c r="EP283" i="1"/>
  <c r="EP306" i="1"/>
  <c r="EP180" i="1"/>
  <c r="EP200" i="1"/>
  <c r="EP335" i="1"/>
  <c r="EP240" i="1"/>
  <c r="EP337" i="1"/>
  <c r="EP253" i="1"/>
  <c r="EP179" i="1"/>
  <c r="EP318" i="1"/>
  <c r="EP301" i="1"/>
  <c r="EP249" i="1"/>
  <c r="EP243" i="1"/>
  <c r="EP239" i="1"/>
  <c r="EP146" i="1"/>
  <c r="EP327" i="1"/>
  <c r="EP201" i="1"/>
  <c r="EP222" i="1"/>
  <c r="EP330" i="1"/>
  <c r="EP204" i="1"/>
  <c r="EP205" i="1"/>
  <c r="EP227" i="1"/>
  <c r="EP312" i="1"/>
  <c r="EP336" i="1"/>
  <c r="EP221" i="1"/>
  <c r="EP163" i="1"/>
  <c r="EP154" i="1"/>
  <c r="EP167" i="1"/>
  <c r="EP303" i="1"/>
  <c r="EP299" i="1"/>
  <c r="EP226" i="1"/>
  <c r="EP331" i="1"/>
  <c r="EP211" i="1"/>
  <c r="EP275" i="1"/>
  <c r="EP319" i="1"/>
  <c r="EP149" i="1"/>
  <c r="EP334" i="1"/>
  <c r="EP207" i="1"/>
  <c r="EP254" i="1"/>
  <c r="EP185" i="1"/>
  <c r="EP251" i="1"/>
  <c r="EP328" i="1"/>
  <c r="EP220" i="1"/>
  <c r="EP223" i="1"/>
  <c r="EP187" i="1"/>
  <c r="EP248" i="1"/>
  <c r="EP193" i="1"/>
  <c r="EP260" i="1"/>
  <c r="EP317" i="1"/>
  <c r="EP199" i="1"/>
  <c r="EP308" i="1"/>
  <c r="EP194" i="1"/>
  <c r="EP19" i="1"/>
  <c r="EP206" i="1"/>
  <c r="EP214" i="1"/>
  <c r="EP279" i="1"/>
  <c r="EP266" i="1"/>
  <c r="EP181" i="1"/>
  <c r="EP341" i="1"/>
  <c r="EP182" i="1"/>
  <c r="EP184" i="1"/>
  <c r="EP325" i="1"/>
  <c r="EP274" i="1"/>
  <c r="EP245" i="1"/>
  <c r="EP256" i="1"/>
  <c r="EP246" i="1"/>
  <c r="EP305" i="1"/>
  <c r="EP324" i="1"/>
  <c r="EP277" i="1"/>
  <c r="EP188" i="1"/>
  <c r="EP191" i="1"/>
  <c r="EP286" i="1"/>
  <c r="EP169" i="1"/>
  <c r="EP208" i="1"/>
  <c r="EP161" i="1"/>
  <c r="EP170" i="1"/>
  <c r="EP252" i="1"/>
  <c r="EP235" i="1"/>
  <c r="EP164" i="1"/>
  <c r="EP176" i="1"/>
  <c r="EP268" i="1"/>
  <c r="EP224" i="1"/>
  <c r="JC314" i="1"/>
  <c r="JC183" i="1"/>
  <c r="JC271" i="1"/>
  <c r="JC200" i="1"/>
  <c r="JC199" i="1"/>
  <c r="JC242" i="1"/>
  <c r="JC259" i="1"/>
  <c r="JC273" i="1"/>
  <c r="JC253" i="1"/>
  <c r="JC290" i="1"/>
  <c r="JC318" i="1"/>
  <c r="JC192" i="1"/>
  <c r="JC218" i="1"/>
  <c r="JC20" i="1"/>
  <c r="JC174" i="1"/>
  <c r="JC185" i="1"/>
  <c r="JC326" i="1"/>
  <c r="JC202" i="1"/>
  <c r="JC140" i="1"/>
  <c r="JC320" i="1"/>
  <c r="JC283" i="1"/>
  <c r="JC280" i="1"/>
  <c r="JC323" i="1"/>
  <c r="JC325" i="1"/>
  <c r="JC249" i="1"/>
  <c r="JC310" i="1"/>
  <c r="JC167" i="1"/>
  <c r="JC203" i="1"/>
  <c r="JC180" i="1"/>
  <c r="JC188" i="1"/>
  <c r="JC240" i="1"/>
  <c r="JC141" i="1"/>
  <c r="JC234" i="1"/>
  <c r="JC336" i="1"/>
  <c r="JC301" i="1"/>
  <c r="JC215" i="1"/>
  <c r="JC288" i="1"/>
  <c r="JC334" i="1"/>
  <c r="JC282" i="1"/>
  <c r="JC302" i="1"/>
  <c r="JC332" i="1"/>
  <c r="JC172" i="1"/>
  <c r="JC181" i="1"/>
  <c r="JC212" i="1"/>
  <c r="JC293" i="1"/>
  <c r="JC300" i="1"/>
  <c r="JC275" i="1"/>
  <c r="JC244" i="1"/>
  <c r="JC243" i="1"/>
  <c r="JC303" i="1"/>
  <c r="JC328" i="1"/>
  <c r="JC330" i="1"/>
  <c r="JC306" i="1"/>
  <c r="JC305" i="1"/>
  <c r="JC238" i="1"/>
  <c r="JC252" i="1"/>
  <c r="JC281" i="1"/>
  <c r="JC285" i="1"/>
  <c r="JC138" i="1"/>
  <c r="JC239" i="1"/>
  <c r="JC267" i="1"/>
  <c r="JC284" i="1"/>
  <c r="JC278" i="1"/>
  <c r="JC258" i="1"/>
  <c r="JC147" i="1"/>
  <c r="JC292" i="1"/>
  <c r="JC237" i="1"/>
  <c r="JC260" i="1"/>
  <c r="JC205" i="1"/>
  <c r="JC191" i="1"/>
  <c r="JC223" i="1"/>
  <c r="JC311" i="1"/>
  <c r="JC208" i="1"/>
  <c r="JC272" i="1"/>
  <c r="JC286" i="1"/>
  <c r="JC254" i="1"/>
  <c r="JC337" i="1"/>
  <c r="JC182" i="1"/>
  <c r="JC190" i="1"/>
  <c r="JC187" i="1"/>
  <c r="JC160" i="1"/>
  <c r="JC165" i="1"/>
  <c r="JC184" i="1"/>
  <c r="JC194" i="1"/>
  <c r="JC207" i="1"/>
  <c r="JC220" i="1"/>
  <c r="JC139" i="1"/>
  <c r="JC162" i="1"/>
  <c r="JC270" i="1"/>
  <c r="JC277" i="1"/>
  <c r="JC224" i="1"/>
  <c r="JC324" i="1"/>
  <c r="JC313" i="1"/>
  <c r="JC299" i="1"/>
  <c r="JC338" i="1"/>
  <c r="JC248" i="1"/>
  <c r="JC193" i="1"/>
  <c r="JC209" i="1"/>
  <c r="JC225" i="1"/>
  <c r="JC148" i="1"/>
  <c r="JC339" i="1"/>
  <c r="JC307" i="1"/>
  <c r="JC255" i="1"/>
  <c r="JC246" i="1"/>
  <c r="JC327" i="1"/>
  <c r="JC321" i="1"/>
  <c r="JC319" i="1"/>
  <c r="JC335" i="1"/>
  <c r="JC155" i="1"/>
  <c r="JC235" i="1"/>
  <c r="JC331" i="1"/>
  <c r="JC163" i="1"/>
  <c r="JC322" i="1"/>
  <c r="JC257" i="1"/>
  <c r="JC276" i="1"/>
  <c r="JC265" i="1"/>
  <c r="JC274" i="1"/>
  <c r="JC164" i="1"/>
  <c r="JC340" i="1"/>
  <c r="JC316" i="1"/>
  <c r="JC154" i="1"/>
  <c r="JC227" i="1"/>
  <c r="JC236" i="1"/>
  <c r="JC178" i="1"/>
  <c r="JC216" i="1"/>
  <c r="JC221" i="1"/>
  <c r="JC222" i="1"/>
  <c r="JC245" i="1"/>
  <c r="JC201" i="1"/>
  <c r="JC256" i="1"/>
  <c r="JC251" i="1"/>
  <c r="JC219" i="1"/>
  <c r="JC210" i="1"/>
  <c r="JC171" i="1"/>
  <c r="JC341" i="1"/>
  <c r="JC329" i="1"/>
  <c r="JC312" i="1"/>
  <c r="JC211" i="1"/>
  <c r="JC250" i="1"/>
  <c r="JC291" i="1"/>
  <c r="JC233" i="1"/>
  <c r="JC287" i="1"/>
  <c r="JC166" i="1"/>
  <c r="JC173" i="1"/>
  <c r="JC315" i="1"/>
  <c r="JC309" i="1"/>
  <c r="JC176" i="1"/>
  <c r="JC161" i="1"/>
  <c r="JC169" i="1"/>
  <c r="JC304" i="1"/>
  <c r="JC217" i="1"/>
  <c r="JC204" i="1"/>
  <c r="JC19" i="1"/>
  <c r="JC214" i="1"/>
  <c r="JC175" i="1"/>
  <c r="JC266" i="1"/>
  <c r="JC170" i="1"/>
  <c r="JC179" i="1"/>
  <c r="JC146" i="1"/>
  <c r="JC247" i="1"/>
  <c r="JC213" i="1"/>
  <c r="JC269" i="1"/>
  <c r="JC268" i="1"/>
  <c r="JC279" i="1"/>
  <c r="JC298" i="1"/>
  <c r="JC206" i="1"/>
  <c r="JC149" i="1"/>
  <c r="JC317" i="1"/>
  <c r="JC333" i="1"/>
  <c r="JC289" i="1"/>
  <c r="JC226" i="1"/>
  <c r="JC308" i="1"/>
  <c r="JC241" i="1"/>
  <c r="JC189" i="1"/>
  <c r="JC232" i="1"/>
  <c r="CO28" i="1"/>
  <c r="CO37" i="1" s="1"/>
  <c r="CO31" i="1"/>
  <c r="CO40" i="1" s="1"/>
  <c r="CO25" i="1"/>
  <c r="CO34" i="1" s="1"/>
  <c r="CO32" i="1"/>
  <c r="CO41" i="1" s="1"/>
  <c r="CO26" i="1"/>
  <c r="CO35" i="1" s="1"/>
  <c r="CO29" i="1"/>
  <c r="CO38" i="1" s="1"/>
  <c r="CO30" i="1"/>
  <c r="CO39" i="1" s="1"/>
  <c r="CO33" i="1"/>
  <c r="CO27" i="1"/>
  <c r="CO36" i="1" s="1"/>
  <c r="GN244" i="1"/>
  <c r="GN234" i="1"/>
  <c r="GN302" i="1"/>
  <c r="GN167" i="1"/>
  <c r="GN257" i="1"/>
  <c r="GN178" i="1"/>
  <c r="GN141" i="1"/>
  <c r="GN251" i="1"/>
  <c r="GN292" i="1"/>
  <c r="GN318" i="1"/>
  <c r="GN179" i="1"/>
  <c r="GN276" i="1"/>
  <c r="GN268" i="1"/>
  <c r="GN148" i="1"/>
  <c r="GN319" i="1"/>
  <c r="GN337" i="1"/>
  <c r="GN305" i="1"/>
  <c r="GN161" i="1"/>
  <c r="GN314" i="1"/>
  <c r="GN188" i="1"/>
  <c r="GN209" i="1"/>
  <c r="GN19" i="1"/>
  <c r="GN290" i="1"/>
  <c r="GN248" i="1"/>
  <c r="GN260" i="1"/>
  <c r="GN288" i="1"/>
  <c r="GN192" i="1"/>
  <c r="GN149" i="1"/>
  <c r="GN306" i="1"/>
  <c r="GN223" i="1"/>
  <c r="GN200" i="1"/>
  <c r="GN279" i="1"/>
  <c r="GN246" i="1"/>
  <c r="GN220" i="1"/>
  <c r="GN224" i="1"/>
  <c r="GN222" i="1"/>
  <c r="GN282" i="1"/>
  <c r="GN285" i="1"/>
  <c r="GN239" i="1"/>
  <c r="GN267" i="1"/>
  <c r="GN250" i="1"/>
  <c r="GN327" i="1"/>
  <c r="GN339" i="1"/>
  <c r="GN169" i="1"/>
  <c r="GN208" i="1"/>
  <c r="GN212" i="1"/>
  <c r="GN323" i="1"/>
  <c r="GN182" i="1"/>
  <c r="GN218" i="1"/>
  <c r="GN316" i="1"/>
  <c r="GN216" i="1"/>
  <c r="GN146" i="1"/>
  <c r="GN325" i="1"/>
  <c r="GN341" i="1"/>
  <c r="GN176" i="1"/>
  <c r="GN331" i="1"/>
  <c r="GN307" i="1"/>
  <c r="GN174" i="1"/>
  <c r="GN317" i="1"/>
  <c r="GN170" i="1"/>
  <c r="GN180" i="1"/>
  <c r="GN20" i="1"/>
  <c r="GN139" i="1"/>
  <c r="GN243" i="1"/>
  <c r="GN278" i="1"/>
  <c r="GN284" i="1"/>
  <c r="GN201" i="1"/>
  <c r="GN181" i="1"/>
  <c r="GN162" i="1"/>
  <c r="GN324" i="1"/>
  <c r="GN322" i="1"/>
  <c r="GN227" i="1"/>
  <c r="GN164" i="1"/>
  <c r="GN183" i="1"/>
  <c r="GN221" i="1"/>
  <c r="GN265" i="1"/>
  <c r="GN287" i="1"/>
  <c r="GN233" i="1"/>
  <c r="GN232" i="1"/>
  <c r="GN240" i="1"/>
  <c r="GN253" i="1"/>
  <c r="GN247" i="1"/>
  <c r="GN147" i="1"/>
  <c r="GN333" i="1"/>
  <c r="GN311" i="1"/>
  <c r="GN166" i="1"/>
  <c r="GN173" i="1"/>
  <c r="GN165" i="1"/>
  <c r="GN329" i="1"/>
  <c r="GN203" i="1"/>
  <c r="GN309" i="1"/>
  <c r="GN286" i="1"/>
  <c r="GN289" i="1"/>
  <c r="GN334" i="1"/>
  <c r="GN272" i="1"/>
  <c r="GN303" i="1"/>
  <c r="GN187" i="1"/>
  <c r="GN205" i="1"/>
  <c r="GN204" i="1"/>
  <c r="GN155" i="1"/>
  <c r="GN185" i="1"/>
  <c r="GN219" i="1"/>
  <c r="GN206" i="1"/>
  <c r="GN225" i="1"/>
  <c r="GN258" i="1"/>
  <c r="GN269" i="1"/>
  <c r="GN252" i="1"/>
  <c r="GN245" i="1"/>
  <c r="GN256" i="1"/>
  <c r="GN274" i="1"/>
  <c r="GN300" i="1"/>
  <c r="GN171" i="1"/>
  <c r="GN277" i="1"/>
  <c r="GN175" i="1"/>
  <c r="GN189" i="1"/>
  <c r="GN202" i="1"/>
  <c r="GN215" i="1"/>
  <c r="GN214" i="1"/>
  <c r="GN340" i="1"/>
  <c r="GN321" i="1"/>
  <c r="GN259" i="1"/>
  <c r="GN330" i="1"/>
  <c r="GN299" i="1"/>
  <c r="GN308" i="1"/>
  <c r="GN335" i="1"/>
  <c r="GN172" i="1"/>
  <c r="GN184" i="1"/>
  <c r="GN199" i="1"/>
  <c r="GN140" i="1"/>
  <c r="GN226" i="1"/>
  <c r="GN193" i="1"/>
  <c r="GN320" i="1"/>
  <c r="GN301" i="1"/>
  <c r="GN280" i="1"/>
  <c r="GN273" i="1"/>
  <c r="GN336" i="1"/>
  <c r="GN298" i="1"/>
  <c r="GN326" i="1"/>
  <c r="GN266" i="1"/>
  <c r="GN236" i="1"/>
  <c r="GN271" i="1"/>
  <c r="GN315" i="1"/>
  <c r="GN138" i="1"/>
  <c r="GN291" i="1"/>
  <c r="GN249" i="1"/>
  <c r="GN275" i="1"/>
  <c r="GN237" i="1"/>
  <c r="GN283" i="1"/>
  <c r="GN312" i="1"/>
  <c r="GN293" i="1"/>
  <c r="GN313" i="1"/>
  <c r="GN160" i="1"/>
  <c r="GN328" i="1"/>
  <c r="GN217" i="1"/>
  <c r="GN332" i="1"/>
  <c r="GN235" i="1"/>
  <c r="GN270" i="1"/>
  <c r="GN163" i="1"/>
  <c r="GN281" i="1"/>
  <c r="GN304" i="1"/>
  <c r="GN194" i="1"/>
  <c r="GN254" i="1"/>
  <c r="GN255" i="1"/>
  <c r="GN190" i="1"/>
  <c r="GN338" i="1"/>
  <c r="GN210" i="1"/>
  <c r="GN241" i="1"/>
  <c r="GN154" i="1"/>
  <c r="GN211" i="1"/>
  <c r="GN310" i="1"/>
  <c r="GN191" i="1"/>
  <c r="GN238" i="1"/>
  <c r="GN213" i="1"/>
  <c r="GN242" i="1"/>
  <c r="GN207" i="1"/>
  <c r="IW161" i="1"/>
  <c r="IW326" i="1"/>
  <c r="IW255" i="1"/>
  <c r="IW305" i="1"/>
  <c r="IW155" i="1"/>
  <c r="IW234" i="1"/>
  <c r="IW302" i="1"/>
  <c r="IW235" i="1"/>
  <c r="IW207" i="1"/>
  <c r="IW192" i="1"/>
  <c r="IW226" i="1"/>
  <c r="IW201" i="1"/>
  <c r="IW271" i="1"/>
  <c r="IW205" i="1"/>
  <c r="IW211" i="1"/>
  <c r="IW329" i="1"/>
  <c r="IW250" i="1"/>
  <c r="IW243" i="1"/>
  <c r="IW252" i="1"/>
  <c r="IW199" i="1"/>
  <c r="IW203" i="1"/>
  <c r="IW333" i="1"/>
  <c r="IW218" i="1"/>
  <c r="IW219" i="1"/>
  <c r="IW257" i="1"/>
  <c r="IW254" i="1"/>
  <c r="IW253" i="1"/>
  <c r="IW323" i="1"/>
  <c r="IW241" i="1"/>
  <c r="IW273" i="1"/>
  <c r="IW334" i="1"/>
  <c r="IW232" i="1"/>
  <c r="IW292" i="1"/>
  <c r="IW267" i="1"/>
  <c r="IW304" i="1"/>
  <c r="IW330" i="1"/>
  <c r="IW306" i="1"/>
  <c r="IW236" i="1"/>
  <c r="IW327" i="1"/>
  <c r="IW299" i="1"/>
  <c r="IW154" i="1"/>
  <c r="IW321" i="1"/>
  <c r="IW319" i="1"/>
  <c r="IW337" i="1"/>
  <c r="IW191" i="1"/>
  <c r="IW220" i="1"/>
  <c r="IW282" i="1"/>
  <c r="IW181" i="1"/>
  <c r="IW188" i="1"/>
  <c r="IW174" i="1"/>
  <c r="IW170" i="1"/>
  <c r="IW183" i="1"/>
  <c r="IW303" i="1"/>
  <c r="IW238" i="1"/>
  <c r="IW215" i="1"/>
  <c r="IW214" i="1"/>
  <c r="IW287" i="1"/>
  <c r="IW141" i="1"/>
  <c r="IW293" i="1"/>
  <c r="IW280" i="1"/>
  <c r="IW301" i="1"/>
  <c r="IW313" i="1"/>
  <c r="IW312" i="1"/>
  <c r="IW278" i="1"/>
  <c r="IW325" i="1"/>
  <c r="IW148" i="1"/>
  <c r="IW284" i="1"/>
  <c r="IW318" i="1"/>
  <c r="IW309" i="1"/>
  <c r="IW221" i="1"/>
  <c r="IW167" i="1"/>
  <c r="IW172" i="1"/>
  <c r="IW279" i="1"/>
  <c r="IW149" i="1"/>
  <c r="IW193" i="1"/>
  <c r="IW189" i="1"/>
  <c r="IW175" i="1"/>
  <c r="IW179" i="1"/>
  <c r="IW180" i="1"/>
  <c r="IW268" i="1"/>
  <c r="IW240" i="1"/>
  <c r="IW285" i="1"/>
  <c r="IW340" i="1"/>
  <c r="IW217" i="1"/>
  <c r="IW272" i="1"/>
  <c r="IW286" i="1"/>
  <c r="IW227" i="1"/>
  <c r="IW248" i="1"/>
  <c r="IW249" i="1"/>
  <c r="IW212" i="1"/>
  <c r="IW224" i="1"/>
  <c r="IW339" i="1"/>
  <c r="IW300" i="1"/>
  <c r="IW178" i="1"/>
  <c r="IW336" i="1"/>
  <c r="IW146" i="1"/>
  <c r="IW316" i="1"/>
  <c r="IW176" i="1"/>
  <c r="IW171" i="1"/>
  <c r="IW225" i="1"/>
  <c r="IW338" i="1"/>
  <c r="IW163" i="1"/>
  <c r="IW209" i="1"/>
  <c r="IW162" i="1"/>
  <c r="IW320" i="1"/>
  <c r="IW206" i="1"/>
  <c r="IW270" i="1"/>
  <c r="IW213" i="1"/>
  <c r="IW256" i="1"/>
  <c r="IW237" i="1"/>
  <c r="IW216" i="1"/>
  <c r="IW283" i="1"/>
  <c r="IW269" i="1"/>
  <c r="IW288" i="1"/>
  <c r="IW275" i="1"/>
  <c r="IW222" i="1"/>
  <c r="IW173" i="1"/>
  <c r="IW239" i="1"/>
  <c r="IW182" i="1"/>
  <c r="IW328" i="1"/>
  <c r="IW331" i="1"/>
  <c r="IW314" i="1"/>
  <c r="IW332" i="1"/>
  <c r="IW160" i="1"/>
  <c r="IW258" i="1"/>
  <c r="IW276" i="1"/>
  <c r="IW166" i="1"/>
  <c r="IW259" i="1"/>
  <c r="IW265" i="1"/>
  <c r="IW187" i="1"/>
  <c r="IW223" i="1"/>
  <c r="IW233" i="1"/>
  <c r="IW202" i="1"/>
  <c r="IW204" i="1"/>
  <c r="IW165" i="1"/>
  <c r="IW298" i="1"/>
  <c r="IW335" i="1"/>
  <c r="IW246" i="1"/>
  <c r="IW20" i="1"/>
  <c r="IW210" i="1"/>
  <c r="IW19" i="1"/>
  <c r="IW310" i="1"/>
  <c r="IW260" i="1"/>
  <c r="IW244" i="1"/>
  <c r="IW266" i="1"/>
  <c r="IW164" i="1"/>
  <c r="IW307" i="1"/>
  <c r="IW322" i="1"/>
  <c r="IW289" i="1"/>
  <c r="IW251" i="1"/>
  <c r="IW311" i="1"/>
  <c r="IW190" i="1"/>
  <c r="IW184" i="1"/>
  <c r="IW341" i="1"/>
  <c r="IW277" i="1"/>
  <c r="IW290" i="1"/>
  <c r="IW200" i="1"/>
  <c r="IW247" i="1"/>
  <c r="IW242" i="1"/>
  <c r="IW245" i="1"/>
  <c r="IW308" i="1"/>
  <c r="IW324" i="1"/>
  <c r="IW185" i="1"/>
  <c r="IW317" i="1"/>
  <c r="IW274" i="1"/>
  <c r="IW291" i="1"/>
  <c r="IW281" i="1"/>
  <c r="IW208" i="1"/>
  <c r="IW147" i="1"/>
  <c r="IW194" i="1"/>
  <c r="IW169" i="1"/>
  <c r="IW315" i="1"/>
  <c r="BL214" i="1"/>
  <c r="BL238" i="1"/>
  <c r="BL326" i="1"/>
  <c r="BL301" i="1"/>
  <c r="BL202" i="1"/>
  <c r="BL314" i="1"/>
  <c r="BL338" i="1"/>
  <c r="BL139" i="1"/>
  <c r="BL279" i="1"/>
  <c r="BL218" i="1"/>
  <c r="BL272" i="1"/>
  <c r="BL276" i="1"/>
  <c r="BL222" i="1"/>
  <c r="BL291" i="1"/>
  <c r="BL171" i="1"/>
  <c r="BL242" i="1"/>
  <c r="BL330" i="1"/>
  <c r="BL224" i="1"/>
  <c r="BL252" i="1"/>
  <c r="BL227" i="1"/>
  <c r="BL245" i="1"/>
  <c r="BL213" i="1"/>
  <c r="BL207" i="1"/>
  <c r="BL321" i="1"/>
  <c r="BL223" i="1"/>
  <c r="BL329" i="1"/>
  <c r="BL192" i="1"/>
  <c r="BL278" i="1"/>
  <c r="BL173" i="1"/>
  <c r="BL185" i="1"/>
  <c r="BL268" i="1"/>
  <c r="BL303" i="1"/>
  <c r="BL167" i="1"/>
  <c r="BL165" i="1"/>
  <c r="BL282" i="1"/>
  <c r="BL20" i="1"/>
  <c r="BL340" i="1"/>
  <c r="BL269" i="1"/>
  <c r="BL280" i="1"/>
  <c r="BL293" i="1"/>
  <c r="BL239" i="1"/>
  <c r="BL166" i="1"/>
  <c r="BL148" i="1"/>
  <c r="BL337" i="1"/>
  <c r="BL312" i="1"/>
  <c r="BL188" i="1"/>
  <c r="BL163" i="1"/>
  <c r="BL266" i="1"/>
  <c r="BL199" i="1"/>
  <c r="BL216" i="1"/>
  <c r="BL225" i="1"/>
  <c r="BL19" i="1"/>
  <c r="BL164" i="1"/>
  <c r="BL311" i="1"/>
  <c r="BL255" i="1"/>
  <c r="BL187" i="1"/>
  <c r="BL277" i="1"/>
  <c r="BL328" i="1"/>
  <c r="BL246" i="1"/>
  <c r="BL310" i="1"/>
  <c r="BL169" i="1"/>
  <c r="BL322" i="1"/>
  <c r="BL271" i="1"/>
  <c r="BL283" i="1"/>
  <c r="BL309" i="1"/>
  <c r="BL274" i="1"/>
  <c r="BL332" i="1"/>
  <c r="BL203" i="1"/>
  <c r="BL270" i="1"/>
  <c r="BL221" i="1"/>
  <c r="BL215" i="1"/>
  <c r="BL334" i="1"/>
  <c r="BL289" i="1"/>
  <c r="BL138" i="1"/>
  <c r="BL181" i="1"/>
  <c r="BL155" i="1"/>
  <c r="BL305" i="1"/>
  <c r="BL201" i="1"/>
  <c r="BL307" i="1"/>
  <c r="BL313" i="1"/>
  <c r="BL259" i="1"/>
  <c r="BL327" i="1"/>
  <c r="BL162" i="1"/>
  <c r="BL254" i="1"/>
  <c r="BL341" i="1"/>
  <c r="BL193" i="1"/>
  <c r="BL200" i="1"/>
  <c r="BL323" i="1"/>
  <c r="BL172" i="1"/>
  <c r="BL248" i="1"/>
  <c r="BL244" i="1"/>
  <c r="BL209" i="1"/>
  <c r="BL226" i="1"/>
  <c r="BL146" i="1"/>
  <c r="BL253" i="1"/>
  <c r="BL286" i="1"/>
  <c r="BL141" i="1"/>
  <c r="BL257" i="1"/>
  <c r="BL243" i="1"/>
  <c r="BL300" i="1"/>
  <c r="BL250" i="1"/>
  <c r="BL241" i="1"/>
  <c r="BL170" i="1"/>
  <c r="BL320" i="1"/>
  <c r="BL325" i="1"/>
  <c r="BL205" i="1"/>
  <c r="BL174" i="1"/>
  <c r="BL316" i="1"/>
  <c r="BL339" i="1"/>
  <c r="BL190" i="1"/>
  <c r="BL284" i="1"/>
  <c r="BL204" i="1"/>
  <c r="BL287" i="1"/>
  <c r="BL299" i="1"/>
  <c r="BL265" i="1"/>
  <c r="BL180" i="1"/>
  <c r="BL182" i="1"/>
  <c r="BL233" i="1"/>
  <c r="BL290" i="1"/>
  <c r="BL315" i="1"/>
  <c r="BL256" i="1"/>
  <c r="BL298" i="1"/>
  <c r="BL206" i="1"/>
  <c r="BL324" i="1"/>
  <c r="BL179" i="1"/>
  <c r="BL331" i="1"/>
  <c r="BL308" i="1"/>
  <c r="BL210" i="1"/>
  <c r="BL249" i="1"/>
  <c r="BL161" i="1"/>
  <c r="BL219" i="1"/>
  <c r="BL217" i="1"/>
  <c r="BL240" i="1"/>
  <c r="BL304" i="1"/>
  <c r="BL285" i="1"/>
  <c r="BL236" i="1"/>
  <c r="BL275" i="1"/>
  <c r="BL147" i="1"/>
  <c r="BL318" i="1"/>
  <c r="BL251" i="1"/>
  <c r="BL189" i="1"/>
  <c r="BL211" i="1"/>
  <c r="BL149" i="1"/>
  <c r="BL258" i="1"/>
  <c r="BL234" i="1"/>
  <c r="BL176" i="1"/>
  <c r="BL306" i="1"/>
  <c r="BL184" i="1"/>
  <c r="BL154" i="1"/>
  <c r="BL194" i="1"/>
  <c r="BL292" i="1"/>
  <c r="BL191" i="1"/>
  <c r="BL319" i="1"/>
  <c r="BL208" i="1"/>
  <c r="BL183" i="1"/>
  <c r="BL288" i="1"/>
  <c r="BL160" i="1"/>
  <c r="BL281" i="1"/>
  <c r="BL267" i="1"/>
  <c r="BL247" i="1"/>
  <c r="BL237" i="1"/>
  <c r="BL317" i="1"/>
  <c r="BL212" i="1"/>
  <c r="BL178" i="1"/>
  <c r="BL235" i="1"/>
  <c r="BL140" i="1"/>
  <c r="BL220" i="1"/>
  <c r="BL333" i="1"/>
  <c r="BL273" i="1"/>
  <c r="BL335" i="1"/>
  <c r="BL232" i="1"/>
  <c r="BL260" i="1"/>
  <c r="BL175" i="1"/>
  <c r="BL302" i="1"/>
  <c r="BL336" i="1"/>
  <c r="GP325" i="1"/>
  <c r="GP244" i="1"/>
  <c r="GP279" i="1"/>
  <c r="GP324" i="1"/>
  <c r="GP245" i="1"/>
  <c r="GP166" i="1"/>
  <c r="GP182" i="1"/>
  <c r="GP281" i="1"/>
  <c r="GP206" i="1"/>
  <c r="GP139" i="1"/>
  <c r="GP232" i="1"/>
  <c r="GP273" i="1"/>
  <c r="GP252" i="1"/>
  <c r="GP170" i="1"/>
  <c r="GP268" i="1"/>
  <c r="GP192" i="1"/>
  <c r="GP194" i="1"/>
  <c r="GP220" i="1"/>
  <c r="GP187" i="1"/>
  <c r="GP176" i="1"/>
  <c r="GP179" i="1"/>
  <c r="GP167" i="1"/>
  <c r="GP322" i="1"/>
  <c r="GP292" i="1"/>
  <c r="GP331" i="1"/>
  <c r="GP257" i="1"/>
  <c r="GP250" i="1"/>
  <c r="GP247" i="1"/>
  <c r="GP148" i="1"/>
  <c r="GP284" i="1"/>
  <c r="GP327" i="1"/>
  <c r="GP307" i="1"/>
  <c r="GP248" i="1"/>
  <c r="GP183" i="1"/>
  <c r="GP193" i="1"/>
  <c r="GP315" i="1"/>
  <c r="GP226" i="1"/>
  <c r="GP209" i="1"/>
  <c r="GP316" i="1"/>
  <c r="GP336" i="1"/>
  <c r="GP180" i="1"/>
  <c r="GP265" i="1"/>
  <c r="GP259" i="1"/>
  <c r="GP207" i="1"/>
  <c r="GP253" i="1"/>
  <c r="GP239" i="1"/>
  <c r="GP175" i="1"/>
  <c r="GP190" i="1"/>
  <c r="GP310" i="1"/>
  <c r="GP141" i="1"/>
  <c r="GP222" i="1"/>
  <c r="GP149" i="1"/>
  <c r="GP290" i="1"/>
  <c r="GP235" i="1"/>
  <c r="GP271" i="1"/>
  <c r="GP314" i="1"/>
  <c r="GP305" i="1"/>
  <c r="GP163" i="1"/>
  <c r="GP218" i="1"/>
  <c r="GP241" i="1"/>
  <c r="GP243" i="1"/>
  <c r="GP184" i="1"/>
  <c r="GP212" i="1"/>
  <c r="GP223" i="1"/>
  <c r="GP19" i="1"/>
  <c r="GP282" i="1"/>
  <c r="GP203" i="1"/>
  <c r="GP266" i="1"/>
  <c r="GP333" i="1"/>
  <c r="GP309" i="1"/>
  <c r="GP312" i="1"/>
  <c r="GP329" i="1"/>
  <c r="GP280" i="1"/>
  <c r="GP189" i="1"/>
  <c r="GP210" i="1"/>
  <c r="GP217" i="1"/>
  <c r="GP215" i="1"/>
  <c r="GP202" i="1"/>
  <c r="GP272" i="1"/>
  <c r="GP249" i="1"/>
  <c r="GP208" i="1"/>
  <c r="GP181" i="1"/>
  <c r="GP191" i="1"/>
  <c r="GP178" i="1"/>
  <c r="GP338" i="1"/>
  <c r="GP319" i="1"/>
  <c r="GP233" i="1"/>
  <c r="GP185" i="1"/>
  <c r="GP328" i="1"/>
  <c r="GP138" i="1"/>
  <c r="GP216" i="1"/>
  <c r="GP289" i="1"/>
  <c r="GP301" i="1"/>
  <c r="GP275" i="1"/>
  <c r="GP278" i="1"/>
  <c r="GP173" i="1"/>
  <c r="GP299" i="1"/>
  <c r="GP204" i="1"/>
  <c r="GP334" i="1"/>
  <c r="GP161" i="1"/>
  <c r="GP237" i="1"/>
  <c r="GP188" i="1"/>
  <c r="GP201" i="1"/>
  <c r="GP221" i="1"/>
  <c r="GP330" i="1"/>
  <c r="GP339" i="1"/>
  <c r="GP269" i="1"/>
  <c r="GP234" i="1"/>
  <c r="GP317" i="1"/>
  <c r="GP140" i="1"/>
  <c r="GP169" i="1"/>
  <c r="GP332" i="1"/>
  <c r="GP323" i="1"/>
  <c r="GP160" i="1"/>
  <c r="GP300" i="1"/>
  <c r="GP20" i="1"/>
  <c r="GP205" i="1"/>
  <c r="GP225" i="1"/>
  <c r="GP267" i="1"/>
  <c r="GP258" i="1"/>
  <c r="GP260" i="1"/>
  <c r="GP293" i="1"/>
  <c r="GP277" i="1"/>
  <c r="GP311" i="1"/>
  <c r="GP313" i="1"/>
  <c r="GP227" i="1"/>
  <c r="GP224" i="1"/>
  <c r="GP283" i="1"/>
  <c r="GP326" i="1"/>
  <c r="GP199" i="1"/>
  <c r="GP165" i="1"/>
  <c r="GP302" i="1"/>
  <c r="GP146" i="1"/>
  <c r="GP242" i="1"/>
  <c r="GP308" i="1"/>
  <c r="GP337" i="1"/>
  <c r="GP238" i="1"/>
  <c r="GP155" i="1"/>
  <c r="GP200" i="1"/>
  <c r="GP171" i="1"/>
  <c r="GP288" i="1"/>
  <c r="GP162" i="1"/>
  <c r="GP154" i="1"/>
  <c r="GP303" i="1"/>
  <c r="GP240" i="1"/>
  <c r="GP270" i="1"/>
  <c r="GP214" i="1"/>
  <c r="GP291" i="1"/>
  <c r="GP320" i="1"/>
  <c r="GP340" i="1"/>
  <c r="GP321" i="1"/>
  <c r="GP276" i="1"/>
  <c r="GP254" i="1"/>
  <c r="GP304" i="1"/>
  <c r="GP255" i="1"/>
  <c r="GP246" i="1"/>
  <c r="GP287" i="1"/>
  <c r="GP174" i="1"/>
  <c r="GP164" i="1"/>
  <c r="GP256" i="1"/>
  <c r="GP251" i="1"/>
  <c r="GP213" i="1"/>
  <c r="GP286" i="1"/>
  <c r="GP341" i="1"/>
  <c r="GP298" i="1"/>
  <c r="GP285" i="1"/>
  <c r="GP211" i="1"/>
  <c r="GP236" i="1"/>
  <c r="GP147" i="1"/>
  <c r="GP306" i="1"/>
  <c r="GP274" i="1"/>
  <c r="GP335" i="1"/>
  <c r="GP318" i="1"/>
  <c r="GP219" i="1"/>
  <c r="GP172" i="1"/>
  <c r="JW210" i="1"/>
  <c r="JW154" i="1"/>
  <c r="JW328" i="1"/>
  <c r="JW268" i="1"/>
  <c r="JW253" i="1"/>
  <c r="JW204" i="1"/>
  <c r="JW336" i="1"/>
  <c r="JW337" i="1"/>
  <c r="JW335" i="1"/>
  <c r="JW326" i="1"/>
  <c r="JW331" i="1"/>
  <c r="JW187" i="1"/>
  <c r="JW139" i="1"/>
  <c r="JW279" i="1"/>
  <c r="JW330" i="1"/>
  <c r="JW301" i="1"/>
  <c r="JW341" i="1"/>
  <c r="JW241" i="1"/>
  <c r="JW266" i="1"/>
  <c r="JW306" i="1"/>
  <c r="JW333" i="1"/>
  <c r="JW175" i="1"/>
  <c r="JW258" i="1"/>
  <c r="JW312" i="1"/>
  <c r="JW299" i="1"/>
  <c r="JW141" i="1"/>
  <c r="JW202" i="1"/>
  <c r="JW314" i="1"/>
  <c r="JW240" i="1"/>
  <c r="JW293" i="1"/>
  <c r="JW286" i="1"/>
  <c r="JW259" i="1"/>
  <c r="JW214" i="1"/>
  <c r="JW339" i="1"/>
  <c r="JW321" i="1"/>
  <c r="JW191" i="1"/>
  <c r="JW224" i="1"/>
  <c r="JW242" i="1"/>
  <c r="JW188" i="1"/>
  <c r="JW140" i="1"/>
  <c r="JW225" i="1"/>
  <c r="JW249" i="1"/>
  <c r="JW236" i="1"/>
  <c r="JW248" i="1"/>
  <c r="JW148" i="1"/>
  <c r="JW254" i="1"/>
  <c r="JW255" i="1"/>
  <c r="JW340" i="1"/>
  <c r="JW298" i="1"/>
  <c r="JW317" i="1"/>
  <c r="JW155" i="1"/>
  <c r="JW160" i="1"/>
  <c r="JW20" i="1"/>
  <c r="JW221" i="1"/>
  <c r="JW316" i="1"/>
  <c r="JW270" i="1"/>
  <c r="JW277" i="1"/>
  <c r="JW260" i="1"/>
  <c r="JW166" i="1"/>
  <c r="JW178" i="1"/>
  <c r="JW319" i="1"/>
  <c r="JW300" i="1"/>
  <c r="JW199" i="1"/>
  <c r="JW338" i="1"/>
  <c r="JW182" i="1"/>
  <c r="JW164" i="1"/>
  <c r="JW302" i="1"/>
  <c r="JW276" i="1"/>
  <c r="JW290" i="1"/>
  <c r="JW272" i="1"/>
  <c r="JW267" i="1"/>
  <c r="JW234" i="1"/>
  <c r="JW146" i="1"/>
  <c r="JW244" i="1"/>
  <c r="JW309" i="1"/>
  <c r="JW304" i="1"/>
  <c r="JW201" i="1"/>
  <c r="JW170" i="1"/>
  <c r="JW184" i="1"/>
  <c r="JW307" i="1"/>
  <c r="JW257" i="1"/>
  <c r="JW239" i="1"/>
  <c r="JW281" i="1"/>
  <c r="JW232" i="1"/>
  <c r="JW334" i="1"/>
  <c r="JW284" i="1"/>
  <c r="JW245" i="1"/>
  <c r="JW235" i="1"/>
  <c r="JW223" i="1"/>
  <c r="JW288" i="1"/>
  <c r="JW162" i="1"/>
  <c r="JW180" i="1"/>
  <c r="JW183" i="1"/>
  <c r="JW218" i="1"/>
  <c r="JW205" i="1"/>
  <c r="JW171" i="1"/>
  <c r="JW269" i="1"/>
  <c r="JW247" i="1"/>
  <c r="JW265" i="1"/>
  <c r="JW252" i="1"/>
  <c r="JW327" i="1"/>
  <c r="JW194" i="1"/>
  <c r="JW208" i="1"/>
  <c r="JW222" i="1"/>
  <c r="JW174" i="1"/>
  <c r="JW179" i="1"/>
  <c r="JW226" i="1"/>
  <c r="JW211" i="1"/>
  <c r="JW212" i="1"/>
  <c r="JW19" i="1"/>
  <c r="JW215" i="1"/>
  <c r="JW289" i="1"/>
  <c r="JW149" i="1"/>
  <c r="JW324" i="1"/>
  <c r="JW315" i="1"/>
  <c r="JW320" i="1"/>
  <c r="JW246" i="1"/>
  <c r="JW181" i="1"/>
  <c r="JW193" i="1"/>
  <c r="JW323" i="1"/>
  <c r="JW217" i="1"/>
  <c r="JW256" i="1"/>
  <c r="JW313" i="1"/>
  <c r="JW318" i="1"/>
  <c r="JW271" i="1"/>
  <c r="JW243" i="1"/>
  <c r="JW325" i="1"/>
  <c r="JW322" i="1"/>
  <c r="JW308" i="1"/>
  <c r="JW329" i="1"/>
  <c r="JW165" i="1"/>
  <c r="JW172" i="1"/>
  <c r="JW237" i="1"/>
  <c r="JW209" i="1"/>
  <c r="JW203" i="1"/>
  <c r="JW220" i="1"/>
  <c r="JW213" i="1"/>
  <c r="JW233" i="1"/>
  <c r="JW287" i="1"/>
  <c r="JW275" i="1"/>
  <c r="JW147" i="1"/>
  <c r="JW310" i="1"/>
  <c r="JW303" i="1"/>
  <c r="JW311" i="1"/>
  <c r="JW250" i="1"/>
  <c r="JW251" i="1"/>
  <c r="JW278" i="1"/>
  <c r="JW169" i="1"/>
  <c r="JW216" i="1"/>
  <c r="JW280" i="1"/>
  <c r="JW282" i="1"/>
  <c r="JW292" i="1"/>
  <c r="JW273" i="1"/>
  <c r="JW207" i="1"/>
  <c r="JW283" i="1"/>
  <c r="JW163" i="1"/>
  <c r="JW305" i="1"/>
  <c r="JW291" i="1"/>
  <c r="JW185" i="1"/>
  <c r="JW161" i="1"/>
  <c r="JW238" i="1"/>
  <c r="JW192" i="1"/>
  <c r="JW285" i="1"/>
  <c r="JW200" i="1"/>
  <c r="JW206" i="1"/>
  <c r="JW189" i="1"/>
  <c r="JW173" i="1"/>
  <c r="JW219" i="1"/>
  <c r="JW190" i="1"/>
  <c r="JW176" i="1"/>
  <c r="JW138" i="1"/>
  <c r="JW274" i="1"/>
  <c r="JW167" i="1"/>
  <c r="JW227" i="1"/>
  <c r="JW332" i="1"/>
  <c r="EN33" i="1"/>
  <c r="EN27" i="1"/>
  <c r="EN36" i="1" s="1"/>
  <c r="EN29" i="1"/>
  <c r="EN38" i="1" s="1"/>
  <c r="EN31" i="1"/>
  <c r="EN40" i="1" s="1"/>
  <c r="EN26" i="1"/>
  <c r="EN35" i="1" s="1"/>
  <c r="EN25" i="1"/>
  <c r="EN34" i="1" s="1"/>
  <c r="EN30" i="1"/>
  <c r="EN39" i="1" s="1"/>
  <c r="EN28" i="1"/>
  <c r="EN37" i="1" s="1"/>
  <c r="EN32" i="1"/>
  <c r="EN41" i="1" s="1"/>
  <c r="CL242" i="1"/>
  <c r="CL293" i="1"/>
  <c r="CL275" i="1"/>
  <c r="CL246" i="1"/>
  <c r="CL189" i="1"/>
  <c r="CL146" i="1"/>
  <c r="CL141" i="1"/>
  <c r="CL319" i="1"/>
  <c r="CL225" i="1"/>
  <c r="CL163" i="1"/>
  <c r="CL167" i="1"/>
  <c r="CL155" i="1"/>
  <c r="CL218" i="1"/>
  <c r="CL299" i="1"/>
  <c r="CL138" i="1"/>
  <c r="CL332" i="1"/>
  <c r="CL202" i="1"/>
  <c r="CL333" i="1"/>
  <c r="CL287" i="1"/>
  <c r="CL169" i="1"/>
  <c r="CL276" i="1"/>
  <c r="CL324" i="1"/>
  <c r="CL219" i="1"/>
  <c r="CL176" i="1"/>
  <c r="CL302" i="1"/>
  <c r="CL184" i="1"/>
  <c r="CL185" i="1"/>
  <c r="CL183" i="1"/>
  <c r="CL268" i="1"/>
  <c r="CL204" i="1"/>
  <c r="CL266" i="1"/>
  <c r="CL306" i="1"/>
  <c r="CL291" i="1"/>
  <c r="CL206" i="1"/>
  <c r="CL300" i="1"/>
  <c r="CL278" i="1"/>
  <c r="CL170" i="1"/>
  <c r="CL188" i="1"/>
  <c r="CL172" i="1"/>
  <c r="CL223" i="1"/>
  <c r="CL304" i="1"/>
  <c r="CL318" i="1"/>
  <c r="CL19" i="1"/>
  <c r="CL175" i="1"/>
  <c r="CL269" i="1"/>
  <c r="CL178" i="1"/>
  <c r="CL260" i="1"/>
  <c r="CL236" i="1"/>
  <c r="CL330" i="1"/>
  <c r="CL222" i="1"/>
  <c r="CL238" i="1"/>
  <c r="CL194" i="1"/>
  <c r="CL277" i="1"/>
  <c r="CL192" i="1"/>
  <c r="CL244" i="1"/>
  <c r="CL329" i="1"/>
  <c r="CL280" i="1"/>
  <c r="CL200" i="1"/>
  <c r="CL292" i="1"/>
  <c r="CL212" i="1"/>
  <c r="CL164" i="1"/>
  <c r="CL286" i="1"/>
  <c r="CL179" i="1"/>
  <c r="CL253" i="1"/>
  <c r="CL193" i="1"/>
  <c r="CL235" i="1"/>
  <c r="CL338" i="1"/>
  <c r="CL281" i="1"/>
  <c r="CL210" i="1"/>
  <c r="CL307" i="1"/>
  <c r="CL147" i="1"/>
  <c r="CL165" i="1"/>
  <c r="CL289" i="1"/>
  <c r="CL214" i="1"/>
  <c r="CL282" i="1"/>
  <c r="CL285" i="1"/>
  <c r="CL298" i="1"/>
  <c r="CL270" i="1"/>
  <c r="CL232" i="1"/>
  <c r="CL140" i="1"/>
  <c r="CL316" i="1"/>
  <c r="CL226" i="1"/>
  <c r="CL247" i="1"/>
  <c r="CL191" i="1"/>
  <c r="CL211" i="1"/>
  <c r="CL203" i="1"/>
  <c r="CL337" i="1"/>
  <c r="CL311" i="1"/>
  <c r="CL252" i="1"/>
  <c r="CL171" i="1"/>
  <c r="CL187" i="1"/>
  <c r="CL325" i="1"/>
  <c r="CL273" i="1"/>
  <c r="CL274" i="1"/>
  <c r="CL323" i="1"/>
  <c r="CL220" i="1"/>
  <c r="CL303" i="1"/>
  <c r="CL224" i="1"/>
  <c r="CL174" i="1"/>
  <c r="CL239" i="1"/>
  <c r="CL251" i="1"/>
  <c r="CL149" i="1"/>
  <c r="CL166" i="1"/>
  <c r="CL254" i="1"/>
  <c r="CL279" i="1"/>
  <c r="CL326" i="1"/>
  <c r="CL139" i="1"/>
  <c r="CL331" i="1"/>
  <c r="CL312" i="1"/>
  <c r="CL334" i="1"/>
  <c r="CL182" i="1"/>
  <c r="CL283" i="1"/>
  <c r="CL207" i="1"/>
  <c r="CL327" i="1"/>
  <c r="CL249" i="1"/>
  <c r="CL180" i="1"/>
  <c r="CL290" i="1"/>
  <c r="CL227" i="1"/>
  <c r="CL322" i="1"/>
  <c r="CL320" i="1"/>
  <c r="CL272" i="1"/>
  <c r="CL341" i="1"/>
  <c r="CL216" i="1"/>
  <c r="CL308" i="1"/>
  <c r="CL241" i="1"/>
  <c r="CL181" i="1"/>
  <c r="CL288" i="1"/>
  <c r="CL199" i="1"/>
  <c r="CL148" i="1"/>
  <c r="CL20" i="1"/>
  <c r="CL339" i="1"/>
  <c r="CL173" i="1"/>
  <c r="CL240" i="1"/>
  <c r="CL265" i="1"/>
  <c r="CL315" i="1"/>
  <c r="CL256" i="1"/>
  <c r="CL250" i="1"/>
  <c r="CL208" i="1"/>
  <c r="CL259" i="1"/>
  <c r="CL215" i="1"/>
  <c r="CL335" i="1"/>
  <c r="CL301" i="1"/>
  <c r="CL190" i="1"/>
  <c r="CL258" i="1"/>
  <c r="CL271" i="1"/>
  <c r="CL309" i="1"/>
  <c r="CL209" i="1"/>
  <c r="CL255" i="1"/>
  <c r="CL154" i="1"/>
  <c r="CL237" i="1"/>
  <c r="CL314" i="1"/>
  <c r="CL257" i="1"/>
  <c r="CL233" i="1"/>
  <c r="CL162" i="1"/>
  <c r="CL161" i="1"/>
  <c r="CL317" i="1"/>
  <c r="CL243" i="1"/>
  <c r="CL217" i="1"/>
  <c r="CL321" i="1"/>
  <c r="CL205" i="1"/>
  <c r="CL340" i="1"/>
  <c r="CL336" i="1"/>
  <c r="CL248" i="1"/>
  <c r="CL160" i="1"/>
  <c r="CL234" i="1"/>
  <c r="CL245" i="1"/>
  <c r="CL213" i="1"/>
  <c r="CL201" i="1"/>
  <c r="CL313" i="1"/>
  <c r="CL267" i="1"/>
  <c r="CL328" i="1"/>
  <c r="CL221" i="1"/>
  <c r="CL305" i="1"/>
  <c r="CL284" i="1"/>
  <c r="CL310" i="1"/>
  <c r="EL188" i="1"/>
  <c r="EL155" i="1"/>
  <c r="EL234" i="1"/>
  <c r="EL208" i="1"/>
  <c r="EL280" i="1"/>
  <c r="EL330" i="1"/>
  <c r="EL20" i="1"/>
  <c r="EL167" i="1"/>
  <c r="EL298" i="1"/>
  <c r="EL316" i="1"/>
  <c r="EL313" i="1"/>
  <c r="EL175" i="1"/>
  <c r="EL318" i="1"/>
  <c r="EL227" i="1"/>
  <c r="EL306" i="1"/>
  <c r="EL331" i="1"/>
  <c r="EL279" i="1"/>
  <c r="EL180" i="1"/>
  <c r="EL334" i="1"/>
  <c r="EL255" i="1"/>
  <c r="EL333" i="1"/>
  <c r="EL19" i="1"/>
  <c r="EL212" i="1"/>
  <c r="EL285" i="1"/>
  <c r="EL187" i="1"/>
  <c r="EL308" i="1"/>
  <c r="EL265" i="1"/>
  <c r="EL274" i="1"/>
  <c r="EL270" i="1"/>
  <c r="EL164" i="1"/>
  <c r="EL185" i="1"/>
  <c r="EL269" i="1"/>
  <c r="EL329" i="1"/>
  <c r="EL193" i="1"/>
  <c r="EL213" i="1"/>
  <c r="EL302" i="1"/>
  <c r="EL209" i="1"/>
  <c r="EL182" i="1"/>
  <c r="EL324" i="1"/>
  <c r="EL223" i="1"/>
  <c r="EL254" i="1"/>
  <c r="EL303" i="1"/>
  <c r="EL266" i="1"/>
  <c r="EL203" i="1"/>
  <c r="EL338" i="1"/>
  <c r="EL272" i="1"/>
  <c r="EL202" i="1"/>
  <c r="EL257" i="1"/>
  <c r="EL189" i="1"/>
  <c r="EL325" i="1"/>
  <c r="EL328" i="1"/>
  <c r="EL207" i="1"/>
  <c r="EL300" i="1"/>
  <c r="EL139" i="1"/>
  <c r="EL242" i="1"/>
  <c r="EL172" i="1"/>
  <c r="EL221" i="1"/>
  <c r="EL307" i="1"/>
  <c r="EL222" i="1"/>
  <c r="EL341" i="1"/>
  <c r="EL315" i="1"/>
  <c r="EL284" i="1"/>
  <c r="EL141" i="1"/>
  <c r="EL194" i="1"/>
  <c r="EL310" i="1"/>
  <c r="EL321" i="1"/>
  <c r="EL149" i="1"/>
  <c r="EL161" i="1"/>
  <c r="EL273" i="1"/>
  <c r="EL340" i="1"/>
  <c r="EL293" i="1"/>
  <c r="EL271" i="1"/>
  <c r="EL184" i="1"/>
  <c r="EL173" i="1"/>
  <c r="EL281" i="1"/>
  <c r="EL314" i="1"/>
  <c r="EL259" i="1"/>
  <c r="EL238" i="1"/>
  <c r="EL170" i="1"/>
  <c r="EL239" i="1"/>
  <c r="EL190" i="1"/>
  <c r="EL237" i="1"/>
  <c r="EL301" i="1"/>
  <c r="EL218" i="1"/>
  <c r="EL336" i="1"/>
  <c r="EL240" i="1"/>
  <c r="EL204" i="1"/>
  <c r="EL326" i="1"/>
  <c r="EL292" i="1"/>
  <c r="EL317" i="1"/>
  <c r="EL191" i="1"/>
  <c r="EL249" i="1"/>
  <c r="EL245" i="1"/>
  <c r="EL246" i="1"/>
  <c r="EL165" i="1"/>
  <c r="EL171" i="1"/>
  <c r="EL277" i="1"/>
  <c r="EL169" i="1"/>
  <c r="EL214" i="1"/>
  <c r="EL289" i="1"/>
  <c r="EL250" i="1"/>
  <c r="EL140" i="1"/>
  <c r="EL146" i="1"/>
  <c r="EL278" i="1"/>
  <c r="EL224" i="1"/>
  <c r="EL219" i="1"/>
  <c r="EL235" i="1"/>
  <c r="EL247" i="1"/>
  <c r="EL199" i="1"/>
  <c r="EL236" i="1"/>
  <c r="EL210" i="1"/>
  <c r="EL244" i="1"/>
  <c r="EL304" i="1"/>
  <c r="EL183" i="1"/>
  <c r="EL232" i="1"/>
  <c r="EL154" i="1"/>
  <c r="EL267" i="1"/>
  <c r="EL147" i="1"/>
  <c r="EL216" i="1"/>
  <c r="EL253" i="1"/>
  <c r="EL320" i="1"/>
  <c r="EL205" i="1"/>
  <c r="EL322" i="1"/>
  <c r="EL178" i="1"/>
  <c r="EL256" i="1"/>
  <c r="EL275" i="1"/>
  <c r="EL291" i="1"/>
  <c r="EL225" i="1"/>
  <c r="EL200" i="1"/>
  <c r="EL339" i="1"/>
  <c r="EL282" i="1"/>
  <c r="EL243" i="1"/>
  <c r="EL335" i="1"/>
  <c r="EL319" i="1"/>
  <c r="EL312" i="1"/>
  <c r="EL138" i="1"/>
  <c r="EL176" i="1"/>
  <c r="EL309" i="1"/>
  <c r="EL206" i="1"/>
  <c r="EL327" i="1"/>
  <c r="EL201" i="1"/>
  <c r="EL287" i="1"/>
  <c r="EL233" i="1"/>
  <c r="EL174" i="1"/>
  <c r="EL276" i="1"/>
  <c r="EL260" i="1"/>
  <c r="EL215" i="1"/>
  <c r="EL332" i="1"/>
  <c r="EL226" i="1"/>
  <c r="EL241" i="1"/>
  <c r="EL268" i="1"/>
  <c r="EL148" i="1"/>
  <c r="EL248" i="1"/>
  <c r="EL288" i="1"/>
  <c r="EL163" i="1"/>
  <c r="EL305" i="1"/>
  <c r="EL323" i="1"/>
  <c r="EL290" i="1"/>
  <c r="EL337" i="1"/>
  <c r="EL311" i="1"/>
  <c r="EL192" i="1"/>
  <c r="EL166" i="1"/>
  <c r="EL162" i="1"/>
  <c r="EL283" i="1"/>
  <c r="EL286" i="1"/>
  <c r="EL258" i="1"/>
  <c r="EL160" i="1"/>
  <c r="EL181" i="1"/>
  <c r="EL252" i="1"/>
  <c r="EL211" i="1"/>
  <c r="EL299" i="1"/>
  <c r="EL217" i="1"/>
  <c r="EL220" i="1"/>
  <c r="EL179" i="1"/>
  <c r="EL251" i="1"/>
  <c r="CJ273" i="1"/>
  <c r="CJ169" i="1"/>
  <c r="CJ213" i="1"/>
  <c r="CJ239" i="1"/>
  <c r="CJ170" i="1"/>
  <c r="CJ265" i="1"/>
  <c r="CJ180" i="1"/>
  <c r="CJ332" i="1"/>
  <c r="CJ187" i="1"/>
  <c r="CJ256" i="1"/>
  <c r="CJ280" i="1"/>
  <c r="CJ320" i="1"/>
  <c r="CJ199" i="1"/>
  <c r="CJ317" i="1"/>
  <c r="CJ202" i="1"/>
  <c r="CJ339" i="1"/>
  <c r="CJ209" i="1"/>
  <c r="CJ315" i="1"/>
  <c r="CJ247" i="1"/>
  <c r="CJ303" i="1"/>
  <c r="CJ225" i="1"/>
  <c r="CJ139" i="1"/>
  <c r="CJ245" i="1"/>
  <c r="CJ252" i="1"/>
  <c r="CJ277" i="1"/>
  <c r="CJ293" i="1"/>
  <c r="CJ184" i="1"/>
  <c r="CJ257" i="1"/>
  <c r="CJ272" i="1"/>
  <c r="CJ219" i="1"/>
  <c r="CJ279" i="1"/>
  <c r="CJ189" i="1"/>
  <c r="CJ155" i="1"/>
  <c r="CJ188" i="1"/>
  <c r="CJ266" i="1"/>
  <c r="CJ249" i="1"/>
  <c r="CJ285" i="1"/>
  <c r="CJ311" i="1"/>
  <c r="CJ163" i="1"/>
  <c r="CJ224" i="1"/>
  <c r="CJ292" i="1"/>
  <c r="CJ205" i="1"/>
  <c r="CJ301" i="1"/>
  <c r="CJ19" i="1"/>
  <c r="CJ210" i="1"/>
  <c r="CJ226" i="1"/>
  <c r="CJ299" i="1"/>
  <c r="CJ237" i="1"/>
  <c r="CJ215" i="1"/>
  <c r="CJ254" i="1"/>
  <c r="CJ162" i="1"/>
  <c r="CJ203" i="1"/>
  <c r="CJ233" i="1"/>
  <c r="CJ288" i="1"/>
  <c r="CJ242" i="1"/>
  <c r="CJ253" i="1"/>
  <c r="CJ171" i="1"/>
  <c r="CJ236" i="1"/>
  <c r="CJ246" i="1"/>
  <c r="CJ330" i="1"/>
  <c r="CJ316" i="1"/>
  <c r="CJ147" i="1"/>
  <c r="CJ281" i="1"/>
  <c r="CJ306" i="1"/>
  <c r="CJ206" i="1"/>
  <c r="CJ290" i="1"/>
  <c r="CJ174" i="1"/>
  <c r="CJ308" i="1"/>
  <c r="CJ274" i="1"/>
  <c r="CJ217" i="1"/>
  <c r="CJ336" i="1"/>
  <c r="CJ248" i="1"/>
  <c r="CJ302" i="1"/>
  <c r="CJ284" i="1"/>
  <c r="CJ325" i="1"/>
  <c r="CJ278" i="1"/>
  <c r="CJ326" i="1"/>
  <c r="CJ251" i="1"/>
  <c r="CJ175" i="1"/>
  <c r="CJ194" i="1"/>
  <c r="CJ146" i="1"/>
  <c r="CJ235" i="1"/>
  <c r="CJ329" i="1"/>
  <c r="CJ250" i="1"/>
  <c r="CJ191" i="1"/>
  <c r="CJ305" i="1"/>
  <c r="CJ341" i="1"/>
  <c r="CJ269" i="1"/>
  <c r="CJ183" i="1"/>
  <c r="CJ208" i="1"/>
  <c r="CJ173" i="1"/>
  <c r="CJ322" i="1"/>
  <c r="CJ335" i="1"/>
  <c r="CJ149" i="1"/>
  <c r="CJ287" i="1"/>
  <c r="CJ282" i="1"/>
  <c r="CJ211" i="1"/>
  <c r="CJ312" i="1"/>
  <c r="CJ148" i="1"/>
  <c r="CJ309" i="1"/>
  <c r="CJ221" i="1"/>
  <c r="CJ216" i="1"/>
  <c r="CJ289" i="1"/>
  <c r="CJ192" i="1"/>
  <c r="CJ238" i="1"/>
  <c r="CJ193" i="1"/>
  <c r="CJ201" i="1"/>
  <c r="CJ161" i="1"/>
  <c r="CJ258" i="1"/>
  <c r="CJ200" i="1"/>
  <c r="CJ271" i="1"/>
  <c r="CJ318" i="1"/>
  <c r="CJ164" i="1"/>
  <c r="CJ140" i="1"/>
  <c r="CJ181" i="1"/>
  <c r="CJ165" i="1"/>
  <c r="CJ207" i="1"/>
  <c r="CJ176" i="1"/>
  <c r="CJ227" i="1"/>
  <c r="CJ255" i="1"/>
  <c r="CJ141" i="1"/>
  <c r="CJ214" i="1"/>
  <c r="CJ298" i="1"/>
  <c r="CJ291" i="1"/>
  <c r="CJ276" i="1"/>
  <c r="CJ212" i="1"/>
  <c r="CJ323" i="1"/>
  <c r="CJ20" i="1"/>
  <c r="CJ167" i="1"/>
  <c r="CJ259" i="1"/>
  <c r="CJ222" i="1"/>
  <c r="CJ220" i="1"/>
  <c r="CJ166" i="1"/>
  <c r="CJ154" i="1"/>
  <c r="CJ268" i="1"/>
  <c r="CJ327" i="1"/>
  <c r="CJ218" i="1"/>
  <c r="CJ270" i="1"/>
  <c r="CJ275" i="1"/>
  <c r="CJ204" i="1"/>
  <c r="CJ178" i="1"/>
  <c r="CJ260" i="1"/>
  <c r="CJ333" i="1"/>
  <c r="CJ340" i="1"/>
  <c r="CJ319" i="1"/>
  <c r="CJ172" i="1"/>
  <c r="CJ300" i="1"/>
  <c r="CJ314" i="1"/>
  <c r="CJ138" i="1"/>
  <c r="CJ185" i="1"/>
  <c r="CJ307" i="1"/>
  <c r="CJ223" i="1"/>
  <c r="CJ331" i="1"/>
  <c r="CJ241" i="1"/>
  <c r="CJ304" i="1"/>
  <c r="CJ243" i="1"/>
  <c r="CJ234" i="1"/>
  <c r="CJ310" i="1"/>
  <c r="CJ267" i="1"/>
  <c r="CJ313" i="1"/>
  <c r="CJ244" i="1"/>
  <c r="CJ338" i="1"/>
  <c r="CJ286" i="1"/>
  <c r="CJ232" i="1"/>
  <c r="CJ328" i="1"/>
  <c r="CJ190" i="1"/>
  <c r="CJ321" i="1"/>
  <c r="CJ337" i="1"/>
  <c r="CJ283" i="1"/>
  <c r="CJ179" i="1"/>
  <c r="CJ160" i="1"/>
  <c r="CJ240" i="1"/>
  <c r="CJ324" i="1"/>
  <c r="CJ334" i="1"/>
  <c r="CJ182" i="1"/>
  <c r="EF322" i="1"/>
  <c r="EF271" i="1"/>
  <c r="EF208" i="1"/>
  <c r="EF299" i="1"/>
  <c r="EF219" i="1"/>
  <c r="EF162" i="1"/>
  <c r="EF255" i="1"/>
  <c r="EF192" i="1"/>
  <c r="EF239" i="1"/>
  <c r="EF331" i="1"/>
  <c r="EF285" i="1"/>
  <c r="EF160" i="1"/>
  <c r="EF268" i="1"/>
  <c r="EF251" i="1"/>
  <c r="EF237" i="1"/>
  <c r="EF170" i="1"/>
  <c r="EF306" i="1"/>
  <c r="EF193" i="1"/>
  <c r="EF233" i="1"/>
  <c r="EF282" i="1"/>
  <c r="EF317" i="1"/>
  <c r="EF260" i="1"/>
  <c r="EF259" i="1"/>
  <c r="EF190" i="1"/>
  <c r="EF250" i="1"/>
  <c r="EF314" i="1"/>
  <c r="EF248" i="1"/>
  <c r="EF200" i="1"/>
  <c r="EF234" i="1"/>
  <c r="EF209" i="1"/>
  <c r="EF311" i="1"/>
  <c r="EF185" i="1"/>
  <c r="EF211" i="1"/>
  <c r="EF258" i="1"/>
  <c r="EF284" i="1"/>
  <c r="EF245" i="1"/>
  <c r="EF187" i="1"/>
  <c r="EF254" i="1"/>
  <c r="EF161" i="1"/>
  <c r="EF238" i="1"/>
  <c r="EF205" i="1"/>
  <c r="EF232" i="1"/>
  <c r="EF222" i="1"/>
  <c r="EF283" i="1"/>
  <c r="EF138" i="1"/>
  <c r="EF166" i="1"/>
  <c r="EF304" i="1"/>
  <c r="EF220" i="1"/>
  <c r="EF320" i="1"/>
  <c r="EF180" i="1"/>
  <c r="EF204" i="1"/>
  <c r="EF140" i="1"/>
  <c r="EF334" i="1"/>
  <c r="EF149" i="1"/>
  <c r="EF316" i="1"/>
  <c r="EF216" i="1"/>
  <c r="EF256" i="1"/>
  <c r="EF293" i="1"/>
  <c r="EF172" i="1"/>
  <c r="EF242" i="1"/>
  <c r="EF307" i="1"/>
  <c r="EF155" i="1"/>
  <c r="EF286" i="1"/>
  <c r="EF188" i="1"/>
  <c r="EF253" i="1"/>
  <c r="EF335" i="1"/>
  <c r="EF148" i="1"/>
  <c r="EF247" i="1"/>
  <c r="EF340" i="1"/>
  <c r="EF287" i="1"/>
  <c r="EF269" i="1"/>
  <c r="EF214" i="1"/>
  <c r="EF325" i="1"/>
  <c r="EF165" i="1"/>
  <c r="EF274" i="1"/>
  <c r="EF273" i="1"/>
  <c r="EF218" i="1"/>
  <c r="EF319" i="1"/>
  <c r="EF199" i="1"/>
  <c r="EF278" i="1"/>
  <c r="EF338" i="1"/>
  <c r="EF313" i="1"/>
  <c r="EF217" i="1"/>
  <c r="EF332" i="1"/>
  <c r="EF210" i="1"/>
  <c r="EF267" i="1"/>
  <c r="EF330" i="1"/>
  <c r="EF226" i="1"/>
  <c r="EF321" i="1"/>
  <c r="EF270" i="1"/>
  <c r="EF201" i="1"/>
  <c r="EF272" i="1"/>
  <c r="EF289" i="1"/>
  <c r="EF189" i="1"/>
  <c r="EF312" i="1"/>
  <c r="EF281" i="1"/>
  <c r="EF337" i="1"/>
  <c r="EF236" i="1"/>
  <c r="EF318" i="1"/>
  <c r="EF215" i="1"/>
  <c r="EF174" i="1"/>
  <c r="EF147" i="1"/>
  <c r="EF266" i="1"/>
  <c r="EF207" i="1"/>
  <c r="EF336" i="1"/>
  <c r="EF184" i="1"/>
  <c r="EF240" i="1"/>
  <c r="EF191" i="1"/>
  <c r="EF19" i="1"/>
  <c r="EF288" i="1"/>
  <c r="EF327" i="1"/>
  <c r="EF243" i="1"/>
  <c r="EF328" i="1"/>
  <c r="EF163" i="1"/>
  <c r="EF179" i="1"/>
  <c r="EF301" i="1"/>
  <c r="EF183" i="1"/>
  <c r="EF280" i="1"/>
  <c r="EF182" i="1"/>
  <c r="EF265" i="1"/>
  <c r="EF315" i="1"/>
  <c r="EF223" i="1"/>
  <c r="EF326" i="1"/>
  <c r="EF252" i="1"/>
  <c r="EF169" i="1"/>
  <c r="EF324" i="1"/>
  <c r="EF241" i="1"/>
  <c r="EF221" i="1"/>
  <c r="EF300" i="1"/>
  <c r="EF227" i="1"/>
  <c r="EF164" i="1"/>
  <c r="EF203" i="1"/>
  <c r="EF181" i="1"/>
  <c r="EF302" i="1"/>
  <c r="EF178" i="1"/>
  <c r="EF275" i="1"/>
  <c r="EF167" i="1"/>
  <c r="EF310" i="1"/>
  <c r="EF224" i="1"/>
  <c r="EF202" i="1"/>
  <c r="EF206" i="1"/>
  <c r="EF309" i="1"/>
  <c r="EF139" i="1"/>
  <c r="EF173" i="1"/>
  <c r="EF290" i="1"/>
  <c r="EF146" i="1"/>
  <c r="EF277" i="1"/>
  <c r="EF235" i="1"/>
  <c r="EF249" i="1"/>
  <c r="EF329" i="1"/>
  <c r="EF292" i="1"/>
  <c r="EF194" i="1"/>
  <c r="EF339" i="1"/>
  <c r="EF308" i="1"/>
  <c r="EF171" i="1"/>
  <c r="EF20" i="1"/>
  <c r="EF225" i="1"/>
  <c r="EF212" i="1"/>
  <c r="EF279" i="1"/>
  <c r="EF213" i="1"/>
  <c r="EF246" i="1"/>
  <c r="EF298" i="1"/>
  <c r="EF305" i="1"/>
  <c r="EF276" i="1"/>
  <c r="EF291" i="1"/>
  <c r="EF323" i="1"/>
  <c r="EF257" i="1"/>
  <c r="EF154" i="1"/>
  <c r="EF244" i="1"/>
  <c r="EF175" i="1"/>
  <c r="EF176" i="1"/>
  <c r="EF341" i="1"/>
  <c r="EF333" i="1"/>
  <c r="EF141" i="1"/>
  <c r="EF303" i="1"/>
  <c r="DA331" i="1"/>
  <c r="DA267" i="1"/>
  <c r="DA192" i="1"/>
  <c r="DA202" i="1"/>
  <c r="DA252" i="1"/>
  <c r="DA308" i="1"/>
  <c r="DA330" i="1"/>
  <c r="DA251" i="1"/>
  <c r="DA259" i="1"/>
  <c r="DA256" i="1"/>
  <c r="DA333" i="1"/>
  <c r="DA171" i="1"/>
  <c r="DA273" i="1"/>
  <c r="DA339" i="1"/>
  <c r="DA238" i="1"/>
  <c r="DA245" i="1"/>
  <c r="DA288" i="1"/>
  <c r="DA290" i="1"/>
  <c r="DA194" i="1"/>
  <c r="DA258" i="1"/>
  <c r="DA169" i="1"/>
  <c r="DA265" i="1"/>
  <c r="DA316" i="1"/>
  <c r="DA270" i="1"/>
  <c r="DA319" i="1"/>
  <c r="DA209" i="1"/>
  <c r="DA303" i="1"/>
  <c r="DA282" i="1"/>
  <c r="DA160" i="1"/>
  <c r="DA313" i="1"/>
  <c r="DA207" i="1"/>
  <c r="DA220" i="1"/>
  <c r="DA181" i="1"/>
  <c r="DA324" i="1"/>
  <c r="DA216" i="1"/>
  <c r="DA141" i="1"/>
  <c r="DA213" i="1"/>
  <c r="DA285" i="1"/>
  <c r="DA182" i="1"/>
  <c r="DA336" i="1"/>
  <c r="DA312" i="1"/>
  <c r="DA283" i="1"/>
  <c r="DA233" i="1"/>
  <c r="DA204" i="1"/>
  <c r="DA189" i="1"/>
  <c r="DA199" i="1"/>
  <c r="DA286" i="1"/>
  <c r="DA191" i="1"/>
  <c r="DA257" i="1"/>
  <c r="DA155" i="1"/>
  <c r="DA244" i="1"/>
  <c r="DA274" i="1"/>
  <c r="DA223" i="1"/>
  <c r="DA292" i="1"/>
  <c r="DA187" i="1"/>
  <c r="DA235" i="1"/>
  <c r="DA304" i="1"/>
  <c r="DA149" i="1"/>
  <c r="DA293" i="1"/>
  <c r="DA140" i="1"/>
  <c r="DA300" i="1"/>
  <c r="DA165" i="1"/>
  <c r="DA232" i="1"/>
  <c r="DA323" i="1"/>
  <c r="DA215" i="1"/>
  <c r="DA190" i="1"/>
  <c r="DA212" i="1"/>
  <c r="DA266" i="1"/>
  <c r="DA249" i="1"/>
  <c r="DA205" i="1"/>
  <c r="DA332" i="1"/>
  <c r="DA242" i="1"/>
  <c r="DA291" i="1"/>
  <c r="DA184" i="1"/>
  <c r="DA278" i="1"/>
  <c r="DA217" i="1"/>
  <c r="DA176" i="1"/>
  <c r="DA200" i="1"/>
  <c r="DA314" i="1"/>
  <c r="DA224" i="1"/>
  <c r="DA305" i="1"/>
  <c r="DA219" i="1"/>
  <c r="DA147" i="1"/>
  <c r="DA272" i="1"/>
  <c r="DA321" i="1"/>
  <c r="DA329" i="1"/>
  <c r="DA19" i="1"/>
  <c r="DA250" i="1"/>
  <c r="DA315" i="1"/>
  <c r="DA322" i="1"/>
  <c r="DA185" i="1"/>
  <c r="DA236" i="1"/>
  <c r="DA328" i="1"/>
  <c r="DA148" i="1"/>
  <c r="DA164" i="1"/>
  <c r="DA284" i="1"/>
  <c r="DA338" i="1"/>
  <c r="DA183" i="1"/>
  <c r="DA306" i="1"/>
  <c r="DA298" i="1"/>
  <c r="DA309" i="1"/>
  <c r="DA241" i="1"/>
  <c r="DA239" i="1"/>
  <c r="DA318" i="1"/>
  <c r="DA226" i="1"/>
  <c r="DA201" i="1"/>
  <c r="DA243" i="1"/>
  <c r="DA341" i="1"/>
  <c r="DA317" i="1"/>
  <c r="DA162" i="1"/>
  <c r="DA138" i="1"/>
  <c r="DA337" i="1"/>
  <c r="DA268" i="1"/>
  <c r="DA179" i="1"/>
  <c r="DA173" i="1"/>
  <c r="DA325" i="1"/>
  <c r="DA172" i="1"/>
  <c r="DA225" i="1"/>
  <c r="DA175" i="1"/>
  <c r="DA214" i="1"/>
  <c r="DA174" i="1"/>
  <c r="DA227" i="1"/>
  <c r="DA20" i="1"/>
  <c r="DA139" i="1"/>
  <c r="DA170" i="1"/>
  <c r="DA299" i="1"/>
  <c r="DA301" i="1"/>
  <c r="DA311" i="1"/>
  <c r="DA237" i="1"/>
  <c r="DA178" i="1"/>
  <c r="DA208" i="1"/>
  <c r="DA161" i="1"/>
  <c r="DA287" i="1"/>
  <c r="DA271" i="1"/>
  <c r="DA334" i="1"/>
  <c r="DA240" i="1"/>
  <c r="DA234" i="1"/>
  <c r="DA221" i="1"/>
  <c r="DA253" i="1"/>
  <c r="DA188" i="1"/>
  <c r="DA326" i="1"/>
  <c r="DA222" i="1"/>
  <c r="DA310" i="1"/>
  <c r="DA307" i="1"/>
  <c r="DA280" i="1"/>
  <c r="DA247" i="1"/>
  <c r="DA276" i="1"/>
  <c r="DA246" i="1"/>
  <c r="DA248" i="1"/>
  <c r="DA254" i="1"/>
  <c r="DA167" i="1"/>
  <c r="DA180" i="1"/>
  <c r="DA327" i="1"/>
  <c r="DA279" i="1"/>
  <c r="DA211" i="1"/>
  <c r="DA193" i="1"/>
  <c r="DA277" i="1"/>
  <c r="DA206" i="1"/>
  <c r="DA154" i="1"/>
  <c r="DA302" i="1"/>
  <c r="DA289" i="1"/>
  <c r="DA269" i="1"/>
  <c r="DA320" i="1"/>
  <c r="DA203" i="1"/>
  <c r="DA163" i="1"/>
  <c r="DA275" i="1"/>
  <c r="DA340" i="1"/>
  <c r="DA255" i="1"/>
  <c r="DA335" i="1"/>
  <c r="DA166" i="1"/>
  <c r="DA281" i="1"/>
  <c r="DA260" i="1"/>
  <c r="DA218" i="1"/>
  <c r="DA210" i="1"/>
  <c r="DA146" i="1"/>
  <c r="EG219" i="1"/>
  <c r="EG277" i="1"/>
  <c r="EG283" i="1"/>
  <c r="EG239" i="1"/>
  <c r="EG336" i="1"/>
  <c r="EG246" i="1"/>
  <c r="EG181" i="1"/>
  <c r="EG303" i="1"/>
  <c r="EG223" i="1"/>
  <c r="EG170" i="1"/>
  <c r="EG290" i="1"/>
  <c r="EG189" i="1"/>
  <c r="EG243" i="1"/>
  <c r="EG175" i="1"/>
  <c r="EG241" i="1"/>
  <c r="EG242" i="1"/>
  <c r="EG214" i="1"/>
  <c r="EG302" i="1"/>
  <c r="EG307" i="1"/>
  <c r="EG220" i="1"/>
  <c r="EG182" i="1"/>
  <c r="EG317" i="1"/>
  <c r="EG323" i="1"/>
  <c r="EG304" i="1"/>
  <c r="EG183" i="1"/>
  <c r="EG236" i="1"/>
  <c r="EG184" i="1"/>
  <c r="EG148" i="1"/>
  <c r="EG205" i="1"/>
  <c r="EG247" i="1"/>
  <c r="EG306" i="1"/>
  <c r="EG171" i="1"/>
  <c r="EG164" i="1"/>
  <c r="EG211" i="1"/>
  <c r="EG273" i="1"/>
  <c r="EG314" i="1"/>
  <c r="EG276" i="1"/>
  <c r="EG140" i="1"/>
  <c r="EG180" i="1"/>
  <c r="EG237" i="1"/>
  <c r="EG174" i="1"/>
  <c r="EG204" i="1"/>
  <c r="EG149" i="1"/>
  <c r="EG215" i="1"/>
  <c r="EG208" i="1"/>
  <c r="EG337" i="1"/>
  <c r="EG334" i="1"/>
  <c r="EG194" i="1"/>
  <c r="EG160" i="1"/>
  <c r="EG268" i="1"/>
  <c r="EG233" i="1"/>
  <c r="EG327" i="1"/>
  <c r="EG139" i="1"/>
  <c r="EG202" i="1"/>
  <c r="EG286" i="1"/>
  <c r="EG179" i="1"/>
  <c r="EG167" i="1"/>
  <c r="EG172" i="1"/>
  <c r="EG271" i="1"/>
  <c r="EG201" i="1"/>
  <c r="EG166" i="1"/>
  <c r="EG341" i="1"/>
  <c r="EG321" i="1"/>
  <c r="EG210" i="1"/>
  <c r="EG250" i="1"/>
  <c r="EG235" i="1"/>
  <c r="EG193" i="1"/>
  <c r="EG260" i="1"/>
  <c r="EG225" i="1"/>
  <c r="EG227" i="1"/>
  <c r="EG315" i="1"/>
  <c r="EG293" i="1"/>
  <c r="EG299" i="1"/>
  <c r="EG252" i="1"/>
  <c r="EG331" i="1"/>
  <c r="EG161" i="1"/>
  <c r="EG203" i="1"/>
  <c r="EG244" i="1"/>
  <c r="EG292" i="1"/>
  <c r="EG311" i="1"/>
  <c r="EG251" i="1"/>
  <c r="EG280" i="1"/>
  <c r="EG191" i="1"/>
  <c r="EG254" i="1"/>
  <c r="EG218" i="1"/>
  <c r="EG217" i="1"/>
  <c r="EG154" i="1"/>
  <c r="EG199" i="1"/>
  <c r="EG173" i="1"/>
  <c r="EG212" i="1"/>
  <c r="EG338" i="1"/>
  <c r="EG309" i="1"/>
  <c r="EG313" i="1"/>
  <c r="EG278" i="1"/>
  <c r="EG234" i="1"/>
  <c r="EG298" i="1"/>
  <c r="EG147" i="1"/>
  <c r="EG188" i="1"/>
  <c r="EG267" i="1"/>
  <c r="EG169" i="1"/>
  <c r="EG255" i="1"/>
  <c r="EG272" i="1"/>
  <c r="EG305" i="1"/>
  <c r="EG226" i="1"/>
  <c r="EG238" i="1"/>
  <c r="EG216" i="1"/>
  <c r="EG312" i="1"/>
  <c r="EG187" i="1"/>
  <c r="EG141" i="1"/>
  <c r="EG289" i="1"/>
  <c r="EG322" i="1"/>
  <c r="EG284" i="1"/>
  <c r="EG333" i="1"/>
  <c r="EG138" i="1"/>
  <c r="EG146" i="1"/>
  <c r="EG332" i="1"/>
  <c r="EG190" i="1"/>
  <c r="EG339" i="1"/>
  <c r="EG330" i="1"/>
  <c r="EG20" i="1"/>
  <c r="EG178" i="1"/>
  <c r="EG240" i="1"/>
  <c r="EG163" i="1"/>
  <c r="EG206" i="1"/>
  <c r="EG328" i="1"/>
  <c r="EG282" i="1"/>
  <c r="EG275" i="1"/>
  <c r="EG176" i="1"/>
  <c r="EG249" i="1"/>
  <c r="EG200" i="1"/>
  <c r="EG287" i="1"/>
  <c r="EG310" i="1"/>
  <c r="EG288" i="1"/>
  <c r="EG300" i="1"/>
  <c r="EG224" i="1"/>
  <c r="EG258" i="1"/>
  <c r="EG285" i="1"/>
  <c r="EG265" i="1"/>
  <c r="EG162" i="1"/>
  <c r="EG270" i="1"/>
  <c r="EG165" i="1"/>
  <c r="EG221" i="1"/>
  <c r="EG329" i="1"/>
  <c r="EG325" i="1"/>
  <c r="EG245" i="1"/>
  <c r="EG232" i="1"/>
  <c r="EG222" i="1"/>
  <c r="EG259" i="1"/>
  <c r="EG308" i="1"/>
  <c r="EG324" i="1"/>
  <c r="EG192" i="1"/>
  <c r="EG340" i="1"/>
  <c r="EG274" i="1"/>
  <c r="EG213" i="1"/>
  <c r="EG320" i="1"/>
  <c r="EG256" i="1"/>
  <c r="EG19" i="1"/>
  <c r="EG316" i="1"/>
  <c r="EG281" i="1"/>
  <c r="EG253" i="1"/>
  <c r="EG248" i="1"/>
  <c r="EG257" i="1"/>
  <c r="EG291" i="1"/>
  <c r="EG279" i="1"/>
  <c r="EG185" i="1"/>
  <c r="EG266" i="1"/>
  <c r="EG335" i="1"/>
  <c r="EG209" i="1"/>
  <c r="EG326" i="1"/>
  <c r="EG301" i="1"/>
  <c r="EG155" i="1"/>
  <c r="EG207" i="1"/>
  <c r="EG269" i="1"/>
  <c r="EG319" i="1"/>
  <c r="EG318" i="1"/>
  <c r="EU172" i="1"/>
  <c r="EU314" i="1"/>
  <c r="EU190" i="1"/>
  <c r="EU290" i="1"/>
  <c r="EU236" i="1"/>
  <c r="EU303" i="1"/>
  <c r="EU258" i="1"/>
  <c r="EU255" i="1"/>
  <c r="EU183" i="1"/>
  <c r="EU212" i="1"/>
  <c r="EU299" i="1"/>
  <c r="EU182" i="1"/>
  <c r="EU266" i="1"/>
  <c r="EU187" i="1"/>
  <c r="EU210" i="1"/>
  <c r="EU329" i="1"/>
  <c r="EU211" i="1"/>
  <c r="EU315" i="1"/>
  <c r="EU246" i="1"/>
  <c r="EU278" i="1"/>
  <c r="EU176" i="1"/>
  <c r="EU19" i="1"/>
  <c r="EU160" i="1"/>
  <c r="EU238" i="1"/>
  <c r="EU222" i="1"/>
  <c r="EU241" i="1"/>
  <c r="EU256" i="1"/>
  <c r="EU268" i="1"/>
  <c r="EU185" i="1"/>
  <c r="EU209" i="1"/>
  <c r="EU139" i="1"/>
  <c r="EU180" i="1"/>
  <c r="EU234" i="1"/>
  <c r="EU192" i="1"/>
  <c r="EU267" i="1"/>
  <c r="EU193" i="1"/>
  <c r="EU240" i="1"/>
  <c r="EU174" i="1"/>
  <c r="EU188" i="1"/>
  <c r="EU248" i="1"/>
  <c r="EU148" i="1"/>
  <c r="EU208" i="1"/>
  <c r="EU327" i="1"/>
  <c r="EU163" i="1"/>
  <c r="EU331" i="1"/>
  <c r="EU302" i="1"/>
  <c r="EU141" i="1"/>
  <c r="EU336" i="1"/>
  <c r="EU207" i="1"/>
  <c r="EU270" i="1"/>
  <c r="EU292" i="1"/>
  <c r="EU201" i="1"/>
  <c r="EU318" i="1"/>
  <c r="EU320" i="1"/>
  <c r="EU147" i="1"/>
  <c r="EU235" i="1"/>
  <c r="EU312" i="1"/>
  <c r="EU239" i="1"/>
  <c r="EU283" i="1"/>
  <c r="EU265" i="1"/>
  <c r="EU319" i="1"/>
  <c r="EU269" i="1"/>
  <c r="EU338" i="1"/>
  <c r="EU178" i="1"/>
  <c r="EU305" i="1"/>
  <c r="EU288" i="1"/>
  <c r="EU170" i="1"/>
  <c r="EU146" i="1"/>
  <c r="EU257" i="1"/>
  <c r="EU335" i="1"/>
  <c r="EU140" i="1"/>
  <c r="EU20" i="1"/>
  <c r="EU282" i="1"/>
  <c r="EU227" i="1"/>
  <c r="EU220" i="1"/>
  <c r="EU321" i="1"/>
  <c r="EU138" i="1"/>
  <c r="EU316" i="1"/>
  <c r="EU293" i="1"/>
  <c r="EU252" i="1"/>
  <c r="EU164" i="1"/>
  <c r="EU219" i="1"/>
  <c r="EU225" i="1"/>
  <c r="EU280" i="1"/>
  <c r="EU271" i="1"/>
  <c r="EU250" i="1"/>
  <c r="EU339" i="1"/>
  <c r="EU309" i="1"/>
  <c r="EU289" i="1"/>
  <c r="EU247" i="1"/>
  <c r="EU249" i="1"/>
  <c r="EU154" i="1"/>
  <c r="EU204" i="1"/>
  <c r="EU275" i="1"/>
  <c r="EU323" i="1"/>
  <c r="EU251" i="1"/>
  <c r="EU162" i="1"/>
  <c r="EU272" i="1"/>
  <c r="EU167" i="1"/>
  <c r="EU203" i="1"/>
  <c r="EU260" i="1"/>
  <c r="EU223" i="1"/>
  <c r="EU308" i="1"/>
  <c r="EU317" i="1"/>
  <c r="EU243" i="1"/>
  <c r="EU310" i="1"/>
  <c r="EU244" i="1"/>
  <c r="EU155" i="1"/>
  <c r="EU279" i="1"/>
  <c r="EU333" i="1"/>
  <c r="EU173" i="1"/>
  <c r="EU276" i="1"/>
  <c r="EU332" i="1"/>
  <c r="EU233" i="1"/>
  <c r="EU304" i="1"/>
  <c r="EU232" i="1"/>
  <c r="EU237" i="1"/>
  <c r="EU286" i="1"/>
  <c r="EU175" i="1"/>
  <c r="EU205" i="1"/>
  <c r="EU298" i="1"/>
  <c r="EU341" i="1"/>
  <c r="EU277" i="1"/>
  <c r="EU149" i="1"/>
  <c r="EU214" i="1"/>
  <c r="EU166" i="1"/>
  <c r="EU215" i="1"/>
  <c r="EU171" i="1"/>
  <c r="EU291" i="1"/>
  <c r="EU161" i="1"/>
  <c r="EU281" i="1"/>
  <c r="EU226" i="1"/>
  <c r="EU287" i="1"/>
  <c r="EU245" i="1"/>
  <c r="EU330" i="1"/>
  <c r="EU165" i="1"/>
  <c r="EU311" i="1"/>
  <c r="EU213" i="1"/>
  <c r="EU340" i="1"/>
  <c r="EU217" i="1"/>
  <c r="EU273" i="1"/>
  <c r="EU216" i="1"/>
  <c r="EU306" i="1"/>
  <c r="EU259" i="1"/>
  <c r="EU189" i="1"/>
  <c r="EU328" i="1"/>
  <c r="EU199" i="1"/>
  <c r="EU300" i="1"/>
  <c r="EU194" i="1"/>
  <c r="EU253" i="1"/>
  <c r="EU179" i="1"/>
  <c r="EU274" i="1"/>
  <c r="EU202" i="1"/>
  <c r="EU242" i="1"/>
  <c r="EU218" i="1"/>
  <c r="EU322" i="1"/>
  <c r="EU184" i="1"/>
  <c r="EU181" i="1"/>
  <c r="EU337" i="1"/>
  <c r="EU221" i="1"/>
  <c r="EU200" i="1"/>
  <c r="EU313" i="1"/>
  <c r="EU254" i="1"/>
  <c r="EU326" i="1"/>
  <c r="EU324" i="1"/>
  <c r="EU285" i="1"/>
  <c r="EU169" i="1"/>
  <c r="EU191" i="1"/>
  <c r="EU307" i="1"/>
  <c r="EU206" i="1"/>
  <c r="EU325" i="1"/>
  <c r="EU224" i="1"/>
  <c r="EU301" i="1"/>
  <c r="EU284" i="1"/>
  <c r="EU334" i="1"/>
  <c r="FD32" i="1"/>
  <c r="FD41" i="1" s="1"/>
  <c r="FD29" i="1"/>
  <c r="FD38" i="1" s="1"/>
  <c r="FD26" i="1"/>
  <c r="FD35" i="1" s="1"/>
  <c r="FD25" i="1"/>
  <c r="FD34" i="1" s="1"/>
  <c r="FD33" i="1"/>
  <c r="FD27" i="1"/>
  <c r="FD36" i="1" s="1"/>
  <c r="FD28" i="1"/>
  <c r="FD37" i="1" s="1"/>
  <c r="FD30" i="1"/>
  <c r="FD39" i="1" s="1"/>
  <c r="FD31" i="1"/>
  <c r="FD40" i="1" s="1"/>
  <c r="EZ336" i="1"/>
  <c r="EZ213" i="1"/>
  <c r="EZ286" i="1"/>
  <c r="EZ245" i="1"/>
  <c r="EZ193" i="1"/>
  <c r="EZ166" i="1"/>
  <c r="EZ194" i="1"/>
  <c r="EZ284" i="1"/>
  <c r="EZ169" i="1"/>
  <c r="EZ139" i="1"/>
  <c r="EZ338" i="1"/>
  <c r="EZ149" i="1"/>
  <c r="EZ220" i="1"/>
  <c r="EZ279" i="1"/>
  <c r="EZ234" i="1"/>
  <c r="EZ173" i="1"/>
  <c r="EZ241" i="1"/>
  <c r="EZ165" i="1"/>
  <c r="EZ278" i="1"/>
  <c r="EZ283" i="1"/>
  <c r="EZ233" i="1"/>
  <c r="EZ324" i="1"/>
  <c r="EZ172" i="1"/>
  <c r="EZ325" i="1"/>
  <c r="EZ337" i="1"/>
  <c r="EZ176" i="1"/>
  <c r="EZ266" i="1"/>
  <c r="EZ312" i="1"/>
  <c r="EZ268" i="1"/>
  <c r="EZ138" i="1"/>
  <c r="EZ147" i="1"/>
  <c r="EZ341" i="1"/>
  <c r="EZ167" i="1"/>
  <c r="EZ221" i="1"/>
  <c r="EZ281" i="1"/>
  <c r="EZ282" i="1"/>
  <c r="EZ238" i="1"/>
  <c r="EZ260" i="1"/>
  <c r="EZ340" i="1"/>
  <c r="EZ164" i="1"/>
  <c r="EZ154" i="1"/>
  <c r="EZ326" i="1"/>
  <c r="EZ178" i="1"/>
  <c r="EZ20" i="1"/>
  <c r="EZ243" i="1"/>
  <c r="EZ182" i="1"/>
  <c r="EZ291" i="1"/>
  <c r="EZ216" i="1"/>
  <c r="EZ299" i="1"/>
  <c r="EZ205" i="1"/>
  <c r="EZ274" i="1"/>
  <c r="EZ179" i="1"/>
  <c r="EZ180" i="1"/>
  <c r="EZ253" i="1"/>
  <c r="EZ301" i="1"/>
  <c r="EZ303" i="1"/>
  <c r="EZ218" i="1"/>
  <c r="EZ224" i="1"/>
  <c r="EZ202" i="1"/>
  <c r="EZ148" i="1"/>
  <c r="EZ251" i="1"/>
  <c r="EZ207" i="1"/>
  <c r="EZ236" i="1"/>
  <c r="EZ288" i="1"/>
  <c r="EZ187" i="1"/>
  <c r="EZ235" i="1"/>
  <c r="EZ256" i="1"/>
  <c r="EZ276" i="1"/>
  <c r="EZ333" i="1"/>
  <c r="EZ237" i="1"/>
  <c r="EZ184" i="1"/>
  <c r="EZ201" i="1"/>
  <c r="EZ246" i="1"/>
  <c r="EZ223" i="1"/>
  <c r="EZ323" i="1"/>
  <c r="EZ273" i="1"/>
  <c r="EZ161" i="1"/>
  <c r="EZ275" i="1"/>
  <c r="EZ189" i="1"/>
  <c r="EZ214" i="1"/>
  <c r="EZ232" i="1"/>
  <c r="EZ317" i="1"/>
  <c r="EZ140" i="1"/>
  <c r="EZ321" i="1"/>
  <c r="EZ239" i="1"/>
  <c r="EZ141" i="1"/>
  <c r="EZ212" i="1"/>
  <c r="EZ254" i="1"/>
  <c r="EZ304" i="1"/>
  <c r="EZ272" i="1"/>
  <c r="EZ308" i="1"/>
  <c r="EZ252" i="1"/>
  <c r="EZ249" i="1"/>
  <c r="EZ170" i="1"/>
  <c r="EZ185" i="1"/>
  <c r="EZ259" i="1"/>
  <c r="EZ242" i="1"/>
  <c r="EZ292" i="1"/>
  <c r="EZ258" i="1"/>
  <c r="EZ162" i="1"/>
  <c r="EZ293" i="1"/>
  <c r="EZ247" i="1"/>
  <c r="EZ183" i="1"/>
  <c r="EZ175" i="1"/>
  <c r="EZ280" i="1"/>
  <c r="EZ208" i="1"/>
  <c r="EZ206" i="1"/>
  <c r="EZ316" i="1"/>
  <c r="EZ19" i="1"/>
  <c r="EZ320" i="1"/>
  <c r="EZ285" i="1"/>
  <c r="EZ226" i="1"/>
  <c r="EZ244" i="1"/>
  <c r="EZ339" i="1"/>
  <c r="EZ306" i="1"/>
  <c r="EZ160" i="1"/>
  <c r="EZ211" i="1"/>
  <c r="EZ209" i="1"/>
  <c r="EZ307" i="1"/>
  <c r="EZ267" i="1"/>
  <c r="EZ146" i="1"/>
  <c r="EZ255" i="1"/>
  <c r="EZ300" i="1"/>
  <c r="EZ204" i="1"/>
  <c r="EZ192" i="1"/>
  <c r="EZ265" i="1"/>
  <c r="EZ171" i="1"/>
  <c r="EZ174" i="1"/>
  <c r="EZ331" i="1"/>
  <c r="EZ219" i="1"/>
  <c r="EZ188" i="1"/>
  <c r="EZ319" i="1"/>
  <c r="EZ327" i="1"/>
  <c r="EZ298" i="1"/>
  <c r="EZ305" i="1"/>
  <c r="EZ330" i="1"/>
  <c r="EZ155" i="1"/>
  <c r="EZ334" i="1"/>
  <c r="EZ287" i="1"/>
  <c r="EZ203" i="1"/>
  <c r="EZ329" i="1"/>
  <c r="EZ210" i="1"/>
  <c r="EZ290" i="1"/>
  <c r="EZ322" i="1"/>
  <c r="EZ335" i="1"/>
  <c r="EZ240" i="1"/>
  <c r="EZ163" i="1"/>
  <c r="EZ310" i="1"/>
  <c r="EZ257" i="1"/>
  <c r="EZ315" i="1"/>
  <c r="EZ271" i="1"/>
  <c r="EZ217" i="1"/>
  <c r="EZ269" i="1"/>
  <c r="EZ248" i="1"/>
  <c r="EZ328" i="1"/>
  <c r="EZ302" i="1"/>
  <c r="EZ318" i="1"/>
  <c r="EZ190" i="1"/>
  <c r="EZ222" i="1"/>
  <c r="EZ191" i="1"/>
  <c r="EZ270" i="1"/>
  <c r="EZ181" i="1"/>
  <c r="EZ289" i="1"/>
  <c r="EZ199" i="1"/>
  <c r="EZ225" i="1"/>
  <c r="EZ313" i="1"/>
  <c r="EZ215" i="1"/>
  <c r="EZ200" i="1"/>
  <c r="EZ227" i="1"/>
  <c r="EZ277" i="1"/>
  <c r="EZ311" i="1"/>
  <c r="EZ250" i="1"/>
  <c r="EZ332" i="1"/>
  <c r="EZ314" i="1"/>
  <c r="EZ309" i="1"/>
  <c r="JU259" i="1"/>
  <c r="JU179" i="1"/>
  <c r="JU327" i="1"/>
  <c r="JU138" i="1"/>
  <c r="JU189" i="1"/>
  <c r="JU290" i="1"/>
  <c r="JU166" i="1"/>
  <c r="JU178" i="1"/>
  <c r="JU223" i="1"/>
  <c r="JU242" i="1"/>
  <c r="JU308" i="1"/>
  <c r="JU300" i="1"/>
  <c r="JU204" i="1"/>
  <c r="JU249" i="1"/>
  <c r="JU255" i="1"/>
  <c r="JU312" i="1"/>
  <c r="JU334" i="1"/>
  <c r="JU341" i="1"/>
  <c r="JU339" i="1"/>
  <c r="JU271" i="1"/>
  <c r="JU316" i="1"/>
  <c r="JU225" i="1"/>
  <c r="JU239" i="1"/>
  <c r="JU337" i="1"/>
  <c r="JU172" i="1"/>
  <c r="JU148" i="1"/>
  <c r="JU226" i="1"/>
  <c r="JU303" i="1"/>
  <c r="JU206" i="1"/>
  <c r="JU160" i="1"/>
  <c r="JU309" i="1"/>
  <c r="JU203" i="1"/>
  <c r="JU140" i="1"/>
  <c r="JU250" i="1"/>
  <c r="JU256" i="1"/>
  <c r="JU292" i="1"/>
  <c r="JU164" i="1"/>
  <c r="JU279" i="1"/>
  <c r="JU326" i="1"/>
  <c r="JU224" i="1"/>
  <c r="JU323" i="1"/>
  <c r="JU214" i="1"/>
  <c r="JU293" i="1"/>
  <c r="JU149" i="1"/>
  <c r="JU233" i="1"/>
  <c r="JU310" i="1"/>
  <c r="JU176" i="1"/>
  <c r="JU200" i="1"/>
  <c r="JU287" i="1"/>
  <c r="JU243" i="1"/>
  <c r="JU227" i="1"/>
  <c r="JU207" i="1"/>
  <c r="JU218" i="1"/>
  <c r="JU276" i="1"/>
  <c r="JU161" i="1"/>
  <c r="JU202" i="1"/>
  <c r="JU306" i="1"/>
  <c r="JU253" i="1"/>
  <c r="JU272" i="1"/>
  <c r="JU181" i="1"/>
  <c r="JU321" i="1"/>
  <c r="JU167" i="1"/>
  <c r="JU318" i="1"/>
  <c r="JU205" i="1"/>
  <c r="JU210" i="1"/>
  <c r="JU319" i="1"/>
  <c r="JU266" i="1"/>
  <c r="JU286" i="1"/>
  <c r="JU220" i="1"/>
  <c r="JU317" i="1"/>
  <c r="JU232" i="1"/>
  <c r="JU267" i="1"/>
  <c r="JU191" i="1"/>
  <c r="JU301" i="1"/>
  <c r="JU199" i="1"/>
  <c r="JU213" i="1"/>
  <c r="JU193" i="1"/>
  <c r="JU247" i="1"/>
  <c r="JU288" i="1"/>
  <c r="JU208" i="1"/>
  <c r="JU162" i="1"/>
  <c r="JU257" i="1"/>
  <c r="JU258" i="1"/>
  <c r="JU246" i="1"/>
  <c r="JU305" i="1"/>
  <c r="JU163" i="1"/>
  <c r="JU139" i="1"/>
  <c r="JU19" i="1"/>
  <c r="JU215" i="1"/>
  <c r="JU302" i="1"/>
  <c r="JU194" i="1"/>
  <c r="JU245" i="1"/>
  <c r="JU236" i="1"/>
  <c r="JU212" i="1"/>
  <c r="JU222" i="1"/>
  <c r="JU340" i="1"/>
  <c r="JU335" i="1"/>
  <c r="JU211" i="1"/>
  <c r="JU209" i="1"/>
  <c r="JU307" i="1"/>
  <c r="JU190" i="1"/>
  <c r="JU187" i="1"/>
  <c r="JU315" i="1"/>
  <c r="JU146" i="1"/>
  <c r="JU269" i="1"/>
  <c r="JU314" i="1"/>
  <c r="JU304" i="1"/>
  <c r="JU265" i="1"/>
  <c r="JU171" i="1"/>
  <c r="JU338" i="1"/>
  <c r="JU180" i="1"/>
  <c r="JU147" i="1"/>
  <c r="JU254" i="1"/>
  <c r="JU141" i="1"/>
  <c r="JU282" i="1"/>
  <c r="JU251" i="1"/>
  <c r="JU252" i="1"/>
  <c r="JU183" i="1"/>
  <c r="JU192" i="1"/>
  <c r="JU169" i="1"/>
  <c r="JU217" i="1"/>
  <c r="JU201" i="1"/>
  <c r="JU238" i="1"/>
  <c r="JU333" i="1"/>
  <c r="JU277" i="1"/>
  <c r="JU278" i="1"/>
  <c r="JU184" i="1"/>
  <c r="JU280" i="1"/>
  <c r="JU241" i="1"/>
  <c r="JU325" i="1"/>
  <c r="JU329" i="1"/>
  <c r="JU275" i="1"/>
  <c r="JU285" i="1"/>
  <c r="JU281" i="1"/>
  <c r="JU283" i="1"/>
  <c r="JU328" i="1"/>
  <c r="JU173" i="1"/>
  <c r="JU237" i="1"/>
  <c r="JU248" i="1"/>
  <c r="JU284" i="1"/>
  <c r="JU216" i="1"/>
  <c r="JU291" i="1"/>
  <c r="JU165" i="1"/>
  <c r="JU330" i="1"/>
  <c r="JU260" i="1"/>
  <c r="JU299" i="1"/>
  <c r="JU234" i="1"/>
  <c r="JU155" i="1"/>
  <c r="JU289" i="1"/>
  <c r="JU313" i="1"/>
  <c r="JU273" i="1"/>
  <c r="JU185" i="1"/>
  <c r="JU311" i="1"/>
  <c r="JU270" i="1"/>
  <c r="JU235" i="1"/>
  <c r="JU332" i="1"/>
  <c r="JU154" i="1"/>
  <c r="JU298" i="1"/>
  <c r="JU182" i="1"/>
  <c r="JU244" i="1"/>
  <c r="JU219" i="1"/>
  <c r="JU170" i="1"/>
  <c r="JU188" i="1"/>
  <c r="JU320" i="1"/>
  <c r="JU268" i="1"/>
  <c r="JU324" i="1"/>
  <c r="JU20" i="1"/>
  <c r="JU322" i="1"/>
  <c r="JU240" i="1"/>
  <c r="JU336" i="1"/>
  <c r="JU274" i="1"/>
  <c r="JU175" i="1"/>
  <c r="JU331" i="1"/>
  <c r="JU221" i="1"/>
  <c r="JU174" i="1"/>
  <c r="BC29" i="1"/>
  <c r="BC38" i="1" s="1"/>
  <c r="BC32" i="1"/>
  <c r="BC41" i="1" s="1"/>
  <c r="BC30" i="1"/>
  <c r="BC39" i="1" s="1"/>
  <c r="BC28" i="1"/>
  <c r="BC37" i="1" s="1"/>
  <c r="BC26" i="1"/>
  <c r="BC35" i="1" s="1"/>
  <c r="BC31" i="1"/>
  <c r="BC40" i="1" s="1"/>
  <c r="BC27" i="1"/>
  <c r="BC36" i="1" s="1"/>
  <c r="BC33" i="1"/>
  <c r="BC25" i="1"/>
  <c r="BC34" i="1" s="1"/>
  <c r="JX272" i="1"/>
  <c r="JX276" i="1"/>
  <c r="JX317" i="1"/>
  <c r="JX275" i="1"/>
  <c r="JX225" i="1"/>
  <c r="JX200" i="1"/>
  <c r="JX307" i="1"/>
  <c r="JX289" i="1"/>
  <c r="JX235" i="1"/>
  <c r="JX155" i="1"/>
  <c r="JX331" i="1"/>
  <c r="JX267" i="1"/>
  <c r="JX329" i="1"/>
  <c r="JX193" i="1"/>
  <c r="JX305" i="1"/>
  <c r="JX282" i="1"/>
  <c r="JX244" i="1"/>
  <c r="JX241" i="1"/>
  <c r="JX312" i="1"/>
  <c r="JX337" i="1"/>
  <c r="JX148" i="1"/>
  <c r="JX232" i="1"/>
  <c r="JX204" i="1"/>
  <c r="JX140" i="1"/>
  <c r="JX215" i="1"/>
  <c r="JX281" i="1"/>
  <c r="JX300" i="1"/>
  <c r="JX202" i="1"/>
  <c r="JX277" i="1"/>
  <c r="JX210" i="1"/>
  <c r="JX178" i="1"/>
  <c r="JX273" i="1"/>
  <c r="JX338" i="1"/>
  <c r="JX169" i="1"/>
  <c r="JX227" i="1"/>
  <c r="JX302" i="1"/>
  <c r="JX214" i="1"/>
  <c r="JX185" i="1"/>
  <c r="JX236" i="1"/>
  <c r="JX328" i="1"/>
  <c r="JX183" i="1"/>
  <c r="JX184" i="1"/>
  <c r="JX334" i="1"/>
  <c r="JX323" i="1"/>
  <c r="JX322" i="1"/>
  <c r="JX340" i="1"/>
  <c r="JX285" i="1"/>
  <c r="JX207" i="1"/>
  <c r="JX208" i="1"/>
  <c r="JX192" i="1"/>
  <c r="JX247" i="1"/>
  <c r="JX206" i="1"/>
  <c r="JX180" i="1"/>
  <c r="JX189" i="1"/>
  <c r="JX306" i="1"/>
  <c r="JX326" i="1"/>
  <c r="JX246" i="1"/>
  <c r="JX279" i="1"/>
  <c r="JX290" i="1"/>
  <c r="JX212" i="1"/>
  <c r="JX239" i="1"/>
  <c r="JX309" i="1"/>
  <c r="JX313" i="1"/>
  <c r="JX330" i="1"/>
  <c r="JX251" i="1"/>
  <c r="JX288" i="1"/>
  <c r="JX199" i="1"/>
  <c r="JX335" i="1"/>
  <c r="JX315" i="1"/>
  <c r="JX203" i="1"/>
  <c r="JX141" i="1"/>
  <c r="JX233" i="1"/>
  <c r="JX166" i="1"/>
  <c r="JX325" i="1"/>
  <c r="JX170" i="1"/>
  <c r="JX154" i="1"/>
  <c r="JX291" i="1"/>
  <c r="JX257" i="1"/>
  <c r="JX187" i="1"/>
  <c r="JX278" i="1"/>
  <c r="JX165" i="1"/>
  <c r="JX314" i="1"/>
  <c r="JX301" i="1"/>
  <c r="JX138" i="1"/>
  <c r="JX234" i="1"/>
  <c r="JX259" i="1"/>
  <c r="JX268" i="1"/>
  <c r="JX19" i="1"/>
  <c r="JX286" i="1"/>
  <c r="JX188" i="1"/>
  <c r="JX271" i="1"/>
  <c r="JX316" i="1"/>
  <c r="JX270" i="1"/>
  <c r="JX219" i="1"/>
  <c r="JX220" i="1"/>
  <c r="JX217" i="1"/>
  <c r="JX221" i="1"/>
  <c r="JX280" i="1"/>
  <c r="JX242" i="1"/>
  <c r="JX321" i="1"/>
  <c r="JX308" i="1"/>
  <c r="JX190" i="1"/>
  <c r="JX255" i="1"/>
  <c r="JX205" i="1"/>
  <c r="JX266" i="1"/>
  <c r="JX240" i="1"/>
  <c r="JX254" i="1"/>
  <c r="JX218" i="1"/>
  <c r="JX318" i="1"/>
  <c r="JX213" i="1"/>
  <c r="JX293" i="1"/>
  <c r="JX265" i="1"/>
  <c r="JX274" i="1"/>
  <c r="JX320" i="1"/>
  <c r="JX171" i="1"/>
  <c r="JX194" i="1"/>
  <c r="JX173" i="1"/>
  <c r="JX181" i="1"/>
  <c r="JX336" i="1"/>
  <c r="JX324" i="1"/>
  <c r="JX269" i="1"/>
  <c r="JX245" i="1"/>
  <c r="JX248" i="1"/>
  <c r="JX298" i="1"/>
  <c r="JX139" i="1"/>
  <c r="JX243" i="1"/>
  <c r="JX224" i="1"/>
  <c r="JX174" i="1"/>
  <c r="JX146" i="1"/>
  <c r="JX249" i="1"/>
  <c r="JX223" i="1"/>
  <c r="JX303" i="1"/>
  <c r="JX299" i="1"/>
  <c r="JX176" i="1"/>
  <c r="JX333" i="1"/>
  <c r="JX341" i="1"/>
  <c r="JX191" i="1"/>
  <c r="JX163" i="1"/>
  <c r="JX258" i="1"/>
  <c r="JX327" i="1"/>
  <c r="JX149" i="1"/>
  <c r="JX161" i="1"/>
  <c r="JX304" i="1"/>
  <c r="JX175" i="1"/>
  <c r="JX332" i="1"/>
  <c r="JX182" i="1"/>
  <c r="JX260" i="1"/>
  <c r="JX250" i="1"/>
  <c r="JX252" i="1"/>
  <c r="JX319" i="1"/>
  <c r="JX216" i="1"/>
  <c r="JX226" i="1"/>
  <c r="JX287" i="1"/>
  <c r="JX283" i="1"/>
  <c r="JX238" i="1"/>
  <c r="JX162" i="1"/>
  <c r="JX209" i="1"/>
  <c r="JX211" i="1"/>
  <c r="JX256" i="1"/>
  <c r="JX179" i="1"/>
  <c r="JX147" i="1"/>
  <c r="JX20" i="1"/>
  <c r="JX339" i="1"/>
  <c r="JX310" i="1"/>
  <c r="JX292" i="1"/>
  <c r="JX201" i="1"/>
  <c r="JX253" i="1"/>
  <c r="JX311" i="1"/>
  <c r="JX237" i="1"/>
  <c r="JX164" i="1"/>
  <c r="JX167" i="1"/>
  <c r="JX172" i="1"/>
  <c r="JX222" i="1"/>
  <c r="JX160" i="1"/>
  <c r="JX284" i="1"/>
  <c r="GI298" i="1"/>
  <c r="GI265" i="1"/>
  <c r="GI227" i="1"/>
  <c r="GI213" i="1"/>
  <c r="GI209" i="1"/>
  <c r="GI237" i="1"/>
  <c r="GI260" i="1"/>
  <c r="GI176" i="1"/>
  <c r="GI184" i="1"/>
  <c r="GI203" i="1"/>
  <c r="GI338" i="1"/>
  <c r="GI170" i="1"/>
  <c r="GI328" i="1"/>
  <c r="GI254" i="1"/>
  <c r="GI165" i="1"/>
  <c r="GI161" i="1"/>
  <c r="GI206" i="1"/>
  <c r="GI187" i="1"/>
  <c r="GI172" i="1"/>
  <c r="GI315" i="1"/>
  <c r="GI302" i="1"/>
  <c r="GI270" i="1"/>
  <c r="GI279" i="1"/>
  <c r="GI290" i="1"/>
  <c r="GI226" i="1"/>
  <c r="GI233" i="1"/>
  <c r="GI293" i="1"/>
  <c r="GI221" i="1"/>
  <c r="GI333" i="1"/>
  <c r="GI340" i="1"/>
  <c r="GI188" i="1"/>
  <c r="GI212" i="1"/>
  <c r="GI286" i="1"/>
  <c r="GI160" i="1"/>
  <c r="GI138" i="1"/>
  <c r="GI246" i="1"/>
  <c r="GI273" i="1"/>
  <c r="GI208" i="1"/>
  <c r="GI283" i="1"/>
  <c r="GI284" i="1"/>
  <c r="GI214" i="1"/>
  <c r="GI316" i="1"/>
  <c r="GI321" i="1"/>
  <c r="GI220" i="1"/>
  <c r="GI171" i="1"/>
  <c r="GI193" i="1"/>
  <c r="GI218" i="1"/>
  <c r="GI274" i="1"/>
  <c r="GI167" i="1"/>
  <c r="GI241" i="1"/>
  <c r="GI282" i="1"/>
  <c r="GI320" i="1"/>
  <c r="GI222" i="1"/>
  <c r="GI269" i="1"/>
  <c r="GI242" i="1"/>
  <c r="GI166" i="1"/>
  <c r="GI244" i="1"/>
  <c r="GI181" i="1"/>
  <c r="GI190" i="1"/>
  <c r="GI211" i="1"/>
  <c r="GI317" i="1"/>
  <c r="GI173" i="1"/>
  <c r="GI194" i="1"/>
  <c r="GI174" i="1"/>
  <c r="GI314" i="1"/>
  <c r="GI191" i="1"/>
  <c r="GI20" i="1"/>
  <c r="GI224" i="1"/>
  <c r="GI225" i="1"/>
  <c r="GI178" i="1"/>
  <c r="GI334" i="1"/>
  <c r="GI299" i="1"/>
  <c r="GI326" i="1"/>
  <c r="GI267" i="1"/>
  <c r="GI141" i="1"/>
  <c r="GI163" i="1"/>
  <c r="GI183" i="1"/>
  <c r="GI301" i="1"/>
  <c r="GI207" i="1"/>
  <c r="GI251" i="1"/>
  <c r="GI308" i="1"/>
  <c r="GI232" i="1"/>
  <c r="GI278" i="1"/>
  <c r="GI256" i="1"/>
  <c r="GI147" i="1"/>
  <c r="GI272" i="1"/>
  <c r="GI215" i="1"/>
  <c r="GI306" i="1"/>
  <c r="GI291" i="1"/>
  <c r="GI307" i="1"/>
  <c r="GI140" i="1"/>
  <c r="GI305" i="1"/>
  <c r="GI300" i="1"/>
  <c r="GI175" i="1"/>
  <c r="GI192" i="1"/>
  <c r="GI235" i="1"/>
  <c r="GI201" i="1"/>
  <c r="GI217" i="1"/>
  <c r="GI243" i="1"/>
  <c r="GI245" i="1"/>
  <c r="GI259" i="1"/>
  <c r="GI154" i="1"/>
  <c r="GI275" i="1"/>
  <c r="GI248" i="1"/>
  <c r="GI255" i="1"/>
  <c r="GI337" i="1"/>
  <c r="GI288" i="1"/>
  <c r="GI330" i="1"/>
  <c r="GI253" i="1"/>
  <c r="GI311" i="1"/>
  <c r="GI323" i="1"/>
  <c r="GI271" i="1"/>
  <c r="GI341" i="1"/>
  <c r="GI332" i="1"/>
  <c r="GI335" i="1"/>
  <c r="GI309" i="1"/>
  <c r="GI185" i="1"/>
  <c r="GI200" i="1"/>
  <c r="GI318" i="1"/>
  <c r="GI223" i="1"/>
  <c r="GI281" i="1"/>
  <c r="GI287" i="1"/>
  <c r="GI289" i="1"/>
  <c r="GI303" i="1"/>
  <c r="GI169" i="1"/>
  <c r="GI219" i="1"/>
  <c r="GI268" i="1"/>
  <c r="GI331" i="1"/>
  <c r="GI325" i="1"/>
  <c r="GI339" i="1"/>
  <c r="GI319" i="1"/>
  <c r="GI310" i="1"/>
  <c r="GI329" i="1"/>
  <c r="GI155" i="1"/>
  <c r="GI285" i="1"/>
  <c r="GI199" i="1"/>
  <c r="GI204" i="1"/>
  <c r="GI19" i="1"/>
  <c r="GI148" i="1"/>
  <c r="GI182" i="1"/>
  <c r="GI216" i="1"/>
  <c r="GI322" i="1"/>
  <c r="GI240" i="1"/>
  <c r="GI276" i="1"/>
  <c r="GI280" i="1"/>
  <c r="GI266" i="1"/>
  <c r="GI149" i="1"/>
  <c r="GI292" i="1"/>
  <c r="GI327" i="1"/>
  <c r="GI277" i="1"/>
  <c r="GI304" i="1"/>
  <c r="GI257" i="1"/>
  <c r="GI189" i="1"/>
  <c r="GI179" i="1"/>
  <c r="GI336" i="1"/>
  <c r="GI139" i="1"/>
  <c r="GI239" i="1"/>
  <c r="GI312" i="1"/>
  <c r="GI313" i="1"/>
  <c r="GI250" i="1"/>
  <c r="GI205" i="1"/>
  <c r="GI164" i="1"/>
  <c r="GI202" i="1"/>
  <c r="GI210" i="1"/>
  <c r="GI258" i="1"/>
  <c r="GI247" i="1"/>
  <c r="GI249" i="1"/>
  <c r="GI180" i="1"/>
  <c r="GI234" i="1"/>
  <c r="GI236" i="1"/>
  <c r="GI146" i="1"/>
  <c r="GI162" i="1"/>
  <c r="GI324" i="1"/>
  <c r="GI238" i="1"/>
  <c r="GI252" i="1"/>
  <c r="EW172" i="1"/>
  <c r="EW302" i="1"/>
  <c r="EW191" i="1"/>
  <c r="EW214" i="1"/>
  <c r="EW281" i="1"/>
  <c r="EW235" i="1"/>
  <c r="EW252" i="1"/>
  <c r="EW313" i="1"/>
  <c r="EW179" i="1"/>
  <c r="EW139" i="1"/>
  <c r="EW189" i="1"/>
  <c r="EW155" i="1"/>
  <c r="EW167" i="1"/>
  <c r="EW184" i="1"/>
  <c r="EW141" i="1"/>
  <c r="EW204" i="1"/>
  <c r="EW222" i="1"/>
  <c r="EW248" i="1"/>
  <c r="EW164" i="1"/>
  <c r="EW254" i="1"/>
  <c r="EW291" i="1"/>
  <c r="EW338" i="1"/>
  <c r="EW306" i="1"/>
  <c r="EW335" i="1"/>
  <c r="EW311" i="1"/>
  <c r="EW165" i="1"/>
  <c r="EW148" i="1"/>
  <c r="EW194" i="1"/>
  <c r="EW206" i="1"/>
  <c r="EW140" i="1"/>
  <c r="EW328" i="1"/>
  <c r="EW322" i="1"/>
  <c r="EW310" i="1"/>
  <c r="EW270" i="1"/>
  <c r="EW251" i="1"/>
  <c r="EW325" i="1"/>
  <c r="EW312" i="1"/>
  <c r="EW314" i="1"/>
  <c r="EW320" i="1"/>
  <c r="EW174" i="1"/>
  <c r="EW253" i="1"/>
  <c r="EW199" i="1"/>
  <c r="EW216" i="1"/>
  <c r="EW19" i="1"/>
  <c r="EW282" i="1"/>
  <c r="EW219" i="1"/>
  <c r="EW267" i="1"/>
  <c r="EW241" i="1"/>
  <c r="EW161" i="1"/>
  <c r="EW331" i="1"/>
  <c r="EW333" i="1"/>
  <c r="EW317" i="1"/>
  <c r="EW290" i="1"/>
  <c r="EW240" i="1"/>
  <c r="EW339" i="1"/>
  <c r="EW218" i="1"/>
  <c r="EW202" i="1"/>
  <c r="EW225" i="1"/>
  <c r="EW268" i="1"/>
  <c r="EW232" i="1"/>
  <c r="EW273" i="1"/>
  <c r="EW209" i="1"/>
  <c r="EW321" i="1"/>
  <c r="EW330" i="1"/>
  <c r="EW185" i="1"/>
  <c r="EW324" i="1"/>
  <c r="EW146" i="1"/>
  <c r="EW269" i="1"/>
  <c r="EW201" i="1"/>
  <c r="EW211" i="1"/>
  <c r="EW250" i="1"/>
  <c r="EW292" i="1"/>
  <c r="EW275" i="1"/>
  <c r="EW138" i="1"/>
  <c r="EW169" i="1"/>
  <c r="EW154" i="1"/>
  <c r="EW301" i="1"/>
  <c r="EW303" i="1"/>
  <c r="EW176" i="1"/>
  <c r="EW166" i="1"/>
  <c r="EW180" i="1"/>
  <c r="EW341" i="1"/>
  <c r="EW220" i="1"/>
  <c r="EW207" i="1"/>
  <c r="EW289" i="1"/>
  <c r="EW247" i="1"/>
  <c r="EW257" i="1"/>
  <c r="EW318" i="1"/>
  <c r="EW213" i="1"/>
  <c r="EW245" i="1"/>
  <c r="EW340" i="1"/>
  <c r="EW315" i="1"/>
  <c r="EW187" i="1"/>
  <c r="EW171" i="1"/>
  <c r="EW178" i="1"/>
  <c r="EW233" i="1"/>
  <c r="EW244" i="1"/>
  <c r="EW260" i="1"/>
  <c r="EW249" i="1"/>
  <c r="EW272" i="1"/>
  <c r="EW293" i="1"/>
  <c r="EW239" i="1"/>
  <c r="EW304" i="1"/>
  <c r="EW234" i="1"/>
  <c r="EW336" i="1"/>
  <c r="EW316" i="1"/>
  <c r="EW162" i="1"/>
  <c r="EW182" i="1"/>
  <c r="EW170" i="1"/>
  <c r="EW243" i="1"/>
  <c r="EW208" i="1"/>
  <c r="EW205" i="1"/>
  <c r="EW271" i="1"/>
  <c r="EW286" i="1"/>
  <c r="EW332" i="1"/>
  <c r="EW242" i="1"/>
  <c r="EW147" i="1"/>
  <c r="EW193" i="1"/>
  <c r="EW221" i="1"/>
  <c r="EW210" i="1"/>
  <c r="EW173" i="1"/>
  <c r="EW188" i="1"/>
  <c r="EW323" i="1"/>
  <c r="EW203" i="1"/>
  <c r="EW224" i="1"/>
  <c r="EW279" i="1"/>
  <c r="EW288" i="1"/>
  <c r="EW246" i="1"/>
  <c r="EW285" i="1"/>
  <c r="EW149" i="1"/>
  <c r="EW278" i="1"/>
  <c r="EW237" i="1"/>
  <c r="EW227" i="1"/>
  <c r="EW190" i="1"/>
  <c r="EW183" i="1"/>
  <c r="EW181" i="1"/>
  <c r="EW236" i="1"/>
  <c r="EW212" i="1"/>
  <c r="EW226" i="1"/>
  <c r="EW319" i="1"/>
  <c r="EW300" i="1"/>
  <c r="EW223" i="1"/>
  <c r="EW256" i="1"/>
  <c r="EW334" i="1"/>
  <c r="EW238" i="1"/>
  <c r="EW299" i="1"/>
  <c r="EW329" i="1"/>
  <c r="EW175" i="1"/>
  <c r="EW192" i="1"/>
  <c r="EW20" i="1"/>
  <c r="EW217" i="1"/>
  <c r="EW283" i="1"/>
  <c r="EW309" i="1"/>
  <c r="EW255" i="1"/>
  <c r="EW280" i="1"/>
  <c r="EW337" i="1"/>
  <c r="EW200" i="1"/>
  <c r="EW258" i="1"/>
  <c r="EW259" i="1"/>
  <c r="EW327" i="1"/>
  <c r="EW215" i="1"/>
  <c r="EW305" i="1"/>
  <c r="EW307" i="1"/>
  <c r="EW284" i="1"/>
  <c r="EW160" i="1"/>
  <c r="EW308" i="1"/>
  <c r="EW298" i="1"/>
  <c r="EW265" i="1"/>
  <c r="EW163" i="1"/>
  <c r="EW277" i="1"/>
  <c r="EW326" i="1"/>
  <c r="EW274" i="1"/>
  <c r="EW266" i="1"/>
  <c r="EW276" i="1"/>
  <c r="EW287" i="1"/>
  <c r="BP283" i="1"/>
  <c r="BP244" i="1"/>
  <c r="BP247" i="1"/>
  <c r="BP249" i="1"/>
  <c r="BP260" i="1"/>
  <c r="BP258" i="1"/>
  <c r="BP315" i="1"/>
  <c r="BP337" i="1"/>
  <c r="BP314" i="1"/>
  <c r="BP167" i="1"/>
  <c r="BP259" i="1"/>
  <c r="BP188" i="1"/>
  <c r="BP20" i="1"/>
  <c r="BP271" i="1"/>
  <c r="BP303" i="1"/>
  <c r="BP316" i="1"/>
  <c r="BP169" i="1"/>
  <c r="BP293" i="1"/>
  <c r="BP280" i="1"/>
  <c r="BP147" i="1"/>
  <c r="BP328" i="1"/>
  <c r="BP319" i="1"/>
  <c r="BP288" i="1"/>
  <c r="BP223" i="1"/>
  <c r="BP140" i="1"/>
  <c r="BP141" i="1"/>
  <c r="BP138" i="1"/>
  <c r="BP207" i="1"/>
  <c r="BP284" i="1"/>
  <c r="BP269" i="1"/>
  <c r="BP268" i="1"/>
  <c r="BP277" i="1"/>
  <c r="BP191" i="1"/>
  <c r="BP318" i="1"/>
  <c r="BP307" i="1"/>
  <c r="BP139" i="1"/>
  <c r="BP227" i="1"/>
  <c r="BP252" i="1"/>
  <c r="BP272" i="1"/>
  <c r="BP221" i="1"/>
  <c r="BP218" i="1"/>
  <c r="BP222" i="1"/>
  <c r="BP214" i="1"/>
  <c r="BP238" i="1"/>
  <c r="BP178" i="1"/>
  <c r="BP215" i="1"/>
  <c r="BP210" i="1"/>
  <c r="BP304" i="1"/>
  <c r="BP330" i="1"/>
  <c r="BP335" i="1"/>
  <c r="BP326" i="1"/>
  <c r="BP300" i="1"/>
  <c r="BP206" i="1"/>
  <c r="BP201" i="1"/>
  <c r="BP313" i="1"/>
  <c r="BP265" i="1"/>
  <c r="BP255" i="1"/>
  <c r="BP266" i="1"/>
  <c r="BP154" i="1"/>
  <c r="BP179" i="1"/>
  <c r="BP301" i="1"/>
  <c r="BP309" i="1"/>
  <c r="BP166" i="1"/>
  <c r="BP155" i="1"/>
  <c r="BP181" i="1"/>
  <c r="BP182" i="1"/>
  <c r="BP176" i="1"/>
  <c r="BP341" i="1"/>
  <c r="BP323" i="1"/>
  <c r="BP279" i="1"/>
  <c r="BP281" i="1"/>
  <c r="BP232" i="1"/>
  <c r="BP254" i="1"/>
  <c r="BP211" i="1"/>
  <c r="BP302" i="1"/>
  <c r="BP333" i="1"/>
  <c r="BP217" i="1"/>
  <c r="BP173" i="1"/>
  <c r="BP183" i="1"/>
  <c r="BP312" i="1"/>
  <c r="BP257" i="1"/>
  <c r="BP285" i="1"/>
  <c r="BP242" i="1"/>
  <c r="BP245" i="1"/>
  <c r="BP233" i="1"/>
  <c r="BP237" i="1"/>
  <c r="BP146" i="1"/>
  <c r="BP149" i="1"/>
  <c r="BP204" i="1"/>
  <c r="BP163" i="1"/>
  <c r="BP165" i="1"/>
  <c r="BP170" i="1"/>
  <c r="BP164" i="1"/>
  <c r="BP200" i="1"/>
  <c r="BP320" i="1"/>
  <c r="BP287" i="1"/>
  <c r="BP273" i="1"/>
  <c r="BP292" i="1"/>
  <c r="BP289" i="1"/>
  <c r="BP148" i="1"/>
  <c r="BP194" i="1"/>
  <c r="BP209" i="1"/>
  <c r="BP212" i="1"/>
  <c r="BP172" i="1"/>
  <c r="BP180" i="1"/>
  <c r="BP199" i="1"/>
  <c r="BP219" i="1"/>
  <c r="BP213" i="1"/>
  <c r="BP19" i="1"/>
  <c r="BP236" i="1"/>
  <c r="BP161" i="1"/>
  <c r="BP275" i="1"/>
  <c r="BP291" i="1"/>
  <c r="BP290" i="1"/>
  <c r="BP339" i="1"/>
  <c r="BP160" i="1"/>
  <c r="BP239" i="1"/>
  <c r="BP184" i="1"/>
  <c r="BP189" i="1"/>
  <c r="BP171" i="1"/>
  <c r="BP225" i="1"/>
  <c r="BP226" i="1"/>
  <c r="BP308" i="1"/>
  <c r="BP322" i="1"/>
  <c r="BP203" i="1"/>
  <c r="BP267" i="1"/>
  <c r="BP306" i="1"/>
  <c r="BP298" i="1"/>
  <c r="BP299" i="1"/>
  <c r="BP332" i="1"/>
  <c r="BP248" i="1"/>
  <c r="BP324" i="1"/>
  <c r="BP334" i="1"/>
  <c r="BP240" i="1"/>
  <c r="BP202" i="1"/>
  <c r="BP205" i="1"/>
  <c r="BP193" i="1"/>
  <c r="BP274" i="1"/>
  <c r="BP235" i="1"/>
  <c r="BP321" i="1"/>
  <c r="BP310" i="1"/>
  <c r="BP327" i="1"/>
  <c r="BP325" i="1"/>
  <c r="BP336" i="1"/>
  <c r="BP251" i="1"/>
  <c r="BP278" i="1"/>
  <c r="BP253" i="1"/>
  <c r="BP331" i="1"/>
  <c r="BP243" i="1"/>
  <c r="BP224" i="1"/>
  <c r="BP175" i="1"/>
  <c r="BP246" i="1"/>
  <c r="BP234" i="1"/>
  <c r="BP311" i="1"/>
  <c r="BP216" i="1"/>
  <c r="BP276" i="1"/>
  <c r="BP256" i="1"/>
  <c r="BP282" i="1"/>
  <c r="BP338" i="1"/>
  <c r="BP270" i="1"/>
  <c r="BP286" i="1"/>
  <c r="BP162" i="1"/>
  <c r="BP305" i="1"/>
  <c r="BP241" i="1"/>
  <c r="BP185" i="1"/>
  <c r="BP329" i="1"/>
  <c r="BP250" i="1"/>
  <c r="BP192" i="1"/>
  <c r="BP340" i="1"/>
  <c r="BP317" i="1"/>
  <c r="BP220" i="1"/>
  <c r="BP190" i="1"/>
  <c r="BP174" i="1"/>
  <c r="BP208" i="1"/>
  <c r="BP187" i="1"/>
  <c r="BI328" i="1"/>
  <c r="BI324" i="1"/>
  <c r="BI193" i="1"/>
  <c r="BI170" i="1"/>
  <c r="BI140" i="1"/>
  <c r="BI280" i="1"/>
  <c r="BI338" i="1"/>
  <c r="BI282" i="1"/>
  <c r="BI210" i="1"/>
  <c r="BI194" i="1"/>
  <c r="BI334" i="1"/>
  <c r="BI302" i="1"/>
  <c r="BI176" i="1"/>
  <c r="BI288" i="1"/>
  <c r="BI335" i="1"/>
  <c r="BI300" i="1"/>
  <c r="BI241" i="1"/>
  <c r="BI250" i="1"/>
  <c r="BI274" i="1"/>
  <c r="BI223" i="1"/>
  <c r="BI326" i="1"/>
  <c r="BI246" i="1"/>
  <c r="BI191" i="1"/>
  <c r="BI286" i="1"/>
  <c r="BI211" i="1"/>
  <c r="BI165" i="1"/>
  <c r="BI287" i="1"/>
  <c r="BI233" i="1"/>
  <c r="BI275" i="1"/>
  <c r="BI320" i="1"/>
  <c r="BI204" i="1"/>
  <c r="BI236" i="1"/>
  <c r="BI220" i="1"/>
  <c r="BI259" i="1"/>
  <c r="BI284" i="1"/>
  <c r="BI207" i="1"/>
  <c r="BI321" i="1"/>
  <c r="BI273" i="1"/>
  <c r="BI267" i="1"/>
  <c r="BI171" i="1"/>
  <c r="BI200" i="1"/>
  <c r="BI260" i="1"/>
  <c r="BI323" i="1"/>
  <c r="BI318" i="1"/>
  <c r="BI277" i="1"/>
  <c r="BI172" i="1"/>
  <c r="BI249" i="1"/>
  <c r="BI203" i="1"/>
  <c r="BI271" i="1"/>
  <c r="BI148" i="1"/>
  <c r="BI221" i="1"/>
  <c r="BI301" i="1"/>
  <c r="BI332" i="1"/>
  <c r="BI303" i="1"/>
  <c r="BI313" i="1"/>
  <c r="BI276" i="1"/>
  <c r="BI315" i="1"/>
  <c r="BI232" i="1"/>
  <c r="BI179" i="1"/>
  <c r="BI146" i="1"/>
  <c r="BI265" i="1"/>
  <c r="BI331" i="1"/>
  <c r="BI256" i="1"/>
  <c r="BI289" i="1"/>
  <c r="BI240" i="1"/>
  <c r="BI175" i="1"/>
  <c r="BI209" i="1"/>
  <c r="BI272" i="1"/>
  <c r="BI299" i="1"/>
  <c r="BI298" i="1"/>
  <c r="BI306" i="1"/>
  <c r="BI216" i="1"/>
  <c r="BI248" i="1"/>
  <c r="BI208" i="1"/>
  <c r="BI327" i="1"/>
  <c r="BI278" i="1"/>
  <c r="BI149" i="1"/>
  <c r="BI181" i="1"/>
  <c r="BI161" i="1"/>
  <c r="BI234" i="1"/>
  <c r="BI189" i="1"/>
  <c r="BI237" i="1"/>
  <c r="BI311" i="1"/>
  <c r="BI243" i="1"/>
  <c r="BI308" i="1"/>
  <c r="BI305" i="1"/>
  <c r="BI190" i="1"/>
  <c r="BI307" i="1"/>
  <c r="BI285" i="1"/>
  <c r="BI167" i="1"/>
  <c r="BI317" i="1"/>
  <c r="BI184" i="1"/>
  <c r="BI283" i="1"/>
  <c r="BI304" i="1"/>
  <c r="BI253" i="1"/>
  <c r="BI180" i="1"/>
  <c r="BI270" i="1"/>
  <c r="BI255" i="1"/>
  <c r="BI333" i="1"/>
  <c r="BI238" i="1"/>
  <c r="BI178" i="1"/>
  <c r="BI314" i="1"/>
  <c r="BI279" i="1"/>
  <c r="BI319" i="1"/>
  <c r="BI336" i="1"/>
  <c r="BI251" i="1"/>
  <c r="BI322" i="1"/>
  <c r="BI141" i="1"/>
  <c r="BI147" i="1"/>
  <c r="BI341" i="1"/>
  <c r="BI252" i="1"/>
  <c r="BI162" i="1"/>
  <c r="BI192" i="1"/>
  <c r="BI222" i="1"/>
  <c r="BI174" i="1"/>
  <c r="BI244" i="1"/>
  <c r="BI20" i="1"/>
  <c r="BI254" i="1"/>
  <c r="BI226" i="1"/>
  <c r="BI292" i="1"/>
  <c r="BI316" i="1"/>
  <c r="BI154" i="1"/>
  <c r="BI224" i="1"/>
  <c r="BI219" i="1"/>
  <c r="BI202" i="1"/>
  <c r="BI337" i="1"/>
  <c r="BI155" i="1"/>
  <c r="BI213" i="1"/>
  <c r="BI310" i="1"/>
  <c r="BI268" i="1"/>
  <c r="BI312" i="1"/>
  <c r="BI247" i="1"/>
  <c r="BI340" i="1"/>
  <c r="BI245" i="1"/>
  <c r="BI185" i="1"/>
  <c r="BI257" i="1"/>
  <c r="BI173" i="1"/>
  <c r="BI214" i="1"/>
  <c r="BI206" i="1"/>
  <c r="BI217" i="1"/>
  <c r="BI225" i="1"/>
  <c r="BI163" i="1"/>
  <c r="BI325" i="1"/>
  <c r="BI281" i="1"/>
  <c r="BI269" i="1"/>
  <c r="BI160" i="1"/>
  <c r="BI138" i="1"/>
  <c r="BI290" i="1"/>
  <c r="BI19" i="1"/>
  <c r="BI291" i="1"/>
  <c r="BI169" i="1"/>
  <c r="BI182" i="1"/>
  <c r="BI258" i="1"/>
  <c r="BI139" i="1"/>
  <c r="BI205" i="1"/>
  <c r="BI201" i="1"/>
  <c r="BI227" i="1"/>
  <c r="BI199" i="1"/>
  <c r="BI183" i="1"/>
  <c r="BI235" i="1"/>
  <c r="BI329" i="1"/>
  <c r="BI293" i="1"/>
  <c r="BI309" i="1"/>
  <c r="BI212" i="1"/>
  <c r="BI215" i="1"/>
  <c r="BI187" i="1"/>
  <c r="BI242" i="1"/>
  <c r="BI164" i="1"/>
  <c r="BI266" i="1"/>
  <c r="BI330" i="1"/>
  <c r="BI339" i="1"/>
  <c r="BI166" i="1"/>
  <c r="BI188" i="1"/>
  <c r="BI239" i="1"/>
  <c r="BI218" i="1"/>
  <c r="JU30" i="1"/>
  <c r="JU39" i="1" s="1"/>
  <c r="JU33" i="1"/>
  <c r="JU28" i="1"/>
  <c r="JU37" i="1" s="1"/>
  <c r="JU29" i="1"/>
  <c r="JU38" i="1" s="1"/>
  <c r="JU31" i="1"/>
  <c r="JU40" i="1" s="1"/>
  <c r="JU32" i="1"/>
  <c r="JU41" i="1" s="1"/>
  <c r="JU25" i="1"/>
  <c r="JU34" i="1" s="1"/>
  <c r="JU26" i="1"/>
  <c r="JU35" i="1" s="1"/>
  <c r="JU27" i="1"/>
  <c r="JU36" i="1" s="1"/>
  <c r="DO219" i="1"/>
  <c r="DO167" i="1"/>
  <c r="DO317" i="1"/>
  <c r="DO161" i="1"/>
  <c r="DO171" i="1"/>
  <c r="DO214" i="1"/>
  <c r="DO20" i="1"/>
  <c r="DO206" i="1"/>
  <c r="DO268" i="1"/>
  <c r="DO234" i="1"/>
  <c r="DO203" i="1"/>
  <c r="DO155" i="1"/>
  <c r="DO176" i="1"/>
  <c r="DO336" i="1"/>
  <c r="DO340" i="1"/>
  <c r="DO226" i="1"/>
  <c r="DO154" i="1"/>
  <c r="DO178" i="1"/>
  <c r="DO245" i="1"/>
  <c r="DO205" i="1"/>
  <c r="DO19" i="1"/>
  <c r="DO277" i="1"/>
  <c r="DO218" i="1"/>
  <c r="DO280" i="1"/>
  <c r="DO232" i="1"/>
  <c r="DO285" i="1"/>
  <c r="DO307" i="1"/>
  <c r="DO301" i="1"/>
  <c r="DO183" i="1"/>
  <c r="DO185" i="1"/>
  <c r="DO175" i="1"/>
  <c r="DO212" i="1"/>
  <c r="DO275" i="1"/>
  <c r="DO242" i="1"/>
  <c r="DO247" i="1"/>
  <c r="DO240" i="1"/>
  <c r="DO162" i="1"/>
  <c r="DO287" i="1"/>
  <c r="DO146" i="1"/>
  <c r="DO233" i="1"/>
  <c r="DO322" i="1"/>
  <c r="DO338" i="1"/>
  <c r="DO192" i="1"/>
  <c r="DO316" i="1"/>
  <c r="DO249" i="1"/>
  <c r="DO258" i="1"/>
  <c r="DO201" i="1"/>
  <c r="DO210" i="1"/>
  <c r="DO225" i="1"/>
  <c r="DO282" i="1"/>
  <c r="DO292" i="1"/>
  <c r="DO311" i="1"/>
  <c r="DO274" i="1"/>
  <c r="DO333" i="1"/>
  <c r="DO191" i="1"/>
  <c r="DO220" i="1"/>
  <c r="DO308" i="1"/>
  <c r="DO172" i="1"/>
  <c r="DO181" i="1"/>
  <c r="DO310" i="1"/>
  <c r="DO202" i="1"/>
  <c r="DO223" i="1"/>
  <c r="DO250" i="1"/>
  <c r="DO270" i="1"/>
  <c r="DO269" i="1"/>
  <c r="DO325" i="1"/>
  <c r="DO319" i="1"/>
  <c r="DO257" i="1"/>
  <c r="DO312" i="1"/>
  <c r="DO335" i="1"/>
  <c r="DO138" i="1"/>
  <c r="DO179" i="1"/>
  <c r="DO187" i="1"/>
  <c r="DO169" i="1"/>
  <c r="DO215" i="1"/>
  <c r="DO182" i="1"/>
  <c r="DO300" i="1"/>
  <c r="DO306" i="1"/>
  <c r="DO236" i="1"/>
  <c r="DO246" i="1"/>
  <c r="DO337" i="1"/>
  <c r="DO288" i="1"/>
  <c r="DO299" i="1"/>
  <c r="DO160" i="1"/>
  <c r="DO180" i="1"/>
  <c r="DO170" i="1"/>
  <c r="DO213" i="1"/>
  <c r="DO239" i="1"/>
  <c r="DO207" i="1"/>
  <c r="DO204" i="1"/>
  <c r="DO189" i="1"/>
  <c r="DO141" i="1"/>
  <c r="DO237" i="1"/>
  <c r="DO222" i="1"/>
  <c r="DO271" i="1"/>
  <c r="DO255" i="1"/>
  <c r="DO251" i="1"/>
  <c r="DO238" i="1"/>
  <c r="DO174" i="1"/>
  <c r="DO190" i="1"/>
  <c r="DO329" i="1"/>
  <c r="DO326" i="1"/>
  <c r="DO166" i="1"/>
  <c r="DO184" i="1"/>
  <c r="DO193" i="1"/>
  <c r="DO256" i="1"/>
  <c r="DO252" i="1"/>
  <c r="DO227" i="1"/>
  <c r="DO259" i="1"/>
  <c r="DO165" i="1"/>
  <c r="DO267" i="1"/>
  <c r="DO200" i="1"/>
  <c r="DO334" i="1"/>
  <c r="DO309" i="1"/>
  <c r="DO314" i="1"/>
  <c r="DO320" i="1"/>
  <c r="DO302" i="1"/>
  <c r="DO188" i="1"/>
  <c r="DO140" i="1"/>
  <c r="DO194" i="1"/>
  <c r="DO313" i="1"/>
  <c r="DO327" i="1"/>
  <c r="DO330" i="1"/>
  <c r="DO260" i="1"/>
  <c r="DO149" i="1"/>
  <c r="DO147" i="1"/>
  <c r="DO339" i="1"/>
  <c r="DO211" i="1"/>
  <c r="DO332" i="1"/>
  <c r="DO163" i="1"/>
  <c r="DO283" i="1"/>
  <c r="DO208" i="1"/>
  <c r="DO221" i="1"/>
  <c r="DO324" i="1"/>
  <c r="DO139" i="1"/>
  <c r="DO243" i="1"/>
  <c r="DO164" i="1"/>
  <c r="DO305" i="1"/>
  <c r="DO279" i="1"/>
  <c r="DO321" i="1"/>
  <c r="DO331" i="1"/>
  <c r="DO244" i="1"/>
  <c r="DO209" i="1"/>
  <c r="DO323" i="1"/>
  <c r="DO148" i="1"/>
  <c r="DO265" i="1"/>
  <c r="DO224" i="1"/>
  <c r="DO293" i="1"/>
  <c r="DO266" i="1"/>
  <c r="DO235" i="1"/>
  <c r="DO341" i="1"/>
  <c r="DO199" i="1"/>
  <c r="DO318" i="1"/>
  <c r="DO284" i="1"/>
  <c r="DO298" i="1"/>
  <c r="DO278" i="1"/>
  <c r="DO290" i="1"/>
  <c r="DO286" i="1"/>
  <c r="DO281" i="1"/>
  <c r="DO248" i="1"/>
  <c r="DO216" i="1"/>
  <c r="DO253" i="1"/>
  <c r="DO289" i="1"/>
  <c r="DO272" i="1"/>
  <c r="DO241" i="1"/>
  <c r="DO303" i="1"/>
  <c r="DO276" i="1"/>
  <c r="DO304" i="1"/>
  <c r="DO315" i="1"/>
  <c r="DO291" i="1"/>
  <c r="DO328" i="1"/>
  <c r="DO273" i="1"/>
  <c r="DO217" i="1"/>
  <c r="DO254" i="1"/>
  <c r="DO173" i="1"/>
  <c r="FZ180" i="1"/>
  <c r="FZ239" i="1"/>
  <c r="FZ216" i="1"/>
  <c r="FZ280" i="1"/>
  <c r="FZ161" i="1"/>
  <c r="FZ233" i="1"/>
  <c r="FZ338" i="1"/>
  <c r="FZ203" i="1"/>
  <c r="FZ181" i="1"/>
  <c r="FZ236" i="1"/>
  <c r="FZ226" i="1"/>
  <c r="FZ155" i="1"/>
  <c r="FZ154" i="1"/>
  <c r="FZ250" i="1"/>
  <c r="FZ305" i="1"/>
  <c r="FZ323" i="1"/>
  <c r="FZ271" i="1"/>
  <c r="FZ260" i="1"/>
  <c r="FZ335" i="1"/>
  <c r="FZ326" i="1"/>
  <c r="FZ208" i="1"/>
  <c r="FZ267" i="1"/>
  <c r="FZ185" i="1"/>
  <c r="FZ327" i="1"/>
  <c r="FZ274" i="1"/>
  <c r="FZ187" i="1"/>
  <c r="FZ220" i="1"/>
  <c r="FZ270" i="1"/>
  <c r="FZ293" i="1"/>
  <c r="FZ329" i="1"/>
  <c r="FZ223" i="1"/>
  <c r="FZ210" i="1"/>
  <c r="FZ332" i="1"/>
  <c r="FZ276" i="1"/>
  <c r="FZ254" i="1"/>
  <c r="FZ304" i="1"/>
  <c r="FZ167" i="1"/>
  <c r="FZ213" i="1"/>
  <c r="FZ331" i="1"/>
  <c r="FZ298" i="1"/>
  <c r="FZ290" i="1"/>
  <c r="FZ217" i="1"/>
  <c r="FZ330" i="1"/>
  <c r="FZ315" i="1"/>
  <c r="FZ268" i="1"/>
  <c r="FZ288" i="1"/>
  <c r="FZ308" i="1"/>
  <c r="FZ191" i="1"/>
  <c r="FZ321" i="1"/>
  <c r="FZ334" i="1"/>
  <c r="FZ311" i="1"/>
  <c r="FZ320" i="1"/>
  <c r="FZ171" i="1"/>
  <c r="FZ241" i="1"/>
  <c r="FZ306" i="1"/>
  <c r="FZ317" i="1"/>
  <c r="FZ275" i="1"/>
  <c r="FZ251" i="1"/>
  <c r="FZ328" i="1"/>
  <c r="FZ163" i="1"/>
  <c r="FZ221" i="1"/>
  <c r="FZ337" i="1"/>
  <c r="FZ316" i="1"/>
  <c r="FZ333" i="1"/>
  <c r="FZ253" i="1"/>
  <c r="FZ336" i="1"/>
  <c r="FZ160" i="1"/>
  <c r="FZ242" i="1"/>
  <c r="FZ303" i="1"/>
  <c r="FZ193" i="1"/>
  <c r="FZ207" i="1"/>
  <c r="FZ189" i="1"/>
  <c r="FZ240" i="1"/>
  <c r="FZ222" i="1"/>
  <c r="FZ310" i="1"/>
  <c r="FZ339" i="1"/>
  <c r="FZ259" i="1"/>
  <c r="FZ225" i="1"/>
  <c r="FZ340" i="1"/>
  <c r="FZ219" i="1"/>
  <c r="FZ215" i="1"/>
  <c r="FZ301" i="1"/>
  <c r="FZ147" i="1"/>
  <c r="FZ243" i="1"/>
  <c r="FZ164" i="1"/>
  <c r="FZ279" i="1"/>
  <c r="FZ269" i="1"/>
  <c r="FZ322" i="1"/>
  <c r="FZ312" i="1"/>
  <c r="FZ284" i="1"/>
  <c r="FZ265" i="1"/>
  <c r="FZ302" i="1"/>
  <c r="FZ148" i="1"/>
  <c r="FZ314" i="1"/>
  <c r="FZ211" i="1"/>
  <c r="FZ247" i="1"/>
  <c r="FZ324" i="1"/>
  <c r="FZ273" i="1"/>
  <c r="FZ218" i="1"/>
  <c r="FZ238" i="1"/>
  <c r="FZ325" i="1"/>
  <c r="FZ286" i="1"/>
  <c r="FZ201" i="1"/>
  <c r="FZ234" i="1"/>
  <c r="FZ162" i="1"/>
  <c r="FZ237" i="1"/>
  <c r="FZ300" i="1"/>
  <c r="FZ179" i="1"/>
  <c r="FZ139" i="1"/>
  <c r="FZ212" i="1"/>
  <c r="FZ140" i="1"/>
  <c r="FZ291" i="1"/>
  <c r="FZ184" i="1"/>
  <c r="FZ175" i="1"/>
  <c r="FZ209" i="1"/>
  <c r="FZ313" i="1"/>
  <c r="FZ149" i="1"/>
  <c r="FZ194" i="1"/>
  <c r="FZ202" i="1"/>
  <c r="FZ281" i="1"/>
  <c r="FZ248" i="1"/>
  <c r="FZ20" i="1"/>
  <c r="FZ206" i="1"/>
  <c r="FZ174" i="1"/>
  <c r="FZ214" i="1"/>
  <c r="FZ192" i="1"/>
  <c r="FZ272" i="1"/>
  <c r="FZ141" i="1"/>
  <c r="FZ183" i="1"/>
  <c r="FZ277" i="1"/>
  <c r="FZ227" i="1"/>
  <c r="FZ245" i="1"/>
  <c r="FZ188" i="1"/>
  <c r="FZ266" i="1"/>
  <c r="FZ257" i="1"/>
  <c r="FZ199" i="1"/>
  <c r="FZ252" i="1"/>
  <c r="FZ182" i="1"/>
  <c r="FZ204" i="1"/>
  <c r="FZ178" i="1"/>
  <c r="FZ285" i="1"/>
  <c r="FZ255" i="1"/>
  <c r="FZ289" i="1"/>
  <c r="FZ244" i="1"/>
  <c r="FZ287" i="1"/>
  <c r="FZ292" i="1"/>
  <c r="FZ224" i="1"/>
  <c r="FZ258" i="1"/>
  <c r="FZ146" i="1"/>
  <c r="FZ232" i="1"/>
  <c r="FZ309" i="1"/>
  <c r="FZ200" i="1"/>
  <c r="FZ299" i="1"/>
  <c r="FZ235" i="1"/>
  <c r="FZ341" i="1"/>
  <c r="FZ165" i="1"/>
  <c r="FZ283" i="1"/>
  <c r="FZ319" i="1"/>
  <c r="FZ205" i="1"/>
  <c r="FZ249" i="1"/>
  <c r="FZ246" i="1"/>
  <c r="FZ256" i="1"/>
  <c r="FZ138" i="1"/>
  <c r="FZ318" i="1"/>
  <c r="FZ278" i="1"/>
  <c r="FZ169" i="1"/>
  <c r="FZ176" i="1"/>
  <c r="FZ170" i="1"/>
  <c r="FZ307" i="1"/>
  <c r="FZ19" i="1"/>
  <c r="FZ173" i="1"/>
  <c r="FZ166" i="1"/>
  <c r="FZ282" i="1"/>
  <c r="FZ190" i="1"/>
  <c r="FZ172" i="1"/>
  <c r="DQ31" i="1"/>
  <c r="DQ40" i="1" s="1"/>
  <c r="DQ26" i="1"/>
  <c r="DQ35" i="1" s="1"/>
  <c r="DQ27" i="1"/>
  <c r="DQ36" i="1" s="1"/>
  <c r="DQ33" i="1"/>
  <c r="DQ30" i="1"/>
  <c r="DQ39" i="1" s="1"/>
  <c r="DQ32" i="1"/>
  <c r="DQ41" i="1" s="1"/>
  <c r="DQ29" i="1"/>
  <c r="DQ38" i="1" s="1"/>
  <c r="DQ25" i="1"/>
  <c r="DQ34" i="1" s="1"/>
  <c r="DQ28" i="1"/>
  <c r="DQ37" i="1" s="1"/>
  <c r="IR33" i="1"/>
  <c r="IR26" i="1"/>
  <c r="IR35" i="1" s="1"/>
  <c r="IR31" i="1"/>
  <c r="IR40" i="1" s="1"/>
  <c r="IR29" i="1"/>
  <c r="IR38" i="1" s="1"/>
  <c r="IR27" i="1"/>
  <c r="IR36" i="1" s="1"/>
  <c r="IR28" i="1"/>
  <c r="IR37" i="1" s="1"/>
  <c r="IR32" i="1"/>
  <c r="IR41" i="1" s="1"/>
  <c r="IR30" i="1"/>
  <c r="IR39" i="1" s="1"/>
  <c r="IR25" i="1"/>
  <c r="IR34" i="1" s="1"/>
  <c r="GX211" i="1"/>
  <c r="GX267" i="1"/>
  <c r="GX337" i="1"/>
  <c r="GX203" i="1"/>
  <c r="GX302" i="1"/>
  <c r="GX287" i="1"/>
  <c r="GX280" i="1"/>
  <c r="GX223" i="1"/>
  <c r="GX214" i="1"/>
  <c r="GX176" i="1"/>
  <c r="GX319" i="1"/>
  <c r="GX218" i="1"/>
  <c r="GX257" i="1"/>
  <c r="GX316" i="1"/>
  <c r="GX276" i="1"/>
  <c r="GX291" i="1"/>
  <c r="GX148" i="1"/>
  <c r="GX184" i="1"/>
  <c r="GX221" i="1"/>
  <c r="GX244" i="1"/>
  <c r="GX336" i="1"/>
  <c r="GX19" i="1"/>
  <c r="GX326" i="1"/>
  <c r="GX232" i="1"/>
  <c r="GX254" i="1"/>
  <c r="GX169" i="1"/>
  <c r="GX166" i="1"/>
  <c r="GX271" i="1"/>
  <c r="GX273" i="1"/>
  <c r="GX285" i="1"/>
  <c r="GX147" i="1"/>
  <c r="GX338" i="1"/>
  <c r="GX324" i="1"/>
  <c r="GX272" i="1"/>
  <c r="GX178" i="1"/>
  <c r="GX318" i="1"/>
  <c r="GX220" i="1"/>
  <c r="GX181" i="1"/>
  <c r="GX327" i="1"/>
  <c r="GX219" i="1"/>
  <c r="GX289" i="1"/>
  <c r="GX290" i="1"/>
  <c r="GX311" i="1"/>
  <c r="GX179" i="1"/>
  <c r="GX200" i="1"/>
  <c r="GX286" i="1"/>
  <c r="GX191" i="1"/>
  <c r="GX255" i="1"/>
  <c r="GX241" i="1"/>
  <c r="GX164" i="1"/>
  <c r="GX163" i="1"/>
  <c r="GX215" i="1"/>
  <c r="GX174" i="1"/>
  <c r="GX245" i="1"/>
  <c r="GX238" i="1"/>
  <c r="GX155" i="1"/>
  <c r="GX333" i="1"/>
  <c r="GX212" i="1"/>
  <c r="GX161" i="1"/>
  <c r="GX222" i="1"/>
  <c r="GX234" i="1"/>
  <c r="GX188" i="1"/>
  <c r="GX279" i="1"/>
  <c r="GX226" i="1"/>
  <c r="GX165" i="1"/>
  <c r="GX283" i="1"/>
  <c r="GX248" i="1"/>
  <c r="GX170" i="1"/>
  <c r="GX20" i="1"/>
  <c r="GX207" i="1"/>
  <c r="GX182" i="1"/>
  <c r="GX266" i="1"/>
  <c r="GX331" i="1"/>
  <c r="GX160" i="1"/>
  <c r="GX317" i="1"/>
  <c r="GX236" i="1"/>
  <c r="GX308" i="1"/>
  <c r="GX330" i="1"/>
  <c r="GX270" i="1"/>
  <c r="GX194" i="1"/>
  <c r="GX303" i="1"/>
  <c r="GX201" i="1"/>
  <c r="GX173" i="1"/>
  <c r="GX149" i="1"/>
  <c r="GX300" i="1"/>
  <c r="GX314" i="1"/>
  <c r="GX199" i="1"/>
  <c r="GX322" i="1"/>
  <c r="GX335" i="1"/>
  <c r="GX251" i="1"/>
  <c r="GX253" i="1"/>
  <c r="GX154" i="1"/>
  <c r="GX332" i="1"/>
  <c r="GX306" i="1"/>
  <c r="GX180" i="1"/>
  <c r="GX275" i="1"/>
  <c r="GX190" i="1"/>
  <c r="GX172" i="1"/>
  <c r="GX292" i="1"/>
  <c r="GX328" i="1"/>
  <c r="GX329" i="1"/>
  <c r="GX235" i="1"/>
  <c r="GX265" i="1"/>
  <c r="GX305" i="1"/>
  <c r="GX239" i="1"/>
  <c r="GX315" i="1"/>
  <c r="GX237" i="1"/>
  <c r="GX282" i="1"/>
  <c r="GX307" i="1"/>
  <c r="GX167" i="1"/>
  <c r="GX304" i="1"/>
  <c r="GX206" i="1"/>
  <c r="GX312" i="1"/>
  <c r="GX187" i="1"/>
  <c r="GX243" i="1"/>
  <c r="GX205" i="1"/>
  <c r="GX310" i="1"/>
  <c r="GX193" i="1"/>
  <c r="GX269" i="1"/>
  <c r="GX339" i="1"/>
  <c r="GX323" i="1"/>
  <c r="GX268" i="1"/>
  <c r="GX246" i="1"/>
  <c r="GX320" i="1"/>
  <c r="GX277" i="1"/>
  <c r="GX185" i="1"/>
  <c r="GX334" i="1"/>
  <c r="GX189" i="1"/>
  <c r="GX281" i="1"/>
  <c r="GX299" i="1"/>
  <c r="GX274" i="1"/>
  <c r="GX278" i="1"/>
  <c r="GX341" i="1"/>
  <c r="GX252" i="1"/>
  <c r="GX340" i="1"/>
  <c r="GX213" i="1"/>
  <c r="GX256" i="1"/>
  <c r="GX298" i="1"/>
  <c r="GX175" i="1"/>
  <c r="GX313" i="1"/>
  <c r="GX224" i="1"/>
  <c r="GX192" i="1"/>
  <c r="GX162" i="1"/>
  <c r="GX250" i="1"/>
  <c r="GX309" i="1"/>
  <c r="GX233" i="1"/>
  <c r="GX240" i="1"/>
  <c r="GX204" i="1"/>
  <c r="GX325" i="1"/>
  <c r="GX216" i="1"/>
  <c r="GX202" i="1"/>
  <c r="GX208" i="1"/>
  <c r="GX260" i="1"/>
  <c r="GX227" i="1"/>
  <c r="GX183" i="1"/>
  <c r="GX259" i="1"/>
  <c r="GX141" i="1"/>
  <c r="GX301" i="1"/>
  <c r="GX225" i="1"/>
  <c r="GX247" i="1"/>
  <c r="GX171" i="1"/>
  <c r="GX146" i="1"/>
  <c r="GX217" i="1"/>
  <c r="GX284" i="1"/>
  <c r="GX249" i="1"/>
  <c r="GX258" i="1"/>
  <c r="GX288" i="1"/>
  <c r="GX293" i="1"/>
  <c r="GX242" i="1"/>
  <c r="GX209" i="1"/>
  <c r="GX321" i="1"/>
  <c r="GX210" i="1"/>
  <c r="ET31" i="1"/>
  <c r="ET40" i="1" s="1"/>
  <c r="ET28" i="1"/>
  <c r="ET37" i="1" s="1"/>
  <c r="ET27" i="1"/>
  <c r="ET36" i="1" s="1"/>
  <c r="ET29" i="1"/>
  <c r="ET38" i="1" s="1"/>
  <c r="ET33" i="1"/>
  <c r="ET30" i="1"/>
  <c r="ET39" i="1" s="1"/>
  <c r="ET32" i="1"/>
  <c r="ET41" i="1" s="1"/>
  <c r="ET25" i="1"/>
  <c r="ET34" i="1" s="1"/>
  <c r="ET26" i="1"/>
  <c r="ET35" i="1" s="1"/>
  <c r="DN27" i="1"/>
  <c r="DN36" i="1" s="1"/>
  <c r="DN32" i="1"/>
  <c r="DN41" i="1" s="1"/>
  <c r="DN30" i="1"/>
  <c r="DN39" i="1" s="1"/>
  <c r="DN26" i="1"/>
  <c r="DN35" i="1" s="1"/>
  <c r="DN28" i="1"/>
  <c r="DN37" i="1" s="1"/>
  <c r="DN29" i="1"/>
  <c r="DN38" i="1" s="1"/>
  <c r="DN33" i="1"/>
  <c r="DN31" i="1"/>
  <c r="DN40" i="1" s="1"/>
  <c r="DN25" i="1"/>
  <c r="DN34" i="1" s="1"/>
  <c r="FY246" i="1"/>
  <c r="FY201" i="1"/>
  <c r="FY237" i="1"/>
  <c r="FY141" i="1"/>
  <c r="FY303" i="1"/>
  <c r="FY205" i="1"/>
  <c r="FY214" i="1"/>
  <c r="FY199" i="1"/>
  <c r="FY161" i="1"/>
  <c r="FY238" i="1"/>
  <c r="FY326" i="1"/>
  <c r="FY184" i="1"/>
  <c r="FY164" i="1"/>
  <c r="FY328" i="1"/>
  <c r="FY301" i="1"/>
  <c r="FY226" i="1"/>
  <c r="FY335" i="1"/>
  <c r="FY336" i="1"/>
  <c r="FY241" i="1"/>
  <c r="FY193" i="1"/>
  <c r="FY236" i="1"/>
  <c r="FY239" i="1"/>
  <c r="FY308" i="1"/>
  <c r="FY332" i="1"/>
  <c r="FY155" i="1"/>
  <c r="FY179" i="1"/>
  <c r="FY189" i="1"/>
  <c r="FY200" i="1"/>
  <c r="FY227" i="1"/>
  <c r="FY20" i="1"/>
  <c r="FY268" i="1"/>
  <c r="FY276" i="1"/>
  <c r="FY304" i="1"/>
  <c r="FY247" i="1"/>
  <c r="FY302" i="1"/>
  <c r="FY192" i="1"/>
  <c r="FY203" i="1"/>
  <c r="FY223" i="1"/>
  <c r="FY172" i="1"/>
  <c r="FY185" i="1"/>
  <c r="FY271" i="1"/>
  <c r="FY254" i="1"/>
  <c r="FY258" i="1"/>
  <c r="FY289" i="1"/>
  <c r="FY147" i="1"/>
  <c r="FY311" i="1"/>
  <c r="FY330" i="1"/>
  <c r="FY322" i="1"/>
  <c r="FY233" i="1"/>
  <c r="FY182" i="1"/>
  <c r="FY187" i="1"/>
  <c r="FY234" i="1"/>
  <c r="FY213" i="1"/>
  <c r="FY267" i="1"/>
  <c r="FY310" i="1"/>
  <c r="FY333" i="1"/>
  <c r="FY279" i="1"/>
  <c r="FY274" i="1"/>
  <c r="FY285" i="1"/>
  <c r="FY240" i="1"/>
  <c r="FY217" i="1"/>
  <c r="FY191" i="1"/>
  <c r="FY219" i="1"/>
  <c r="FY270" i="1"/>
  <c r="FY266" i="1"/>
  <c r="FY291" i="1"/>
  <c r="FY269" i="1"/>
  <c r="FY257" i="1"/>
  <c r="FY314" i="1"/>
  <c r="FY334" i="1"/>
  <c r="FY319" i="1"/>
  <c r="FY329" i="1"/>
  <c r="FY256" i="1"/>
  <c r="FY244" i="1"/>
  <c r="FY292" i="1"/>
  <c r="FY183" i="1"/>
  <c r="FY215" i="1"/>
  <c r="FY216" i="1"/>
  <c r="FY19" i="1"/>
  <c r="FY317" i="1"/>
  <c r="FY321" i="1"/>
  <c r="FY170" i="1"/>
  <c r="FY339" i="1"/>
  <c r="FY160" i="1"/>
  <c r="FY312" i="1"/>
  <c r="FY188" i="1"/>
  <c r="FY207" i="1"/>
  <c r="FY166" i="1"/>
  <c r="FY222" i="1"/>
  <c r="FY242" i="1"/>
  <c r="FY252" i="1"/>
  <c r="FY250" i="1"/>
  <c r="FY209" i="1"/>
  <c r="FY180" i="1"/>
  <c r="FY194" i="1"/>
  <c r="FY288" i="1"/>
  <c r="FY341" i="1"/>
  <c r="FY165" i="1"/>
  <c r="FY202" i="1"/>
  <c r="FY283" i="1"/>
  <c r="FY253" i="1"/>
  <c r="FY272" i="1"/>
  <c r="FY284" i="1"/>
  <c r="FY273" i="1"/>
  <c r="FY337" i="1"/>
  <c r="FY307" i="1"/>
  <c r="FY298" i="1"/>
  <c r="FY313" i="1"/>
  <c r="FY162" i="1"/>
  <c r="FY316" i="1"/>
  <c r="FY190" i="1"/>
  <c r="FY206" i="1"/>
  <c r="FY305" i="1"/>
  <c r="FY306" i="1"/>
  <c r="FY318" i="1"/>
  <c r="FY154" i="1"/>
  <c r="FY293" i="1"/>
  <c r="FY245" i="1"/>
  <c r="FY176" i="1"/>
  <c r="FY320" i="1"/>
  <c r="FY174" i="1"/>
  <c r="FY204" i="1"/>
  <c r="FY208" i="1"/>
  <c r="FY181" i="1"/>
  <c r="FY282" i="1"/>
  <c r="FY287" i="1"/>
  <c r="FY249" i="1"/>
  <c r="FY146" i="1"/>
  <c r="FY278" i="1"/>
  <c r="FY327" i="1"/>
  <c r="FY315" i="1"/>
  <c r="FY212" i="1"/>
  <c r="FY224" i="1"/>
  <c r="FY280" i="1"/>
  <c r="FY309" i="1"/>
  <c r="FY210" i="1"/>
  <c r="FY139" i="1"/>
  <c r="FY211" i="1"/>
  <c r="FY232" i="1"/>
  <c r="FY324" i="1"/>
  <c r="FY275" i="1"/>
  <c r="FY149" i="1"/>
  <c r="FY248" i="1"/>
  <c r="FY173" i="1"/>
  <c r="FY175" i="1"/>
  <c r="FY163" i="1"/>
  <c r="FY218" i="1"/>
  <c r="FY225" i="1"/>
  <c r="FY148" i="1"/>
  <c r="FY265" i="1"/>
  <c r="FY243" i="1"/>
  <c r="FY167" i="1"/>
  <c r="FY340" i="1"/>
  <c r="FY323" i="1"/>
  <c r="FY290" i="1"/>
  <c r="FY169" i="1"/>
  <c r="FY259" i="1"/>
  <c r="FY255" i="1"/>
  <c r="FY171" i="1"/>
  <c r="FY235" i="1"/>
  <c r="FY286" i="1"/>
  <c r="FY331" i="1"/>
  <c r="FY140" i="1"/>
  <c r="FY251" i="1"/>
  <c r="FY299" i="1"/>
  <c r="FY338" i="1"/>
  <c r="FY325" i="1"/>
  <c r="FY220" i="1"/>
  <c r="FY178" i="1"/>
  <c r="FY138" i="1"/>
  <c r="FY221" i="1"/>
  <c r="FY281" i="1"/>
  <c r="FY260" i="1"/>
  <c r="FY300" i="1"/>
  <c r="FY277" i="1"/>
  <c r="DW149" i="1"/>
  <c r="DW169" i="1"/>
  <c r="DW265" i="1"/>
  <c r="DW254" i="1"/>
  <c r="DW285" i="1"/>
  <c r="DW202" i="1"/>
  <c r="DW308" i="1"/>
  <c r="DW321" i="1"/>
  <c r="DW299" i="1"/>
  <c r="DW163" i="1"/>
  <c r="DW330" i="1"/>
  <c r="DW188" i="1"/>
  <c r="DW141" i="1"/>
  <c r="DW258" i="1"/>
  <c r="DW147" i="1"/>
  <c r="DW307" i="1"/>
  <c r="DW341" i="1"/>
  <c r="DW278" i="1"/>
  <c r="DW280" i="1"/>
  <c r="DW322" i="1"/>
  <c r="DW327" i="1"/>
  <c r="DW184" i="1"/>
  <c r="DW203" i="1"/>
  <c r="DW173" i="1"/>
  <c r="DW167" i="1"/>
  <c r="DW210" i="1"/>
  <c r="DW206" i="1"/>
  <c r="DW340" i="1"/>
  <c r="DW244" i="1"/>
  <c r="DW291" i="1"/>
  <c r="DW284" i="1"/>
  <c r="DW269" i="1"/>
  <c r="DW270" i="1"/>
  <c r="DW319" i="1"/>
  <c r="DW310" i="1"/>
  <c r="DW187" i="1"/>
  <c r="DW216" i="1"/>
  <c r="DW283" i="1"/>
  <c r="DW161" i="1"/>
  <c r="DW224" i="1"/>
  <c r="DW199" i="1"/>
  <c r="DW225" i="1"/>
  <c r="DW236" i="1"/>
  <c r="DW260" i="1"/>
  <c r="DW138" i="1"/>
  <c r="DW220" i="1"/>
  <c r="DW164" i="1"/>
  <c r="DW325" i="1"/>
  <c r="DW316" i="1"/>
  <c r="DW338" i="1"/>
  <c r="DW332" i="1"/>
  <c r="DW329" i="1"/>
  <c r="DW211" i="1"/>
  <c r="DW218" i="1"/>
  <c r="DW318" i="1"/>
  <c r="DW253" i="1"/>
  <c r="DW282" i="1"/>
  <c r="DW289" i="1"/>
  <c r="DW165" i="1"/>
  <c r="DW170" i="1"/>
  <c r="DW328" i="1"/>
  <c r="DW331" i="1"/>
  <c r="DW221" i="1"/>
  <c r="DW166" i="1"/>
  <c r="DW180" i="1"/>
  <c r="DW162" i="1"/>
  <c r="DW208" i="1"/>
  <c r="DW255" i="1"/>
  <c r="DW300" i="1"/>
  <c r="DW266" i="1"/>
  <c r="DW271" i="1"/>
  <c r="DW267" i="1"/>
  <c r="DW245" i="1"/>
  <c r="DW247" i="1"/>
  <c r="DW333" i="1"/>
  <c r="DW336" i="1"/>
  <c r="DW204" i="1"/>
  <c r="DW174" i="1"/>
  <c r="DW185" i="1"/>
  <c r="DW246" i="1"/>
  <c r="DW274" i="1"/>
  <c r="DW239" i="1"/>
  <c r="DW251" i="1"/>
  <c r="DW275" i="1"/>
  <c r="DW315" i="1"/>
  <c r="DW241" i="1"/>
  <c r="DW146" i="1"/>
  <c r="DW233" i="1"/>
  <c r="DW301" i="1"/>
  <c r="DW313" i="1"/>
  <c r="DW154" i="1"/>
  <c r="DW171" i="1"/>
  <c r="DW181" i="1"/>
  <c r="DW207" i="1"/>
  <c r="DW139" i="1"/>
  <c r="DW176" i="1"/>
  <c r="DW268" i="1"/>
  <c r="DW281" i="1"/>
  <c r="DW191" i="1"/>
  <c r="DW257" i="1"/>
  <c r="DW298" i="1"/>
  <c r="DW193" i="1"/>
  <c r="DW201" i="1"/>
  <c r="DW223" i="1"/>
  <c r="DW172" i="1"/>
  <c r="DW178" i="1"/>
  <c r="DW226" i="1"/>
  <c r="DW205" i="1"/>
  <c r="DW222" i="1"/>
  <c r="DW19" i="1"/>
  <c r="DW311" i="1"/>
  <c r="DW314" i="1"/>
  <c r="DW290" i="1"/>
  <c r="DW293" i="1"/>
  <c r="DW324" i="1"/>
  <c r="DW312" i="1"/>
  <c r="DW326" i="1"/>
  <c r="DW272" i="1"/>
  <c r="DW182" i="1"/>
  <c r="DW192" i="1"/>
  <c r="DW309" i="1"/>
  <c r="DW212" i="1"/>
  <c r="DW214" i="1"/>
  <c r="DW303" i="1"/>
  <c r="DW306" i="1"/>
  <c r="DW243" i="1"/>
  <c r="DW286" i="1"/>
  <c r="DW337" i="1"/>
  <c r="DW334" i="1"/>
  <c r="DW317" i="1"/>
  <c r="DW335" i="1"/>
  <c r="DW160" i="1"/>
  <c r="DW240" i="1"/>
  <c r="DW234" i="1"/>
  <c r="DW276" i="1"/>
  <c r="DW140" i="1"/>
  <c r="DW219" i="1"/>
  <c r="DW213" i="1"/>
  <c r="DW248" i="1"/>
  <c r="DW273" i="1"/>
  <c r="DW250" i="1"/>
  <c r="DW148" i="1"/>
  <c r="DW339" i="1"/>
  <c r="DW304" i="1"/>
  <c r="DW305" i="1"/>
  <c r="DW288" i="1"/>
  <c r="DW279" i="1"/>
  <c r="DW249" i="1"/>
  <c r="DW175" i="1"/>
  <c r="DW287" i="1"/>
  <c r="DW215" i="1"/>
  <c r="DW292" i="1"/>
  <c r="DW238" i="1"/>
  <c r="DW189" i="1"/>
  <c r="DW179" i="1"/>
  <c r="DW209" i="1"/>
  <c r="DW190" i="1"/>
  <c r="DW259" i="1"/>
  <c r="DW256" i="1"/>
  <c r="DW237" i="1"/>
  <c r="DW232" i="1"/>
  <c r="DW217" i="1"/>
  <c r="DW323" i="1"/>
  <c r="DW227" i="1"/>
  <c r="DW277" i="1"/>
  <c r="DW155" i="1"/>
  <c r="DW302" i="1"/>
  <c r="DW252" i="1"/>
  <c r="DW183" i="1"/>
  <c r="DW320" i="1"/>
  <c r="DW235" i="1"/>
  <c r="DW194" i="1"/>
  <c r="DW242" i="1"/>
  <c r="DW20" i="1"/>
  <c r="DW200" i="1"/>
  <c r="BO187" i="1"/>
  <c r="BO202" i="1"/>
  <c r="BO311" i="1"/>
  <c r="BO321" i="1"/>
  <c r="BO314" i="1"/>
  <c r="BO243" i="1"/>
  <c r="BO336" i="1"/>
  <c r="BO301" i="1"/>
  <c r="BO203" i="1"/>
  <c r="BO178" i="1"/>
  <c r="BO138" i="1"/>
  <c r="BO205" i="1"/>
  <c r="BO322" i="1"/>
  <c r="BO258" i="1"/>
  <c r="BO217" i="1"/>
  <c r="BO154" i="1"/>
  <c r="BO298" i="1"/>
  <c r="BO302" i="1"/>
  <c r="BO305" i="1"/>
  <c r="BO272" i="1"/>
  <c r="BO274" i="1"/>
  <c r="BO269" i="1"/>
  <c r="BO327" i="1"/>
  <c r="BO300" i="1"/>
  <c r="BO223" i="1"/>
  <c r="BO216" i="1"/>
  <c r="BO244" i="1"/>
  <c r="BO184" i="1"/>
  <c r="BO270" i="1"/>
  <c r="BO271" i="1"/>
  <c r="BO317" i="1"/>
  <c r="BO315" i="1"/>
  <c r="BO334" i="1"/>
  <c r="BO191" i="1"/>
  <c r="BO176" i="1"/>
  <c r="BO190" i="1"/>
  <c r="BO199" i="1"/>
  <c r="BO289" i="1"/>
  <c r="BO285" i="1"/>
  <c r="BO257" i="1"/>
  <c r="BO318" i="1"/>
  <c r="BO188" i="1"/>
  <c r="BO141" i="1"/>
  <c r="BO19" i="1"/>
  <c r="BO212" i="1"/>
  <c r="BO266" i="1"/>
  <c r="BO253" i="1"/>
  <c r="BO181" i="1"/>
  <c r="BO189" i="1"/>
  <c r="BO306" i="1"/>
  <c r="BO174" i="1"/>
  <c r="BO180" i="1"/>
  <c r="BO235" i="1"/>
  <c r="BO283" i="1"/>
  <c r="BO260" i="1"/>
  <c r="BO328" i="1"/>
  <c r="BO256" i="1"/>
  <c r="BO330" i="1"/>
  <c r="BO335" i="1"/>
  <c r="BO161" i="1"/>
  <c r="BO179" i="1"/>
  <c r="BO194" i="1"/>
  <c r="BO276" i="1"/>
  <c r="BO325" i="1"/>
  <c r="BO324" i="1"/>
  <c r="BO337" i="1"/>
  <c r="BO182" i="1"/>
  <c r="BO169" i="1"/>
  <c r="BO183" i="1"/>
  <c r="BO222" i="1"/>
  <c r="BO319" i="1"/>
  <c r="BO303" i="1"/>
  <c r="BO234" i="1"/>
  <c r="BO232" i="1"/>
  <c r="BO146" i="1"/>
  <c r="BO172" i="1"/>
  <c r="BO155" i="1"/>
  <c r="BO175" i="1"/>
  <c r="BO247" i="1"/>
  <c r="BO246" i="1"/>
  <c r="BO281" i="1"/>
  <c r="BO227" i="1"/>
  <c r="BO265" i="1"/>
  <c r="BO148" i="1"/>
  <c r="BO340" i="1"/>
  <c r="BO185" i="1"/>
  <c r="BO226" i="1"/>
  <c r="BO291" i="1"/>
  <c r="BO192" i="1"/>
  <c r="BO239" i="1"/>
  <c r="BO307" i="1"/>
  <c r="BO279" i="1"/>
  <c r="BO225" i="1"/>
  <c r="BO251" i="1"/>
  <c r="BO240" i="1"/>
  <c r="BO236" i="1"/>
  <c r="BO214" i="1"/>
  <c r="BO164" i="1"/>
  <c r="BO238" i="1"/>
  <c r="BO252" i="1"/>
  <c r="BO333" i="1"/>
  <c r="BO160" i="1"/>
  <c r="BO166" i="1"/>
  <c r="BO209" i="1"/>
  <c r="BO207" i="1"/>
  <c r="BO293" i="1"/>
  <c r="BO249" i="1"/>
  <c r="BO323" i="1"/>
  <c r="BO170" i="1"/>
  <c r="BO167" i="1"/>
  <c r="BO292" i="1"/>
  <c r="BO284" i="1"/>
  <c r="BO280" i="1"/>
  <c r="BO309" i="1"/>
  <c r="BO165" i="1"/>
  <c r="BO171" i="1"/>
  <c r="BO149" i="1"/>
  <c r="BO338" i="1"/>
  <c r="BO163" i="1"/>
  <c r="BO259" i="1"/>
  <c r="BO220" i="1"/>
  <c r="BO140" i="1"/>
  <c r="BO221" i="1"/>
  <c r="BO255" i="1"/>
  <c r="BO241" i="1"/>
  <c r="BO277" i="1"/>
  <c r="BO299" i="1"/>
  <c r="BO329" i="1"/>
  <c r="BO173" i="1"/>
  <c r="BO287" i="1"/>
  <c r="BO275" i="1"/>
  <c r="BO248" i="1"/>
  <c r="BO193" i="1"/>
  <c r="BO204" i="1"/>
  <c r="BO224" i="1"/>
  <c r="BO20" i="1"/>
  <c r="BO147" i="1"/>
  <c r="BO339" i="1"/>
  <c r="BO290" i="1"/>
  <c r="BO215" i="1"/>
  <c r="BO312" i="1"/>
  <c r="BO233" i="1"/>
  <c r="BO210" i="1"/>
  <c r="BO245" i="1"/>
  <c r="BO201" i="1"/>
  <c r="BO206" i="1"/>
  <c r="BO331" i="1"/>
  <c r="BO211" i="1"/>
  <c r="BO320" i="1"/>
  <c r="BO326" i="1"/>
  <c r="BO313" i="1"/>
  <c r="BO237" i="1"/>
  <c r="BO250" i="1"/>
  <c r="BO254" i="1"/>
  <c r="BO267" i="1"/>
  <c r="BO268" i="1"/>
  <c r="BO273" i="1"/>
  <c r="BO278" i="1"/>
  <c r="BO304" i="1"/>
  <c r="BO219" i="1"/>
  <c r="BO310" i="1"/>
  <c r="BO218" i="1"/>
  <c r="BO316" i="1"/>
  <c r="BO286" i="1"/>
  <c r="BO332" i="1"/>
  <c r="BO282" i="1"/>
  <c r="BO213" i="1"/>
  <c r="BO242" i="1"/>
  <c r="BO200" i="1"/>
  <c r="BO208" i="1"/>
  <c r="BO288" i="1"/>
  <c r="BO308" i="1"/>
  <c r="BO341" i="1"/>
  <c r="BO139" i="1"/>
  <c r="BO162" i="1"/>
  <c r="JY170" i="1"/>
  <c r="JY329" i="1"/>
  <c r="JY249" i="1"/>
  <c r="JY227" i="1"/>
  <c r="JY279" i="1"/>
  <c r="JY161" i="1"/>
  <c r="JY199" i="1"/>
  <c r="JY300" i="1"/>
  <c r="JY338" i="1"/>
  <c r="JY324" i="1"/>
  <c r="JY178" i="1"/>
  <c r="JY191" i="1"/>
  <c r="JY202" i="1"/>
  <c r="JY20" i="1"/>
  <c r="JY285" i="1"/>
  <c r="JY220" i="1"/>
  <c r="JY173" i="1"/>
  <c r="JY139" i="1"/>
  <c r="JY233" i="1"/>
  <c r="JY214" i="1"/>
  <c r="JY271" i="1"/>
  <c r="JY179" i="1"/>
  <c r="JY162" i="1"/>
  <c r="JY190" i="1"/>
  <c r="JY160" i="1"/>
  <c r="JY313" i="1"/>
  <c r="JY319" i="1"/>
  <c r="JY187" i="1"/>
  <c r="JY326" i="1"/>
  <c r="JY288" i="1"/>
  <c r="JY251" i="1"/>
  <c r="JY218" i="1"/>
  <c r="JY149" i="1"/>
  <c r="JY301" i="1"/>
  <c r="JY234" i="1"/>
  <c r="JY322" i="1"/>
  <c r="JY209" i="1"/>
  <c r="JY309" i="1"/>
  <c r="JY282" i="1"/>
  <c r="JY164" i="1"/>
  <c r="JY328" i="1"/>
  <c r="JY181" i="1"/>
  <c r="JY167" i="1"/>
  <c r="JY276" i="1"/>
  <c r="JY287" i="1"/>
  <c r="JY306" i="1"/>
  <c r="JY250" i="1"/>
  <c r="JY252" i="1"/>
  <c r="JY216" i="1"/>
  <c r="JY308" i="1"/>
  <c r="JY257" i="1"/>
  <c r="JY337" i="1"/>
  <c r="JY138" i="1"/>
  <c r="JY298" i="1"/>
  <c r="JY236" i="1"/>
  <c r="JY201" i="1"/>
  <c r="JY311" i="1"/>
  <c r="JY212" i="1"/>
  <c r="JY323" i="1"/>
  <c r="JY284" i="1"/>
  <c r="JY184" i="1"/>
  <c r="JY247" i="1"/>
  <c r="JY215" i="1"/>
  <c r="JY316" i="1"/>
  <c r="JY289" i="1"/>
  <c r="JY148" i="1"/>
  <c r="JY163" i="1"/>
  <c r="JY240" i="1"/>
  <c r="JY165" i="1"/>
  <c r="JY182" i="1"/>
  <c r="JY330" i="1"/>
  <c r="JY188" i="1"/>
  <c r="JY291" i="1"/>
  <c r="JY331" i="1"/>
  <c r="JY332" i="1"/>
  <c r="JY293" i="1"/>
  <c r="JY172" i="1"/>
  <c r="JY273" i="1"/>
  <c r="JY176" i="1"/>
  <c r="JY183" i="1"/>
  <c r="JY189" i="1"/>
  <c r="JY193" i="1"/>
  <c r="JY277" i="1"/>
  <c r="JY203" i="1"/>
  <c r="JY258" i="1"/>
  <c r="JY275" i="1"/>
  <c r="JY19" i="1"/>
  <c r="JY266" i="1"/>
  <c r="JY255" i="1"/>
  <c r="JY175" i="1"/>
  <c r="JY292" i="1"/>
  <c r="JY146" i="1"/>
  <c r="JY235" i="1"/>
  <c r="JY314" i="1"/>
  <c r="JY327" i="1"/>
  <c r="JY166" i="1"/>
  <c r="JY241" i="1"/>
  <c r="JY290" i="1"/>
  <c r="JY254" i="1"/>
  <c r="JY219" i="1"/>
  <c r="JY269" i="1"/>
  <c r="JY224" i="1"/>
  <c r="JY207" i="1"/>
  <c r="JY340" i="1"/>
  <c r="JY174" i="1"/>
  <c r="JY320" i="1"/>
  <c r="JY211" i="1"/>
  <c r="JY335" i="1"/>
  <c r="JY210" i="1"/>
  <c r="JY312" i="1"/>
  <c r="JY222" i="1"/>
  <c r="JY226" i="1"/>
  <c r="JY310" i="1"/>
  <c r="JY238" i="1"/>
  <c r="JY283" i="1"/>
  <c r="JY305" i="1"/>
  <c r="JY274" i="1"/>
  <c r="JY268" i="1"/>
  <c r="JY304" i="1"/>
  <c r="JY200" i="1"/>
  <c r="JY237" i="1"/>
  <c r="JY141" i="1"/>
  <c r="JY318" i="1"/>
  <c r="JY205" i="1"/>
  <c r="JY194" i="1"/>
  <c r="JY244" i="1"/>
  <c r="JY217" i="1"/>
  <c r="JY315" i="1"/>
  <c r="JY259" i="1"/>
  <c r="JY267" i="1"/>
  <c r="JY245" i="1"/>
  <c r="JY299" i="1"/>
  <c r="JY225" i="1"/>
  <c r="JY221" i="1"/>
  <c r="JY243" i="1"/>
  <c r="JY185" i="1"/>
  <c r="JY242" i="1"/>
  <c r="JY155" i="1"/>
  <c r="JY303" i="1"/>
  <c r="JY248" i="1"/>
  <c r="JY208" i="1"/>
  <c r="JY317" i="1"/>
  <c r="JY253" i="1"/>
  <c r="JY334" i="1"/>
  <c r="JY192" i="1"/>
  <c r="JY339" i="1"/>
  <c r="JY260" i="1"/>
  <c r="JY280" i="1"/>
  <c r="JY333" i="1"/>
  <c r="JY321" i="1"/>
  <c r="JY341" i="1"/>
  <c r="JY272" i="1"/>
  <c r="JY278" i="1"/>
  <c r="JY246" i="1"/>
  <c r="JY265" i="1"/>
  <c r="JY223" i="1"/>
  <c r="JY232" i="1"/>
  <c r="JY307" i="1"/>
  <c r="JY256" i="1"/>
  <c r="JY154" i="1"/>
  <c r="JY325" i="1"/>
  <c r="JY206" i="1"/>
  <c r="JY171" i="1"/>
  <c r="JY140" i="1"/>
  <c r="JY204" i="1"/>
  <c r="JY281" i="1"/>
  <c r="JY270" i="1"/>
  <c r="JY286" i="1"/>
  <c r="JY213" i="1"/>
  <c r="JY169" i="1"/>
  <c r="JY336" i="1"/>
  <c r="JY302" i="1"/>
  <c r="JY147" i="1"/>
  <c r="JY180" i="1"/>
  <c r="JY239" i="1"/>
  <c r="JF28" i="1"/>
  <c r="JF37" i="1" s="1"/>
  <c r="JF31" i="1"/>
  <c r="JF40" i="1" s="1"/>
  <c r="JF27" i="1"/>
  <c r="JF36" i="1" s="1"/>
  <c r="JF32" i="1"/>
  <c r="JF41" i="1" s="1"/>
  <c r="JF26" i="1"/>
  <c r="JF35" i="1" s="1"/>
  <c r="JF30" i="1"/>
  <c r="JF39" i="1" s="1"/>
  <c r="JF25" i="1"/>
  <c r="JF34" i="1" s="1"/>
  <c r="JF29" i="1"/>
  <c r="JF38" i="1" s="1"/>
  <c r="JF33" i="1"/>
  <c r="ES28" i="1"/>
  <c r="ES37" i="1" s="1"/>
  <c r="ES33" i="1"/>
  <c r="ES25" i="1"/>
  <c r="ES34" i="1" s="1"/>
  <c r="ES29" i="1"/>
  <c r="ES38" i="1" s="1"/>
  <c r="ES31" i="1"/>
  <c r="ES40" i="1" s="1"/>
  <c r="ES30" i="1"/>
  <c r="ES39" i="1" s="1"/>
  <c r="ES27" i="1"/>
  <c r="ES36" i="1" s="1"/>
  <c r="ES26" i="1"/>
  <c r="ES35" i="1" s="1"/>
  <c r="ES32" i="1"/>
  <c r="ES41" i="1" s="1"/>
  <c r="BL31" i="1"/>
  <c r="BL40" i="1" s="1"/>
  <c r="BL32" i="1"/>
  <c r="BL41" i="1" s="1"/>
  <c r="BL26" i="1"/>
  <c r="BL35" i="1" s="1"/>
  <c r="BL30" i="1"/>
  <c r="BL39" i="1" s="1"/>
  <c r="BL27" i="1"/>
  <c r="BL36" i="1" s="1"/>
  <c r="BL28" i="1"/>
  <c r="BL37" i="1" s="1"/>
  <c r="BL33" i="1"/>
  <c r="BL29" i="1"/>
  <c r="BL38" i="1" s="1"/>
  <c r="BL25" i="1"/>
  <c r="BL34" i="1" s="1"/>
  <c r="IY33" i="1"/>
  <c r="IY30" i="1"/>
  <c r="IY39" i="1" s="1"/>
  <c r="IY32" i="1"/>
  <c r="IY41" i="1" s="1"/>
  <c r="IY31" i="1"/>
  <c r="IY40" i="1" s="1"/>
  <c r="IY26" i="1"/>
  <c r="IY35" i="1" s="1"/>
  <c r="IY28" i="1"/>
  <c r="IY37" i="1" s="1"/>
  <c r="IY25" i="1"/>
  <c r="IY34" i="1" s="1"/>
  <c r="IY27" i="1"/>
  <c r="IY36" i="1" s="1"/>
  <c r="IY29" i="1"/>
  <c r="IY38" i="1" s="1"/>
  <c r="DP32" i="1"/>
  <c r="DP41" i="1" s="1"/>
  <c r="DP27" i="1"/>
  <c r="DP36" i="1" s="1"/>
  <c r="DP31" i="1"/>
  <c r="DP40" i="1" s="1"/>
  <c r="DP33" i="1"/>
  <c r="DP28" i="1"/>
  <c r="DP37" i="1" s="1"/>
  <c r="DP26" i="1"/>
  <c r="DP35" i="1" s="1"/>
  <c r="DP29" i="1"/>
  <c r="DP38" i="1" s="1"/>
  <c r="DP30" i="1"/>
  <c r="DP39" i="1" s="1"/>
  <c r="DP25" i="1"/>
  <c r="DP34" i="1" s="1"/>
  <c r="IT314" i="1"/>
  <c r="IT237" i="1"/>
  <c r="IT215" i="1"/>
  <c r="IT224" i="1"/>
  <c r="IT249" i="1"/>
  <c r="IT253" i="1"/>
  <c r="IT290" i="1"/>
  <c r="IT285" i="1"/>
  <c r="IT148" i="1"/>
  <c r="IT330" i="1"/>
  <c r="IT236" i="1"/>
  <c r="IT286" i="1"/>
  <c r="IT265" i="1"/>
  <c r="IT257" i="1"/>
  <c r="IT222" i="1"/>
  <c r="IT308" i="1"/>
  <c r="IT199" i="1"/>
  <c r="IT211" i="1"/>
  <c r="IT270" i="1"/>
  <c r="IT213" i="1"/>
  <c r="IT303" i="1"/>
  <c r="IT239" i="1"/>
  <c r="IT271" i="1"/>
  <c r="IT217" i="1"/>
  <c r="IT332" i="1"/>
  <c r="IT335" i="1"/>
  <c r="IT192" i="1"/>
  <c r="IT207" i="1"/>
  <c r="IT189" i="1"/>
  <c r="IT181" i="1"/>
  <c r="IT268" i="1"/>
  <c r="IT240" i="1"/>
  <c r="IT279" i="1"/>
  <c r="IT208" i="1"/>
  <c r="IT165" i="1"/>
  <c r="IT171" i="1"/>
  <c r="IT167" i="1"/>
  <c r="IT334" i="1"/>
  <c r="IT324" i="1"/>
  <c r="IT315" i="1"/>
  <c r="IT176" i="1"/>
  <c r="IT174" i="1"/>
  <c r="IT276" i="1"/>
  <c r="IT256" i="1"/>
  <c r="IT241" i="1"/>
  <c r="IT325" i="1"/>
  <c r="IT238" i="1"/>
  <c r="IT288" i="1"/>
  <c r="IT183" i="1"/>
  <c r="IT306" i="1"/>
  <c r="IT337" i="1"/>
  <c r="IT161" i="1"/>
  <c r="IT326" i="1"/>
  <c r="IT245" i="1"/>
  <c r="IT298" i="1"/>
  <c r="IT307" i="1"/>
  <c r="IT226" i="1"/>
  <c r="IT282" i="1"/>
  <c r="IT284" i="1"/>
  <c r="IT212" i="1"/>
  <c r="IT269" i="1"/>
  <c r="IT175" i="1"/>
  <c r="IT233" i="1"/>
  <c r="IT272" i="1"/>
  <c r="IT283" i="1"/>
  <c r="IT188" i="1"/>
  <c r="IT225" i="1"/>
  <c r="IT209" i="1"/>
  <c r="IT206" i="1"/>
  <c r="IT20" i="1"/>
  <c r="IT289" i="1"/>
  <c r="IT223" i="1"/>
  <c r="IT227" i="1"/>
  <c r="IT235" i="1"/>
  <c r="IT267" i="1"/>
  <c r="IT243" i="1"/>
  <c r="IT254" i="1"/>
  <c r="IT248" i="1"/>
  <c r="IT202" i="1"/>
  <c r="IT260" i="1"/>
  <c r="IT219" i="1"/>
  <c r="IT179" i="1"/>
  <c r="IT185" i="1"/>
  <c r="IT278" i="1"/>
  <c r="IT274" i="1"/>
  <c r="IT244" i="1"/>
  <c r="IT19" i="1"/>
  <c r="IT310" i="1"/>
  <c r="IT160" i="1"/>
  <c r="IT200" i="1"/>
  <c r="IT304" i="1"/>
  <c r="IT301" i="1"/>
  <c r="IT170" i="1"/>
  <c r="IT172" i="1"/>
  <c r="IT232" i="1"/>
  <c r="IT221" i="1"/>
  <c r="IT218" i="1"/>
  <c r="IT194" i="1"/>
  <c r="IT178" i="1"/>
  <c r="IT154" i="1"/>
  <c r="IT311" i="1"/>
  <c r="IT317" i="1"/>
  <c r="IT309" i="1"/>
  <c r="IT319" i="1"/>
  <c r="IT146" i="1"/>
  <c r="IT141" i="1"/>
  <c r="IT163" i="1"/>
  <c r="IT302" i="1"/>
  <c r="IT336" i="1"/>
  <c r="IT333" i="1"/>
  <c r="IT162" i="1"/>
  <c r="IT339" i="1"/>
  <c r="IT250" i="1"/>
  <c r="IT292" i="1"/>
  <c r="IT273" i="1"/>
  <c r="IT246" i="1"/>
  <c r="IT320" i="1"/>
  <c r="IT340" i="1"/>
  <c r="IT322" i="1"/>
  <c r="IT316" i="1"/>
  <c r="IT327" i="1"/>
  <c r="IT275" i="1"/>
  <c r="IT214" i="1"/>
  <c r="IT281" i="1"/>
  <c r="IT210" i="1"/>
  <c r="IT259" i="1"/>
  <c r="IT242" i="1"/>
  <c r="IT204" i="1"/>
  <c r="IT280" i="1"/>
  <c r="IT252" i="1"/>
  <c r="IT287" i="1"/>
  <c r="IT341" i="1"/>
  <c r="IT169" i="1"/>
  <c r="IT318" i="1"/>
  <c r="IT255" i="1"/>
  <c r="IT184" i="1"/>
  <c r="IT293" i="1"/>
  <c r="IT305" i="1"/>
  <c r="IT187" i="1"/>
  <c r="IT193" i="1"/>
  <c r="IT321" i="1"/>
  <c r="IT299" i="1"/>
  <c r="IT329" i="1"/>
  <c r="IT147" i="1"/>
  <c r="IT312" i="1"/>
  <c r="IT182" i="1"/>
  <c r="IT201" i="1"/>
  <c r="IT234" i="1"/>
  <c r="IT300" i="1"/>
  <c r="IT203" i="1"/>
  <c r="IT331" i="1"/>
  <c r="IT166" i="1"/>
  <c r="IT164" i="1"/>
  <c r="IT247" i="1"/>
  <c r="IT313" i="1"/>
  <c r="IT328" i="1"/>
  <c r="IT149" i="1"/>
  <c r="IT216" i="1"/>
  <c r="IT205" i="1"/>
  <c r="IT338" i="1"/>
  <c r="IT180" i="1"/>
  <c r="IT291" i="1"/>
  <c r="IT155" i="1"/>
  <c r="IT190" i="1"/>
  <c r="IT173" i="1"/>
  <c r="IT277" i="1"/>
  <c r="IT251" i="1"/>
  <c r="IT220" i="1"/>
  <c r="IT266" i="1"/>
  <c r="IT258" i="1"/>
  <c r="IT191" i="1"/>
  <c r="IT323" i="1"/>
  <c r="CL33" i="1"/>
  <c r="CL26" i="1"/>
  <c r="CL35" i="1" s="1"/>
  <c r="CL27" i="1"/>
  <c r="CL36" i="1" s="1"/>
  <c r="CL31" i="1"/>
  <c r="CL40" i="1" s="1"/>
  <c r="CL32" i="1"/>
  <c r="CL41" i="1" s="1"/>
  <c r="CL25" i="1"/>
  <c r="CL34" i="1" s="1"/>
  <c r="CL29" i="1"/>
  <c r="CL38" i="1" s="1"/>
  <c r="CL28" i="1"/>
  <c r="CL37" i="1" s="1"/>
  <c r="CL30" i="1"/>
  <c r="CL39" i="1" s="1"/>
  <c r="AH162" i="1"/>
  <c r="AH322" i="1"/>
  <c r="AH319" i="1"/>
  <c r="AH318" i="1"/>
  <c r="AH301" i="1"/>
  <c r="AH270" i="1"/>
  <c r="AH324" i="1"/>
  <c r="AH214" i="1"/>
  <c r="AH241" i="1"/>
  <c r="AH312" i="1"/>
  <c r="AH192" i="1"/>
  <c r="AH321" i="1"/>
  <c r="AH216" i="1"/>
  <c r="AH205" i="1"/>
  <c r="AH171" i="1"/>
  <c r="AH291" i="1"/>
  <c r="AH242" i="1"/>
  <c r="AH281" i="1"/>
  <c r="AH284" i="1"/>
  <c r="AH219" i="1"/>
  <c r="AH232" i="1"/>
  <c r="AH155" i="1"/>
  <c r="AH300" i="1"/>
  <c r="AH141" i="1"/>
  <c r="AH266" i="1"/>
  <c r="AH311" i="1"/>
  <c r="AH315" i="1"/>
  <c r="AH148" i="1"/>
  <c r="AH253" i="1"/>
  <c r="AH139" i="1"/>
  <c r="AH204" i="1"/>
  <c r="AH247" i="1"/>
  <c r="AH181" i="1"/>
  <c r="AH235" i="1"/>
  <c r="AH303" i="1"/>
  <c r="AH207" i="1"/>
  <c r="AH20" i="1"/>
  <c r="AH203" i="1"/>
  <c r="AH331" i="1"/>
  <c r="AH275" i="1"/>
  <c r="AH268" i="1"/>
  <c r="AH220" i="1"/>
  <c r="AH221" i="1"/>
  <c r="AH336" i="1"/>
  <c r="AH304" i="1"/>
  <c r="AH288" i="1"/>
  <c r="AH190" i="1"/>
  <c r="AH200" i="1"/>
  <c r="AH251" i="1"/>
  <c r="AH272" i="1"/>
  <c r="AH334" i="1"/>
  <c r="AH283" i="1"/>
  <c r="AH306" i="1"/>
  <c r="AH282" i="1"/>
  <c r="AH292" i="1"/>
  <c r="AH226" i="1"/>
  <c r="AH269" i="1"/>
  <c r="AH267" i="1"/>
  <c r="AH255" i="1"/>
  <c r="AH265" i="1"/>
  <c r="AH289" i="1"/>
  <c r="AH316" i="1"/>
  <c r="AH308" i="1"/>
  <c r="AH279" i="1"/>
  <c r="AH187" i="1"/>
  <c r="AH161" i="1"/>
  <c r="AH298" i="1"/>
  <c r="AH290" i="1"/>
  <c r="AH189" i="1"/>
  <c r="AH337" i="1"/>
  <c r="AH185" i="1"/>
  <c r="AH199" i="1"/>
  <c r="AH175" i="1"/>
  <c r="AH138" i="1"/>
  <c r="AH327" i="1"/>
  <c r="AH170" i="1"/>
  <c r="AH238" i="1"/>
  <c r="AH330" i="1"/>
  <c r="AH249" i="1"/>
  <c r="AH210" i="1"/>
  <c r="AH227" i="1"/>
  <c r="AH309" i="1"/>
  <c r="AH258" i="1"/>
  <c r="AH154" i="1"/>
  <c r="AH313" i="1"/>
  <c r="AH169" i="1"/>
  <c r="AH172" i="1"/>
  <c r="AH160" i="1"/>
  <c r="AH163" i="1"/>
  <c r="AH310" i="1"/>
  <c r="AH173" i="1"/>
  <c r="AH339" i="1"/>
  <c r="AH314" i="1"/>
  <c r="AH325" i="1"/>
  <c r="AH182" i="1"/>
  <c r="AH340" i="1"/>
  <c r="AH305" i="1"/>
  <c r="AH176" i="1"/>
  <c r="AH328" i="1"/>
  <c r="AH277" i="1"/>
  <c r="AH211" i="1"/>
  <c r="AH223" i="1"/>
  <c r="AH174" i="1"/>
  <c r="AH236" i="1"/>
  <c r="AH237" i="1"/>
  <c r="AH320" i="1"/>
  <c r="AH280" i="1"/>
  <c r="AH166" i="1"/>
  <c r="AH273" i="1"/>
  <c r="AH299" i="1"/>
  <c r="AH183" i="1"/>
  <c r="AH307" i="1"/>
  <c r="AH239" i="1"/>
  <c r="AH245" i="1"/>
  <c r="AH201" i="1"/>
  <c r="AH234" i="1"/>
  <c r="AH271" i="1"/>
  <c r="AH286" i="1"/>
  <c r="AH218" i="1"/>
  <c r="AH180" i="1"/>
  <c r="AH256" i="1"/>
  <c r="AH149" i="1"/>
  <c r="AH338" i="1"/>
  <c r="AH140" i="1"/>
  <c r="AH329" i="1"/>
  <c r="AH209" i="1"/>
  <c r="AH208" i="1"/>
  <c r="AH184" i="1"/>
  <c r="AH252" i="1"/>
  <c r="AH212" i="1"/>
  <c r="AH254" i="1"/>
  <c r="AH217" i="1"/>
  <c r="AH317" i="1"/>
  <c r="AH293" i="1"/>
  <c r="AH206" i="1"/>
  <c r="AH248" i="1"/>
  <c r="AH167" i="1"/>
  <c r="AH202" i="1"/>
  <c r="AH257" i="1"/>
  <c r="AH278" i="1"/>
  <c r="AH243" i="1"/>
  <c r="AH225" i="1"/>
  <c r="AH244" i="1"/>
  <c r="AH287" i="1"/>
  <c r="AH233" i="1"/>
  <c r="AH179" i="1"/>
  <c r="AH146" i="1"/>
  <c r="AH215" i="1"/>
  <c r="AH191" i="1"/>
  <c r="AH323" i="1"/>
  <c r="AH274" i="1"/>
  <c r="AH260" i="1"/>
  <c r="AH302" i="1"/>
  <c r="AH224" i="1"/>
  <c r="AH164" i="1"/>
  <c r="AH341" i="1"/>
  <c r="AH276" i="1"/>
  <c r="AH178" i="1"/>
  <c r="AH250" i="1"/>
  <c r="AH333" i="1"/>
  <c r="AH147" i="1"/>
  <c r="AH193" i="1"/>
  <c r="AH213" i="1"/>
  <c r="AH222" i="1"/>
  <c r="AH332" i="1"/>
  <c r="AH326" i="1"/>
  <c r="AH246" i="1"/>
  <c r="AH335" i="1"/>
  <c r="AH259" i="1"/>
  <c r="AH165" i="1"/>
  <c r="AH285" i="1"/>
  <c r="AH194" i="1"/>
  <c r="AH19" i="1"/>
  <c r="AH188" i="1"/>
  <c r="AH240" i="1"/>
  <c r="EQ31" i="1"/>
  <c r="EQ40" i="1" s="1"/>
  <c r="EQ28" i="1"/>
  <c r="EQ37" i="1" s="1"/>
  <c r="EQ30" i="1"/>
  <c r="EQ39" i="1" s="1"/>
  <c r="EQ27" i="1"/>
  <c r="EQ36" i="1" s="1"/>
  <c r="EQ33" i="1"/>
  <c r="EQ26" i="1"/>
  <c r="EQ35" i="1" s="1"/>
  <c r="EQ29" i="1"/>
  <c r="EQ38" i="1" s="1"/>
  <c r="EQ25" i="1"/>
  <c r="EQ34" i="1" s="1"/>
  <c r="EQ32" i="1"/>
  <c r="EQ41" i="1" s="1"/>
  <c r="EF33" i="1"/>
  <c r="EF26" i="1"/>
  <c r="EF35" i="1" s="1"/>
  <c r="EF32" i="1"/>
  <c r="EF41" i="1" s="1"/>
  <c r="EF28" i="1"/>
  <c r="EF37" i="1" s="1"/>
  <c r="EF31" i="1"/>
  <c r="EF40" i="1" s="1"/>
  <c r="EF25" i="1"/>
  <c r="EF34" i="1" s="1"/>
  <c r="EF29" i="1"/>
  <c r="EF38" i="1" s="1"/>
  <c r="EF30" i="1"/>
  <c r="EF39" i="1" s="1"/>
  <c r="EF27" i="1"/>
  <c r="EF36" i="1" s="1"/>
  <c r="BV25" i="1"/>
  <c r="BV34" i="1" s="1"/>
  <c r="BV27" i="1"/>
  <c r="BV36" i="1" s="1"/>
  <c r="BV31" i="1"/>
  <c r="BV40" i="1" s="1"/>
  <c r="BV29" i="1"/>
  <c r="BV38" i="1" s="1"/>
  <c r="BV32" i="1"/>
  <c r="BV41" i="1" s="1"/>
  <c r="BV28" i="1"/>
  <c r="BV37" i="1" s="1"/>
  <c r="BV33" i="1"/>
  <c r="BV30" i="1"/>
  <c r="BV39" i="1" s="1"/>
  <c r="BV26" i="1"/>
  <c r="BV35" i="1" s="1"/>
  <c r="EI309" i="1"/>
  <c r="EI265" i="1"/>
  <c r="EI307" i="1"/>
  <c r="EI303" i="1"/>
  <c r="EI287" i="1"/>
  <c r="EI292" i="1"/>
  <c r="EI171" i="1"/>
  <c r="EI220" i="1"/>
  <c r="EI269" i="1"/>
  <c r="EI334" i="1"/>
  <c r="EI278" i="1"/>
  <c r="EI163" i="1"/>
  <c r="EI219" i="1"/>
  <c r="EI173" i="1"/>
  <c r="EI178" i="1"/>
  <c r="EI232" i="1"/>
  <c r="EI154" i="1"/>
  <c r="EI317" i="1"/>
  <c r="EI239" i="1"/>
  <c r="EI242" i="1"/>
  <c r="EI182" i="1"/>
  <c r="EI249" i="1"/>
  <c r="EI285" i="1"/>
  <c r="EI140" i="1"/>
  <c r="EI315" i="1"/>
  <c r="EI259" i="1"/>
  <c r="EI19" i="1"/>
  <c r="EI245" i="1"/>
  <c r="EI323" i="1"/>
  <c r="EI305" i="1"/>
  <c r="EI277" i="1"/>
  <c r="EI227" i="1"/>
  <c r="EI254" i="1"/>
  <c r="EI146" i="1"/>
  <c r="EI267" i="1"/>
  <c r="EI223" i="1"/>
  <c r="EI149" i="1"/>
  <c r="EI279" i="1"/>
  <c r="EI148" i="1"/>
  <c r="EI203" i="1"/>
  <c r="EI187" i="1"/>
  <c r="EI318" i="1"/>
  <c r="EI213" i="1"/>
  <c r="EI225" i="1"/>
  <c r="EI176" i="1"/>
  <c r="EI270" i="1"/>
  <c r="EI260" i="1"/>
  <c r="EI205" i="1"/>
  <c r="EI147" i="1"/>
  <c r="EI240" i="1"/>
  <c r="EI211" i="1"/>
  <c r="EI248" i="1"/>
  <c r="EI286" i="1"/>
  <c r="EI308" i="1"/>
  <c r="EI298" i="1"/>
  <c r="EI201" i="1"/>
  <c r="EI312" i="1"/>
  <c r="EI192" i="1"/>
  <c r="EI293" i="1"/>
  <c r="EI189" i="1"/>
  <c r="EI204" i="1"/>
  <c r="EI212" i="1"/>
  <c r="EI169" i="1"/>
  <c r="EI234" i="1"/>
  <c r="EI166" i="1"/>
  <c r="EI206" i="1"/>
  <c r="EI310" i="1"/>
  <c r="EI193" i="1"/>
  <c r="EI243" i="1"/>
  <c r="EI283" i="1"/>
  <c r="EI164" i="1"/>
  <c r="EI304" i="1"/>
  <c r="EI141" i="1"/>
  <c r="EI162" i="1"/>
  <c r="EI188" i="1"/>
  <c r="EI272" i="1"/>
  <c r="EI208" i="1"/>
  <c r="EI275" i="1"/>
  <c r="EI172" i="1"/>
  <c r="EI160" i="1"/>
  <c r="EI326" i="1"/>
  <c r="EI209" i="1"/>
  <c r="EI200" i="1"/>
  <c r="EI322" i="1"/>
  <c r="EI216" i="1"/>
  <c r="EI266" i="1"/>
  <c r="EI139" i="1"/>
  <c r="EI280" i="1"/>
  <c r="EI284" i="1"/>
  <c r="EI281" i="1"/>
  <c r="EI337" i="1"/>
  <c r="EI332" i="1"/>
  <c r="EI238" i="1"/>
  <c r="EI325" i="1"/>
  <c r="EI165" i="1"/>
  <c r="EI299" i="1"/>
  <c r="EI167" i="1"/>
  <c r="EI175" i="1"/>
  <c r="EI282" i="1"/>
  <c r="EI253" i="1"/>
  <c r="EI224" i="1"/>
  <c r="EI258" i="1"/>
  <c r="EI191" i="1"/>
  <c r="EI184" i="1"/>
  <c r="EI306" i="1"/>
  <c r="EI170" i="1"/>
  <c r="EI257" i="1"/>
  <c r="EI155" i="1"/>
  <c r="EI290" i="1"/>
  <c r="EI226" i="1"/>
  <c r="EI271" i="1"/>
  <c r="EI183" i="1"/>
  <c r="EI311" i="1"/>
  <c r="EI256" i="1"/>
  <c r="EI291" i="1"/>
  <c r="EI247" i="1"/>
  <c r="EI190" i="1"/>
  <c r="EI207" i="1"/>
  <c r="EI276" i="1"/>
  <c r="EI202" i="1"/>
  <c r="EI273" i="1"/>
  <c r="EI199" i="1"/>
  <c r="EI214" i="1"/>
  <c r="EI320" i="1"/>
  <c r="EI255" i="1"/>
  <c r="EI250" i="1"/>
  <c r="EI302" i="1"/>
  <c r="EI20" i="1"/>
  <c r="EI321" i="1"/>
  <c r="EI218" i="1"/>
  <c r="EI335" i="1"/>
  <c r="EI341" i="1"/>
  <c r="EI288" i="1"/>
  <c r="EI233" i="1"/>
  <c r="EI181" i="1"/>
  <c r="EI244" i="1"/>
  <c r="EI333" i="1"/>
  <c r="EI330" i="1"/>
  <c r="EI300" i="1"/>
  <c r="EI327" i="1"/>
  <c r="EI217" i="1"/>
  <c r="EI174" i="1"/>
  <c r="EI179" i="1"/>
  <c r="EI340" i="1"/>
  <c r="EI338" i="1"/>
  <c r="EI251" i="1"/>
  <c r="EI336" i="1"/>
  <c r="EI301" i="1"/>
  <c r="EI274" i="1"/>
  <c r="EI324" i="1"/>
  <c r="EI221" i="1"/>
  <c r="EI161" i="1"/>
  <c r="EI252" i="1"/>
  <c r="EI314" i="1"/>
  <c r="EI194" i="1"/>
  <c r="EI328" i="1"/>
  <c r="EI210" i="1"/>
  <c r="EI222" i="1"/>
  <c r="EI236" i="1"/>
  <c r="EI289" i="1"/>
  <c r="EI316" i="1"/>
  <c r="EI313" i="1"/>
  <c r="EI180" i="1"/>
  <c r="EI185" i="1"/>
  <c r="EI138" i="1"/>
  <c r="EI241" i="1"/>
  <c r="EI246" i="1"/>
  <c r="EI235" i="1"/>
  <c r="EI319" i="1"/>
  <c r="EI215" i="1"/>
  <c r="EI331" i="1"/>
  <c r="EI237" i="1"/>
  <c r="EI339" i="1"/>
  <c r="EI329" i="1"/>
  <c r="EI268" i="1"/>
  <c r="FD202" i="1"/>
  <c r="FD291" i="1"/>
  <c r="FD246" i="1"/>
  <c r="FD317" i="1"/>
  <c r="FD219" i="1"/>
  <c r="FD171" i="1"/>
  <c r="FD141" i="1"/>
  <c r="FD173" i="1"/>
  <c r="FD323" i="1"/>
  <c r="FD201" i="1"/>
  <c r="FD283" i="1"/>
  <c r="FD300" i="1"/>
  <c r="FD203" i="1"/>
  <c r="FD239" i="1"/>
  <c r="FD336" i="1"/>
  <c r="FD314" i="1"/>
  <c r="FD223" i="1"/>
  <c r="FD273" i="1"/>
  <c r="FD253" i="1"/>
  <c r="FD318" i="1"/>
  <c r="FD276" i="1"/>
  <c r="FD204" i="1"/>
  <c r="FD311" i="1"/>
  <c r="FD235" i="1"/>
  <c r="FD281" i="1"/>
  <c r="FD340" i="1"/>
  <c r="FD215" i="1"/>
  <c r="FD224" i="1"/>
  <c r="FD266" i="1"/>
  <c r="FD278" i="1"/>
  <c r="FD328" i="1"/>
  <c r="FD218" i="1"/>
  <c r="FD333" i="1"/>
  <c r="FD216" i="1"/>
  <c r="FD172" i="1"/>
  <c r="FD209" i="1"/>
  <c r="FD298" i="1"/>
  <c r="FD154" i="1"/>
  <c r="FD252" i="1"/>
  <c r="FD316" i="1"/>
  <c r="FD191" i="1"/>
  <c r="FD241" i="1"/>
  <c r="FD285" i="1"/>
  <c r="FD19" i="1"/>
  <c r="FD339" i="1"/>
  <c r="FD244" i="1"/>
  <c r="FD319" i="1"/>
  <c r="FD256" i="1"/>
  <c r="FD320" i="1"/>
  <c r="FD258" i="1"/>
  <c r="FD170" i="1"/>
  <c r="FD267" i="1"/>
  <c r="FD272" i="1"/>
  <c r="FD213" i="1"/>
  <c r="FD321" i="1"/>
  <c r="FD212" i="1"/>
  <c r="FD330" i="1"/>
  <c r="FD265" i="1"/>
  <c r="FD341" i="1"/>
  <c r="FD245" i="1"/>
  <c r="FD268" i="1"/>
  <c r="FD338" i="1"/>
  <c r="FD243" i="1"/>
  <c r="FD174" i="1"/>
  <c r="FD322" i="1"/>
  <c r="FD304" i="1"/>
  <c r="FD327" i="1"/>
  <c r="FD292" i="1"/>
  <c r="FD280" i="1"/>
  <c r="FD149" i="1"/>
  <c r="FD270" i="1"/>
  <c r="FD284" i="1"/>
  <c r="FD255" i="1"/>
  <c r="FD301" i="1"/>
  <c r="FD139" i="1"/>
  <c r="FD248" i="1"/>
  <c r="FD326" i="1"/>
  <c r="FD225" i="1"/>
  <c r="FD250" i="1"/>
  <c r="FD286" i="1"/>
  <c r="FD187" i="1"/>
  <c r="FD161" i="1"/>
  <c r="FD182" i="1"/>
  <c r="FD329" i="1"/>
  <c r="FD175" i="1"/>
  <c r="FD189" i="1"/>
  <c r="FD140" i="1"/>
  <c r="FD193" i="1"/>
  <c r="FD308" i="1"/>
  <c r="FD221" i="1"/>
  <c r="FD180" i="1"/>
  <c r="FD247" i="1"/>
  <c r="FD293" i="1"/>
  <c r="FD313" i="1"/>
  <c r="FD210" i="1"/>
  <c r="FD138" i="1"/>
  <c r="FD236" i="1"/>
  <c r="FD20" i="1"/>
  <c r="FD288" i="1"/>
  <c r="FD227" i="1"/>
  <c r="FD290" i="1"/>
  <c r="FD155" i="1"/>
  <c r="FD307" i="1"/>
  <c r="FD165" i="1"/>
  <c r="FD233" i="1"/>
  <c r="FD337" i="1"/>
  <c r="FD271" i="1"/>
  <c r="FD259" i="1"/>
  <c r="FD335" i="1"/>
  <c r="FD207" i="1"/>
  <c r="FD234" i="1"/>
  <c r="FD287" i="1"/>
  <c r="FD206" i="1"/>
  <c r="FD325" i="1"/>
  <c r="FD310" i="1"/>
  <c r="FD302" i="1"/>
  <c r="FD238" i="1"/>
  <c r="FD242" i="1"/>
  <c r="FD299" i="1"/>
  <c r="FD146" i="1"/>
  <c r="FD183" i="1"/>
  <c r="FD179" i="1"/>
  <c r="FD147" i="1"/>
  <c r="FD274" i="1"/>
  <c r="FD282" i="1"/>
  <c r="FD188" i="1"/>
  <c r="FD315" i="1"/>
  <c r="FD279" i="1"/>
  <c r="FD166" i="1"/>
  <c r="FD305" i="1"/>
  <c r="FD200" i="1"/>
  <c r="FD194" i="1"/>
  <c r="FD331" i="1"/>
  <c r="FD169" i="1"/>
  <c r="FD309" i="1"/>
  <c r="FD306" i="1"/>
  <c r="FD181" i="1"/>
  <c r="FD277" i="1"/>
  <c r="FD164" i="1"/>
  <c r="FD249" i="1"/>
  <c r="FD220" i="1"/>
  <c r="FD163" i="1"/>
  <c r="FD214" i="1"/>
  <c r="FD222" i="1"/>
  <c r="FD240" i="1"/>
  <c r="FD332" i="1"/>
  <c r="FD211" i="1"/>
  <c r="FD208" i="1"/>
  <c r="FD275" i="1"/>
  <c r="FD289" i="1"/>
  <c r="FD334" i="1"/>
  <c r="FD254" i="1"/>
  <c r="FD190" i="1"/>
  <c r="FD260" i="1"/>
  <c r="FD269" i="1"/>
  <c r="FD162" i="1"/>
  <c r="FD167" i="1"/>
  <c r="FD184" i="1"/>
  <c r="FD192" i="1"/>
  <c r="FD232" i="1"/>
  <c r="FD160" i="1"/>
  <c r="FD185" i="1"/>
  <c r="FD205" i="1"/>
  <c r="FD257" i="1"/>
  <c r="FD199" i="1"/>
  <c r="FD178" i="1"/>
  <c r="FD217" i="1"/>
  <c r="FD237" i="1"/>
  <c r="FD324" i="1"/>
  <c r="FD312" i="1"/>
  <c r="FD176" i="1"/>
  <c r="FD148" i="1"/>
  <c r="FD251" i="1"/>
  <c r="FD226" i="1"/>
  <c r="FD303" i="1"/>
  <c r="DZ32" i="1"/>
  <c r="DZ41" i="1" s="1"/>
  <c r="DZ29" i="1"/>
  <c r="DZ38" i="1" s="1"/>
  <c r="DZ31" i="1"/>
  <c r="DZ40" i="1" s="1"/>
  <c r="DZ25" i="1"/>
  <c r="DZ34" i="1" s="1"/>
  <c r="DZ30" i="1"/>
  <c r="DZ39" i="1" s="1"/>
  <c r="DZ28" i="1"/>
  <c r="DZ37" i="1" s="1"/>
  <c r="DZ27" i="1"/>
  <c r="DZ36" i="1" s="1"/>
  <c r="DZ26" i="1"/>
  <c r="DZ35" i="1" s="1"/>
  <c r="DZ33" i="1"/>
  <c r="JG30" i="1"/>
  <c r="JG39" i="1" s="1"/>
  <c r="JG32" i="1"/>
  <c r="JG41" i="1" s="1"/>
  <c r="JG25" i="1"/>
  <c r="JG34" i="1" s="1"/>
  <c r="JG27" i="1"/>
  <c r="JG36" i="1" s="1"/>
  <c r="JG31" i="1"/>
  <c r="JG40" i="1" s="1"/>
  <c r="JG28" i="1"/>
  <c r="JG37" i="1" s="1"/>
  <c r="JG26" i="1"/>
  <c r="JG35" i="1" s="1"/>
  <c r="JG29" i="1"/>
  <c r="JG38" i="1" s="1"/>
  <c r="JG33" i="1"/>
  <c r="FK20" i="1"/>
  <c r="FK332" i="1"/>
  <c r="FK216" i="1"/>
  <c r="FK174" i="1"/>
  <c r="FK277" i="1"/>
  <c r="FK338" i="1"/>
  <c r="FK269" i="1"/>
  <c r="FK154" i="1"/>
  <c r="FK205" i="1"/>
  <c r="FK282" i="1"/>
  <c r="FK212" i="1"/>
  <c r="FK272" i="1"/>
  <c r="FK336" i="1"/>
  <c r="FK170" i="1"/>
  <c r="FK255" i="1"/>
  <c r="FK309" i="1"/>
  <c r="FK268" i="1"/>
  <c r="FK138" i="1"/>
  <c r="FK314" i="1"/>
  <c r="FK306" i="1"/>
  <c r="FK204" i="1"/>
  <c r="FK304" i="1"/>
  <c r="FK232" i="1"/>
  <c r="FK210" i="1"/>
  <c r="FK280" i="1"/>
  <c r="FK147" i="1"/>
  <c r="FK199" i="1"/>
  <c r="FK244" i="1"/>
  <c r="FK290" i="1"/>
  <c r="FK175" i="1"/>
  <c r="FK219" i="1"/>
  <c r="FK265" i="1"/>
  <c r="FK211" i="1"/>
  <c r="FK207" i="1"/>
  <c r="FK326" i="1"/>
  <c r="FK141" i="1"/>
  <c r="FK171" i="1"/>
  <c r="FK239" i="1"/>
  <c r="FK169" i="1"/>
  <c r="FK335" i="1"/>
  <c r="FK303" i="1"/>
  <c r="FK245" i="1"/>
  <c r="FK241" i="1"/>
  <c r="FK258" i="1"/>
  <c r="FK252" i="1"/>
  <c r="FK201" i="1"/>
  <c r="FK176" i="1"/>
  <c r="FK285" i="1"/>
  <c r="FK313" i="1"/>
  <c r="FK283" i="1"/>
  <c r="FK317" i="1"/>
  <c r="FK257" i="1"/>
  <c r="FK337" i="1"/>
  <c r="FK203" i="1"/>
  <c r="FK279" i="1"/>
  <c r="FK333" i="1"/>
  <c r="FK242" i="1"/>
  <c r="FK334" i="1"/>
  <c r="FK320" i="1"/>
  <c r="FK328" i="1"/>
  <c r="FK301" i="1"/>
  <c r="FK251" i="1"/>
  <c r="FK273" i="1"/>
  <c r="FK218" i="1"/>
  <c r="FK146" i="1"/>
  <c r="FK323" i="1"/>
  <c r="FK311" i="1"/>
  <c r="FK275" i="1"/>
  <c r="FK276" i="1"/>
  <c r="FK341" i="1"/>
  <c r="FK305" i="1"/>
  <c r="FK233" i="1"/>
  <c r="FK315" i="1"/>
  <c r="FK247" i="1"/>
  <c r="FK291" i="1"/>
  <c r="FK340" i="1"/>
  <c r="FK254" i="1"/>
  <c r="FK270" i="1"/>
  <c r="FK215" i="1"/>
  <c r="FK325" i="1"/>
  <c r="FK246" i="1"/>
  <c r="FK298" i="1"/>
  <c r="FK235" i="1"/>
  <c r="FK292" i="1"/>
  <c r="FK319" i="1"/>
  <c r="FK284" i="1"/>
  <c r="FK267" i="1"/>
  <c r="FK220" i="1"/>
  <c r="FK300" i="1"/>
  <c r="FK322" i="1"/>
  <c r="FK288" i="1"/>
  <c r="FK324" i="1"/>
  <c r="FK308" i="1"/>
  <c r="FK19" i="1"/>
  <c r="FK208" i="1"/>
  <c r="FK318" i="1"/>
  <c r="FK240" i="1"/>
  <c r="FK243" i="1"/>
  <c r="FK271" i="1"/>
  <c r="FK139" i="1"/>
  <c r="FK316" i="1"/>
  <c r="FK253" i="1"/>
  <c r="FK206" i="1"/>
  <c r="FK214" i="1"/>
  <c r="FK289" i="1"/>
  <c r="FK227" i="1"/>
  <c r="FK217" i="1"/>
  <c r="FK286" i="1"/>
  <c r="FK248" i="1"/>
  <c r="FK234" i="1"/>
  <c r="FK225" i="1"/>
  <c r="FK339" i="1"/>
  <c r="FK148" i="1"/>
  <c r="FK223" i="1"/>
  <c r="FK281" i="1"/>
  <c r="FK213" i="1"/>
  <c r="FK259" i="1"/>
  <c r="FK202" i="1"/>
  <c r="FK278" i="1"/>
  <c r="FK330" i="1"/>
  <c r="FK236" i="1"/>
  <c r="FK307" i="1"/>
  <c r="FK287" i="1"/>
  <c r="FK222" i="1"/>
  <c r="FK329" i="1"/>
  <c r="FK266" i="1"/>
  <c r="FK260" i="1"/>
  <c r="FK238" i="1"/>
  <c r="FK293" i="1"/>
  <c r="FK172" i="1"/>
  <c r="FK209" i="1"/>
  <c r="FK256" i="1"/>
  <c r="FK321" i="1"/>
  <c r="FK200" i="1"/>
  <c r="FK274" i="1"/>
  <c r="FK173" i="1"/>
  <c r="FK224" i="1"/>
  <c r="FK250" i="1"/>
  <c r="FK237" i="1"/>
  <c r="FK149" i="1"/>
  <c r="FK302" i="1"/>
  <c r="FK221" i="1"/>
  <c r="FK312" i="1"/>
  <c r="FK299" i="1"/>
  <c r="FK310" i="1"/>
  <c r="FK140" i="1"/>
  <c r="FK249" i="1"/>
  <c r="FK155" i="1"/>
  <c r="FK331" i="1"/>
  <c r="FK226" i="1"/>
  <c r="FK327" i="1"/>
  <c r="JD32" i="1"/>
  <c r="JD41" i="1" s="1"/>
  <c r="JD28" i="1"/>
  <c r="JD37" i="1" s="1"/>
  <c r="JD31" i="1"/>
  <c r="JD40" i="1" s="1"/>
  <c r="JD29" i="1"/>
  <c r="JD38" i="1" s="1"/>
  <c r="JD30" i="1"/>
  <c r="JD39" i="1" s="1"/>
  <c r="JD27" i="1"/>
  <c r="JD36" i="1" s="1"/>
  <c r="JD26" i="1"/>
  <c r="JD35" i="1" s="1"/>
  <c r="JD25" i="1"/>
  <c r="JD34" i="1" s="1"/>
  <c r="JD33" i="1"/>
  <c r="AA46" i="1" l="1" a="1"/>
  <c r="AA46" i="1" s="1"/>
  <c r="AA47" i="1" s="1" a="1"/>
  <c r="AA47" i="1" s="1"/>
  <c r="AA48" i="1" s="1" a="1"/>
  <c r="AA48" i="1" s="1"/>
  <c r="AA49" i="1" s="1" a="1"/>
  <c r="AA49" i="1" s="1"/>
  <c r="AA50" i="1" s="1" a="1"/>
  <c r="AA50" i="1" s="1"/>
  <c r="AA51" i="1" s="1" a="1"/>
  <c r="AA51" i="1" s="1"/>
  <c r="AA160" i="1" a="1"/>
  <c r="AA160" i="1" s="1"/>
  <c r="AA161" i="1" s="1" a="1"/>
  <c r="AA161" i="1" s="1"/>
  <c r="AA187" i="1" a="1"/>
  <c r="AA187" i="1" s="1"/>
  <c r="AA188" i="1" s="1" a="1"/>
  <c r="AA188" i="1" s="1"/>
  <c r="AA178" i="1" a="1"/>
  <c r="AA178" i="1" s="1"/>
  <c r="AA179" i="1" s="1" a="1"/>
  <c r="AA179" i="1" s="1"/>
  <c r="AA298" i="1" a="1"/>
  <c r="AA298" i="1" s="1"/>
  <c r="GX31" i="1"/>
  <c r="GY40" i="1"/>
  <c r="GX40" i="1" s="1"/>
  <c r="GX32" i="1"/>
  <c r="GY41" i="1"/>
  <c r="GX41" i="1" s="1"/>
  <c r="AA265" i="1" a="1"/>
  <c r="AA265" i="1" s="1"/>
  <c r="GY38" i="1"/>
  <c r="GX38" i="1" s="1"/>
  <c r="GX29" i="1"/>
  <c r="GX30" i="1"/>
  <c r="GY39" i="1"/>
  <c r="GX39" i="1" s="1"/>
  <c r="AA25" i="1" a="1"/>
  <c r="AA25" i="1" s="1"/>
  <c r="GX25" i="1"/>
  <c r="GY34" i="1"/>
  <c r="GX34" i="1" s="1"/>
  <c r="GX28" i="1"/>
  <c r="GY37" i="1"/>
  <c r="GX37" i="1" s="1"/>
  <c r="AA146" i="1" a="1"/>
  <c r="AA146" i="1" s="1"/>
  <c r="GY36" i="1"/>
  <c r="GX36" i="1" s="1"/>
  <c r="GX27" i="1"/>
  <c r="AA169" i="1" a="1"/>
  <c r="AA169" i="1" s="1"/>
  <c r="AB18" i="1"/>
  <c r="AA19" i="1" a="1"/>
  <c r="AA19" i="1" s="1"/>
  <c r="AA154" i="1" a="1"/>
  <c r="AA154" i="1" s="1"/>
  <c r="AA232" i="1" a="1"/>
  <c r="AA232" i="1" s="1"/>
  <c r="GX26" i="1"/>
  <c r="GY35" i="1"/>
  <c r="GX35" i="1" s="1"/>
  <c r="AA199" i="1" a="1"/>
  <c r="AA199" i="1" s="1"/>
  <c r="GX33" i="1"/>
  <c r="AA52" i="1" l="1" a="1"/>
  <c r="AA52" i="1" s="1"/>
  <c r="AA53" i="1" s="1" a="1"/>
  <c r="AA53" i="1" s="1"/>
  <c r="AA54" i="1" s="1" a="1"/>
  <c r="AA54" i="1" s="1"/>
  <c r="AA55" i="1" s="1" a="1"/>
  <c r="AA55" i="1" s="1"/>
  <c r="AA56" i="1" s="1" a="1"/>
  <c r="AA56" i="1" s="1"/>
  <c r="AA57" i="1" s="1" a="1"/>
  <c r="AA57" i="1" s="1"/>
  <c r="AA58" i="1" s="1" a="1"/>
  <c r="AA58" i="1" s="1"/>
  <c r="AA59" i="1" s="1" a="1"/>
  <c r="AA59" i="1" s="1"/>
  <c r="AA60" i="1" s="1" a="1"/>
  <c r="AA60" i="1" s="1"/>
  <c r="AA61" i="1" s="1" a="1"/>
  <c r="AA61" i="1" s="1"/>
  <c r="AA62" i="1" s="1" a="1"/>
  <c r="AA62" i="1" s="1"/>
  <c r="AA63" i="1" s="1" a="1"/>
  <c r="AA63" i="1" s="1"/>
  <c r="AA64" i="1" s="1" a="1"/>
  <c r="AA64" i="1" s="1"/>
  <c r="AA65" i="1" s="1" a="1"/>
  <c r="AA65" i="1" s="1"/>
  <c r="AA66" i="1" s="1" a="1"/>
  <c r="AA66" i="1" s="1"/>
  <c r="AA67" i="1" s="1" a="1"/>
  <c r="AA67" i="1" s="1"/>
  <c r="AA68" i="1" s="1" a="1"/>
  <c r="AA68" i="1" s="1"/>
  <c r="AA69" i="1" s="1" a="1"/>
  <c r="AA69" i="1" s="1"/>
  <c r="AA70" i="1" s="1" a="1"/>
  <c r="AA70" i="1" s="1"/>
  <c r="AA71" i="1" s="1" a="1"/>
  <c r="AA71" i="1" s="1"/>
  <c r="AA72" i="1" s="1" a="1"/>
  <c r="AA72" i="1" s="1"/>
  <c r="AA73" i="1" s="1" a="1"/>
  <c r="AA73" i="1" s="1"/>
  <c r="AA74" i="1" s="1" a="1"/>
  <c r="AA74" i="1" s="1"/>
  <c r="AA75" i="1" s="1" a="1"/>
  <c r="AA75" i="1" s="1"/>
  <c r="AA76" i="1" s="1" a="1"/>
  <c r="AA76" i="1" s="1"/>
  <c r="AA77" i="1" s="1" a="1"/>
  <c r="AA77" i="1" s="1"/>
  <c r="AA78" i="1" s="1" a="1"/>
  <c r="AA78" i="1" s="1"/>
  <c r="AA79" i="1" s="1" a="1"/>
  <c r="AA79" i="1" s="1"/>
  <c r="AA80" i="1" s="1" a="1"/>
  <c r="AA80" i="1" s="1"/>
  <c r="AA81" i="1" s="1" a="1"/>
  <c r="AA81" i="1" s="1"/>
  <c r="AA82" i="1" s="1" a="1"/>
  <c r="AA82" i="1" s="1"/>
  <c r="AA83" i="1" s="1" a="1"/>
  <c r="AA83" i="1" s="1"/>
  <c r="AA84" i="1" s="1" a="1"/>
  <c r="AA84" i="1" s="1"/>
  <c r="AA85" i="1" s="1" a="1"/>
  <c r="AA85" i="1" s="1"/>
  <c r="AA86" i="1" s="1" a="1"/>
  <c r="AA86" i="1" s="1"/>
  <c r="AA87" i="1" s="1" a="1"/>
  <c r="AA87" i="1" s="1"/>
  <c r="AA88" i="1" s="1" a="1"/>
  <c r="AA88" i="1" s="1"/>
  <c r="AA89" i="1" s="1" a="1"/>
  <c r="AA89" i="1" s="1"/>
  <c r="AA90" i="1" s="1" a="1"/>
  <c r="AA90" i="1" s="1"/>
  <c r="AA91" i="1" s="1" a="1"/>
  <c r="AA91" i="1" s="1"/>
  <c r="AA92" i="1" s="1" a="1"/>
  <c r="AA92" i="1" s="1"/>
  <c r="AA93" i="1" s="1" a="1"/>
  <c r="AA93" i="1" s="1"/>
  <c r="AA94" i="1" s="1" a="1"/>
  <c r="AA94" i="1" s="1"/>
  <c r="AA95" i="1" s="1" a="1"/>
  <c r="AA95" i="1" s="1"/>
  <c r="AA96" i="1" s="1" a="1"/>
  <c r="AA96" i="1" s="1"/>
  <c r="AA97" i="1" s="1" a="1"/>
  <c r="AA97" i="1" s="1"/>
  <c r="AA98" i="1" s="1" a="1"/>
  <c r="AA98" i="1" s="1"/>
  <c r="AA99" i="1" s="1" a="1"/>
  <c r="AA99" i="1" s="1"/>
  <c r="AA100" i="1" s="1" a="1"/>
  <c r="AA100" i="1" s="1"/>
  <c r="AA101" i="1" s="1" a="1"/>
  <c r="AA101" i="1" s="1"/>
  <c r="AA102" i="1" s="1" a="1"/>
  <c r="AA102" i="1" s="1"/>
  <c r="AA103" i="1" s="1" a="1"/>
  <c r="AA103" i="1" s="1"/>
  <c r="AA104" i="1" s="1" a="1"/>
  <c r="AA104" i="1" s="1"/>
  <c r="AA105" i="1" s="1" a="1"/>
  <c r="AA105" i="1" s="1"/>
  <c r="AA106" i="1" s="1" a="1"/>
  <c r="AA106" i="1" s="1"/>
  <c r="AA107" i="1" s="1" a="1"/>
  <c r="AA107" i="1" s="1"/>
  <c r="AA108" i="1" s="1" a="1"/>
  <c r="AA108" i="1" s="1"/>
  <c r="AA109" i="1" s="1" a="1"/>
  <c r="AA109" i="1" s="1"/>
  <c r="AA110" i="1" s="1" a="1"/>
  <c r="AA110" i="1" s="1"/>
  <c r="AA111" i="1" s="1" a="1"/>
  <c r="AA111" i="1" s="1"/>
  <c r="AA112" i="1" s="1" a="1"/>
  <c r="AA112" i="1" s="1"/>
  <c r="AA113" i="1" s="1" a="1"/>
  <c r="AA113" i="1" s="1"/>
  <c r="AA114" i="1" s="1" a="1"/>
  <c r="AA114" i="1" s="1"/>
  <c r="AA115" i="1" s="1" a="1"/>
  <c r="AA115" i="1" s="1"/>
  <c r="AA116" i="1" s="1" a="1"/>
  <c r="AA116" i="1" s="1"/>
  <c r="AA117" i="1" s="1" a="1"/>
  <c r="AA117" i="1" s="1"/>
  <c r="AA118" i="1" s="1" a="1"/>
  <c r="AA118" i="1" s="1"/>
  <c r="AA119" i="1" s="1" a="1"/>
  <c r="AA119" i="1" s="1"/>
  <c r="AA120" i="1" s="1" a="1"/>
  <c r="AA120" i="1" s="1"/>
  <c r="AA121" i="1" s="1" a="1"/>
  <c r="AA121" i="1" s="1"/>
  <c r="AA122" i="1" s="1" a="1"/>
  <c r="AA122" i="1" s="1"/>
  <c r="AA123" i="1" s="1" a="1"/>
  <c r="AA123" i="1" s="1"/>
  <c r="AA124" i="1" s="1" a="1"/>
  <c r="AA124" i="1" s="1"/>
  <c r="AA125" i="1" s="1" a="1"/>
  <c r="AA125" i="1" s="1"/>
  <c r="AA126" i="1" s="1" a="1"/>
  <c r="AA126" i="1" s="1"/>
  <c r="AA127" i="1" s="1" a="1"/>
  <c r="AA127" i="1" s="1"/>
  <c r="AA128" i="1" s="1" a="1"/>
  <c r="AA128" i="1" s="1"/>
  <c r="AA129" i="1" s="1" a="1"/>
  <c r="AA129" i="1" s="1"/>
  <c r="AA130" i="1" s="1" a="1"/>
  <c r="AA130" i="1" s="1"/>
  <c r="AA131" i="1" s="1" a="1"/>
  <c r="AA131" i="1" s="1"/>
  <c r="AA162" i="1" a="1"/>
  <c r="AA162" i="1" s="1"/>
  <c r="AA26" i="1" a="1"/>
  <c r="AA26" i="1" s="1"/>
  <c r="AA299" i="1" a="1"/>
  <c r="AA299" i="1" s="1"/>
  <c r="AA266" i="1" a="1"/>
  <c r="AA266" i="1" s="1"/>
  <c r="AA155" i="1" a="1"/>
  <c r="AA155" i="1" s="1"/>
  <c r="AB19" i="1"/>
  <c r="AA20" i="1" a="1"/>
  <c r="AA20" i="1" s="1"/>
  <c r="AA147" i="1" a="1"/>
  <c r="AA147" i="1" s="1"/>
  <c r="AA200" i="1" a="1"/>
  <c r="AA200" i="1" s="1"/>
  <c r="AA180" i="1" a="1"/>
  <c r="AA180" i="1" s="1"/>
  <c r="AA170" i="1" a="1"/>
  <c r="AA170" i="1" s="1"/>
  <c r="AA233" i="1" a="1"/>
  <c r="AA233" i="1" s="1"/>
  <c r="AA189" i="1" a="1"/>
  <c r="AA189" i="1" s="1"/>
  <c r="AA234" i="1" l="1" a="1"/>
  <c r="AA234" i="1" s="1"/>
  <c r="AB22" i="1"/>
  <c r="AA267" i="1" a="1"/>
  <c r="AA267" i="1" s="1"/>
  <c r="AA148" i="1" a="1"/>
  <c r="AA148" i="1" s="1"/>
  <c r="AA300" i="1" a="1"/>
  <c r="AA300" i="1" s="1"/>
  <c r="AA181" i="1" a="1"/>
  <c r="AA181" i="1" s="1"/>
  <c r="AB24" i="1"/>
  <c r="AA163" i="1" a="1"/>
  <c r="AA163" i="1" s="1"/>
  <c r="AB21" i="1"/>
  <c r="AA27" i="1" a="1"/>
  <c r="AA27" i="1" s="1"/>
  <c r="AB26" i="1"/>
  <c r="AB20" i="1"/>
  <c r="AB23" i="1"/>
  <c r="AB25" i="1"/>
  <c r="AA190" i="1" a="1"/>
  <c r="AA190" i="1" s="1"/>
  <c r="AA171" i="1" a="1"/>
  <c r="AA171" i="1" s="1"/>
  <c r="AA201" i="1" a="1"/>
  <c r="AA201" i="1" s="1"/>
  <c r="AA268" i="1" l="1" a="1"/>
  <c r="AA268" i="1" s="1"/>
  <c r="AA301" i="1" a="1"/>
  <c r="AA301" i="1" s="1"/>
  <c r="AA191" i="1" a="1"/>
  <c r="AA191" i="1" s="1"/>
  <c r="AA172" i="1" a="1"/>
  <c r="AA172" i="1" s="1"/>
  <c r="AA28" i="1" a="1"/>
  <c r="AA28" i="1" s="1"/>
  <c r="AB27" i="1"/>
  <c r="AA235" i="1" a="1"/>
  <c r="AA235" i="1" s="1"/>
  <c r="AA164" i="1" a="1"/>
  <c r="AA164" i="1" s="1"/>
  <c r="AA149" i="1" a="1"/>
  <c r="AA149" i="1" s="1"/>
  <c r="AA202" i="1" a="1"/>
  <c r="AA202" i="1" s="1"/>
  <c r="AA182" i="1" a="1"/>
  <c r="AA182" i="1" s="1"/>
  <c r="AA173" i="1" l="1" a="1"/>
  <c r="AA173" i="1" s="1"/>
  <c r="AA203" i="1" a="1"/>
  <c r="AA203" i="1" s="1"/>
  <c r="AA302" i="1" a="1"/>
  <c r="AA302" i="1" s="1"/>
  <c r="AA236" i="1" a="1"/>
  <c r="AA236" i="1" s="1"/>
  <c r="AA183" i="1" a="1"/>
  <c r="AA183" i="1" s="1"/>
  <c r="AA192" i="1" a="1"/>
  <c r="AA192" i="1" s="1"/>
  <c r="AA165" i="1" a="1"/>
  <c r="AA165" i="1" s="1"/>
  <c r="AA269" i="1" a="1"/>
  <c r="AA269" i="1" s="1"/>
  <c r="AB28" i="1"/>
  <c r="AA29" i="1" a="1"/>
  <c r="AA29" i="1" s="1"/>
  <c r="AA166" i="1" l="1" a="1"/>
  <c r="AA166" i="1" s="1"/>
  <c r="AA204" i="1" a="1"/>
  <c r="AA204" i="1" s="1"/>
  <c r="AB29" i="1"/>
  <c r="AA30" i="1" a="1"/>
  <c r="AA30" i="1" s="1"/>
  <c r="AA303" i="1" a="1"/>
  <c r="AA303" i="1" s="1"/>
  <c r="AA270" i="1" a="1"/>
  <c r="AA270" i="1" s="1"/>
  <c r="AA237" i="1" a="1"/>
  <c r="AA237" i="1" s="1"/>
  <c r="AA174" i="1" a="1"/>
  <c r="AA174" i="1" s="1"/>
  <c r="AA193" i="1" a="1"/>
  <c r="AA193" i="1" s="1"/>
  <c r="AA184" i="1" a="1"/>
  <c r="AA184" i="1" s="1"/>
  <c r="AB30" i="1" l="1"/>
  <c r="AA31" i="1" a="1"/>
  <c r="AA31" i="1" s="1"/>
  <c r="AA185" i="1" a="1"/>
  <c r="AA185" i="1" s="1"/>
  <c r="AA238" i="1" a="1"/>
  <c r="AA238" i="1" s="1"/>
  <c r="AA194" i="1" a="1"/>
  <c r="AA194" i="1" s="1"/>
  <c r="AA205" i="1" a="1"/>
  <c r="AA205" i="1" s="1"/>
  <c r="AA304" i="1" a="1"/>
  <c r="AA304" i="1" s="1"/>
  <c r="AA167" i="1" a="1"/>
  <c r="AA167" i="1" s="1"/>
  <c r="AA175" i="1" a="1"/>
  <c r="AA175" i="1" s="1"/>
  <c r="AA271" i="1" a="1"/>
  <c r="AA271" i="1" s="1"/>
  <c r="AA305" i="1" l="1" a="1"/>
  <c r="AA305" i="1" s="1"/>
  <c r="AA239" i="1" a="1"/>
  <c r="AA239" i="1" s="1"/>
  <c r="AA176" i="1" a="1"/>
  <c r="AA176" i="1" s="1"/>
  <c r="AA206" i="1" a="1"/>
  <c r="AA206" i="1" s="1"/>
  <c r="AA32" i="1" a="1"/>
  <c r="AA32" i="1" s="1"/>
  <c r="AB31" i="1"/>
  <c r="AA272" i="1" a="1"/>
  <c r="AA272" i="1" s="1"/>
  <c r="AA273" i="1" l="1" a="1"/>
  <c r="AA273" i="1" s="1"/>
  <c r="AA240" i="1" a="1"/>
  <c r="AA240" i="1" s="1"/>
  <c r="AA306" i="1" a="1"/>
  <c r="AA306" i="1" s="1"/>
  <c r="AB32" i="1"/>
  <c r="AA207" i="1" a="1"/>
  <c r="AA207" i="1" s="1"/>
  <c r="AA208" i="1" l="1" a="1"/>
  <c r="AA208" i="1" s="1"/>
  <c r="AA241" i="1" a="1"/>
  <c r="AA241" i="1" s="1"/>
  <c r="AA274" i="1" a="1"/>
  <c r="AA274" i="1" s="1"/>
  <c r="AA33" i="1" a="1"/>
  <c r="AA33" i="1" s="1"/>
  <c r="AA307" i="1" a="1"/>
  <c r="AA307" i="1" s="1"/>
  <c r="AA275" i="1" l="1" a="1"/>
  <c r="AA275" i="1" s="1"/>
  <c r="AA242" i="1" a="1"/>
  <c r="AA242" i="1" s="1"/>
  <c r="AA34" i="1" a="1"/>
  <c r="AA34" i="1" s="1"/>
  <c r="AB33" i="1"/>
  <c r="AA209" i="1" a="1"/>
  <c r="AA209" i="1" s="1"/>
  <c r="AA308" i="1" a="1"/>
  <c r="AA308" i="1" s="1"/>
  <c r="AA210" i="1" l="1" a="1"/>
  <c r="AA210" i="1" s="1"/>
  <c r="AA35" i="1" a="1"/>
  <c r="AA35" i="1" s="1"/>
  <c r="AB34" i="1"/>
  <c r="AA243" i="1" a="1"/>
  <c r="AA243" i="1" s="1"/>
  <c r="AA276" i="1" a="1"/>
  <c r="AA276" i="1" s="1"/>
  <c r="AA309" i="1" a="1"/>
  <c r="AA309" i="1" s="1"/>
  <c r="AA310" i="1" l="1" a="1"/>
  <c r="AA310" i="1" s="1"/>
  <c r="AB35" i="1"/>
  <c r="AA36" i="1" a="1"/>
  <c r="AA36" i="1" s="1"/>
  <c r="AA244" i="1" a="1"/>
  <c r="AA244" i="1" s="1"/>
  <c r="AA211" i="1" a="1"/>
  <c r="AA211" i="1" s="1"/>
  <c r="AA277" i="1" a="1"/>
  <c r="AA277" i="1" s="1"/>
  <c r="AA311" i="1" l="1" a="1"/>
  <c r="AA311" i="1" s="1"/>
  <c r="AA212" i="1" a="1"/>
  <c r="AA212" i="1" s="1"/>
  <c r="AA245" i="1" a="1"/>
  <c r="AA245" i="1" s="1"/>
  <c r="AB36" i="1"/>
  <c r="AA37" i="1" a="1"/>
  <c r="AA37" i="1" s="1"/>
  <c r="AA278" i="1" a="1"/>
  <c r="AA278" i="1" s="1"/>
  <c r="AA213" i="1" l="1" a="1"/>
  <c r="AA213" i="1" s="1"/>
  <c r="AA279" i="1" a="1"/>
  <c r="AA279" i="1" s="1"/>
  <c r="AA38" i="1" a="1"/>
  <c r="AA38" i="1" s="1"/>
  <c r="AB37" i="1"/>
  <c r="AA312" i="1" a="1"/>
  <c r="AA312" i="1" s="1"/>
  <c r="AA246" i="1" a="1"/>
  <c r="AA246" i="1" s="1"/>
  <c r="AA313" i="1" l="1" a="1"/>
  <c r="AA313" i="1" s="1"/>
  <c r="AA280" i="1" a="1"/>
  <c r="AA280" i="1" s="1"/>
  <c r="AA247" i="1" a="1"/>
  <c r="AA247" i="1" s="1"/>
  <c r="AA214" i="1" a="1"/>
  <c r="AA214" i="1" s="1"/>
  <c r="AB38" i="1"/>
  <c r="AA39" i="1" a="1"/>
  <c r="AA39" i="1" s="1"/>
  <c r="AA281" i="1" l="1" a="1"/>
  <c r="AA281" i="1" s="1"/>
  <c r="AA215" i="1" a="1"/>
  <c r="AA215" i="1" s="1"/>
  <c r="AA248" i="1" a="1"/>
  <c r="AA248" i="1" s="1"/>
  <c r="AA314" i="1" a="1"/>
  <c r="AA314" i="1" s="1"/>
  <c r="AA40" i="1" a="1"/>
  <c r="AA40" i="1" s="1"/>
  <c r="AB39" i="1"/>
  <c r="AA315" i="1" l="1" a="1"/>
  <c r="AA315" i="1" s="1"/>
  <c r="AA216" i="1" a="1"/>
  <c r="AA216" i="1" s="1"/>
  <c r="AA249" i="1" a="1"/>
  <c r="AA249" i="1" s="1"/>
  <c r="AA282" i="1" a="1"/>
  <c r="AA282" i="1" s="1"/>
  <c r="AB40" i="1"/>
  <c r="AA41" i="1" a="1"/>
  <c r="AA41" i="1" s="1"/>
  <c r="AB58" i="1" l="1"/>
  <c r="AB59" i="1"/>
  <c r="AB123" i="1"/>
  <c r="AB52" i="1"/>
  <c r="AB53" i="1"/>
  <c r="AB55" i="1"/>
  <c r="AB54" i="1"/>
  <c r="AB57" i="1"/>
  <c r="AB56" i="1"/>
  <c r="AB121" i="1"/>
  <c r="AB108" i="1"/>
  <c r="AB109" i="1"/>
  <c r="AB111" i="1"/>
  <c r="AB110" i="1"/>
  <c r="AB113" i="1"/>
  <c r="AB112" i="1"/>
  <c r="AB115" i="1"/>
  <c r="AB114" i="1"/>
  <c r="AB118" i="1"/>
  <c r="AB117" i="1"/>
  <c r="AB116" i="1"/>
  <c r="AB120" i="1"/>
  <c r="AB119" i="1"/>
  <c r="AB125" i="1"/>
  <c r="AB126" i="1"/>
  <c r="AB124" i="1"/>
  <c r="AB122" i="1"/>
  <c r="AB47" i="1"/>
  <c r="AB46" i="1"/>
  <c r="AB48" i="1"/>
  <c r="AB49" i="1"/>
  <c r="AB50" i="1"/>
  <c r="AB51" i="1"/>
  <c r="AB72" i="1"/>
  <c r="AB74" i="1"/>
  <c r="AB73" i="1"/>
  <c r="AB75" i="1"/>
  <c r="AB77" i="1"/>
  <c r="AB76" i="1"/>
  <c r="AB83" i="1"/>
  <c r="AB84" i="1"/>
  <c r="AB82" i="1"/>
  <c r="AB79" i="1"/>
  <c r="AB78" i="1"/>
  <c r="AB80" i="1"/>
  <c r="AB81" i="1"/>
  <c r="AB66" i="1"/>
  <c r="AB67" i="1"/>
  <c r="AB70" i="1"/>
  <c r="AB68" i="1"/>
  <c r="AB69" i="1"/>
  <c r="AB71" i="1"/>
  <c r="AB61" i="1"/>
  <c r="AB60" i="1"/>
  <c r="AB62" i="1"/>
  <c r="AB63" i="1"/>
  <c r="AB64" i="1"/>
  <c r="AB65" i="1"/>
  <c r="AA316" i="1" a="1"/>
  <c r="AA316" i="1" s="1"/>
  <c r="AA283" i="1" a="1"/>
  <c r="AA283" i="1" s="1"/>
  <c r="AB41" i="1"/>
  <c r="AA217" i="1" a="1"/>
  <c r="AA217" i="1" s="1"/>
  <c r="AA250" i="1" a="1"/>
  <c r="AA250" i="1" s="1"/>
  <c r="AB127" i="1" l="1"/>
  <c r="AB85" i="1"/>
  <c r="AB43" i="1"/>
  <c r="AB44" i="1"/>
  <c r="AB42" i="1"/>
  <c r="AB45" i="1"/>
  <c r="AA218" i="1" a="1"/>
  <c r="AA218" i="1" s="1"/>
  <c r="AA284" i="1" a="1"/>
  <c r="AA284" i="1" s="1"/>
  <c r="AA251" i="1" a="1"/>
  <c r="AA251" i="1" s="1"/>
  <c r="AA317" i="1" a="1"/>
  <c r="AA317" i="1" s="1"/>
  <c r="AB128" i="1" l="1"/>
  <c r="AB86" i="1"/>
  <c r="AA318" i="1" a="1"/>
  <c r="AA318" i="1" s="1"/>
  <c r="AA252" i="1" a="1"/>
  <c r="AA252" i="1" s="1"/>
  <c r="AA219" i="1" a="1"/>
  <c r="AA219" i="1" s="1"/>
  <c r="AA285" i="1" a="1"/>
  <c r="AA285" i="1" s="1"/>
  <c r="AB129" i="1" l="1"/>
  <c r="AB87" i="1"/>
  <c r="AA220" i="1" a="1"/>
  <c r="AA220" i="1" s="1"/>
  <c r="AA253" i="1" a="1"/>
  <c r="AA253" i="1" s="1"/>
  <c r="AA319" i="1" a="1"/>
  <c r="AA319" i="1" s="1"/>
  <c r="AA286" i="1" a="1"/>
  <c r="AA286" i="1" s="1"/>
  <c r="AB130" i="1" l="1"/>
  <c r="AB88" i="1"/>
  <c r="AA254" i="1" a="1"/>
  <c r="AA254" i="1" s="1"/>
  <c r="AA287" i="1" a="1"/>
  <c r="AA287" i="1" s="1"/>
  <c r="AA320" i="1" a="1"/>
  <c r="AA320" i="1" s="1"/>
  <c r="AA221" i="1" a="1"/>
  <c r="AA221" i="1" s="1"/>
  <c r="AB131" i="1" l="1"/>
  <c r="AA132" i="1" a="1"/>
  <c r="AA132" i="1" s="1"/>
  <c r="AA133" i="1" s="1" a="1"/>
  <c r="AA133" i="1" s="1"/>
  <c r="AA134" i="1" s="1" a="1"/>
  <c r="AA134" i="1" s="1"/>
  <c r="AA135" i="1" s="1" a="1"/>
  <c r="AA135" i="1" s="1"/>
  <c r="AA136" i="1" s="1" a="1"/>
  <c r="AA136" i="1" s="1"/>
  <c r="AA137" i="1" s="1" a="1"/>
  <c r="AA137" i="1" s="1"/>
  <c r="AB89" i="1"/>
  <c r="AA321" i="1" a="1"/>
  <c r="AA321" i="1" s="1"/>
  <c r="AA288" i="1" a="1"/>
  <c r="AA288" i="1" s="1"/>
  <c r="AA222" i="1" a="1"/>
  <c r="AA222" i="1" s="1"/>
  <c r="AA255" i="1" a="1"/>
  <c r="AA255" i="1" s="1"/>
  <c r="AB90" i="1" l="1"/>
  <c r="AA289" i="1" a="1"/>
  <c r="AA289" i="1" s="1"/>
  <c r="AA256" i="1" a="1"/>
  <c r="AA256" i="1" s="1"/>
  <c r="AA322" i="1" a="1"/>
  <c r="AA322" i="1" s="1"/>
  <c r="AA223" i="1" a="1"/>
  <c r="AA223" i="1" s="1"/>
  <c r="AB91" i="1" l="1"/>
  <c r="AA257" i="1" a="1"/>
  <c r="AA257" i="1" s="1"/>
  <c r="AA290" i="1" a="1"/>
  <c r="AA290" i="1" s="1"/>
  <c r="AA224" i="1" a="1"/>
  <c r="AA224" i="1" s="1"/>
  <c r="AA323" i="1" a="1"/>
  <c r="AA323" i="1" s="1"/>
  <c r="AB92" i="1" l="1"/>
  <c r="AA291" i="1" a="1"/>
  <c r="AA291" i="1" s="1"/>
  <c r="AA324" i="1" a="1"/>
  <c r="AA324" i="1" s="1"/>
  <c r="AA225" i="1" a="1"/>
  <c r="AA225" i="1" s="1"/>
  <c r="AA258" i="1" a="1"/>
  <c r="AA258" i="1" s="1"/>
  <c r="AB93" i="1" l="1"/>
  <c r="AA325" i="1" a="1"/>
  <c r="AA325" i="1" s="1"/>
  <c r="AA292" i="1" a="1"/>
  <c r="AA292" i="1" s="1"/>
  <c r="AA226" i="1" a="1"/>
  <c r="AA226" i="1" s="1"/>
  <c r="AA259" i="1" a="1"/>
  <c r="AA259" i="1" s="1"/>
  <c r="AB94" i="1" l="1"/>
  <c r="AA326" i="1" a="1"/>
  <c r="AA326" i="1" s="1"/>
  <c r="AA260" i="1" a="1"/>
  <c r="AA260" i="1" s="1"/>
  <c r="AA227" i="1" a="1"/>
  <c r="AA227" i="1" s="1"/>
  <c r="AA293" i="1" a="1"/>
  <c r="AA293" i="1" s="1"/>
  <c r="AB95" i="1" l="1"/>
  <c r="AA327" i="1" a="1"/>
  <c r="AA327" i="1" s="1"/>
  <c r="AB96" i="1" l="1"/>
  <c r="AA328" i="1" a="1"/>
  <c r="AA328" i="1" s="1"/>
  <c r="AB97" i="1" l="1"/>
  <c r="AA329" i="1" a="1"/>
  <c r="AA329" i="1" s="1"/>
  <c r="AB98" i="1" l="1"/>
  <c r="AA330" i="1" a="1"/>
  <c r="AA330" i="1" s="1"/>
  <c r="AB99" i="1" l="1"/>
  <c r="AA331" i="1" a="1"/>
  <c r="AA331" i="1" s="1"/>
  <c r="AB100" i="1" l="1"/>
  <c r="AA332" i="1" a="1"/>
  <c r="AA332" i="1" s="1"/>
  <c r="AB101" i="1" l="1"/>
  <c r="AA333" i="1" a="1"/>
  <c r="AA333" i="1" s="1"/>
  <c r="AB102" i="1" l="1"/>
  <c r="AA334" i="1" a="1"/>
  <c r="AA334" i="1" s="1"/>
  <c r="AB103" i="1" l="1"/>
  <c r="AA335" i="1" a="1"/>
  <c r="AA335" i="1" s="1"/>
  <c r="AB104" i="1" l="1"/>
  <c r="AA336" i="1" a="1"/>
  <c r="AA336" i="1" s="1"/>
  <c r="AB105" i="1" l="1"/>
  <c r="AA337" i="1" a="1"/>
  <c r="AA337" i="1" s="1"/>
  <c r="AB106" i="1" l="1"/>
  <c r="AA338" i="1" a="1"/>
  <c r="AA338" i="1" s="1"/>
  <c r="AB107" i="1" l="1"/>
  <c r="AA339" i="1" a="1"/>
  <c r="AA339" i="1" s="1"/>
  <c r="AB132" i="1" l="1"/>
  <c r="AA340" i="1" a="1"/>
  <c r="AA340" i="1" s="1"/>
  <c r="AB133" i="1" l="1"/>
  <c r="AA341" i="1" a="1"/>
  <c r="AA341" i="1" s="1"/>
  <c r="AB134" i="1" l="1"/>
  <c r="AB135" i="1" l="1"/>
  <c r="AB136" i="1" l="1"/>
  <c r="AA138" i="1" l="1" a="1"/>
  <c r="AA138" i="1" s="1"/>
  <c r="AB137" i="1"/>
  <c r="AA139" i="1" l="1" a="1"/>
  <c r="AA139" i="1" s="1"/>
  <c r="AB138" i="1"/>
  <c r="AA140" i="1" l="1" a="1"/>
  <c r="AA140" i="1" s="1"/>
  <c r="AB139" i="1"/>
  <c r="AA141" i="1" l="1" a="1"/>
  <c r="AA141" i="1" s="1"/>
  <c r="AB340" i="1" s="1"/>
  <c r="AB140" i="1"/>
  <c r="AB344" i="1"/>
  <c r="AB345" i="1"/>
  <c r="AB342" i="1"/>
  <c r="AB343" i="1"/>
  <c r="AB337" i="1" l="1"/>
  <c r="AB341" i="1"/>
  <c r="AB339" i="1"/>
  <c r="AB141" i="1"/>
  <c r="AB216" i="1"/>
  <c r="AB162" i="1"/>
  <c r="AB158" i="1"/>
  <c r="AB164" i="1"/>
  <c r="AB201" i="1"/>
  <c r="AB203" i="1"/>
  <c r="AB168" i="1"/>
  <c r="AB147" i="1"/>
  <c r="AB190" i="1"/>
  <c r="AB156" i="1"/>
  <c r="AB181" i="1"/>
  <c r="AB195" i="1"/>
  <c r="AB173" i="1"/>
  <c r="AB192" i="1"/>
  <c r="AB146" i="1"/>
  <c r="AB206" i="1"/>
  <c r="AB202" i="1"/>
  <c r="AB161" i="1"/>
  <c r="AB157" i="1"/>
  <c r="AB178" i="1"/>
  <c r="AB179" i="1"/>
  <c r="AB152" i="1"/>
  <c r="AB184" i="1"/>
  <c r="AB204" i="1"/>
  <c r="AB208" i="1"/>
  <c r="AB214" i="1"/>
  <c r="AB166" i="1"/>
  <c r="AB150" i="1"/>
  <c r="AB148" i="1"/>
  <c r="AB196" i="1"/>
  <c r="AB180" i="1"/>
  <c r="AB144" i="1"/>
  <c r="AB167" i="1"/>
  <c r="AB211" i="1"/>
  <c r="AB176" i="1"/>
  <c r="AB210" i="1"/>
  <c r="AB207" i="1"/>
  <c r="AB170" i="1"/>
  <c r="AB188" i="1"/>
  <c r="AB174" i="1"/>
  <c r="AB187" i="1"/>
  <c r="AB205" i="1"/>
  <c r="AB217" i="1"/>
  <c r="AB186" i="1"/>
  <c r="AB154" i="1"/>
  <c r="AB171" i="1"/>
  <c r="AB191" i="1"/>
  <c r="AB209" i="1"/>
  <c r="AB199" i="1"/>
  <c r="AB197" i="1"/>
  <c r="AB169" i="1"/>
  <c r="AB149" i="1"/>
  <c r="AB160" i="1"/>
  <c r="AB213" i="1"/>
  <c r="AB165" i="1"/>
  <c r="AB200" i="1"/>
  <c r="AB215" i="1"/>
  <c r="AB189" i="1"/>
  <c r="AB177" i="1"/>
  <c r="AB163" i="1"/>
  <c r="AB198" i="1"/>
  <c r="AB142" i="1"/>
  <c r="AB143" i="1"/>
  <c r="AB193" i="1"/>
  <c r="AB212" i="1"/>
  <c r="AB172" i="1"/>
  <c r="AB155" i="1"/>
  <c r="AB185" i="1"/>
  <c r="AB159" i="1"/>
  <c r="AB145" i="1"/>
  <c r="AB151" i="1"/>
  <c r="AB194" i="1"/>
  <c r="AB153" i="1"/>
  <c r="AB182" i="1"/>
  <c r="AB175" i="1"/>
  <c r="AB183" i="1"/>
  <c r="AB218" i="1"/>
  <c r="AB219" i="1"/>
  <c r="AB220" i="1"/>
  <c r="AB224" i="1"/>
  <c r="AB221" i="1"/>
  <c r="AB226" i="1"/>
  <c r="AB222" i="1"/>
  <c r="AB223" i="1"/>
  <c r="AB325" i="1"/>
  <c r="AB327" i="1"/>
  <c r="AB290" i="1"/>
  <c r="AB225" i="1"/>
  <c r="AB275" i="1"/>
  <c r="AB227" i="1"/>
  <c r="AB291" i="1"/>
  <c r="AB302" i="1"/>
  <c r="AB273" i="1"/>
  <c r="AB281" i="1"/>
  <c r="AB247" i="1"/>
  <c r="AB300" i="1"/>
  <c r="AB299" i="1"/>
  <c r="AB312" i="1"/>
  <c r="AB246" i="1"/>
  <c r="AB233" i="1"/>
  <c r="AB269" i="1"/>
  <c r="AB267" i="1"/>
  <c r="AB252" i="1"/>
  <c r="AB256" i="1"/>
  <c r="AB285" i="1"/>
  <c r="AB283" i="1"/>
  <c r="AB318" i="1"/>
  <c r="AB298" i="1"/>
  <c r="AB311" i="1"/>
  <c r="AB297" i="1"/>
  <c r="AB266" i="1"/>
  <c r="AB268" i="1"/>
  <c r="AB309" i="1"/>
  <c r="AB307" i="1"/>
  <c r="AB243" i="1"/>
  <c r="AB326" i="1"/>
  <c r="AB280" i="1"/>
  <c r="AB314" i="1"/>
  <c r="AB258" i="1"/>
  <c r="AB320" i="1"/>
  <c r="AB287" i="1"/>
  <c r="AB304" i="1"/>
  <c r="AB272" i="1"/>
  <c r="AB270" i="1"/>
  <c r="AB321" i="1"/>
  <c r="AB237" i="1"/>
  <c r="AB277" i="1"/>
  <c r="AB257" i="1"/>
  <c r="AB250" i="1"/>
  <c r="AB265" i="1"/>
  <c r="AB293" i="1"/>
  <c r="AB240" i="1"/>
  <c r="AB236" i="1"/>
  <c r="AB288" i="1"/>
  <c r="AB279" i="1"/>
  <c r="AB303" i="1"/>
  <c r="AB249" i="1"/>
  <c r="AB294" i="1"/>
  <c r="AB239" i="1"/>
  <c r="AB242" i="1"/>
  <c r="AB244" i="1"/>
  <c r="AB322" i="1"/>
  <c r="AB230" i="1"/>
  <c r="AB282" i="1"/>
  <c r="AB310" i="1"/>
  <c r="AB308" i="1"/>
  <c r="AB263" i="1"/>
  <c r="AB292" i="1"/>
  <c r="AB274" i="1"/>
  <c r="AB301" i="1"/>
  <c r="AB254" i="1"/>
  <c r="AB248" i="1"/>
  <c r="AB228" i="1"/>
  <c r="AB284" i="1"/>
  <c r="AB229" i="1"/>
  <c r="AB319" i="1"/>
  <c r="AB289" i="1"/>
  <c r="AB324" i="1"/>
  <c r="AB241" i="1"/>
  <c r="AB323" i="1"/>
  <c r="AB261" i="1"/>
  <c r="AB251" i="1"/>
  <c r="AB262" i="1"/>
  <c r="AB235" i="1"/>
  <c r="AB286" i="1"/>
  <c r="AB255" i="1"/>
  <c r="AB276" i="1"/>
  <c r="AB316" i="1"/>
  <c r="AB231" i="1"/>
  <c r="AB245" i="1"/>
  <c r="AB238" i="1"/>
  <c r="AB306" i="1"/>
  <c r="AB278" i="1"/>
  <c r="AB271" i="1"/>
  <c r="AB264" i="1"/>
  <c r="AB296" i="1"/>
  <c r="AB260" i="1"/>
  <c r="AB305" i="1"/>
  <c r="AB253" i="1"/>
  <c r="AB317" i="1"/>
  <c r="AB295" i="1"/>
  <c r="AB234" i="1"/>
  <c r="AB259" i="1"/>
  <c r="AB315" i="1"/>
  <c r="AB232" i="1"/>
  <c r="AB313" i="1"/>
  <c r="AB331" i="1"/>
  <c r="AB328" i="1"/>
  <c r="AB329" i="1"/>
  <c r="AB330" i="1"/>
  <c r="AB332" i="1"/>
  <c r="AB333" i="1"/>
  <c r="AB334" i="1"/>
  <c r="AB335" i="1"/>
  <c r="AB336" i="1"/>
  <c r="AB338" i="1"/>
  <c r="AB4" i="1" l="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Michael Young (21512438)</author>
    <author>Michael Young</author>
    <author>John</author>
  </authors>
  <commentList>
    <comment ref="A1" authorId="0" shapeId="0" xr:uid="{37D6CE8F-CE51-4B7D-8E5C-A1A0A18133AE}">
      <text>
        <r>
          <rPr>
            <b/>
            <sz val="9"/>
            <color indexed="81"/>
            <rFont val="Tahoma"/>
            <family val="2"/>
          </rPr>
          <t xml:space="preserve">Michael Young (21512438): 
</t>
        </r>
        <r>
          <rPr>
            <sz val="9"/>
            <color indexed="81"/>
            <rFont val="Tahoma"/>
            <family val="2"/>
          </rPr>
          <t>Can add cols that are just for personal use (eg not used by code) by adding the word Drop in the top row.
Might also be able to drop columns if all the trial values are defaults. Tricky because row 1 value is used in the calculation of the default.</t>
        </r>
      </text>
    </comment>
    <comment ref="E1" authorId="1" shapeId="0" xr:uid="{CCB77013-F05A-42FB-A15C-BBB0BA6C23F4}">
      <text>
        <r>
          <rPr>
            <b/>
            <sz val="9"/>
            <color indexed="81"/>
            <rFont val="Tahoma"/>
            <family val="2"/>
          </rPr>
          <t>Michael Young:</t>
        </r>
        <r>
          <rPr>
            <sz val="9"/>
            <color indexed="81"/>
            <rFont val="Tahoma"/>
            <family val="2"/>
          </rPr>
          <t xml:space="preserve">
to keep the conditional formatting rules tidy, you can only insert a blank row or column (can't copy and insert paste) then you can copy and paste the formulas from a given row or column it into your newly inserted row or column. </t>
        </r>
      </text>
    </comment>
    <comment ref="AA1" authorId="0" shapeId="0" xr:uid="{10B3F34B-4772-43FF-8769-97F5228546B0}">
      <text>
        <r>
          <rPr>
            <b/>
            <sz val="9"/>
            <color indexed="81"/>
            <rFont val="Tahoma"/>
            <family val="2"/>
          </rPr>
          <t>Michael Young (21512438):</t>
        </r>
        <r>
          <rPr>
            <sz val="9"/>
            <color indexed="81"/>
            <rFont val="Tahoma"/>
            <family val="2"/>
          </rPr>
          <t xml:space="preserve">
In the trial name don't use special characters (%, /, :)
Pandas doesn’t recognise the special characters (% and /)  in the trial name description. The code will run fine you just wont be able to view the df.
Special characers can also affect the filename of the pkl files (eg / and :). Using these affects the ability to report the trials.</t>
        </r>
      </text>
    </comment>
    <comment ref="C2" authorId="0" shapeId="0" xr:uid="{5F9AC758-6FF0-4899-A9B7-5D51B3F86847}">
      <text>
        <r>
          <rPr>
            <b/>
            <sz val="9"/>
            <color indexed="81"/>
            <rFont val="Tahoma"/>
            <family val="2"/>
          </rPr>
          <t>Michael Young (21512438):</t>
        </r>
        <r>
          <rPr>
            <sz val="9"/>
            <color indexed="81"/>
            <rFont val="Tahoma"/>
            <family val="2"/>
          </rPr>
          <t xml:space="preserve">
the word 'blank' must be in the cell. Used in f_read_exp to identify the col.</t>
        </r>
      </text>
    </comment>
    <comment ref="H2" authorId="2" shapeId="0" xr:uid="{4CF6616F-3E30-4825-B472-59AC0217DD0E}">
      <text>
        <r>
          <rPr>
            <b/>
            <sz val="9"/>
            <color indexed="81"/>
            <rFont val="Tahoma"/>
            <family val="2"/>
          </rPr>
          <t>John:</t>
        </r>
        <r>
          <rPr>
            <sz val="9"/>
            <color indexed="81"/>
            <rFont val="Tahoma"/>
            <family val="2"/>
          </rPr>
          <t xml:space="preserve">
These are the farm scenarios
</t>
        </r>
      </text>
    </comment>
    <comment ref="AA2" authorId="0" shapeId="0" xr:uid="{28A87732-DFBE-4E72-8AD9-CC58CDE1082B}">
      <text>
        <r>
          <rPr>
            <b/>
            <sz val="9"/>
            <color indexed="81"/>
            <rFont val="Tahoma"/>
            <family val="2"/>
          </rPr>
          <t>Michael Young (21512438):</t>
        </r>
        <r>
          <rPr>
            <sz val="9"/>
            <color indexed="81"/>
            <rFont val="Tahoma"/>
            <family val="2"/>
          </rPr>
          <t xml:space="preserve">
Must match the key assigned in Sensitivity.py</t>
        </r>
      </text>
    </comment>
    <comment ref="AH2" authorId="0" shapeId="0" xr:uid="{635DBFCC-4F1D-41E4-8CC3-A21438E42895}">
      <text>
        <r>
          <rPr>
            <b/>
            <sz val="9"/>
            <color indexed="81"/>
            <rFont val="Tahoma"/>
            <family val="2"/>
          </rPr>
          <t>Michael:</t>
        </r>
        <r>
          <rPr>
            <sz val="9"/>
            <color indexed="81"/>
            <rFont val="Tahoma"/>
            <family val="2"/>
          </rPr>
          <t xml:space="preserve">
store the info in generator for the mortality report</t>
        </r>
      </text>
    </comment>
    <comment ref="AI2" authorId="0" shapeId="0" xr:uid="{B47200E8-C031-496D-84FB-AB00A620905C}">
      <text>
        <r>
          <rPr>
            <b/>
            <sz val="9"/>
            <color indexed="81"/>
            <rFont val="Tahoma"/>
            <family val="2"/>
          </rPr>
          <t>Michael Young (21512438):</t>
        </r>
        <r>
          <rPr>
            <sz val="9"/>
            <color indexed="81"/>
            <rFont val="Tahoma"/>
            <family val="2"/>
          </rPr>
          <t xml:space="preserve">
store the info in generator for the feed budget report</t>
        </r>
      </text>
    </comment>
    <comment ref="AL2" authorId="2" shapeId="0" xr:uid="{53652A3A-B6DB-4800-9181-3569646680BA}">
      <text>
        <r>
          <rPr>
            <b/>
            <sz val="9"/>
            <color indexed="81"/>
            <rFont val="Tahoma"/>
            <family val="2"/>
          </rPr>
          <t>John:</t>
        </r>
        <r>
          <rPr>
            <sz val="9"/>
            <color indexed="81"/>
            <rFont val="Tahoma"/>
            <family val="2"/>
          </rPr>
          <t xml:space="preserve">
Switch to control the SQ model. 1 is DSP (or SE) greater than one is SQ model.</t>
        </r>
      </text>
    </comment>
    <comment ref="AM2" authorId="0" shapeId="0" xr:uid="{D45C4B89-16B0-4F69-BC75-2CA310F4CB4B}">
      <text>
        <r>
          <rPr>
            <b/>
            <sz val="9"/>
            <color indexed="81"/>
            <rFont val="Tahoma"/>
            <family val="2"/>
          </rPr>
          <t>Michael:</t>
        </r>
        <r>
          <rPr>
            <sz val="9"/>
            <color indexed="81"/>
            <rFont val="Tahoma"/>
            <family val="2"/>
          </rPr>
          <t xml:space="preserve">
Mask which season types are included
Note the slices numbers in this mask are different to the slice numbers for the DSP season types in the model proper because in the DSP 'typ' is removed (by this mask). However, 'typ' exists in the inputs and this mask as slice 0</t>
        </r>
      </text>
    </comment>
    <comment ref="AO2" authorId="2" shapeId="0" xr:uid="{53B5AA8E-FB63-4B2F-8EF9-EA8D35628CBB}">
      <text>
        <r>
          <rPr>
            <b/>
            <sz val="9"/>
            <color indexed="81"/>
            <rFont val="Tahoma"/>
            <family val="2"/>
          </rPr>
          <t>John:</t>
        </r>
        <r>
          <rPr>
            <sz val="9"/>
            <color indexed="81"/>
            <rFont val="Tahoma"/>
            <family val="2"/>
          </rPr>
          <t xml:space="preserve">
comment: are season nodes included in steady state model, note: they always are for dsp model)</t>
        </r>
      </text>
    </comment>
    <comment ref="AP2" authorId="0" shapeId="0" xr:uid="{E31F3B4F-ADB9-48F2-81B9-9F717DC90F3D}">
      <text>
        <r>
          <rPr>
            <b/>
            <sz val="9"/>
            <color indexed="81"/>
            <rFont val="Tahoma"/>
            <family val="2"/>
          </rPr>
          <t>Michael Young (21512438):</t>
        </r>
        <r>
          <rPr>
            <sz val="9"/>
            <color indexed="81"/>
            <rFont val="Tahoma"/>
            <family val="2"/>
          </rPr>
          <t xml:space="preserve">
Controls is the pinp rot list is used or full list of rotations are used (this only works if the inputs have been generated using simulation).
Default is True</t>
        </r>
      </text>
    </comment>
    <comment ref="AQ2" authorId="2" shapeId="0" xr:uid="{66E81D6A-9422-4C23-BCB6-830B70B7BCAA}">
      <text>
        <r>
          <rPr>
            <b/>
            <sz val="9"/>
            <color indexed="81"/>
            <rFont val="Tahoma"/>
            <family val="2"/>
          </rPr>
          <t>John:</t>
        </r>
        <r>
          <rPr>
            <sz val="9"/>
            <color indexed="81"/>
            <rFont val="Tahoma"/>
            <family val="2"/>
          </rPr>
          <t xml:space="preserve">
Minimum return on expenditure. An item of expenditure will only be selected if the return is greater than this value</t>
        </r>
      </text>
    </comment>
    <comment ref="AX2" authorId="0" shapeId="0" xr:uid="{C5FDFAA8-13CB-410E-A335-6899C0FFD9B1}">
      <text>
        <r>
          <rPr>
            <b/>
            <sz val="9"/>
            <color indexed="81"/>
            <rFont val="Tahoma"/>
            <family val="2"/>
          </rPr>
          <t>Michael Young (21512438):</t>
        </r>
        <r>
          <rPr>
            <sz val="9"/>
            <color indexed="81"/>
            <rFont val="Tahoma"/>
            <family val="2"/>
          </rPr>
          <t xml:space="preserve">
boolean to control if t axis exists in generator loops</t>
        </r>
      </text>
    </comment>
    <comment ref="AZ2" authorId="0" shapeId="0" xr:uid="{1E004F54-C433-4773-B076-5724DE055BB3}">
      <text>
        <r>
          <rPr>
            <b/>
            <sz val="9"/>
            <color indexed="81"/>
            <rFont val="Tahoma"/>
            <family val="2"/>
          </rPr>
          <t>Michael Young (21512438):</t>
        </r>
        <r>
          <rPr>
            <sz val="9"/>
            <color indexed="81"/>
            <rFont val="Tahoma"/>
            <family val="2"/>
          </rPr>
          <t xml:space="preserve">
bool - use pkl fs or excel input fs</t>
        </r>
      </text>
    </comment>
    <comment ref="BB2" authorId="0" shapeId="0" xr:uid="{E71F2A0A-8927-4813-82BE-CA72AED5AEBB}">
      <text>
        <r>
          <rPr>
            <b/>
            <sz val="9"/>
            <color indexed="81"/>
            <rFont val="Tahoma"/>
            <family val="2"/>
          </rPr>
          <t>John:</t>
        </r>
        <r>
          <rPr>
            <sz val="9"/>
            <color indexed="81"/>
            <rFont val="Tahoma"/>
            <family val="2"/>
          </rPr>
          <t xml:space="preserve">
Include the r2 adjustment to feedsupply. Default is FALSE. Change to TRUE if either
a. Using the feed supply input from Property.xl
b. Using a pickle feedsupply but want to tweak that supply.
For case 'b' need to set the SAV on feedsupply_r2p to 0</t>
        </r>
      </text>
    </comment>
    <comment ref="BC2" authorId="2" shapeId="0" xr:uid="{BF5B3FD4-0481-4F0F-8124-96E4CEC5849B}">
      <text>
        <r>
          <rPr>
            <b/>
            <sz val="9"/>
            <color indexed="81"/>
            <rFont val="Tahoma"/>
            <family val="2"/>
          </rPr>
          <t>John:</t>
        </r>
        <r>
          <rPr>
            <sz val="9"/>
            <color indexed="81"/>
            <rFont val="Tahoma"/>
            <family val="2"/>
          </rPr>
          <t xml:space="preserve">
The default value for feedsupply_adj_r2p is from Property.xl.
Use this sav in conjunction with sav[r2adjust_inc] if wanting to use a pickle file for feedsupply (hence don't want to include the r2adjust from Prop.xl) but do want to tweak the pickle values using saa[feedsupply_adj_r2p]. A zero value here overwrites the values from Property.xls
The other compnents of this are fs_use_pkl = TRUE, r2adjust_inc = TRUE and sav[feedsupply_adj_r2p[:,:]] = 0</t>
        </r>
      </text>
    </comment>
    <comment ref="BD2" authorId="0" shapeId="0" xr:uid="{E673AA4B-B155-4193-8D08-43797D6A5B0E}">
      <text>
        <r>
          <rPr>
            <b/>
            <sz val="9"/>
            <color indexed="81"/>
            <rFont val="Tahoma"/>
            <family val="2"/>
          </rPr>
          <t>Michael Young (21512438):</t>
        </r>
        <r>
          <rPr>
            <sz val="9"/>
            <color indexed="81"/>
            <rFont val="Tahoma"/>
            <family val="2"/>
          </rPr>
          <t xml:space="preserve">
bool - overwrite the optimal pkl fs</t>
        </r>
      </text>
    </comment>
    <comment ref="BF2" authorId="2" shapeId="0" xr:uid="{FE600586-A0CB-418E-80E4-FF00B70E2957}">
      <text>
        <r>
          <rPr>
            <b/>
            <sz val="9"/>
            <color indexed="81"/>
            <rFont val="Tahoma"/>
            <family val="2"/>
          </rPr>
          <t>John:</t>
        </r>
        <r>
          <rPr>
            <sz val="9"/>
            <color indexed="81"/>
            <rFont val="Tahoma"/>
            <family val="2"/>
          </rPr>
          <t xml:space="preserve">
Increment the number of LTW loops carried out in the code. Use this to finetune the LTW adjustment (at the expense of a longer generator time)
The default number of loops in the code is 2 unless either:
  a. feedsupply is frpm pkl and ltwadj from pkl can be broadcast to the current feedsupply
  b. LTW adjustment is excluded (LTW_dams &amp; _offs == 0)</t>
        </r>
      </text>
    </comment>
    <comment ref="BG2" authorId="2" shapeId="0" xr:uid="{3E186CD7-563A-41CC-8AB1-470D77560870}">
      <text>
        <r>
          <rPr>
            <b/>
            <sz val="9"/>
            <color indexed="81"/>
            <rFont val="Tahoma"/>
            <family val="2"/>
          </rPr>
          <t>John:</t>
        </r>
        <r>
          <rPr>
            <sz val="9"/>
            <color indexed="81"/>
            <rFont val="Tahoma"/>
            <family val="2"/>
          </rPr>
          <t xml:space="preserve">
Scale the effect of the dam LW profile on the progeny CFW &amp; FD as expressed by the dams.
If this and LTW_offs are both ==0 then the number of ltw_loops is reduced to 1 (which saves time in the generator)</t>
        </r>
      </text>
    </comment>
    <comment ref="BH2" authorId="2" shapeId="0" xr:uid="{7B1B9DDD-4FA8-448A-95A9-62943084D7DB}">
      <text>
        <r>
          <rPr>
            <b/>
            <sz val="9"/>
            <color indexed="81"/>
            <rFont val="Tahoma"/>
            <family val="2"/>
          </rPr>
          <t>John:</t>
        </r>
        <r>
          <rPr>
            <sz val="9"/>
            <color indexed="81"/>
            <rFont val="Tahoma"/>
            <family val="2"/>
          </rPr>
          <t xml:space="preserve">
Scale the effect of the dam LW profile on the progeny CFW &amp; FD as expressed by the offspring.
If this and LTW_offs are both ==0 then the number of ltw_loops is reduced to 1 (which saves time in the generator)</t>
        </r>
      </text>
    </comment>
    <comment ref="BI2" authorId="0" shapeId="0" xr:uid="{6B20CBBF-FE37-4758-9C3D-4E97AA91AE21}">
      <text>
        <r>
          <rPr>
            <b/>
            <sz val="9"/>
            <color indexed="81"/>
            <rFont val="Tahoma"/>
            <family val="2"/>
          </rPr>
          <t xml:space="preserve">John:
</t>
        </r>
        <r>
          <rPr>
            <sz val="9"/>
            <color indexed="81"/>
            <rFont val="Tahoma"/>
            <family val="2"/>
          </rPr>
          <t>Coefficients that vary with litter size in utero</t>
        </r>
      </text>
    </comment>
    <comment ref="BJ2" authorId="0" shapeId="0" xr:uid="{A7C229C3-0B1F-49C9-A849-631076273045}">
      <text>
        <r>
          <rPr>
            <b/>
            <sz val="9"/>
            <color indexed="81"/>
            <rFont val="Tahoma"/>
            <family val="2"/>
          </rPr>
          <t xml:space="preserve">John:
</t>
        </r>
        <r>
          <rPr>
            <sz val="9"/>
            <color indexed="81"/>
            <rFont val="Tahoma"/>
            <family val="2"/>
          </rPr>
          <t>Coefficients that vary with litter size in utero</t>
        </r>
      </text>
    </comment>
    <comment ref="CH2" authorId="0" shapeId="0" xr:uid="{11757278-4598-45C0-BBD7-F018A0B9BF86}">
      <text>
        <r>
          <rPr>
            <b/>
            <sz val="9"/>
            <color indexed="81"/>
            <rFont val="Tahoma"/>
            <family val="2"/>
          </rPr>
          <t>Michael Young:</t>
        </r>
        <r>
          <rPr>
            <sz val="9"/>
            <color indexed="81"/>
            <rFont val="Tahoma"/>
            <family val="2"/>
          </rPr>
          <t xml:space="preserve">
Mask changeable fvps.
Note if adding season fvp you also need to alter the fvp_is_dvp SAV.</t>
        </r>
      </text>
    </comment>
    <comment ref="CI2" authorId="0" shapeId="0" xr:uid="{B4E0E8B3-8650-4F0F-81F8-013EB59E6FC3}">
      <text>
        <r>
          <rPr>
            <b/>
            <sz val="9"/>
            <color indexed="81"/>
            <rFont val="Tahoma"/>
            <family val="2"/>
          </rPr>
          <t>Michael Young:</t>
        </r>
        <r>
          <rPr>
            <sz val="9"/>
            <color indexed="81"/>
            <rFont val="Tahoma"/>
            <family val="2"/>
          </rPr>
          <t xml:space="preserve">
Mask changeable fvps.
Note if adding season fvp you also need to alter the fvp_is_dvp SAV.</t>
        </r>
      </text>
    </comment>
    <comment ref="CJ2" authorId="0" shapeId="0" xr:uid="{E78D51DF-8654-4903-B76F-F074C17EEDEC}">
      <text>
        <r>
          <rPr>
            <b/>
            <sz val="9"/>
            <color indexed="81"/>
            <rFont val="Tahoma"/>
            <family val="2"/>
          </rPr>
          <t>Michael Young:</t>
        </r>
        <r>
          <rPr>
            <sz val="9"/>
            <color indexed="81"/>
            <rFont val="Tahoma"/>
            <family val="2"/>
          </rPr>
          <t xml:space="preserve">
Control if fvp is dvp</t>
        </r>
      </text>
    </comment>
    <comment ref="CK2" authorId="0" shapeId="0" xr:uid="{21EB3164-388F-45FA-941D-77A00D6399EC}">
      <text>
        <r>
          <rPr>
            <b/>
            <sz val="9"/>
            <color indexed="81"/>
            <rFont val="Tahoma"/>
            <family val="2"/>
          </rPr>
          <t>Michael Young:</t>
        </r>
        <r>
          <rPr>
            <sz val="9"/>
            <color indexed="81"/>
            <rFont val="Tahoma"/>
            <family val="2"/>
          </rPr>
          <t xml:space="preserve">
Mask changeable fvps. 
Note if adding season fvp you also need to alter the fvp_is_dvp SAV.</t>
        </r>
      </text>
    </comment>
    <comment ref="CL2" authorId="0" shapeId="0" xr:uid="{F3BE25F0-A306-41BC-B1FE-05A4EB76F4F0}">
      <text>
        <r>
          <rPr>
            <b/>
            <sz val="9"/>
            <color indexed="81"/>
            <rFont val="Tahoma"/>
            <family val="2"/>
          </rPr>
          <t>Michael Young:</t>
        </r>
        <r>
          <rPr>
            <sz val="9"/>
            <color indexed="81"/>
            <rFont val="Tahoma"/>
            <family val="2"/>
          </rPr>
          <t xml:space="preserve">
Control if fvp is dvp</t>
        </r>
      </text>
    </comment>
    <comment ref="CM2" authorId="0" shapeId="0" xr:uid="{E5D01D08-9531-4B7D-A182-69FE9941E7C4}">
      <text>
        <r>
          <rPr>
            <b/>
            <sz val="9"/>
            <color indexed="81"/>
            <rFont val="Tahoma"/>
            <family val="2"/>
          </rPr>
          <t>John:</t>
        </r>
        <r>
          <rPr>
            <sz val="9"/>
            <color indexed="81"/>
            <rFont val="Tahoma"/>
            <family val="2"/>
          </rPr>
          <t xml:space="preserve">
number of  initial (unique) starting LW for dams (only option are either 2 or 3, unless f_condense is changed)</t>
        </r>
      </text>
    </comment>
    <comment ref="CN2" authorId="0" shapeId="0" xr:uid="{2DEBBBDC-7BC3-4847-B076-8C64C4BC09F5}">
      <text>
        <r>
          <rPr>
            <b/>
            <sz val="9"/>
            <color indexed="81"/>
            <rFont val="Tahoma"/>
            <family val="2"/>
          </rPr>
          <t>John:</t>
        </r>
        <r>
          <rPr>
            <sz val="9"/>
            <color indexed="81"/>
            <rFont val="Tahoma"/>
            <family val="2"/>
          </rPr>
          <t xml:space="preserve">
number of  initial (unique) starting LW for offspring (only option are either 2 or 3, unless f_condense is changed)</t>
        </r>
      </text>
    </comment>
    <comment ref="CO2" authorId="2" shapeId="0" xr:uid="{68C29D7D-3159-4B33-AF6D-A7EF222148D6}">
      <text>
        <r>
          <rPr>
            <b/>
            <sz val="9"/>
            <color indexed="81"/>
            <rFont val="Tahoma"/>
            <family val="2"/>
          </rPr>
          <t>John:</t>
        </r>
        <r>
          <rPr>
            <sz val="9"/>
            <color indexed="81"/>
            <rFont val="Tahoma"/>
            <family val="2"/>
          </rPr>
          <t xml:space="preserve">
Control the feed supply patterns that can be selected (by masking them).
Note: the samepatterns with different starting weights are controlled together
Note: if the level of N or F change then the feed supply being masked with a specific w slice will change.</t>
        </r>
      </text>
    </comment>
    <comment ref="DF2" authorId="2" shapeId="0" xr:uid="{5C3EAD46-EFD5-4E6F-BC53-FB62A0721574}">
      <text>
        <r>
          <rPr>
            <b/>
            <sz val="9"/>
            <color indexed="81"/>
            <rFont val="Tahoma"/>
            <family val="2"/>
          </rPr>
          <t>John:</t>
        </r>
        <r>
          <rPr>
            <sz val="9"/>
            <color indexed="81"/>
            <rFont val="Tahoma"/>
            <family val="2"/>
          </rPr>
          <t xml:space="preserve">
Alter the standard feed supply options (r1)</t>
        </r>
      </text>
    </comment>
    <comment ref="DG2" authorId="2" shapeId="0" xr:uid="{7F72EDF6-48B0-4200-BDC3-B79F8AD07894}">
      <text>
        <r>
          <rPr>
            <b/>
            <sz val="9"/>
            <color indexed="81"/>
            <rFont val="Tahoma"/>
            <family val="2"/>
          </rPr>
          <t>John:</t>
        </r>
        <r>
          <rPr>
            <sz val="9"/>
            <color indexed="81"/>
            <rFont val="Tahoma"/>
            <family val="2"/>
          </rPr>
          <t xml:space="preserve">
Alter the standard feed supply adjustment options (r2)
The group that is active depends on the TOL offset for the EL (RC15)
Note: it is SAA so an overlap of slices is accumulated</t>
        </r>
      </text>
    </comment>
    <comment ref="DI2" authorId="2" shapeId="0" xr:uid="{946FE586-B21E-4591-84D8-C3921DF6E1BC}">
      <text>
        <r>
          <rPr>
            <b/>
            <sz val="9"/>
            <color indexed="81"/>
            <rFont val="Tahoma"/>
            <family val="2"/>
          </rPr>
          <t>John:</t>
        </r>
        <r>
          <rPr>
            <sz val="9"/>
            <color indexed="81"/>
            <rFont val="Tahoma"/>
            <family val="2"/>
          </rPr>
          <t xml:space="preserve">
Change the standard feedsupply selected for dams</t>
        </r>
      </text>
    </comment>
    <comment ref="DJ2" authorId="2" shapeId="0" xr:uid="{660AE4EA-510C-4C1C-81FD-E865A5678844}">
      <text>
        <r>
          <rPr>
            <b/>
            <sz val="9"/>
            <color indexed="81"/>
            <rFont val="Tahoma"/>
            <family val="2"/>
          </rPr>
          <t>John:</t>
        </r>
        <r>
          <rPr>
            <sz val="9"/>
            <color indexed="81"/>
            <rFont val="Tahoma"/>
            <family val="2"/>
          </rPr>
          <t xml:space="preserve">
Change the standard feedsupply selected for offspring</t>
        </r>
      </text>
    </comment>
    <comment ref="DK2" authorId="2" shapeId="0" xr:uid="{67F22BA5-56E3-4FFB-B94B-734C121485C7}">
      <text>
        <r>
          <rPr>
            <b/>
            <sz val="9"/>
            <color indexed="81"/>
            <rFont val="Tahoma"/>
            <family val="2"/>
          </rPr>
          <t>John:</t>
        </r>
        <r>
          <rPr>
            <sz val="9"/>
            <color indexed="81"/>
            <rFont val="Tahoma"/>
            <family val="2"/>
          </rPr>
          <t xml:space="preserve">
Change the standard feedsupply selected for dams</t>
        </r>
      </text>
    </comment>
    <comment ref="DL2" authorId="2" shapeId="0" xr:uid="{DE2F29C1-B702-488A-A8BC-623139D16484}">
      <text>
        <r>
          <rPr>
            <b/>
            <sz val="9"/>
            <color indexed="81"/>
            <rFont val="Tahoma"/>
            <family val="2"/>
          </rPr>
          <t>John:</t>
        </r>
        <r>
          <rPr>
            <sz val="9"/>
            <color indexed="81"/>
            <rFont val="Tahoma"/>
            <family val="2"/>
          </rPr>
          <t xml:space="preserve">
Change the standard feedsupply selected for offspring</t>
        </r>
      </text>
    </comment>
    <comment ref="DM2" authorId="2" shapeId="0" xr:uid="{DEF17DA2-1208-4D48-BD19-3656D1FC1E13}">
      <text>
        <r>
          <rPr>
            <b/>
            <sz val="9"/>
            <color indexed="81"/>
            <rFont val="Tahoma"/>
            <family val="2"/>
          </rPr>
          <t>John:</t>
        </r>
        <r>
          <rPr>
            <sz val="9"/>
            <color indexed="81"/>
            <rFont val="Tahoma"/>
            <family val="2"/>
          </rPr>
          <t xml:space="preserve">
Change the standard feedsupply selected for dams</t>
        </r>
      </text>
    </comment>
    <comment ref="DN2" authorId="2" shapeId="0" xr:uid="{DD81C362-F559-4922-B23A-6DE3553B8628}">
      <text>
        <r>
          <rPr>
            <b/>
            <sz val="9"/>
            <color indexed="81"/>
            <rFont val="Tahoma"/>
            <family val="2"/>
          </rPr>
          <t>John:</t>
        </r>
        <r>
          <rPr>
            <sz val="9"/>
            <color indexed="81"/>
            <rFont val="Tahoma"/>
            <family val="2"/>
          </rPr>
          <t xml:space="preserve">
Change the standard feedsupply selected for offspring</t>
        </r>
      </text>
    </comment>
    <comment ref="DO2" authorId="2" shapeId="0" xr:uid="{71B47C53-9D61-4EC9-BF3E-261DFA9CC1E9}">
      <text>
        <r>
          <rPr>
            <b/>
            <sz val="9"/>
            <color indexed="81"/>
            <rFont val="Tahoma"/>
            <family val="2"/>
          </rPr>
          <t>John:</t>
        </r>
        <r>
          <rPr>
            <sz val="9"/>
            <color indexed="81"/>
            <rFont val="Tahoma"/>
            <family val="2"/>
          </rPr>
          <t xml:space="preserve">
Change which weanage feed supply adjustment is selected for:
i - TOL
k0 -Wean age.
g1 - dam genotype
</t>
        </r>
      </text>
    </comment>
    <comment ref="DP2" authorId="2" shapeId="0" xr:uid="{BFBDDAC2-C6AB-4E50-81A1-2E41E9F32C09}">
      <text>
        <r>
          <rPr>
            <b/>
            <sz val="9"/>
            <color indexed="81"/>
            <rFont val="Tahoma"/>
            <family val="2"/>
          </rPr>
          <t>John:</t>
        </r>
        <r>
          <rPr>
            <sz val="9"/>
            <color indexed="81"/>
            <rFont val="Tahoma"/>
            <family val="2"/>
          </rPr>
          <t xml:space="preserve">
Change which weanage feed supply adjustment is selected for:
i - TOL
k0 -Wean age.
g3 - offspring genotype
</t>
        </r>
      </text>
    </comment>
    <comment ref="DQ2" authorId="2" shapeId="0" xr:uid="{303BC9E9-4408-4FDA-A876-192E9D21110B}">
      <text>
        <r>
          <rPr>
            <b/>
            <sz val="9"/>
            <color indexed="81"/>
            <rFont val="Tahoma"/>
            <family val="2"/>
          </rPr>
          <t>John:</t>
        </r>
        <r>
          <rPr>
            <sz val="9"/>
            <color indexed="81"/>
            <rFont val="Tahoma"/>
            <family val="2"/>
          </rPr>
          <t xml:space="preserve">
Change which feed supply adjustment is selected for 
i - TOL
s - scanning option (0 to 4)
k2 - LSLN for dams.
G1 - dam genotype
</t>
        </r>
      </text>
    </comment>
    <comment ref="DR2" authorId="2" shapeId="0" xr:uid="{191A5240-15F1-432E-8921-1E8A564B6E1D}">
      <text>
        <r>
          <rPr>
            <b/>
            <sz val="9"/>
            <color indexed="81"/>
            <rFont val="Tahoma"/>
            <family val="2"/>
          </rPr>
          <t>John:</t>
        </r>
        <r>
          <rPr>
            <sz val="9"/>
            <color indexed="81"/>
            <rFont val="Tahoma"/>
            <family val="2"/>
          </rPr>
          <t xml:space="preserve">
Change which feed supply adjustment is selected for 
i - TOL
s - scanning option (0 to 4)
k2 - LSLN for dams.
G1 - dam genotype
</t>
        </r>
      </text>
    </comment>
    <comment ref="DS2" authorId="2" shapeId="0" xr:uid="{3B8C8CE6-B08D-4AC1-B4B8-B6D1F7A5FFC6}">
      <text>
        <r>
          <rPr>
            <b/>
            <sz val="9"/>
            <color indexed="81"/>
            <rFont val="Tahoma"/>
            <family val="2"/>
          </rPr>
          <t>John:</t>
        </r>
        <r>
          <rPr>
            <sz val="9"/>
            <color indexed="81"/>
            <rFont val="Tahoma"/>
            <family val="2"/>
          </rPr>
          <t xml:space="preserve">
Change which feed supply adjustment is selected for 
i - TOL
s - scanning option (0 to 4)
k2 - LSLN for dams.
G1 - dam genotype
</t>
        </r>
      </text>
    </comment>
    <comment ref="DT2" authorId="2" shapeId="0" xr:uid="{4E7CA2EB-DBB3-4897-A907-FBB6A73DA002}">
      <text>
        <r>
          <rPr>
            <b/>
            <sz val="9"/>
            <color indexed="81"/>
            <rFont val="Tahoma"/>
            <family val="2"/>
          </rPr>
          <t>John:</t>
        </r>
        <r>
          <rPr>
            <sz val="9"/>
            <color indexed="81"/>
            <rFont val="Tahoma"/>
            <family val="2"/>
          </rPr>
          <t xml:space="preserve">
Change which feed supply adjustment is selected for 
i - TOL
s - scanning option (0 to 4)
k2 - LSLN for dams.
G1 - dam genotype
</t>
        </r>
      </text>
    </comment>
    <comment ref="DU2" authorId="2" shapeId="0" xr:uid="{F3E18D13-FECC-45B1-878D-F4C094ADF2FD}">
      <text>
        <r>
          <rPr>
            <b/>
            <sz val="9"/>
            <color indexed="81"/>
            <rFont val="Tahoma"/>
            <family val="2"/>
          </rPr>
          <t>John:</t>
        </r>
        <r>
          <rPr>
            <sz val="9"/>
            <color indexed="81"/>
            <rFont val="Tahoma"/>
            <family val="2"/>
          </rPr>
          <t xml:space="preserve">
Change which feed supply adjustment is selected for 
i - TOL
s - scanning option (0 to 4)
k2 - LSLN for dams.
G1 - dam genotype
</t>
        </r>
      </text>
    </comment>
    <comment ref="DV2" authorId="2" shapeId="0" xr:uid="{F14199F7-A613-4481-BF74-0F70FA0AB8E4}">
      <text>
        <r>
          <rPr>
            <b/>
            <sz val="9"/>
            <color indexed="81"/>
            <rFont val="Tahoma"/>
            <family val="2"/>
          </rPr>
          <t>John:</t>
        </r>
        <r>
          <rPr>
            <sz val="9"/>
            <color indexed="81"/>
            <rFont val="Tahoma"/>
            <family val="2"/>
          </rPr>
          <t xml:space="preserve">
Change which feed supply adjustment is selected for 
i - TOL
s - scanning option (0 to 4)
k2 - LSLN for dams.
G1 - dam genotype
</t>
        </r>
      </text>
    </comment>
    <comment ref="DW2" authorId="2" shapeId="0" xr:uid="{46BE1594-C2E5-4DB1-A1AC-728126F13013}">
      <text>
        <r>
          <rPr>
            <b/>
            <sz val="9"/>
            <color indexed="81"/>
            <rFont val="Tahoma"/>
            <family val="2"/>
          </rPr>
          <t>John:</t>
        </r>
        <r>
          <rPr>
            <sz val="9"/>
            <color indexed="81"/>
            <rFont val="Tahoma"/>
            <family val="2"/>
          </rPr>
          <t xml:space="preserve">
Change which feed supply adjustment is selected for 
i - TOL
s - scanning option (0 to 4)
k2 - LSLN for dams.
G1 - dam genotype
</t>
        </r>
      </text>
    </comment>
    <comment ref="EF2" authorId="2" shapeId="0" xr:uid="{1B6D2EE1-1B14-4733-B885-E0C30EFFFE2C}">
      <text>
        <r>
          <rPr>
            <b/>
            <sz val="9"/>
            <color indexed="81"/>
            <rFont val="Tahoma"/>
            <family val="2"/>
          </rPr>
          <t>John:</t>
        </r>
        <r>
          <rPr>
            <sz val="9"/>
            <color indexed="81"/>
            <rFont val="Tahoma"/>
            <family val="2"/>
          </rPr>
          <t xml:space="preserve">
SA on the standard scanning percentage of a genotype. Used to alter the BTRT of the dams &amp; offs. Also used to determine the scanning percentage of the dams</t>
        </r>
      </text>
    </comment>
    <comment ref="EN2" authorId="0" shapeId="0" xr:uid="{515C1C8A-E667-4684-BB60-C3B15A4DF43D}">
      <text>
        <r>
          <rPr>
            <b/>
            <sz val="9"/>
            <color indexed="81"/>
            <rFont val="Tahoma"/>
            <family val="2"/>
          </rPr>
          <t>Young:</t>
        </r>
        <r>
          <rPr>
            <sz val="9"/>
            <color indexed="81"/>
            <rFont val="Tahoma"/>
            <family val="2"/>
          </rPr>
          <t xml:space="preserve">
potential intake done after the calculation function so the profile is not altered
Note: This sam can lead to problems if appl</t>
        </r>
      </text>
    </comment>
    <comment ref="EQ2" authorId="0" shapeId="0" xr:uid="{5A00387E-748B-43AF-A372-742903190611}">
      <text>
        <r>
          <rPr>
            <b/>
            <sz val="9"/>
            <color indexed="81"/>
            <rFont val="Tahoma"/>
            <family val="2"/>
          </rPr>
          <t xml:space="preserve">John:
</t>
        </r>
        <r>
          <rPr>
            <sz val="9"/>
            <color indexed="81"/>
            <rFont val="Tahoma"/>
            <family val="2"/>
          </rPr>
          <t>Coefficients that can vary with different litter size in utero i.e. adjusting parameters that differ for dry, single, twins, triplets</t>
        </r>
      </text>
    </comment>
    <comment ref="ER2" authorId="0" shapeId="0" xr:uid="{11B8FDAE-95DD-4F00-95B3-BBBC73962B8A}">
      <text>
        <r>
          <rPr>
            <b/>
            <sz val="9"/>
            <color indexed="81"/>
            <rFont val="Tahoma"/>
            <family val="2"/>
          </rPr>
          <t xml:space="preserve">John:
</t>
        </r>
        <r>
          <rPr>
            <sz val="9"/>
            <color indexed="81"/>
            <rFont val="Tahoma"/>
            <family val="2"/>
          </rPr>
          <t>Coefficients that can vary with different litter size in utero i.e. adjusting parameters that differ for dry, single, twins, triplets</t>
        </r>
      </text>
    </comment>
    <comment ref="ES2" authorId="0" shapeId="0" xr:uid="{E82DD257-4B09-4DF6-9570-A67C14744582}">
      <text>
        <r>
          <rPr>
            <b/>
            <sz val="9"/>
            <color indexed="81"/>
            <rFont val="Tahoma"/>
            <family val="2"/>
          </rPr>
          <t xml:space="preserve">John:
</t>
        </r>
        <r>
          <rPr>
            <sz val="9"/>
            <color indexed="81"/>
            <rFont val="Tahoma"/>
            <family val="2"/>
          </rPr>
          <t>Coefficients that can vary with different litter size in utero i.e. adjusting parameters that differ for dry, single, twins, triplets</t>
        </r>
      </text>
    </comment>
    <comment ref="ET2" authorId="0" shapeId="0" xr:uid="{B21C78B9-4748-460D-8B71-199408315DDA}">
      <text>
        <r>
          <rPr>
            <b/>
            <sz val="9"/>
            <color indexed="81"/>
            <rFont val="Tahoma"/>
            <family val="2"/>
          </rPr>
          <t xml:space="preserve">John:
</t>
        </r>
        <r>
          <rPr>
            <sz val="9"/>
            <color indexed="81"/>
            <rFont val="Tahoma"/>
            <family val="2"/>
          </rPr>
          <t>Coefficients that can vary with different litter size in utero i.e. adjusting parameters that differ for dry, single, twins, triplets</t>
        </r>
      </text>
    </comment>
    <comment ref="EU2" authorId="0" shapeId="0" xr:uid="{099AC3EF-0C86-4B3A-9CBD-6CBAB6F64DEF}">
      <text>
        <r>
          <rPr>
            <b/>
            <sz val="9"/>
            <color indexed="81"/>
            <rFont val="Tahoma"/>
            <family val="2"/>
          </rPr>
          <t xml:space="preserve">John:
</t>
        </r>
        <r>
          <rPr>
            <sz val="9"/>
            <color indexed="81"/>
            <rFont val="Tahoma"/>
            <family val="2"/>
          </rPr>
          <t>Coefficients that can vary with different litter size in utero i.e. adjusting parameters that differ for dry, single, twins, triplets</t>
        </r>
      </text>
    </comment>
    <comment ref="EV2" authorId="0" shapeId="0" xr:uid="{8B1C30D6-6A6C-4845-A98A-CC117EE7F415}">
      <text>
        <r>
          <rPr>
            <b/>
            <sz val="9"/>
            <color indexed="81"/>
            <rFont val="Tahoma"/>
            <family val="2"/>
          </rPr>
          <t xml:space="preserve">John:
</t>
        </r>
        <r>
          <rPr>
            <sz val="9"/>
            <color indexed="81"/>
            <rFont val="Tahoma"/>
            <family val="2"/>
          </rPr>
          <t>Coefficients that can vary with different litter size in utero i.e. adjusting parameters that differ for dry, single, twins, triplets</t>
        </r>
      </text>
    </comment>
    <comment ref="EW2" authorId="2" shapeId="0" xr:uid="{56DBA9C0-E22C-4AE3-97F4-3DBF821DEE80}">
      <text>
        <r>
          <rPr>
            <b/>
            <sz val="9"/>
            <color indexed="81"/>
            <rFont val="Tahoma"/>
            <family val="2"/>
          </rPr>
          <t>John:</t>
        </r>
        <r>
          <rPr>
            <sz val="9"/>
            <color indexed="81"/>
            <rFont val="Tahoma"/>
            <family val="2"/>
          </rPr>
          <t xml:space="preserve">
Peri-natal (near birth) mortality of progeny due to exposure.
Axis is 'number of foetuses'</t>
        </r>
      </text>
    </comment>
    <comment ref="EX2" authorId="2" shapeId="0" xr:uid="{F6544B3D-095D-4B07-86A1-184AE7F9BE06}">
      <text>
        <r>
          <rPr>
            <b/>
            <sz val="9"/>
            <color indexed="81"/>
            <rFont val="Tahoma"/>
            <family val="2"/>
          </rPr>
          <t>John:</t>
        </r>
        <r>
          <rPr>
            <sz val="9"/>
            <color indexed="81"/>
            <rFont val="Tahoma"/>
            <family val="2"/>
          </rPr>
          <t xml:space="preserve">
Peri-natal (near birth) mortality of progeny due to exposure.
Axis is 'number of foetuses'</t>
        </r>
      </text>
    </comment>
    <comment ref="EY2" authorId="2" shapeId="0" xr:uid="{C3E27AE7-4993-4E71-A03A-A2634D0BA4F4}">
      <text>
        <r>
          <rPr>
            <b/>
            <sz val="9"/>
            <color indexed="81"/>
            <rFont val="Tahoma"/>
            <family val="2"/>
          </rPr>
          <t>John:</t>
        </r>
        <r>
          <rPr>
            <sz val="9"/>
            <color indexed="81"/>
            <rFont val="Tahoma"/>
            <family val="2"/>
          </rPr>
          <t xml:space="preserve">
Lamb survival (singles and twins), used to alter era trait</t>
        </r>
      </text>
    </comment>
    <comment ref="FA2" authorId="2" shapeId="0" xr:uid="{2CD42F7B-730C-4CD2-B782-80138ECB226E}">
      <text>
        <r>
          <rPr>
            <b/>
            <sz val="9"/>
            <color indexed="81"/>
            <rFont val="Tahoma"/>
            <family val="2"/>
          </rPr>
          <t>John:</t>
        </r>
        <r>
          <rPr>
            <sz val="9"/>
            <color indexed="81"/>
            <rFont val="Tahoma"/>
            <family val="2"/>
          </rPr>
          <t xml:space="preserve">
Repro rate: Adjust std scanning %. Applied after saa[scan_std_c2] - all ages and all genotypes.
Also applied to scanning % in  f_conception_cs</t>
        </r>
      </text>
    </comment>
    <comment ref="FB2" authorId="2" shapeId="0" xr:uid="{4D0DFB95-80C1-4C09-8285-1E404B6EE18F}">
      <text>
        <r>
          <rPr>
            <b/>
            <sz val="9"/>
            <color indexed="81"/>
            <rFont val="Tahoma"/>
            <family val="2"/>
          </rPr>
          <t>John:</t>
        </r>
        <r>
          <rPr>
            <sz val="9"/>
            <color indexed="81"/>
            <rFont val="Tahoma"/>
            <family val="2"/>
          </rPr>
          <t xml:space="preserve">
Repro rate: Adjust std scanning %. Applied after saa[scan_std_c2] - all ages and all genotypes.
Also applied to scanning % in  f_conception_cs</t>
        </r>
      </text>
    </comment>
    <comment ref="FC2" authorId="2" shapeId="0" xr:uid="{663788AB-9D18-454F-B0ED-873046DF432B}">
      <text>
        <r>
          <rPr>
            <b/>
            <sz val="9"/>
            <color indexed="81"/>
            <rFont val="Tahoma"/>
            <family val="2"/>
          </rPr>
          <t>John:</t>
        </r>
        <r>
          <rPr>
            <sz val="9"/>
            <color indexed="81"/>
            <rFont val="Tahoma"/>
            <family val="2"/>
          </rPr>
          <t xml:space="preserve">
Repro rate: with capacity to adjust by lambing opprtunity
Adjust std scanning % (for use in f_conception_ltw). Applied after saa[scan_std_c2].
Note: is not applied to determine the BTRT of the initial animals 
Also applied to scanning % in  f_conception_cs</t>
        </r>
      </text>
    </comment>
    <comment ref="FD2" authorId="2" shapeId="0" xr:uid="{ECDAADC2-CA84-4BD1-B18C-AB6474B0D1A2}">
      <text>
        <r>
          <rPr>
            <b/>
            <sz val="9"/>
            <color indexed="81"/>
            <rFont val="Tahoma"/>
            <family val="2"/>
          </rPr>
          <t>John:</t>
        </r>
        <r>
          <rPr>
            <sz val="9"/>
            <color indexed="81"/>
            <rFont val="Tahoma"/>
            <family val="2"/>
          </rPr>
          <t xml:space="preserve">
Repro rate: with capacity to adjust by lambing opprtunity
Adjust std scanning % (for use in f_conception_ltw). Applied after saa[scan_std_c2].
Note: is not applied to determine the BTRT of the initial animals 
Also applied to scanning % in  f_conception_cs</t>
        </r>
      </text>
    </comment>
    <comment ref="FE2" authorId="2" shapeId="0" xr:uid="{59C74428-BEDA-49B9-AEDD-472C5B05C431}">
      <text>
        <r>
          <rPr>
            <b/>
            <sz val="9"/>
            <color indexed="81"/>
            <rFont val="Tahoma"/>
            <family val="2"/>
          </rPr>
          <t>John:</t>
        </r>
        <r>
          <rPr>
            <sz val="9"/>
            <color indexed="81"/>
            <rFont val="Tahoma"/>
            <family val="2"/>
          </rPr>
          <t xml:space="preserve">
Repro rate: with capacity to adjust by lambing opprtunity
Adjust std scanning % (for use in f_conception_ltw). Applied after saa[scan_std_c2].
Note: is not applied to determine the BTRT of the initial animals 
Also applied to scanning % in  f_conception_cs</t>
        </r>
      </text>
    </comment>
    <comment ref="FF2" authorId="2" shapeId="0" xr:uid="{28CE82F3-E1C0-45F7-990A-5E80A4BFB1C1}">
      <text>
        <r>
          <rPr>
            <b/>
            <sz val="9"/>
            <color indexed="81"/>
            <rFont val="Tahoma"/>
            <family val="2"/>
          </rPr>
          <t>John:</t>
        </r>
        <r>
          <rPr>
            <sz val="9"/>
            <color indexed="81"/>
            <rFont val="Tahoma"/>
            <family val="2"/>
          </rPr>
          <t xml:space="preserve">
Repro rate: with capacity to adjust by lambing opprtunity
Adjust std scanning % (for use in f_conception_ltw). Applied after saa[scan_std_c2].
Note: is not applied to determine the BTRT of the initial animals 
Also applied to scanning % in  f_conception_cs</t>
        </r>
      </text>
    </comment>
    <comment ref="FG2" authorId="2" shapeId="0" xr:uid="{65F88760-E908-4DAA-8F91-E70FF4CFFBF5}">
      <text>
        <r>
          <rPr>
            <b/>
            <sz val="9"/>
            <color indexed="81"/>
            <rFont val="Tahoma"/>
            <family val="2"/>
          </rPr>
          <t>John:</t>
        </r>
        <r>
          <rPr>
            <sz val="9"/>
            <color indexed="81"/>
            <rFont val="Tahoma"/>
            <family val="2"/>
          </rPr>
          <t xml:space="preserve">
Repro rate: with capacity to adjust by lambing opprtunity
Adjust std scanning % (for use in f_conception_ltw). Applied after saa[scan_std_c2].
Note: is not applied to determine the BTRT of the initial animals 
Also applied to scanning % in  f_conception_cs</t>
        </r>
      </text>
    </comment>
    <comment ref="FH2" authorId="2" shapeId="0" xr:uid="{13E60600-09E8-4A1D-92F7-D672953EA877}">
      <text>
        <r>
          <rPr>
            <b/>
            <sz val="9"/>
            <color indexed="81"/>
            <rFont val="Tahoma"/>
            <family val="2"/>
          </rPr>
          <t>John:</t>
        </r>
        <r>
          <rPr>
            <sz val="9"/>
            <color indexed="81"/>
            <rFont val="Tahoma"/>
            <family val="2"/>
          </rPr>
          <t xml:space="preserve">
Repro rate: with capacity to adjust by lambing opprtunity
Adjust std scanning % (for use in f_conception_ltw). Applied after saa[scan_std_c2].
Note: is not applied to determine the BTRT of the initial animals 
Also applied to scanning % in  f_conception_cs</t>
        </r>
      </text>
    </comment>
    <comment ref="FL2" authorId="0" shapeId="0" xr:uid="{449AE25A-1915-4B2B-A7EF-55164A4A1417}">
      <text>
        <r>
          <rPr>
            <b/>
            <sz val="9"/>
            <color indexed="81"/>
            <rFont val="Tahoma"/>
            <family val="2"/>
          </rPr>
          <t>Michael Young:</t>
        </r>
        <r>
          <rPr>
            <sz val="9"/>
            <color indexed="81"/>
            <rFont val="Tahoma"/>
            <family val="2"/>
          </rPr>
          <t xml:space="preserve">
Turn on and off the SR bound (True = on)</t>
        </r>
      </text>
    </comment>
    <comment ref="FM2" authorId="0" shapeId="0" xr:uid="{23378959-6700-4AEE-8497-F155605D148A}">
      <text>
        <r>
          <rPr>
            <b/>
            <sz val="9"/>
            <color indexed="81"/>
            <rFont val="Tahoma"/>
            <family val="2"/>
          </rPr>
          <t>Michael Young:</t>
        </r>
        <r>
          <rPr>
            <sz val="9"/>
            <color indexed="81"/>
            <rFont val="Tahoma"/>
            <family val="2"/>
          </rPr>
          <t xml:space="preserve">
set the SR for each pasture. (DSE/ha)</t>
        </r>
      </text>
    </comment>
    <comment ref="FR2" authorId="2" shapeId="0" xr:uid="{A320527C-7803-4FAE-93EF-63DE1CBFDD3D}">
      <text>
        <r>
          <rPr>
            <b/>
            <sz val="9"/>
            <color indexed="81"/>
            <rFont val="Tahoma"/>
            <family val="2"/>
          </rPr>
          <t>John:</t>
        </r>
        <r>
          <rPr>
            <sz val="9"/>
            <color indexed="81"/>
            <rFont val="Tahoma"/>
            <family val="2"/>
          </rPr>
          <t xml:space="preserve">
An offset for the age that ewe lambs are mated.
In code this SAA  alters both date_born1st_iog2 &amp; _idg3
Set the age in Property.xl to 12 mths and then carry out trials that adjust relative to lambing at 12mo.</t>
        </r>
      </text>
    </comment>
    <comment ref="FS2" authorId="2" shapeId="0" xr:uid="{622E05DF-106C-4940-B73F-32FFCF6F74C3}">
      <text>
        <r>
          <rPr>
            <b/>
            <sz val="9"/>
            <color indexed="81"/>
            <rFont val="Tahoma"/>
            <family val="2"/>
          </rPr>
          <t>John:</t>
        </r>
        <r>
          <rPr>
            <sz val="9"/>
            <color indexed="81"/>
            <rFont val="Tahoma"/>
            <family val="2"/>
          </rPr>
          <t xml:space="preserve">
Scanning management (0,1,2,3,4) being don't scan, wet/dry, mutliples, litter size &amp; foetal age respectively</t>
        </r>
      </text>
    </comment>
    <comment ref="FT2" authorId="2" shapeId="0" xr:uid="{8EC87674-0FB4-4D10-9737-BFF6AB465519}">
      <text>
        <r>
          <rPr>
            <b/>
            <sz val="9"/>
            <color indexed="81"/>
            <rFont val="Tahoma"/>
            <family val="2"/>
          </rPr>
          <t>John:</t>
        </r>
        <r>
          <rPr>
            <sz val="9"/>
            <color indexed="81"/>
            <rFont val="Tahoma"/>
            <family val="2"/>
          </rPr>
          <t xml:space="preserve">
Scanning management (0,1,2,3,4) being don't scan, wet/dry, mutliples, litter size &amp; foetal age respectively</t>
        </r>
      </text>
    </comment>
    <comment ref="FU2" authorId="0" shapeId="0" xr:uid="{153E9D8F-5427-446C-889E-32DC4038154E}">
      <text>
        <r>
          <rPr>
            <b/>
            <sz val="9"/>
            <color indexed="81"/>
            <rFont val="Tahoma"/>
            <family val="2"/>
          </rPr>
          <t>Michael Young:</t>
        </r>
        <r>
          <rPr>
            <sz val="9"/>
            <color indexed="81"/>
            <rFont val="Tahoma"/>
            <family val="2"/>
          </rPr>
          <t xml:space="preserve">
True = force sale of drys
(scan needs to be &gt; 0)
The SAV can only be "-" or True (False doesn't work)</t>
        </r>
      </text>
    </comment>
    <comment ref="FV2" authorId="0" shapeId="0" xr:uid="{7AAF3479-7118-4FF1-8FC0-0546990191DF}">
      <text>
        <r>
          <rPr>
            <b/>
            <sz val="9"/>
            <color indexed="81"/>
            <rFont val="Tahoma"/>
            <family val="2"/>
          </rPr>
          <t>Michael Young:</t>
        </r>
        <r>
          <rPr>
            <sz val="9"/>
            <color indexed="81"/>
            <rFont val="Tahoma"/>
            <family val="2"/>
          </rPr>
          <t xml:space="preserve">
True = force retention of drys at both scanning . (Only active if scan &gt; 0).
Currently this sav needs to be used inconjunction with sav[bnd_upper_dams] which constrains the sale of drys in the t[0] slice.
Todo: finalise code changes that will connect this  sav to a constraint that will only allow drys to be sold at shearing if being sold with pregnant ewes (i.e. not a differntial sale)</t>
        </r>
      </text>
    </comment>
    <comment ref="FY2" authorId="0" shapeId="0" xr:uid="{2B721676-9529-4EDF-87E0-7AB3902E3797}">
      <text>
        <r>
          <rPr>
            <b/>
            <sz val="9"/>
            <color indexed="81"/>
            <rFont val="Tahoma"/>
            <family val="2"/>
          </rPr>
          <t>Young:</t>
        </r>
        <r>
          <rPr>
            <sz val="9"/>
            <color indexed="81"/>
            <rFont val="Tahoma"/>
            <family val="2"/>
          </rPr>
          <t xml:space="preserve">
Estimated proportion of the drys that are retained.
This SAV alters the average weight &amp; production of the dams at prejoining in the Stock Generator by altering the weighting applied to the dry dams.
The proportion is only active if both bnd_drys_sold and bnd_drys_retained are default values (which implies that dry management is optimised and therefore needs to be estimated).
Usually only adjusted for the Ewe Lambs for which the default estimate is 50%.</t>
        </r>
      </text>
    </comment>
    <comment ref="FZ2" authorId="0" shapeId="0" xr:uid="{955275BF-C688-4673-8E06-E78322A70D40}">
      <text>
        <r>
          <rPr>
            <b/>
            <sz val="9"/>
            <color indexed="81"/>
            <rFont val="Tahoma"/>
            <family val="2"/>
          </rPr>
          <t>Michael Young:</t>
        </r>
        <r>
          <rPr>
            <sz val="9"/>
            <color indexed="81"/>
            <rFont val="Tahoma"/>
            <family val="2"/>
          </rPr>
          <t xml:space="preserve">
True = include the bound on selling twice drys
(scan needs to be &gt; 0)</t>
        </r>
      </text>
    </comment>
    <comment ref="GA2" authorId="0" shapeId="0" xr:uid="{5DE3B2E6-BB10-49BD-95C8-385F8C3D6602}">
      <text>
        <r>
          <rPr>
            <b/>
            <sz val="9"/>
            <color indexed="81"/>
            <rFont val="Tahoma"/>
            <family val="2"/>
          </rPr>
          <t xml:space="preserve">Michael Young:
</t>
        </r>
        <r>
          <rPr>
            <sz val="9"/>
            <color indexed="81"/>
            <rFont val="Tahoma"/>
            <family val="2"/>
          </rPr>
          <t>Proportion of the drys that are twice dry. Only active if selling twice drys is True
(scan needs to be &gt; 0)</t>
        </r>
      </text>
    </comment>
    <comment ref="GB2" authorId="0" shapeId="0" xr:uid="{0F2B0F9D-DAA1-419C-8F14-C52ACE393B02}">
      <text>
        <r>
          <rPr>
            <b/>
            <sz val="9"/>
            <color indexed="81"/>
            <rFont val="Tahoma"/>
            <family val="2"/>
          </rPr>
          <t>Michael Young:</t>
        </r>
        <r>
          <rPr>
            <sz val="9"/>
            <color indexed="81"/>
            <rFont val="Tahoma"/>
            <family val="2"/>
          </rPr>
          <t xml:space="preserve">
control if dam lowerbound is on or off.
True=bound on.
The slices and numbers are controlled in bnd_lo_dams input but this can be overridden in the code.</t>
        </r>
      </text>
    </comment>
    <comment ref="GC2" authorId="0" shapeId="0" xr:uid="{7E4E6306-9396-4FDF-9647-26552C7CE3A7}">
      <text>
        <r>
          <rPr>
            <b/>
            <sz val="9"/>
            <color indexed="81"/>
            <rFont val="Tahoma"/>
            <family val="2"/>
          </rPr>
          <t>Young:</t>
        </r>
        <r>
          <rPr>
            <sz val="9"/>
            <color indexed="81"/>
            <rFont val="Tahoma"/>
            <family val="2"/>
          </rPr>
          <t xml:space="preserve">
minimum number of dams
Can be either specified with an o axis (tog1) or a v axis (tVg1). This requires adjusting code in StockGenerator.py.
Note: If using tVg1 then it is important to ensure that the index slices specified here align with the DVP definitions and that the DVPs aren't being affected by insertion of nodes. Safer to use tog1 in the seasonality model.</t>
        </r>
      </text>
    </comment>
    <comment ref="GD2" authorId="0" shapeId="0" xr:uid="{812C0D3A-04CF-444B-924A-1DD2D3EAD274}">
      <text>
        <r>
          <rPr>
            <b/>
            <sz val="9"/>
            <color indexed="81"/>
            <rFont val="Tahoma"/>
            <family val="2"/>
          </rPr>
          <t>Michael Young:</t>
        </r>
        <r>
          <rPr>
            <sz val="9"/>
            <color indexed="81"/>
            <rFont val="Tahoma"/>
            <family val="2"/>
          </rPr>
          <t xml:space="preserve">
control if dam upperbound is on or off.
True=bound on.
The slices and numbers are controlled in the variable bnd_up_dams but can also be controlled in the code.
</t>
        </r>
      </text>
    </comment>
    <comment ref="GE2" authorId="0" shapeId="0" xr:uid="{1C95A4C2-CBE5-41B6-9773-824013A6B837}">
      <text>
        <r>
          <rPr>
            <b/>
            <sz val="9"/>
            <color indexed="81"/>
            <rFont val="Tahoma"/>
            <family val="2"/>
          </rPr>
          <t>Young:</t>
        </r>
        <r>
          <rPr>
            <sz val="9"/>
            <color indexed="81"/>
            <rFont val="Tahoma"/>
            <family val="2"/>
          </rPr>
          <t xml:space="preserve">
maximum number of dams
Can be either specified with an o axis (tog1) or a v axis (tVg1). This requires adjusting code in StockGenerator.py.
Note: If using tVg1 then it is important to ensure that the index slices specified here align with the DVP definitions and that the DVPs aren't being affected by insertion of nodes. Safer to use tog1 in the seasonality model.
REason for using V is that o[0] includes v[0] and v[1,2&amp;3] because there is no lambing opportunity in v[0] even though it is  a year younger than v[4]</t>
        </r>
      </text>
    </comment>
    <comment ref="GF2" authorId="0" shapeId="0" xr:uid="{082EA17B-035B-4974-A7EA-7B556045C0CD}">
      <text>
        <r>
          <rPr>
            <b/>
            <sz val="9"/>
            <color indexed="81"/>
            <rFont val="Tahoma"/>
            <family val="2"/>
          </rPr>
          <t>Michael Young:</t>
        </r>
        <r>
          <rPr>
            <sz val="9"/>
            <color indexed="81"/>
            <rFont val="Tahoma"/>
            <family val="2"/>
          </rPr>
          <t xml:space="preserve">
control if dam lowerbound is on or off.
True=bound on.
The slices and numbers are controlled in bnd_lo_dams input</t>
        </r>
      </text>
    </comment>
    <comment ref="GG2" authorId="0" shapeId="0" xr:uid="{CBD300F2-C140-49FF-A3D1-19531521668F}">
      <text>
        <r>
          <rPr>
            <b/>
            <sz val="9"/>
            <color indexed="81"/>
            <rFont val="Tahoma"/>
            <family val="2"/>
          </rPr>
          <t>Michael Young:</t>
        </r>
        <r>
          <rPr>
            <sz val="9"/>
            <color indexed="81"/>
            <rFont val="Tahoma"/>
            <family val="2"/>
          </rPr>
          <t xml:space="preserve">
min dams</t>
        </r>
      </text>
    </comment>
    <comment ref="GH2" authorId="0" shapeId="0" xr:uid="{C5375FEB-6805-4690-81E6-1163E50C9808}">
      <text>
        <r>
          <rPr>
            <b/>
            <sz val="9"/>
            <color indexed="81"/>
            <rFont val="Tahoma"/>
            <family val="2"/>
          </rPr>
          <t>Michael Young:</t>
        </r>
        <r>
          <rPr>
            <sz val="9"/>
            <color indexed="81"/>
            <rFont val="Tahoma"/>
            <family val="2"/>
          </rPr>
          <t xml:space="preserve">
control if dam upperbound is on or off.
True=bound on.
The slices and numbers are controlled in the variable bnd_up_dams
</t>
        </r>
      </text>
    </comment>
    <comment ref="GI2" authorId="0" shapeId="0" xr:uid="{AFAA9B9B-A7FC-453B-97C6-3BBEE66E87E7}">
      <text>
        <r>
          <rPr>
            <b/>
            <sz val="9"/>
            <color indexed="81"/>
            <rFont val="Tahoma"/>
            <family val="2"/>
          </rPr>
          <t>Young:</t>
        </r>
        <r>
          <rPr>
            <sz val="9"/>
            <color indexed="81"/>
            <rFont val="Tahoma"/>
            <family val="2"/>
          </rPr>
          <t xml:space="preserve">
max number of offspring
Can set to stop sales (t[1:]) or retention (t[0]) for different shearing opportunities
Note: the d axis is clustered in the bound so offspring of adults can be entered as d[2:3]
Can be used with min &amp; max sale age to ensure that animals are sold rather than retained without sale</t>
        </r>
      </text>
    </comment>
    <comment ref="GN2" authorId="0" shapeId="0" xr:uid="{AB16C63D-E360-4708-AB39-A2B8EBC2F0C2}">
      <text>
        <r>
          <rPr>
            <b/>
            <sz val="9"/>
            <color indexed="81"/>
            <rFont val="Tahoma"/>
            <family val="2"/>
          </rPr>
          <t>Michael Young:</t>
        </r>
        <r>
          <rPr>
            <sz val="9"/>
            <color indexed="81"/>
            <rFont val="Tahoma"/>
            <family val="2"/>
          </rPr>
          <t xml:space="preserve">
The total number of dams scanned (summed across all dvps). Note if this sav has a value then the bound will be turned on.</t>
        </r>
      </text>
    </comment>
    <comment ref="GO2" authorId="0" shapeId="0" xr:uid="{A437F18F-03E3-4D53-ACEB-76AA0FAD4C9F}">
      <text>
        <r>
          <rPr>
            <b/>
            <sz val="9"/>
            <color indexed="81"/>
            <rFont val="Tahoma"/>
            <family val="2"/>
          </rPr>
          <t xml:space="preserve">John:
</t>
        </r>
        <r>
          <rPr>
            <sz val="9"/>
            <color indexed="81"/>
            <rFont val="Tahoma"/>
            <family val="2"/>
          </rPr>
          <t>Proportion of dams mated for each lambing opportunity of g1.
This is proportion of the animals retained as dams.</t>
        </r>
      </text>
    </comment>
    <comment ref="GR2" authorId="0" shapeId="0" xr:uid="{CBF2B3E3-FAFE-4AF4-8F90-6C0A1A641D4D}">
      <text>
        <r>
          <rPr>
            <b/>
            <sz val="9"/>
            <color indexed="81"/>
            <rFont val="Tahoma"/>
            <family val="2"/>
          </rPr>
          <t>Michael Young:</t>
        </r>
        <r>
          <rPr>
            <sz val="9"/>
            <color indexed="81"/>
            <rFont val="Tahoma"/>
            <family val="2"/>
          </rPr>
          <t xml:space="preserve">
Propn of dams retained in yr5. Note if this sav has a value the bound will be turned on.
Used to control retaining the 'performers'.
Operates on ce[2,d,c2]</t>
        </r>
      </text>
    </comment>
    <comment ref="GS2" authorId="0" shapeId="0" xr:uid="{1DBFA1F9-40D1-4540-9A1B-70C0BE1D1354}">
      <text>
        <r>
          <rPr>
            <b/>
            <sz val="9"/>
            <color indexed="81"/>
            <rFont val="Tahoma"/>
            <family val="2"/>
          </rPr>
          <t>Michael Young:</t>
        </r>
        <r>
          <rPr>
            <sz val="9"/>
            <color indexed="81"/>
            <rFont val="Tahoma"/>
            <family val="2"/>
          </rPr>
          <t xml:space="preserve">
Min sale age (days) of dams.
</t>
        </r>
      </text>
    </comment>
    <comment ref="GT2" authorId="0" shapeId="0" xr:uid="{8E0753C5-772D-4671-95F5-C7049E571AC4}">
      <text>
        <r>
          <rPr>
            <b/>
            <sz val="9"/>
            <color indexed="81"/>
            <rFont val="Tahoma"/>
            <family val="2"/>
          </rPr>
          <t>Michael Young:</t>
        </r>
        <r>
          <rPr>
            <sz val="9"/>
            <color indexed="81"/>
            <rFont val="Tahoma"/>
            <family val="2"/>
          </rPr>
          <t xml:space="preserve">
Min sale age (days) of female sheep, applies to prog &amp; offs.
Merinos are usually retained till a full wool shearing to allow selection for wool quality.
Progeny of ewe lambs are usually sold all sold and therefore don't need to be retained for a full wool shearing.</t>
        </r>
      </text>
    </comment>
    <comment ref="GU2" authorId="0" shapeId="0" xr:uid="{F08C16DC-5BC9-472A-96EB-0E6CE4BA8DDF}">
      <text>
        <r>
          <rPr>
            <b/>
            <sz val="9"/>
            <color indexed="81"/>
            <rFont val="Tahoma"/>
            <family val="2"/>
          </rPr>
          <t>Young:</t>
        </r>
        <r>
          <rPr>
            <sz val="9"/>
            <color indexed="81"/>
            <rFont val="Tahoma"/>
            <family val="2"/>
          </rPr>
          <t xml:space="preserve">
highest age (days) to sell female offspring.</t>
        </r>
      </text>
    </comment>
    <comment ref="GV2" authorId="0" shapeId="0" xr:uid="{8F5E99BB-3CE0-4AA9-88F0-572A2A688250}">
      <text>
        <r>
          <rPr>
            <b/>
            <sz val="9"/>
            <color indexed="81"/>
            <rFont val="Tahoma"/>
            <family val="2"/>
          </rPr>
          <t>Michael Young:</t>
        </r>
        <r>
          <rPr>
            <sz val="9"/>
            <color indexed="81"/>
            <rFont val="Tahoma"/>
            <family val="2"/>
          </rPr>
          <t xml:space="preserve">
lowest age (days) to sell wethers.</t>
        </r>
      </text>
    </comment>
    <comment ref="GW2" authorId="0" shapeId="0" xr:uid="{D9D0ABD1-CFE2-4513-95EA-88F0B16E6756}">
      <text>
        <r>
          <rPr>
            <b/>
            <sz val="9"/>
            <color indexed="81"/>
            <rFont val="Tahoma"/>
            <family val="2"/>
          </rPr>
          <t>Michael Young:</t>
        </r>
        <r>
          <rPr>
            <sz val="9"/>
            <color indexed="81"/>
            <rFont val="Tahoma"/>
            <family val="2"/>
          </rPr>
          <t xml:space="preserve">
highest age (days) to sell wethers.</t>
        </r>
      </text>
    </comment>
    <comment ref="GX2" authorId="2" shapeId="0" xr:uid="{81CE7730-CA35-4E6F-A532-759FE061633F}">
      <text>
        <r>
          <rPr>
            <b/>
            <sz val="9"/>
            <color indexed="81"/>
            <rFont val="Tahoma"/>
            <family val="2"/>
          </rPr>
          <t>John:</t>
        </r>
        <r>
          <rPr>
            <sz val="9"/>
            <color indexed="81"/>
            <rFont val="Tahoma"/>
            <family val="2"/>
          </rPr>
          <t xml:space="preserve">
Lower bound on the area of each rotation phase on each LMU.
The r axis is the number of the phase which is reflected in the  areasum report.</t>
        </r>
      </text>
    </comment>
    <comment ref="GY2" authorId="2" shapeId="0" xr:uid="{F2205E79-7B5B-45A3-B389-DF8F1A4C36B5}">
      <text>
        <r>
          <rPr>
            <b/>
            <sz val="9"/>
            <color indexed="81"/>
            <rFont val="Tahoma"/>
            <family val="2"/>
          </rPr>
          <t>John:</t>
        </r>
        <r>
          <rPr>
            <sz val="9"/>
            <color indexed="81"/>
            <rFont val="Tahoma"/>
            <family val="2"/>
          </rPr>
          <t xml:space="preserve">
Lower bound on the area of each rotation phase on each LMU.
The r axis is the number of the phase which is reflected in the  areasum report.</t>
        </r>
      </text>
    </comment>
    <comment ref="JC2" authorId="2" shapeId="0" xr:uid="{BD8F7D3A-B58F-4B33-8999-D2D10CB4E29F}">
      <text>
        <r>
          <rPr>
            <b/>
            <sz val="9"/>
            <color indexed="81"/>
            <rFont val="Tahoma"/>
            <family val="2"/>
          </rPr>
          <t>John:</t>
        </r>
        <r>
          <rPr>
            <sz val="9"/>
            <color indexed="81"/>
            <rFont val="Tahoma"/>
            <family val="2"/>
          </rPr>
          <t xml:space="preserve">
Contract cost of the husbandry operations</t>
        </r>
      </text>
    </comment>
    <comment ref="JD2" authorId="2" shapeId="0" xr:uid="{03FD0CEA-7E8F-4B35-A44A-09CADDCC3153}">
      <text>
        <r>
          <rPr>
            <b/>
            <sz val="9"/>
            <color indexed="81"/>
            <rFont val="Tahoma"/>
            <family val="2"/>
          </rPr>
          <t>John:</t>
        </r>
        <r>
          <rPr>
            <sz val="9"/>
            <color indexed="81"/>
            <rFont val="Tahoma"/>
            <family val="2"/>
          </rPr>
          <t xml:space="preserve">
Contract cost of the husbandry operations</t>
        </r>
      </text>
    </comment>
    <comment ref="JE2" authorId="2" shapeId="0" xr:uid="{6FA084C1-22B8-4889-8F19-1847AC0983AD}">
      <text>
        <r>
          <rPr>
            <b/>
            <sz val="9"/>
            <color indexed="81"/>
            <rFont val="Tahoma"/>
            <family val="2"/>
          </rPr>
          <t>John:</t>
        </r>
        <r>
          <rPr>
            <sz val="9"/>
            <color indexed="81"/>
            <rFont val="Tahoma"/>
            <family val="2"/>
          </rPr>
          <t xml:space="preserve">
Contract cost of the husbandry operations</t>
        </r>
      </text>
    </comment>
    <comment ref="JF2" authorId="2" shapeId="0" xr:uid="{1E0319D9-A78E-4CDE-A24E-1993B4F04F23}">
      <text>
        <r>
          <rPr>
            <b/>
            <sz val="9"/>
            <color indexed="81"/>
            <rFont val="Tahoma"/>
            <family val="2"/>
          </rPr>
          <t>John:</t>
        </r>
        <r>
          <rPr>
            <sz val="9"/>
            <color indexed="81"/>
            <rFont val="Tahoma"/>
            <family val="2"/>
          </rPr>
          <t xml:space="preserve">
units of the job (h2) carried out per husbandry labour hour of each type (l2)</t>
        </r>
      </text>
    </comment>
    <comment ref="JG2" authorId="2" shapeId="0" xr:uid="{814DA5BC-25AE-4912-B8D6-3E9121EB540A}">
      <text>
        <r>
          <rPr>
            <b/>
            <sz val="9"/>
            <color indexed="81"/>
            <rFont val="Tahoma"/>
            <family val="2"/>
          </rPr>
          <t>John:</t>
        </r>
        <r>
          <rPr>
            <sz val="9"/>
            <color indexed="81"/>
            <rFont val="Tahoma"/>
            <family val="2"/>
          </rPr>
          <t xml:space="preserve">
units of the job (h2) carried out per husbandry labour hour of each type (l2)</t>
        </r>
      </text>
    </comment>
    <comment ref="JL2" authorId="2" shapeId="0" xr:uid="{E80E309E-1D15-4DF0-B7ED-EC819715BAB3}">
      <text>
        <r>
          <rPr>
            <b/>
            <sz val="9"/>
            <color indexed="81"/>
            <rFont val="Tahoma"/>
            <family val="2"/>
          </rPr>
          <t>John:</t>
        </r>
        <r>
          <rPr>
            <sz val="9"/>
            <color indexed="81"/>
            <rFont val="Tahoma"/>
            <family val="2"/>
          </rPr>
          <t xml:space="preserve">
This SA does nothing but allows a change to be made so that the trial is re-run (if for example the full report is required without making any change to the other SAs)</t>
        </r>
      </text>
    </comment>
    <comment ref="JM2" authorId="2" shapeId="0" xr:uid="{1EE093F6-F365-45D3-A820-53FB72D86950}">
      <text>
        <r>
          <rPr>
            <b/>
            <sz val="9"/>
            <color indexed="81"/>
            <rFont val="Tahoma"/>
            <family val="2"/>
          </rPr>
          <t>John:</t>
        </r>
        <r>
          <rPr>
            <sz val="9"/>
            <color indexed="81"/>
            <rFont val="Tahoma"/>
            <family val="2"/>
          </rPr>
          <t xml:space="preserve">
This SA does nothing but allows a change to be made so that the trial is re-run (if for example the full report is required without making any change to the other SAs)</t>
        </r>
      </text>
    </comment>
    <comment ref="JQ2" authorId="2" shapeId="0" xr:uid="{5159B550-5599-4BFC-BEF6-3F85A07BC78C}">
      <text>
        <r>
          <rPr>
            <b/>
            <sz val="9"/>
            <color indexed="81"/>
            <rFont val="Tahoma"/>
            <family val="2"/>
          </rPr>
          <t>John:</t>
        </r>
        <r>
          <rPr>
            <sz val="9"/>
            <color indexed="81"/>
            <rFont val="Tahoma"/>
            <family val="2"/>
          </rPr>
          <t xml:space="preserve">
Scale the monthly change in sale price for each sale grid (s7), for standard price/age threshold (s9) and month (m4)</t>
        </r>
      </text>
    </comment>
    <comment ref="JV2" authorId="2" shapeId="0" xr:uid="{085A7C80-A2B1-4C58-A402-B73743195745}">
      <text>
        <r>
          <rPr>
            <b/>
            <sz val="9"/>
            <color indexed="81"/>
            <rFont val="Tahoma"/>
            <family val="2"/>
          </rPr>
          <t>John:</t>
        </r>
        <r>
          <rPr>
            <sz val="9"/>
            <color indexed="81"/>
            <rFont val="Tahoma"/>
            <family val="2"/>
          </rPr>
          <t xml:space="preserve">
Pasture growth rate by feed period (all LMUs)</t>
        </r>
      </text>
    </comment>
    <comment ref="JW2" authorId="2" shapeId="0" xr:uid="{F59A0EB0-C8BA-4127-A9AE-73B8BCB7D4A6}">
      <text>
        <r>
          <rPr>
            <b/>
            <sz val="9"/>
            <color indexed="81"/>
            <rFont val="Tahoma"/>
            <family val="2"/>
          </rPr>
          <t>John:</t>
        </r>
        <r>
          <rPr>
            <sz val="9"/>
            <color indexed="81"/>
            <rFont val="Tahoma"/>
            <family val="2"/>
          </rPr>
          <t xml:space="preserve">
Pasture growth rate by feed period (all LMUs)</t>
        </r>
      </text>
    </comment>
    <comment ref="JY2" authorId="2" shapeId="0" xr:uid="{83D9C86E-54AD-4EC6-B3E3-86CDE7BAC4EA}">
      <text>
        <r>
          <rPr>
            <b/>
            <sz val="9"/>
            <color indexed="81"/>
            <rFont val="Tahoma"/>
            <family val="2"/>
          </rPr>
          <t>John:</t>
        </r>
        <r>
          <rPr>
            <sz val="9"/>
            <color indexed="81"/>
            <rFont val="Tahoma"/>
            <family val="2"/>
          </rPr>
          <t xml:space="preserve">
Pasture growth rate by feed period (all LMUs)</t>
        </r>
      </text>
    </comment>
    <comment ref="JZ2" authorId="2" shapeId="0" xr:uid="{CF4423E2-CE49-45F1-9137-27F529547195}">
      <text>
        <r>
          <rPr>
            <b/>
            <sz val="9"/>
            <color indexed="81"/>
            <rFont val="Tahoma"/>
            <family val="2"/>
          </rPr>
          <t>John:</t>
        </r>
        <r>
          <rPr>
            <sz val="9"/>
            <color indexed="81"/>
            <rFont val="Tahoma"/>
            <family val="2"/>
          </rPr>
          <t xml:space="preserve">
Pasture growth rate by feed period (all LMUs)</t>
        </r>
      </text>
    </comment>
    <comment ref="KA2" authorId="2" shapeId="0" xr:uid="{943FBC0F-B1F8-40DE-B545-2D3FB6FBA0C9}">
      <text>
        <r>
          <rPr>
            <b/>
            <sz val="9"/>
            <color indexed="81"/>
            <rFont val="Tahoma"/>
            <family val="2"/>
          </rPr>
          <t>John:</t>
        </r>
        <r>
          <rPr>
            <sz val="9"/>
            <color indexed="81"/>
            <rFont val="Tahoma"/>
            <family val="2"/>
          </rPr>
          <t xml:space="preserve">
Germination of pasture across all lmus</t>
        </r>
      </text>
    </comment>
    <comment ref="KB2" authorId="2" shapeId="0" xr:uid="{62CE5666-B379-4F9D-BDEF-7AD693622CBB}">
      <text>
        <r>
          <rPr>
            <b/>
            <sz val="9"/>
            <color indexed="81"/>
            <rFont val="Tahoma"/>
            <family val="2"/>
          </rPr>
          <t>John:</t>
        </r>
        <r>
          <rPr>
            <sz val="9"/>
            <color indexed="81"/>
            <rFont val="Tahoma"/>
            <family val="2"/>
          </rPr>
          <t xml:space="preserve">
Yields in all rot on all LMUS</t>
        </r>
      </text>
    </comment>
    <comment ref="KD2" authorId="2" shapeId="0" xr:uid="{5FB3E786-CA23-48F4-A063-CE575B46EC9D}">
      <text>
        <r>
          <rPr>
            <b/>
            <sz val="9"/>
            <color indexed="81"/>
            <rFont val="Tahoma"/>
            <family val="2"/>
          </rPr>
          <t>John:</t>
        </r>
        <r>
          <rPr>
            <sz val="9"/>
            <color indexed="81"/>
            <rFont val="Tahoma"/>
            <family val="2"/>
          </rPr>
          <t xml:space="preserve">
Limit of finance available at the time defined as the overdraft limit.</t>
        </r>
      </text>
    </comment>
    <comment ref="KE2" authorId="0" shapeId="0" xr:uid="{D0173F25-3BC5-4864-9C0D-4E2D4E6A0973}">
      <text>
        <r>
          <rPr>
            <b/>
            <sz val="9"/>
            <color indexed="81"/>
            <rFont val="Tahoma"/>
            <family val="2"/>
          </rPr>
          <t>Michael Young (21512438):</t>
        </r>
        <r>
          <rPr>
            <sz val="9"/>
            <color indexed="81"/>
            <rFont val="Tahoma"/>
            <family val="2"/>
          </rPr>
          <t xml:space="preserve">
upper bound for casual staff duing the year (not including seeding or harv time)</t>
        </r>
      </text>
    </comment>
    <comment ref="KF2" authorId="0" shapeId="0" xr:uid="{E6EA277E-A2F1-4981-9B0F-AD2DAE83AACE}">
      <text>
        <r>
          <rPr>
            <b/>
            <sz val="9"/>
            <color indexed="81"/>
            <rFont val="Tahoma"/>
            <family val="2"/>
          </rPr>
          <t>Michael Young (21512438):</t>
        </r>
        <r>
          <rPr>
            <sz val="9"/>
            <color indexed="81"/>
            <rFont val="Tahoma"/>
            <family val="2"/>
          </rPr>
          <t xml:space="preserve">
upper bound for casual staff during seeding and harv time.</t>
        </r>
      </text>
    </comment>
    <comment ref="KG2" authorId="0" shapeId="0" xr:uid="{DFF37B02-BDF5-4355-9BAA-0F10AF288234}">
      <text>
        <r>
          <rPr>
            <b/>
            <sz val="9"/>
            <color indexed="81"/>
            <rFont val="Tahoma"/>
            <family val="2"/>
          </rPr>
          <t>Michael Young (21512438):</t>
        </r>
        <r>
          <rPr>
            <sz val="9"/>
            <color indexed="81"/>
            <rFont val="Tahoma"/>
            <family val="2"/>
          </rPr>
          <t xml:space="preserve">
control if cropgrazing is included. Default is True</t>
        </r>
      </text>
    </comment>
    <comment ref="KH2" authorId="2" shapeId="0" xr:uid="{B09F6EF1-4A68-4503-8972-A5FE7977B676}">
      <text>
        <r>
          <rPr>
            <b/>
            <sz val="9"/>
            <color indexed="81"/>
            <rFont val="Tahoma"/>
            <family val="2"/>
          </rPr>
          <t>John:</t>
        </r>
        <r>
          <rPr>
            <sz val="9"/>
            <color indexed="81"/>
            <rFont val="Tahoma"/>
            <family val="2"/>
          </rPr>
          <t xml:space="preserve">
This SA does nothing but allows a change to be made so that the trial is re-run (if for example the full report is required without making any change to the other SAs)</t>
        </r>
      </text>
    </comment>
    <comment ref="A3" authorId="2" shapeId="0" xr:uid="{499C3A5B-7B13-4B03-9A50-A91CE39AF5DE}">
      <text>
        <r>
          <rPr>
            <b/>
            <sz val="9"/>
            <color indexed="81"/>
            <rFont val="Tahoma"/>
            <family val="2"/>
          </rPr>
          <t>John:</t>
        </r>
        <r>
          <rPr>
            <sz val="9"/>
            <color indexed="81"/>
            <rFont val="Tahoma"/>
            <family val="2"/>
          </rPr>
          <t xml:space="preserve">
Input a experiment number to return a count of the number of trials</t>
        </r>
      </text>
    </comment>
    <comment ref="B3" authorId="2" shapeId="0" xr:uid="{C8A15A74-78CD-4AB4-A8E5-B158603D1CF3}">
      <text>
        <r>
          <rPr>
            <b/>
            <sz val="9"/>
            <color indexed="81"/>
            <rFont val="Tahoma"/>
            <family val="2"/>
          </rPr>
          <t>John:</t>
        </r>
        <r>
          <rPr>
            <sz val="9"/>
            <color indexed="81"/>
            <rFont val="Tahoma"/>
            <family val="2"/>
          </rPr>
          <t xml:space="preserve">
Number of trials to run in the experiment</t>
        </r>
      </text>
    </comment>
    <comment ref="C3" authorId="0" shapeId="0" xr:uid="{7D8017B0-E87C-4167-8723-46E5B3A55905}">
      <text>
        <r>
          <rPr>
            <b/>
            <sz val="9"/>
            <color indexed="81"/>
            <rFont val="Tahoma"/>
            <family val="2"/>
          </rPr>
          <t>Michael Young (21512438):</t>
        </r>
        <r>
          <rPr>
            <sz val="9"/>
            <color indexed="81"/>
            <rFont val="Tahoma"/>
            <family val="2"/>
          </rPr>
          <t xml:space="preserve">
the word 'blank' must be in the cell. Used in f_read_exp to identify the col.</t>
        </r>
      </text>
    </comment>
    <comment ref="AA3" authorId="1" shapeId="0" xr:uid="{3BDB7BEB-FC53-4975-ADDB-A81C02A033DC}">
      <text>
        <r>
          <rPr>
            <b/>
            <sz val="9"/>
            <color indexed="81"/>
            <rFont val="Tahoma"/>
            <family val="2"/>
          </rPr>
          <t>Michael Young:</t>
        </r>
        <r>
          <rPr>
            <sz val="9"/>
            <color indexed="81"/>
            <rFont val="Tahoma"/>
            <family val="2"/>
          </rPr>
          <t xml:space="preserve">
Optional
- Needed for pas</t>
        </r>
      </text>
    </comment>
    <comment ref="JV3" authorId="2" shapeId="0" xr:uid="{B954CDF6-1ABF-48D4-9FEA-F3C077148276}">
      <text>
        <r>
          <rPr>
            <b/>
            <sz val="9"/>
            <color indexed="81"/>
            <rFont val="Tahoma"/>
            <family val="2"/>
          </rPr>
          <t>John:</t>
        </r>
        <r>
          <rPr>
            <sz val="9"/>
            <color indexed="81"/>
            <rFont val="Tahoma"/>
            <family val="2"/>
          </rPr>
          <t xml:space="preserve">
Pasture type</t>
        </r>
      </text>
    </comment>
    <comment ref="JW3" authorId="2" shapeId="0" xr:uid="{3DA988A2-87E9-45A7-B00D-99AF0DC99125}">
      <text>
        <r>
          <rPr>
            <b/>
            <sz val="9"/>
            <color indexed="81"/>
            <rFont val="Tahoma"/>
            <family val="2"/>
          </rPr>
          <t>John:</t>
        </r>
        <r>
          <rPr>
            <sz val="9"/>
            <color indexed="81"/>
            <rFont val="Tahoma"/>
            <family val="2"/>
          </rPr>
          <t xml:space="preserve">
Pasture type</t>
        </r>
      </text>
    </comment>
    <comment ref="JY3" authorId="2" shapeId="0" xr:uid="{B1BA6188-A345-4BB4-9DCF-724ACC79178E}">
      <text>
        <r>
          <rPr>
            <b/>
            <sz val="9"/>
            <color indexed="81"/>
            <rFont val="Tahoma"/>
            <family val="2"/>
          </rPr>
          <t>John:</t>
        </r>
        <r>
          <rPr>
            <sz val="9"/>
            <color indexed="81"/>
            <rFont val="Tahoma"/>
            <family val="2"/>
          </rPr>
          <t xml:space="preserve">
Pasture type</t>
        </r>
      </text>
    </comment>
    <comment ref="JZ3" authorId="2" shapeId="0" xr:uid="{C31DC06B-1951-4D19-A157-E2EEC72B6D13}">
      <text>
        <r>
          <rPr>
            <b/>
            <sz val="9"/>
            <color indexed="81"/>
            <rFont val="Tahoma"/>
            <family val="2"/>
          </rPr>
          <t>John:</t>
        </r>
        <r>
          <rPr>
            <sz val="9"/>
            <color indexed="81"/>
            <rFont val="Tahoma"/>
            <family val="2"/>
          </rPr>
          <t xml:space="preserve">
Pasture type</t>
        </r>
      </text>
    </comment>
    <comment ref="A4" authorId="2" shapeId="0" xr:uid="{CD85CAB6-9789-4C7A-ADAE-EF4BFD67B6CA}">
      <text>
        <r>
          <rPr>
            <b/>
            <sz val="9"/>
            <color indexed="81"/>
            <rFont val="Tahoma"/>
            <family val="2"/>
          </rPr>
          <t>John:</t>
        </r>
        <r>
          <rPr>
            <sz val="9"/>
            <color indexed="81"/>
            <rFont val="Tahoma"/>
            <family val="2"/>
          </rPr>
          <t xml:space="preserve">
Total number of trials defined.
Note: blank rows are still to be included in the number count.</t>
        </r>
      </text>
    </comment>
    <comment ref="C4" authorId="0" shapeId="0" xr:uid="{F27A7F12-A007-42D5-A75B-5F3CA936C886}">
      <text>
        <r>
          <rPr>
            <b/>
            <sz val="9"/>
            <color indexed="81"/>
            <rFont val="Tahoma"/>
            <family val="2"/>
          </rPr>
          <t>Michael Young (21512438):</t>
        </r>
        <r>
          <rPr>
            <sz val="9"/>
            <color indexed="81"/>
            <rFont val="Tahoma"/>
            <family val="2"/>
          </rPr>
          <t xml:space="preserve">
Trials in the same group/experiment are given the same number. These trials are then run together. The group that is run is controlled by an argument passed in when running the script (check google doc for info on running scripts with args)</t>
        </r>
      </text>
    </comment>
    <comment ref="D4" authorId="0" shapeId="0" xr:uid="{4BC6A0CF-A3A4-45D1-BD46-E82632CDC1CA}">
      <text>
        <r>
          <rPr>
            <b/>
            <sz val="9"/>
            <color indexed="81"/>
            <rFont val="Tahoma"/>
            <charset val="1"/>
          </rPr>
          <t>Michael Young (21512438):</t>
        </r>
        <r>
          <rPr>
            <sz val="9"/>
            <color indexed="81"/>
            <rFont val="Tahoma"/>
            <charset val="1"/>
          </rPr>
          <t xml:space="preserve">
Selects the property inputs to use. 
</t>
        </r>
      </text>
    </comment>
    <comment ref="E4" authorId="2" shapeId="0" xr:uid="{356E8614-0E2F-4117-B344-BA1B78753371}">
      <text>
        <r>
          <rPr>
            <sz val="9"/>
            <color indexed="81"/>
            <rFont val="Tahoma"/>
            <family val="2"/>
          </rPr>
          <t xml:space="preserve">Number of the trials being run (TRUE)
</t>
        </r>
      </text>
    </comment>
    <comment ref="F4" authorId="2" shapeId="0" xr:uid="{3F8B7C71-9F70-474B-BC80-D6D9B8C12D5D}">
      <text>
        <r>
          <rPr>
            <sz val="9"/>
            <color indexed="81"/>
            <rFont val="Tahoma"/>
            <family val="2"/>
          </rPr>
          <t>Full output includes storing the .lp file, the Variable summary &amp; the RC &amp; Duals.
(% of the trials being run)</t>
        </r>
      </text>
    </comment>
    <comment ref="G4" authorId="2" shapeId="0" xr:uid="{08A47554-D3C3-4B37-B753-8416C6049C55}">
      <text>
        <r>
          <rPr>
            <sz val="9"/>
            <color indexed="81"/>
            <rFont val="Tahoma"/>
            <family val="2"/>
          </rPr>
          <t>Proportion of the trials to report
(% of all the trials) &amp; 
(% of trials that have been run)</t>
        </r>
      </text>
    </comment>
    <comment ref="AA4" authorId="1" shapeId="0" xr:uid="{7875E08E-43A6-4F76-BAD2-431E3C040A9B}">
      <text>
        <r>
          <rPr>
            <b/>
            <sz val="9"/>
            <color indexed="81"/>
            <rFont val="Tahoma"/>
            <family val="2"/>
          </rPr>
          <t>Michael Young:</t>
        </r>
        <r>
          <rPr>
            <sz val="9"/>
            <color indexed="81"/>
            <rFont val="Tahoma"/>
            <family val="2"/>
          </rPr>
          <t xml:space="preserve">
Optional
- needed for arrays
- can handle complex slicing. Use comma between each axis slice. Eg 2:3,1:2</t>
        </r>
      </text>
    </comment>
    <comment ref="AB4" authorId="2" shapeId="0" xr:uid="{4F36A228-3F1E-4704-9598-6A61A0F5D5E9}">
      <text>
        <r>
          <rPr>
            <b/>
            <sz val="9"/>
            <color indexed="81"/>
            <rFont val="Tahoma"/>
            <family val="2"/>
          </rPr>
          <t>John:</t>
        </r>
        <r>
          <rPr>
            <sz val="9"/>
            <color indexed="81"/>
            <rFont val="Tahoma"/>
            <family val="2"/>
          </rPr>
          <t xml:space="preserve">
This cell will be '-' or 'Dup' 
Note: Will return Dup if there is an empty cell in a trial above the current trial</t>
        </r>
      </text>
    </comment>
    <comment ref="AM4" authorId="2" shapeId="0" xr:uid="{CA59CE86-F2E9-44F5-A0EE-2C2B20671BF1}">
      <text>
        <r>
          <rPr>
            <b/>
            <sz val="9"/>
            <color indexed="81"/>
            <rFont val="Tahoma"/>
            <family val="2"/>
          </rPr>
          <t>John:</t>
        </r>
        <r>
          <rPr>
            <sz val="9"/>
            <color indexed="81"/>
            <rFont val="Tahoma"/>
            <family val="2"/>
          </rPr>
          <t xml:space="preserve">
All season types, so that all can be set to FALSE</t>
        </r>
      </text>
    </comment>
    <comment ref="AN4" authorId="2" shapeId="0" xr:uid="{1975CDA6-E52C-48D1-B53F-C561AABC981D}">
      <text>
        <r>
          <rPr>
            <b/>
            <sz val="9"/>
            <color indexed="81"/>
            <rFont val="Tahoma"/>
            <family val="2"/>
          </rPr>
          <t>John:</t>
        </r>
        <r>
          <rPr>
            <sz val="9"/>
            <color indexed="81"/>
            <rFont val="Tahoma"/>
            <family val="2"/>
          </rPr>
          <t xml:space="preserve">
The DSP season types. 
Excludes [0] because it is typ season
Excludes [-1] because it is currently not used</t>
        </r>
      </text>
    </comment>
    <comment ref="BC4" authorId="0" shapeId="0" xr:uid="{1FFA69E7-0806-4E89-B418-84B5B76C2E09}">
      <text>
        <r>
          <rPr>
            <b/>
            <sz val="9"/>
            <color indexed="81"/>
            <rFont val="Tahoma"/>
            <family val="2"/>
          </rPr>
          <t>John:</t>
        </r>
        <r>
          <rPr>
            <sz val="9"/>
            <color indexed="81"/>
            <rFont val="Tahoma"/>
            <family val="2"/>
          </rPr>
          <t xml:space="preserve">
All periods and slices of r2</t>
        </r>
      </text>
    </comment>
    <comment ref="BI4" authorId="0" shapeId="0" xr:uid="{233C0881-C2E6-46E8-9B55-F380130374E3}">
      <text>
        <r>
          <rPr>
            <sz val="9"/>
            <color indexed="81"/>
            <rFont val="Tahoma"/>
            <family val="2"/>
          </rPr>
          <t>LTW Pad level scalar for singles</t>
        </r>
      </text>
    </comment>
    <comment ref="BJ4" authorId="0" shapeId="0" xr:uid="{4F4BE100-A741-4A0D-8DBF-2C8F18FAA110}">
      <text>
        <r>
          <rPr>
            <sz val="9"/>
            <color indexed="81"/>
            <rFont val="Tahoma"/>
            <family val="2"/>
          </rPr>
          <t xml:space="preserve">LTW Pad level scalar for multiples
</t>
        </r>
      </text>
    </comment>
    <comment ref="BL4" authorId="0" shapeId="0" xr:uid="{7861D19F-916D-408A-A538-198C929599E5}">
      <text>
        <r>
          <rPr>
            <b/>
            <sz val="9"/>
            <color indexed="81"/>
            <rFont val="Tahoma"/>
            <family val="2"/>
          </rPr>
          <t>John:</t>
        </r>
        <r>
          <rPr>
            <sz val="9"/>
            <color indexed="81"/>
            <rFont val="Tahoma"/>
            <family val="2"/>
          </rPr>
          <t xml:space="preserve">
Relative availability</t>
        </r>
      </text>
    </comment>
    <comment ref="BM4" authorId="0" shapeId="0" xr:uid="{F2BDF62F-A2C0-480F-B4A2-37C24BFCFD37}">
      <text>
        <r>
          <rPr>
            <b/>
            <sz val="9"/>
            <color indexed="81"/>
            <rFont val="Tahoma"/>
            <family val="2"/>
          </rPr>
          <t>John:</t>
        </r>
        <r>
          <rPr>
            <sz val="9"/>
            <color indexed="81"/>
            <rFont val="Tahoma"/>
            <family val="2"/>
          </rPr>
          <t xml:space="preserve">
Weaner mortality</t>
        </r>
      </text>
    </comment>
    <comment ref="BN4" authorId="0" shapeId="0" xr:uid="{D8F50781-0506-497E-A15D-0AC6218853A7}">
      <text>
        <r>
          <rPr>
            <b/>
            <sz val="9"/>
            <color indexed="81"/>
            <rFont val="Tahoma"/>
            <family val="2"/>
          </rPr>
          <t>John:</t>
        </r>
        <r>
          <rPr>
            <sz val="9"/>
            <color indexed="81"/>
            <rFont val="Tahoma"/>
            <family val="2"/>
          </rPr>
          <t xml:space="preserve">
Dam mortality</t>
        </r>
      </text>
    </comment>
    <comment ref="BO4" authorId="0" shapeId="0" xr:uid="{1E2CC5AE-FD66-4928-899F-555D857AB655}">
      <text>
        <r>
          <rPr>
            <b/>
            <sz val="9"/>
            <color indexed="81"/>
            <rFont val="Tahoma"/>
            <family val="2"/>
          </rPr>
          <t>John:</t>
        </r>
        <r>
          <rPr>
            <sz val="9"/>
            <color indexed="81"/>
            <rFont val="Tahoma"/>
            <family val="2"/>
          </rPr>
          <t xml:space="preserve">
Relative availability</t>
        </r>
      </text>
    </comment>
    <comment ref="BP4" authorId="0" shapeId="0" xr:uid="{DD1BC7DC-9510-49A0-8CF8-2ACF91E46EB3}">
      <text>
        <r>
          <rPr>
            <sz val="9"/>
            <color indexed="81"/>
            <rFont val="Tahoma"/>
            <family val="2"/>
          </rPr>
          <t>Progeny survival</t>
        </r>
      </text>
    </comment>
    <comment ref="BQ4" authorId="0" shapeId="0" xr:uid="{0C4CB34C-52A2-4080-A23E-ADED3301A1F0}">
      <text>
        <r>
          <rPr>
            <b/>
            <sz val="9"/>
            <color indexed="81"/>
            <rFont val="Tahoma"/>
            <family val="2"/>
          </rPr>
          <t>John:</t>
        </r>
        <r>
          <rPr>
            <sz val="9"/>
            <color indexed="81"/>
            <rFont val="Tahoma"/>
            <family val="2"/>
          </rPr>
          <t xml:space="preserve">
Relative availability</t>
        </r>
      </text>
    </comment>
    <comment ref="BR4" authorId="0" shapeId="0" xr:uid="{3F3DB6C4-DE2F-419B-AD18-07785C231917}">
      <text>
        <r>
          <rPr>
            <sz val="9"/>
            <color indexed="81"/>
            <rFont val="Tahoma"/>
            <family val="2"/>
          </rPr>
          <t>Birth weight</t>
        </r>
      </text>
    </comment>
    <comment ref="BS4" authorId="0" shapeId="0" xr:uid="{DA1C078D-AA81-4A78-9DFC-37E0A8AB8B86}">
      <text>
        <r>
          <rPr>
            <sz val="9"/>
            <color indexed="81"/>
            <rFont val="Tahoma"/>
            <family val="2"/>
          </rPr>
          <t>Weaning weight</t>
        </r>
      </text>
    </comment>
    <comment ref="BT4" authorId="0" shapeId="0" xr:uid="{1EC0D7CF-12F9-4F1F-8977-A8F060C09A40}">
      <text>
        <r>
          <rPr>
            <b/>
            <sz val="9"/>
            <color indexed="81"/>
            <rFont val="Tahoma"/>
            <family val="2"/>
          </rPr>
          <t>John:</t>
        </r>
        <r>
          <rPr>
            <sz val="9"/>
            <color indexed="81"/>
            <rFont val="Tahoma"/>
            <family val="2"/>
          </rPr>
          <t xml:space="preserve">
Weaner mortality</t>
        </r>
      </text>
    </comment>
    <comment ref="BU4" authorId="0" shapeId="0" xr:uid="{85ED7518-3248-46F2-BEC1-6F6D2BDF3C8C}">
      <text>
        <r>
          <rPr>
            <b/>
            <sz val="9"/>
            <color indexed="81"/>
            <rFont val="Tahoma"/>
            <family val="2"/>
          </rPr>
          <t>John:</t>
        </r>
        <r>
          <rPr>
            <sz val="9"/>
            <color indexed="81"/>
            <rFont val="Tahoma"/>
            <family val="2"/>
          </rPr>
          <t xml:space="preserve">
Relative availability</t>
        </r>
      </text>
    </comment>
    <comment ref="BV4" authorId="2" shapeId="0" xr:uid="{B8C771FB-1E8C-4969-9D49-FBE8CEBE6467}">
      <text>
        <r>
          <rPr>
            <b/>
            <sz val="9"/>
            <color indexed="81"/>
            <rFont val="Tahoma"/>
            <family val="2"/>
          </rPr>
          <t>John:</t>
        </r>
        <r>
          <rPr>
            <sz val="9"/>
            <color indexed="81"/>
            <rFont val="Tahoma"/>
            <family val="2"/>
          </rPr>
          <t xml:space="preserve">
Equation compare may have unexpected effects if used with rev_create</t>
        </r>
      </text>
    </comment>
    <comment ref="BW4" authorId="0" shapeId="0" xr:uid="{64816FD5-3F05-4537-B029-13E7C73D5479}">
      <text>
        <r>
          <rPr>
            <b/>
            <sz val="9"/>
            <color indexed="81"/>
            <rFont val="Tahoma"/>
            <family val="2"/>
          </rPr>
          <t>Michael Young (21512438):</t>
        </r>
        <r>
          <rPr>
            <sz val="9"/>
            <color indexed="81"/>
            <rFont val="Tahoma"/>
            <family val="2"/>
          </rPr>
          <t xml:space="preserve">
rev number is appended to std rev pkl file. So you can specify which trial to use as std.
rev_create will not operate as expected if used concurrently with equation compare.</t>
        </r>
      </text>
    </comment>
    <comment ref="BX4" authorId="0" shapeId="0" xr:uid="{B667E63B-B423-49FD-9719-D0D9050B2571}">
      <text>
        <r>
          <rPr>
            <b/>
            <sz val="9"/>
            <color indexed="81"/>
            <rFont val="Tahoma"/>
            <family val="2"/>
          </rPr>
          <t>Michael Young (21512438):</t>
        </r>
        <r>
          <rPr>
            <sz val="9"/>
            <color indexed="81"/>
            <rFont val="Tahoma"/>
            <family val="2"/>
          </rPr>
          <t xml:space="preserve">
rev number is appended to std rev pkl file. So you can specify which trial to use as std.</t>
        </r>
      </text>
    </comment>
    <comment ref="BY4" authorId="2" shapeId="0" xr:uid="{7393AF12-0094-4F60-A7AB-F5D1266D3A77}">
      <text>
        <r>
          <rPr>
            <b/>
            <sz val="9"/>
            <color indexed="81"/>
            <rFont val="Tahoma"/>
            <family val="2"/>
          </rPr>
          <t>John:</t>
        </r>
        <r>
          <rPr>
            <sz val="9"/>
            <color indexed="81"/>
            <rFont val="Tahoma"/>
            <family val="2"/>
          </rPr>
          <t xml:space="preserve">
CFW</t>
        </r>
      </text>
    </comment>
    <comment ref="BZ4" authorId="2" shapeId="0" xr:uid="{771484C3-46D6-45C5-A026-7EE24A81FF53}">
      <text>
        <r>
          <rPr>
            <b/>
            <sz val="9"/>
            <color indexed="81"/>
            <rFont val="Tahoma"/>
            <family val="2"/>
          </rPr>
          <t>John:</t>
        </r>
        <r>
          <rPr>
            <sz val="9"/>
            <color indexed="81"/>
            <rFont val="Tahoma"/>
            <family val="2"/>
          </rPr>
          <t xml:space="preserve">
FD</t>
        </r>
      </text>
    </comment>
    <comment ref="CA4" authorId="2" shapeId="0" xr:uid="{ADC52D4F-7C42-4FA7-9F09-55FB9985AC2F}">
      <text>
        <r>
          <rPr>
            <b/>
            <sz val="9"/>
            <color indexed="81"/>
            <rFont val="Tahoma"/>
            <family val="2"/>
          </rPr>
          <t>John:</t>
        </r>
        <r>
          <rPr>
            <sz val="9"/>
            <color indexed="81"/>
            <rFont val="Tahoma"/>
            <family val="2"/>
          </rPr>
          <t xml:space="preserve">
Conception</t>
        </r>
      </text>
    </comment>
    <comment ref="CB4" authorId="2" shapeId="0" xr:uid="{F27BEBBE-D2F8-4576-8FEC-B287BAC0AE61}">
      <text>
        <r>
          <rPr>
            <b/>
            <sz val="9"/>
            <color indexed="81"/>
            <rFont val="Tahoma"/>
            <family val="2"/>
          </rPr>
          <t>John:</t>
        </r>
        <r>
          <rPr>
            <sz val="9"/>
            <color indexed="81"/>
            <rFont val="Tahoma"/>
            <family val="2"/>
          </rPr>
          <t xml:space="preserve">
Litter Size</t>
        </r>
      </text>
    </comment>
    <comment ref="CC4" authorId="2" shapeId="0" xr:uid="{B76CB8D2-5EA3-4378-A655-E215AA4B5F49}">
      <text>
        <r>
          <rPr>
            <b/>
            <sz val="9"/>
            <color indexed="81"/>
            <rFont val="Tahoma"/>
            <family val="2"/>
          </rPr>
          <t>John:</t>
        </r>
        <r>
          <rPr>
            <sz val="9"/>
            <color indexed="81"/>
            <rFont val="Tahoma"/>
            <family val="2"/>
          </rPr>
          <t xml:space="preserve">
ERA (Ewe rearing ability = Lamb survival)</t>
        </r>
      </text>
    </comment>
    <comment ref="CD4" authorId="2" shapeId="0" xr:uid="{DE7CD090-09BE-40D2-9B12-1E8507B432E6}">
      <text>
        <r>
          <rPr>
            <b/>
            <sz val="9"/>
            <color indexed="81"/>
            <rFont val="Tahoma"/>
            <family val="2"/>
          </rPr>
          <t>John:</t>
        </r>
        <r>
          <rPr>
            <sz val="9"/>
            <color indexed="81"/>
            <rFont val="Tahoma"/>
            <family val="2"/>
          </rPr>
          <t xml:space="preserve">
Mortality</t>
        </r>
      </text>
    </comment>
    <comment ref="CE4" authorId="2" shapeId="0" xr:uid="{6ED1A1EE-0BDB-495F-9681-190BB4699860}">
      <text>
        <r>
          <rPr>
            <b/>
            <sz val="9"/>
            <color indexed="81"/>
            <rFont val="Tahoma"/>
            <family val="2"/>
          </rPr>
          <t>John:</t>
        </r>
        <r>
          <rPr>
            <sz val="9"/>
            <color indexed="81"/>
            <rFont val="Tahoma"/>
            <family val="2"/>
          </rPr>
          <t xml:space="preserve">
LWC (Liveweight change)</t>
        </r>
      </text>
    </comment>
    <comment ref="CF4" authorId="2" shapeId="0" xr:uid="{6D71D5CB-E7C6-4A81-9736-2A0B30A96F03}">
      <text>
        <r>
          <rPr>
            <b/>
            <sz val="9"/>
            <color indexed="81"/>
            <rFont val="Tahoma"/>
            <family val="2"/>
          </rPr>
          <t>John:</t>
        </r>
        <r>
          <rPr>
            <sz val="9"/>
            <color indexed="81"/>
            <rFont val="Tahoma"/>
            <family val="2"/>
          </rPr>
          <t xml:space="preserve">
Random</t>
        </r>
      </text>
    </comment>
    <comment ref="CH4" authorId="0" shapeId="0" xr:uid="{823CD838-0DE7-46A5-A20C-4967BBB8336D}">
      <text>
        <r>
          <rPr>
            <b/>
            <sz val="9"/>
            <color indexed="81"/>
            <rFont val="Tahoma"/>
            <family val="2"/>
          </rPr>
          <t>Young:</t>
        </r>
        <r>
          <rPr>
            <sz val="9"/>
            <color indexed="81"/>
            <rFont val="Tahoma"/>
            <family val="2"/>
          </rPr>
          <t xml:space="preserve">
0:1 is weaning </t>
        </r>
      </text>
    </comment>
    <comment ref="CI4" authorId="0" shapeId="0" xr:uid="{61AFFE9A-0964-4591-AA65-431309B7AC83}">
      <text>
        <r>
          <rPr>
            <b/>
            <sz val="9"/>
            <color indexed="81"/>
            <rFont val="Tahoma"/>
            <family val="2"/>
          </rPr>
          <t>Young:</t>
        </r>
        <r>
          <rPr>
            <sz val="9"/>
            <color indexed="81"/>
            <rFont val="Tahoma"/>
            <family val="2"/>
          </rPr>
          <t xml:space="preserve">
1:2 is user defined extra period</t>
        </r>
      </text>
    </comment>
    <comment ref="CK4" authorId="0" shapeId="0" xr:uid="{513F7AEA-C2A1-457F-B2C9-E7D72D003C9B}">
      <text>
        <r>
          <rPr>
            <b/>
            <sz val="9"/>
            <color indexed="81"/>
            <rFont val="Tahoma"/>
            <family val="2"/>
          </rPr>
          <t>Young:</t>
        </r>
        <r>
          <rPr>
            <sz val="9"/>
            <color indexed="81"/>
            <rFont val="Tahoma"/>
            <family val="2"/>
          </rPr>
          <t xml:space="preserve">
2:3 is the last of the 3 FVPs in the year</t>
        </r>
      </text>
    </comment>
    <comment ref="CP4" authorId="0" shapeId="0" xr:uid="{9017A6B9-0C7A-4BDF-BC47-B9C168B4A859}">
      <text>
        <r>
          <rPr>
            <b/>
            <sz val="9"/>
            <color indexed="81"/>
            <rFont val="Tahoma"/>
            <family val="2"/>
          </rPr>
          <t>Michael Young (21512438):</t>
        </r>
        <r>
          <rPr>
            <sz val="9"/>
            <color indexed="81"/>
            <rFont val="Tahoma"/>
            <family val="2"/>
          </rPr>
          <t xml:space="preserve">
number of nut options</t>
        </r>
      </text>
    </comment>
    <comment ref="CQ4" authorId="0" shapeId="0" xr:uid="{78D606A0-901D-463A-89A6-233F77E0CF76}">
      <text>
        <r>
          <rPr>
            <b/>
            <sz val="9"/>
            <color indexed="81"/>
            <rFont val="Tahoma"/>
            <family val="2"/>
          </rPr>
          <t>Michael Young (21512438):</t>
        </r>
        <r>
          <rPr>
            <sz val="9"/>
            <color indexed="81"/>
            <rFont val="Tahoma"/>
            <family val="2"/>
          </rPr>
          <t xml:space="preserve">
number of nut options</t>
        </r>
      </text>
    </comment>
    <comment ref="CR4" authorId="0" shapeId="0" xr:uid="{9648FC39-DD26-4FCB-9715-EA41A6CC1E54}">
      <text>
        <r>
          <rPr>
            <b/>
            <sz val="9"/>
            <color indexed="81"/>
            <rFont val="Tahoma"/>
            <family val="2"/>
          </rPr>
          <t>Michael Young:</t>
        </r>
        <r>
          <rPr>
            <sz val="9"/>
            <color indexed="81"/>
            <rFont val="Tahoma"/>
            <family val="2"/>
          </rPr>
          <t xml:space="preserve">
if n=3: medium nut
if n=2: high nut</t>
        </r>
      </text>
    </comment>
    <comment ref="CS4" authorId="0" shapeId="0" xr:uid="{800BE066-933B-4798-B666-2F7C85E751B1}">
      <text>
        <r>
          <rPr>
            <b/>
            <sz val="9"/>
            <color indexed="81"/>
            <rFont val="Tahoma"/>
            <family val="2"/>
          </rPr>
          <t>Michael Young:</t>
        </r>
        <r>
          <rPr>
            <sz val="9"/>
            <color indexed="81"/>
            <rFont val="Tahoma"/>
            <family val="2"/>
          </rPr>
          <t xml:space="preserve">
if n=3: high nut
if n=2: low nut</t>
        </r>
      </text>
    </comment>
    <comment ref="CT4" authorId="0" shapeId="0" xr:uid="{379C25E9-FF87-4188-9EFA-48F297371AB8}">
      <text>
        <r>
          <rPr>
            <b/>
            <sz val="9"/>
            <color indexed="81"/>
            <rFont val="Tahoma"/>
            <family val="2"/>
          </rPr>
          <t>Michael Young:</t>
        </r>
        <r>
          <rPr>
            <sz val="9"/>
            <color indexed="81"/>
            <rFont val="Tahoma"/>
            <family val="2"/>
          </rPr>
          <t xml:space="preserve">
if n=3: low nut
if n=2: doesn't exist</t>
        </r>
      </text>
    </comment>
    <comment ref="DI4" authorId="2" shapeId="0" xr:uid="{2264C0C6-E70D-43D3-B87A-30EDC2A40F34}">
      <text>
        <r>
          <rPr>
            <b/>
            <sz val="9"/>
            <color indexed="81"/>
            <rFont val="Tahoma"/>
            <family val="2"/>
          </rPr>
          <t>John:</t>
        </r>
        <r>
          <rPr>
            <sz val="9"/>
            <color indexed="81"/>
            <rFont val="Tahoma"/>
            <family val="2"/>
          </rPr>
          <t xml:space="preserve">
All dams</t>
        </r>
      </text>
    </comment>
    <comment ref="DJ4" authorId="2" shapeId="0" xr:uid="{0C26DBE4-BD27-4C07-A035-AB2C76262933}">
      <text>
        <r>
          <rPr>
            <b/>
            <sz val="9"/>
            <color indexed="81"/>
            <rFont val="Tahoma"/>
            <family val="2"/>
          </rPr>
          <t>John:</t>
        </r>
        <r>
          <rPr>
            <sz val="9"/>
            <color indexed="81"/>
            <rFont val="Tahoma"/>
            <family val="2"/>
          </rPr>
          <t xml:space="preserve">
All offspring</t>
        </r>
      </text>
    </comment>
    <comment ref="DK4" authorId="2" shapeId="0" xr:uid="{ACD28C0C-AE68-4BD9-9EED-7DD6A7DC9B99}">
      <text>
        <r>
          <rPr>
            <b/>
            <sz val="9"/>
            <color indexed="81"/>
            <rFont val="Tahoma"/>
            <family val="2"/>
          </rPr>
          <t>John:</t>
        </r>
        <r>
          <rPr>
            <sz val="9"/>
            <color indexed="81"/>
            <rFont val="Tahoma"/>
            <family val="2"/>
          </rPr>
          <t xml:space="preserve">
All dams</t>
        </r>
      </text>
    </comment>
    <comment ref="DL4" authorId="2" shapeId="0" xr:uid="{92936E11-8E13-4370-BA01-5A7C64DCB7E6}">
      <text>
        <r>
          <rPr>
            <b/>
            <sz val="9"/>
            <color indexed="81"/>
            <rFont val="Tahoma"/>
            <family val="2"/>
          </rPr>
          <t>John:</t>
        </r>
        <r>
          <rPr>
            <sz val="9"/>
            <color indexed="81"/>
            <rFont val="Tahoma"/>
            <family val="2"/>
          </rPr>
          <t xml:space="preserve">
All offspring</t>
        </r>
      </text>
    </comment>
    <comment ref="DM4" authorId="2" shapeId="0" xr:uid="{47717A62-9B44-40A0-AE13-768647E9BB65}">
      <text>
        <r>
          <rPr>
            <b/>
            <sz val="9"/>
            <color indexed="81"/>
            <rFont val="Tahoma"/>
            <family val="2"/>
          </rPr>
          <t>John:</t>
        </r>
        <r>
          <rPr>
            <sz val="9"/>
            <color indexed="81"/>
            <rFont val="Tahoma"/>
            <family val="2"/>
          </rPr>
          <t xml:space="preserve">
All dams</t>
        </r>
      </text>
    </comment>
    <comment ref="DN4" authorId="2" shapeId="0" xr:uid="{824A4D46-16F9-434D-92A9-93CDBAFCFE8D}">
      <text>
        <r>
          <rPr>
            <b/>
            <sz val="9"/>
            <color indexed="81"/>
            <rFont val="Tahoma"/>
            <family val="2"/>
          </rPr>
          <t>John:</t>
        </r>
        <r>
          <rPr>
            <sz val="9"/>
            <color indexed="81"/>
            <rFont val="Tahoma"/>
            <family val="2"/>
          </rPr>
          <t xml:space="preserve">
All offspring</t>
        </r>
      </text>
    </comment>
    <comment ref="DO4" authorId="2" shapeId="0" xr:uid="{5F8D7599-9B1B-4CCD-8F76-B4A1DF99C4FD}">
      <text>
        <r>
          <rPr>
            <b/>
            <sz val="9"/>
            <color indexed="81"/>
            <rFont val="Tahoma"/>
            <family val="2"/>
          </rPr>
          <t>John:</t>
        </r>
        <r>
          <rPr>
            <sz val="9"/>
            <color indexed="81"/>
            <rFont val="Tahoma"/>
            <family val="2"/>
          </rPr>
          <t xml:space="preserve">
aStd - weanage
</t>
        </r>
      </text>
    </comment>
    <comment ref="DP4" authorId="2" shapeId="0" xr:uid="{5A621710-7CA6-4398-BEAD-82F155DBF4A7}">
      <text>
        <r>
          <rPr>
            <b/>
            <sz val="9"/>
            <color indexed="81"/>
            <rFont val="Tahoma"/>
            <family val="2"/>
          </rPr>
          <t>John:</t>
        </r>
        <r>
          <rPr>
            <sz val="9"/>
            <color indexed="81"/>
            <rFont val="Tahoma"/>
            <family val="2"/>
          </rPr>
          <t xml:space="preserve">
aStd - weanage
</t>
        </r>
      </text>
    </comment>
    <comment ref="DQ4" authorId="2" shapeId="0" xr:uid="{1FD324B5-731F-4818-8775-5AB906AD49E4}">
      <text>
        <r>
          <rPr>
            <b/>
            <sz val="9"/>
            <color indexed="81"/>
            <rFont val="Tahoma"/>
            <family val="2"/>
          </rPr>
          <t>John:</t>
        </r>
        <r>
          <rPr>
            <sz val="9"/>
            <color indexed="81"/>
            <rFont val="Tahoma"/>
            <family val="2"/>
          </rPr>
          <t xml:space="preserve">
Undifferentiated dams</t>
        </r>
      </text>
    </comment>
    <comment ref="DR4" authorId="2" shapeId="0" xr:uid="{2CCD5A21-A028-4D5C-859A-15011590E0D3}">
      <text>
        <r>
          <rPr>
            <b/>
            <sz val="9"/>
            <color indexed="81"/>
            <rFont val="Tahoma"/>
            <family val="2"/>
          </rPr>
          <t>John:</t>
        </r>
        <r>
          <rPr>
            <sz val="9"/>
            <color indexed="81"/>
            <rFont val="Tahoma"/>
            <family val="2"/>
          </rPr>
          <t xml:space="preserve">
Dry dams </t>
        </r>
      </text>
    </comment>
    <comment ref="DS4" authorId="2" shapeId="0" xr:uid="{CDF6E461-6EFD-4268-BC12-71BD89FEFDD2}">
      <text>
        <r>
          <rPr>
            <b/>
            <sz val="9"/>
            <color indexed="81"/>
            <rFont val="Tahoma"/>
            <family val="2"/>
          </rPr>
          <t>John:</t>
        </r>
        <r>
          <rPr>
            <sz val="9"/>
            <color indexed="81"/>
            <rFont val="Tahoma"/>
            <family val="2"/>
          </rPr>
          <t xml:space="preserve">
Pregnant dams</t>
        </r>
      </text>
    </comment>
    <comment ref="DT4" authorId="2" shapeId="0" xr:uid="{83A44181-CA52-4FE1-8F1C-722C4F31CE68}">
      <text>
        <r>
          <rPr>
            <b/>
            <sz val="9"/>
            <color indexed="81"/>
            <rFont val="Tahoma"/>
            <family val="2"/>
          </rPr>
          <t>John:</t>
        </r>
        <r>
          <rPr>
            <sz val="9"/>
            <color indexed="81"/>
            <rFont val="Tahoma"/>
            <family val="2"/>
          </rPr>
          <t xml:space="preserve">
Single dams</t>
        </r>
      </text>
    </comment>
    <comment ref="DU4" authorId="2" shapeId="0" xr:uid="{4B55BEE9-662E-40B1-815B-DE633A72AFC3}">
      <text>
        <r>
          <rPr>
            <b/>
            <sz val="9"/>
            <color indexed="81"/>
            <rFont val="Tahoma"/>
            <family val="2"/>
          </rPr>
          <t>John:</t>
        </r>
        <r>
          <rPr>
            <sz val="9"/>
            <color indexed="81"/>
            <rFont val="Tahoma"/>
            <family val="2"/>
          </rPr>
          <t xml:space="preserve">
Multiple dams</t>
        </r>
      </text>
    </comment>
    <comment ref="DV4" authorId="2" shapeId="0" xr:uid="{AEB5DD46-8F1F-4D43-AE86-2A2726BC7ED2}">
      <text>
        <r>
          <rPr>
            <b/>
            <sz val="9"/>
            <color indexed="81"/>
            <rFont val="Tahoma"/>
            <family val="2"/>
          </rPr>
          <t>John:</t>
        </r>
        <r>
          <rPr>
            <sz val="9"/>
            <color indexed="81"/>
            <rFont val="Tahoma"/>
            <family val="2"/>
          </rPr>
          <t xml:space="preserve">
Twin dams</t>
        </r>
      </text>
    </comment>
    <comment ref="DW4" authorId="2" shapeId="0" xr:uid="{070358F4-7D23-4E95-A2AB-E657991D714C}">
      <text>
        <r>
          <rPr>
            <b/>
            <sz val="9"/>
            <color indexed="81"/>
            <rFont val="Tahoma"/>
            <family val="2"/>
          </rPr>
          <t>John:</t>
        </r>
        <r>
          <rPr>
            <sz val="9"/>
            <color indexed="81"/>
            <rFont val="Tahoma"/>
            <family val="2"/>
          </rPr>
          <t xml:space="preserve">
Triplet dams</t>
        </r>
      </text>
    </comment>
    <comment ref="EB4" authorId="2" shapeId="0" xr:uid="{EDBA936A-EB3F-47A4-A727-C6F9EF60B6FA}">
      <text>
        <r>
          <rPr>
            <b/>
            <sz val="9"/>
            <color indexed="81"/>
            <rFont val="Tahoma"/>
            <family val="2"/>
          </rPr>
          <t>John:</t>
        </r>
        <r>
          <rPr>
            <sz val="9"/>
            <color indexed="81"/>
            <rFont val="Tahoma"/>
            <family val="2"/>
          </rPr>
          <t xml:space="preserve">
Include BBB</t>
        </r>
      </text>
    </comment>
    <comment ref="EC4" authorId="2" shapeId="0" xr:uid="{8D9B30BF-7807-4CA4-8B4F-461542872E18}">
      <text>
        <r>
          <rPr>
            <b/>
            <sz val="9"/>
            <color indexed="81"/>
            <rFont val="Tahoma"/>
            <family val="2"/>
          </rPr>
          <t>John:</t>
        </r>
        <r>
          <rPr>
            <sz val="9"/>
            <color indexed="81"/>
            <rFont val="Tahoma"/>
            <family val="2"/>
          </rPr>
          <t xml:space="preserve">
Include BBM</t>
        </r>
      </text>
    </comment>
    <comment ref="ED4" authorId="2" shapeId="0" xr:uid="{EA5FCC71-3412-4D05-9092-E3A7BA334AF5}">
      <text>
        <r>
          <rPr>
            <b/>
            <sz val="9"/>
            <color indexed="81"/>
            <rFont val="Tahoma"/>
            <family val="2"/>
          </rPr>
          <t>John:</t>
        </r>
        <r>
          <rPr>
            <sz val="9"/>
            <color indexed="81"/>
            <rFont val="Tahoma"/>
            <family val="2"/>
          </rPr>
          <t xml:space="preserve">
Include BBT</t>
        </r>
      </text>
    </comment>
    <comment ref="EE4" authorId="2" shapeId="0" xr:uid="{FBB5830A-BD65-4BB9-B2EA-685EBA0BC799}">
      <text>
        <r>
          <rPr>
            <b/>
            <sz val="9"/>
            <color indexed="81"/>
            <rFont val="Tahoma"/>
            <family val="2"/>
          </rPr>
          <t>John:</t>
        </r>
        <r>
          <rPr>
            <sz val="9"/>
            <color indexed="81"/>
            <rFont val="Tahoma"/>
            <family val="2"/>
          </rPr>
          <t xml:space="preserve">
Include BMT</t>
        </r>
      </text>
    </comment>
    <comment ref="EJ4" authorId="0" shapeId="0" xr:uid="{13C81614-D294-404F-8AEB-2661A28CF526}">
      <text>
        <r>
          <rPr>
            <b/>
            <sz val="9"/>
            <color indexed="81"/>
            <rFont val="Tahoma"/>
            <family val="2"/>
          </rPr>
          <t>Michael Young:</t>
        </r>
        <r>
          <rPr>
            <sz val="9"/>
            <color indexed="81"/>
            <rFont val="Tahoma"/>
            <family val="2"/>
          </rPr>
          <t xml:space="preserve">
potential intake. Done in the intake function which alters the animal profile</t>
        </r>
      </text>
    </comment>
    <comment ref="EQ4" authorId="2" shapeId="0" xr:uid="{FB130362-2347-4565-9BB7-6EAC49766174}">
      <text>
        <r>
          <rPr>
            <b/>
            <sz val="9"/>
            <color indexed="81"/>
            <rFont val="Tahoma"/>
            <family val="2"/>
          </rPr>
          <t>John:</t>
        </r>
        <r>
          <rPr>
            <sz val="9"/>
            <color indexed="81"/>
            <rFont val="Tahoma"/>
            <family val="2"/>
          </rPr>
          <t xml:space="preserve">
CSIRO lamb survival of multiples</t>
        </r>
      </text>
    </comment>
    <comment ref="ER4" authorId="2" shapeId="0" xr:uid="{2B3A8A1C-102C-4B66-A431-BD7DAEF939AB}">
      <text>
        <r>
          <rPr>
            <b/>
            <sz val="9"/>
            <color indexed="81"/>
            <rFont val="Tahoma"/>
            <family val="2"/>
          </rPr>
          <t>John:</t>
        </r>
        <r>
          <rPr>
            <sz val="9"/>
            <color indexed="81"/>
            <rFont val="Tahoma"/>
            <family val="2"/>
          </rPr>
          <t xml:space="preserve">
LTW lamb survival of multiples</t>
        </r>
      </text>
    </comment>
    <comment ref="ES4" authorId="0" shapeId="0" xr:uid="{4FE68CAF-C8AC-49B3-BEC1-4EB69B0FE6C8}">
      <text>
        <r>
          <rPr>
            <b/>
            <sz val="9"/>
            <color indexed="81"/>
            <rFont val="Tahoma"/>
            <family val="2"/>
          </rPr>
          <t>John Young:</t>
        </r>
        <r>
          <rPr>
            <sz val="9"/>
            <color indexed="81"/>
            <rFont val="Tahoma"/>
            <family val="2"/>
          </rPr>
          <t xml:space="preserve">
Used to alter the seasonality of conceiving at least 1:
</t>
        </r>
      </text>
    </comment>
    <comment ref="ET4" authorId="0" shapeId="0" xr:uid="{0FDEE794-39E7-4ACA-903E-4901F2326BBC}">
      <text>
        <r>
          <rPr>
            <b/>
            <sz val="9"/>
            <color indexed="81"/>
            <rFont val="Tahoma"/>
            <family val="2"/>
          </rPr>
          <t>John Young:</t>
        </r>
        <r>
          <rPr>
            <sz val="9"/>
            <color indexed="81"/>
            <rFont val="Tahoma"/>
            <family val="2"/>
          </rPr>
          <t xml:space="preserve">
Used to alter the seasonality of conceiving at least 2 foetuses
</t>
        </r>
      </text>
    </comment>
    <comment ref="EU4" authorId="0" shapeId="0" xr:uid="{B326D098-177C-461D-85E0-A915E55A4969}">
      <text>
        <r>
          <rPr>
            <b/>
            <sz val="9"/>
            <color indexed="81"/>
            <rFont val="Tahoma"/>
            <family val="2"/>
          </rPr>
          <t>Michael Young:</t>
        </r>
        <r>
          <rPr>
            <sz val="9"/>
            <color indexed="81"/>
            <rFont val="Tahoma"/>
            <family val="2"/>
          </rPr>
          <t xml:space="preserve">
Used to alter the proportion of drys:
Coefficient adjusted is (rel cond * rel size) that delivers 95% conception with 1  or more young
Note: only adjusting the upper end of the sigmoid curve</t>
        </r>
      </text>
    </comment>
    <comment ref="EV4" authorId="0" shapeId="0" xr:uid="{4F79B1BA-0287-46DF-95A1-6398C138451F}">
      <text>
        <r>
          <rPr>
            <b/>
            <sz val="9"/>
            <color indexed="81"/>
            <rFont val="Tahoma"/>
            <family val="2"/>
          </rPr>
          <t>Michael Young:</t>
        </r>
        <r>
          <rPr>
            <sz val="9"/>
            <color indexed="81"/>
            <rFont val="Tahoma"/>
            <family val="2"/>
          </rPr>
          <t xml:space="preserve">
Used to alter litter size:
Coefficients changed are the (rel cond * rel size) that delivers 5% and 95% conception with 2 or more young
Note: by adjusting  both the lower &amp; upper end of the sigmoid curve this is a parrallel shift</t>
        </r>
      </text>
    </comment>
    <comment ref="EW4" authorId="2" shapeId="0" xr:uid="{6894B36D-9763-43B1-B7B3-D874B037C01A}">
      <text>
        <r>
          <rPr>
            <b/>
            <sz val="9"/>
            <color indexed="81"/>
            <rFont val="Tahoma"/>
            <family val="2"/>
          </rPr>
          <t>John:</t>
        </r>
        <r>
          <rPr>
            <sz val="9"/>
            <color indexed="81"/>
            <rFont val="Tahoma"/>
            <family val="2"/>
          </rPr>
          <t xml:space="preserve">
Singles</t>
        </r>
      </text>
    </comment>
    <comment ref="EX4" authorId="2" shapeId="0" xr:uid="{B8F6071A-7144-4766-AF63-2FB7A8DD7C68}">
      <text>
        <r>
          <rPr>
            <b/>
            <sz val="9"/>
            <color indexed="81"/>
            <rFont val="Tahoma"/>
            <family val="2"/>
          </rPr>
          <t>John:</t>
        </r>
        <r>
          <rPr>
            <sz val="9"/>
            <color indexed="81"/>
            <rFont val="Tahoma"/>
            <family val="2"/>
          </rPr>
          <t xml:space="preserve">
Multiples</t>
        </r>
      </text>
    </comment>
    <comment ref="EY4" authorId="2" shapeId="0" xr:uid="{06846820-4CC8-4D12-8178-6B971137CA3B}">
      <text>
        <r>
          <rPr>
            <b/>
            <sz val="9"/>
            <color indexed="81"/>
            <rFont val="Tahoma"/>
            <family val="2"/>
          </rPr>
          <t>John:</t>
        </r>
        <r>
          <rPr>
            <sz val="9"/>
            <color indexed="81"/>
            <rFont val="Tahoma"/>
            <family val="2"/>
          </rPr>
          <t xml:space="preserve">
Lamb survival also used to alter era trait</t>
        </r>
      </text>
    </comment>
    <comment ref="FC4" authorId="2" shapeId="0" xr:uid="{32F4DA07-C1F5-49CA-A47F-89BD263E5FCE}">
      <text>
        <r>
          <rPr>
            <b/>
            <sz val="9"/>
            <color indexed="81"/>
            <rFont val="Tahoma"/>
            <family val="2"/>
          </rPr>
          <t>John:</t>
        </r>
        <r>
          <rPr>
            <sz val="9"/>
            <color indexed="81"/>
            <rFont val="Tahoma"/>
            <family val="2"/>
          </rPr>
          <t xml:space="preserve">
Adjust repro rate of ewe lambs</t>
        </r>
      </text>
    </comment>
    <comment ref="FD4" authorId="2" shapeId="0" xr:uid="{E895A3D4-CB46-46ED-AE91-BEC2E9D068CA}">
      <text>
        <r>
          <rPr>
            <b/>
            <sz val="9"/>
            <color indexed="81"/>
            <rFont val="Tahoma"/>
            <family val="2"/>
          </rPr>
          <t>John:</t>
        </r>
        <r>
          <rPr>
            <sz val="9"/>
            <color indexed="81"/>
            <rFont val="Tahoma"/>
            <family val="2"/>
          </rPr>
          <t xml:space="preserve">
Adjust repro rate of maidens (to increase the spread between Mdn &amp; 3yo)</t>
        </r>
      </text>
    </comment>
    <comment ref="FE4" authorId="2" shapeId="0" xr:uid="{264B0D27-F120-4AA0-A956-916A7851EF7B}">
      <text>
        <r>
          <rPr>
            <b/>
            <sz val="9"/>
            <color indexed="81"/>
            <rFont val="Tahoma"/>
            <family val="2"/>
          </rPr>
          <t>John:</t>
        </r>
        <r>
          <rPr>
            <sz val="9"/>
            <color indexed="81"/>
            <rFont val="Tahoma"/>
            <family val="2"/>
          </rPr>
          <t xml:space="preserve">
Adjust repro rate of 3yos and older. To alter flock repro due to genetics</t>
        </r>
      </text>
    </comment>
    <comment ref="FF4" authorId="2" shapeId="0" xr:uid="{60BC13F1-1CEF-45CA-A1D0-593609CE867F}">
      <text>
        <r>
          <rPr>
            <b/>
            <sz val="9"/>
            <color indexed="81"/>
            <rFont val="Tahoma"/>
            <family val="2"/>
          </rPr>
          <t>John:</t>
        </r>
        <r>
          <rPr>
            <sz val="9"/>
            <color indexed="81"/>
            <rFont val="Tahoma"/>
            <family val="2"/>
          </rPr>
          <t xml:space="preserve">
Adjust repro rate of 3yos. To reduce flock repro or adjust RR if selling once dry</t>
        </r>
      </text>
    </comment>
    <comment ref="FG4" authorId="2" shapeId="0" xr:uid="{5AD01B32-63DB-4925-A148-EE50CAD011B3}">
      <text>
        <r>
          <rPr>
            <b/>
            <sz val="9"/>
            <color indexed="81"/>
            <rFont val="Tahoma"/>
            <family val="2"/>
          </rPr>
          <t>John:</t>
        </r>
        <r>
          <rPr>
            <sz val="9"/>
            <color indexed="81"/>
            <rFont val="Tahoma"/>
            <family val="2"/>
          </rPr>
          <t xml:space="preserve">
Adjust repro rate of 4yo &amp; 5yos if selling once dry or twice dry</t>
        </r>
      </text>
    </comment>
    <comment ref="FH4" authorId="2" shapeId="0" xr:uid="{2500DD76-08B3-4D1B-A38E-7731B475AF2A}">
      <text>
        <r>
          <rPr>
            <b/>
            <sz val="9"/>
            <color indexed="81"/>
            <rFont val="Tahoma"/>
            <family val="2"/>
          </rPr>
          <t>John:</t>
        </r>
        <r>
          <rPr>
            <sz val="9"/>
            <color indexed="81"/>
            <rFont val="Tahoma"/>
            <family val="2"/>
          </rPr>
          <t xml:space="preserve">
Adjust repro rate of 6yos and older if retaining 'performers'</t>
        </r>
      </text>
    </comment>
    <comment ref="FM4" authorId="0" shapeId="0" xr:uid="{75BF48CE-723C-411B-9631-014B4D886458}">
      <text>
        <r>
          <rPr>
            <b/>
            <sz val="9"/>
            <color indexed="81"/>
            <rFont val="Tahoma"/>
            <family val="2"/>
          </rPr>
          <t>Michael Young:</t>
        </r>
        <r>
          <rPr>
            <sz val="9"/>
            <color indexed="81"/>
            <rFont val="Tahoma"/>
            <family val="2"/>
          </rPr>
          <t xml:space="preserve">
All pastures</t>
        </r>
      </text>
    </comment>
    <comment ref="FO4" authorId="2" shapeId="0" xr:uid="{90C07E8A-2A5C-4510-B26D-109EE346383F}">
      <text>
        <r>
          <rPr>
            <b/>
            <sz val="9"/>
            <color indexed="81"/>
            <rFont val="Tahoma"/>
            <family val="2"/>
          </rPr>
          <t>John:</t>
        </r>
        <r>
          <rPr>
            <sz val="9"/>
            <color indexed="81"/>
            <rFont val="Tahoma"/>
            <family val="2"/>
          </rPr>
          <t xml:space="preserve">
Autumn lambing included</t>
        </r>
      </text>
    </comment>
    <comment ref="FP4" authorId="2" shapeId="0" xr:uid="{DDC4B732-0724-4618-967C-94830644C7C0}">
      <text>
        <r>
          <rPr>
            <b/>
            <sz val="9"/>
            <color indexed="81"/>
            <rFont val="Tahoma"/>
            <family val="2"/>
          </rPr>
          <t>John:</t>
        </r>
        <r>
          <rPr>
            <sz val="9"/>
            <color indexed="81"/>
            <rFont val="Tahoma"/>
            <family val="2"/>
          </rPr>
          <t xml:space="preserve">
Winter lambing included</t>
        </r>
      </text>
    </comment>
    <comment ref="FQ4" authorId="2" shapeId="0" xr:uid="{E5BCC9AA-3746-43B7-A671-B947067682D5}">
      <text>
        <r>
          <rPr>
            <b/>
            <sz val="9"/>
            <color indexed="81"/>
            <rFont val="Tahoma"/>
            <family val="2"/>
          </rPr>
          <t>John:</t>
        </r>
        <r>
          <rPr>
            <sz val="9"/>
            <color indexed="81"/>
            <rFont val="Tahoma"/>
            <family val="2"/>
          </rPr>
          <t xml:space="preserve">
Spring lambing included</t>
        </r>
      </text>
    </comment>
    <comment ref="FR4" authorId="2" shapeId="0" xr:uid="{B97B3AB4-BB3E-4C85-8A69-4757E583C397}">
      <text>
        <r>
          <rPr>
            <b/>
            <sz val="9"/>
            <color indexed="81"/>
            <rFont val="Tahoma"/>
            <family val="2"/>
          </rPr>
          <t>John:</t>
        </r>
        <r>
          <rPr>
            <sz val="9"/>
            <color indexed="81"/>
            <rFont val="Tahoma"/>
            <family val="2"/>
          </rPr>
          <t xml:space="preserve">
Adjust mating age offset for Ewe Lambs for all TOL &amp; all genotypes</t>
        </r>
      </text>
    </comment>
    <comment ref="FS4" authorId="2" shapeId="0" xr:uid="{F6A63D6B-CC6D-44BF-9483-ED1A61E96B2D}">
      <text>
        <r>
          <rPr>
            <b/>
            <sz val="9"/>
            <color indexed="81"/>
            <rFont val="Tahoma"/>
            <family val="2"/>
          </rPr>
          <t>John:</t>
        </r>
        <r>
          <rPr>
            <sz val="9"/>
            <color indexed="81"/>
            <rFont val="Tahoma"/>
            <family val="2"/>
          </rPr>
          <t xml:space="preserve">
Ewe lambs for all genotypes</t>
        </r>
      </text>
    </comment>
    <comment ref="FT4" authorId="2" shapeId="0" xr:uid="{3511C1E8-E6AA-42E2-9CD5-C986D5020559}">
      <text>
        <r>
          <rPr>
            <b/>
            <sz val="9"/>
            <color indexed="81"/>
            <rFont val="Tahoma"/>
            <family val="2"/>
          </rPr>
          <t>John:</t>
        </r>
        <r>
          <rPr>
            <sz val="9"/>
            <color indexed="81"/>
            <rFont val="Tahoma"/>
            <family val="2"/>
          </rPr>
          <t xml:space="preserve">
Maidens &amp; Adults for all genotypes</t>
        </r>
      </text>
    </comment>
    <comment ref="FU4" authorId="2" shapeId="0" xr:uid="{1009D4DF-56FA-4849-A964-B6F2A9D0CC8E}">
      <text>
        <r>
          <rPr>
            <b/>
            <sz val="9"/>
            <color indexed="81"/>
            <rFont val="Tahoma"/>
            <family val="2"/>
          </rPr>
          <t>John:</t>
        </r>
        <r>
          <rPr>
            <sz val="9"/>
            <color indexed="81"/>
            <rFont val="Tahoma"/>
            <family val="2"/>
          </rPr>
          <t xml:space="preserve">
0:1 is the yearlings
</t>
        </r>
      </text>
    </comment>
    <comment ref="FV4" authorId="2" shapeId="0" xr:uid="{FD1719A0-8CDF-47F4-8165-6A9FDAA90CEE}">
      <text>
        <r>
          <rPr>
            <b/>
            <sz val="9"/>
            <color indexed="81"/>
            <rFont val="Tahoma"/>
            <family val="2"/>
          </rPr>
          <t>John:</t>
        </r>
        <r>
          <rPr>
            <sz val="9"/>
            <color indexed="81"/>
            <rFont val="Tahoma"/>
            <family val="2"/>
          </rPr>
          <t xml:space="preserve">
0:1 is the yearlings
</t>
        </r>
      </text>
    </comment>
    <comment ref="FW4" authorId="2" shapeId="0" xr:uid="{C201F09B-FDE6-471C-AAE8-29AF72EADD72}">
      <text>
        <r>
          <rPr>
            <b/>
            <sz val="9"/>
            <color indexed="81"/>
            <rFont val="Tahoma"/>
            <family val="2"/>
          </rPr>
          <t>John:</t>
        </r>
        <r>
          <rPr>
            <sz val="9"/>
            <color indexed="81"/>
            <rFont val="Tahoma"/>
            <family val="2"/>
          </rPr>
          <t xml:space="preserve">
1: is maidens and older
</t>
        </r>
      </text>
    </comment>
    <comment ref="FX4" authorId="2" shapeId="0" xr:uid="{CE326799-14A2-4FBE-839D-DFEE07CFA0A6}">
      <text>
        <r>
          <rPr>
            <b/>
            <sz val="9"/>
            <color indexed="81"/>
            <rFont val="Tahoma"/>
            <family val="2"/>
          </rPr>
          <t>John:</t>
        </r>
        <r>
          <rPr>
            <sz val="9"/>
            <color indexed="81"/>
            <rFont val="Tahoma"/>
            <family val="2"/>
          </rPr>
          <t xml:space="preserve">
1: is maidens and older
</t>
        </r>
      </text>
    </comment>
    <comment ref="FY4" authorId="2" shapeId="0" xr:uid="{E3EEC75F-1C29-4909-AB9B-D935182DCE9A}">
      <text>
        <r>
          <rPr>
            <b/>
            <sz val="9"/>
            <color indexed="81"/>
            <rFont val="Tahoma"/>
            <family val="2"/>
          </rPr>
          <t>John:</t>
        </r>
        <r>
          <rPr>
            <sz val="9"/>
            <color indexed="81"/>
            <rFont val="Tahoma"/>
            <family val="2"/>
          </rPr>
          <t xml:space="preserve">
0:1 is the Yearlings
The value is likely to vary with genotype with Maternals being 100% and Merinos lower.</t>
        </r>
      </text>
    </comment>
    <comment ref="GA4" authorId="0" shapeId="0" xr:uid="{52E35CCD-A9B5-48EF-9F7B-E633F0FED6F6}">
      <text>
        <r>
          <rPr>
            <b/>
            <sz val="9"/>
            <color indexed="81"/>
            <rFont val="Tahoma"/>
            <family val="2"/>
          </rPr>
          <t xml:space="preserve">Michael Young:
</t>
        </r>
        <r>
          <rPr>
            <sz val="9"/>
            <color indexed="81"/>
            <rFont val="Tahoma"/>
            <family val="2"/>
          </rPr>
          <t>This sav is applied to i_ce_c2[2,…] so the axes are: d ,c2</t>
        </r>
      </text>
    </comment>
    <comment ref="GC4" authorId="2" shapeId="0" xr:uid="{59DBF6BE-6E0D-4EBB-A63F-47C38BAD811F}">
      <text>
        <r>
          <rPr>
            <b/>
            <sz val="9"/>
            <color indexed="81"/>
            <rFont val="Tahoma"/>
            <family val="2"/>
          </rPr>
          <t>John:</t>
        </r>
        <r>
          <rPr>
            <sz val="9"/>
            <color indexed="81"/>
            <rFont val="Tahoma"/>
            <family val="2"/>
          </rPr>
          <t xml:space="preserve">
All slices, used to force a minimum number of dams into each slice for generating the optimum feed supply.
This is not forcing a, e, b or y. Have to force some NM ewes to ensure all b slices are included</t>
        </r>
      </text>
    </comment>
    <comment ref="GE4" authorId="0" shapeId="0" xr:uid="{80C45920-F882-4AD0-8AF3-2D9C26960DBB}">
      <text>
        <r>
          <rPr>
            <b/>
            <sz val="9"/>
            <color indexed="81"/>
            <rFont val="Tahoma"/>
            <family val="2"/>
          </rPr>
          <t>Michael Young:</t>
        </r>
        <r>
          <rPr>
            <sz val="9"/>
            <color indexed="81"/>
            <rFont val="Tahoma"/>
            <family val="2"/>
          </rPr>
          <t xml:space="preserve">
dam sales at shearing from 0-4.5yrs of age
Can set to stop sales in the t[0] slice for o[0:4] or v[0:14]  i.e. only sell at 5.5yo or older and drys at scanning (t[1] slice).
This stops sale of dams as lambs or yearlings (must be sold as offspring).</t>
        </r>
      </text>
    </comment>
    <comment ref="GI4" authorId="0" shapeId="0" xr:uid="{569FFFC0-44C8-4540-9696-D8C9EDE4FC16}">
      <text>
        <r>
          <rPr>
            <b/>
            <sz val="9"/>
            <color indexed="81"/>
            <rFont val="Tahoma"/>
            <family val="2"/>
          </rPr>
          <t>Young:</t>
        </r>
        <r>
          <rPr>
            <sz val="9"/>
            <color indexed="81"/>
            <rFont val="Tahoma"/>
            <family val="2"/>
          </rPr>
          <t xml:space="preserve">
A 0 means no offspring of yearlings (d[0:1]) can be retained (t[0:1])  i.e. all must be sold as lambs (or suckers)</t>
        </r>
      </text>
    </comment>
    <comment ref="GJ4" authorId="0" shapeId="0" xr:uid="{50F4BCB2-3740-4268-8C48-F855F5033DBB}">
      <text>
        <r>
          <rPr>
            <b/>
            <sz val="9"/>
            <color indexed="81"/>
            <rFont val="Tahoma"/>
            <family val="2"/>
          </rPr>
          <t>Young:</t>
        </r>
        <r>
          <rPr>
            <sz val="9"/>
            <color indexed="81"/>
            <rFont val="Tahoma"/>
            <family val="2"/>
          </rPr>
          <t xml:space="preserve">
BBB Castrated offspring that are being retained in shearing opp 0
Set to 0 to force a sale as a sucker or prior to 1st shearing.</t>
        </r>
      </text>
    </comment>
    <comment ref="GK4" authorId="0" shapeId="0" xr:uid="{59CF15AE-74B9-4495-A7DB-E04EA2D04987}">
      <text>
        <r>
          <rPr>
            <b/>
            <sz val="9"/>
            <color indexed="81"/>
            <rFont val="Tahoma"/>
            <family val="2"/>
          </rPr>
          <t>Young:</t>
        </r>
        <r>
          <rPr>
            <sz val="9"/>
            <color indexed="81"/>
            <rFont val="Tahoma"/>
            <family val="2"/>
          </rPr>
          <t xml:space="preserve">
BBB Castrated offspring that are being retained in shearing opp 1
Set to 0 to force a sale prior to second shearing.</t>
        </r>
      </text>
    </comment>
    <comment ref="GL4" authorId="0" shapeId="0" xr:uid="{E9614F4A-6857-4A3F-8AEC-4407F966B101}">
      <text>
        <r>
          <rPr>
            <b/>
            <sz val="9"/>
            <color indexed="81"/>
            <rFont val="Tahoma"/>
            <family val="2"/>
          </rPr>
          <t>Young:</t>
        </r>
        <r>
          <rPr>
            <sz val="9"/>
            <color indexed="81"/>
            <rFont val="Tahoma"/>
            <family val="2"/>
          </rPr>
          <t xml:space="preserve">
BBB Castrated offspring that are being retained in shearing opp 2
Set to 0 to force a sale prior to third shearing.</t>
        </r>
      </text>
    </comment>
    <comment ref="GM4" authorId="0" shapeId="0" xr:uid="{7CEFB9FA-E758-4931-B820-614E4E087D55}">
      <text>
        <r>
          <rPr>
            <b/>
            <sz val="9"/>
            <color indexed="81"/>
            <rFont val="Tahoma"/>
            <family val="2"/>
          </rPr>
          <t>Young:</t>
        </r>
        <r>
          <rPr>
            <sz val="9"/>
            <color indexed="81"/>
            <rFont val="Tahoma"/>
            <family val="2"/>
          </rPr>
          <t xml:space="preserve">
BBB Castrated offspring that are being retained in shearing opp 3
Set to 0 to force a sale prior to fourth shearing.</t>
        </r>
      </text>
    </comment>
    <comment ref="GO4" authorId="0" shapeId="0" xr:uid="{71894F8E-3B62-4AB5-846A-161ECA9D492C}">
      <text>
        <r>
          <rPr>
            <b/>
            <sz val="9"/>
            <color indexed="81"/>
            <rFont val="Tahoma"/>
            <family val="2"/>
          </rPr>
          <t xml:space="preserve">John:
</t>
        </r>
        <r>
          <rPr>
            <sz val="9"/>
            <color indexed="81"/>
            <rFont val="Tahoma"/>
            <family val="2"/>
          </rPr>
          <t>0:1, 0:3 is yearlings BBB, BBM &amp; BBT (yearling BMT can be mated)</t>
        </r>
      </text>
    </comment>
    <comment ref="GP4" authorId="0" shapeId="0" xr:uid="{45011FBE-C7D8-4383-8F68-AFF71A3E23F7}">
      <text>
        <r>
          <rPr>
            <b/>
            <sz val="9"/>
            <color indexed="81"/>
            <rFont val="Tahoma"/>
            <family val="2"/>
          </rPr>
          <t xml:space="preserve">John:
</t>
        </r>
        <r>
          <rPr>
            <sz val="9"/>
            <color indexed="81"/>
            <rFont val="Tahoma"/>
            <family val="2"/>
          </rPr>
          <t>1:2, : is maidens of all genotypes</t>
        </r>
      </text>
    </comment>
    <comment ref="GQ4" authorId="0" shapeId="0" xr:uid="{A608DE79-7198-4C86-BF83-5F7A3A563948}">
      <text>
        <r>
          <rPr>
            <b/>
            <sz val="9"/>
            <color indexed="81"/>
            <rFont val="Tahoma"/>
            <family val="2"/>
          </rPr>
          <t xml:space="preserve">John:
</t>
        </r>
        <r>
          <rPr>
            <sz val="9"/>
            <color indexed="81"/>
            <rFont val="Tahoma"/>
            <family val="2"/>
          </rPr>
          <t>0:1, 0:3 is yearlings BBB, BBM &amp; BBT (yearling BMT can be mated)</t>
        </r>
      </text>
    </comment>
    <comment ref="GS4" authorId="0" shapeId="0" xr:uid="{AB6DF029-F17A-41B5-BB71-59D05AD310ED}">
      <text>
        <r>
          <rPr>
            <b/>
            <sz val="9"/>
            <color indexed="81"/>
            <rFont val="Tahoma"/>
            <family val="2"/>
          </rPr>
          <t>Michael Young:</t>
        </r>
        <r>
          <rPr>
            <sz val="9"/>
            <color indexed="81"/>
            <rFont val="Tahoma"/>
            <family val="2"/>
          </rPr>
          <t xml:space="preserve">
0:3 is BBB, BBM &amp; BBT which are the BB dams.</t>
        </r>
      </text>
    </comment>
    <comment ref="GT4" authorId="0" shapeId="0" xr:uid="{E6909F37-35C3-478D-B5C8-4F0ECFEE9492}">
      <text>
        <r>
          <rPr>
            <b/>
            <sz val="9"/>
            <color indexed="81"/>
            <rFont val="Tahoma"/>
            <family val="2"/>
          </rPr>
          <t>Michael Young:</t>
        </r>
        <r>
          <rPr>
            <sz val="9"/>
            <color indexed="81"/>
            <rFont val="Tahoma"/>
            <family val="2"/>
          </rPr>
          <t xml:space="preserve">
0:1 is BBB.
Would not usually use this if the BBB is a maternal genotype</t>
        </r>
      </text>
    </comment>
    <comment ref="GU4" authorId="0" shapeId="0" xr:uid="{09123EFE-EAA3-4E30-A194-BEE23D05C546}">
      <text>
        <r>
          <rPr>
            <b/>
            <sz val="9"/>
            <color indexed="81"/>
            <rFont val="Tahoma"/>
            <family val="2"/>
          </rPr>
          <t>Young:</t>
        </r>
        <r>
          <rPr>
            <sz val="9"/>
            <color indexed="81"/>
            <rFont val="Tahoma"/>
            <family val="2"/>
          </rPr>
          <t xml:space="preserve">
0:1 to only control the sale age of the pure bred female offspring i.e. not BBM, BBT or BMT</t>
        </r>
      </text>
    </comment>
    <comment ref="GV4" authorId="0" shapeId="0" xr:uid="{52421814-D997-4985-A01D-EEF1A61544FA}">
      <text>
        <r>
          <rPr>
            <b/>
            <sz val="9"/>
            <color indexed="81"/>
            <rFont val="Tahoma"/>
            <family val="2"/>
          </rPr>
          <t>Michael Young:</t>
        </r>
        <r>
          <rPr>
            <sz val="9"/>
            <color indexed="81"/>
            <rFont val="Tahoma"/>
            <family val="2"/>
          </rPr>
          <t xml:space="preserve">
0:1 to only control the sale age of the pure bred wether offspring i.e. not BBM, BBT or BMT</t>
        </r>
      </text>
    </comment>
    <comment ref="GW4" authorId="0" shapeId="0" xr:uid="{EB75B0E9-5671-4EB4-AEB9-202EE3093D31}">
      <text>
        <r>
          <rPr>
            <b/>
            <sz val="9"/>
            <color indexed="81"/>
            <rFont val="Tahoma"/>
            <family val="2"/>
          </rPr>
          <t>Michael Young:</t>
        </r>
        <r>
          <rPr>
            <sz val="9"/>
            <color indexed="81"/>
            <rFont val="Tahoma"/>
            <family val="2"/>
          </rPr>
          <t xml:space="preserve">
0:1 to only control the sale age of the pure bred wether offspring i.e. not BBM, BBT or BMT</t>
        </r>
      </text>
    </comment>
    <comment ref="JD4" authorId="2" shapeId="0" xr:uid="{96D9F4A7-180C-435C-BDAB-74F6D5012617}">
      <text>
        <r>
          <rPr>
            <b/>
            <sz val="9"/>
            <color indexed="81"/>
            <rFont val="Tahoma"/>
            <family val="2"/>
          </rPr>
          <t>John:</t>
        </r>
        <r>
          <rPr>
            <sz val="9"/>
            <color indexed="81"/>
            <rFont val="Tahoma"/>
            <family val="2"/>
          </rPr>
          <t xml:space="preserve">
Scanning cost (multiples and higher) </t>
        </r>
      </text>
    </comment>
    <comment ref="JE4" authorId="2" shapeId="0" xr:uid="{38D1F1E8-267E-49DD-A2DF-EF097E808304}">
      <text>
        <r>
          <rPr>
            <b/>
            <sz val="9"/>
            <color indexed="81"/>
            <rFont val="Tahoma"/>
            <family val="2"/>
          </rPr>
          <t>John:</t>
        </r>
        <r>
          <rPr>
            <sz val="9"/>
            <color indexed="81"/>
            <rFont val="Tahoma"/>
            <family val="2"/>
          </rPr>
          <t xml:space="preserve">
Scanning cost (all levels of scanning) </t>
        </r>
      </text>
    </comment>
    <comment ref="JF4" authorId="2" shapeId="0" xr:uid="{C171DA17-FE50-45DE-9244-3796703173FB}">
      <text>
        <r>
          <rPr>
            <b/>
            <sz val="9"/>
            <color indexed="81"/>
            <rFont val="Tahoma"/>
            <family val="2"/>
          </rPr>
          <t>John:</t>
        </r>
        <r>
          <rPr>
            <sz val="9"/>
            <color indexed="81"/>
            <rFont val="Tahoma"/>
            <family val="2"/>
          </rPr>
          <t xml:space="preserve">
Scanning labour (all levels of scanning) for all types of labour</t>
        </r>
      </text>
    </comment>
    <comment ref="JG4" authorId="2" shapeId="0" xr:uid="{029FDAD0-A7ED-4DBA-9B93-DF5A11790DB6}">
      <text>
        <r>
          <rPr>
            <b/>
            <sz val="9"/>
            <color indexed="81"/>
            <rFont val="Tahoma"/>
            <family val="2"/>
          </rPr>
          <t>John:</t>
        </r>
        <r>
          <rPr>
            <sz val="9"/>
            <color indexed="81"/>
            <rFont val="Tahoma"/>
            <family val="2"/>
          </rPr>
          <t xml:space="preserve">
Scanning labour (multiples and higher) for casual labour only</t>
        </r>
      </text>
    </comment>
    <comment ref="JO4" authorId="0" shapeId="0" xr:uid="{F59111A8-9119-4342-B8A3-442AE98C8D6F}">
      <text>
        <r>
          <rPr>
            <b/>
            <sz val="9"/>
            <color indexed="81"/>
            <rFont val="Tahoma"/>
            <family val="2"/>
          </rPr>
          <t>Michael Young (21512438):</t>
        </r>
        <r>
          <rPr>
            <sz val="9"/>
            <color indexed="81"/>
            <rFont val="Tahoma"/>
            <family val="2"/>
          </rPr>
          <t xml:space="preserve">
RR canola</t>
        </r>
      </text>
    </comment>
    <comment ref="JP4" authorId="0" shapeId="0" xr:uid="{1558EF91-F0BD-44ED-BCDA-73E22286361D}">
      <text>
        <r>
          <rPr>
            <b/>
            <sz val="9"/>
            <color indexed="81"/>
            <rFont val="Tahoma"/>
            <family val="2"/>
          </rPr>
          <t>Michael Young (21512438):</t>
        </r>
        <r>
          <rPr>
            <sz val="9"/>
            <color indexed="81"/>
            <rFont val="Tahoma"/>
            <family val="2"/>
          </rPr>
          <t xml:space="preserve">
TT canola</t>
        </r>
      </text>
    </comment>
    <comment ref="JQ4" authorId="2" shapeId="0" xr:uid="{9B7DD0F8-8441-4352-B782-D9AB7C46D92D}">
      <text>
        <r>
          <rPr>
            <b/>
            <sz val="9"/>
            <color indexed="81"/>
            <rFont val="Tahoma"/>
            <family val="2"/>
          </rPr>
          <t>John:</t>
        </r>
        <r>
          <rPr>
            <sz val="9"/>
            <color indexed="81"/>
            <rFont val="Tahoma"/>
            <family val="2"/>
          </rPr>
          <t xml:space="preserve">
To capture sale price of scanned dry. Breeder and Mutton
Std prices in March to June.</t>
        </r>
      </text>
    </comment>
    <comment ref="JV4" authorId="2" shapeId="0" xr:uid="{9FF18E70-2FD1-43CB-8641-ADCD53C9CB5A}">
      <text>
        <r>
          <rPr>
            <b/>
            <sz val="9"/>
            <color indexed="81"/>
            <rFont val="Tahoma"/>
            <family val="2"/>
          </rPr>
          <t>John:</t>
        </r>
        <r>
          <rPr>
            <sz val="9"/>
            <color indexed="81"/>
            <rFont val="Tahoma"/>
            <family val="2"/>
          </rPr>
          <t xml:space="preserve">
Feed period 1</t>
        </r>
      </text>
    </comment>
    <comment ref="JW4" authorId="2" shapeId="0" xr:uid="{6675EA85-5679-483A-BADA-32EA95612E0C}">
      <text>
        <r>
          <rPr>
            <b/>
            <sz val="9"/>
            <color indexed="81"/>
            <rFont val="Tahoma"/>
            <family val="2"/>
          </rPr>
          <t>John:</t>
        </r>
        <r>
          <rPr>
            <sz val="9"/>
            <color indexed="81"/>
            <rFont val="Tahoma"/>
            <family val="2"/>
          </rPr>
          <t xml:space="preserve">
Feed period 4</t>
        </r>
      </text>
    </comment>
    <comment ref="JY4" authorId="2" shapeId="0" xr:uid="{CFBA63DF-C67F-4815-B1B2-876471F6D252}">
      <text>
        <r>
          <rPr>
            <b/>
            <sz val="9"/>
            <color indexed="81"/>
            <rFont val="Tahoma"/>
            <family val="2"/>
          </rPr>
          <t>John:</t>
        </r>
        <r>
          <rPr>
            <sz val="9"/>
            <color indexed="81"/>
            <rFont val="Tahoma"/>
            <family val="2"/>
          </rPr>
          <t xml:space="preserve">
Feed period 5</t>
        </r>
      </text>
    </comment>
    <comment ref="JZ4" authorId="2" shapeId="0" xr:uid="{267F6D08-8FFA-494E-9D25-06DFE013C866}">
      <text>
        <r>
          <rPr>
            <b/>
            <sz val="9"/>
            <color indexed="81"/>
            <rFont val="Tahoma"/>
            <family val="2"/>
          </rPr>
          <t>John:</t>
        </r>
        <r>
          <rPr>
            <sz val="9"/>
            <color indexed="81"/>
            <rFont val="Tahoma"/>
            <family val="2"/>
          </rPr>
          <t xml:space="preserve">
Feed period 6</t>
        </r>
      </text>
    </comment>
    <comment ref="AA5" authorId="1" shapeId="0" xr:uid="{86423575-3B9D-46A2-9D4D-B5C8EEE47047}">
      <text>
        <r>
          <rPr>
            <b/>
            <sz val="9"/>
            <color indexed="81"/>
            <rFont val="Tahoma"/>
            <family val="2"/>
          </rPr>
          <t>Michael Young:</t>
        </r>
        <r>
          <rPr>
            <sz val="9"/>
            <color indexed="81"/>
            <rFont val="Tahoma"/>
            <family val="2"/>
          </rPr>
          <t xml:space="preserve">
This trial uses a formula to select the defalut values
'-' for SAV
1 for SAM
0 for SAA and SAP</t>
        </r>
      </text>
    </comment>
    <comment ref="AA6" authorId="2" shapeId="0" xr:uid="{A01C5BCD-93E1-40A5-B9C3-27FD48F00349}">
      <text>
        <r>
          <rPr>
            <b/>
            <sz val="9"/>
            <color indexed="81"/>
            <rFont val="Tahoma"/>
            <family val="2"/>
          </rPr>
          <t>John:</t>
        </r>
        <r>
          <rPr>
            <sz val="9"/>
            <color indexed="81"/>
            <rFont val="Tahoma"/>
            <family val="2"/>
          </rPr>
          <t xml:space="preserve">
Run this trial to create the pkl file for the 'Standard'.
It can then be compared with the new standard when model is being updated.
After the update is accepted run this trial again to overwrite the 'Standard' then set to False so that it is retained for later comparisons.</t>
        </r>
      </text>
    </comment>
    <comment ref="AA7" authorId="2" shapeId="0" xr:uid="{44C4DC79-3810-47B9-8C2A-72D2B72B6FAC}">
      <text>
        <r>
          <rPr>
            <sz val="9"/>
            <color indexed="81"/>
            <rFont val="Tahoma"/>
            <family val="2"/>
          </rPr>
          <t>Make changes to SA variables to define the standard model for this experiment</t>
        </r>
      </text>
    </comment>
    <comment ref="FS7" authorId="2" shapeId="0" xr:uid="{5B116B5B-B26F-4101-9E24-977C0DC8515E}">
      <text>
        <r>
          <rPr>
            <b/>
            <sz val="9"/>
            <color indexed="81"/>
            <rFont val="Tahoma"/>
            <family val="2"/>
          </rPr>
          <t>John:</t>
        </r>
        <r>
          <rPr>
            <sz val="9"/>
            <color indexed="81"/>
            <rFont val="Tahoma"/>
            <family val="2"/>
          </rPr>
          <t xml:space="preserve">
Scan the Ewe Lambs for Preg Status
</t>
        </r>
      </text>
    </comment>
    <comment ref="FT7" authorId="2" shapeId="0" xr:uid="{D7264388-8177-40C5-815A-FB55CB569822}">
      <text>
        <r>
          <rPr>
            <b/>
            <sz val="9"/>
            <color indexed="81"/>
            <rFont val="Tahoma"/>
            <family val="2"/>
          </rPr>
          <t>John:</t>
        </r>
        <r>
          <rPr>
            <sz val="9"/>
            <color indexed="81"/>
            <rFont val="Tahoma"/>
            <family val="2"/>
          </rPr>
          <t xml:space="preserve">
Scan the Adults for multiples</t>
        </r>
      </text>
    </comment>
    <comment ref="F9" authorId="2" shapeId="0" xr:uid="{FF337FE0-625B-445E-9A72-A27AC8C94DE5}">
      <text>
        <r>
          <rPr>
            <b/>
            <sz val="9"/>
            <color indexed="81"/>
            <rFont val="Tahoma"/>
            <family val="2"/>
          </rPr>
          <t>Young:</t>
        </r>
        <r>
          <rPr>
            <sz val="9"/>
            <color indexed="81"/>
            <rFont val="Tahoma"/>
            <family val="2"/>
          </rPr>
          <t xml:space="preserve">
This needs to always be TRUE so that the Variable summary with the model name can be tracked in Git.</t>
        </r>
      </text>
    </comment>
    <comment ref="AA14" authorId="2" shapeId="0" xr:uid="{CF271771-112E-4C47-9FDD-FDF288022DFA}">
      <text>
        <r>
          <rPr>
            <b/>
            <sz val="9"/>
            <color indexed="81"/>
            <rFont val="Tahoma"/>
            <family val="2"/>
          </rPr>
          <t>John:</t>
        </r>
        <r>
          <rPr>
            <sz val="9"/>
            <color indexed="81"/>
            <rFont val="Tahoma"/>
            <family val="2"/>
          </rPr>
          <t xml:space="preserve">
Define the standard values for the farm, flock &amp; prices.
Include the genotype production calibration values in this experiment</t>
        </r>
      </text>
    </comment>
    <comment ref="C15" authorId="2" shapeId="0" xr:uid="{796B4651-B965-42D7-A813-6AFC982B12B9}">
      <text>
        <r>
          <rPr>
            <b/>
            <sz val="9"/>
            <color indexed="81"/>
            <rFont val="Tahoma"/>
            <family val="2"/>
          </rPr>
          <t>John:</t>
        </r>
        <r>
          <rPr>
            <sz val="9"/>
            <color indexed="81"/>
            <rFont val="Tahoma"/>
            <family val="2"/>
          </rPr>
          <t xml:space="preserve">
Controls the Exp Group number for all the experiments.
3 levels are possible based on dividing an experiment between machines based on inputs for the trial. The factor used for the split can vary for different experiments
    0 - All trials in the experiment have the same Exp Group
    1 - Divide the experiment into 4 experiment groups. Designed for use with the 4 Nimbus machines using Breed in most cases.
    2 - Divide into more groups. Designed for a Google analysis, typically breed and TOL: (Breed-1)*3 + TOL
</t>
        </r>
      </text>
    </comment>
    <comment ref="FY15" authorId="2" shapeId="0" xr:uid="{53155048-3CB0-4F0A-8DE3-4ACC076FFF39}">
      <text>
        <r>
          <rPr>
            <b/>
            <sz val="9"/>
            <color indexed="81"/>
            <rFont val="Tahoma"/>
            <family val="2"/>
          </rPr>
          <t>John:</t>
        </r>
        <r>
          <rPr>
            <sz val="9"/>
            <color indexed="81"/>
            <rFont val="Tahoma"/>
            <family val="2"/>
          </rPr>
          <t xml:space="preserve">
Also add a genotype offset (genotype -1) because the estimated propn retained varies with genotype</t>
        </r>
      </text>
    </comment>
    <comment ref="AA16" authorId="2" shapeId="0" xr:uid="{E017F62C-7E5C-4E4C-9FF0-CC5B116DB5F8}">
      <text>
        <r>
          <rPr>
            <b/>
            <sz val="9"/>
            <color indexed="81"/>
            <rFont val="Tahoma"/>
            <family val="2"/>
          </rPr>
          <t>John:</t>
        </r>
        <r>
          <rPr>
            <sz val="9"/>
            <color indexed="81"/>
            <rFont val="Tahoma"/>
            <family val="2"/>
          </rPr>
          <t xml:space="preserve">
When copying the Template experiment, search and replace
- Refresh with Refresh# based on a new range name for this table
- R20C, R21C, R22C &amp; R23C with the Min, Max &amp; Refresh row of the new table
- Check the range in the Duplicate column for the random values (Column 35)
Delete the Refresh row if the random formulas are not being used. Can also delete the Cum value and Duplicate formulas</t>
        </r>
      </text>
    </comment>
    <comment ref="G17" authorId="2" shapeId="0" xr:uid="{8EAC75FF-178F-4930-9B2F-7B785D75C48B}">
      <text>
        <r>
          <rPr>
            <b/>
            <sz val="9"/>
            <color indexed="81"/>
            <rFont val="Tahoma"/>
            <family val="2"/>
          </rPr>
          <t>John:</t>
        </r>
        <r>
          <rPr>
            <sz val="9"/>
            <color indexed="81"/>
            <rFont val="Tahoma"/>
            <family val="2"/>
          </rPr>
          <t xml:space="preserve">
Yellow highlight means that this value has been altered for this experiment</t>
        </r>
      </text>
    </comment>
    <comment ref="AA17" authorId="2" shapeId="0" xr:uid="{FED7FAA0-4603-46D7-96DB-989CE071DED0}">
      <text>
        <r>
          <rPr>
            <b/>
            <sz val="9"/>
            <color indexed="81"/>
            <rFont val="Tahoma"/>
            <family val="2"/>
          </rPr>
          <t>John:</t>
        </r>
        <r>
          <rPr>
            <sz val="9"/>
            <color indexed="81"/>
            <rFont val="Tahoma"/>
            <family val="2"/>
          </rPr>
          <t xml:space="preserve">
Multiply the difference in the lowest and highest option for each of the control varaibles to calculated the number of trials required in the experiment</t>
        </r>
      </text>
    </comment>
    <comment ref="H18" authorId="2" shapeId="0" xr:uid="{2B75D0D1-5472-46F7-8C4B-BDDE55D05894}">
      <text>
        <r>
          <rPr>
            <b/>
            <sz val="9"/>
            <color indexed="81"/>
            <rFont val="Tahoma"/>
            <family val="2"/>
          </rPr>
          <t>John:</t>
        </r>
        <r>
          <rPr>
            <sz val="9"/>
            <color indexed="81"/>
            <rFont val="Tahoma"/>
            <family val="2"/>
          </rPr>
          <t xml:space="preserve">
Manually entered options</t>
        </r>
      </text>
    </comment>
    <comment ref="H19" authorId="2" shapeId="0" xr:uid="{28D6C400-C024-42BD-A32D-B8DB1BCCB582}">
      <text>
        <r>
          <rPr>
            <b/>
            <sz val="9"/>
            <color indexed="81"/>
            <rFont val="Tahoma"/>
            <family val="2"/>
          </rPr>
          <t>John:</t>
        </r>
        <r>
          <rPr>
            <sz val="9"/>
            <color indexed="81"/>
            <rFont val="Tahoma"/>
            <family val="2"/>
          </rPr>
          <t xml:space="preserve">
Runs through all options. Set the first trial with the lowest value for all pointers</t>
        </r>
      </text>
    </comment>
    <comment ref="H20" authorId="2" shapeId="0" xr:uid="{DE124FE4-5BBC-4CB5-9EE1-A70BC9E86706}">
      <text>
        <r>
          <rPr>
            <b/>
            <sz val="9"/>
            <color indexed="81"/>
            <rFont val="Tahoma"/>
            <family val="2"/>
          </rPr>
          <t>John:</t>
        </r>
        <r>
          <rPr>
            <sz val="9"/>
            <color indexed="81"/>
            <rFont val="Tahoma"/>
            <family val="2"/>
          </rPr>
          <t xml:space="preserve">
Runs through all options. Set the first trial with the lowest value for all pointers</t>
        </r>
      </text>
    </comment>
    <comment ref="C22" authorId="2" shapeId="0" xr:uid="{0B3A2022-69E1-4B24-99A2-3514E9957D3A}">
      <text>
        <r>
          <rPr>
            <b/>
            <sz val="9"/>
            <color indexed="81"/>
            <rFont val="Tahoma"/>
            <family val="2"/>
          </rPr>
          <t>John:</t>
        </r>
        <r>
          <rPr>
            <sz val="9"/>
            <color indexed="81"/>
            <rFont val="Tahoma"/>
            <family val="2"/>
          </rPr>
          <t xml:space="preserve">
Feed supply
1 - Preliminary trials only
2 - Optimise using extra N
3 - Optimise LTW trials using N1 - can be multi processed
4 - Optimise the LWC during joining using N1 - can be multi processed
5 - Create the final pkl_fs file - can be multi processed
Prelim trials are F33N11 to be checked by hand for bad feed supply in individual periods. FInal feed supply can also be checked.</t>
        </r>
      </text>
    </comment>
    <comment ref="AA22" authorId="2" shapeId="0" xr:uid="{CECC7FF3-6FE7-46A9-A84E-70C8008E6C2D}">
      <text>
        <r>
          <rPr>
            <b/>
            <sz val="9"/>
            <color indexed="81"/>
            <rFont val="Tahoma"/>
            <family val="2"/>
          </rPr>
          <t>John:</t>
        </r>
        <r>
          <rPr>
            <sz val="9"/>
            <color indexed="81"/>
            <rFont val="Tahoma"/>
            <family val="2"/>
          </rPr>
          <t xml:space="preserve">
When copying the Template experiment, search and replace
- Refresh with Refresh# based on a new range name for this table
- R15C, R16C, R17C &amp; R18C with the Min, Max &amp; Refresh row of the new table
- Check the range in the Duplicate column for the random values (Column 35)
Delete the Refresh row if the random formulas are not being used. Can also delete the Cum value and Duplicate formulas</t>
        </r>
      </text>
    </comment>
    <comment ref="G23" authorId="2" shapeId="0" xr:uid="{2750B7C4-A952-4176-9E6B-E50D3586D31B}">
      <text>
        <r>
          <rPr>
            <b/>
            <sz val="9"/>
            <color indexed="81"/>
            <rFont val="Tahoma"/>
            <family val="2"/>
          </rPr>
          <t>John:</t>
        </r>
        <r>
          <rPr>
            <sz val="9"/>
            <color indexed="81"/>
            <rFont val="Tahoma"/>
            <family val="2"/>
          </rPr>
          <t xml:space="preserve">
Yellow highlight means that this value has been altered for this experiment</t>
        </r>
      </text>
    </comment>
    <comment ref="AA23" authorId="2" shapeId="0" xr:uid="{BD5AA359-B860-45CE-BA84-D3D29F5E89BD}">
      <text>
        <r>
          <rPr>
            <b/>
            <sz val="9"/>
            <color indexed="81"/>
            <rFont val="Tahoma"/>
            <family val="2"/>
          </rPr>
          <t>John:</t>
        </r>
        <r>
          <rPr>
            <sz val="9"/>
            <color indexed="81"/>
            <rFont val="Tahoma"/>
            <family val="2"/>
          </rPr>
          <t xml:space="preserve">
Multiply the difference in the lowest and highest option for each of the control varaibles to calculated the number of trials required in the experiment</t>
        </r>
      </text>
    </comment>
    <comment ref="C24" authorId="2" shapeId="0" xr:uid="{86AD8138-FD33-4A58-B641-AE1FEA57B5EC}">
      <text>
        <r>
          <rPr>
            <b/>
            <sz val="9"/>
            <color indexed="81"/>
            <rFont val="Tahoma"/>
            <family val="2"/>
          </rPr>
          <t>John:</t>
        </r>
        <r>
          <rPr>
            <sz val="9"/>
            <color indexed="81"/>
            <rFont val="Tahoma"/>
            <family val="2"/>
          </rPr>
          <t xml:space="preserve">
Group MWM &amp; MWM+BBT together because the feed supply of BBT is based on BBB so they need to run on the same machine</t>
        </r>
      </text>
    </comment>
    <comment ref="G24" authorId="2" shapeId="0" xr:uid="{C06229AE-2591-4AD9-A5CE-B59DA7112EE3}">
      <text>
        <r>
          <rPr>
            <b/>
            <sz val="9"/>
            <color indexed="81"/>
            <rFont val="Tahoma"/>
            <family val="2"/>
          </rPr>
          <t>John:</t>
        </r>
        <r>
          <rPr>
            <sz val="9"/>
            <color indexed="81"/>
            <rFont val="Tahoma"/>
            <family val="2"/>
          </rPr>
          <t xml:space="preserve">
This report is removed so that a report with a w axis is formatted correctly</t>
        </r>
      </text>
    </comment>
    <comment ref="H24" authorId="2" shapeId="0" xr:uid="{AFE42F36-CF64-4986-B8D3-4F45022A4F91}">
      <text>
        <r>
          <rPr>
            <b/>
            <sz val="9"/>
            <color indexed="81"/>
            <rFont val="Tahoma"/>
            <family val="2"/>
          </rPr>
          <t>John:</t>
        </r>
        <r>
          <rPr>
            <sz val="9"/>
            <color indexed="81"/>
            <rFont val="Tahoma"/>
            <family val="2"/>
          </rPr>
          <t xml:space="preserve">
Manually entered options</t>
        </r>
      </text>
    </comment>
    <comment ref="BB24" authorId="2" shapeId="0" xr:uid="{CD822114-9190-4C66-BCD3-0746FA5DB384}">
      <text>
        <r>
          <rPr>
            <b/>
            <sz val="9"/>
            <color indexed="81"/>
            <rFont val="Tahoma"/>
            <family val="2"/>
          </rPr>
          <t>John:</t>
        </r>
        <r>
          <rPr>
            <sz val="9"/>
            <color indexed="81"/>
            <rFont val="Tahoma"/>
            <family val="2"/>
          </rPr>
          <t xml:space="preserve">
Include r2 adjust because using Property.xl feed supply</t>
        </r>
      </text>
    </comment>
    <comment ref="BF24" authorId="2" shapeId="0" xr:uid="{2191D3D4-8709-46DF-A8A8-B64EAF63A9EA}">
      <text>
        <r>
          <rPr>
            <b/>
            <sz val="9"/>
            <color indexed="81"/>
            <rFont val="Tahoma"/>
            <family val="2"/>
          </rPr>
          <t>John:</t>
        </r>
        <r>
          <rPr>
            <sz val="9"/>
            <color indexed="81"/>
            <rFont val="Tahoma"/>
            <family val="2"/>
          </rPr>
          <t xml:space="preserve">
Only one loop necessary because just want to test the feed supply for outlying values and save the pkl file (not interested in profit)</t>
        </r>
      </text>
    </comment>
    <comment ref="FZ24" authorId="2" shapeId="0" xr:uid="{CCA84E73-A411-4F4B-8386-8571BCD62A2C}">
      <text>
        <r>
          <rPr>
            <b/>
            <sz val="9"/>
            <color indexed="81"/>
            <rFont val="Tahoma"/>
            <family val="2"/>
          </rPr>
          <t>John:</t>
        </r>
        <r>
          <rPr>
            <sz val="9"/>
            <color indexed="81"/>
            <rFont val="Tahoma"/>
            <family val="2"/>
          </rPr>
          <t xml:space="preserve">
Needs a code change toi add an o axis to twice dry before this formula can be activated.
The management of the adult drys varies with genotype.</t>
        </r>
      </text>
    </comment>
    <comment ref="GC24" authorId="2" shapeId="0" xr:uid="{D8E4F875-6FD6-47F2-8BF2-7106593CB6A5}">
      <text>
        <r>
          <rPr>
            <b/>
            <sz val="9"/>
            <color indexed="81"/>
            <rFont val="Tahoma"/>
            <family val="2"/>
          </rPr>
          <t>John:</t>
        </r>
        <r>
          <rPr>
            <sz val="9"/>
            <color indexed="81"/>
            <rFont val="Tahoma"/>
            <family val="2"/>
          </rPr>
          <t xml:space="preserve">
Force a minimum of 2 head so that a LW pattern is created for each class of dams.</t>
        </r>
      </text>
    </comment>
    <comment ref="GO24" authorId="2" shapeId="0" xr:uid="{DA9B77E9-FE79-4CCD-ABD2-A1EAF35E74FF}">
      <text>
        <r>
          <rPr>
            <b/>
            <sz val="9"/>
            <color indexed="81"/>
            <rFont val="Tahoma"/>
            <family val="2"/>
          </rPr>
          <t>John:</t>
        </r>
        <r>
          <rPr>
            <sz val="9"/>
            <color indexed="81"/>
            <rFont val="Tahoma"/>
            <family val="2"/>
          </rPr>
          <t xml:space="preserve">
RC14+1  so that 0 is active (and it implies optimised)</t>
        </r>
      </text>
    </comment>
    <comment ref="GQ24" authorId="2" shapeId="0" xr:uid="{E0C5EF00-2C12-4BDF-AEEF-0374300B9DDE}">
      <text>
        <r>
          <rPr>
            <b/>
            <sz val="9"/>
            <color indexed="81"/>
            <rFont val="Tahoma"/>
            <family val="2"/>
          </rPr>
          <t>John:</t>
        </r>
        <r>
          <rPr>
            <sz val="9"/>
            <color indexed="81"/>
            <rFont val="Tahoma"/>
            <family val="2"/>
          </rPr>
          <t xml:space="preserve">
RC14+1  so that 0 is active (and it implies optimised)
Uses RC28 (Genotype) as the column offset so that expected proportion mated can be varied by genotype in the inputs</t>
        </r>
      </text>
    </comment>
    <comment ref="C25" authorId="2" shapeId="0" xr:uid="{F673A813-06D7-4EB3-879D-9FA2418BC790}">
      <text>
        <r>
          <rPr>
            <b/>
            <sz val="9"/>
            <color indexed="81"/>
            <rFont val="Tahoma"/>
            <family val="2"/>
          </rPr>
          <t>John:</t>
        </r>
        <r>
          <rPr>
            <sz val="9"/>
            <color indexed="81"/>
            <rFont val="Tahoma"/>
            <family val="2"/>
          </rPr>
          <t xml:space="preserve">
Group MWM &amp; MWM+BBT together because the feed supply of BBT is based on BBB so they need to run on the same machine</t>
        </r>
      </text>
    </comment>
    <comment ref="C26" authorId="2" shapeId="0" xr:uid="{AAB66B44-4A85-4B84-ACAA-17DA6CBDF694}">
      <text>
        <r>
          <rPr>
            <b/>
            <sz val="9"/>
            <color indexed="81"/>
            <rFont val="Tahoma"/>
            <family val="2"/>
          </rPr>
          <t>John:</t>
        </r>
        <r>
          <rPr>
            <sz val="9"/>
            <color indexed="81"/>
            <rFont val="Tahoma"/>
            <family val="2"/>
          </rPr>
          <t xml:space="preserve">
Group MWM &amp; MWM+BBT together because the feed supply of BBT is based on BBB so they need to run on the same machine</t>
        </r>
      </text>
    </comment>
    <comment ref="C27" authorId="2" shapeId="0" xr:uid="{968DCFBE-AA7A-4CC7-AC8D-27205A9FAAAC}">
      <text>
        <r>
          <rPr>
            <b/>
            <sz val="9"/>
            <color indexed="81"/>
            <rFont val="Tahoma"/>
            <family val="2"/>
          </rPr>
          <t>John:</t>
        </r>
        <r>
          <rPr>
            <sz val="9"/>
            <color indexed="81"/>
            <rFont val="Tahoma"/>
            <family val="2"/>
          </rPr>
          <t xml:space="preserve">
Group MWM &amp; MWM+BBT together because the feed supply of BBT is based on BBB so they need to run on the same machine</t>
        </r>
      </text>
    </comment>
    <comment ref="BA27" authorId="2" shapeId="0" xr:uid="{50E68281-A501-4121-9855-1D1D77445608}">
      <text>
        <r>
          <rPr>
            <b/>
            <sz val="9"/>
            <color indexed="81"/>
            <rFont val="Tahoma"/>
            <family val="2"/>
          </rPr>
          <t>John:</t>
        </r>
        <r>
          <rPr>
            <sz val="9"/>
            <color indexed="81"/>
            <rFont val="Tahoma"/>
            <family val="2"/>
          </rPr>
          <t xml:space="preserve">
FWM doesn't have a prior genotype to copy so this cell doesn't have a formula</t>
        </r>
      </text>
    </comment>
    <comment ref="C28" authorId="2" shapeId="0" xr:uid="{82E1205F-4626-4D60-A826-ED077AF9B2EC}">
      <text>
        <r>
          <rPr>
            <b/>
            <sz val="9"/>
            <color indexed="81"/>
            <rFont val="Tahoma"/>
            <family val="2"/>
          </rPr>
          <t>John:</t>
        </r>
        <r>
          <rPr>
            <sz val="9"/>
            <color indexed="81"/>
            <rFont val="Tahoma"/>
            <family val="2"/>
          </rPr>
          <t xml:space="preserve">
Group MWM &amp; MWM+BBT together because the feed supply of BBT is based on BBB so they need to run on the same machine</t>
        </r>
      </text>
    </comment>
    <comment ref="C29" authorId="2" shapeId="0" xr:uid="{54461258-E8E2-4A3D-8A78-1E39BE08CC69}">
      <text>
        <r>
          <rPr>
            <b/>
            <sz val="9"/>
            <color indexed="81"/>
            <rFont val="Tahoma"/>
            <family val="2"/>
          </rPr>
          <t>John:</t>
        </r>
        <r>
          <rPr>
            <sz val="9"/>
            <color indexed="81"/>
            <rFont val="Tahoma"/>
            <family val="2"/>
          </rPr>
          <t xml:space="preserve">
Group MWM &amp; MWM+BBT together because the feed supply of BBT is based on BBB so they need to run on the same machine</t>
        </r>
      </text>
    </comment>
    <comment ref="C30" authorId="2" shapeId="0" xr:uid="{F894F828-D16E-44C2-B9DD-33724219C218}">
      <text>
        <r>
          <rPr>
            <b/>
            <sz val="9"/>
            <color indexed="81"/>
            <rFont val="Tahoma"/>
            <family val="2"/>
          </rPr>
          <t>John:</t>
        </r>
        <r>
          <rPr>
            <sz val="9"/>
            <color indexed="81"/>
            <rFont val="Tahoma"/>
            <family val="2"/>
          </rPr>
          <t xml:space="preserve">
Group MWM &amp; MWM+BBT together because the feed supply of BBT is based on BBB so they need to run on the same machine</t>
        </r>
      </text>
    </comment>
    <comment ref="BA30" authorId="2" shapeId="0" xr:uid="{B37A6378-3125-4878-BA81-23690B920DB3}">
      <text>
        <r>
          <rPr>
            <b/>
            <sz val="9"/>
            <color indexed="81"/>
            <rFont val="Tahoma"/>
            <family val="2"/>
          </rPr>
          <t>John:</t>
        </r>
        <r>
          <rPr>
            <sz val="9"/>
            <color indexed="81"/>
            <rFont val="Tahoma"/>
            <family val="2"/>
          </rPr>
          <t xml:space="preserve">
FWM GI1 doesn't have a prior GI to copy so this cell doesn't have a formula</t>
        </r>
      </text>
    </comment>
    <comment ref="C31" authorId="2" shapeId="0" xr:uid="{68C0835A-A50E-4E6C-A5F2-C9686D8CC435}">
      <text>
        <r>
          <rPr>
            <b/>
            <sz val="9"/>
            <color indexed="81"/>
            <rFont val="Tahoma"/>
            <family val="2"/>
          </rPr>
          <t>John:</t>
        </r>
        <r>
          <rPr>
            <sz val="9"/>
            <color indexed="81"/>
            <rFont val="Tahoma"/>
            <family val="2"/>
          </rPr>
          <t xml:space="preserve">
Group MWM &amp; MWM+BBT together because the feed supply of BBT is based on BBB so they need to run on the same machine</t>
        </r>
      </text>
    </comment>
    <comment ref="C32" authorId="2" shapeId="0" xr:uid="{3F9AF83D-E79D-4213-BB85-F04DFD80136C}">
      <text>
        <r>
          <rPr>
            <b/>
            <sz val="9"/>
            <color indexed="81"/>
            <rFont val="Tahoma"/>
            <family val="2"/>
          </rPr>
          <t>John:</t>
        </r>
        <r>
          <rPr>
            <sz val="9"/>
            <color indexed="81"/>
            <rFont val="Tahoma"/>
            <family val="2"/>
          </rPr>
          <t xml:space="preserve">
Group MWM &amp; MWM+BBT together because the feed supply of BBT is based on BBB so they need to run on the same machine</t>
        </r>
      </text>
    </comment>
    <comment ref="C33" authorId="2" shapeId="0" xr:uid="{21B0AE4B-BCE4-4DAC-8C26-C2EADA733680}">
      <text>
        <r>
          <rPr>
            <b/>
            <sz val="9"/>
            <color indexed="81"/>
            <rFont val="Tahoma"/>
            <family val="2"/>
          </rPr>
          <t>John:</t>
        </r>
        <r>
          <rPr>
            <sz val="9"/>
            <color indexed="81"/>
            <rFont val="Tahoma"/>
            <family val="2"/>
          </rPr>
          <t xml:space="preserve">
Group MWM &amp; MWM+BBT together because the feed supply of BBT is based on BBB so they need to run on the same machine</t>
        </r>
      </text>
    </comment>
    <comment ref="C34" authorId="2" shapeId="0" xr:uid="{10A58F6F-59D2-4838-B261-BD12CCE92EA9}">
      <text>
        <r>
          <rPr>
            <b/>
            <sz val="9"/>
            <color indexed="81"/>
            <rFont val="Tahoma"/>
            <family val="2"/>
          </rPr>
          <t>John:</t>
        </r>
        <r>
          <rPr>
            <sz val="9"/>
            <color indexed="81"/>
            <rFont val="Tahoma"/>
            <family val="2"/>
          </rPr>
          <t xml:space="preserve">
Group MWM &amp; MWM+BBT together because the feed supply of BBT is based on BBB so they need to run on the same machine</t>
        </r>
      </text>
    </comment>
    <comment ref="C35" authorId="2" shapeId="0" xr:uid="{59263F78-3369-4B9D-9B15-22465AE531FD}">
      <text>
        <r>
          <rPr>
            <b/>
            <sz val="9"/>
            <color indexed="81"/>
            <rFont val="Tahoma"/>
            <family val="2"/>
          </rPr>
          <t>John:</t>
        </r>
        <r>
          <rPr>
            <sz val="9"/>
            <color indexed="81"/>
            <rFont val="Tahoma"/>
            <family val="2"/>
          </rPr>
          <t xml:space="preserve">
Group MWM &amp; MWM+BBT together because the feed supply of BBT is based on BBB so they need to run on the same machine</t>
        </r>
      </text>
    </comment>
    <comment ref="C36" authorId="2" shapeId="0" xr:uid="{D461F8A2-549B-4D0C-8B60-274C0A55A196}">
      <text>
        <r>
          <rPr>
            <b/>
            <sz val="9"/>
            <color indexed="81"/>
            <rFont val="Tahoma"/>
            <family val="2"/>
          </rPr>
          <t>John:</t>
        </r>
        <r>
          <rPr>
            <sz val="9"/>
            <color indexed="81"/>
            <rFont val="Tahoma"/>
            <family val="2"/>
          </rPr>
          <t xml:space="preserve">
Group MWM &amp; MWM+BBT together because the feed supply of BBT is based on BBB so they need to run on the same machine</t>
        </r>
      </text>
    </comment>
    <comment ref="BA36" authorId="2" shapeId="0" xr:uid="{48C3B99C-BA29-46AE-B944-6BF58CED44C3}">
      <text>
        <r>
          <rPr>
            <b/>
            <sz val="9"/>
            <color indexed="81"/>
            <rFont val="Tahoma"/>
            <family val="2"/>
          </rPr>
          <t>John:</t>
        </r>
        <r>
          <rPr>
            <sz val="9"/>
            <color indexed="81"/>
            <rFont val="Tahoma"/>
            <family val="2"/>
          </rPr>
          <t xml:space="preserve">
FWM doesn't have a prior genotype to copy so this cell doesn't have a formula</t>
        </r>
      </text>
    </comment>
    <comment ref="C37" authorId="2" shapeId="0" xr:uid="{C6D8C014-7436-470E-B393-2DBB60E61B56}">
      <text>
        <r>
          <rPr>
            <b/>
            <sz val="9"/>
            <color indexed="81"/>
            <rFont val="Tahoma"/>
            <family val="2"/>
          </rPr>
          <t>John:</t>
        </r>
        <r>
          <rPr>
            <sz val="9"/>
            <color indexed="81"/>
            <rFont val="Tahoma"/>
            <family val="2"/>
          </rPr>
          <t xml:space="preserve">
Group MWM &amp; MWM+BBT together because the feed supply of BBT is based on BBB so they need to run on the same machine</t>
        </r>
      </text>
    </comment>
    <comment ref="C38" authorId="2" shapeId="0" xr:uid="{B56964FA-9B9A-4D84-BF6D-690E64DC6C08}">
      <text>
        <r>
          <rPr>
            <b/>
            <sz val="9"/>
            <color indexed="81"/>
            <rFont val="Tahoma"/>
            <family val="2"/>
          </rPr>
          <t>John:</t>
        </r>
        <r>
          <rPr>
            <sz val="9"/>
            <color indexed="81"/>
            <rFont val="Tahoma"/>
            <family val="2"/>
          </rPr>
          <t xml:space="preserve">
Group MWM &amp; MWM+BBT together because the feed supply of BBT is based on BBB so they need to run on the same machine</t>
        </r>
      </text>
    </comment>
    <comment ref="C39" authorId="2" shapeId="0" xr:uid="{A5EFA3D2-75CA-48FC-A0FE-358D26DC753D}">
      <text>
        <r>
          <rPr>
            <b/>
            <sz val="9"/>
            <color indexed="81"/>
            <rFont val="Tahoma"/>
            <family val="2"/>
          </rPr>
          <t>John:</t>
        </r>
        <r>
          <rPr>
            <sz val="9"/>
            <color indexed="81"/>
            <rFont val="Tahoma"/>
            <family val="2"/>
          </rPr>
          <t xml:space="preserve">
Group MWM &amp; MWM+BBT together because the feed supply of BBT is based on BBB so they need to run on the same machine</t>
        </r>
      </text>
    </comment>
    <comment ref="BA39" authorId="2" shapeId="0" xr:uid="{C2DDF30E-3EB0-496F-B7EE-1EFEDB029B7E}">
      <text>
        <r>
          <rPr>
            <b/>
            <sz val="9"/>
            <color indexed="81"/>
            <rFont val="Tahoma"/>
            <family val="2"/>
          </rPr>
          <t>John:</t>
        </r>
        <r>
          <rPr>
            <sz val="9"/>
            <color indexed="81"/>
            <rFont val="Tahoma"/>
            <family val="2"/>
          </rPr>
          <t xml:space="preserve">
If higher minroe value use the previous optimum FS (after N33) and do the minor tweaks</t>
        </r>
      </text>
    </comment>
    <comment ref="C40" authorId="2" shapeId="0" xr:uid="{4EAF71E5-C1F6-4BFB-ACEE-BC89D97FCDA1}">
      <text>
        <r>
          <rPr>
            <b/>
            <sz val="9"/>
            <color indexed="81"/>
            <rFont val="Tahoma"/>
            <family val="2"/>
          </rPr>
          <t>John:</t>
        </r>
        <r>
          <rPr>
            <sz val="9"/>
            <color indexed="81"/>
            <rFont val="Tahoma"/>
            <family val="2"/>
          </rPr>
          <t xml:space="preserve">
Group MWM &amp; MWM+BBT together because the feed supply of BBT is based on BBB so they need to run on the same machine</t>
        </r>
      </text>
    </comment>
    <comment ref="C41" authorId="2" shapeId="0" xr:uid="{BBCEBF80-5592-421A-A39C-995A9A3E36DD}">
      <text>
        <r>
          <rPr>
            <b/>
            <sz val="9"/>
            <color indexed="81"/>
            <rFont val="Tahoma"/>
            <family val="2"/>
          </rPr>
          <t>John:</t>
        </r>
        <r>
          <rPr>
            <sz val="9"/>
            <color indexed="81"/>
            <rFont val="Tahoma"/>
            <family val="2"/>
          </rPr>
          <t xml:space="preserve">
Group MWM &amp; MWM+BBT together because the feed supply of BBT is based on BBB so they need to run on the same machine</t>
        </r>
      </text>
    </comment>
    <comment ref="AA43" authorId="2" shapeId="0" xr:uid="{5B578E7B-CE3E-4D0B-9FEF-4E3C6B5F8906}">
      <text>
        <r>
          <rPr>
            <b/>
            <sz val="9"/>
            <color indexed="81"/>
            <rFont val="Tahoma"/>
            <family val="2"/>
          </rPr>
          <t>John:</t>
        </r>
        <r>
          <rPr>
            <sz val="9"/>
            <color indexed="81"/>
            <rFont val="Tahoma"/>
            <family val="2"/>
          </rPr>
          <t xml:space="preserve">
When copying the Template experiment, search and replace
- Refresh with Refresh# based on a new range name for this table
- R20C, R21C, R22C &amp; R23C with the Min, Max &amp; Refresh row of the new table
- Check the range in the Duplicate column for the random values (Column 35)
Delete the Refresh row if the random formulas are not being used. Can also delete the Cum value and Duplicate formulas</t>
        </r>
      </text>
    </comment>
    <comment ref="G44" authorId="2" shapeId="0" xr:uid="{33B4B43B-138F-44A1-A4C8-F47FC072FC95}">
      <text>
        <r>
          <rPr>
            <b/>
            <sz val="9"/>
            <color indexed="81"/>
            <rFont val="Tahoma"/>
            <family val="2"/>
          </rPr>
          <t>John:</t>
        </r>
        <r>
          <rPr>
            <sz val="9"/>
            <color indexed="81"/>
            <rFont val="Tahoma"/>
            <family val="2"/>
          </rPr>
          <t xml:space="preserve">
Yellow highlight means that this value has been altered for this experiment</t>
        </r>
      </text>
    </comment>
    <comment ref="AA44" authorId="2" shapeId="0" xr:uid="{3EC1BFAA-A610-4BF4-A569-D1EAE4185A29}">
      <text>
        <r>
          <rPr>
            <b/>
            <sz val="9"/>
            <color indexed="81"/>
            <rFont val="Tahoma"/>
            <family val="2"/>
          </rPr>
          <t>John:</t>
        </r>
        <r>
          <rPr>
            <sz val="9"/>
            <color indexed="81"/>
            <rFont val="Tahoma"/>
            <family val="2"/>
          </rPr>
          <t xml:space="preserve">
Multiply the difference in the lowest and highest option for each of the control varaibles to calculated the number of trials required in the experiment</t>
        </r>
      </text>
    </comment>
    <comment ref="C45" authorId="2" shapeId="0" xr:uid="{C8ED970F-42C1-4089-842C-441A903C5D55}">
      <text>
        <r>
          <rPr>
            <b/>
            <sz val="9"/>
            <color indexed="81"/>
            <rFont val="Tahoma"/>
            <family val="2"/>
          </rPr>
          <t>John:</t>
        </r>
        <r>
          <rPr>
            <sz val="9"/>
            <color indexed="81"/>
            <rFont val="Tahoma"/>
            <family val="2"/>
          </rPr>
          <t xml:space="preserve">
Group MWM &amp; MWM+BBT together because the feed supply of BBT is based on BBB so they need to run on the same machine</t>
        </r>
      </text>
    </comment>
    <comment ref="H45" authorId="2" shapeId="0" xr:uid="{60B97D1A-B0FE-47E3-A334-C5CF46F4CD2C}">
      <text>
        <r>
          <rPr>
            <b/>
            <sz val="9"/>
            <color indexed="81"/>
            <rFont val="Tahoma"/>
            <family val="2"/>
          </rPr>
          <t>John:</t>
        </r>
        <r>
          <rPr>
            <sz val="9"/>
            <color indexed="81"/>
            <rFont val="Tahoma"/>
            <family val="2"/>
          </rPr>
          <t xml:space="preserve">
Manually entered options</t>
        </r>
      </text>
    </comment>
    <comment ref="AA143" authorId="2" shapeId="0" xr:uid="{EF88A216-BB6D-4331-ACB6-BDC79014411E}">
      <text>
        <r>
          <rPr>
            <b/>
            <sz val="9"/>
            <color indexed="81"/>
            <rFont val="Tahoma"/>
            <family val="2"/>
          </rPr>
          <t>John:</t>
        </r>
        <r>
          <rPr>
            <sz val="9"/>
            <color indexed="81"/>
            <rFont val="Tahoma"/>
            <family val="2"/>
          </rPr>
          <t xml:space="preserve">
When copying the Template experiment, search and replace
- Refresh with Refresh# based on a new range name for this table
- R20C, R21C, R22C &amp; R23C with the Min, Max &amp; Refresh row of the new table
- Check the range in the Duplicate column for the random values (Column 35)
Delete the Refresh row if the random formulas are not being used. Can also delete the Cum value and Duplicate formulas</t>
        </r>
      </text>
    </comment>
    <comment ref="G144" authorId="2" shapeId="0" xr:uid="{AD9A4B4D-59BB-4BB9-90B9-BEB7FDAC2E70}">
      <text>
        <r>
          <rPr>
            <b/>
            <sz val="9"/>
            <color indexed="81"/>
            <rFont val="Tahoma"/>
            <family val="2"/>
          </rPr>
          <t>John:</t>
        </r>
        <r>
          <rPr>
            <sz val="9"/>
            <color indexed="81"/>
            <rFont val="Tahoma"/>
            <family val="2"/>
          </rPr>
          <t xml:space="preserve">
Yellow highlight means that this value has been altered for this experiment</t>
        </r>
      </text>
    </comment>
    <comment ref="AA144" authorId="2" shapeId="0" xr:uid="{DF6B5F59-3EFF-4E9D-B676-CE2023A8BFF2}">
      <text>
        <r>
          <rPr>
            <b/>
            <sz val="9"/>
            <color indexed="81"/>
            <rFont val="Tahoma"/>
            <family val="2"/>
          </rPr>
          <t>John:</t>
        </r>
        <r>
          <rPr>
            <sz val="9"/>
            <color indexed="81"/>
            <rFont val="Tahoma"/>
            <family val="2"/>
          </rPr>
          <t xml:space="preserve">
Multiply the difference in the lowest and highest option for each of the control varaibles to calculated the number of trials required in the experiment</t>
        </r>
      </text>
    </comment>
    <comment ref="H145" authorId="2" shapeId="0" xr:uid="{3AA01AAF-EED9-4577-8E48-43008E9E3B6F}">
      <text>
        <r>
          <rPr>
            <b/>
            <sz val="9"/>
            <color indexed="81"/>
            <rFont val="Tahoma"/>
            <family val="2"/>
          </rPr>
          <t>John:</t>
        </r>
        <r>
          <rPr>
            <sz val="9"/>
            <color indexed="81"/>
            <rFont val="Tahoma"/>
            <family val="2"/>
          </rPr>
          <t xml:space="preserve">
Manually entered options</t>
        </r>
      </text>
    </comment>
    <comment ref="H149" authorId="2" shapeId="0" xr:uid="{812ED47E-E64C-4AE5-825A-E74654D28132}">
      <text>
        <r>
          <rPr>
            <b/>
            <sz val="9"/>
            <color indexed="81"/>
            <rFont val="Tahoma"/>
            <family val="2"/>
          </rPr>
          <t>John:</t>
        </r>
        <r>
          <rPr>
            <sz val="9"/>
            <color indexed="81"/>
            <rFont val="Tahoma"/>
            <family val="2"/>
          </rPr>
          <t xml:space="preserve">
Runs through all options. Set the first trial with the lowest value for all pointers</t>
        </r>
      </text>
    </comment>
    <comment ref="AA151" authorId="2" shapeId="0" xr:uid="{0DB23463-AE06-49E2-8A3C-5E9A0DDFF74F}">
      <text>
        <r>
          <rPr>
            <b/>
            <sz val="9"/>
            <color indexed="81"/>
            <rFont val="Tahoma"/>
            <family val="2"/>
          </rPr>
          <t>John:</t>
        </r>
        <r>
          <rPr>
            <sz val="9"/>
            <color indexed="81"/>
            <rFont val="Tahoma"/>
            <family val="2"/>
          </rPr>
          <t xml:space="preserve">
When copying the Template experiment, search and replace
- Refresh with Refresh# based on a new range name for this table
- R20C, R21C, R22C &amp; R23C with the Min, Max &amp; Refresh row of the new table
- Check the range in the Duplicate column for the random values (Column 35)
Delete the Refresh row if the random formulas are not being used. Can also delete the Cum value and Duplicate formulas</t>
        </r>
      </text>
    </comment>
    <comment ref="G152" authorId="2" shapeId="0" xr:uid="{1C08F5B6-FB6A-4F0C-88C6-6BF6A9F5F15C}">
      <text>
        <r>
          <rPr>
            <b/>
            <sz val="9"/>
            <color indexed="81"/>
            <rFont val="Tahoma"/>
            <family val="2"/>
          </rPr>
          <t>John:</t>
        </r>
        <r>
          <rPr>
            <sz val="9"/>
            <color indexed="81"/>
            <rFont val="Tahoma"/>
            <family val="2"/>
          </rPr>
          <t xml:space="preserve">
Yellow highlight means that this value has been altered for this experiment</t>
        </r>
      </text>
    </comment>
    <comment ref="AA152" authorId="2" shapeId="0" xr:uid="{BFBAF7F5-CF0B-459F-8EB4-29A46A7D5E2D}">
      <text>
        <r>
          <rPr>
            <b/>
            <sz val="9"/>
            <color indexed="81"/>
            <rFont val="Tahoma"/>
            <family val="2"/>
          </rPr>
          <t>John:</t>
        </r>
        <r>
          <rPr>
            <sz val="9"/>
            <color indexed="81"/>
            <rFont val="Tahoma"/>
            <family val="2"/>
          </rPr>
          <t xml:space="preserve">
Multiply the difference in the lowest and highest option for each of the control varaibles to calculated the number of trials required in the experiment</t>
        </r>
      </text>
    </comment>
    <comment ref="H153" authorId="2" shapeId="0" xr:uid="{BA29EC83-004B-4E5B-9CAC-6F1C5B5E641C}">
      <text>
        <r>
          <rPr>
            <b/>
            <sz val="9"/>
            <color indexed="81"/>
            <rFont val="Tahoma"/>
            <family val="2"/>
          </rPr>
          <t>John:</t>
        </r>
        <r>
          <rPr>
            <sz val="9"/>
            <color indexed="81"/>
            <rFont val="Tahoma"/>
            <family val="2"/>
          </rPr>
          <t xml:space="preserve">
Manually entered options</t>
        </r>
      </text>
    </comment>
    <comment ref="AA157" authorId="2" shapeId="0" xr:uid="{D4B9B278-144D-478D-896B-760EF3C48E3F}">
      <text>
        <r>
          <rPr>
            <b/>
            <sz val="9"/>
            <color indexed="81"/>
            <rFont val="Tahoma"/>
            <family val="2"/>
          </rPr>
          <t>John:</t>
        </r>
        <r>
          <rPr>
            <sz val="9"/>
            <color indexed="81"/>
            <rFont val="Tahoma"/>
            <family val="2"/>
          </rPr>
          <t xml:space="preserve">
When copying the Template experiment, search and replace
- Refresh with Refresh# based on a new range name for this table
- R20C, R21C, R22C &amp; R23C with the Min, Max &amp; Refresh row of the new table
- Check the range in the Duplicate column for the random values (Column 35)
Delete the Refresh row if the random formulas are not being used. Can also delete the Cum value and Duplicate formulas</t>
        </r>
      </text>
    </comment>
    <comment ref="G158" authorId="2" shapeId="0" xr:uid="{F1785685-37BA-43EB-B6F7-CA72E27B700C}">
      <text>
        <r>
          <rPr>
            <b/>
            <sz val="9"/>
            <color indexed="81"/>
            <rFont val="Tahoma"/>
            <family val="2"/>
          </rPr>
          <t>John:</t>
        </r>
        <r>
          <rPr>
            <sz val="9"/>
            <color indexed="81"/>
            <rFont val="Tahoma"/>
            <family val="2"/>
          </rPr>
          <t xml:space="preserve">
Yellow highlight means that this value has been altered for this experiment</t>
        </r>
      </text>
    </comment>
    <comment ref="AA158" authorId="2" shapeId="0" xr:uid="{180E815E-FE0A-4E90-AB30-E918A98351B1}">
      <text>
        <r>
          <rPr>
            <b/>
            <sz val="9"/>
            <color indexed="81"/>
            <rFont val="Tahoma"/>
            <family val="2"/>
          </rPr>
          <t>John:</t>
        </r>
        <r>
          <rPr>
            <sz val="9"/>
            <color indexed="81"/>
            <rFont val="Tahoma"/>
            <family val="2"/>
          </rPr>
          <t xml:space="preserve">
Multiply the difference in the lowest and highest option for each of the control varaibles to calculated the number of trials required in the experiment</t>
        </r>
      </text>
    </comment>
    <comment ref="H159" authorId="2" shapeId="0" xr:uid="{CA1A5163-F43D-489F-8429-C8C56CD1F2D6}">
      <text>
        <r>
          <rPr>
            <b/>
            <sz val="9"/>
            <color indexed="81"/>
            <rFont val="Tahoma"/>
            <family val="2"/>
          </rPr>
          <t>John:</t>
        </r>
        <r>
          <rPr>
            <sz val="9"/>
            <color indexed="81"/>
            <rFont val="Tahoma"/>
            <family val="2"/>
          </rPr>
          <t xml:space="preserve">
Manually entered options</t>
        </r>
      </text>
    </comment>
    <comment ref="H161" authorId="2" shapeId="0" xr:uid="{0A862C30-931C-4B13-946C-A18063A59D9C}">
      <text>
        <r>
          <rPr>
            <b/>
            <sz val="9"/>
            <color indexed="81"/>
            <rFont val="Tahoma"/>
            <family val="2"/>
          </rPr>
          <t>John:</t>
        </r>
        <r>
          <rPr>
            <sz val="9"/>
            <color indexed="81"/>
            <rFont val="Tahoma"/>
            <family val="2"/>
          </rPr>
          <t xml:space="preserve">
Runs through all options. Set the first trial with the lowest value for all pointers</t>
        </r>
      </text>
    </comment>
    <comment ref="H162" authorId="2" shapeId="0" xr:uid="{E5158DFD-17C9-41B8-9B3A-2C243B5A656B}">
      <text>
        <r>
          <rPr>
            <b/>
            <sz val="9"/>
            <color indexed="81"/>
            <rFont val="Tahoma"/>
            <family val="2"/>
          </rPr>
          <t>John:</t>
        </r>
        <r>
          <rPr>
            <sz val="9"/>
            <color indexed="81"/>
            <rFont val="Tahoma"/>
            <family val="2"/>
          </rPr>
          <t xml:space="preserve">
Runs through all options. Set the first trial with the lowest value for all pointers</t>
        </r>
      </text>
    </comment>
    <comment ref="H163" authorId="2" shapeId="0" xr:uid="{B5D7269B-B861-4FCB-87F1-FECED2E840FA}">
      <text>
        <r>
          <rPr>
            <b/>
            <sz val="9"/>
            <color indexed="81"/>
            <rFont val="Tahoma"/>
            <family val="2"/>
          </rPr>
          <t>John:</t>
        </r>
        <r>
          <rPr>
            <sz val="9"/>
            <color indexed="81"/>
            <rFont val="Tahoma"/>
            <family val="2"/>
          </rPr>
          <t xml:space="preserve">
Runs through all options. Set the first trial with the lowest value for all pointers</t>
        </r>
      </text>
    </comment>
    <comment ref="H164" authorId="2" shapeId="0" xr:uid="{D445E655-6FC3-4D66-9505-4A60ABC7DCD5}">
      <text>
        <r>
          <rPr>
            <b/>
            <sz val="9"/>
            <color indexed="81"/>
            <rFont val="Tahoma"/>
            <family val="2"/>
          </rPr>
          <t>John:</t>
        </r>
        <r>
          <rPr>
            <sz val="9"/>
            <color indexed="81"/>
            <rFont val="Tahoma"/>
            <family val="2"/>
          </rPr>
          <t xml:space="preserve">
Runs through all options. Set the first trial with the lowest value for all pointers</t>
        </r>
      </text>
    </comment>
    <comment ref="H165" authorId="2" shapeId="0" xr:uid="{A09B8220-DECC-4EB3-9FB1-06D2E1187688}">
      <text>
        <r>
          <rPr>
            <b/>
            <sz val="9"/>
            <color indexed="81"/>
            <rFont val="Tahoma"/>
            <family val="2"/>
          </rPr>
          <t>John:</t>
        </r>
        <r>
          <rPr>
            <sz val="9"/>
            <color indexed="81"/>
            <rFont val="Tahoma"/>
            <family val="2"/>
          </rPr>
          <t xml:space="preserve">
Runs through all options. Set the first trial with the lowest value for all pointers</t>
        </r>
      </text>
    </comment>
    <comment ref="H166" authorId="2" shapeId="0" xr:uid="{180913CF-4AB4-4133-BAE5-1C54B1518D1A}">
      <text>
        <r>
          <rPr>
            <b/>
            <sz val="9"/>
            <color indexed="81"/>
            <rFont val="Tahoma"/>
            <family val="2"/>
          </rPr>
          <t>John:</t>
        </r>
        <r>
          <rPr>
            <sz val="9"/>
            <color indexed="81"/>
            <rFont val="Tahoma"/>
            <family val="2"/>
          </rPr>
          <t xml:space="preserve">
Runs through all options. Set the first trial with the lowest value for all pointers</t>
        </r>
      </text>
    </comment>
    <comment ref="H167" authorId="2" shapeId="0" xr:uid="{0DA5564A-0D06-4BED-87F2-E823D6AF03C2}">
      <text>
        <r>
          <rPr>
            <b/>
            <sz val="9"/>
            <color indexed="81"/>
            <rFont val="Tahoma"/>
            <family val="2"/>
          </rPr>
          <t>John:</t>
        </r>
        <r>
          <rPr>
            <sz val="9"/>
            <color indexed="81"/>
            <rFont val="Tahoma"/>
            <family val="2"/>
          </rPr>
          <t xml:space="preserve">
Runs through all options. Set the first trial with the lowest value for all pointers</t>
        </r>
      </text>
    </comment>
    <comment ref="H168" authorId="2" shapeId="0" xr:uid="{AC2082BD-8B0F-4B2F-B54C-8868759FF10C}">
      <text>
        <r>
          <rPr>
            <b/>
            <sz val="9"/>
            <color indexed="81"/>
            <rFont val="Tahoma"/>
            <family val="2"/>
          </rPr>
          <t>John:</t>
        </r>
        <r>
          <rPr>
            <sz val="9"/>
            <color indexed="81"/>
            <rFont val="Tahoma"/>
            <family val="2"/>
          </rPr>
          <t xml:space="preserve">
Manually entered options</t>
        </r>
      </text>
    </comment>
    <comment ref="H170" authorId="2" shapeId="0" xr:uid="{F94169C5-B6AF-4EF0-86CA-7615AD27AA6D}">
      <text>
        <r>
          <rPr>
            <b/>
            <sz val="9"/>
            <color indexed="81"/>
            <rFont val="Tahoma"/>
            <family val="2"/>
          </rPr>
          <t>John:</t>
        </r>
        <r>
          <rPr>
            <sz val="9"/>
            <color indexed="81"/>
            <rFont val="Tahoma"/>
            <family val="2"/>
          </rPr>
          <t xml:space="preserve">
Runs through all options. Set the first trial with the lowest value for all pointers</t>
        </r>
      </text>
    </comment>
    <comment ref="H171" authorId="2" shapeId="0" xr:uid="{9A966E11-DDBA-4992-B320-DFA1FD82A519}">
      <text>
        <r>
          <rPr>
            <b/>
            <sz val="9"/>
            <color indexed="81"/>
            <rFont val="Tahoma"/>
            <family val="2"/>
          </rPr>
          <t>John:</t>
        </r>
        <r>
          <rPr>
            <sz val="9"/>
            <color indexed="81"/>
            <rFont val="Tahoma"/>
            <family val="2"/>
          </rPr>
          <t xml:space="preserve">
Runs through all options. Set the first trial with the lowest value for all pointers</t>
        </r>
      </text>
    </comment>
    <comment ref="H172" authorId="2" shapeId="0" xr:uid="{5A496A41-A10A-4528-8835-BFE25099AB6B}">
      <text>
        <r>
          <rPr>
            <b/>
            <sz val="9"/>
            <color indexed="81"/>
            <rFont val="Tahoma"/>
            <family val="2"/>
          </rPr>
          <t>John:</t>
        </r>
        <r>
          <rPr>
            <sz val="9"/>
            <color indexed="81"/>
            <rFont val="Tahoma"/>
            <family val="2"/>
          </rPr>
          <t xml:space="preserve">
Runs through all options. Set the first trial with the lowest value for all pointers</t>
        </r>
      </text>
    </comment>
    <comment ref="H173" authorId="2" shapeId="0" xr:uid="{89560C3F-3C32-456A-ADF9-F5C9528562B6}">
      <text>
        <r>
          <rPr>
            <b/>
            <sz val="9"/>
            <color indexed="81"/>
            <rFont val="Tahoma"/>
            <family val="2"/>
          </rPr>
          <t>John:</t>
        </r>
        <r>
          <rPr>
            <sz val="9"/>
            <color indexed="81"/>
            <rFont val="Tahoma"/>
            <family val="2"/>
          </rPr>
          <t xml:space="preserve">
Runs through all options. Set the first trial with the lowest value for all pointers</t>
        </r>
      </text>
    </comment>
    <comment ref="H174" authorId="2" shapeId="0" xr:uid="{16D58CD3-A6FA-42B9-8F0D-4D5431C85F3C}">
      <text>
        <r>
          <rPr>
            <b/>
            <sz val="9"/>
            <color indexed="81"/>
            <rFont val="Tahoma"/>
            <family val="2"/>
          </rPr>
          <t>John:</t>
        </r>
        <r>
          <rPr>
            <sz val="9"/>
            <color indexed="81"/>
            <rFont val="Tahoma"/>
            <family val="2"/>
          </rPr>
          <t xml:space="preserve">
Runs through all options. Set the first trial with the lowest value for all pointers</t>
        </r>
      </text>
    </comment>
    <comment ref="H175" authorId="2" shapeId="0" xr:uid="{C6A44383-6F37-447A-B5C1-7AC7CB0FF11A}">
      <text>
        <r>
          <rPr>
            <b/>
            <sz val="9"/>
            <color indexed="81"/>
            <rFont val="Tahoma"/>
            <family val="2"/>
          </rPr>
          <t>John:</t>
        </r>
        <r>
          <rPr>
            <sz val="9"/>
            <color indexed="81"/>
            <rFont val="Tahoma"/>
            <family val="2"/>
          </rPr>
          <t xml:space="preserve">
Runs through all options. Set the first trial with the lowest value for all pointers</t>
        </r>
      </text>
    </comment>
    <comment ref="H176" authorId="2" shapeId="0" xr:uid="{D061FAD0-5544-49B8-98EB-E50AB3C19D73}">
      <text>
        <r>
          <rPr>
            <b/>
            <sz val="9"/>
            <color indexed="81"/>
            <rFont val="Tahoma"/>
            <family val="2"/>
          </rPr>
          <t>John:</t>
        </r>
        <r>
          <rPr>
            <sz val="9"/>
            <color indexed="81"/>
            <rFont val="Tahoma"/>
            <family val="2"/>
          </rPr>
          <t xml:space="preserve">
Runs through all options. Set the first trial with the lowest value for all pointers</t>
        </r>
      </text>
    </comment>
    <comment ref="H177" authorId="2" shapeId="0" xr:uid="{0627FC1C-D0CF-4236-8DEA-F65D609F8742}">
      <text>
        <r>
          <rPr>
            <b/>
            <sz val="9"/>
            <color indexed="81"/>
            <rFont val="Tahoma"/>
            <family val="2"/>
          </rPr>
          <t>John:</t>
        </r>
        <r>
          <rPr>
            <sz val="9"/>
            <color indexed="81"/>
            <rFont val="Tahoma"/>
            <family val="2"/>
          </rPr>
          <t xml:space="preserve">
Manually entered options</t>
        </r>
      </text>
    </comment>
    <comment ref="H179" authorId="2" shapeId="0" xr:uid="{D5F0E505-026F-477D-9F21-8C19D3F38D35}">
      <text>
        <r>
          <rPr>
            <b/>
            <sz val="9"/>
            <color indexed="81"/>
            <rFont val="Tahoma"/>
            <family val="2"/>
          </rPr>
          <t>John:</t>
        </r>
        <r>
          <rPr>
            <sz val="9"/>
            <color indexed="81"/>
            <rFont val="Tahoma"/>
            <family val="2"/>
          </rPr>
          <t xml:space="preserve">
Runs through all options. Set the first trial with the lowest value for all pointers</t>
        </r>
      </text>
    </comment>
    <comment ref="H180" authorId="2" shapeId="0" xr:uid="{E82DD42F-167C-40C8-88E8-055F945F19F1}">
      <text>
        <r>
          <rPr>
            <b/>
            <sz val="9"/>
            <color indexed="81"/>
            <rFont val="Tahoma"/>
            <family val="2"/>
          </rPr>
          <t>John:</t>
        </r>
        <r>
          <rPr>
            <sz val="9"/>
            <color indexed="81"/>
            <rFont val="Tahoma"/>
            <family val="2"/>
          </rPr>
          <t xml:space="preserve">
Runs through all options. Set the first trial with the lowest value for all pointers</t>
        </r>
      </text>
    </comment>
    <comment ref="H181" authorId="2" shapeId="0" xr:uid="{12E6F0F3-2492-4906-9AB0-67945ED6F00E}">
      <text>
        <r>
          <rPr>
            <b/>
            <sz val="9"/>
            <color indexed="81"/>
            <rFont val="Tahoma"/>
            <family val="2"/>
          </rPr>
          <t>John:</t>
        </r>
        <r>
          <rPr>
            <sz val="9"/>
            <color indexed="81"/>
            <rFont val="Tahoma"/>
            <family val="2"/>
          </rPr>
          <t xml:space="preserve">
Runs through all options. Set the first trial with the lowest value for all pointers</t>
        </r>
      </text>
    </comment>
    <comment ref="H182" authorId="2" shapeId="0" xr:uid="{08768795-7A5C-40FA-9B61-D45940D12A07}">
      <text>
        <r>
          <rPr>
            <b/>
            <sz val="9"/>
            <color indexed="81"/>
            <rFont val="Tahoma"/>
            <family val="2"/>
          </rPr>
          <t>John:</t>
        </r>
        <r>
          <rPr>
            <sz val="9"/>
            <color indexed="81"/>
            <rFont val="Tahoma"/>
            <family val="2"/>
          </rPr>
          <t xml:space="preserve">
Runs through all options. Set the first trial with the lowest value for all pointers</t>
        </r>
      </text>
    </comment>
    <comment ref="H183" authorId="2" shapeId="0" xr:uid="{7C90A9E7-F617-4113-BAD5-D4EAE0C7E539}">
      <text>
        <r>
          <rPr>
            <b/>
            <sz val="9"/>
            <color indexed="81"/>
            <rFont val="Tahoma"/>
            <family val="2"/>
          </rPr>
          <t>John:</t>
        </r>
        <r>
          <rPr>
            <sz val="9"/>
            <color indexed="81"/>
            <rFont val="Tahoma"/>
            <family val="2"/>
          </rPr>
          <t xml:space="preserve">
Runs through all options. Set the first trial with the lowest value for all pointers</t>
        </r>
      </text>
    </comment>
    <comment ref="H184" authorId="2" shapeId="0" xr:uid="{D6AF599C-281F-4EBA-9275-B1EA9B8AC0B0}">
      <text>
        <r>
          <rPr>
            <b/>
            <sz val="9"/>
            <color indexed="81"/>
            <rFont val="Tahoma"/>
            <family val="2"/>
          </rPr>
          <t>John:</t>
        </r>
        <r>
          <rPr>
            <sz val="9"/>
            <color indexed="81"/>
            <rFont val="Tahoma"/>
            <family val="2"/>
          </rPr>
          <t xml:space="preserve">
Runs through all options. Set the first trial with the lowest value for all pointers</t>
        </r>
      </text>
    </comment>
    <comment ref="H185" authorId="2" shapeId="0" xr:uid="{961E2A65-230C-48A0-8E25-64EBC4403379}">
      <text>
        <r>
          <rPr>
            <b/>
            <sz val="9"/>
            <color indexed="81"/>
            <rFont val="Tahoma"/>
            <family val="2"/>
          </rPr>
          <t>John:</t>
        </r>
        <r>
          <rPr>
            <sz val="9"/>
            <color indexed="81"/>
            <rFont val="Tahoma"/>
            <family val="2"/>
          </rPr>
          <t xml:space="preserve">
Runs through all options. Set the first trial with the lowest value for all pointers</t>
        </r>
      </text>
    </comment>
    <comment ref="H186" authorId="2" shapeId="0" xr:uid="{840ED601-6993-4302-8F6B-64EA86654643}">
      <text>
        <r>
          <rPr>
            <b/>
            <sz val="9"/>
            <color indexed="81"/>
            <rFont val="Tahoma"/>
            <family val="2"/>
          </rPr>
          <t>John:</t>
        </r>
        <r>
          <rPr>
            <sz val="9"/>
            <color indexed="81"/>
            <rFont val="Tahoma"/>
            <family val="2"/>
          </rPr>
          <t xml:space="preserve">
Manually entered options</t>
        </r>
      </text>
    </comment>
    <comment ref="H188" authorId="2" shapeId="0" xr:uid="{4D944C7D-4FB8-4B5B-871C-6289282C3D85}">
      <text>
        <r>
          <rPr>
            <b/>
            <sz val="9"/>
            <color indexed="81"/>
            <rFont val="Tahoma"/>
            <family val="2"/>
          </rPr>
          <t>John:</t>
        </r>
        <r>
          <rPr>
            <sz val="9"/>
            <color indexed="81"/>
            <rFont val="Tahoma"/>
            <family val="2"/>
          </rPr>
          <t xml:space="preserve">
Runs through all options. Set the first trial with the lowest value for all pointers</t>
        </r>
      </text>
    </comment>
    <comment ref="H189" authorId="2" shapeId="0" xr:uid="{1009B04D-D22C-4552-B6E5-8F23CA7B07D2}">
      <text>
        <r>
          <rPr>
            <b/>
            <sz val="9"/>
            <color indexed="81"/>
            <rFont val="Tahoma"/>
            <family val="2"/>
          </rPr>
          <t>John:</t>
        </r>
        <r>
          <rPr>
            <sz val="9"/>
            <color indexed="81"/>
            <rFont val="Tahoma"/>
            <family val="2"/>
          </rPr>
          <t xml:space="preserve">
Runs through all options. Set the first trial with the lowest value for all pointers</t>
        </r>
      </text>
    </comment>
    <comment ref="H190" authorId="2" shapeId="0" xr:uid="{1F41E12F-B2CE-4E94-918D-E47F5FF26742}">
      <text>
        <r>
          <rPr>
            <b/>
            <sz val="9"/>
            <color indexed="81"/>
            <rFont val="Tahoma"/>
            <family val="2"/>
          </rPr>
          <t>John:</t>
        </r>
        <r>
          <rPr>
            <sz val="9"/>
            <color indexed="81"/>
            <rFont val="Tahoma"/>
            <family val="2"/>
          </rPr>
          <t xml:space="preserve">
Runs through all options. Set the first trial with the lowest value for all pointers</t>
        </r>
      </text>
    </comment>
    <comment ref="H191" authorId="2" shapeId="0" xr:uid="{4DC49415-9332-419F-8396-1DDC98BF094B}">
      <text>
        <r>
          <rPr>
            <b/>
            <sz val="9"/>
            <color indexed="81"/>
            <rFont val="Tahoma"/>
            <family val="2"/>
          </rPr>
          <t>John:</t>
        </r>
        <r>
          <rPr>
            <sz val="9"/>
            <color indexed="81"/>
            <rFont val="Tahoma"/>
            <family val="2"/>
          </rPr>
          <t xml:space="preserve">
Runs through all options. Set the first trial with the lowest value for all pointers</t>
        </r>
      </text>
    </comment>
    <comment ref="H192" authorId="2" shapeId="0" xr:uid="{A57524FB-A30E-440D-9771-D5759E627E6C}">
      <text>
        <r>
          <rPr>
            <b/>
            <sz val="9"/>
            <color indexed="81"/>
            <rFont val="Tahoma"/>
            <family val="2"/>
          </rPr>
          <t>John:</t>
        </r>
        <r>
          <rPr>
            <sz val="9"/>
            <color indexed="81"/>
            <rFont val="Tahoma"/>
            <family val="2"/>
          </rPr>
          <t xml:space="preserve">
Runs through all options. Set the first trial with the lowest value for all pointers</t>
        </r>
      </text>
    </comment>
    <comment ref="H193" authorId="2" shapeId="0" xr:uid="{7D70938F-DC32-4456-8362-D2CBC18E6AE5}">
      <text>
        <r>
          <rPr>
            <b/>
            <sz val="9"/>
            <color indexed="81"/>
            <rFont val="Tahoma"/>
            <family val="2"/>
          </rPr>
          <t>John:</t>
        </r>
        <r>
          <rPr>
            <sz val="9"/>
            <color indexed="81"/>
            <rFont val="Tahoma"/>
            <family val="2"/>
          </rPr>
          <t xml:space="preserve">
Runs through all options. Set the first trial with the lowest value for all pointers</t>
        </r>
      </text>
    </comment>
    <comment ref="H194" authorId="2" shapeId="0" xr:uid="{09BA4B24-BF5E-40D0-A706-F081045F92CE}">
      <text>
        <r>
          <rPr>
            <b/>
            <sz val="9"/>
            <color indexed="81"/>
            <rFont val="Tahoma"/>
            <family val="2"/>
          </rPr>
          <t>John:</t>
        </r>
        <r>
          <rPr>
            <sz val="9"/>
            <color indexed="81"/>
            <rFont val="Tahoma"/>
            <family val="2"/>
          </rPr>
          <t xml:space="preserve">
Runs through all options. Set the first trial with the lowest value for all pointers</t>
        </r>
      </text>
    </comment>
    <comment ref="AA196" authorId="2" shapeId="0" xr:uid="{F59484C7-5971-4710-855E-D9169144768F}">
      <text>
        <r>
          <rPr>
            <b/>
            <sz val="9"/>
            <color indexed="81"/>
            <rFont val="Tahoma"/>
            <family val="2"/>
          </rPr>
          <t>John:</t>
        </r>
        <r>
          <rPr>
            <sz val="9"/>
            <color indexed="81"/>
            <rFont val="Tahoma"/>
            <family val="2"/>
          </rPr>
          <t xml:space="preserve">
When copying the Template experiment, search and replace
- Refresh with Refresh# based on a new range name for this table
- R20C, R21C, R22C &amp; R23C with the Min, Max &amp; Refresh row of the new table
- Check the range in the Duplicate column for the random values (Column 35)
Delete the Refresh row if the random formulas are not being used. Can also delete the Cum value and Duplicate formulas</t>
        </r>
      </text>
    </comment>
    <comment ref="G197" authorId="2" shapeId="0" xr:uid="{4E974555-0F87-4831-8194-136AD5D54BB6}">
      <text>
        <r>
          <rPr>
            <b/>
            <sz val="9"/>
            <color indexed="81"/>
            <rFont val="Tahoma"/>
            <family val="2"/>
          </rPr>
          <t>John:</t>
        </r>
        <r>
          <rPr>
            <sz val="9"/>
            <color indexed="81"/>
            <rFont val="Tahoma"/>
            <family val="2"/>
          </rPr>
          <t xml:space="preserve">
Yellow highlight means that this value has been altered for this experiment</t>
        </r>
      </text>
    </comment>
    <comment ref="AA197" authorId="2" shapeId="0" xr:uid="{786D98EB-BA84-4CB8-99BA-9441CC62C2D1}">
      <text>
        <r>
          <rPr>
            <b/>
            <sz val="9"/>
            <color indexed="81"/>
            <rFont val="Tahoma"/>
            <family val="2"/>
          </rPr>
          <t>John:</t>
        </r>
        <r>
          <rPr>
            <sz val="9"/>
            <color indexed="81"/>
            <rFont val="Tahoma"/>
            <family val="2"/>
          </rPr>
          <t xml:space="preserve">
Multiply the difference in the lowest and highest option for each of the control varaibles to calculated the number of trials required in the experiment</t>
        </r>
      </text>
    </comment>
    <comment ref="H198" authorId="2" shapeId="0" xr:uid="{6E7DB120-6914-4989-83F4-B6EE072A0C7A}">
      <text>
        <r>
          <rPr>
            <b/>
            <sz val="9"/>
            <color indexed="81"/>
            <rFont val="Tahoma"/>
            <family val="2"/>
          </rPr>
          <t>John:</t>
        </r>
        <r>
          <rPr>
            <sz val="9"/>
            <color indexed="81"/>
            <rFont val="Tahoma"/>
            <family val="2"/>
          </rPr>
          <t xml:space="preserve">
Manually entered options</t>
        </r>
      </text>
    </comment>
    <comment ref="AA229" authorId="2" shapeId="0" xr:uid="{B55603F5-C590-478E-811B-E8C723767D16}">
      <text>
        <r>
          <rPr>
            <b/>
            <sz val="9"/>
            <color indexed="81"/>
            <rFont val="Tahoma"/>
            <family val="2"/>
          </rPr>
          <t>John:</t>
        </r>
        <r>
          <rPr>
            <sz val="9"/>
            <color indexed="81"/>
            <rFont val="Tahoma"/>
            <family val="2"/>
          </rPr>
          <t xml:space="preserve">
When copying the Template experiment, search and replace
- Refresh with Refresh# based on a new range name for this table
- R20C, R21C, R22C &amp; R23C with the Min, Max &amp; Refresh row of the new table
- Check the range in the Duplicate column for the random values (Column 35)
Delete the Refresh row if the random formulas are not being used. Can also delete the Cum value and Duplicate formulas</t>
        </r>
      </text>
    </comment>
    <comment ref="G230" authorId="2" shapeId="0" xr:uid="{24136E15-21F6-4143-8582-BC85E6737341}">
      <text>
        <r>
          <rPr>
            <b/>
            <sz val="9"/>
            <color indexed="81"/>
            <rFont val="Tahoma"/>
            <family val="2"/>
          </rPr>
          <t>John:</t>
        </r>
        <r>
          <rPr>
            <sz val="9"/>
            <color indexed="81"/>
            <rFont val="Tahoma"/>
            <family val="2"/>
          </rPr>
          <t xml:space="preserve">
Yellow highlight means that this value has been altered for this experiment</t>
        </r>
      </text>
    </comment>
    <comment ref="AA230" authorId="2" shapeId="0" xr:uid="{3F65FCC3-18CB-4BD8-81E5-59EF2945ED40}">
      <text>
        <r>
          <rPr>
            <b/>
            <sz val="9"/>
            <color indexed="81"/>
            <rFont val="Tahoma"/>
            <family val="2"/>
          </rPr>
          <t>John:</t>
        </r>
        <r>
          <rPr>
            <sz val="9"/>
            <color indexed="81"/>
            <rFont val="Tahoma"/>
            <family val="2"/>
          </rPr>
          <t xml:space="preserve">
Multiply the difference in the lowest and highest option for each of the control varaibles to calculated the number of trials required in the experiment</t>
        </r>
      </text>
    </comment>
    <comment ref="H231" authorId="2" shapeId="0" xr:uid="{10114C39-36E9-4EA1-85A9-C9F3C2BDE7AA}">
      <text>
        <r>
          <rPr>
            <b/>
            <sz val="9"/>
            <color indexed="81"/>
            <rFont val="Tahoma"/>
            <family val="2"/>
          </rPr>
          <t>John:</t>
        </r>
        <r>
          <rPr>
            <sz val="9"/>
            <color indexed="81"/>
            <rFont val="Tahoma"/>
            <family val="2"/>
          </rPr>
          <t xml:space="preserve">
Manually entered options</t>
        </r>
      </text>
    </comment>
    <comment ref="AA262" authorId="2" shapeId="0" xr:uid="{E27FFD4B-E2F9-4E78-977F-16E359064D16}">
      <text>
        <r>
          <rPr>
            <b/>
            <sz val="9"/>
            <color indexed="81"/>
            <rFont val="Tahoma"/>
            <family val="2"/>
          </rPr>
          <t>John:</t>
        </r>
        <r>
          <rPr>
            <sz val="9"/>
            <color indexed="81"/>
            <rFont val="Tahoma"/>
            <family val="2"/>
          </rPr>
          <t xml:space="preserve">
When copying the Template experiment, search and replace
- Refresh with Refresh# based on a new range name for this table
- R20C, R21C, R22C &amp; R23C with the Min, Max &amp; Refresh row of the new table
- Check the range in the Duplicate column for the random values (Column 35)
Delete the Refresh row if the random formulas are not being used. Can also delete the Cum value and Duplicate formulas</t>
        </r>
      </text>
    </comment>
    <comment ref="G263" authorId="2" shapeId="0" xr:uid="{17B64587-78ED-4060-805A-0515CFF12562}">
      <text>
        <r>
          <rPr>
            <b/>
            <sz val="9"/>
            <color indexed="81"/>
            <rFont val="Tahoma"/>
            <family val="2"/>
          </rPr>
          <t>John:</t>
        </r>
        <r>
          <rPr>
            <sz val="9"/>
            <color indexed="81"/>
            <rFont val="Tahoma"/>
            <family val="2"/>
          </rPr>
          <t xml:space="preserve">
Yellow highlight means that this value has been altered for this experiment</t>
        </r>
      </text>
    </comment>
    <comment ref="AA263" authorId="2" shapeId="0" xr:uid="{7927CF4C-CA6F-4927-98C7-5B8A6E3116F9}">
      <text>
        <r>
          <rPr>
            <b/>
            <sz val="9"/>
            <color indexed="81"/>
            <rFont val="Tahoma"/>
            <family val="2"/>
          </rPr>
          <t>John:</t>
        </r>
        <r>
          <rPr>
            <sz val="9"/>
            <color indexed="81"/>
            <rFont val="Tahoma"/>
            <family val="2"/>
          </rPr>
          <t xml:space="preserve">
Multiply the difference in the lowest and highest option for each of the control varaibles to calculated the number of trials required in the experiment</t>
        </r>
      </text>
    </comment>
    <comment ref="H264" authorId="2" shapeId="0" xr:uid="{C8BD9262-3914-4408-873C-2F6AA6ECF42C}">
      <text>
        <r>
          <rPr>
            <b/>
            <sz val="9"/>
            <color indexed="81"/>
            <rFont val="Tahoma"/>
            <family val="2"/>
          </rPr>
          <t>John:</t>
        </r>
        <r>
          <rPr>
            <sz val="9"/>
            <color indexed="81"/>
            <rFont val="Tahoma"/>
            <family val="2"/>
          </rPr>
          <t xml:space="preserve">
Manually entered options</t>
        </r>
      </text>
    </comment>
    <comment ref="AA295" authorId="2" shapeId="0" xr:uid="{00A4290B-95FE-4EE2-B2E4-0FBEDDD13033}">
      <text>
        <r>
          <rPr>
            <b/>
            <sz val="9"/>
            <color indexed="81"/>
            <rFont val="Tahoma"/>
            <family val="2"/>
          </rPr>
          <t>John:</t>
        </r>
        <r>
          <rPr>
            <sz val="9"/>
            <color indexed="81"/>
            <rFont val="Tahoma"/>
            <family val="2"/>
          </rPr>
          <t xml:space="preserve">
When copying the Template experiment, search and replace
- Refresh with Refresh# based on a new range name for this table
- R20C, R21C, R22C &amp; R23C with the Min, Max &amp; Refresh row of the new table
- Check the range in the Duplicate column for the random values (Column 35)
Delete the Refresh row if the random formulas are not being used. Can also delete the Cum value and Duplicate formulas</t>
        </r>
      </text>
    </comment>
    <comment ref="G296" authorId="2" shapeId="0" xr:uid="{59577559-93D8-43AC-BB23-793065DD6C7D}">
      <text>
        <r>
          <rPr>
            <b/>
            <sz val="9"/>
            <color indexed="81"/>
            <rFont val="Tahoma"/>
            <family val="2"/>
          </rPr>
          <t>John:</t>
        </r>
        <r>
          <rPr>
            <sz val="9"/>
            <color indexed="81"/>
            <rFont val="Tahoma"/>
            <family val="2"/>
          </rPr>
          <t xml:space="preserve">
Yellow highlight means that this value has been altered for this experiment</t>
        </r>
      </text>
    </comment>
    <comment ref="AA296" authorId="2" shapeId="0" xr:uid="{4586DE30-B13C-4186-84DF-4EE616D56BE5}">
      <text>
        <r>
          <rPr>
            <b/>
            <sz val="9"/>
            <color indexed="81"/>
            <rFont val="Tahoma"/>
            <family val="2"/>
          </rPr>
          <t>John:</t>
        </r>
        <r>
          <rPr>
            <sz val="9"/>
            <color indexed="81"/>
            <rFont val="Tahoma"/>
            <family val="2"/>
          </rPr>
          <t xml:space="preserve">
Multiply the difference in the lowest and highest option for each of the control varaibles to calculated the number of trials required in the experiment</t>
        </r>
      </text>
    </comment>
    <comment ref="H297" authorId="2" shapeId="0" xr:uid="{8CD322DC-3714-4D8F-8438-32EC351BA696}">
      <text>
        <r>
          <rPr>
            <b/>
            <sz val="9"/>
            <color indexed="81"/>
            <rFont val="Tahoma"/>
            <family val="2"/>
          </rPr>
          <t>John:</t>
        </r>
        <r>
          <rPr>
            <sz val="9"/>
            <color indexed="81"/>
            <rFont val="Tahoma"/>
            <family val="2"/>
          </rPr>
          <t xml:space="preserve">
Manually entered options</t>
        </r>
      </text>
    </comment>
    <comment ref="AA344" authorId="2" shapeId="0" xr:uid="{9D5452B3-55E2-4CCF-AD86-94C5E6E99633}">
      <text>
        <r>
          <rPr>
            <b/>
            <sz val="9"/>
            <color indexed="81"/>
            <rFont val="Tahoma"/>
            <family val="2"/>
          </rPr>
          <t>John:</t>
        </r>
        <r>
          <rPr>
            <sz val="9"/>
            <color indexed="81"/>
            <rFont val="Tahoma"/>
            <family val="2"/>
          </rPr>
          <t xml:space="preserve">
Define the standard values for the farm, flock &amp; prices.
Include the genotype production calibration values in this experiment</t>
        </r>
      </text>
    </comment>
    <comment ref="FO344" authorId="2" shapeId="0" xr:uid="{70C09E47-6D28-43B6-8512-5D0CA0D363EC}">
      <text>
        <r>
          <rPr>
            <b/>
            <sz val="9"/>
            <color indexed="81"/>
            <rFont val="Tahoma"/>
            <family val="2"/>
          </rPr>
          <t>John:</t>
        </r>
        <r>
          <rPr>
            <sz val="9"/>
            <color indexed="81"/>
            <rFont val="Tahoma"/>
            <family val="2"/>
          </rPr>
          <t xml:space="preserve">
Values to convert TOL True?False to an index value</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John</author>
    <author>Michael Young (21512438)</author>
  </authors>
  <commentList>
    <comment ref="I1" authorId="0" shapeId="0" xr:uid="{EC2D1E32-31CD-4662-AE7B-704DDB614C7E}">
      <text>
        <r>
          <rPr>
            <b/>
            <sz val="9"/>
            <color indexed="81"/>
            <rFont val="Tahoma"/>
            <family val="2"/>
          </rPr>
          <t>John:</t>
        </r>
        <r>
          <rPr>
            <sz val="9"/>
            <color indexed="81"/>
            <rFont val="Tahoma"/>
            <family val="2"/>
          </rPr>
          <t xml:space="preserve">
Perhaps 2 different tables MM &amp; Mat. And different formulas in Experiment.xl</t>
        </r>
      </text>
    </comment>
    <comment ref="B4" authorId="0" shapeId="0" xr:uid="{461EA410-8DA2-4938-94E7-07B89D685F63}">
      <text>
        <r>
          <rPr>
            <b/>
            <sz val="9"/>
            <color indexed="81"/>
            <rFont val="Tahoma"/>
            <family val="2"/>
          </rPr>
          <t>John:</t>
        </r>
        <r>
          <rPr>
            <sz val="9"/>
            <color indexed="81"/>
            <rFont val="Tahoma"/>
            <family val="2"/>
          </rPr>
          <t xml:space="preserve">
The Master data sheet is used for most of the data but some data varies by TOL and is already a large table so it has been copied for each TOL.
The range names for the detailed TOL table are defined within the sheet.
The Master name should be deleted so that it can't be used inadvertantently</t>
        </r>
      </text>
    </comment>
    <comment ref="D9" authorId="1" shapeId="0" xr:uid="{2EFB7F80-66AF-4884-8AE4-64CD04E5122A}">
      <text>
        <r>
          <rPr>
            <b/>
            <sz val="9"/>
            <color indexed="81"/>
            <rFont val="Tahoma"/>
            <family val="2"/>
          </rPr>
          <t>Michael:</t>
        </r>
        <r>
          <rPr>
            <sz val="9"/>
            <color indexed="81"/>
            <rFont val="Tahoma"/>
            <family val="2"/>
          </rPr>
          <t xml:space="preserve">
Mask which season types are included
Note the slices numbers in this mask are different to the slice numbers for the DSP season types in the model proper because in the DSP 'typ' is removed (by this mask). However, 'typ' exists in the inputs and this mask as slice 0</t>
        </r>
      </text>
    </comment>
    <comment ref="F9" authorId="1" shapeId="0" xr:uid="{2AAF25CC-FE72-4B62-8EBE-916E4E229258}">
      <text>
        <r>
          <rPr>
            <b/>
            <sz val="9"/>
            <color indexed="81"/>
            <rFont val="Tahoma"/>
            <family val="2"/>
          </rPr>
          <t>Michael Young (21512438):</t>
        </r>
        <r>
          <rPr>
            <sz val="9"/>
            <color indexed="81"/>
            <rFont val="Tahoma"/>
            <family val="2"/>
          </rPr>
          <t xml:space="preserve">
number of years in the season sequence. Default is 1.</t>
        </r>
      </text>
    </comment>
    <comment ref="G9" authorId="0" shapeId="0" xr:uid="{6ED2DAB1-BF80-49C1-88BA-B5FC0F5A4F8F}">
      <text>
        <r>
          <rPr>
            <b/>
            <sz val="9"/>
            <color indexed="81"/>
            <rFont val="Tahoma"/>
            <family val="2"/>
          </rPr>
          <t>John:</t>
        </r>
        <r>
          <rPr>
            <sz val="9"/>
            <color indexed="81"/>
            <rFont val="Tahoma"/>
            <family val="2"/>
          </rPr>
          <t xml:space="preserve">
comment: are season nodes included in steady state model, note: they always are for dsp model)</t>
        </r>
      </text>
    </comment>
    <comment ref="I9" authorId="1" shapeId="0" xr:uid="{DE33CE51-676E-4E70-8899-565097C14D9C}">
      <text>
        <r>
          <rPr>
            <b/>
            <sz val="9"/>
            <color indexed="81"/>
            <rFont val="Tahoma"/>
            <family val="2"/>
          </rPr>
          <t>Michael Young (21512438):</t>
        </r>
        <r>
          <rPr>
            <sz val="9"/>
            <color indexed="81"/>
            <rFont val="Tahoma"/>
            <family val="2"/>
          </rPr>
          <t xml:space="preserve">
boolean to control if t axis exists in generator loops</t>
        </r>
      </text>
    </comment>
    <comment ref="M19" authorId="0" shapeId="0" xr:uid="{1FA51801-62FC-4E7B-A765-AE060C6D328F}">
      <text>
        <r>
          <rPr>
            <b/>
            <sz val="9"/>
            <color indexed="81"/>
            <rFont val="Tahoma"/>
            <family val="2"/>
          </rPr>
          <t>John:</t>
        </r>
        <r>
          <rPr>
            <sz val="9"/>
            <color indexed="81"/>
            <rFont val="Tahoma"/>
            <family val="2"/>
          </rPr>
          <t xml:space="preserve">
Adjust twin survival (independent of single survival) to achieve 67% survival</t>
        </r>
      </text>
    </comment>
    <comment ref="N19" authorId="0" shapeId="0" xr:uid="{1DBFA4B7-286D-4B9F-8856-719CBA5D87CB}">
      <text>
        <r>
          <rPr>
            <b/>
            <sz val="9"/>
            <color indexed="81"/>
            <rFont val="Tahoma"/>
            <family val="2"/>
          </rPr>
          <t>John:</t>
        </r>
        <r>
          <rPr>
            <sz val="9"/>
            <color indexed="81"/>
            <rFont val="Tahoma"/>
            <family val="2"/>
          </rPr>
          <t xml:space="preserve">
Adjust the adult single ewe GFW to 5.5kg</t>
        </r>
      </text>
    </comment>
    <comment ref="O19" authorId="0" shapeId="0" xr:uid="{BA149CEE-1943-47C0-ABB9-15D5A78D065D}">
      <text>
        <r>
          <rPr>
            <b/>
            <sz val="9"/>
            <color indexed="81"/>
            <rFont val="Tahoma"/>
            <family val="2"/>
          </rPr>
          <t>John:</t>
        </r>
        <r>
          <rPr>
            <sz val="9"/>
            <color indexed="81"/>
            <rFont val="Tahoma"/>
            <family val="2"/>
          </rPr>
          <t xml:space="preserve">
FD of adult ewes 19u
</t>
        </r>
      </text>
    </comment>
    <comment ref="P19" authorId="0" shapeId="0" xr:uid="{C004388F-BF3D-4D7E-B3FC-21D2361C0D97}">
      <text>
        <r>
          <rPr>
            <b/>
            <sz val="9"/>
            <color indexed="81"/>
            <rFont val="Tahoma"/>
            <family val="2"/>
          </rPr>
          <t>John:</t>
        </r>
        <r>
          <rPr>
            <sz val="9"/>
            <color indexed="81"/>
            <rFont val="Tahoma"/>
            <family val="2"/>
          </rPr>
          <t xml:space="preserve">
No change of seasonality of the merinos</t>
        </r>
      </text>
    </comment>
    <comment ref="Q19" authorId="0" shapeId="0" xr:uid="{9D51EA68-267B-4D02-BC9C-6064209DC1AD}">
      <text>
        <r>
          <rPr>
            <b/>
            <sz val="9"/>
            <color indexed="81"/>
            <rFont val="Tahoma"/>
            <family val="2"/>
          </rPr>
          <t>John:</t>
        </r>
        <r>
          <rPr>
            <sz val="9"/>
            <color indexed="81"/>
            <rFont val="Tahoma"/>
            <family val="2"/>
          </rPr>
          <t xml:space="preserve">
No change of seasonality of the merinos</t>
        </r>
      </text>
    </comment>
    <comment ref="R19" authorId="0" shapeId="0" xr:uid="{F216FE90-691C-4981-9234-3E789FBE8570}">
      <text>
        <r>
          <rPr>
            <b/>
            <sz val="9"/>
            <color indexed="81"/>
            <rFont val="Tahoma"/>
            <family val="2"/>
          </rPr>
          <t>John:</t>
        </r>
        <r>
          <rPr>
            <sz val="9"/>
            <color indexed="81"/>
            <rFont val="Tahoma"/>
            <family val="2"/>
          </rPr>
          <t xml:space="preserve">
Adjust proportion of drys to 12%</t>
        </r>
      </text>
    </comment>
    <comment ref="S19" authorId="0" shapeId="0" xr:uid="{B50BCE52-3C96-40EE-BD1C-8904813A92AE}">
      <text>
        <r>
          <rPr>
            <b/>
            <sz val="9"/>
            <color indexed="81"/>
            <rFont val="Tahoma"/>
            <family val="2"/>
          </rPr>
          <t>John:</t>
        </r>
        <r>
          <rPr>
            <sz val="9"/>
            <color indexed="81"/>
            <rFont val="Tahoma"/>
            <family val="2"/>
          </rPr>
          <t xml:space="preserve">
Reduce reproduction to scan 128%</t>
        </r>
      </text>
    </comment>
    <comment ref="T19" authorId="0" shapeId="0" xr:uid="{E3073E9F-5DC8-42CA-B87E-E6421AF22A96}">
      <text>
        <r>
          <rPr>
            <b/>
            <sz val="9"/>
            <color indexed="81"/>
            <rFont val="Tahoma"/>
            <family val="2"/>
          </rPr>
          <t>John:</t>
        </r>
        <r>
          <rPr>
            <sz val="9"/>
            <color indexed="81"/>
            <rFont val="Tahoma"/>
            <family val="2"/>
          </rPr>
          <t xml:space="preserve">
Adjust single survival to 88%</t>
        </r>
      </text>
    </comment>
    <comment ref="U19" authorId="0" shapeId="0" xr:uid="{51587EE0-75C7-4D36-9B52-D15DCC58C91E}">
      <text>
        <r>
          <rPr>
            <b/>
            <sz val="9"/>
            <color indexed="81"/>
            <rFont val="Tahoma"/>
            <family val="2"/>
          </rPr>
          <t>John:</t>
        </r>
        <r>
          <rPr>
            <sz val="9"/>
            <color indexed="81"/>
            <rFont val="Tahoma"/>
            <family val="2"/>
          </rPr>
          <t xml:space="preserve">
Adjust single survival to 88%</t>
        </r>
      </text>
    </comment>
    <comment ref="V19" authorId="0" shapeId="0" xr:uid="{3DA513B2-37DD-4156-9708-A97D0BF9F181}">
      <text>
        <r>
          <rPr>
            <b/>
            <sz val="9"/>
            <color indexed="81"/>
            <rFont val="Tahoma"/>
            <family val="2"/>
          </rPr>
          <t>John:</t>
        </r>
        <r>
          <rPr>
            <sz val="9"/>
            <color indexed="81"/>
            <rFont val="Tahoma"/>
            <family val="2"/>
          </rPr>
          <t xml:space="preserve">
Adjust single survival to 88%</t>
        </r>
      </text>
    </comment>
    <comment ref="W19" authorId="0" shapeId="0" xr:uid="{592C85BF-1FA6-4CEB-98A9-A9AC01468A26}">
      <text>
        <r>
          <rPr>
            <b/>
            <sz val="9"/>
            <color indexed="81"/>
            <rFont val="Tahoma"/>
            <family val="2"/>
          </rPr>
          <t>John:</t>
        </r>
        <r>
          <rPr>
            <sz val="9"/>
            <color indexed="81"/>
            <rFont val="Tahoma"/>
            <family val="2"/>
          </rPr>
          <t xml:space="preserve">
Adjust twin survival (independent of single survival) to achieve 67% survival</t>
        </r>
      </text>
    </comment>
    <comment ref="X19" authorId="0" shapeId="0" xr:uid="{9A4862F8-47E4-44CB-93E6-61148195FE20}">
      <text>
        <r>
          <rPr>
            <b/>
            <sz val="9"/>
            <color indexed="81"/>
            <rFont val="Tahoma"/>
            <family val="2"/>
          </rPr>
          <t>John:</t>
        </r>
        <r>
          <rPr>
            <sz val="9"/>
            <color indexed="81"/>
            <rFont val="Tahoma"/>
            <family val="2"/>
          </rPr>
          <t xml:space="preserve">
Adjust the adult single ewe GFW to 5.8kg</t>
        </r>
      </text>
    </comment>
    <comment ref="Y19" authorId="0" shapeId="0" xr:uid="{05FC8B13-887F-4136-9436-47A2BEC253D5}">
      <text>
        <r>
          <rPr>
            <b/>
            <sz val="9"/>
            <color indexed="81"/>
            <rFont val="Tahoma"/>
            <family val="2"/>
          </rPr>
          <t>John:</t>
        </r>
        <r>
          <rPr>
            <sz val="9"/>
            <color indexed="81"/>
            <rFont val="Tahoma"/>
            <family val="2"/>
          </rPr>
          <t xml:space="preserve">
FD of adult ewes 19.5u
</t>
        </r>
      </text>
    </comment>
    <comment ref="Z19" authorId="0" shapeId="0" xr:uid="{3F964074-5EBD-4FE9-AE45-026C2B07BEB4}">
      <text>
        <r>
          <rPr>
            <b/>
            <sz val="9"/>
            <color indexed="81"/>
            <rFont val="Tahoma"/>
            <family val="2"/>
          </rPr>
          <t>John:</t>
        </r>
        <r>
          <rPr>
            <sz val="9"/>
            <color indexed="81"/>
            <rFont val="Tahoma"/>
            <family val="2"/>
          </rPr>
          <t xml:space="preserve">
No change of seasonality of the merinos</t>
        </r>
      </text>
    </comment>
    <comment ref="AA19" authorId="0" shapeId="0" xr:uid="{1D1F12BD-656D-4381-9C33-47EC3CA08163}">
      <text>
        <r>
          <rPr>
            <b/>
            <sz val="9"/>
            <color indexed="81"/>
            <rFont val="Tahoma"/>
            <family val="2"/>
          </rPr>
          <t>John:</t>
        </r>
        <r>
          <rPr>
            <sz val="9"/>
            <color indexed="81"/>
            <rFont val="Tahoma"/>
            <family val="2"/>
          </rPr>
          <t xml:space="preserve">
No change of seasonality of the merinos</t>
        </r>
      </text>
    </comment>
    <comment ref="AB19" authorId="0" shapeId="0" xr:uid="{BDE7C5EE-3DB6-46B0-AEA7-5BB78594FDF4}">
      <text>
        <r>
          <rPr>
            <b/>
            <sz val="9"/>
            <color indexed="81"/>
            <rFont val="Tahoma"/>
            <family val="2"/>
          </rPr>
          <t>John:</t>
        </r>
        <r>
          <rPr>
            <sz val="9"/>
            <color indexed="81"/>
            <rFont val="Tahoma"/>
            <family val="2"/>
          </rPr>
          <t xml:space="preserve">
Adjust proportion of drys to 12%</t>
        </r>
      </text>
    </comment>
    <comment ref="AC19" authorId="0" shapeId="0" xr:uid="{85E0B707-F084-4A46-94B8-77768BD26C75}">
      <text>
        <r>
          <rPr>
            <b/>
            <sz val="9"/>
            <color indexed="81"/>
            <rFont val="Tahoma"/>
            <family val="2"/>
          </rPr>
          <t>John:</t>
        </r>
        <r>
          <rPr>
            <sz val="9"/>
            <color indexed="81"/>
            <rFont val="Tahoma"/>
            <family val="2"/>
          </rPr>
          <t xml:space="preserve">
Reduce reproduction to scan 128%</t>
        </r>
      </text>
    </comment>
    <comment ref="AD19" authorId="0" shapeId="0" xr:uid="{7490DC7A-572F-4567-B755-AA4AB1948770}">
      <text>
        <r>
          <rPr>
            <b/>
            <sz val="9"/>
            <color indexed="81"/>
            <rFont val="Tahoma"/>
            <family val="2"/>
          </rPr>
          <t>John:</t>
        </r>
        <r>
          <rPr>
            <sz val="9"/>
            <color indexed="81"/>
            <rFont val="Tahoma"/>
            <family val="2"/>
          </rPr>
          <t xml:space="preserve">
Adjust single survival to 88%</t>
        </r>
      </text>
    </comment>
    <comment ref="AE19" authorId="0" shapeId="0" xr:uid="{A49BAAFB-0F1E-41A3-91FD-9512D484DF6B}">
      <text>
        <r>
          <rPr>
            <b/>
            <sz val="9"/>
            <color indexed="81"/>
            <rFont val="Tahoma"/>
            <family val="2"/>
          </rPr>
          <t>John:</t>
        </r>
        <r>
          <rPr>
            <sz val="9"/>
            <color indexed="81"/>
            <rFont val="Tahoma"/>
            <family val="2"/>
          </rPr>
          <t xml:space="preserve">
Adjust single survival to 88%</t>
        </r>
      </text>
    </comment>
    <comment ref="AF19" authorId="0" shapeId="0" xr:uid="{F67677B0-4C41-43B9-9AB5-022FF2E91F40}">
      <text>
        <r>
          <rPr>
            <b/>
            <sz val="9"/>
            <color indexed="81"/>
            <rFont val="Tahoma"/>
            <family val="2"/>
          </rPr>
          <t>John:</t>
        </r>
        <r>
          <rPr>
            <sz val="9"/>
            <color indexed="81"/>
            <rFont val="Tahoma"/>
            <family val="2"/>
          </rPr>
          <t xml:space="preserve">
Adjust single survival to 88%</t>
        </r>
      </text>
    </comment>
    <comment ref="AG19" authorId="0" shapeId="0" xr:uid="{1B44FD45-DBA7-47C9-B4BF-13646FA8B631}">
      <text>
        <r>
          <rPr>
            <b/>
            <sz val="9"/>
            <color indexed="81"/>
            <rFont val="Tahoma"/>
            <family val="2"/>
          </rPr>
          <t>John:</t>
        </r>
        <r>
          <rPr>
            <sz val="9"/>
            <color indexed="81"/>
            <rFont val="Tahoma"/>
            <family val="2"/>
          </rPr>
          <t xml:space="preserve">
Adjust twin survival (independent of single survival) to achieve 67% survival</t>
        </r>
      </text>
    </comment>
    <comment ref="AH19" authorId="0" shapeId="0" xr:uid="{E63DFCA1-1D5E-4839-8BAC-DCA943E772BA}">
      <text>
        <r>
          <rPr>
            <b/>
            <sz val="9"/>
            <color indexed="81"/>
            <rFont val="Tahoma"/>
            <family val="2"/>
          </rPr>
          <t>John:</t>
        </r>
        <r>
          <rPr>
            <sz val="9"/>
            <color indexed="81"/>
            <rFont val="Tahoma"/>
            <family val="2"/>
          </rPr>
          <t xml:space="preserve">
Adjust the adult single ewe GFW to 5.5kg</t>
        </r>
      </text>
    </comment>
    <comment ref="AI19" authorId="0" shapeId="0" xr:uid="{1D4B0D7A-34E5-411B-9C69-946DC3738549}">
      <text>
        <r>
          <rPr>
            <b/>
            <sz val="9"/>
            <color indexed="81"/>
            <rFont val="Tahoma"/>
            <family val="2"/>
          </rPr>
          <t>John:</t>
        </r>
        <r>
          <rPr>
            <sz val="9"/>
            <color indexed="81"/>
            <rFont val="Tahoma"/>
            <family val="2"/>
          </rPr>
          <t xml:space="preserve">
FD of adult ewes 19u
</t>
        </r>
      </text>
    </comment>
    <comment ref="AJ19" authorId="0" shapeId="0" xr:uid="{C5D127C5-253A-479A-8B3E-5C0012ADE658}">
      <text>
        <r>
          <rPr>
            <b/>
            <sz val="9"/>
            <color indexed="81"/>
            <rFont val="Tahoma"/>
            <family val="2"/>
          </rPr>
          <t>John:</t>
        </r>
        <r>
          <rPr>
            <sz val="9"/>
            <color indexed="81"/>
            <rFont val="Tahoma"/>
            <family val="2"/>
          </rPr>
          <t xml:space="preserve">
No change of seasonality of the merinos</t>
        </r>
      </text>
    </comment>
    <comment ref="AK19" authorId="0" shapeId="0" xr:uid="{4E27EAEE-B5A3-473A-9658-26131DEDB0D2}">
      <text>
        <r>
          <rPr>
            <b/>
            <sz val="9"/>
            <color indexed="81"/>
            <rFont val="Tahoma"/>
            <family val="2"/>
          </rPr>
          <t>John:</t>
        </r>
        <r>
          <rPr>
            <sz val="9"/>
            <color indexed="81"/>
            <rFont val="Tahoma"/>
            <family val="2"/>
          </rPr>
          <t xml:space="preserve">
No change of seasonality of the merinos</t>
        </r>
      </text>
    </comment>
    <comment ref="AL19" authorId="0" shapeId="0" xr:uid="{65D5409D-C905-47D8-B3CD-A3F9431151BE}">
      <text>
        <r>
          <rPr>
            <b/>
            <sz val="9"/>
            <color indexed="81"/>
            <rFont val="Tahoma"/>
            <family val="2"/>
          </rPr>
          <t>John:</t>
        </r>
        <r>
          <rPr>
            <sz val="9"/>
            <color indexed="81"/>
            <rFont val="Tahoma"/>
            <family val="2"/>
          </rPr>
          <t xml:space="preserve">
Adjust proportion of drys to 12%</t>
        </r>
      </text>
    </comment>
    <comment ref="AM19" authorId="0" shapeId="0" xr:uid="{46E98FFC-9ACB-48C8-B4A4-EBF24626BD9E}">
      <text>
        <r>
          <rPr>
            <b/>
            <sz val="9"/>
            <color indexed="81"/>
            <rFont val="Tahoma"/>
            <family val="2"/>
          </rPr>
          <t>John:</t>
        </r>
        <r>
          <rPr>
            <sz val="9"/>
            <color indexed="81"/>
            <rFont val="Tahoma"/>
            <family val="2"/>
          </rPr>
          <t xml:space="preserve">
Reduce reproduction to scan 128%</t>
        </r>
      </text>
    </comment>
    <comment ref="AN19" authorId="0" shapeId="0" xr:uid="{4FAAB810-58F2-4BFC-B595-CD296C9709A0}">
      <text>
        <r>
          <rPr>
            <b/>
            <sz val="9"/>
            <color indexed="81"/>
            <rFont val="Tahoma"/>
            <family val="2"/>
          </rPr>
          <t>John:</t>
        </r>
        <r>
          <rPr>
            <sz val="9"/>
            <color indexed="81"/>
            <rFont val="Tahoma"/>
            <family val="2"/>
          </rPr>
          <t xml:space="preserve">
Adjust single survival to 88%</t>
        </r>
      </text>
    </comment>
    <comment ref="AO19" authorId="0" shapeId="0" xr:uid="{C577131F-2CA4-4BDC-9DFA-01F026F35FF9}">
      <text>
        <r>
          <rPr>
            <b/>
            <sz val="9"/>
            <color indexed="81"/>
            <rFont val="Tahoma"/>
            <family val="2"/>
          </rPr>
          <t>John:</t>
        </r>
        <r>
          <rPr>
            <sz val="9"/>
            <color indexed="81"/>
            <rFont val="Tahoma"/>
            <family val="2"/>
          </rPr>
          <t xml:space="preserve">
Adjust single survival to 88%</t>
        </r>
      </text>
    </comment>
    <comment ref="AP19" authorId="0" shapeId="0" xr:uid="{365D0889-98E3-42A1-9A0C-2E71E165D7DA}">
      <text>
        <r>
          <rPr>
            <b/>
            <sz val="9"/>
            <color indexed="81"/>
            <rFont val="Tahoma"/>
            <family val="2"/>
          </rPr>
          <t>John:</t>
        </r>
        <r>
          <rPr>
            <sz val="9"/>
            <color indexed="81"/>
            <rFont val="Tahoma"/>
            <family val="2"/>
          </rPr>
          <t xml:space="preserve">
Adjust single survival to 88%</t>
        </r>
      </text>
    </comment>
    <comment ref="AJ22" authorId="0" shapeId="0" xr:uid="{31D35AE4-D467-4AC7-8131-54311A577A87}">
      <text>
        <r>
          <rPr>
            <b/>
            <sz val="9"/>
            <color indexed="81"/>
            <rFont val="Tahoma"/>
            <family val="2"/>
          </rPr>
          <t>John:</t>
        </r>
        <r>
          <rPr>
            <sz val="9"/>
            <color indexed="81"/>
            <rFont val="Tahoma"/>
            <family val="2"/>
          </rPr>
          <t xml:space="preserve">
Reduce seasonality pf meat breeds to same as merinos</t>
        </r>
      </text>
    </comment>
    <comment ref="AK22" authorId="0" shapeId="0" xr:uid="{BFB0436F-712F-4061-B89C-E4BA16A9C719}">
      <text>
        <r>
          <rPr>
            <b/>
            <sz val="9"/>
            <color indexed="81"/>
            <rFont val="Tahoma"/>
            <family val="2"/>
          </rPr>
          <t>John:</t>
        </r>
        <r>
          <rPr>
            <sz val="9"/>
            <color indexed="81"/>
            <rFont val="Tahoma"/>
            <family val="2"/>
          </rPr>
          <t xml:space="preserve">
Reduce seasonality pf meat breeds to same as merinos</t>
        </r>
      </text>
    </comment>
    <comment ref="F38" authorId="0" shapeId="0" xr:uid="{7886D2AA-E1A1-48EB-B01B-75C980021CD4}">
      <text>
        <r>
          <rPr>
            <b/>
            <sz val="9"/>
            <color indexed="81"/>
            <rFont val="Tahoma"/>
            <family val="2"/>
          </rPr>
          <t>John:</t>
        </r>
        <r>
          <rPr>
            <sz val="9"/>
            <color indexed="81"/>
            <rFont val="Tahoma"/>
            <family val="2"/>
          </rPr>
          <t xml:space="preserve">
Change which weanage feed supply adjustment is selected for:
i - TOL
k0 -Wean age.
g - genotype
Note: For EL analysis the adjustment is active in all periods not just post weaning
Using weanage adjustment because it can be set up to span all generator periods</t>
        </r>
      </text>
    </comment>
    <comment ref="H45" authorId="1" shapeId="0" xr:uid="{C6A03901-1FDC-4F08-95BA-8D7854B7D631}">
      <text>
        <r>
          <rPr>
            <b/>
            <sz val="9"/>
            <color indexed="81"/>
            <rFont val="Tahoma"/>
            <family val="2"/>
          </rPr>
          <t>Michael Young (21512438):</t>
        </r>
        <r>
          <rPr>
            <sz val="9"/>
            <color indexed="81"/>
            <rFont val="Tahoma"/>
            <family val="2"/>
          </rPr>
          <t xml:space="preserve">
upper bound for casual staff duing the year (not including seeding or harv time)</t>
        </r>
      </text>
    </comment>
    <comment ref="I45" authorId="1" shapeId="0" xr:uid="{647C0E70-7CAA-476E-86E9-4C18C738AF33}">
      <text>
        <r>
          <rPr>
            <b/>
            <sz val="9"/>
            <color indexed="81"/>
            <rFont val="Tahoma"/>
            <family val="2"/>
          </rPr>
          <t>Michael Young (21512438):</t>
        </r>
        <r>
          <rPr>
            <sz val="9"/>
            <color indexed="81"/>
            <rFont val="Tahoma"/>
            <family val="2"/>
          </rPr>
          <t xml:space="preserve">
upper bound for casual staff during seeding and harv time.</t>
        </r>
      </text>
    </comment>
    <comment ref="J45" authorId="1" shapeId="0" xr:uid="{A01DC9DD-68DE-478C-B441-34D40A747625}">
      <text>
        <r>
          <rPr>
            <b/>
            <sz val="9"/>
            <color indexed="81"/>
            <rFont val="Tahoma"/>
            <family val="2"/>
          </rPr>
          <t>Michael Young (21512438):</t>
        </r>
        <r>
          <rPr>
            <sz val="9"/>
            <color indexed="81"/>
            <rFont val="Tahoma"/>
            <family val="2"/>
          </rPr>
          <t xml:space="preserve">
control if cropgrazing is included. Default is True</t>
        </r>
      </text>
    </comment>
    <comment ref="K45" authorId="0" shapeId="0" xr:uid="{1BFE2227-B00A-41D9-9174-0A8F63E92714}">
      <text>
        <r>
          <rPr>
            <b/>
            <sz val="9"/>
            <color indexed="81"/>
            <rFont val="Tahoma"/>
            <family val="2"/>
          </rPr>
          <t>John:</t>
        </r>
        <r>
          <rPr>
            <sz val="9"/>
            <color indexed="81"/>
            <rFont val="Tahoma"/>
            <family val="2"/>
          </rPr>
          <t xml:space="preserve">
Yields in all rot on all LMUS</t>
        </r>
      </text>
    </comment>
    <comment ref="L45" authorId="1" shapeId="0" xr:uid="{5676E7FC-B417-4955-B594-5E59B7332B68}">
      <text>
        <r>
          <rPr>
            <b/>
            <sz val="9"/>
            <color indexed="81"/>
            <rFont val="Tahoma"/>
            <family val="2"/>
          </rPr>
          <t>Michael Young (21512438):</t>
        </r>
        <r>
          <rPr>
            <sz val="9"/>
            <color indexed="81"/>
            <rFont val="Tahoma"/>
            <family val="2"/>
          </rPr>
          <t xml:space="preserve">
this does germ and pgr</t>
        </r>
      </text>
    </comment>
    <comment ref="C53" authorId="1" shapeId="0" xr:uid="{DA9FE64F-FD62-4479-B4B8-A72B5FFD23A5}">
      <text>
        <r>
          <rPr>
            <b/>
            <sz val="9"/>
            <color indexed="81"/>
            <rFont val="Tahoma"/>
            <family val="2"/>
          </rPr>
          <t>Michael Young (21512438):</t>
        </r>
        <r>
          <rPr>
            <sz val="9"/>
            <color indexed="81"/>
            <rFont val="Tahoma"/>
            <family val="2"/>
          </rPr>
          <t xml:space="preserve">
rev number is appended to std rev pkl file. So you can specify which trial to use as std.
rev_create will not operate as expected if used concurrently with equation compare.</t>
        </r>
      </text>
    </comment>
    <comment ref="D53" authorId="1" shapeId="0" xr:uid="{6E215660-2040-4102-AE11-B85436DCB75C}">
      <text>
        <r>
          <rPr>
            <b/>
            <sz val="9"/>
            <color indexed="81"/>
            <rFont val="Tahoma"/>
            <family val="2"/>
          </rPr>
          <t>Michael Young (21512438):</t>
        </r>
        <r>
          <rPr>
            <sz val="9"/>
            <color indexed="81"/>
            <rFont val="Tahoma"/>
            <family val="2"/>
          </rPr>
          <t xml:space="preserve">
rev number is appended to std rev pkl file. So you can specify which trial to use as std.</t>
        </r>
      </text>
    </comment>
    <comment ref="E53" authorId="0" shapeId="0" xr:uid="{809E65D6-36B0-4DDB-BC80-197807A2F9D5}">
      <text>
        <r>
          <rPr>
            <b/>
            <sz val="9"/>
            <color indexed="81"/>
            <rFont val="Tahoma"/>
            <family val="2"/>
          </rPr>
          <t>John:</t>
        </r>
        <r>
          <rPr>
            <sz val="9"/>
            <color indexed="81"/>
            <rFont val="Tahoma"/>
            <family val="2"/>
          </rPr>
          <t xml:space="preserve">
CFW</t>
        </r>
      </text>
    </comment>
    <comment ref="F53" authorId="0" shapeId="0" xr:uid="{292A8B6C-8B44-4B92-8322-115D624CE2C8}">
      <text>
        <r>
          <rPr>
            <b/>
            <sz val="9"/>
            <color indexed="81"/>
            <rFont val="Tahoma"/>
            <family val="2"/>
          </rPr>
          <t>John:</t>
        </r>
        <r>
          <rPr>
            <sz val="9"/>
            <color indexed="81"/>
            <rFont val="Tahoma"/>
            <family val="2"/>
          </rPr>
          <t xml:space="preserve">
FD</t>
        </r>
      </text>
    </comment>
    <comment ref="G53" authorId="0" shapeId="0" xr:uid="{01A54B10-F1CA-4102-98B1-DBE78A6F215C}">
      <text>
        <r>
          <rPr>
            <b/>
            <sz val="9"/>
            <color indexed="81"/>
            <rFont val="Tahoma"/>
            <family val="2"/>
          </rPr>
          <t>John:</t>
        </r>
        <r>
          <rPr>
            <sz val="9"/>
            <color indexed="81"/>
            <rFont val="Tahoma"/>
            <family val="2"/>
          </rPr>
          <t xml:space="preserve">
Conception</t>
        </r>
      </text>
    </comment>
    <comment ref="H53" authorId="0" shapeId="0" xr:uid="{18E330D2-A310-4444-BE02-7043BFD0C779}">
      <text>
        <r>
          <rPr>
            <b/>
            <sz val="9"/>
            <color indexed="81"/>
            <rFont val="Tahoma"/>
            <family val="2"/>
          </rPr>
          <t>John:</t>
        </r>
        <r>
          <rPr>
            <sz val="9"/>
            <color indexed="81"/>
            <rFont val="Tahoma"/>
            <family val="2"/>
          </rPr>
          <t xml:space="preserve">
Litter Size</t>
        </r>
      </text>
    </comment>
    <comment ref="I53" authorId="0" shapeId="0" xr:uid="{5CBA9B54-6F4B-4483-BF47-56B0CA4669BB}">
      <text>
        <r>
          <rPr>
            <b/>
            <sz val="9"/>
            <color indexed="81"/>
            <rFont val="Tahoma"/>
            <family val="2"/>
          </rPr>
          <t>John:</t>
        </r>
        <r>
          <rPr>
            <sz val="9"/>
            <color indexed="81"/>
            <rFont val="Tahoma"/>
            <family val="2"/>
          </rPr>
          <t xml:space="preserve">
ERA (Ewe rearing ability = Lamb survival)</t>
        </r>
      </text>
    </comment>
    <comment ref="J53" authorId="0" shapeId="0" xr:uid="{38980419-4115-4F54-9D85-E6630634F0C2}">
      <text>
        <r>
          <rPr>
            <b/>
            <sz val="9"/>
            <color indexed="81"/>
            <rFont val="Tahoma"/>
            <family val="2"/>
          </rPr>
          <t>John:</t>
        </r>
        <r>
          <rPr>
            <sz val="9"/>
            <color indexed="81"/>
            <rFont val="Tahoma"/>
            <family val="2"/>
          </rPr>
          <t xml:space="preserve">
Mortality</t>
        </r>
      </text>
    </comment>
    <comment ref="K53" authorId="0" shapeId="0" xr:uid="{A208B569-39FA-4228-A167-BF99A493FBB6}">
      <text>
        <r>
          <rPr>
            <b/>
            <sz val="9"/>
            <color indexed="81"/>
            <rFont val="Tahoma"/>
            <family val="2"/>
          </rPr>
          <t>John:</t>
        </r>
        <r>
          <rPr>
            <sz val="9"/>
            <color indexed="81"/>
            <rFont val="Tahoma"/>
            <family val="2"/>
          </rPr>
          <t xml:space="preserve">
LWC (Liveweight change)</t>
        </r>
      </text>
    </comment>
    <comment ref="L53" authorId="0" shapeId="0" xr:uid="{44F73C05-691C-4B3B-8E18-7BA8348D0B11}">
      <text>
        <r>
          <rPr>
            <b/>
            <sz val="9"/>
            <color indexed="81"/>
            <rFont val="Tahoma"/>
            <family val="2"/>
          </rPr>
          <t>John:</t>
        </r>
        <r>
          <rPr>
            <sz val="9"/>
            <color indexed="81"/>
            <rFont val="Tahoma"/>
            <family val="2"/>
          </rPr>
          <t xml:space="preserve">
Random</t>
        </r>
      </text>
    </comment>
    <comment ref="N53" authorId="0" shapeId="0" xr:uid="{B0C87333-30C5-4833-9BD0-F6FA0843BFBF}">
      <text>
        <r>
          <rPr>
            <b/>
            <sz val="9"/>
            <color indexed="81"/>
            <rFont val="Tahoma"/>
            <family val="2"/>
          </rPr>
          <t>John:</t>
        </r>
        <r>
          <rPr>
            <sz val="9"/>
            <color indexed="81"/>
            <rFont val="Tahoma"/>
            <family val="2"/>
          </rPr>
          <t xml:space="preserve">
Repro rate: Adjust std scanning %. Applied after saa[scan_std_c2] - all ages and all genotypes.
Also applied to scanning % in  f_conception_cs</t>
        </r>
      </text>
    </comment>
    <comment ref="O53" authorId="0" shapeId="0" xr:uid="{4287E431-2C83-408E-B04F-7F5CB35C5976}">
      <text>
        <r>
          <rPr>
            <b/>
            <sz val="9"/>
            <color indexed="81"/>
            <rFont val="Tahoma"/>
            <family val="2"/>
          </rPr>
          <t>John:</t>
        </r>
        <r>
          <rPr>
            <sz val="9"/>
            <color indexed="81"/>
            <rFont val="Tahoma"/>
            <family val="2"/>
          </rPr>
          <t xml:space="preserve">
Lamb survival (singles and twins), used to alter era trait</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John</author>
  </authors>
  <commentList>
    <comment ref="B398" authorId="0" shapeId="0" xr:uid="{8B5846BF-7FFD-4EC5-9FA2-A341B930DAAD}">
      <text>
        <r>
          <rPr>
            <b/>
            <sz val="9"/>
            <color indexed="81"/>
            <rFont val="Tahoma"/>
            <family val="2"/>
          </rPr>
          <t>John:</t>
        </r>
        <r>
          <rPr>
            <sz val="9"/>
            <color indexed="81"/>
            <rFont val="Tahoma"/>
            <family val="2"/>
          </rPr>
          <t xml:space="preserve">
Control the feed supply patterns that can be selected (by masking them).
Note: the samepatterns with different starting weights are controlled together
Note: if the level of N or F change then the feed supply being masked with a specific w slice will change.</t>
        </r>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John</author>
  </authors>
  <commentList>
    <comment ref="B2" authorId="0" shapeId="0" xr:uid="{77F0482A-894C-4966-90FC-A8FCCE18E0EC}">
      <text>
        <r>
          <rPr>
            <b/>
            <sz val="9"/>
            <color indexed="81"/>
            <rFont val="Tahoma"/>
            <family val="2"/>
          </rPr>
          <t>John:</t>
        </r>
        <r>
          <rPr>
            <sz val="9"/>
            <color indexed="81"/>
            <rFont val="Tahoma"/>
            <family val="2"/>
          </rPr>
          <t xml:space="preserve">
Maximum output without including special variables in rvals.
Excluding the LW, FEC and numbers with p axis</t>
        </r>
      </text>
    </comment>
    <comment ref="C2" authorId="0" shapeId="0" xr:uid="{4F49EC50-1310-4AE0-B9DA-594808854674}">
      <text>
        <r>
          <rPr>
            <b/>
            <sz val="9"/>
            <color indexed="81"/>
            <rFont val="Tahoma"/>
            <family val="2"/>
          </rPr>
          <t>John:</t>
        </r>
        <r>
          <rPr>
            <sz val="9"/>
            <color indexed="81"/>
            <rFont val="Tahoma"/>
            <family val="2"/>
          </rPr>
          <t xml:space="preserve">
All reports except profitarea</t>
        </r>
      </text>
    </comment>
    <comment ref="D2" authorId="0" shapeId="0" xr:uid="{B0FC5A95-8931-4808-A6EF-45C78AE02290}">
      <text>
        <r>
          <rPr>
            <b/>
            <sz val="9"/>
            <color indexed="81"/>
            <rFont val="Tahoma"/>
            <family val="2"/>
          </rPr>
          <t>John:</t>
        </r>
        <r>
          <rPr>
            <sz val="9"/>
            <color indexed="81"/>
            <rFont val="Tahoma"/>
            <family val="2"/>
          </rPr>
          <t xml:space="preserve">
All reports except profitarea &amp; nv</t>
        </r>
      </text>
    </comment>
    <comment ref="E2" authorId="0" shapeId="0" xr:uid="{453FF591-768C-482D-B860-3A4BCA40F3F1}">
      <text>
        <r>
          <rPr>
            <b/>
            <sz val="9"/>
            <color indexed="81"/>
            <rFont val="Tahoma"/>
            <family val="2"/>
          </rPr>
          <t>John:</t>
        </r>
        <r>
          <rPr>
            <sz val="9"/>
            <color indexed="81"/>
            <rFont val="Tahoma"/>
            <family val="2"/>
          </rPr>
          <t xml:space="preserve">
Minimum info - little feed budget info</t>
        </r>
      </text>
    </comment>
    <comment ref="F2" authorId="0" shapeId="0" xr:uid="{546AC4FB-772A-4E8E-BB7A-F07DC79FF780}">
      <text>
        <r>
          <rPr>
            <b/>
            <sz val="9"/>
            <color indexed="81"/>
            <rFont val="Tahoma"/>
            <family val="2"/>
          </rPr>
          <t>John:</t>
        </r>
        <r>
          <rPr>
            <sz val="9"/>
            <color indexed="81"/>
            <rFont val="Tahoma"/>
            <family val="2"/>
          </rPr>
          <t xml:space="preserve">
Default plus Area graph</t>
        </r>
      </text>
    </comment>
    <comment ref="G2" authorId="0" shapeId="0" xr:uid="{9D0BBB64-A507-4B05-9183-ED775DE8C61C}">
      <text>
        <r>
          <rPr>
            <b/>
            <sz val="9"/>
            <color indexed="81"/>
            <rFont val="Tahoma"/>
            <family val="2"/>
          </rPr>
          <t>John:</t>
        </r>
        <r>
          <rPr>
            <sz val="9"/>
            <color indexed="81"/>
            <rFont val="Tahoma"/>
            <family val="2"/>
          </rPr>
          <t xml:space="preserve">
For EL minimal report</t>
        </r>
      </text>
    </comment>
    <comment ref="H2" authorId="0" shapeId="0" xr:uid="{1703B8D5-0937-41AD-9B22-A8B0733475F0}">
      <text>
        <r>
          <rPr>
            <b/>
            <sz val="9"/>
            <color indexed="81"/>
            <rFont val="Tahoma"/>
            <family val="2"/>
          </rPr>
          <t>John:</t>
        </r>
        <r>
          <rPr>
            <sz val="9"/>
            <color indexed="81"/>
            <rFont val="Tahoma"/>
            <family val="2"/>
          </rPr>
          <t xml:space="preserve">
For PS feed calibration with extra numbers info</t>
        </r>
      </text>
    </comment>
    <comment ref="A21" authorId="0" shapeId="0" xr:uid="{2C198DD0-7BAE-4405-B2EE-687AEE7DC919}">
      <text>
        <r>
          <rPr>
            <b/>
            <sz val="9"/>
            <color indexed="81"/>
            <rFont val="Tahoma"/>
            <family val="2"/>
          </rPr>
          <t>John:</t>
        </r>
        <r>
          <rPr>
            <sz val="9"/>
            <color indexed="81"/>
            <rFont val="Tahoma"/>
            <family val="2"/>
          </rPr>
          <t xml:space="preserve">
A single line report for the EL project</t>
        </r>
      </text>
    </comment>
    <comment ref="B29" authorId="0" shapeId="0" xr:uid="{C1773C77-DC46-465E-9F33-8BFA92764DB2}">
      <text>
        <r>
          <rPr>
            <b/>
            <sz val="9"/>
            <color indexed="81"/>
            <rFont val="Tahoma"/>
            <family val="2"/>
          </rPr>
          <t>John:</t>
        </r>
        <r>
          <rPr>
            <sz val="9"/>
            <color indexed="81"/>
            <rFont val="Tahoma"/>
            <family val="2"/>
          </rPr>
          <t xml:space="preserve">
These are the detailed results that require extra r_vals to be stored during the soultion</t>
        </r>
      </text>
    </comment>
    <comment ref="C29" authorId="0" shapeId="0" xr:uid="{332F42E0-4055-469C-A2AA-7D3C98E83494}">
      <text>
        <r>
          <rPr>
            <b/>
            <sz val="9"/>
            <color indexed="81"/>
            <rFont val="Tahoma"/>
            <family val="2"/>
          </rPr>
          <t>John:</t>
        </r>
        <r>
          <rPr>
            <sz val="9"/>
            <color indexed="81"/>
            <rFont val="Tahoma"/>
            <family val="2"/>
          </rPr>
          <t xml:space="preserve">
These are the detailed results that require extra r_vals to be stored during the soultion</t>
        </r>
      </text>
    </comment>
    <comment ref="D29" authorId="0" shapeId="0" xr:uid="{D82DD1D3-740D-4ED3-BC76-3436BD44A525}">
      <text>
        <r>
          <rPr>
            <b/>
            <sz val="9"/>
            <color indexed="81"/>
            <rFont val="Tahoma"/>
            <family val="2"/>
          </rPr>
          <t>John:</t>
        </r>
        <r>
          <rPr>
            <sz val="9"/>
            <color indexed="81"/>
            <rFont val="Tahoma"/>
            <family val="2"/>
          </rPr>
          <t xml:space="preserve">
These are the detailed results that require extra r_vals to be stored during the soultion</t>
        </r>
      </text>
    </comment>
    <comment ref="E29" authorId="0" shapeId="0" xr:uid="{7C5119D5-99EB-4AB5-9F6A-AF17F05F8AFC}">
      <text>
        <r>
          <rPr>
            <b/>
            <sz val="9"/>
            <color indexed="81"/>
            <rFont val="Tahoma"/>
            <family val="2"/>
          </rPr>
          <t>John:</t>
        </r>
        <r>
          <rPr>
            <sz val="9"/>
            <color indexed="81"/>
            <rFont val="Tahoma"/>
            <family val="2"/>
          </rPr>
          <t xml:space="preserve">
These are the detailed results that require extra r_vals to be stored during the soultion</t>
        </r>
      </text>
    </comment>
    <comment ref="F29" authorId="0" shapeId="0" xr:uid="{549A68C9-F18A-430A-AB3F-6DA860599229}">
      <text>
        <r>
          <rPr>
            <b/>
            <sz val="9"/>
            <color indexed="81"/>
            <rFont val="Tahoma"/>
            <family val="2"/>
          </rPr>
          <t>John:</t>
        </r>
        <r>
          <rPr>
            <sz val="9"/>
            <color indexed="81"/>
            <rFont val="Tahoma"/>
            <family val="2"/>
          </rPr>
          <t xml:space="preserve">
These are the detailed results that require extra r_vals to be stored during the soultion</t>
        </r>
      </text>
    </comment>
    <comment ref="G29" authorId="0" shapeId="0" xr:uid="{BF762F1B-5514-4F33-A9A2-7772E3C826DE}">
      <text>
        <r>
          <rPr>
            <b/>
            <sz val="9"/>
            <color indexed="81"/>
            <rFont val="Tahoma"/>
            <family val="2"/>
          </rPr>
          <t>John:</t>
        </r>
        <r>
          <rPr>
            <sz val="9"/>
            <color indexed="81"/>
            <rFont val="Tahoma"/>
            <family val="2"/>
          </rPr>
          <t xml:space="preserve">
These are the detailed results that require extra r_vals to be stored during the soultion</t>
        </r>
      </text>
    </comment>
    <comment ref="H29" authorId="0" shapeId="0" xr:uid="{4AB32019-A895-42E1-B393-9FC8EC8F2761}">
      <text>
        <r>
          <rPr>
            <b/>
            <sz val="9"/>
            <color indexed="81"/>
            <rFont val="Tahoma"/>
            <family val="2"/>
          </rPr>
          <t>John:</t>
        </r>
        <r>
          <rPr>
            <sz val="9"/>
            <color indexed="81"/>
            <rFont val="Tahoma"/>
            <family val="2"/>
          </rPr>
          <t xml:space="preserve">
These are the detailed results that require extra r_vals to be stored during the soultion</t>
        </r>
      </text>
    </comment>
    <comment ref="B47" authorId="0" shapeId="0" xr:uid="{4BCDD0F3-1950-4643-8EB2-E59CA6998311}">
      <text>
        <r>
          <rPr>
            <b/>
            <sz val="9"/>
            <color indexed="81"/>
            <rFont val="Tahoma"/>
            <family val="2"/>
          </rPr>
          <t>John:</t>
        </r>
        <r>
          <rPr>
            <sz val="9"/>
            <color indexed="81"/>
            <rFont val="Tahoma"/>
            <family val="2"/>
          </rPr>
          <t xml:space="preserve">
These are the detailed results that require extra r_vals to be stored during the soultion</t>
        </r>
      </text>
    </comment>
    <comment ref="C47" authorId="0" shapeId="0" xr:uid="{DDB0178D-45BB-4576-821A-ED4486E97A5E}">
      <text>
        <r>
          <rPr>
            <b/>
            <sz val="9"/>
            <color indexed="81"/>
            <rFont val="Tahoma"/>
            <family val="2"/>
          </rPr>
          <t>John:</t>
        </r>
        <r>
          <rPr>
            <sz val="9"/>
            <color indexed="81"/>
            <rFont val="Tahoma"/>
            <family val="2"/>
          </rPr>
          <t xml:space="preserve">
These are the detailed results that require extra r_vals to be stored during the soultion</t>
        </r>
      </text>
    </comment>
    <comment ref="D47" authorId="0" shapeId="0" xr:uid="{28265F78-4694-4086-A77C-643C68ED72DC}">
      <text>
        <r>
          <rPr>
            <b/>
            <sz val="9"/>
            <color indexed="81"/>
            <rFont val="Tahoma"/>
            <family val="2"/>
          </rPr>
          <t>John:</t>
        </r>
        <r>
          <rPr>
            <sz val="9"/>
            <color indexed="81"/>
            <rFont val="Tahoma"/>
            <family val="2"/>
          </rPr>
          <t xml:space="preserve">
These are the detailed results that require extra r_vals to be stored during the soultion</t>
        </r>
      </text>
    </comment>
    <comment ref="E47" authorId="0" shapeId="0" xr:uid="{3BCA6EC6-D6D8-429C-8332-78F519DBB8D9}">
      <text>
        <r>
          <rPr>
            <b/>
            <sz val="9"/>
            <color indexed="81"/>
            <rFont val="Tahoma"/>
            <family val="2"/>
          </rPr>
          <t>John:</t>
        </r>
        <r>
          <rPr>
            <sz val="9"/>
            <color indexed="81"/>
            <rFont val="Tahoma"/>
            <family val="2"/>
          </rPr>
          <t xml:space="preserve">
These are the detailed results that require extra r_vals to be stored during the soultion</t>
        </r>
      </text>
    </comment>
    <comment ref="F47" authorId="0" shapeId="0" xr:uid="{A9D8019A-8EA0-459E-995B-7E6522E2347F}">
      <text>
        <r>
          <rPr>
            <b/>
            <sz val="9"/>
            <color indexed="81"/>
            <rFont val="Tahoma"/>
            <family val="2"/>
          </rPr>
          <t>John:</t>
        </r>
        <r>
          <rPr>
            <sz val="9"/>
            <color indexed="81"/>
            <rFont val="Tahoma"/>
            <family val="2"/>
          </rPr>
          <t xml:space="preserve">
These are the detailed results that require extra r_vals to be stored during the soultion</t>
        </r>
      </text>
    </comment>
    <comment ref="G47" authorId="0" shapeId="0" xr:uid="{8B35E9C1-833F-4813-8BBE-A5279006877B}">
      <text>
        <r>
          <rPr>
            <b/>
            <sz val="9"/>
            <color indexed="81"/>
            <rFont val="Tahoma"/>
            <family val="2"/>
          </rPr>
          <t>John:</t>
        </r>
        <r>
          <rPr>
            <sz val="9"/>
            <color indexed="81"/>
            <rFont val="Tahoma"/>
            <family val="2"/>
          </rPr>
          <t xml:space="preserve">
These are the detailed results that require extra r_vals to be stored during the soultion</t>
        </r>
      </text>
    </comment>
    <comment ref="H47" authorId="0" shapeId="0" xr:uid="{701F5130-075D-4585-962B-40739581365E}">
      <text>
        <r>
          <rPr>
            <b/>
            <sz val="9"/>
            <color indexed="81"/>
            <rFont val="Tahoma"/>
            <family val="2"/>
          </rPr>
          <t>John:</t>
        </r>
        <r>
          <rPr>
            <sz val="9"/>
            <color indexed="81"/>
            <rFont val="Tahoma"/>
            <family val="2"/>
          </rPr>
          <t xml:space="preserve">
These are the detailed results that require extra r_vals to be stored during the soultion</t>
        </r>
      </text>
    </comment>
    <comment ref="G51" authorId="0" shapeId="0" xr:uid="{7BEDFA36-C75D-41EA-A182-33B97FF100F4}">
      <text>
        <r>
          <rPr>
            <b/>
            <sz val="9"/>
            <color indexed="81"/>
            <rFont val="Tahoma"/>
            <family val="2"/>
          </rPr>
          <t>John:</t>
        </r>
        <r>
          <rPr>
            <sz val="9"/>
            <color indexed="81"/>
            <rFont val="Tahoma"/>
            <family val="2"/>
          </rPr>
          <t xml:space="preserve">
Can only access this in an automated way if the report is not multi processed.
The sires, dams and offs reports are different lengths and they are concatenated differently if multiprocessed.</t>
        </r>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Michael Young (21512438)</author>
    <author>Michael Young</author>
    <author>John</author>
  </authors>
  <commentList>
    <comment ref="F3" authorId="0" shapeId="0" xr:uid="{01C56F29-389B-49A1-B992-79901999C653}">
      <text>
        <r>
          <rPr>
            <b/>
            <sz val="9"/>
            <color indexed="81"/>
            <rFont val="Tahoma"/>
            <family val="2"/>
          </rPr>
          <t>Michael Young (21512438):</t>
        </r>
        <r>
          <rPr>
            <sz val="9"/>
            <color indexed="81"/>
            <rFont val="Tahoma"/>
            <family val="2"/>
          </rPr>
          <t xml:space="preserve">
In the trial name don't use special characters (%, /, :)
Pandas doesn’t recognise the special characters (% and /)  in the trial name description. The code will run fine you just wont be able to view the df.
Special characers can also affect the filename of the pkl files (eg / and :). Using these affects the ability to report the trials.</t>
        </r>
      </text>
    </comment>
    <comment ref="G3" authorId="0" shapeId="0" xr:uid="{E435D7A5-591E-4D49-9BA4-A47E6E4DC63F}">
      <text>
        <r>
          <rPr>
            <b/>
            <sz val="9"/>
            <color indexed="81"/>
            <rFont val="Tahoma"/>
            <family val="2"/>
          </rPr>
          <t>Michael Young (21512438):</t>
        </r>
        <r>
          <rPr>
            <sz val="9"/>
            <color indexed="81"/>
            <rFont val="Tahoma"/>
            <family val="2"/>
          </rPr>
          <t xml:space="preserve">
Must match the key assigned in Sensitivity.py</t>
        </r>
      </text>
    </comment>
    <comment ref="H3" authorId="1" shapeId="0" xr:uid="{5D9C3883-ABE9-4DD4-8C20-F7C1371C06DB}">
      <text>
        <r>
          <rPr>
            <b/>
            <sz val="9"/>
            <color indexed="81"/>
            <rFont val="Tahoma"/>
            <family val="2"/>
          </rPr>
          <t>Michael Young:</t>
        </r>
        <r>
          <rPr>
            <sz val="9"/>
            <color indexed="81"/>
            <rFont val="Tahoma"/>
            <family val="2"/>
          </rPr>
          <t xml:space="preserve">
Optional
- Needed for pas</t>
        </r>
      </text>
    </comment>
    <comment ref="I3" authorId="1" shapeId="0" xr:uid="{D1561CD9-1B5B-470A-9CF0-4263D4E4BCEB}">
      <text>
        <r>
          <rPr>
            <b/>
            <sz val="9"/>
            <color indexed="81"/>
            <rFont val="Tahoma"/>
            <family val="2"/>
          </rPr>
          <t>Michael Young:</t>
        </r>
        <r>
          <rPr>
            <sz val="9"/>
            <color indexed="81"/>
            <rFont val="Tahoma"/>
            <family val="2"/>
          </rPr>
          <t xml:space="preserve">
Optional
- needed for arrays
- can handle complex slicing. Use comma between each axis slice. Eg 2:3,1:2</t>
        </r>
      </text>
    </comment>
    <comment ref="I4" authorId="2" shapeId="0" xr:uid="{97F68AC0-7985-4F08-8455-EF258B0660E5}">
      <text>
        <r>
          <rPr>
            <b/>
            <sz val="9"/>
            <color indexed="81"/>
            <rFont val="Tahoma"/>
            <family val="2"/>
          </rPr>
          <t>John:</t>
        </r>
        <r>
          <rPr>
            <sz val="9"/>
            <color indexed="81"/>
            <rFont val="Tahoma"/>
            <family val="2"/>
          </rPr>
          <t xml:space="preserve">
This cell will be '-' or 'Dup' 
Note: Will return Dup if there is an empty cell in a trial above the current trial</t>
        </r>
      </text>
    </comment>
    <comment ref="G9" authorId="0" shapeId="0" xr:uid="{1DB50CD1-ACD7-4B0D-8C61-34FB2199E607}">
      <text>
        <r>
          <rPr>
            <b/>
            <sz val="9"/>
            <color indexed="81"/>
            <rFont val="Tahoma"/>
            <family val="2"/>
          </rPr>
          <t>Michael:</t>
        </r>
        <r>
          <rPr>
            <sz val="9"/>
            <color indexed="81"/>
            <rFont val="Tahoma"/>
            <family val="2"/>
          </rPr>
          <t xml:space="preserve">
store the info in generator for the mortality report</t>
        </r>
      </text>
    </comment>
    <comment ref="G10" authorId="0" shapeId="0" xr:uid="{C157DF7E-923D-4D64-83C8-3D51AA1DA173}">
      <text>
        <r>
          <rPr>
            <b/>
            <sz val="9"/>
            <color indexed="81"/>
            <rFont val="Tahoma"/>
            <family val="2"/>
          </rPr>
          <t>Michael Young (21512438):</t>
        </r>
        <r>
          <rPr>
            <sz val="9"/>
            <color indexed="81"/>
            <rFont val="Tahoma"/>
            <family val="2"/>
          </rPr>
          <t xml:space="preserve">
store the info in generator for the feed budget report</t>
        </r>
      </text>
    </comment>
    <comment ref="G12" authorId="0" shapeId="0" xr:uid="{7ACED29D-B741-47B0-9361-50E2FB80067C}">
      <text>
        <r>
          <rPr>
            <b/>
            <sz val="9"/>
            <color indexed="81"/>
            <rFont val="Tahoma"/>
            <family val="2"/>
          </rPr>
          <t>Michael:</t>
        </r>
        <r>
          <rPr>
            <sz val="9"/>
            <color indexed="81"/>
            <rFont val="Tahoma"/>
            <family val="2"/>
          </rPr>
          <t xml:space="preserve">
Mask which season types are included
Note the slices numbers in this mask are different to the slice numbers for the DSP season types in the model proper because in the DSP 'typ' is removed (by this mask). However, 'typ' exists in the inputs and this mask as slice 0</t>
        </r>
      </text>
    </comment>
    <comment ref="I12" authorId="2" shapeId="0" xr:uid="{4DDBDFCB-2DF4-4310-B40F-ED62D8D0EE57}">
      <text>
        <r>
          <rPr>
            <b/>
            <sz val="9"/>
            <color indexed="81"/>
            <rFont val="Tahoma"/>
            <family val="2"/>
          </rPr>
          <t>John:</t>
        </r>
        <r>
          <rPr>
            <sz val="9"/>
            <color indexed="81"/>
            <rFont val="Tahoma"/>
            <family val="2"/>
          </rPr>
          <t xml:space="preserve">
All season types, so that all can be set to FALSE</t>
        </r>
      </text>
    </comment>
    <comment ref="J12" authorId="2" shapeId="0" xr:uid="{64E2BDDA-0C7E-4FC6-831B-3CC8F273122E}">
      <text>
        <r>
          <rPr>
            <b/>
            <sz val="9"/>
            <color indexed="81"/>
            <rFont val="Tahoma"/>
            <family val="2"/>
          </rPr>
          <t>John:</t>
        </r>
        <r>
          <rPr>
            <sz val="9"/>
            <color indexed="81"/>
            <rFont val="Tahoma"/>
            <family val="2"/>
          </rPr>
          <t xml:space="preserve">
The DSP season types. 
Excludes [0] because it is typ season
Excludes [-1] because it is currently not used</t>
        </r>
      </text>
    </comment>
    <comment ref="G13" authorId="2" shapeId="0" xr:uid="{20920CA2-92B3-4213-8C42-834F9B947F4D}">
      <text>
        <r>
          <rPr>
            <b/>
            <sz val="9"/>
            <color indexed="81"/>
            <rFont val="Tahoma"/>
            <family val="2"/>
          </rPr>
          <t>John:</t>
        </r>
        <r>
          <rPr>
            <sz val="9"/>
            <color indexed="81"/>
            <rFont val="Tahoma"/>
            <family val="2"/>
          </rPr>
          <t xml:space="preserve">
comment: are season nodes included in steady state model, note: they always are for dsp model)</t>
        </r>
      </text>
    </comment>
    <comment ref="G14" authorId="2" shapeId="0" xr:uid="{2A02DA56-BCF1-4AA6-ADB5-1CD1D9EE708C}">
      <text>
        <r>
          <rPr>
            <b/>
            <sz val="9"/>
            <color indexed="81"/>
            <rFont val="Tahoma"/>
            <family val="2"/>
          </rPr>
          <t>John:</t>
        </r>
        <r>
          <rPr>
            <sz val="9"/>
            <color indexed="81"/>
            <rFont val="Tahoma"/>
            <family val="2"/>
          </rPr>
          <t xml:space="preserve">
Minimum return on expenditure. An item of expenditure will only be selected if the return is greater than this value</t>
        </r>
      </text>
    </comment>
    <comment ref="G15" authorId="0" shapeId="0" xr:uid="{0B8A55EF-9C82-4586-9D74-A3E739093FD9}">
      <text>
        <r>
          <rPr>
            <b/>
            <sz val="9"/>
            <color indexed="81"/>
            <rFont val="Tahoma"/>
            <family val="2"/>
          </rPr>
          <t>Michael Young (21512438):</t>
        </r>
        <r>
          <rPr>
            <sz val="9"/>
            <color indexed="81"/>
            <rFont val="Tahoma"/>
            <family val="2"/>
          </rPr>
          <t xml:space="preserve">
boolean to control if t axis exists in generator loops</t>
        </r>
      </text>
    </comment>
    <comment ref="G16" authorId="0" shapeId="0" xr:uid="{57C6912C-91E2-4A8F-A42F-536BB6F4D821}">
      <text>
        <r>
          <rPr>
            <b/>
            <sz val="9"/>
            <color indexed="81"/>
            <rFont val="Tahoma"/>
            <family val="2"/>
          </rPr>
          <t>Michael Young (21512438):</t>
        </r>
        <r>
          <rPr>
            <sz val="9"/>
            <color indexed="81"/>
            <rFont val="Tahoma"/>
            <family val="2"/>
          </rPr>
          <t xml:space="preserve">
bool - use pkl fs or excel input fs</t>
        </r>
      </text>
    </comment>
    <comment ref="G18" authorId="0" shapeId="0" xr:uid="{945FF9E5-2994-43A6-BF48-E88ABF5090CB}">
      <text>
        <r>
          <rPr>
            <b/>
            <sz val="9"/>
            <color indexed="81"/>
            <rFont val="Tahoma"/>
            <family val="2"/>
          </rPr>
          <t>John:</t>
        </r>
        <r>
          <rPr>
            <sz val="9"/>
            <color indexed="81"/>
            <rFont val="Tahoma"/>
            <family val="2"/>
          </rPr>
          <t xml:space="preserve">
Include the r2 adjustment to feedsupply. Default is FALSE. Change to TRUE if either
a. Using the feed supply input from Property.xl
b. Using a pickle feedsupply but want to tweak that supply.
For case 'b' need to set the SAV on feedsupply_r2p to 0</t>
        </r>
      </text>
    </comment>
    <comment ref="G19" authorId="2" shapeId="0" xr:uid="{4C3B6A0D-28B9-49A6-8391-3A3226122053}">
      <text>
        <r>
          <rPr>
            <b/>
            <sz val="9"/>
            <color indexed="81"/>
            <rFont val="Tahoma"/>
            <family val="2"/>
          </rPr>
          <t>John:</t>
        </r>
        <r>
          <rPr>
            <sz val="9"/>
            <color indexed="81"/>
            <rFont val="Tahoma"/>
            <family val="2"/>
          </rPr>
          <t xml:space="preserve">
The default value for feedsupply_adj_r2p is from Property.xl.
Use this sav in conjunction with sav[r2adjust_inc] if wanting to use a pickle file for feedsupply (hence don't want to include the r2adjust from Prop.xl) but do want to tweak the pickle values using saa[feedsupply_adj_r2p]. A zero value here overwrites the values from Property.xls
The other compnents of this are fs_use_pkl = TRUE, r2adjust_inc = TRUE and sav[feedsupply_adj_r2p[:,:]] = 0</t>
        </r>
      </text>
    </comment>
    <comment ref="I19" authorId="0" shapeId="0" xr:uid="{41807E7F-8F21-4621-AA02-B7C2B81752FA}">
      <text>
        <r>
          <rPr>
            <b/>
            <sz val="9"/>
            <color indexed="81"/>
            <rFont val="Tahoma"/>
            <family val="2"/>
          </rPr>
          <t>John:</t>
        </r>
        <r>
          <rPr>
            <sz val="9"/>
            <color indexed="81"/>
            <rFont val="Tahoma"/>
            <family val="2"/>
          </rPr>
          <t xml:space="preserve">
All periods and slices of r2</t>
        </r>
      </text>
    </comment>
    <comment ref="G20" authorId="0" shapeId="0" xr:uid="{90DCD27D-A041-49F2-9642-BD00654B068A}">
      <text>
        <r>
          <rPr>
            <b/>
            <sz val="9"/>
            <color indexed="81"/>
            <rFont val="Tahoma"/>
            <family val="2"/>
          </rPr>
          <t>Michael Young (21512438):</t>
        </r>
        <r>
          <rPr>
            <sz val="9"/>
            <color indexed="81"/>
            <rFont val="Tahoma"/>
            <family val="2"/>
          </rPr>
          <t xml:space="preserve">
bool - overwrite the optimal pkl fs</t>
        </r>
      </text>
    </comment>
    <comment ref="G22" authorId="2" shapeId="0" xr:uid="{696924E3-ECDF-4C71-B1C8-DCC92805D4D8}">
      <text>
        <r>
          <rPr>
            <b/>
            <sz val="9"/>
            <color indexed="81"/>
            <rFont val="Tahoma"/>
            <family val="2"/>
          </rPr>
          <t>John:</t>
        </r>
        <r>
          <rPr>
            <sz val="9"/>
            <color indexed="81"/>
            <rFont val="Tahoma"/>
            <family val="2"/>
          </rPr>
          <t xml:space="preserve">
The default value in the code is 2.
Changing to 1 here can reduce solution time. Although it only has an effect if the ltwadj saved in the feedsupply pickle is correctly broadcast to the ltwadj arrays.</t>
        </r>
      </text>
    </comment>
    <comment ref="G23" authorId="2" shapeId="0" xr:uid="{4B8C63C4-66EC-4FD3-B2FB-6713ADBE8CC6}">
      <text>
        <r>
          <rPr>
            <b/>
            <sz val="9"/>
            <color indexed="81"/>
            <rFont val="Tahoma"/>
            <family val="2"/>
          </rPr>
          <t>John:</t>
        </r>
        <r>
          <rPr>
            <sz val="9"/>
            <color indexed="81"/>
            <rFont val="Tahoma"/>
            <family val="2"/>
          </rPr>
          <t xml:space="preserve">
Scale the effect of the dam LW profile on the progeny CFW &amp; FD as expressed by the dams</t>
        </r>
      </text>
    </comment>
    <comment ref="G24" authorId="2" shapeId="0" xr:uid="{2BE8AB74-FD85-4FC0-9B28-2DE0179EB69B}">
      <text>
        <r>
          <rPr>
            <b/>
            <sz val="9"/>
            <color indexed="81"/>
            <rFont val="Tahoma"/>
            <family val="2"/>
          </rPr>
          <t>John:</t>
        </r>
        <r>
          <rPr>
            <sz val="9"/>
            <color indexed="81"/>
            <rFont val="Tahoma"/>
            <family val="2"/>
          </rPr>
          <t xml:space="preserve">
Scale the effect of the dam LW profile on the progeny CFW &amp; FD as expressed by the offspring</t>
        </r>
      </text>
    </comment>
    <comment ref="G25" authorId="0" shapeId="0" xr:uid="{3B9E4987-BA3C-49D2-9DCC-F55D4F2816BA}">
      <text>
        <r>
          <rPr>
            <b/>
            <sz val="9"/>
            <color indexed="81"/>
            <rFont val="Tahoma"/>
            <family val="2"/>
          </rPr>
          <t xml:space="preserve">John:
</t>
        </r>
        <r>
          <rPr>
            <sz val="9"/>
            <color indexed="81"/>
            <rFont val="Tahoma"/>
            <family val="2"/>
          </rPr>
          <t>Coefficients that vary with litter size in utero</t>
        </r>
      </text>
    </comment>
    <comment ref="I25" authorId="0" shapeId="0" xr:uid="{2BB2ED64-5855-4DBD-8C10-C0FD9DA1AA9E}">
      <text>
        <r>
          <rPr>
            <sz val="9"/>
            <color indexed="81"/>
            <rFont val="Tahoma"/>
            <family val="2"/>
          </rPr>
          <t>LTW Pad level scalar for singles</t>
        </r>
      </text>
    </comment>
    <comment ref="J25" authorId="0" shapeId="0" xr:uid="{D6DD7FA6-A433-4B52-A6DC-43EE2B5AA3AB}">
      <text>
        <r>
          <rPr>
            <sz val="9"/>
            <color indexed="81"/>
            <rFont val="Tahoma"/>
            <family val="2"/>
          </rPr>
          <t xml:space="preserve">LTW Pad level scalar for multiples
</t>
        </r>
      </text>
    </comment>
    <comment ref="I26" authorId="0" shapeId="0" xr:uid="{C8D619B3-2C67-4B0E-A1C4-8B9E34D77C6E}">
      <text>
        <r>
          <rPr>
            <b/>
            <sz val="9"/>
            <color indexed="81"/>
            <rFont val="Tahoma"/>
            <family val="2"/>
          </rPr>
          <t>John:</t>
        </r>
        <r>
          <rPr>
            <sz val="9"/>
            <color indexed="81"/>
            <rFont val="Tahoma"/>
            <family val="2"/>
          </rPr>
          <t xml:space="preserve">
Relative availability</t>
        </r>
      </text>
    </comment>
    <comment ref="I27" authorId="0" shapeId="0" xr:uid="{22BD87D7-B6E6-44E4-8581-B79CB8AB80DD}">
      <text>
        <r>
          <rPr>
            <b/>
            <sz val="9"/>
            <color indexed="81"/>
            <rFont val="Tahoma"/>
            <family val="2"/>
          </rPr>
          <t>John:</t>
        </r>
        <r>
          <rPr>
            <sz val="9"/>
            <color indexed="81"/>
            <rFont val="Tahoma"/>
            <family val="2"/>
          </rPr>
          <t xml:space="preserve">
Weaner mortality</t>
        </r>
      </text>
    </comment>
    <comment ref="J27" authorId="0" shapeId="0" xr:uid="{ED9912CF-B23D-4485-81E3-C8E76B0CC893}">
      <text>
        <r>
          <rPr>
            <b/>
            <sz val="9"/>
            <color indexed="81"/>
            <rFont val="Tahoma"/>
            <family val="2"/>
          </rPr>
          <t>John:</t>
        </r>
        <r>
          <rPr>
            <sz val="9"/>
            <color indexed="81"/>
            <rFont val="Tahoma"/>
            <family val="2"/>
          </rPr>
          <t xml:space="preserve">
Dam mortality</t>
        </r>
      </text>
    </comment>
    <comment ref="K27" authorId="0" shapeId="0" xr:uid="{9DB94E84-A60C-4682-8B8F-46CE9D2C35F7}">
      <text>
        <r>
          <rPr>
            <b/>
            <sz val="9"/>
            <color indexed="81"/>
            <rFont val="Tahoma"/>
            <family val="2"/>
          </rPr>
          <t>John:</t>
        </r>
        <r>
          <rPr>
            <sz val="9"/>
            <color indexed="81"/>
            <rFont val="Tahoma"/>
            <family val="2"/>
          </rPr>
          <t xml:space="preserve">
Relative availability</t>
        </r>
      </text>
    </comment>
    <comment ref="I28" authorId="0" shapeId="0" xr:uid="{39E0A771-A87D-4BF5-80AF-A2284B70FC5D}">
      <text>
        <r>
          <rPr>
            <sz val="9"/>
            <color indexed="81"/>
            <rFont val="Tahoma"/>
            <family val="2"/>
          </rPr>
          <t>Progeny survival</t>
        </r>
      </text>
    </comment>
    <comment ref="J28" authorId="0" shapeId="0" xr:uid="{F78EA851-53C8-4DBE-AE0F-0BD0B0104B0A}">
      <text>
        <r>
          <rPr>
            <b/>
            <sz val="9"/>
            <color indexed="81"/>
            <rFont val="Tahoma"/>
            <family val="2"/>
          </rPr>
          <t>John:</t>
        </r>
        <r>
          <rPr>
            <sz val="9"/>
            <color indexed="81"/>
            <rFont val="Tahoma"/>
            <family val="2"/>
          </rPr>
          <t xml:space="preserve">
Relative availability</t>
        </r>
      </text>
    </comment>
    <comment ref="K28" authorId="0" shapeId="0" xr:uid="{026411FF-86CB-4C83-851A-19046A1B77CB}">
      <text>
        <r>
          <rPr>
            <sz val="9"/>
            <color indexed="81"/>
            <rFont val="Tahoma"/>
            <family val="2"/>
          </rPr>
          <t>Birth weight</t>
        </r>
      </text>
    </comment>
    <comment ref="L28" authorId="0" shapeId="0" xr:uid="{C72B340B-9A52-4340-B31B-94B124B57884}">
      <text>
        <r>
          <rPr>
            <sz val="9"/>
            <color indexed="81"/>
            <rFont val="Tahoma"/>
            <family val="2"/>
          </rPr>
          <t>Weaning weight</t>
        </r>
      </text>
    </comment>
    <comment ref="I29" authorId="0" shapeId="0" xr:uid="{57366F9A-4CC7-4DB6-BBD4-728021B451BA}">
      <text>
        <r>
          <rPr>
            <b/>
            <sz val="9"/>
            <color indexed="81"/>
            <rFont val="Tahoma"/>
            <family val="2"/>
          </rPr>
          <t>John:</t>
        </r>
        <r>
          <rPr>
            <sz val="9"/>
            <color indexed="81"/>
            <rFont val="Tahoma"/>
            <family val="2"/>
          </rPr>
          <t xml:space="preserve">
Weaner mortality</t>
        </r>
      </text>
    </comment>
    <comment ref="J29" authorId="0" shapeId="0" xr:uid="{F0463E95-DDB5-4A3E-9254-17EB1CB4EFE9}">
      <text>
        <r>
          <rPr>
            <b/>
            <sz val="9"/>
            <color indexed="81"/>
            <rFont val="Tahoma"/>
            <family val="2"/>
          </rPr>
          <t>John:</t>
        </r>
        <r>
          <rPr>
            <sz val="9"/>
            <color indexed="81"/>
            <rFont val="Tahoma"/>
            <family val="2"/>
          </rPr>
          <t xml:space="preserve">
Relative availability</t>
        </r>
      </text>
    </comment>
    <comment ref="I30" authorId="2" shapeId="0" xr:uid="{233DAE56-FE31-4B6A-BBE6-CF210C906836}">
      <text>
        <r>
          <rPr>
            <b/>
            <sz val="9"/>
            <color indexed="81"/>
            <rFont val="Tahoma"/>
            <family val="2"/>
          </rPr>
          <t>John:</t>
        </r>
        <r>
          <rPr>
            <sz val="9"/>
            <color indexed="81"/>
            <rFont val="Tahoma"/>
            <family val="2"/>
          </rPr>
          <t xml:space="preserve">
Equation compare may have unexpected effects if used with rev_create</t>
        </r>
      </text>
    </comment>
    <comment ref="I31" authorId="0" shapeId="0" xr:uid="{A557EAB6-01F4-4F97-BC11-9E40C8EAD49D}">
      <text>
        <r>
          <rPr>
            <b/>
            <sz val="9"/>
            <color indexed="81"/>
            <rFont val="Tahoma"/>
            <family val="2"/>
          </rPr>
          <t>Michael Young (21512438):</t>
        </r>
        <r>
          <rPr>
            <sz val="9"/>
            <color indexed="81"/>
            <rFont val="Tahoma"/>
            <family val="2"/>
          </rPr>
          <t xml:space="preserve">
rev number is appended to std rev pkl file. So you can specify which trial to use as std.
rev_create will not operate as expected if used concurrently with equation compare.</t>
        </r>
      </text>
    </comment>
    <comment ref="I32" authorId="0" shapeId="0" xr:uid="{E2174FFD-17B8-4EBA-80FE-F3ECB9074AB5}">
      <text>
        <r>
          <rPr>
            <b/>
            <sz val="9"/>
            <color indexed="81"/>
            <rFont val="Tahoma"/>
            <family val="2"/>
          </rPr>
          <t>Michael Young (21512438):</t>
        </r>
        <r>
          <rPr>
            <sz val="9"/>
            <color indexed="81"/>
            <rFont val="Tahoma"/>
            <family val="2"/>
          </rPr>
          <t xml:space="preserve">
rev number is appended to std rev pkl file. So you can specify which trial to use as std.</t>
        </r>
      </text>
    </comment>
    <comment ref="I33" authorId="2" shapeId="0" xr:uid="{694B356B-E562-474A-BA5F-004D731696DA}">
      <text>
        <r>
          <rPr>
            <b/>
            <sz val="9"/>
            <color indexed="81"/>
            <rFont val="Tahoma"/>
            <family val="2"/>
          </rPr>
          <t>John:</t>
        </r>
        <r>
          <rPr>
            <sz val="9"/>
            <color indexed="81"/>
            <rFont val="Tahoma"/>
            <family val="2"/>
          </rPr>
          <t xml:space="preserve">
CFW</t>
        </r>
      </text>
    </comment>
    <comment ref="J33" authorId="2" shapeId="0" xr:uid="{F68890A8-4742-41E7-8562-424BCE661365}">
      <text>
        <r>
          <rPr>
            <b/>
            <sz val="9"/>
            <color indexed="81"/>
            <rFont val="Tahoma"/>
            <family val="2"/>
          </rPr>
          <t>John:</t>
        </r>
        <r>
          <rPr>
            <sz val="9"/>
            <color indexed="81"/>
            <rFont val="Tahoma"/>
            <family val="2"/>
          </rPr>
          <t xml:space="preserve">
FD</t>
        </r>
      </text>
    </comment>
    <comment ref="K33" authorId="2" shapeId="0" xr:uid="{751F3203-A475-4CCD-8F87-E60D13FDBB88}">
      <text>
        <r>
          <rPr>
            <b/>
            <sz val="9"/>
            <color indexed="81"/>
            <rFont val="Tahoma"/>
            <family val="2"/>
          </rPr>
          <t>John:</t>
        </r>
        <r>
          <rPr>
            <sz val="9"/>
            <color indexed="81"/>
            <rFont val="Tahoma"/>
            <family val="2"/>
          </rPr>
          <t xml:space="preserve">
Conception</t>
        </r>
      </text>
    </comment>
    <comment ref="L33" authorId="2" shapeId="0" xr:uid="{06A44FED-8CAE-4383-BB23-5AED1BC3DDFD}">
      <text>
        <r>
          <rPr>
            <b/>
            <sz val="9"/>
            <color indexed="81"/>
            <rFont val="Tahoma"/>
            <family val="2"/>
          </rPr>
          <t>John:</t>
        </r>
        <r>
          <rPr>
            <sz val="9"/>
            <color indexed="81"/>
            <rFont val="Tahoma"/>
            <family val="2"/>
          </rPr>
          <t xml:space="preserve">
Litter Size</t>
        </r>
      </text>
    </comment>
    <comment ref="M33" authorId="2" shapeId="0" xr:uid="{CFD288DC-AE9E-4168-A8A6-A808CAE28608}">
      <text>
        <r>
          <rPr>
            <b/>
            <sz val="9"/>
            <color indexed="81"/>
            <rFont val="Tahoma"/>
            <family val="2"/>
          </rPr>
          <t>John:</t>
        </r>
        <r>
          <rPr>
            <sz val="9"/>
            <color indexed="81"/>
            <rFont val="Tahoma"/>
            <family val="2"/>
          </rPr>
          <t xml:space="preserve">
ERA (Ewe rearing ability = Lamb survival)</t>
        </r>
      </text>
    </comment>
    <comment ref="N33" authorId="2" shapeId="0" xr:uid="{3FF6336A-7C73-42EB-8513-A2A3CABA6D5D}">
      <text>
        <r>
          <rPr>
            <b/>
            <sz val="9"/>
            <color indexed="81"/>
            <rFont val="Tahoma"/>
            <family val="2"/>
          </rPr>
          <t>John:</t>
        </r>
        <r>
          <rPr>
            <sz val="9"/>
            <color indexed="81"/>
            <rFont val="Tahoma"/>
            <family val="2"/>
          </rPr>
          <t xml:space="preserve">
Mortality</t>
        </r>
      </text>
    </comment>
    <comment ref="O33" authorId="2" shapeId="0" xr:uid="{03054BB5-8E8F-48BF-9E60-C5581E416D95}">
      <text>
        <r>
          <rPr>
            <b/>
            <sz val="9"/>
            <color indexed="81"/>
            <rFont val="Tahoma"/>
            <family val="2"/>
          </rPr>
          <t>John:</t>
        </r>
        <r>
          <rPr>
            <sz val="9"/>
            <color indexed="81"/>
            <rFont val="Tahoma"/>
            <family val="2"/>
          </rPr>
          <t xml:space="preserve">
LWC (Liveweight change)</t>
        </r>
      </text>
    </comment>
    <comment ref="P33" authorId="2" shapeId="0" xr:uid="{32DB301A-0ACF-4A72-BDD0-D9C5A99D626D}">
      <text>
        <r>
          <rPr>
            <b/>
            <sz val="9"/>
            <color indexed="81"/>
            <rFont val="Tahoma"/>
            <family val="2"/>
          </rPr>
          <t>John:</t>
        </r>
        <r>
          <rPr>
            <sz val="9"/>
            <color indexed="81"/>
            <rFont val="Tahoma"/>
            <family val="2"/>
          </rPr>
          <t xml:space="preserve">
Random</t>
        </r>
      </text>
    </comment>
    <comment ref="G34" authorId="0" shapeId="0" xr:uid="{4760031C-763F-4C9A-B048-BACEFF4BAD3E}">
      <text>
        <r>
          <rPr>
            <b/>
            <sz val="9"/>
            <color indexed="81"/>
            <rFont val="Tahoma"/>
            <family val="2"/>
          </rPr>
          <t>Michael Young:</t>
        </r>
        <r>
          <rPr>
            <sz val="9"/>
            <color indexed="81"/>
            <rFont val="Tahoma"/>
            <family val="2"/>
          </rPr>
          <t xml:space="preserve">
Mask changeable fvps.
Note if adding season fvp you also need to alter the fvp_is_dvp SAV.</t>
        </r>
      </text>
    </comment>
    <comment ref="I34" authorId="0" shapeId="0" xr:uid="{7EDF6CB2-4CFE-4DC6-B78A-FABDFD598DCC}">
      <text>
        <r>
          <rPr>
            <b/>
            <sz val="9"/>
            <color indexed="81"/>
            <rFont val="Tahoma"/>
            <family val="2"/>
          </rPr>
          <t>Young:</t>
        </r>
        <r>
          <rPr>
            <sz val="9"/>
            <color indexed="81"/>
            <rFont val="Tahoma"/>
            <family val="2"/>
          </rPr>
          <t xml:space="preserve">
0:1 is weaning </t>
        </r>
      </text>
    </comment>
    <comment ref="J34" authorId="0" shapeId="0" xr:uid="{35D47236-4E8E-4DD6-955D-9854D95E2980}">
      <text>
        <r>
          <rPr>
            <b/>
            <sz val="9"/>
            <color indexed="81"/>
            <rFont val="Tahoma"/>
            <family val="2"/>
          </rPr>
          <t>Young:</t>
        </r>
        <r>
          <rPr>
            <sz val="9"/>
            <color indexed="81"/>
            <rFont val="Tahoma"/>
            <family val="2"/>
          </rPr>
          <t xml:space="preserve">
1:2 is user defined extra period</t>
        </r>
      </text>
    </comment>
    <comment ref="G35" authorId="0" shapeId="0" xr:uid="{F3A2BC2B-FAAA-4A98-9C1D-D69E6B5C5E05}">
      <text>
        <r>
          <rPr>
            <b/>
            <sz val="9"/>
            <color indexed="81"/>
            <rFont val="Tahoma"/>
            <family val="2"/>
          </rPr>
          <t>Michael Young:</t>
        </r>
        <r>
          <rPr>
            <sz val="9"/>
            <color indexed="81"/>
            <rFont val="Tahoma"/>
            <family val="2"/>
          </rPr>
          <t xml:space="preserve">
Control if fvp is dvp</t>
        </r>
      </text>
    </comment>
    <comment ref="G36" authorId="0" shapeId="0" xr:uid="{0DC591F4-0182-4976-8AA3-390860C7DFA2}">
      <text>
        <r>
          <rPr>
            <b/>
            <sz val="9"/>
            <color indexed="81"/>
            <rFont val="Tahoma"/>
            <family val="2"/>
          </rPr>
          <t>Michael Young:</t>
        </r>
        <r>
          <rPr>
            <sz val="9"/>
            <color indexed="81"/>
            <rFont val="Tahoma"/>
            <family val="2"/>
          </rPr>
          <t xml:space="preserve">
Mask changeable fvps. 
Note if adding season fvp you also need to alter the fvp_is_dvp SAV.</t>
        </r>
      </text>
    </comment>
    <comment ref="I36" authorId="0" shapeId="0" xr:uid="{2C493F22-913F-45C3-BB46-389A904C53CA}">
      <text>
        <r>
          <rPr>
            <b/>
            <sz val="9"/>
            <color indexed="81"/>
            <rFont val="Tahoma"/>
            <family val="2"/>
          </rPr>
          <t>Young:</t>
        </r>
        <r>
          <rPr>
            <sz val="9"/>
            <color indexed="81"/>
            <rFont val="Tahoma"/>
            <family val="2"/>
          </rPr>
          <t xml:space="preserve">
2:3 is the last of the 3 FVPs in the year</t>
        </r>
      </text>
    </comment>
    <comment ref="G37" authorId="0" shapeId="0" xr:uid="{DFBF5C92-1B72-4FEE-9953-BC4DD159D6DB}">
      <text>
        <r>
          <rPr>
            <b/>
            <sz val="9"/>
            <color indexed="81"/>
            <rFont val="Tahoma"/>
            <family val="2"/>
          </rPr>
          <t>Michael Young:</t>
        </r>
        <r>
          <rPr>
            <sz val="9"/>
            <color indexed="81"/>
            <rFont val="Tahoma"/>
            <family val="2"/>
          </rPr>
          <t xml:space="preserve">
Control if fvp is dvp</t>
        </r>
      </text>
    </comment>
    <comment ref="G38" authorId="0" shapeId="0" xr:uid="{C68457AD-49E1-49DB-A67D-BECA85CFDE36}">
      <text>
        <r>
          <rPr>
            <b/>
            <sz val="9"/>
            <color indexed="81"/>
            <rFont val="Tahoma"/>
            <family val="2"/>
          </rPr>
          <t>John:</t>
        </r>
        <r>
          <rPr>
            <sz val="9"/>
            <color indexed="81"/>
            <rFont val="Tahoma"/>
            <family val="2"/>
          </rPr>
          <t xml:space="preserve">
number of  initial (unique) starting LW for dams (only option are either 2 or 3, unless f_condense is changed)</t>
        </r>
      </text>
    </comment>
    <comment ref="G39" authorId="0" shapeId="0" xr:uid="{6948A054-F65A-4D7E-B3BF-5AFD39C8F2ED}">
      <text>
        <r>
          <rPr>
            <b/>
            <sz val="9"/>
            <color indexed="81"/>
            <rFont val="Tahoma"/>
            <family val="2"/>
          </rPr>
          <t>John:</t>
        </r>
        <r>
          <rPr>
            <sz val="9"/>
            <color indexed="81"/>
            <rFont val="Tahoma"/>
            <family val="2"/>
          </rPr>
          <t xml:space="preserve">
number of  initial (unique) starting LW for offspring (only option are either 2 or 3, unless f_condense is changed)</t>
        </r>
      </text>
    </comment>
    <comment ref="G40" authorId="2" shapeId="0" xr:uid="{1473707F-E2E0-4942-BAAC-3E702B3AAAB9}">
      <text>
        <r>
          <rPr>
            <b/>
            <sz val="9"/>
            <color indexed="81"/>
            <rFont val="Tahoma"/>
            <family val="2"/>
          </rPr>
          <t>John:</t>
        </r>
        <r>
          <rPr>
            <sz val="9"/>
            <color indexed="81"/>
            <rFont val="Tahoma"/>
            <family val="2"/>
          </rPr>
          <t xml:space="preserve">
Control the feed supply patterns that can be selected (by masking them).
Note: the samepatterns with different starting weights are controlled together
Note: if the level of N or F change then the feed supply being masked with a specific w slice will change.</t>
        </r>
      </text>
    </comment>
    <comment ref="I41" authorId="0" shapeId="0" xr:uid="{CF0118B8-B45E-4067-B003-BCC4B06A499F}">
      <text>
        <r>
          <rPr>
            <b/>
            <sz val="9"/>
            <color indexed="81"/>
            <rFont val="Tahoma"/>
            <family val="2"/>
          </rPr>
          <t>Michael Young (21512438):</t>
        </r>
        <r>
          <rPr>
            <sz val="9"/>
            <color indexed="81"/>
            <rFont val="Tahoma"/>
            <family val="2"/>
          </rPr>
          <t xml:space="preserve">
number of nut options</t>
        </r>
      </text>
    </comment>
    <comment ref="I42" authorId="0" shapeId="0" xr:uid="{EE9C82D4-25BE-4849-8C25-0B22C8D2692C}">
      <text>
        <r>
          <rPr>
            <b/>
            <sz val="9"/>
            <color indexed="81"/>
            <rFont val="Tahoma"/>
            <family val="2"/>
          </rPr>
          <t>Michael Young (21512438):</t>
        </r>
        <r>
          <rPr>
            <sz val="9"/>
            <color indexed="81"/>
            <rFont val="Tahoma"/>
            <family val="2"/>
          </rPr>
          <t xml:space="preserve">
number of nut options</t>
        </r>
      </text>
    </comment>
    <comment ref="I43" authorId="0" shapeId="0" xr:uid="{371431D1-4439-494C-9AC7-F238EE1C1702}">
      <text>
        <r>
          <rPr>
            <b/>
            <sz val="9"/>
            <color indexed="81"/>
            <rFont val="Tahoma"/>
            <family val="2"/>
          </rPr>
          <t>Michael Young:</t>
        </r>
        <r>
          <rPr>
            <sz val="9"/>
            <color indexed="81"/>
            <rFont val="Tahoma"/>
            <family val="2"/>
          </rPr>
          <t xml:space="preserve">
if n=3: medium nut
if n=2: high nut</t>
        </r>
      </text>
    </comment>
    <comment ref="J43" authorId="0" shapeId="0" xr:uid="{2891F56A-7F15-4532-A8D8-0A44841E77CA}">
      <text>
        <r>
          <rPr>
            <b/>
            <sz val="9"/>
            <color indexed="81"/>
            <rFont val="Tahoma"/>
            <family val="2"/>
          </rPr>
          <t>Michael Young:</t>
        </r>
        <r>
          <rPr>
            <sz val="9"/>
            <color indexed="81"/>
            <rFont val="Tahoma"/>
            <family val="2"/>
          </rPr>
          <t xml:space="preserve">
if n=3: high nut
if n=2: low nut</t>
        </r>
      </text>
    </comment>
    <comment ref="K43" authorId="0" shapeId="0" xr:uid="{41C2358D-82A5-4424-B380-8B4F57CF97AE}">
      <text>
        <r>
          <rPr>
            <b/>
            <sz val="9"/>
            <color indexed="81"/>
            <rFont val="Tahoma"/>
            <family val="2"/>
          </rPr>
          <t>Michael Young:</t>
        </r>
        <r>
          <rPr>
            <sz val="9"/>
            <color indexed="81"/>
            <rFont val="Tahoma"/>
            <family val="2"/>
          </rPr>
          <t xml:space="preserve">
if n=3: low nut
if n=2: doesn't exist</t>
        </r>
      </text>
    </comment>
    <comment ref="G45" authorId="2" shapeId="0" xr:uid="{A9E9EF01-E0B1-4F79-827E-24EE398122A6}">
      <text>
        <r>
          <rPr>
            <b/>
            <sz val="9"/>
            <color indexed="81"/>
            <rFont val="Tahoma"/>
            <family val="2"/>
          </rPr>
          <t>John:</t>
        </r>
        <r>
          <rPr>
            <sz val="9"/>
            <color indexed="81"/>
            <rFont val="Tahoma"/>
            <family val="2"/>
          </rPr>
          <t xml:space="preserve">
Alter the standard feed supply options (r1)</t>
        </r>
      </text>
    </comment>
    <comment ref="G46" authorId="2" shapeId="0" xr:uid="{8739E4BE-2A3F-456F-944F-50AB02A6AB5F}">
      <text>
        <r>
          <rPr>
            <b/>
            <sz val="9"/>
            <color indexed="81"/>
            <rFont val="Tahoma"/>
            <family val="2"/>
          </rPr>
          <t>John:</t>
        </r>
        <r>
          <rPr>
            <sz val="9"/>
            <color indexed="81"/>
            <rFont val="Tahoma"/>
            <family val="2"/>
          </rPr>
          <t xml:space="preserve">
Alter the standard feed supply adjustment options (r2)
The group that is active depends on the TOL offset for the EL (RC15)
Note: it is SAA so an overlap of slices is accumulated</t>
        </r>
      </text>
    </comment>
    <comment ref="G47" authorId="2" shapeId="0" xr:uid="{F882E3F5-9DD3-4767-BB57-50322FFE43E3}">
      <text>
        <r>
          <rPr>
            <b/>
            <sz val="9"/>
            <color indexed="81"/>
            <rFont val="Tahoma"/>
            <family val="2"/>
          </rPr>
          <t>John:</t>
        </r>
        <r>
          <rPr>
            <sz val="9"/>
            <color indexed="81"/>
            <rFont val="Tahoma"/>
            <family val="2"/>
          </rPr>
          <t xml:space="preserve">
Change the standard feedsupply selected for dams</t>
        </r>
      </text>
    </comment>
    <comment ref="I47" authorId="2" shapeId="0" xr:uid="{BA3A06F6-5FBC-4C68-B3F6-A470C12E3E9F}">
      <text>
        <r>
          <rPr>
            <b/>
            <sz val="9"/>
            <color indexed="81"/>
            <rFont val="Tahoma"/>
            <family val="2"/>
          </rPr>
          <t>John:</t>
        </r>
        <r>
          <rPr>
            <sz val="9"/>
            <color indexed="81"/>
            <rFont val="Tahoma"/>
            <family val="2"/>
          </rPr>
          <t xml:space="preserve">
All dams</t>
        </r>
      </text>
    </comment>
    <comment ref="G48" authorId="2" shapeId="0" xr:uid="{B25DFF68-941D-4289-B1FF-67DC3D534AE8}">
      <text>
        <r>
          <rPr>
            <b/>
            <sz val="9"/>
            <color indexed="81"/>
            <rFont val="Tahoma"/>
            <family val="2"/>
          </rPr>
          <t>John:</t>
        </r>
        <r>
          <rPr>
            <sz val="9"/>
            <color indexed="81"/>
            <rFont val="Tahoma"/>
            <family val="2"/>
          </rPr>
          <t xml:space="preserve">
Change the standard feedsupply selected for offspring</t>
        </r>
      </text>
    </comment>
    <comment ref="I48" authorId="2" shapeId="0" xr:uid="{BAE21718-124E-41FB-A7AB-94CD4DC233D4}">
      <text>
        <r>
          <rPr>
            <b/>
            <sz val="9"/>
            <color indexed="81"/>
            <rFont val="Tahoma"/>
            <family val="2"/>
          </rPr>
          <t>John:</t>
        </r>
        <r>
          <rPr>
            <sz val="9"/>
            <color indexed="81"/>
            <rFont val="Tahoma"/>
            <family val="2"/>
          </rPr>
          <t xml:space="preserve">
All offspring</t>
        </r>
      </text>
    </comment>
    <comment ref="G49" authorId="2" shapeId="0" xr:uid="{7D50A515-5FAE-4834-9CAF-39CEC31B938D}">
      <text>
        <r>
          <rPr>
            <b/>
            <sz val="9"/>
            <color indexed="81"/>
            <rFont val="Tahoma"/>
            <family val="2"/>
          </rPr>
          <t>John:</t>
        </r>
        <r>
          <rPr>
            <sz val="9"/>
            <color indexed="81"/>
            <rFont val="Tahoma"/>
            <family val="2"/>
          </rPr>
          <t xml:space="preserve">
Change the standard feedsupply selected for dams</t>
        </r>
      </text>
    </comment>
    <comment ref="I49" authorId="2" shapeId="0" xr:uid="{80B9B055-094F-4460-9AFA-3F0769F75098}">
      <text>
        <r>
          <rPr>
            <b/>
            <sz val="9"/>
            <color indexed="81"/>
            <rFont val="Tahoma"/>
            <family val="2"/>
          </rPr>
          <t>John:</t>
        </r>
        <r>
          <rPr>
            <sz val="9"/>
            <color indexed="81"/>
            <rFont val="Tahoma"/>
            <family val="2"/>
          </rPr>
          <t xml:space="preserve">
All dams</t>
        </r>
      </text>
    </comment>
    <comment ref="G50" authorId="2" shapeId="0" xr:uid="{2D5F3E1C-83E1-454D-A7A2-BBD49E293F0D}">
      <text>
        <r>
          <rPr>
            <b/>
            <sz val="9"/>
            <color indexed="81"/>
            <rFont val="Tahoma"/>
            <family val="2"/>
          </rPr>
          <t>John:</t>
        </r>
        <r>
          <rPr>
            <sz val="9"/>
            <color indexed="81"/>
            <rFont val="Tahoma"/>
            <family val="2"/>
          </rPr>
          <t xml:space="preserve">
Change the standard feedsupply selected for offspring</t>
        </r>
      </text>
    </comment>
    <comment ref="I50" authorId="2" shapeId="0" xr:uid="{ACA1CA3A-0203-4101-A73C-CD567DA8AE6C}">
      <text>
        <r>
          <rPr>
            <b/>
            <sz val="9"/>
            <color indexed="81"/>
            <rFont val="Tahoma"/>
            <family val="2"/>
          </rPr>
          <t>John:</t>
        </r>
        <r>
          <rPr>
            <sz val="9"/>
            <color indexed="81"/>
            <rFont val="Tahoma"/>
            <family val="2"/>
          </rPr>
          <t xml:space="preserve">
All offspring</t>
        </r>
      </text>
    </comment>
    <comment ref="G51" authorId="2" shapeId="0" xr:uid="{E1060FDE-2CA3-4DA4-91F4-6915ED9A11FB}">
      <text>
        <r>
          <rPr>
            <b/>
            <sz val="9"/>
            <color indexed="81"/>
            <rFont val="Tahoma"/>
            <family val="2"/>
          </rPr>
          <t>John:</t>
        </r>
        <r>
          <rPr>
            <sz val="9"/>
            <color indexed="81"/>
            <rFont val="Tahoma"/>
            <family val="2"/>
          </rPr>
          <t xml:space="preserve">
Change the standard feedsupply selected for dams</t>
        </r>
      </text>
    </comment>
    <comment ref="I51" authorId="2" shapeId="0" xr:uid="{C216DCAD-71BC-4F1F-809E-13D9D9898A44}">
      <text>
        <r>
          <rPr>
            <b/>
            <sz val="9"/>
            <color indexed="81"/>
            <rFont val="Tahoma"/>
            <family val="2"/>
          </rPr>
          <t>John:</t>
        </r>
        <r>
          <rPr>
            <sz val="9"/>
            <color indexed="81"/>
            <rFont val="Tahoma"/>
            <family val="2"/>
          </rPr>
          <t xml:space="preserve">
All dams</t>
        </r>
      </text>
    </comment>
    <comment ref="G52" authorId="2" shapeId="0" xr:uid="{97E27D9C-48BE-480A-93A5-179CC71524C7}">
      <text>
        <r>
          <rPr>
            <b/>
            <sz val="9"/>
            <color indexed="81"/>
            <rFont val="Tahoma"/>
            <family val="2"/>
          </rPr>
          <t>John:</t>
        </r>
        <r>
          <rPr>
            <sz val="9"/>
            <color indexed="81"/>
            <rFont val="Tahoma"/>
            <family val="2"/>
          </rPr>
          <t xml:space="preserve">
Change the standard feedsupply selected for offspring</t>
        </r>
      </text>
    </comment>
    <comment ref="I52" authorId="2" shapeId="0" xr:uid="{5C9F4E36-E2FF-4890-AAFA-8EE61112E421}">
      <text>
        <r>
          <rPr>
            <b/>
            <sz val="9"/>
            <color indexed="81"/>
            <rFont val="Tahoma"/>
            <family val="2"/>
          </rPr>
          <t>John:</t>
        </r>
        <r>
          <rPr>
            <sz val="9"/>
            <color indexed="81"/>
            <rFont val="Tahoma"/>
            <family val="2"/>
          </rPr>
          <t xml:space="preserve">
All offspring</t>
        </r>
      </text>
    </comment>
    <comment ref="G53" authorId="2" shapeId="0" xr:uid="{D3DD8C1D-E31A-440C-A2AC-2DA1ADFAB45C}">
      <text>
        <r>
          <rPr>
            <b/>
            <sz val="9"/>
            <color indexed="81"/>
            <rFont val="Tahoma"/>
            <family val="2"/>
          </rPr>
          <t>John:</t>
        </r>
        <r>
          <rPr>
            <sz val="9"/>
            <color indexed="81"/>
            <rFont val="Tahoma"/>
            <family val="2"/>
          </rPr>
          <t xml:space="preserve">
Change which weanage feed supply adjustment is selected for:
i - TOL
k0 -Wean age.
g1 - dam genotype
</t>
        </r>
      </text>
    </comment>
    <comment ref="I53" authorId="2" shapeId="0" xr:uid="{63B4D357-0DDC-417D-9FE4-EDF077DED7C7}">
      <text>
        <r>
          <rPr>
            <b/>
            <sz val="9"/>
            <color indexed="81"/>
            <rFont val="Tahoma"/>
            <family val="2"/>
          </rPr>
          <t>John:</t>
        </r>
        <r>
          <rPr>
            <sz val="9"/>
            <color indexed="81"/>
            <rFont val="Tahoma"/>
            <family val="2"/>
          </rPr>
          <t xml:space="preserve">
aStd - weanage
</t>
        </r>
      </text>
    </comment>
    <comment ref="G54" authorId="2" shapeId="0" xr:uid="{330A13F0-3F2B-4C41-B3F9-39CEEA7A5562}">
      <text>
        <r>
          <rPr>
            <b/>
            <sz val="9"/>
            <color indexed="81"/>
            <rFont val="Tahoma"/>
            <family val="2"/>
          </rPr>
          <t>John:</t>
        </r>
        <r>
          <rPr>
            <sz val="9"/>
            <color indexed="81"/>
            <rFont val="Tahoma"/>
            <family val="2"/>
          </rPr>
          <t xml:space="preserve">
Change which weanage feed supply adjustment is selected for:
i - TOL
k0 -Wean age.
g3 - offspring genotype
</t>
        </r>
      </text>
    </comment>
    <comment ref="I54" authorId="2" shapeId="0" xr:uid="{CCD165BA-7616-48A6-BB3E-85A1FFB1A67E}">
      <text>
        <r>
          <rPr>
            <b/>
            <sz val="9"/>
            <color indexed="81"/>
            <rFont val="Tahoma"/>
            <family val="2"/>
          </rPr>
          <t>John:</t>
        </r>
        <r>
          <rPr>
            <sz val="9"/>
            <color indexed="81"/>
            <rFont val="Tahoma"/>
            <family val="2"/>
          </rPr>
          <t xml:space="preserve">
aStd - weanage
</t>
        </r>
      </text>
    </comment>
    <comment ref="G55" authorId="2" shapeId="0" xr:uid="{54F28034-7509-46AF-A581-4C00979E42BE}">
      <text>
        <r>
          <rPr>
            <b/>
            <sz val="9"/>
            <color indexed="81"/>
            <rFont val="Tahoma"/>
            <family val="2"/>
          </rPr>
          <t>John:</t>
        </r>
        <r>
          <rPr>
            <sz val="9"/>
            <color indexed="81"/>
            <rFont val="Tahoma"/>
            <family val="2"/>
          </rPr>
          <t xml:space="preserve">
Change which feed supply adjustment is selected for 
i - TOL
s - scanning option (0 to 4)
k2 - LSLN for dams.
G1 - dam genotype
</t>
        </r>
      </text>
    </comment>
    <comment ref="I55" authorId="2" shapeId="0" xr:uid="{CD65C71A-5B1F-4BB8-9EA4-5104F6AF65AF}">
      <text>
        <r>
          <rPr>
            <b/>
            <sz val="9"/>
            <color indexed="81"/>
            <rFont val="Tahoma"/>
            <family val="2"/>
          </rPr>
          <t>John:</t>
        </r>
        <r>
          <rPr>
            <sz val="9"/>
            <color indexed="81"/>
            <rFont val="Tahoma"/>
            <family val="2"/>
          </rPr>
          <t xml:space="preserve">
Undifferentiated dams</t>
        </r>
      </text>
    </comment>
    <comment ref="J55" authorId="2" shapeId="0" xr:uid="{773306BF-918F-4060-87BF-8E8A5E8FB162}">
      <text>
        <r>
          <rPr>
            <b/>
            <sz val="9"/>
            <color indexed="81"/>
            <rFont val="Tahoma"/>
            <family val="2"/>
          </rPr>
          <t>John:</t>
        </r>
        <r>
          <rPr>
            <sz val="9"/>
            <color indexed="81"/>
            <rFont val="Tahoma"/>
            <family val="2"/>
          </rPr>
          <t xml:space="preserve">
Dry dams </t>
        </r>
      </text>
    </comment>
    <comment ref="K55" authorId="2" shapeId="0" xr:uid="{15153963-DC98-47CF-B2D6-FD6E8A7C1795}">
      <text>
        <r>
          <rPr>
            <b/>
            <sz val="9"/>
            <color indexed="81"/>
            <rFont val="Tahoma"/>
            <family val="2"/>
          </rPr>
          <t>John:</t>
        </r>
        <r>
          <rPr>
            <sz val="9"/>
            <color indexed="81"/>
            <rFont val="Tahoma"/>
            <family val="2"/>
          </rPr>
          <t xml:space="preserve">
Pregnant dams</t>
        </r>
      </text>
    </comment>
    <comment ref="L55" authorId="2" shapeId="0" xr:uid="{B58CAC8F-934D-4A91-BA86-05C95EF0C01C}">
      <text>
        <r>
          <rPr>
            <b/>
            <sz val="9"/>
            <color indexed="81"/>
            <rFont val="Tahoma"/>
            <family val="2"/>
          </rPr>
          <t>John:</t>
        </r>
        <r>
          <rPr>
            <sz val="9"/>
            <color indexed="81"/>
            <rFont val="Tahoma"/>
            <family val="2"/>
          </rPr>
          <t xml:space="preserve">
Single dams</t>
        </r>
      </text>
    </comment>
    <comment ref="M55" authorId="2" shapeId="0" xr:uid="{C143183F-E5C8-42B9-8789-3E038E10D8ED}">
      <text>
        <r>
          <rPr>
            <b/>
            <sz val="9"/>
            <color indexed="81"/>
            <rFont val="Tahoma"/>
            <family val="2"/>
          </rPr>
          <t>John:</t>
        </r>
        <r>
          <rPr>
            <sz val="9"/>
            <color indexed="81"/>
            <rFont val="Tahoma"/>
            <family val="2"/>
          </rPr>
          <t xml:space="preserve">
Multiple dams</t>
        </r>
      </text>
    </comment>
    <comment ref="N55" authorId="2" shapeId="0" xr:uid="{8301163C-BAAF-4601-9D86-E6A8DDBCF907}">
      <text>
        <r>
          <rPr>
            <b/>
            <sz val="9"/>
            <color indexed="81"/>
            <rFont val="Tahoma"/>
            <family val="2"/>
          </rPr>
          <t>John:</t>
        </r>
        <r>
          <rPr>
            <sz val="9"/>
            <color indexed="81"/>
            <rFont val="Tahoma"/>
            <family val="2"/>
          </rPr>
          <t xml:space="preserve">
Twin dams</t>
        </r>
      </text>
    </comment>
    <comment ref="O55" authorId="2" shapeId="0" xr:uid="{6B1F551B-FF07-4A77-8E36-C8C2D3FEC92B}">
      <text>
        <r>
          <rPr>
            <b/>
            <sz val="9"/>
            <color indexed="81"/>
            <rFont val="Tahoma"/>
            <family val="2"/>
          </rPr>
          <t>John:</t>
        </r>
        <r>
          <rPr>
            <sz val="9"/>
            <color indexed="81"/>
            <rFont val="Tahoma"/>
            <family val="2"/>
          </rPr>
          <t xml:space="preserve">
Triplet dams</t>
        </r>
      </text>
    </comment>
    <comment ref="I57" authorId="2" shapeId="0" xr:uid="{1FD6EB44-2B68-4709-8221-0486E6734B6D}">
      <text>
        <r>
          <rPr>
            <b/>
            <sz val="9"/>
            <color indexed="81"/>
            <rFont val="Tahoma"/>
            <family val="2"/>
          </rPr>
          <t>John:</t>
        </r>
        <r>
          <rPr>
            <sz val="9"/>
            <color indexed="81"/>
            <rFont val="Tahoma"/>
            <family val="2"/>
          </rPr>
          <t xml:space="preserve">
Include BBB</t>
        </r>
      </text>
    </comment>
    <comment ref="J57" authorId="2" shapeId="0" xr:uid="{566E489D-EBBB-4428-8A84-1D619E0D6D2B}">
      <text>
        <r>
          <rPr>
            <b/>
            <sz val="9"/>
            <color indexed="81"/>
            <rFont val="Tahoma"/>
            <family val="2"/>
          </rPr>
          <t>John:</t>
        </r>
        <r>
          <rPr>
            <sz val="9"/>
            <color indexed="81"/>
            <rFont val="Tahoma"/>
            <family val="2"/>
          </rPr>
          <t xml:space="preserve">
Include BBM</t>
        </r>
      </text>
    </comment>
    <comment ref="K57" authorId="2" shapeId="0" xr:uid="{EE6E8BA0-F91B-447D-B8BB-11390E5E696B}">
      <text>
        <r>
          <rPr>
            <b/>
            <sz val="9"/>
            <color indexed="81"/>
            <rFont val="Tahoma"/>
            <family val="2"/>
          </rPr>
          <t>John:</t>
        </r>
        <r>
          <rPr>
            <sz val="9"/>
            <color indexed="81"/>
            <rFont val="Tahoma"/>
            <family val="2"/>
          </rPr>
          <t xml:space="preserve">
Include BBT</t>
        </r>
      </text>
    </comment>
    <comment ref="L57" authorId="2" shapeId="0" xr:uid="{0CFF2543-1E49-44E9-B45A-44870CF3DF09}">
      <text>
        <r>
          <rPr>
            <b/>
            <sz val="9"/>
            <color indexed="81"/>
            <rFont val="Tahoma"/>
            <family val="2"/>
          </rPr>
          <t>John:</t>
        </r>
        <r>
          <rPr>
            <sz val="9"/>
            <color indexed="81"/>
            <rFont val="Tahoma"/>
            <family val="2"/>
          </rPr>
          <t xml:space="preserve">
Include BMT</t>
        </r>
      </text>
    </comment>
    <comment ref="G58" authorId="2" shapeId="0" xr:uid="{13FB58A9-BC31-4F87-8056-E28C0B0D0305}">
      <text>
        <r>
          <rPr>
            <b/>
            <sz val="9"/>
            <color indexed="81"/>
            <rFont val="Tahoma"/>
            <family val="2"/>
          </rPr>
          <t>John:</t>
        </r>
        <r>
          <rPr>
            <sz val="9"/>
            <color indexed="81"/>
            <rFont val="Tahoma"/>
            <family val="2"/>
          </rPr>
          <t xml:space="preserve">
SA on the standard scanning percentage of a genotype. Used to alter the BTRT of the dams &amp; offs. Also used to determine the scanning percentage of the dams</t>
        </r>
      </text>
    </comment>
    <comment ref="G59" authorId="2" shapeId="0" xr:uid="{7EE8B5BA-AC56-4A57-8649-B054CB8A6F34}">
      <text>
        <r>
          <rPr>
            <b/>
            <sz val="9"/>
            <color indexed="81"/>
            <rFont val="Tahoma"/>
            <family val="2"/>
          </rPr>
          <t>John:</t>
        </r>
        <r>
          <rPr>
            <sz val="9"/>
            <color indexed="81"/>
            <rFont val="Tahoma"/>
            <family val="2"/>
          </rPr>
          <t xml:space="preserve">
SA on the standard NLB ASBV of a genotype. The NLB ASBV is of the sire genotype used. Half the value is added to scan_std that then affects BTRT of the standard animals.</t>
        </r>
      </text>
    </comment>
    <comment ref="I61" authorId="0" shapeId="0" xr:uid="{CEC79164-9BA8-43AA-8DC0-941CDEEBC71F}">
      <text>
        <r>
          <rPr>
            <b/>
            <sz val="9"/>
            <color indexed="81"/>
            <rFont val="Tahoma"/>
            <family val="2"/>
          </rPr>
          <t>Michael Young:</t>
        </r>
        <r>
          <rPr>
            <sz val="9"/>
            <color indexed="81"/>
            <rFont val="Tahoma"/>
            <family val="2"/>
          </rPr>
          <t xml:space="preserve">
potential intake. Done in the intake function which alters the animal profile</t>
        </r>
      </text>
    </comment>
    <comment ref="G65" authorId="0" shapeId="0" xr:uid="{B428D5D6-A272-4F5A-836C-DBEA2B366545}">
      <text>
        <r>
          <rPr>
            <b/>
            <sz val="9"/>
            <color indexed="81"/>
            <rFont val="Tahoma"/>
            <family val="2"/>
          </rPr>
          <t>Young:</t>
        </r>
        <r>
          <rPr>
            <sz val="9"/>
            <color indexed="81"/>
            <rFont val="Tahoma"/>
            <family val="2"/>
          </rPr>
          <t xml:space="preserve">
potential intake done after the calculation function so the profile is not altered
Note: This sam can lead to problems if appl</t>
        </r>
      </text>
    </comment>
    <comment ref="G68" authorId="0" shapeId="0" xr:uid="{61F10B68-8F20-4F57-8BF4-A3F7D74BC678}">
      <text>
        <r>
          <rPr>
            <b/>
            <sz val="9"/>
            <color indexed="81"/>
            <rFont val="Tahoma"/>
            <family val="2"/>
          </rPr>
          <t xml:space="preserve">John:
</t>
        </r>
        <r>
          <rPr>
            <sz val="9"/>
            <color indexed="81"/>
            <rFont val="Tahoma"/>
            <family val="2"/>
          </rPr>
          <t>Coefficients that can vary with different litter size in utero i.e. adjusting parameters that differ for dry, single, twins, triplets</t>
        </r>
      </text>
    </comment>
    <comment ref="I68" authorId="2" shapeId="0" xr:uid="{CAD61EF4-5EE1-44C1-AB81-C0E33E6795B1}">
      <text>
        <r>
          <rPr>
            <b/>
            <sz val="9"/>
            <color indexed="81"/>
            <rFont val="Tahoma"/>
            <family val="2"/>
          </rPr>
          <t>John:</t>
        </r>
        <r>
          <rPr>
            <sz val="9"/>
            <color indexed="81"/>
            <rFont val="Tahoma"/>
            <family val="2"/>
          </rPr>
          <t xml:space="preserve">
CSIRO lamb survival of multiples</t>
        </r>
      </text>
    </comment>
    <comment ref="J68" authorId="2" shapeId="0" xr:uid="{628766B1-2D71-4024-A31A-0E6B823FD6F3}">
      <text>
        <r>
          <rPr>
            <b/>
            <sz val="9"/>
            <color indexed="81"/>
            <rFont val="Tahoma"/>
            <family val="2"/>
          </rPr>
          <t>John:</t>
        </r>
        <r>
          <rPr>
            <sz val="9"/>
            <color indexed="81"/>
            <rFont val="Tahoma"/>
            <family val="2"/>
          </rPr>
          <t xml:space="preserve">
LTW lamb survival of multiples</t>
        </r>
      </text>
    </comment>
    <comment ref="G71" authorId="0" shapeId="0" xr:uid="{7FFD391A-09FB-4A9B-A3A8-3B2A0F0368A1}">
      <text>
        <r>
          <rPr>
            <b/>
            <sz val="9"/>
            <color indexed="81"/>
            <rFont val="Tahoma"/>
            <family val="2"/>
          </rPr>
          <t xml:space="preserve">John:
</t>
        </r>
        <r>
          <rPr>
            <sz val="9"/>
            <color indexed="81"/>
            <rFont val="Tahoma"/>
            <family val="2"/>
          </rPr>
          <t>Coefficients that can vary with different litter size in utero i.e. adjusting parameters that differ for dry, single, twins, triplets</t>
        </r>
      </text>
    </comment>
    <comment ref="I71" authorId="0" shapeId="0" xr:uid="{749EF436-BC6B-456E-9F32-9CC034A58C09}">
      <text>
        <r>
          <rPr>
            <b/>
            <sz val="9"/>
            <color indexed="81"/>
            <rFont val="Tahoma"/>
            <family val="2"/>
          </rPr>
          <t>John Young:</t>
        </r>
        <r>
          <rPr>
            <sz val="9"/>
            <color indexed="81"/>
            <rFont val="Tahoma"/>
            <family val="2"/>
          </rPr>
          <t xml:space="preserve">
Used to alter the seasonality of conceiving at least 1:
</t>
        </r>
      </text>
    </comment>
    <comment ref="J71" authorId="0" shapeId="0" xr:uid="{465B2B49-71CA-4FDB-8DD1-459456A18960}">
      <text>
        <r>
          <rPr>
            <b/>
            <sz val="9"/>
            <color indexed="81"/>
            <rFont val="Tahoma"/>
            <family val="2"/>
          </rPr>
          <t>John Young:</t>
        </r>
        <r>
          <rPr>
            <sz val="9"/>
            <color indexed="81"/>
            <rFont val="Tahoma"/>
            <family val="2"/>
          </rPr>
          <t xml:space="preserve">
Used to alter the seasonality of conceiving at least 2 foetuses
</t>
        </r>
      </text>
    </comment>
    <comment ref="K71" authorId="0" shapeId="0" xr:uid="{389CC573-3CF1-4F5B-A192-B4A940F94B9E}">
      <text>
        <r>
          <rPr>
            <b/>
            <sz val="9"/>
            <color indexed="81"/>
            <rFont val="Tahoma"/>
            <family val="2"/>
          </rPr>
          <t>Michael Young:</t>
        </r>
        <r>
          <rPr>
            <sz val="9"/>
            <color indexed="81"/>
            <rFont val="Tahoma"/>
            <family val="2"/>
          </rPr>
          <t xml:space="preserve">
Used to alter the proportion of drys:
Coefficient adjusted is (rel cond * rel size) that delivers 95% conception with 1  or more young
Note: only adjusting the upper end of the sigmoid curve</t>
        </r>
      </text>
    </comment>
    <comment ref="L71" authorId="0" shapeId="0" xr:uid="{9740C2CE-A798-4807-AF73-E336BF95BDF0}">
      <text>
        <r>
          <rPr>
            <b/>
            <sz val="9"/>
            <color indexed="81"/>
            <rFont val="Tahoma"/>
            <family val="2"/>
          </rPr>
          <t>Michael Young:</t>
        </r>
        <r>
          <rPr>
            <sz val="9"/>
            <color indexed="81"/>
            <rFont val="Tahoma"/>
            <family val="2"/>
          </rPr>
          <t xml:space="preserve">
Used to alter litter size:
Coefficients changed are the (rel cond * rel size) that delivers 5% and 95% conception with 2 or more young
Note: by adjusting  both the lower &amp; upper end of the sigmoid curve this is a parrallel shift</t>
        </r>
      </text>
    </comment>
    <comment ref="G72" authorId="2" shapeId="0" xr:uid="{1F43AB0C-2C71-455A-BC22-973CAC953C4C}">
      <text>
        <r>
          <rPr>
            <b/>
            <sz val="9"/>
            <color indexed="81"/>
            <rFont val="Tahoma"/>
            <family val="2"/>
          </rPr>
          <t>John:</t>
        </r>
        <r>
          <rPr>
            <sz val="9"/>
            <color indexed="81"/>
            <rFont val="Tahoma"/>
            <family val="2"/>
          </rPr>
          <t xml:space="preserve">
Lamb survival (singles and twins), used to alter era trait</t>
        </r>
      </text>
    </comment>
    <comment ref="I72" authorId="2" shapeId="0" xr:uid="{1C536B0B-7B04-48EF-95E5-906B154CC1C4}">
      <text>
        <r>
          <rPr>
            <b/>
            <sz val="9"/>
            <color indexed="81"/>
            <rFont val="Tahoma"/>
            <family val="2"/>
          </rPr>
          <t>John:</t>
        </r>
        <r>
          <rPr>
            <sz val="9"/>
            <color indexed="81"/>
            <rFont val="Tahoma"/>
            <family val="2"/>
          </rPr>
          <t xml:space="preserve">
Lamb survival also used to alter era trait</t>
        </r>
      </text>
    </comment>
    <comment ref="G74" authorId="2" shapeId="0" xr:uid="{A691E9EB-3FE5-4F06-BBA8-1F76079F919F}">
      <text>
        <r>
          <rPr>
            <b/>
            <sz val="9"/>
            <color indexed="81"/>
            <rFont val="Tahoma"/>
            <family val="2"/>
          </rPr>
          <t>John:</t>
        </r>
        <r>
          <rPr>
            <sz val="9"/>
            <color indexed="81"/>
            <rFont val="Tahoma"/>
            <family val="2"/>
          </rPr>
          <t xml:space="preserve">
Repro rate: Adjust std scanning %. Applied after saa[scan_std_c2] - all ages and all genotypes.
Also applied to scanning % in  f_conception_cs</t>
        </r>
      </text>
    </comment>
    <comment ref="G75" authorId="2" shapeId="0" xr:uid="{7FB5FA27-13E5-429C-BE54-AC6C1C84E153}">
      <text>
        <r>
          <rPr>
            <b/>
            <sz val="9"/>
            <color indexed="81"/>
            <rFont val="Tahoma"/>
            <family val="2"/>
          </rPr>
          <t>John:</t>
        </r>
        <r>
          <rPr>
            <sz val="9"/>
            <color indexed="81"/>
            <rFont val="Tahoma"/>
            <family val="2"/>
          </rPr>
          <t xml:space="preserve">
Repro rate: Adjust std scanning %. Applied after saa[scan_std_c2] - all ages and all genotypes.
Also applied to scanning % in  f_conception_cs</t>
        </r>
      </text>
    </comment>
    <comment ref="G76" authorId="2" shapeId="0" xr:uid="{1639C607-D42E-4672-A6AF-C61C5EE21169}">
      <text>
        <r>
          <rPr>
            <b/>
            <sz val="9"/>
            <color indexed="81"/>
            <rFont val="Tahoma"/>
            <family val="2"/>
          </rPr>
          <t>John:</t>
        </r>
        <r>
          <rPr>
            <sz val="9"/>
            <color indexed="81"/>
            <rFont val="Tahoma"/>
            <family val="2"/>
          </rPr>
          <t xml:space="preserve">
Repro rate: with capacity to adjust by lambing opprtunity
Adjust std scanning % (for use in f_conception_ltw). Applied after saa[scan_std_c2].
Note: is not applied to determine the BTRT of the initial animals 
Also applied to scanning % in  f_conception_cs</t>
        </r>
      </text>
    </comment>
    <comment ref="I76" authorId="2" shapeId="0" xr:uid="{2A4A3098-FBF9-45B4-93BB-8C3944BEB6EF}">
      <text>
        <r>
          <rPr>
            <b/>
            <sz val="9"/>
            <color indexed="81"/>
            <rFont val="Tahoma"/>
            <family val="2"/>
          </rPr>
          <t>John:</t>
        </r>
        <r>
          <rPr>
            <sz val="9"/>
            <color indexed="81"/>
            <rFont val="Tahoma"/>
            <family val="2"/>
          </rPr>
          <t xml:space="preserve">
Adjust repro rate of ewe lambs</t>
        </r>
      </text>
    </comment>
    <comment ref="J76" authorId="2" shapeId="0" xr:uid="{B864E07D-5E12-4D93-BED5-D213036882F4}">
      <text>
        <r>
          <rPr>
            <b/>
            <sz val="9"/>
            <color indexed="81"/>
            <rFont val="Tahoma"/>
            <family val="2"/>
          </rPr>
          <t>John:</t>
        </r>
        <r>
          <rPr>
            <sz val="9"/>
            <color indexed="81"/>
            <rFont val="Tahoma"/>
            <family val="2"/>
          </rPr>
          <t xml:space="preserve">
Adjust repro rate of maidens (to increase the spread between Mdn &amp; 3yo)</t>
        </r>
      </text>
    </comment>
    <comment ref="K76" authorId="2" shapeId="0" xr:uid="{FD1087C9-FF07-47ED-85E2-072FD66F3CB2}">
      <text>
        <r>
          <rPr>
            <b/>
            <sz val="9"/>
            <color indexed="81"/>
            <rFont val="Tahoma"/>
            <family val="2"/>
          </rPr>
          <t>John:</t>
        </r>
        <r>
          <rPr>
            <sz val="9"/>
            <color indexed="81"/>
            <rFont val="Tahoma"/>
            <family val="2"/>
          </rPr>
          <t xml:space="preserve">
Adjust repro rate of 3yos and older. To alter flock repro due to genetics</t>
        </r>
      </text>
    </comment>
    <comment ref="L76" authorId="2" shapeId="0" xr:uid="{CDB179FC-5E4C-4807-B792-27950226BB42}">
      <text>
        <r>
          <rPr>
            <b/>
            <sz val="9"/>
            <color indexed="81"/>
            <rFont val="Tahoma"/>
            <family val="2"/>
          </rPr>
          <t>John:</t>
        </r>
        <r>
          <rPr>
            <sz val="9"/>
            <color indexed="81"/>
            <rFont val="Tahoma"/>
            <family val="2"/>
          </rPr>
          <t xml:space="preserve">
Adjust repro rate of 3yos. To reduce flock repro or adjust RR if selling once dry</t>
        </r>
      </text>
    </comment>
    <comment ref="M76" authorId="2" shapeId="0" xr:uid="{C412F4B8-9994-4684-8859-BFCA27DDB725}">
      <text>
        <r>
          <rPr>
            <b/>
            <sz val="9"/>
            <color indexed="81"/>
            <rFont val="Tahoma"/>
            <family val="2"/>
          </rPr>
          <t>John:</t>
        </r>
        <r>
          <rPr>
            <sz val="9"/>
            <color indexed="81"/>
            <rFont val="Tahoma"/>
            <family val="2"/>
          </rPr>
          <t xml:space="preserve">
Adjust repro rate of 4yo &amp; 5yos if selling once dry or twice dry</t>
        </r>
      </text>
    </comment>
    <comment ref="N76" authorId="2" shapeId="0" xr:uid="{4E72A475-1350-47A1-9110-A351FE14A929}">
      <text>
        <r>
          <rPr>
            <b/>
            <sz val="9"/>
            <color indexed="81"/>
            <rFont val="Tahoma"/>
            <family val="2"/>
          </rPr>
          <t>John:</t>
        </r>
        <r>
          <rPr>
            <sz val="9"/>
            <color indexed="81"/>
            <rFont val="Tahoma"/>
            <family val="2"/>
          </rPr>
          <t xml:space="preserve">
Adjust repro rate of 6yos and older if retaining 'performers'</t>
        </r>
      </text>
    </comment>
    <comment ref="G77" authorId="2" shapeId="0" xr:uid="{A6FB663F-988F-4E38-9BAE-234EF068CE41}">
      <text>
        <r>
          <rPr>
            <b/>
            <sz val="9"/>
            <color indexed="81"/>
            <rFont val="Tahoma"/>
            <family val="2"/>
          </rPr>
          <t>John:</t>
        </r>
        <r>
          <rPr>
            <sz val="9"/>
            <color indexed="81"/>
            <rFont val="Tahoma"/>
            <family val="2"/>
          </rPr>
          <t xml:space="preserve">
Peri-natal (near birth) mortality of progeny due to exposure.
Axis is 'number of foetuses'</t>
        </r>
      </text>
    </comment>
    <comment ref="I77" authorId="2" shapeId="0" xr:uid="{BF54C54F-4CAE-4204-9299-5D84BC567703}">
      <text>
        <r>
          <rPr>
            <b/>
            <sz val="9"/>
            <color indexed="81"/>
            <rFont val="Tahoma"/>
            <family val="2"/>
          </rPr>
          <t>John:</t>
        </r>
        <r>
          <rPr>
            <sz val="9"/>
            <color indexed="81"/>
            <rFont val="Tahoma"/>
            <family val="2"/>
          </rPr>
          <t xml:space="preserve">
Singles</t>
        </r>
      </text>
    </comment>
    <comment ref="J77" authorId="2" shapeId="0" xr:uid="{B3A77E55-2F50-4AC8-835D-498FDC08C5FC}">
      <text>
        <r>
          <rPr>
            <b/>
            <sz val="9"/>
            <color indexed="81"/>
            <rFont val="Tahoma"/>
            <family val="2"/>
          </rPr>
          <t>John:</t>
        </r>
        <r>
          <rPr>
            <sz val="9"/>
            <color indexed="81"/>
            <rFont val="Tahoma"/>
            <family val="2"/>
          </rPr>
          <t xml:space="preserve">
Multiples</t>
        </r>
      </text>
    </comment>
    <comment ref="G80" authorId="0" shapeId="0" xr:uid="{DB457613-5273-4F7E-A4C9-F4C0A28D8B5B}">
      <text>
        <r>
          <rPr>
            <b/>
            <sz val="9"/>
            <color indexed="81"/>
            <rFont val="Tahoma"/>
            <family val="2"/>
          </rPr>
          <t>Michael Young:</t>
        </r>
        <r>
          <rPr>
            <sz val="9"/>
            <color indexed="81"/>
            <rFont val="Tahoma"/>
            <family val="2"/>
          </rPr>
          <t xml:space="preserve">
Turn on and off the SR bound (True = on)</t>
        </r>
      </text>
    </comment>
    <comment ref="G81" authorId="0" shapeId="0" xr:uid="{BF58730C-C6C5-4AC6-BACA-0827A44078DE}">
      <text>
        <r>
          <rPr>
            <b/>
            <sz val="9"/>
            <color indexed="81"/>
            <rFont val="Tahoma"/>
            <family val="2"/>
          </rPr>
          <t>Michael Young:</t>
        </r>
        <r>
          <rPr>
            <sz val="9"/>
            <color indexed="81"/>
            <rFont val="Tahoma"/>
            <family val="2"/>
          </rPr>
          <t xml:space="preserve">
set the SR for each pasture. (DSE/ha)</t>
        </r>
      </text>
    </comment>
    <comment ref="I81" authorId="0" shapeId="0" xr:uid="{D0346F6F-4FF7-444A-91D4-99E8740BC6F3}">
      <text>
        <r>
          <rPr>
            <b/>
            <sz val="9"/>
            <color indexed="81"/>
            <rFont val="Tahoma"/>
            <family val="2"/>
          </rPr>
          <t>Michael Young:</t>
        </r>
        <r>
          <rPr>
            <sz val="9"/>
            <color indexed="81"/>
            <rFont val="Tahoma"/>
            <family val="2"/>
          </rPr>
          <t xml:space="preserve">
All pastures</t>
        </r>
      </text>
    </comment>
    <comment ref="I82" authorId="2" shapeId="0" xr:uid="{CD1D90DD-E531-44E9-8686-BDEE83E52A73}">
      <text>
        <r>
          <rPr>
            <b/>
            <sz val="9"/>
            <color indexed="81"/>
            <rFont val="Tahoma"/>
            <family val="2"/>
          </rPr>
          <t>John:</t>
        </r>
        <r>
          <rPr>
            <sz val="9"/>
            <color indexed="81"/>
            <rFont val="Tahoma"/>
            <family val="2"/>
          </rPr>
          <t xml:space="preserve">
Autumn lambing included</t>
        </r>
      </text>
    </comment>
    <comment ref="I83" authorId="2" shapeId="0" xr:uid="{E0376924-CB5A-4950-971F-19146147695C}">
      <text>
        <r>
          <rPr>
            <b/>
            <sz val="9"/>
            <color indexed="81"/>
            <rFont val="Tahoma"/>
            <family val="2"/>
          </rPr>
          <t>John:</t>
        </r>
        <r>
          <rPr>
            <sz val="9"/>
            <color indexed="81"/>
            <rFont val="Tahoma"/>
            <family val="2"/>
          </rPr>
          <t xml:space="preserve">
Winter lambing included</t>
        </r>
      </text>
    </comment>
    <comment ref="J83" authorId="2" shapeId="0" xr:uid="{63CC1991-07AA-49B4-9239-944EC93FCE49}">
      <text>
        <r>
          <rPr>
            <b/>
            <sz val="9"/>
            <color indexed="81"/>
            <rFont val="Tahoma"/>
            <family val="2"/>
          </rPr>
          <t>John:</t>
        </r>
        <r>
          <rPr>
            <sz val="9"/>
            <color indexed="81"/>
            <rFont val="Tahoma"/>
            <family val="2"/>
          </rPr>
          <t xml:space="preserve">
Spring lambing included</t>
        </r>
      </text>
    </comment>
    <comment ref="G84" authorId="2" shapeId="0" xr:uid="{22574275-A35E-404F-B154-D2212B71A4AB}">
      <text>
        <r>
          <rPr>
            <b/>
            <sz val="9"/>
            <color indexed="81"/>
            <rFont val="Tahoma"/>
            <family val="2"/>
          </rPr>
          <t>John:</t>
        </r>
        <r>
          <rPr>
            <sz val="9"/>
            <color indexed="81"/>
            <rFont val="Tahoma"/>
            <family val="2"/>
          </rPr>
          <t xml:space="preserve">
An offset for the age that ewe lambs are mated.
In code this SAA  alters both date_born1st_iog2 &amp; _idg3
Set the age in Property.xl to 12 mths and then carry out trials that adjust relative to lambing at 12mo.</t>
        </r>
      </text>
    </comment>
    <comment ref="I84" authorId="2" shapeId="0" xr:uid="{4A36BA26-28B1-41ED-A7AF-A14F6D2486F5}">
      <text>
        <r>
          <rPr>
            <b/>
            <sz val="9"/>
            <color indexed="81"/>
            <rFont val="Tahoma"/>
            <family val="2"/>
          </rPr>
          <t>John:</t>
        </r>
        <r>
          <rPr>
            <sz val="9"/>
            <color indexed="81"/>
            <rFont val="Tahoma"/>
            <family val="2"/>
          </rPr>
          <t xml:space="preserve">
Adjust mating age offset for Ewe Lambs for all TOL &amp; all genotypes</t>
        </r>
      </text>
    </comment>
    <comment ref="G85" authorId="2" shapeId="0" xr:uid="{B0ECAD68-0810-49BD-B549-7D221161D272}">
      <text>
        <r>
          <rPr>
            <b/>
            <sz val="9"/>
            <color indexed="81"/>
            <rFont val="Tahoma"/>
            <family val="2"/>
          </rPr>
          <t>John:</t>
        </r>
        <r>
          <rPr>
            <sz val="9"/>
            <color indexed="81"/>
            <rFont val="Tahoma"/>
            <family val="2"/>
          </rPr>
          <t xml:space="preserve">
Scanning management (0,1,2,3,4) being don't scan, wet/dry, mutliples, litter size &amp; foetal age respectively</t>
        </r>
      </text>
    </comment>
    <comment ref="I85" authorId="2" shapeId="0" xr:uid="{7942F109-6075-47FF-8432-736A3BD0010C}">
      <text>
        <r>
          <rPr>
            <b/>
            <sz val="9"/>
            <color indexed="81"/>
            <rFont val="Tahoma"/>
            <family val="2"/>
          </rPr>
          <t>John:</t>
        </r>
        <r>
          <rPr>
            <sz val="9"/>
            <color indexed="81"/>
            <rFont val="Tahoma"/>
            <family val="2"/>
          </rPr>
          <t xml:space="preserve">
Ewe lambs for all genotypes</t>
        </r>
      </text>
    </comment>
    <comment ref="J85" authorId="2" shapeId="0" xr:uid="{CC54BC71-065A-437C-B590-DE34D0FE2090}">
      <text>
        <r>
          <rPr>
            <b/>
            <sz val="9"/>
            <color indexed="81"/>
            <rFont val="Tahoma"/>
            <family val="2"/>
          </rPr>
          <t>John:</t>
        </r>
        <r>
          <rPr>
            <sz val="9"/>
            <color indexed="81"/>
            <rFont val="Tahoma"/>
            <family val="2"/>
          </rPr>
          <t xml:space="preserve">
Maidens &amp; Adults for all genotypes</t>
        </r>
      </text>
    </comment>
    <comment ref="G86" authorId="0" shapeId="0" xr:uid="{073E3D5A-2A14-4DAE-A500-933D7EA8F841}">
      <text>
        <r>
          <rPr>
            <b/>
            <sz val="9"/>
            <color indexed="81"/>
            <rFont val="Tahoma"/>
            <family val="2"/>
          </rPr>
          <t>Michael Young:</t>
        </r>
        <r>
          <rPr>
            <sz val="9"/>
            <color indexed="81"/>
            <rFont val="Tahoma"/>
            <family val="2"/>
          </rPr>
          <t xml:space="preserve">
True = force sale of drys
(scan needs to be &gt; 0)
The SAV can only be "-" or True (False doesn't work)</t>
        </r>
      </text>
    </comment>
    <comment ref="I86" authorId="2" shapeId="0" xr:uid="{D1D19467-E150-4F51-8B20-73646BC79629}">
      <text>
        <r>
          <rPr>
            <b/>
            <sz val="9"/>
            <color indexed="81"/>
            <rFont val="Tahoma"/>
            <family val="2"/>
          </rPr>
          <t>John:</t>
        </r>
        <r>
          <rPr>
            <sz val="9"/>
            <color indexed="81"/>
            <rFont val="Tahoma"/>
            <family val="2"/>
          </rPr>
          <t xml:space="preserve">
0:1 is the yearlings
</t>
        </r>
      </text>
    </comment>
    <comment ref="G87" authorId="0" shapeId="0" xr:uid="{ED33B280-7B0D-414C-85F3-368EBB4E94BC}">
      <text>
        <r>
          <rPr>
            <b/>
            <sz val="9"/>
            <color indexed="81"/>
            <rFont val="Tahoma"/>
            <family val="2"/>
          </rPr>
          <t>Michael Young:</t>
        </r>
        <r>
          <rPr>
            <sz val="9"/>
            <color indexed="81"/>
            <rFont val="Tahoma"/>
            <family val="2"/>
          </rPr>
          <t xml:space="preserve">
True = force retention of drys at both scanning . (Only active if scan &gt; 0).
Currently this sav needs to be used inconjunction with sav[bnd_upper_dams] which constrains the sale of drys in the t[0] slice.
Todo: finalise code changes that will connect this  sav to a constraint that will only allow drys to be sold at shearing if being sold with pregnant ewes (i.e. not a differntial sale)</t>
        </r>
      </text>
    </comment>
    <comment ref="I87" authorId="2" shapeId="0" xr:uid="{6E87C268-F2BE-404A-914A-F4F7B1FE3E7C}">
      <text>
        <r>
          <rPr>
            <b/>
            <sz val="9"/>
            <color indexed="81"/>
            <rFont val="Tahoma"/>
            <family val="2"/>
          </rPr>
          <t>John:</t>
        </r>
        <r>
          <rPr>
            <sz val="9"/>
            <color indexed="81"/>
            <rFont val="Tahoma"/>
            <family val="2"/>
          </rPr>
          <t xml:space="preserve">
0:1 is the yearlings
</t>
        </r>
      </text>
    </comment>
    <comment ref="I88" authorId="2" shapeId="0" xr:uid="{ECBC68FD-4F4B-46D1-B8FD-EBC3E42E8735}">
      <text>
        <r>
          <rPr>
            <b/>
            <sz val="9"/>
            <color indexed="81"/>
            <rFont val="Tahoma"/>
            <family val="2"/>
          </rPr>
          <t>John:</t>
        </r>
        <r>
          <rPr>
            <sz val="9"/>
            <color indexed="81"/>
            <rFont val="Tahoma"/>
            <family val="2"/>
          </rPr>
          <t xml:space="preserve">
1: is maidens and older
</t>
        </r>
      </text>
    </comment>
    <comment ref="I89" authorId="2" shapeId="0" xr:uid="{A6E825BD-A5B1-4D23-B03C-8639330AFAC9}">
      <text>
        <r>
          <rPr>
            <b/>
            <sz val="9"/>
            <color indexed="81"/>
            <rFont val="Tahoma"/>
            <family val="2"/>
          </rPr>
          <t>John:</t>
        </r>
        <r>
          <rPr>
            <sz val="9"/>
            <color indexed="81"/>
            <rFont val="Tahoma"/>
            <family val="2"/>
          </rPr>
          <t xml:space="preserve">
1: is maidens and older
</t>
        </r>
      </text>
    </comment>
    <comment ref="G90" authorId="0" shapeId="0" xr:uid="{DC759F5A-5498-4BC2-92CD-B789F1862500}">
      <text>
        <r>
          <rPr>
            <b/>
            <sz val="9"/>
            <color indexed="81"/>
            <rFont val="Tahoma"/>
            <family val="2"/>
          </rPr>
          <t>Young:</t>
        </r>
        <r>
          <rPr>
            <sz val="9"/>
            <color indexed="81"/>
            <rFont val="Tahoma"/>
            <family val="2"/>
          </rPr>
          <t xml:space="preserve">
Estimated proportion of the drys that are retained.
This SAV alters the average weight &amp; production of the dams at prejoining in the Stock Generator by altering the weighting applied to the dry dams.
The proportion is only active if both bnd_drys_sold and bnd_drys_retained are default values (which implies that dry management is optimised and therefore needs to be estimated).
Usually only adjusted for the Ewe Lambs for which the default estimate is 50%.</t>
        </r>
      </text>
    </comment>
    <comment ref="I90" authorId="2" shapeId="0" xr:uid="{DE08F9D5-907A-476F-B17C-1498A2E904B6}">
      <text>
        <r>
          <rPr>
            <b/>
            <sz val="9"/>
            <color indexed="81"/>
            <rFont val="Tahoma"/>
            <family val="2"/>
          </rPr>
          <t>John:</t>
        </r>
        <r>
          <rPr>
            <sz val="9"/>
            <color indexed="81"/>
            <rFont val="Tahoma"/>
            <family val="2"/>
          </rPr>
          <t xml:space="preserve">
0:1 is the Yearlings
The value is likely to vary with genotype with Maternals being 100% and Merinos lower.</t>
        </r>
      </text>
    </comment>
    <comment ref="G91" authorId="0" shapeId="0" xr:uid="{3EBAFC46-9F49-454D-AF2B-150D356B5978}">
      <text>
        <r>
          <rPr>
            <b/>
            <sz val="9"/>
            <color indexed="81"/>
            <rFont val="Tahoma"/>
            <family val="2"/>
          </rPr>
          <t>Michael Young:</t>
        </r>
        <r>
          <rPr>
            <sz val="9"/>
            <color indexed="81"/>
            <rFont val="Tahoma"/>
            <family val="2"/>
          </rPr>
          <t xml:space="preserve">
True = include the bound on selling twice drys
(scan needs to be &gt; 0)</t>
        </r>
      </text>
    </comment>
    <comment ref="G92" authorId="0" shapeId="0" xr:uid="{174BF85B-63B0-434F-A4BB-1CCBDCAA2931}">
      <text>
        <r>
          <rPr>
            <b/>
            <sz val="9"/>
            <color indexed="81"/>
            <rFont val="Tahoma"/>
            <family val="2"/>
          </rPr>
          <t xml:space="preserve">Michael Young:
</t>
        </r>
        <r>
          <rPr>
            <sz val="9"/>
            <color indexed="81"/>
            <rFont val="Tahoma"/>
            <family val="2"/>
          </rPr>
          <t>Proportion of the drys that are twice dry. Only active if selling twice drys is True
(scan needs to be &gt; 0)</t>
        </r>
      </text>
    </comment>
    <comment ref="I92" authorId="0" shapeId="0" xr:uid="{1D8E106B-B6C2-4C63-AA50-22B04B479403}">
      <text>
        <r>
          <rPr>
            <b/>
            <sz val="9"/>
            <color indexed="81"/>
            <rFont val="Tahoma"/>
            <family val="2"/>
          </rPr>
          <t xml:space="preserve">Michael Young:
</t>
        </r>
        <r>
          <rPr>
            <sz val="9"/>
            <color indexed="81"/>
            <rFont val="Tahoma"/>
            <family val="2"/>
          </rPr>
          <t>This sav is applied to i_ce_c2[2,…] so the axes are: d ,c2</t>
        </r>
      </text>
    </comment>
    <comment ref="G93" authorId="0" shapeId="0" xr:uid="{B333A3DD-4602-4882-8807-7FA70B075CAD}">
      <text>
        <r>
          <rPr>
            <b/>
            <sz val="9"/>
            <color indexed="81"/>
            <rFont val="Tahoma"/>
            <family val="2"/>
          </rPr>
          <t>Michael Young:</t>
        </r>
        <r>
          <rPr>
            <sz val="9"/>
            <color indexed="81"/>
            <rFont val="Tahoma"/>
            <family val="2"/>
          </rPr>
          <t xml:space="preserve">
control if dam lowerbound is on or off.
True=bound on.
The slices and numbers are controlled in bnd_lo_dams input but this can be overridden in the code.</t>
        </r>
      </text>
    </comment>
    <comment ref="G94" authorId="0" shapeId="0" xr:uid="{F7D55EAD-DB31-46B0-B05B-FD82AC36C3C0}">
      <text>
        <r>
          <rPr>
            <b/>
            <sz val="9"/>
            <color indexed="81"/>
            <rFont val="Tahoma"/>
            <family val="2"/>
          </rPr>
          <t>Young:</t>
        </r>
        <r>
          <rPr>
            <sz val="9"/>
            <color indexed="81"/>
            <rFont val="Tahoma"/>
            <family val="2"/>
          </rPr>
          <t xml:space="preserve">
minimum number of dams
Can be either specified with an o axis (tog1) or a v axis (tVg1). This requires adjusting code in StockGenerator.py.
Note: If using tVg1 then it is important to ensure that the index slices specified here align with the DVP definitions and that the DVPs aren't being affected by insertion of nodes. Safer to use tog1 in the seasonality model.</t>
        </r>
      </text>
    </comment>
    <comment ref="I94" authorId="2" shapeId="0" xr:uid="{D5883214-AEAB-4E18-A3BB-4BEBD7AC83EA}">
      <text>
        <r>
          <rPr>
            <b/>
            <sz val="9"/>
            <color indexed="81"/>
            <rFont val="Tahoma"/>
            <family val="2"/>
          </rPr>
          <t>John:</t>
        </r>
        <r>
          <rPr>
            <sz val="9"/>
            <color indexed="81"/>
            <rFont val="Tahoma"/>
            <family val="2"/>
          </rPr>
          <t xml:space="preserve">
All slices, used to force a minimum number of dams into each slice for generating the optimum feed supply.
This is not forcing a, e, b or y. Have to force some NM ewes to ensure all b slices are included</t>
        </r>
      </text>
    </comment>
    <comment ref="J94" authorId="2" shapeId="0" xr:uid="{5C8137D4-B3F7-4840-927A-22496DE9A6A9}">
      <text>
        <r>
          <rPr>
            <b/>
            <sz val="9"/>
            <color indexed="81"/>
            <rFont val="Tahoma"/>
            <family val="2"/>
          </rPr>
          <t>John:</t>
        </r>
        <r>
          <rPr>
            <sz val="9"/>
            <color indexed="81"/>
            <rFont val="Tahoma"/>
            <family val="2"/>
          </rPr>
          <t xml:space="preserve">
Retained dams (t[2]) for the 1st lambing opportuity for BBB.</t>
        </r>
      </text>
    </comment>
    <comment ref="Q94" authorId="2" shapeId="0" xr:uid="{D281F1FC-EF2A-4C2E-8914-4FB74FE3E49E}">
      <text>
        <r>
          <rPr>
            <b/>
            <sz val="9"/>
            <color indexed="81"/>
            <rFont val="Tahoma"/>
            <family val="2"/>
          </rPr>
          <t>John:</t>
        </r>
        <r>
          <rPr>
            <sz val="9"/>
            <color indexed="81"/>
            <rFont val="Tahoma"/>
            <family val="2"/>
          </rPr>
          <t xml:space="preserve">
Retained dams (t[2]) for the 1st lambing opportuity for BBB.</t>
        </r>
      </text>
    </comment>
    <comment ref="G95" authorId="0" shapeId="0" xr:uid="{724FE917-3E5F-4656-B0AA-2DF53217CFA4}">
      <text>
        <r>
          <rPr>
            <b/>
            <sz val="9"/>
            <color indexed="81"/>
            <rFont val="Tahoma"/>
            <family val="2"/>
          </rPr>
          <t>Michael Young:</t>
        </r>
        <r>
          <rPr>
            <sz val="9"/>
            <color indexed="81"/>
            <rFont val="Tahoma"/>
            <family val="2"/>
          </rPr>
          <t xml:space="preserve">
control if dam upperbound is on or off.
True=bound on.
The slices and numbers are controlled in the variable bnd_up_dams but can also be controlled in the code.
</t>
        </r>
      </text>
    </comment>
    <comment ref="G96" authorId="0" shapeId="0" xr:uid="{ECFA50FA-BF82-42AF-8A3F-94A058920607}">
      <text>
        <r>
          <rPr>
            <b/>
            <sz val="9"/>
            <color indexed="81"/>
            <rFont val="Tahoma"/>
            <family val="2"/>
          </rPr>
          <t>Young:</t>
        </r>
        <r>
          <rPr>
            <sz val="9"/>
            <color indexed="81"/>
            <rFont val="Tahoma"/>
            <family val="2"/>
          </rPr>
          <t xml:space="preserve">
maximum number of dams
Can be either specified with an o axis (tog1) or a v axis (tVg1). This requires adjusting code in StockGenerator.py.
Note: If using tVg1 then it is important to ensure that the index slices specified here align with the DVP definitions and that the DVPs aren't being affected by insertion of nodes. Safer to use tog1 in the seasonality model.
REason for using V is that o[0] includes v[0] and v[1,2&amp;3] because there is no lambing opportunity in v[0] even though it is  a year younger than v[4]</t>
        </r>
      </text>
    </comment>
    <comment ref="I96" authorId="0" shapeId="0" xr:uid="{C4ADC203-9CDC-4230-9075-AC8DA83CF046}">
      <text>
        <r>
          <rPr>
            <b/>
            <sz val="9"/>
            <color indexed="81"/>
            <rFont val="Tahoma"/>
            <family val="2"/>
          </rPr>
          <t>Michael Young:</t>
        </r>
        <r>
          <rPr>
            <sz val="9"/>
            <color indexed="81"/>
            <rFont val="Tahoma"/>
            <family val="2"/>
          </rPr>
          <t xml:space="preserve">
dam sales at shearing from 0-4.5yrs of age
Can set to stop sales in the t[0] slice for o[0:4] or v[0:14]  i.e. only sell at 5.5yo or older and drys at scanning (t[1] slice).
This stops sale of dams as lambs or yearlings (must be sold as offspring).</t>
        </r>
      </text>
    </comment>
    <comment ref="G97" authorId="0" shapeId="0" xr:uid="{B84ABE09-E8B5-4655-9153-54D8775B9091}">
      <text>
        <r>
          <rPr>
            <b/>
            <sz val="9"/>
            <color indexed="81"/>
            <rFont val="Tahoma"/>
            <family val="2"/>
          </rPr>
          <t>Michael Young:</t>
        </r>
        <r>
          <rPr>
            <sz val="9"/>
            <color indexed="81"/>
            <rFont val="Tahoma"/>
            <family val="2"/>
          </rPr>
          <t xml:space="preserve">
control if dam lowerbound is on or off.
True=bound on.
The slices and numbers are controlled in bnd_lo_dams input</t>
        </r>
      </text>
    </comment>
    <comment ref="G98" authorId="0" shapeId="0" xr:uid="{17799062-EC99-4EE0-A1C8-934743D9B08E}">
      <text>
        <r>
          <rPr>
            <b/>
            <sz val="9"/>
            <color indexed="81"/>
            <rFont val="Tahoma"/>
            <family val="2"/>
          </rPr>
          <t>Michael Young:</t>
        </r>
        <r>
          <rPr>
            <sz val="9"/>
            <color indexed="81"/>
            <rFont val="Tahoma"/>
            <family val="2"/>
          </rPr>
          <t xml:space="preserve">
min dams</t>
        </r>
      </text>
    </comment>
    <comment ref="G99" authorId="0" shapeId="0" xr:uid="{043E213D-C816-4F87-854D-AF8A4F5696B0}">
      <text>
        <r>
          <rPr>
            <b/>
            <sz val="9"/>
            <color indexed="81"/>
            <rFont val="Tahoma"/>
            <family val="2"/>
          </rPr>
          <t>Michael Young:</t>
        </r>
        <r>
          <rPr>
            <sz val="9"/>
            <color indexed="81"/>
            <rFont val="Tahoma"/>
            <family val="2"/>
          </rPr>
          <t xml:space="preserve">
control if dam upperbound is on or off.
True=bound on.
The slices and numbers are controlled in the variable bnd_up_dams
</t>
        </r>
      </text>
    </comment>
    <comment ref="G100" authorId="0" shapeId="0" xr:uid="{8A061EBF-2795-4291-AA46-B54653D6B60E}">
      <text>
        <r>
          <rPr>
            <b/>
            <sz val="9"/>
            <color indexed="81"/>
            <rFont val="Tahoma"/>
            <family val="2"/>
          </rPr>
          <t>Young:</t>
        </r>
        <r>
          <rPr>
            <sz val="9"/>
            <color indexed="81"/>
            <rFont val="Tahoma"/>
            <family val="2"/>
          </rPr>
          <t xml:space="preserve">
max number of offspring
Can set to stop sales (t[1:]) or retention (t[0]) for different shearing opportunities
Note: the d axis is clustered in the bound so offspring of adults can be entered as d[2:3]
Can be used with min &amp; max sale age to ensure that animals are sold rather than retained without sale</t>
        </r>
      </text>
    </comment>
    <comment ref="I100" authorId="0" shapeId="0" xr:uid="{29A03AF1-91FE-44E9-A875-2338591FE39A}">
      <text>
        <r>
          <rPr>
            <b/>
            <sz val="9"/>
            <color indexed="81"/>
            <rFont val="Tahoma"/>
            <family val="2"/>
          </rPr>
          <t>Young:</t>
        </r>
        <r>
          <rPr>
            <sz val="9"/>
            <color indexed="81"/>
            <rFont val="Tahoma"/>
            <family val="2"/>
          </rPr>
          <t xml:space="preserve">
A 0 means no offspring of yearlings (d[0:1]) can be retained (t[0:1])  i.e. all must be sold as lambs (or suckers)</t>
        </r>
      </text>
    </comment>
    <comment ref="J100" authorId="0" shapeId="0" xr:uid="{788F600E-0F61-4C9A-AB0C-A4AB52A49F48}">
      <text>
        <r>
          <rPr>
            <b/>
            <sz val="9"/>
            <color indexed="81"/>
            <rFont val="Tahoma"/>
            <family val="2"/>
          </rPr>
          <t>Young:</t>
        </r>
        <r>
          <rPr>
            <sz val="9"/>
            <color indexed="81"/>
            <rFont val="Tahoma"/>
            <family val="2"/>
          </rPr>
          <t xml:space="preserve">
BBB Castrated offspring that are being retained in shearing opp 0
Set to 0 to force a sale as a sucker or prior to 1st shearing.</t>
        </r>
      </text>
    </comment>
    <comment ref="K100" authorId="0" shapeId="0" xr:uid="{5D0BCE8F-3548-4239-A787-7ED734DD4A4D}">
      <text>
        <r>
          <rPr>
            <b/>
            <sz val="9"/>
            <color indexed="81"/>
            <rFont val="Tahoma"/>
            <family val="2"/>
          </rPr>
          <t>Young:</t>
        </r>
        <r>
          <rPr>
            <sz val="9"/>
            <color indexed="81"/>
            <rFont val="Tahoma"/>
            <family val="2"/>
          </rPr>
          <t xml:space="preserve">
BBB Castrated offspring that are being retained in shearing opp 1
Set to 0 to force a sale prior to second shearing.</t>
        </r>
      </text>
    </comment>
    <comment ref="L100" authorId="0" shapeId="0" xr:uid="{8F6FCA3D-A7CB-40D0-B101-203BBCC43A1C}">
      <text>
        <r>
          <rPr>
            <b/>
            <sz val="9"/>
            <color indexed="81"/>
            <rFont val="Tahoma"/>
            <family val="2"/>
          </rPr>
          <t>Young:</t>
        </r>
        <r>
          <rPr>
            <sz val="9"/>
            <color indexed="81"/>
            <rFont val="Tahoma"/>
            <family val="2"/>
          </rPr>
          <t xml:space="preserve">
BBB Castrated offspring that are being retained in shearing opp 2
Set to 0 to force a sale prior to third shearing.</t>
        </r>
      </text>
    </comment>
    <comment ref="M100" authorId="0" shapeId="0" xr:uid="{8444C1A1-65EE-4F42-A948-6125A751B3BF}">
      <text>
        <r>
          <rPr>
            <b/>
            <sz val="9"/>
            <color indexed="81"/>
            <rFont val="Tahoma"/>
            <family val="2"/>
          </rPr>
          <t>Young:</t>
        </r>
        <r>
          <rPr>
            <sz val="9"/>
            <color indexed="81"/>
            <rFont val="Tahoma"/>
            <family val="2"/>
          </rPr>
          <t xml:space="preserve">
BBB Castrated offspring that are being retained in shearing opp 3
Set to 0 to force a sale prior to fourth shearing.</t>
        </r>
      </text>
    </comment>
    <comment ref="G101" authorId="0" shapeId="0" xr:uid="{1247A7F8-449A-44B6-B7C1-ACC125BA1167}">
      <text>
        <r>
          <rPr>
            <b/>
            <sz val="9"/>
            <color indexed="81"/>
            <rFont val="Tahoma"/>
            <family val="2"/>
          </rPr>
          <t>Michael Young:</t>
        </r>
        <r>
          <rPr>
            <sz val="9"/>
            <color indexed="81"/>
            <rFont val="Tahoma"/>
            <family val="2"/>
          </rPr>
          <t xml:space="preserve">
The total number of dams scanned (summed across all dvps). Note if this sav has a value then the bound will be turned on.</t>
        </r>
      </text>
    </comment>
    <comment ref="G102" authorId="0" shapeId="0" xr:uid="{44BC8728-0A1C-4B2F-98F7-E453A7BC66A0}">
      <text>
        <r>
          <rPr>
            <b/>
            <sz val="9"/>
            <color indexed="81"/>
            <rFont val="Tahoma"/>
            <family val="2"/>
          </rPr>
          <t xml:space="preserve">John:
</t>
        </r>
        <r>
          <rPr>
            <sz val="9"/>
            <color indexed="81"/>
            <rFont val="Tahoma"/>
            <family val="2"/>
          </rPr>
          <t>Proportion of dams mated for each lambing opportunity of g1.
This is proportion of the animals retained as dams.</t>
        </r>
      </text>
    </comment>
    <comment ref="I102" authorId="0" shapeId="0" xr:uid="{4D87D9AB-5E63-483A-A9BA-8D8FF2CCCFAE}">
      <text>
        <r>
          <rPr>
            <b/>
            <sz val="9"/>
            <color indexed="81"/>
            <rFont val="Tahoma"/>
            <family val="2"/>
          </rPr>
          <t xml:space="preserve">John:
</t>
        </r>
        <r>
          <rPr>
            <sz val="9"/>
            <color indexed="81"/>
            <rFont val="Tahoma"/>
            <family val="2"/>
          </rPr>
          <t>0:1, 0:3 is yearlings BBB, BBM &amp; BBT (yearling BMT can be mated)</t>
        </r>
      </text>
    </comment>
    <comment ref="J102" authorId="0" shapeId="0" xr:uid="{D741ECFB-6054-4083-AF8F-1BD3D7B32F6D}">
      <text>
        <r>
          <rPr>
            <b/>
            <sz val="9"/>
            <color indexed="81"/>
            <rFont val="Tahoma"/>
            <family val="2"/>
          </rPr>
          <t xml:space="preserve">John:
</t>
        </r>
        <r>
          <rPr>
            <sz val="9"/>
            <color indexed="81"/>
            <rFont val="Tahoma"/>
            <family val="2"/>
          </rPr>
          <t>1:2, : is maidens of all genotypes</t>
        </r>
      </text>
    </comment>
    <comment ref="I103" authorId="0" shapeId="0" xr:uid="{E48F8F58-ECB6-44C1-AA15-CA1BD263DCD1}">
      <text>
        <r>
          <rPr>
            <b/>
            <sz val="9"/>
            <color indexed="81"/>
            <rFont val="Tahoma"/>
            <family val="2"/>
          </rPr>
          <t xml:space="preserve">John:
</t>
        </r>
        <r>
          <rPr>
            <sz val="9"/>
            <color indexed="81"/>
            <rFont val="Tahoma"/>
            <family val="2"/>
          </rPr>
          <t>0:1, 0:3 is yearlings BBB, BBM &amp; BBT (yearling BMT can be mated)</t>
        </r>
      </text>
    </comment>
    <comment ref="G104" authorId="0" shapeId="0" xr:uid="{97AB1DBC-BA09-465B-9B98-0E175593A963}">
      <text>
        <r>
          <rPr>
            <b/>
            <sz val="9"/>
            <color indexed="81"/>
            <rFont val="Tahoma"/>
            <family val="2"/>
          </rPr>
          <t>Michael Young:</t>
        </r>
        <r>
          <rPr>
            <sz val="9"/>
            <color indexed="81"/>
            <rFont val="Tahoma"/>
            <family val="2"/>
          </rPr>
          <t xml:space="preserve">
Propn of dams retained in yr5. Note if this sav has a value the bound will be turned on.
Used to control retaining the 'performers'.
Operates on ce[2,d,c2]</t>
        </r>
      </text>
    </comment>
    <comment ref="G105" authorId="0" shapeId="0" xr:uid="{19A2661A-892C-4EF2-81F1-844756F78AAC}">
      <text>
        <r>
          <rPr>
            <b/>
            <sz val="9"/>
            <color indexed="81"/>
            <rFont val="Tahoma"/>
            <family val="2"/>
          </rPr>
          <t>Michael Young:</t>
        </r>
        <r>
          <rPr>
            <sz val="9"/>
            <color indexed="81"/>
            <rFont val="Tahoma"/>
            <family val="2"/>
          </rPr>
          <t xml:space="preserve">
Min sale age (days) of dams.
</t>
        </r>
      </text>
    </comment>
    <comment ref="I105" authorId="0" shapeId="0" xr:uid="{99F41765-7F3B-47A8-AAE6-4682E55AED6D}">
      <text>
        <r>
          <rPr>
            <b/>
            <sz val="9"/>
            <color indexed="81"/>
            <rFont val="Tahoma"/>
            <family val="2"/>
          </rPr>
          <t>Michael Young:</t>
        </r>
        <r>
          <rPr>
            <sz val="9"/>
            <color indexed="81"/>
            <rFont val="Tahoma"/>
            <family val="2"/>
          </rPr>
          <t xml:space="preserve">
0:3 is BBB, BBM &amp; BBT which are the BB dams.</t>
        </r>
      </text>
    </comment>
    <comment ref="G106" authorId="0" shapeId="0" xr:uid="{45B85885-371E-4994-9276-07E4AF7B11DF}">
      <text>
        <r>
          <rPr>
            <b/>
            <sz val="9"/>
            <color indexed="81"/>
            <rFont val="Tahoma"/>
            <family val="2"/>
          </rPr>
          <t>Michael Young:</t>
        </r>
        <r>
          <rPr>
            <sz val="9"/>
            <color indexed="81"/>
            <rFont val="Tahoma"/>
            <family val="2"/>
          </rPr>
          <t xml:space="preserve">
Min sale age (days) of female sheep, applies to prog &amp; offs.
Merinos are usually retained till a full wool shearing to allow selection for wool quality.
Progeny of ewe lambs are usually sold all sold and therefore don't need to be retained for a full wool shearing.</t>
        </r>
      </text>
    </comment>
    <comment ref="I106" authorId="0" shapeId="0" xr:uid="{0FB76149-8CB0-4911-AC5A-8DEBF4AE7E87}">
      <text>
        <r>
          <rPr>
            <b/>
            <sz val="9"/>
            <color indexed="81"/>
            <rFont val="Tahoma"/>
            <family val="2"/>
          </rPr>
          <t>Michael Young:</t>
        </r>
        <r>
          <rPr>
            <sz val="9"/>
            <color indexed="81"/>
            <rFont val="Tahoma"/>
            <family val="2"/>
          </rPr>
          <t xml:space="preserve">
0:1 is BBB.
Would not usually use this if the BBB is a maternal genotype</t>
        </r>
      </text>
    </comment>
    <comment ref="G107" authorId="0" shapeId="0" xr:uid="{3FB8925A-049B-4604-9940-4263D0A4B9C2}">
      <text>
        <r>
          <rPr>
            <b/>
            <sz val="9"/>
            <color indexed="81"/>
            <rFont val="Tahoma"/>
            <family val="2"/>
          </rPr>
          <t>Young:</t>
        </r>
        <r>
          <rPr>
            <sz val="9"/>
            <color indexed="81"/>
            <rFont val="Tahoma"/>
            <family val="2"/>
          </rPr>
          <t xml:space="preserve">
highest age (days) to sell female offspring.</t>
        </r>
      </text>
    </comment>
    <comment ref="I107" authorId="0" shapeId="0" xr:uid="{41ECDF5C-1F96-422D-9145-31B33A369EF4}">
      <text>
        <r>
          <rPr>
            <b/>
            <sz val="9"/>
            <color indexed="81"/>
            <rFont val="Tahoma"/>
            <family val="2"/>
          </rPr>
          <t>Young:</t>
        </r>
        <r>
          <rPr>
            <sz val="9"/>
            <color indexed="81"/>
            <rFont val="Tahoma"/>
            <family val="2"/>
          </rPr>
          <t xml:space="preserve">
0:1 to only control the sale age of the pure bred female offspring i.e. not BBM, BBT or BMT</t>
        </r>
      </text>
    </comment>
    <comment ref="G108" authorId="0" shapeId="0" xr:uid="{B87FB6D6-E182-4AF6-8346-66329E0C123E}">
      <text>
        <r>
          <rPr>
            <b/>
            <sz val="9"/>
            <color indexed="81"/>
            <rFont val="Tahoma"/>
            <family val="2"/>
          </rPr>
          <t>Michael Young:</t>
        </r>
        <r>
          <rPr>
            <sz val="9"/>
            <color indexed="81"/>
            <rFont val="Tahoma"/>
            <family val="2"/>
          </rPr>
          <t xml:space="preserve">
lowest age (days) to sell wethers.</t>
        </r>
      </text>
    </comment>
    <comment ref="I108" authorId="0" shapeId="0" xr:uid="{2C80D4ED-B799-4A8A-85B9-0614E6B4CE61}">
      <text>
        <r>
          <rPr>
            <b/>
            <sz val="9"/>
            <color indexed="81"/>
            <rFont val="Tahoma"/>
            <family val="2"/>
          </rPr>
          <t>Michael Young:</t>
        </r>
        <r>
          <rPr>
            <sz val="9"/>
            <color indexed="81"/>
            <rFont val="Tahoma"/>
            <family val="2"/>
          </rPr>
          <t xml:space="preserve">
0:1 to only control the sale age of the pure bred wether offspring i.e. not BBM, BBT or BMT</t>
        </r>
      </text>
    </comment>
    <comment ref="G109" authorId="0" shapeId="0" xr:uid="{FD76E1C0-6F72-4307-B64A-96894C343A32}">
      <text>
        <r>
          <rPr>
            <b/>
            <sz val="9"/>
            <color indexed="81"/>
            <rFont val="Tahoma"/>
            <family val="2"/>
          </rPr>
          <t>Michael Young:</t>
        </r>
        <r>
          <rPr>
            <sz val="9"/>
            <color indexed="81"/>
            <rFont val="Tahoma"/>
            <family val="2"/>
          </rPr>
          <t xml:space="preserve">
highest age (days) to sell wethers.</t>
        </r>
      </text>
    </comment>
    <comment ref="I109" authorId="0" shapeId="0" xr:uid="{0C854F3D-E65D-40EE-99A4-CD340A35ECE5}">
      <text>
        <r>
          <rPr>
            <b/>
            <sz val="9"/>
            <color indexed="81"/>
            <rFont val="Tahoma"/>
            <family val="2"/>
          </rPr>
          <t>Michael Young:</t>
        </r>
        <r>
          <rPr>
            <sz val="9"/>
            <color indexed="81"/>
            <rFont val="Tahoma"/>
            <family val="2"/>
          </rPr>
          <t xml:space="preserve">
0:1 to only control the sale age of the pure bred wether offspring i.e. not BBM, BBT or BMT</t>
        </r>
      </text>
    </comment>
    <comment ref="G110" authorId="2" shapeId="0" xr:uid="{6D078872-3E50-431E-B202-02EDE922B334}">
      <text>
        <r>
          <rPr>
            <b/>
            <sz val="9"/>
            <color indexed="81"/>
            <rFont val="Tahoma"/>
            <family val="2"/>
          </rPr>
          <t>John:</t>
        </r>
        <r>
          <rPr>
            <sz val="9"/>
            <color indexed="81"/>
            <rFont val="Tahoma"/>
            <family val="2"/>
          </rPr>
          <t xml:space="preserve">
Lower bound on the area of each rotation phase on each LMU.
The r axis is the number of the phase which is reflected in the  areasum report.</t>
        </r>
      </text>
    </comment>
    <comment ref="G111" authorId="2" shapeId="0" xr:uid="{B3F3A0EF-0CAE-4027-98A8-A62200F3CD55}">
      <text>
        <r>
          <rPr>
            <b/>
            <sz val="9"/>
            <color indexed="81"/>
            <rFont val="Tahoma"/>
            <family val="2"/>
          </rPr>
          <t>John:</t>
        </r>
        <r>
          <rPr>
            <sz val="9"/>
            <color indexed="81"/>
            <rFont val="Tahoma"/>
            <family val="2"/>
          </rPr>
          <t xml:space="preserve">
Lower bound on the area of each rotation phase on each LMU.
The r axis is the number of the phase which is reflected in the  areasum report.</t>
        </r>
      </text>
    </comment>
    <comment ref="G112" authorId="2" shapeId="0" xr:uid="{CD4B3E68-CC3D-492E-8A3B-6CBC1533F5B4}">
      <text>
        <r>
          <rPr>
            <b/>
            <sz val="9"/>
            <color indexed="81"/>
            <rFont val="Tahoma"/>
            <family val="2"/>
          </rPr>
          <t>John:</t>
        </r>
        <r>
          <rPr>
            <sz val="9"/>
            <color indexed="81"/>
            <rFont val="Tahoma"/>
            <family val="2"/>
          </rPr>
          <t xml:space="preserve">
Contract cost of the husbandry operations</t>
        </r>
      </text>
    </comment>
    <comment ref="I112" authorId="2" shapeId="0" xr:uid="{F977A9F6-882E-4ED2-82B8-4DE0AB369860}">
      <text>
        <r>
          <rPr>
            <b/>
            <sz val="9"/>
            <color indexed="81"/>
            <rFont val="Tahoma"/>
            <family val="2"/>
          </rPr>
          <t>John:</t>
        </r>
        <r>
          <rPr>
            <sz val="9"/>
            <color indexed="81"/>
            <rFont val="Tahoma"/>
            <family val="2"/>
          </rPr>
          <t xml:space="preserve">
Scanning cost (all levels of scanning) </t>
        </r>
      </text>
    </comment>
    <comment ref="G113" authorId="2" shapeId="0" xr:uid="{07B0D1F3-8D75-4B5C-A025-112A23BCFA69}">
      <text>
        <r>
          <rPr>
            <b/>
            <sz val="9"/>
            <color indexed="81"/>
            <rFont val="Tahoma"/>
            <family val="2"/>
          </rPr>
          <t>John:</t>
        </r>
        <r>
          <rPr>
            <sz val="9"/>
            <color indexed="81"/>
            <rFont val="Tahoma"/>
            <family val="2"/>
          </rPr>
          <t xml:space="preserve">
Contract cost of the husbandry operations</t>
        </r>
      </text>
    </comment>
    <comment ref="I113" authorId="2" shapeId="0" xr:uid="{FA22CA4C-C0D0-42C0-AC8B-E40442E439C2}">
      <text>
        <r>
          <rPr>
            <b/>
            <sz val="9"/>
            <color indexed="81"/>
            <rFont val="Tahoma"/>
            <family val="2"/>
          </rPr>
          <t>John:</t>
        </r>
        <r>
          <rPr>
            <sz val="9"/>
            <color indexed="81"/>
            <rFont val="Tahoma"/>
            <family val="2"/>
          </rPr>
          <t xml:space="preserve">
Scanning cost (multiples and higher) </t>
        </r>
      </text>
    </comment>
    <comment ref="G114" authorId="2" shapeId="0" xr:uid="{B808DC2F-F54D-4FEB-AA11-A23EF5C6E2B0}">
      <text>
        <r>
          <rPr>
            <b/>
            <sz val="9"/>
            <color indexed="81"/>
            <rFont val="Tahoma"/>
            <family val="2"/>
          </rPr>
          <t>John:</t>
        </r>
        <r>
          <rPr>
            <sz val="9"/>
            <color indexed="81"/>
            <rFont val="Tahoma"/>
            <family val="2"/>
          </rPr>
          <t xml:space="preserve">
Contract cost of the husbandry operations</t>
        </r>
      </text>
    </comment>
    <comment ref="I114" authorId="2" shapeId="0" xr:uid="{C2F5E934-BA77-437D-9F1B-34CA0E90B71C}">
      <text>
        <r>
          <rPr>
            <b/>
            <sz val="9"/>
            <color indexed="81"/>
            <rFont val="Tahoma"/>
            <family val="2"/>
          </rPr>
          <t>John:</t>
        </r>
        <r>
          <rPr>
            <sz val="9"/>
            <color indexed="81"/>
            <rFont val="Tahoma"/>
            <family val="2"/>
          </rPr>
          <t xml:space="preserve">
Scanning cost (all levels of scanning) </t>
        </r>
      </text>
    </comment>
    <comment ref="G115" authorId="2" shapeId="0" xr:uid="{AFADFC6A-59FC-4B7D-9140-D39763F9795C}">
      <text>
        <r>
          <rPr>
            <b/>
            <sz val="9"/>
            <color indexed="81"/>
            <rFont val="Tahoma"/>
            <family val="2"/>
          </rPr>
          <t>John:</t>
        </r>
        <r>
          <rPr>
            <sz val="9"/>
            <color indexed="81"/>
            <rFont val="Tahoma"/>
            <family val="2"/>
          </rPr>
          <t xml:space="preserve">
units of the job (h2) carried out per husbandry labour hour of each type (l2)</t>
        </r>
      </text>
    </comment>
    <comment ref="I115" authorId="2" shapeId="0" xr:uid="{7F7AA53F-E93D-490C-A06E-484BC5E1EBCB}">
      <text>
        <r>
          <rPr>
            <b/>
            <sz val="9"/>
            <color indexed="81"/>
            <rFont val="Tahoma"/>
            <family val="2"/>
          </rPr>
          <t>John:</t>
        </r>
        <r>
          <rPr>
            <sz val="9"/>
            <color indexed="81"/>
            <rFont val="Tahoma"/>
            <family val="2"/>
          </rPr>
          <t xml:space="preserve">
Scanning labour (all levels of scanning) for all types of labour</t>
        </r>
      </text>
    </comment>
    <comment ref="G116" authorId="2" shapeId="0" xr:uid="{26C9A113-1ED3-4B95-BB2A-1218D8FBA9F0}">
      <text>
        <r>
          <rPr>
            <b/>
            <sz val="9"/>
            <color indexed="81"/>
            <rFont val="Tahoma"/>
            <family val="2"/>
          </rPr>
          <t>John:</t>
        </r>
        <r>
          <rPr>
            <sz val="9"/>
            <color indexed="81"/>
            <rFont val="Tahoma"/>
            <family val="2"/>
          </rPr>
          <t xml:space="preserve">
units of the job (h2) carried out per husbandry labour hour of each type (l2)</t>
        </r>
      </text>
    </comment>
    <comment ref="I116" authorId="2" shapeId="0" xr:uid="{BCE972AC-895A-4541-8C5A-C5039F986600}">
      <text>
        <r>
          <rPr>
            <b/>
            <sz val="9"/>
            <color indexed="81"/>
            <rFont val="Tahoma"/>
            <family val="2"/>
          </rPr>
          <t>John:</t>
        </r>
        <r>
          <rPr>
            <sz val="9"/>
            <color indexed="81"/>
            <rFont val="Tahoma"/>
            <family val="2"/>
          </rPr>
          <t xml:space="preserve">
Scanning labour (multiples and higher) for casual labour only</t>
        </r>
      </text>
    </comment>
    <comment ref="G121" authorId="2" shapeId="0" xr:uid="{CC3CB322-42A3-49CA-B57D-F5866B12CFAF}">
      <text>
        <r>
          <rPr>
            <b/>
            <sz val="9"/>
            <color indexed="81"/>
            <rFont val="Tahoma"/>
            <family val="2"/>
          </rPr>
          <t>John:</t>
        </r>
        <r>
          <rPr>
            <sz val="9"/>
            <color indexed="81"/>
            <rFont val="Tahoma"/>
            <family val="2"/>
          </rPr>
          <t xml:space="preserve">
This SA does nothing but allows a change to be made so that the trial is re-run (if for example the full report is required without making any change to the other SAs)</t>
        </r>
      </text>
    </comment>
    <comment ref="G122" authorId="2" shapeId="0" xr:uid="{462ED699-4629-4B89-B72B-42CBAE120080}">
      <text>
        <r>
          <rPr>
            <b/>
            <sz val="9"/>
            <color indexed="81"/>
            <rFont val="Tahoma"/>
            <family val="2"/>
          </rPr>
          <t>John:</t>
        </r>
        <r>
          <rPr>
            <sz val="9"/>
            <color indexed="81"/>
            <rFont val="Tahoma"/>
            <family val="2"/>
          </rPr>
          <t xml:space="preserve">
This SA does nothing but allows a change to be made so that the trial is re-run (if for example the full report is required without making any change to the other SAs)</t>
        </r>
      </text>
    </comment>
    <comment ref="G123" authorId="2" shapeId="0" xr:uid="{1AD01A4F-9505-4AAA-B9AE-E48F904B0F6E}">
      <text>
        <r>
          <rPr>
            <b/>
            <sz val="9"/>
            <color indexed="81"/>
            <rFont val="Tahoma"/>
            <family val="2"/>
          </rPr>
          <t>John:</t>
        </r>
        <r>
          <rPr>
            <sz val="9"/>
            <color indexed="81"/>
            <rFont val="Tahoma"/>
            <family val="2"/>
          </rPr>
          <t xml:space="preserve">
This SA does nothing but allows a change to be made so that the trial is re-run (if for example the full report is required without making any change to the other SAs)</t>
        </r>
      </text>
    </comment>
    <comment ref="G124" authorId="2" shapeId="0" xr:uid="{239B58DE-C11D-46A2-9134-6792321C9176}">
      <text>
        <r>
          <rPr>
            <b/>
            <sz val="9"/>
            <color indexed="81"/>
            <rFont val="Tahoma"/>
            <family val="2"/>
          </rPr>
          <t>John:</t>
        </r>
        <r>
          <rPr>
            <sz val="9"/>
            <color indexed="81"/>
            <rFont val="Tahoma"/>
            <family val="2"/>
          </rPr>
          <t xml:space="preserve">
Scale the monthly change in sale price for each sale grid (s7), for standard price/age threshold (s9) and month (m4)</t>
        </r>
      </text>
    </comment>
    <comment ref="I124" authorId="2" shapeId="0" xr:uid="{DB26574C-C518-492B-A177-3F040F891315}">
      <text>
        <r>
          <rPr>
            <b/>
            <sz val="9"/>
            <color indexed="81"/>
            <rFont val="Tahoma"/>
            <family val="2"/>
          </rPr>
          <t>John:</t>
        </r>
        <r>
          <rPr>
            <sz val="9"/>
            <color indexed="81"/>
            <rFont val="Tahoma"/>
            <family val="2"/>
          </rPr>
          <t xml:space="preserve">
To capture sale price of scanned dry. Breeder and Mutton
Std prices in March to June.</t>
        </r>
      </text>
    </comment>
    <comment ref="G126" authorId="2" shapeId="0" xr:uid="{BA58B2ED-EF44-429D-8106-5D652594D596}">
      <text>
        <r>
          <rPr>
            <b/>
            <sz val="9"/>
            <color indexed="81"/>
            <rFont val="Tahoma"/>
            <family val="2"/>
          </rPr>
          <t>John:</t>
        </r>
        <r>
          <rPr>
            <sz val="9"/>
            <color indexed="81"/>
            <rFont val="Tahoma"/>
            <family val="2"/>
          </rPr>
          <t xml:space="preserve">
Pasture growth rate by feed period (all LMUs)</t>
        </r>
      </text>
    </comment>
    <comment ref="H126" authorId="2" shapeId="0" xr:uid="{552EDF8D-FF87-4D86-841E-671E00CD1BB6}">
      <text>
        <r>
          <rPr>
            <b/>
            <sz val="9"/>
            <color indexed="81"/>
            <rFont val="Tahoma"/>
            <family val="2"/>
          </rPr>
          <t>John:</t>
        </r>
        <r>
          <rPr>
            <sz val="9"/>
            <color indexed="81"/>
            <rFont val="Tahoma"/>
            <family val="2"/>
          </rPr>
          <t xml:space="preserve">
Pasture type</t>
        </r>
      </text>
    </comment>
    <comment ref="I126" authorId="2" shapeId="0" xr:uid="{7AA38021-C5BE-4F34-B261-D66DF7A5717A}">
      <text>
        <r>
          <rPr>
            <b/>
            <sz val="9"/>
            <color indexed="81"/>
            <rFont val="Tahoma"/>
            <family val="2"/>
          </rPr>
          <t>John:</t>
        </r>
        <r>
          <rPr>
            <sz val="9"/>
            <color indexed="81"/>
            <rFont val="Tahoma"/>
            <family val="2"/>
          </rPr>
          <t xml:space="preserve">
Feed period 1</t>
        </r>
      </text>
    </comment>
    <comment ref="J126" authorId="2" shapeId="0" xr:uid="{BF102AE4-6830-4836-A2AD-98F112E6125B}">
      <text>
        <r>
          <rPr>
            <b/>
            <sz val="9"/>
            <color indexed="81"/>
            <rFont val="Tahoma"/>
            <family val="2"/>
          </rPr>
          <t>John:</t>
        </r>
        <r>
          <rPr>
            <sz val="9"/>
            <color indexed="81"/>
            <rFont val="Tahoma"/>
            <family val="2"/>
          </rPr>
          <t xml:space="preserve">
Feed period 4</t>
        </r>
      </text>
    </comment>
    <comment ref="K126" authorId="2" shapeId="0" xr:uid="{DE36A2B7-9C73-4FA1-8127-EEC580B66337}">
      <text>
        <r>
          <rPr>
            <b/>
            <sz val="9"/>
            <color indexed="81"/>
            <rFont val="Tahoma"/>
            <family val="2"/>
          </rPr>
          <t>John:</t>
        </r>
        <r>
          <rPr>
            <sz val="9"/>
            <color indexed="81"/>
            <rFont val="Tahoma"/>
            <family val="2"/>
          </rPr>
          <t xml:space="preserve">
Feed period 5</t>
        </r>
      </text>
    </comment>
    <comment ref="L126" authorId="2" shapeId="0" xr:uid="{7D45D896-EEA9-40B5-8AE3-CA210A080F04}">
      <text>
        <r>
          <rPr>
            <b/>
            <sz val="9"/>
            <color indexed="81"/>
            <rFont val="Tahoma"/>
            <family val="2"/>
          </rPr>
          <t>John:</t>
        </r>
        <r>
          <rPr>
            <sz val="9"/>
            <color indexed="81"/>
            <rFont val="Tahoma"/>
            <family val="2"/>
          </rPr>
          <t xml:space="preserve">
Feed period 6</t>
        </r>
      </text>
    </comment>
    <comment ref="G127" authorId="2" shapeId="0" xr:uid="{69B0A302-4AAC-4290-9309-ECD719464701}">
      <text>
        <r>
          <rPr>
            <b/>
            <sz val="9"/>
            <color indexed="81"/>
            <rFont val="Tahoma"/>
            <family val="2"/>
          </rPr>
          <t>John:</t>
        </r>
        <r>
          <rPr>
            <sz val="9"/>
            <color indexed="81"/>
            <rFont val="Tahoma"/>
            <family val="2"/>
          </rPr>
          <t xml:space="preserve">
Germination of pasture across all lmus</t>
        </r>
      </text>
    </comment>
    <comment ref="G128" authorId="2" shapeId="0" xr:uid="{5FAB01C7-7CA4-443C-891E-23871AE7D6AD}">
      <text>
        <r>
          <rPr>
            <b/>
            <sz val="9"/>
            <color indexed="81"/>
            <rFont val="Tahoma"/>
            <family val="2"/>
          </rPr>
          <t>John:</t>
        </r>
        <r>
          <rPr>
            <sz val="9"/>
            <color indexed="81"/>
            <rFont val="Tahoma"/>
            <family val="2"/>
          </rPr>
          <t xml:space="preserve">
Limit of finance available at the time defined as the overdraft limit.</t>
        </r>
      </text>
    </comment>
    <comment ref="G129" authorId="2" shapeId="0" xr:uid="{5DE0A147-BE70-4E69-B50A-6E9D3C0DF7EF}">
      <text>
        <r>
          <rPr>
            <b/>
            <sz val="9"/>
            <color indexed="81"/>
            <rFont val="Tahoma"/>
            <family val="2"/>
          </rPr>
          <t>John:</t>
        </r>
        <r>
          <rPr>
            <sz val="9"/>
            <color indexed="81"/>
            <rFont val="Tahoma"/>
            <family val="2"/>
          </rPr>
          <t xml:space="preserve">
This SA does nothing but allows a change to be made so that the trial is re-run (if for example the full report is required without making any change to the other SAs)</t>
        </r>
      </text>
    </comment>
  </commentList>
</comment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<sst xmlns="http://schemas.openxmlformats.org/spreadsheetml/2006/main" count="3187" uniqueCount="1654">
  <si>
    <t>sam</t>
  </si>
  <si>
    <t>Dict</t>
  </si>
  <si>
    <t>Key1</t>
  </si>
  <si>
    <t>Key2</t>
  </si>
  <si>
    <t>slice</t>
  </si>
  <si>
    <t>Default</t>
  </si>
  <si>
    <t>0:1</t>
  </si>
  <si>
    <t>1:2</t>
  </si>
  <si>
    <t>2:3</t>
  </si>
  <si>
    <t>saa</t>
  </si>
  <si>
    <t>sav</t>
  </si>
  <si>
    <t>sap</t>
  </si>
  <si>
    <t>Note on formatting</t>
  </si>
  <si>
    <t>eqn_compare</t>
  </si>
  <si>
    <t>TOL_inc</t>
  </si>
  <si>
    <t>g3_included</t>
  </si>
  <si>
    <t>bnd_total_pas_area</t>
  </si>
  <si>
    <t>bnd_pasarea_inc</t>
  </si>
  <si>
    <t>Drop</t>
  </si>
  <si>
    <t>scan_og1</t>
  </si>
  <si>
    <t>eqn_used_g3_q1p7</t>
  </si>
  <si>
    <t>eqn_used_g2_q1p7</t>
  </si>
  <si>
    <t>eqn_used_g1_q1p7</t>
  </si>
  <si>
    <t>steady_state</t>
  </si>
  <si>
    <t>lw_inc</t>
  </si>
  <si>
    <t>ffcfw_inc</t>
  </si>
  <si>
    <t>BlankLast</t>
  </si>
  <si>
    <t>srw_c2</t>
  </si>
  <si>
    <t>cl0_c2</t>
  </si>
  <si>
    <t>sfw_c2</t>
  </si>
  <si>
    <t>sfd_c2</t>
  </si>
  <si>
    <t>kg</t>
  </si>
  <si>
    <t>mortalityp</t>
  </si>
  <si>
    <t>3:4,1:2,:</t>
  </si>
  <si>
    <t>genotype</t>
  </si>
  <si>
    <t>nut_spread_n1</t>
  </si>
  <si>
    <t>-</t>
  </si>
  <si>
    <t>nut_spread_n3</t>
  </si>
  <si>
    <t>Report</t>
  </si>
  <si>
    <t>Run</t>
  </si>
  <si>
    <t>Description</t>
  </si>
  <si>
    <t>run_summary</t>
  </si>
  <si>
    <t>run_areasum</t>
  </si>
  <si>
    <t>run_daily_mei_dams</t>
  </si>
  <si>
    <t>run_pnl</t>
  </si>
  <si>
    <t>run_profitarea</t>
  </si>
  <si>
    <t>run_saleprice</t>
  </si>
  <si>
    <t>run_cfw_dams</t>
  </si>
  <si>
    <t>run_lw_dams</t>
  </si>
  <si>
    <t>run_ffcfw_dams</t>
  </si>
  <si>
    <t>run_ffcfw_prog</t>
  </si>
  <si>
    <t>run_weanper</t>
  </si>
  <si>
    <t>run_scanper</t>
  </si>
  <si>
    <t>run_lamb_survival</t>
  </si>
  <si>
    <t>run_daily_pi_dams</t>
  </si>
  <si>
    <t>run_numbers_dams</t>
  </si>
  <si>
    <t>run_numbers_prog</t>
  </si>
  <si>
    <t>run_numbers_offs</t>
  </si>
  <si>
    <t>run_dse</t>
  </si>
  <si>
    <t>run_grnfoo</t>
  </si>
  <si>
    <t>run_dryfoo</t>
  </si>
  <si>
    <t>run_napfoo</t>
  </si>
  <si>
    <t>run_grncon</t>
  </si>
  <si>
    <t>run_drycon</t>
  </si>
  <si>
    <t>run_napcon</t>
  </si>
  <si>
    <t>run_poccon</t>
  </si>
  <si>
    <t>run_supcon</t>
  </si>
  <si>
    <t>run_stubcon</t>
  </si>
  <si>
    <t>Exp Group</t>
  </si>
  <si>
    <t>blank</t>
  </si>
  <si>
    <t>run_saledate_offs</t>
  </si>
  <si>
    <t>Expt 2: Calibration of the GEPEP genotypes. Starting with SRW, PI, kg &amp; EVG. Then testing a range of SFW, SFD, repro &amp; lamb survival</t>
  </si>
  <si>
    <t>Trial to copy</t>
  </si>
  <si>
    <t>run_fd_dams</t>
  </si>
  <si>
    <t>run_dry_propn</t>
  </si>
  <si>
    <t>propn of drys</t>
  </si>
  <si>
    <t>evg</t>
  </si>
  <si>
    <t>Fix error with saa that still had sav default value</t>
  </si>
  <si>
    <t>All Genotype trials reported without lw, ffcfw &amp; fec</t>
  </si>
  <si>
    <t>woolp_mpg_percentile</t>
  </si>
  <si>
    <t>salep_percentile</t>
  </si>
  <si>
    <t>Change lamb mortality from sar to sat</t>
  </si>
  <si>
    <t>Add sar &amp; sat conditional formatting</t>
  </si>
  <si>
    <t>Use saa on cl0 to alter the LTW lamb survival parameters to adjust twin lamb survival of the standard genotype</t>
  </si>
  <si>
    <t>Increase wool mpg to 80th percentile, increase sale sheep price to 90th percentile</t>
  </si>
  <si>
    <t>Date Time</t>
  </si>
  <si>
    <t>Alter range of calibration to give range in ASBVs</t>
  </si>
  <si>
    <t>Turn off the LW, FFCFW &amp; FEC reporting</t>
  </si>
  <si>
    <t>Only run G0 (as a check of the updated parameters). Report lw, ffcfw &amp; fec</t>
  </si>
  <si>
    <t>Add trials for G1 to G29, SRW only &amp; All data</t>
  </si>
  <si>
    <t>Set LW, FFCFW &amp; FEC report to FALSE</t>
  </si>
  <si>
    <t>Update the genotypes sfw, sfd, conc, ls &amp; era based on 1st run. Also adjusted the range of the sa for G0</t>
  </si>
  <si>
    <t>Adjust range of the G0 calibration</t>
  </si>
  <si>
    <t>Update calibration using 2nd attempt values. Only run the genotypes g0-G29. (To be done with 5 FVP) &amp; save FFCFW &amp; FEC for the Opt feed profile for each.</t>
  </si>
  <si>
    <t>Report first 7 genotypes only</t>
  </si>
  <si>
    <t>Only calculate results for genotypes 8 onwards</t>
  </si>
  <si>
    <t>2:4,2:3,:</t>
  </si>
  <si>
    <t>Fix position of comments on the sensitivities</t>
  </si>
  <si>
    <t>Change the litter size saa to adjust both the 5% &amp; 95% parameter</t>
  </si>
  <si>
    <t>Altered Trial number formula so that it aligns with the Trial numbers displayed when reporting trials. Added extra column for the formula in body of the table.</t>
  </si>
  <si>
    <t>Remove runs that were done overnight prior to power failure and full HD</t>
  </si>
  <si>
    <t>Copy in GEPEP parameters received from Sarah.</t>
  </si>
  <si>
    <t>Set saving and reporting LW, FFCFW &amp; FEC to FALSE</t>
  </si>
  <si>
    <t>Changed the Equations sav from the dam array to progeny array for BW &amp; lamb survival</t>
  </si>
  <si>
    <t>Set FVP to 3 and run analysis with all genotypes turned on.                Note: old CFW, FD &amp; repro calibration (needs upating with 1N runs with Property calibration)</t>
  </si>
  <si>
    <t>All genotypes and all the calibration levels turned on</t>
  </si>
  <si>
    <t>Calibration runs using FVP3 and 1N. Pulled MRY changes that exclude mating yearlings and selling yearlings</t>
  </si>
  <si>
    <t>Set wool &amp; meat to 80th percentiles</t>
  </si>
  <si>
    <t>Model is solving without sheep</t>
  </si>
  <si>
    <t>Just TRUE for Default and standard to see if it calibration</t>
  </si>
  <si>
    <t>Remove the eqn groups that aren't specific to this analysis (leaves only 8:9)</t>
  </si>
  <si>
    <t>3:4,:</t>
  </si>
  <si>
    <t>Add trial to test MU dam mortality &amp; set G00 to TRUE too</t>
  </si>
  <si>
    <t>Change Standard to use all the default settings except TOL. Change G0 to use the MU eqns for evg (To make the Standard run independent of the analysis standard)</t>
  </si>
  <si>
    <t>Set all trials to true. Report all trials. Running with GEPEP cal for property &amp; Structure. With new basal mortality</t>
  </si>
  <si>
    <t>Run G04 because missed in previous run. Still wouldn't run, maybe the FD is too low and no income</t>
  </si>
  <si>
    <t>Change the calibrations for CFW, FD &amp; repro. Associated with halving the FBVs to represent F1 progeny, and altering some of the sa calcs</t>
  </si>
  <si>
    <t>Change to 50th percentile for wool price, FD premium and meat price</t>
  </si>
  <si>
    <t>woolp_fdprem_percentile</t>
  </si>
  <si>
    <t>Start fresh with calibration. Set sfw &amp; sfd as per the FBV/2. Set repro to 0.</t>
  </si>
  <si>
    <t>Added FD premium percentile sa (at 50% which was the default i.e. no change)</t>
  </si>
  <si>
    <t>Report all</t>
  </si>
  <si>
    <t>Run everything because the prices have changed.</t>
  </si>
  <si>
    <t>Change description of the calibration runs to ensure not losing decimal places</t>
  </si>
  <si>
    <t>Update the genotype calibrations</t>
  </si>
  <si>
    <t>Change the range for prolif &amp; era</t>
  </si>
  <si>
    <t>Reduce range for prolif to +- 0.35</t>
  </si>
  <si>
    <t>Change extreme low ERA to -0.3 and rerun just the above 3 trials.</t>
  </si>
  <si>
    <t>Copy in cal3 values (SFW, SFD</t>
  </si>
  <si>
    <t>Change of tack</t>
  </si>
  <si>
    <t>Calibrating the genotype based on the the production values not based on the generated values. SFW is adjusted by FBV &amp; intake. All others just FBV</t>
  </si>
  <si>
    <t>Run for all the genotypes with N1</t>
  </si>
  <si>
    <t>Add no PI, no EVG &amp; no kg runs for all genotypes.</t>
  </si>
  <si>
    <t>Run all genotype runs with N3 with the current standard analyiss model</t>
  </si>
  <si>
    <t>Altered macro to record the column that was changed rather than date:time. Also added AutoSave macro to clear the column - so only rows that have been chaged since the save are recorded</t>
  </si>
  <si>
    <t>run_wbe_dams</t>
  </si>
  <si>
    <t>run_wbe_offs</t>
  </si>
  <si>
    <t>Add controls for WBE (dams &amp; offs)</t>
  </si>
  <si>
    <t>Save the full solution for each team with the optimum (and remove from the other scenarios)</t>
  </si>
  <si>
    <t>Run &amp; report just G0 for calibration of the feed supply. With 3N and multiple levels of the N in different trials.</t>
  </si>
  <si>
    <t>Report FFCFW, LW &amp; FEC for the runs</t>
  </si>
  <si>
    <t>Include the high price scenario</t>
  </si>
  <si>
    <t>Added nutrtion range for the progeny too (Set up for progeny to be 0,1,-1 in Property)</t>
  </si>
  <si>
    <t>Corrected SFW &amp; SFD for Link sire</t>
  </si>
  <si>
    <t>Added other experiments to test individually adding traits. Set run &amp; report to True.</t>
  </si>
  <si>
    <t>Temporary change to Dam nutspread, so that can start the model.</t>
  </si>
  <si>
    <t>Pushed</t>
  </si>
  <si>
    <t>Just run SRW &amp; All to test impact of LWP and mortality tweaks - memory error with 12 runs</t>
  </si>
  <si>
    <t>New LWP pattern for the high mortality coefficients</t>
  </si>
  <si>
    <t>Change Save event macro to include sheetname for the ClearContents.</t>
  </si>
  <si>
    <t>Add proportion of trials being run that are being reported</t>
  </si>
  <si>
    <t>Turn on the trials for the low prices and the standard with high prices with FVP3 &amp; 3N with 0,1,-1</t>
  </si>
  <si>
    <t>Turn off running for trials that were completed prior to memory error</t>
  </si>
  <si>
    <t>run_numbers_dams_p</t>
  </si>
  <si>
    <t>run_numbers_offs_p</t>
  </si>
  <si>
    <t>Add inclusion of numbers with a p axis in the r_vals</t>
  </si>
  <si>
    <t>Add MR column with data from Act 3</t>
  </si>
  <si>
    <t>Checked Sarahs equations and checked all coefficients in the experiment</t>
  </si>
  <si>
    <t>Remove mention of experiment numbers in the comment under 'Run Trial'</t>
  </si>
  <si>
    <t>Change Reported trials for the FFCFW</t>
  </si>
  <si>
    <t>Run trials SRW + prodn &amp; All to generate the ffcfw &amp; FEC</t>
  </si>
  <si>
    <t>Turn on FFCFW weights for the SRW trials</t>
  </si>
  <si>
    <t>Fix error in MR column (was values of kg). Run the effected trials &amp; set the reports to True for the set of trials (Experiment)</t>
  </si>
  <si>
    <t>Added trials to test PI, EVG, MR, kg separately at 2 levels.</t>
  </si>
  <si>
    <t>Run above trials plus the intake trials</t>
  </si>
  <si>
    <t>Add % to Run Trials (proportion of all trials being run). This can be aligned with proportion of the trials being reported to see if more trials reported than have been run</t>
  </si>
  <si>
    <t>mr</t>
  </si>
  <si>
    <t>Fix error in name of maintenance requirement sam (was MR needs to be mr). Only run the MR trials</t>
  </si>
  <si>
    <t>Add MR+Eff run</t>
  </si>
  <si>
    <t>pi</t>
  </si>
  <si>
    <t>Changed the ci_c2 sam to pi. SO that it can be altered to only operate on the adult PI</t>
  </si>
  <si>
    <t>Run the trials that evaluate SRW &amp; All for low &amp; high prices and without EVG for low. Don't report FFCFW or numbers with p</t>
  </si>
  <si>
    <t>Model has selling ewe lambs removed</t>
  </si>
  <si>
    <t>3:4</t>
  </si>
  <si>
    <t>Added Exp 2 with the calibration range for G00 (to be run with Calibration model and N1)</t>
  </si>
  <si>
    <t>Added Exp 3 with inputs for production parameters (to be run with N1)</t>
  </si>
  <si>
    <t>Updated the MLP fleece and repro data with the data from Bron (12 Apr 21)</t>
  </si>
  <si>
    <t>Deleted trials that were +PI with SFW adjusted (because now done in the code)</t>
  </si>
  <si>
    <t>Added a small amount to the starting repro calibrations to remove Dup error.</t>
  </si>
  <si>
    <t>Added Exp1 to top of Exp2 so that the standard run gets done with the calibration</t>
  </si>
  <si>
    <t>Add production calibration for G01-G29 to Exp2. And report after the Calibration results for G00</t>
  </si>
  <si>
    <t>Move the G00 production calibration below the G01-G29 SRW &amp; All</t>
  </si>
  <si>
    <t>3rd iteration of the production information for G01 to G29</t>
  </si>
  <si>
    <t>Alter G07 SRW to 60.44. Removing the extra dp allowed the LP to solve that otherwise was caught in a loop</t>
  </si>
  <si>
    <t>2nd iteration of the production information for G01 to G29</t>
  </si>
  <si>
    <t>4th iteration of the production information for G01 to G29. Added formula to control proportion of the change that is implemented. Still not perfect but will continue anyway</t>
  </si>
  <si>
    <t>Improved Experiment 4 for calibration of LW profiles.</t>
  </si>
  <si>
    <t>Set expt 1 for the big analysis with prices 70, 50 &amp; 70. With nut spread set for N5 and N4</t>
  </si>
  <si>
    <t>4:5</t>
  </si>
  <si>
    <t>run_ffcfw_offs</t>
  </si>
  <si>
    <t>Changed reporting the FFCFW &amp; FEC to True</t>
  </si>
  <si>
    <t>Setup Exp4 for the feed supply check for G00. Altered the standard price percentiles to 70 &amp; 70 (same as Universal now, so could just be default)</t>
  </si>
  <si>
    <t>Fixed that Exp4 had nutspread for 5 levels for dams</t>
  </si>
  <si>
    <t>Created Exp5, 6 &amp; 7 with G01-G29 with all factors and optimising LW pattern (for Best bet)</t>
  </si>
  <si>
    <t>Improve description of experiments and outline all the experiments</t>
  </si>
  <si>
    <t>0</t>
  </si>
  <si>
    <t>Finalised experiments 7, 8 &amp; 9 which are the main results for GEPEP (use a FVP43 N44 model)</t>
  </si>
  <si>
    <t>Changed report to suit Exp 7, 8 &amp; 9</t>
  </si>
  <si>
    <t>add exp10 - to examine nut of some groups</t>
  </si>
  <si>
    <t>mort_inc</t>
  </si>
  <si>
    <t>run_mort_offs</t>
  </si>
  <si>
    <t>run_mort_dams</t>
  </si>
  <si>
    <t>Add exp13 that is removing components of Act3 individually</t>
  </si>
  <si>
    <t>Increment each trial number. Make Exp1 the single G00 trial. Set report detailed out put to False</t>
  </si>
  <si>
    <t>Add calibration trials for G01-G29 with 9 control knobs (SRW, PI, Con, Litter size, MortalityP, Mortality tbc, sfw &amp; sfd)</t>
  </si>
  <si>
    <t>Group --&gt;</t>
  </si>
  <si>
    <t>mortalityb</t>
  </si>
  <si>
    <t>Added sap.mortalityb. Altered sat.mortalityp to sap (and changed sa values to 0)</t>
  </si>
  <si>
    <t>Removed duplicate names</t>
  </si>
  <si>
    <t>Include G00 in the calibration run so there is a base case to calibrate against</t>
  </si>
  <si>
    <t>Set inputs to initial values</t>
  </si>
  <si>
    <t>Set up an Exp3 report</t>
  </si>
  <si>
    <t>Changed Exp4 to number 3 so it could be reported with Exp3. Set Exp3 to Run=False because it had just been run</t>
  </si>
  <si>
    <t>Combined Exp3 &amp; 4 for the next iteration (that requires both)</t>
  </si>
  <si>
    <t>scan_std_c2</t>
  </si>
  <si>
    <t>husb_labour_l2h2</t>
  </si>
  <si>
    <t>husb_cost_h2</t>
  </si>
  <si>
    <t>Added saa['husb_cost_h2'] and saa['husb_labour_l2h2']</t>
  </si>
  <si>
    <t>Altered comments describing the sa on % dry and litter size</t>
  </si>
  <si>
    <t>Added saa['scan_std'] for each team to adjust the proportion of single/multiple progeny that are required as replacements. Data from GEPEP raw data</t>
  </si>
  <si>
    <t>Remove the other unused reports from Exp3</t>
  </si>
  <si>
    <t>Increase range for the ERA calibration because teams were not covered by the spread</t>
  </si>
  <si>
    <t>Reduce range for mortalityb because over ran on the top side</t>
  </si>
  <si>
    <t>Reduce FD range because the AFD is a close estimate</t>
  </si>
  <si>
    <t>Changed the SRW-Prodn and the Act3 calibration values for iter2</t>
  </si>
  <si>
    <t>Include numbers_dams in the report for Exp3</t>
  </si>
  <si>
    <t>Changed the SRW-Prodn and the Act3 calibration values for iter3</t>
  </si>
  <si>
    <t>Changed the SRW-Prodn and the Act3 calibration values for iter4</t>
  </si>
  <si>
    <t>Add tweak to G25 P-- SRW (-1g) to overcome solving trouble</t>
  </si>
  <si>
    <t>Iteration 7 with run dse included</t>
  </si>
  <si>
    <t>Iteration 8 with mei included</t>
  </si>
  <si>
    <t>With wbe_dams included</t>
  </si>
  <si>
    <t>Iteration 9 coefficients included.</t>
  </si>
  <si>
    <t>Removed macro (Change event &amp; Save event)</t>
  </si>
  <si>
    <t>Altered experiments for the headline results. Old style (N1) with price SA, Old (N4) and Best (N4) with price SA.</t>
  </si>
  <si>
    <t>Alter the reports for the Exp11 to 15</t>
  </si>
  <si>
    <t>Changed the Old-style to be calibrated by altering SRW (rather than PI). Calibrated with 4 iterations.</t>
  </si>
  <si>
    <t>Calibrated to measured LW rather than to ALW. Using SRW for Old Style &amp; PI for Best bet</t>
  </si>
  <si>
    <t>n_fs_dams</t>
  </si>
  <si>
    <t>n_fs_offs</t>
  </si>
  <si>
    <t>rev_create</t>
  </si>
  <si>
    <t>rev_number</t>
  </si>
  <si>
    <t>rev_trait_inc</t>
  </si>
  <si>
    <t>mask_fvp_dams</t>
  </si>
  <si>
    <t>fvp_is_dvp_dams</t>
  </si>
  <si>
    <t>mask_fvp_offs</t>
  </si>
  <si>
    <t>fvp_is_dvp_offs</t>
  </si>
  <si>
    <t>pi_post</t>
  </si>
  <si>
    <t>kg_post</t>
  </si>
  <si>
    <t>mr_post</t>
  </si>
  <si>
    <t>Added REV sensitivities and nFVP &amp; nN sa</t>
  </si>
  <si>
    <t>Added post loop sensitivity variables</t>
  </si>
  <si>
    <t>r1_izg1</t>
  </si>
  <si>
    <t>Added sav_r1_zig1 (to control when there are multiple feed supply options)</t>
  </si>
  <si>
    <t>5:6</t>
  </si>
  <si>
    <t>Add REV trials</t>
  </si>
  <si>
    <t>6:7</t>
  </si>
  <si>
    <t>Add nut_spread control for_g3[4:6]</t>
  </si>
  <si>
    <t>Changed the Trial Number back to being based on the row number (not missing the blanks) &amp; removed associated column</t>
  </si>
  <si>
    <t>Changed the cell style for column 2 &amp; 7 to Overwrittable (formula) so can search for '=' in the input style. Altered Calculation style to have different background</t>
  </si>
  <si>
    <t>Added Exp 201 to include 2 trials with N12 &amp; N56 with full report info. Added sav for r1_izg for the calibration runs (=6)</t>
  </si>
  <si>
    <t>Removed nut_spread sa from REV trials (because new LW pattern should not need it)</t>
  </si>
  <si>
    <t>Change REV trial to base off G0 (trial 2) rather than standard (trial 1). Also gets feedlotting for offspring</t>
  </si>
  <si>
    <t>Only report N12 from exp201. Change exp number for detailed report to 201</t>
  </si>
  <si>
    <t>Change exp202 to not report the extra detail and run N56 (0,1,-1,0.5,-0.5,3.9)</t>
  </si>
  <si>
    <t>Change scanning to adults (2:) and add comment</t>
  </si>
  <si>
    <t>Moved the columns so Eqn Compare was next to REV create</t>
  </si>
  <si>
    <t>Changed N3 for offspring to 0, -0.5,3.9</t>
  </si>
  <si>
    <t>Added N11 trial (wouldn't solve)</t>
  </si>
  <si>
    <t>Added run_grnfoo &amp; run_dryfoo to the RunReport sheet</t>
  </si>
  <si>
    <t>Turn off running &amp; reporting for the N55 trials in exp 202</t>
  </si>
  <si>
    <t>Rebadged some of the RunReport definitions for the new system (Default - 0: All except the detailed reports, 1: All, 2: no feed supply info, 3: with crop % graph, 4: GEPEP calibation info, 5: unused atm).</t>
  </si>
  <si>
    <t>Added sam['pgr_fl']. Used in pasture slack experiment</t>
  </si>
  <si>
    <t>pgr_f</t>
  </si>
  <si>
    <t>Alter the layout of the sa variables in the experiment and outline in levels</t>
  </si>
  <si>
    <t>Added 2nd part of exp202 to be run after pasarea is set to ==</t>
  </si>
  <si>
    <t>annual</t>
  </si>
  <si>
    <t>Alter N55 to be +ve  nutspread for the offspring (to generate a new optimum pattern now that the LW condense fn has been fixed) - changed to exp203</t>
  </si>
  <si>
    <t>Generate a full solution for N55</t>
  </si>
  <si>
    <t>run_salevalue_offs</t>
  </si>
  <si>
    <t>run_salevalue_dams</t>
  </si>
  <si>
    <t>run_woolvalue_offs</t>
  </si>
  <si>
    <t>run_woolvalue_dams</t>
  </si>
  <si>
    <t>run_cfw_offs</t>
  </si>
  <si>
    <t>run_fd_offs</t>
  </si>
  <si>
    <t>wool value per hd</t>
  </si>
  <si>
    <t>sale value of offs per hd</t>
  </si>
  <si>
    <t>sale value of dams per hd</t>
  </si>
  <si>
    <t>Include exp202</t>
  </si>
  <si>
    <t>Add reports for WoolValue and SaleValue</t>
  </si>
  <si>
    <t>Change exp numbers so the pasarea &amp; N size could be reported together</t>
  </si>
  <si>
    <t>7:8</t>
  </si>
  <si>
    <t>Add comments to the REV sensitivity analyses</t>
  </si>
  <si>
    <t xml:space="preserve">Add SR sav </t>
  </si>
  <si>
    <t>bnd_sr_inc</t>
  </si>
  <si>
    <t>bnd_sr_t</t>
  </si>
  <si>
    <t>bnd_min_sale_age_wether_g3</t>
  </si>
  <si>
    <t>bnd_max_sale_age_wether_g3</t>
  </si>
  <si>
    <t>Add sav for wether and female sale</t>
  </si>
  <si>
    <t>Added trials to test the old cal and report with the new cal</t>
  </si>
  <si>
    <t>Fix r1_izg for GEPEP calibration</t>
  </si>
  <si>
    <t>Move the sale age controls to the management section</t>
  </si>
  <si>
    <t>Add 500days min age for the dams to the standard trial</t>
  </si>
  <si>
    <t>Add the change of TOL to the calibration trials</t>
  </si>
  <si>
    <t>Remove bnd_sellyearlings_inc (and remove from code)</t>
  </si>
  <si>
    <t>run_daily_mei_offs</t>
  </si>
  <si>
    <t>run_daily_pi_offs</t>
  </si>
  <si>
    <t>Add run_daily_mei+offs &amp; pi to the Reports</t>
  </si>
  <si>
    <t>Add exp211 N31 GEPEP calibration - to sort out dead animals problem. With extra details stored</t>
  </si>
  <si>
    <t>:,:,:</t>
  </si>
  <si>
    <t>Change r1_izg to be :,:,: so it picks up both slices of the i axis</t>
  </si>
  <si>
    <t>Add run_ffcfw_yatf to the Reports</t>
  </si>
  <si>
    <t>run_ffcfw_yatf</t>
  </si>
  <si>
    <t>Set up exp2 for the calibration of G00</t>
  </si>
  <si>
    <t>r1_izg3</t>
  </si>
  <si>
    <t>Add sav r1_izg3 to control the feed supply for the offspring</t>
  </si>
  <si>
    <t>Fixed error in haivng included both the pre and post calcuation sa on pi, mr &amp; kg</t>
  </si>
  <si>
    <t>Remove a couple more reports from #4 the Calibration reports</t>
  </si>
  <si>
    <t>Added bnd_propn_mated_yearling_g1 = 0 for BBB</t>
  </si>
  <si>
    <t>bnd_propn_dams_mated_og1</t>
  </si>
  <si>
    <t>Fix problems with PI post scalar included in the exp3 &amp; exp4</t>
  </si>
  <si>
    <t>Drop bnd_propn_dams_mated_og1 until code is ready</t>
  </si>
  <si>
    <t>Tweak G2 &amp; G13 std and G25 All to get a result for the standard trait level</t>
  </si>
  <si>
    <t>Add bnd_propn_dams_mated back in</t>
  </si>
  <si>
    <t>Added calibration for iter3</t>
  </si>
  <si>
    <t>Arrange exp12 &amp; 13 for FVP33N54 with saving detailed output and rev create</t>
  </si>
  <si>
    <t>Change to N64</t>
  </si>
  <si>
    <t>Add experiments for GEPEP with REVs of PI, MR, kg, cfw, fd &amp; repro</t>
  </si>
  <si>
    <t>Add experiments with post sa of PI, MR &amp; kg</t>
  </si>
  <si>
    <t>Fix errors in Exp16 &amp; 17</t>
  </si>
  <si>
    <t>Separate Exp17 for reporting</t>
  </si>
  <si>
    <t>Fix mr error in Ex17</t>
  </si>
  <si>
    <t>Add post calc sa to Exp16</t>
  </si>
  <si>
    <t>Change exp17 to N12 (for comparison with Exp11)</t>
  </si>
  <si>
    <t>Add trial to test that pi_post == pi_pre with lower nut_spread (except tht nut_spread is affecting young animals too)</t>
  </si>
  <si>
    <t>Add N33 versions of both pre and post sa for PI, MR and kg</t>
  </si>
  <si>
    <t>Change exp16 to operate on std devn rather than range. Fix the nut spread for the pi_post test</t>
  </si>
  <si>
    <t>Added bound on pasture at 60% for exp16</t>
  </si>
  <si>
    <t>Make Exp17 N12</t>
  </si>
  <si>
    <t>Add Exp18 that is copy of Exp17 with N54</t>
  </si>
  <si>
    <t>Change Exp5 &amp; 6 to N12</t>
  </si>
  <si>
    <t>Alter trials to make prices explicit for all trials. Remove all the preliminary trials that included and excluded different traits.</t>
  </si>
  <si>
    <t>Change the r1_izg to point to the altered feed supply</t>
  </si>
  <si>
    <t>Add Exps 131, 141 &amp; 151 that is the Post sa equivalent of 13, 14 &amp; 15</t>
  </si>
  <si>
    <t>Set Exp16 so runs that test post SA are False (these trials require code changes for ZF2)</t>
  </si>
  <si>
    <t>n_initial_lw_dams</t>
  </si>
  <si>
    <t>n_initial_lw_offs</t>
  </si>
  <si>
    <t>Add extra exp for each instance &amp; the cloud. Exp 131, 132 &amp; 133</t>
  </si>
  <si>
    <t>Calibrate WBE using latest info from Sarah</t>
  </si>
  <si>
    <t>Add data for iter4</t>
  </si>
  <si>
    <t>Use estimated SRW from GEPEP for exp4 (rather than the calibrated SRW from exp3)</t>
  </si>
  <si>
    <t>Change FVP &amp; N to formulas (because some descriptions were wrong)</t>
  </si>
  <si>
    <t>Add data for iter5</t>
  </si>
  <si>
    <t>Check over the experiments for the re-run</t>
  </si>
  <si>
    <t>Tweaks for Exp17</t>
  </si>
  <si>
    <t>Remove formulas linking the experiments together for calibrations. Tweaks for Exp131, 141 &amp; 151</t>
  </si>
  <si>
    <t>Tweaks Exp151 (team 3 &amp; 11)</t>
  </si>
  <si>
    <t>Final version as used for the GEPEP report sent on 16May21</t>
  </si>
  <si>
    <t>Set up initial Preg Scan trials. Alter Exp1 to do up to N33</t>
  </si>
  <si>
    <t>Change Exp3 to N33 (run with 9)</t>
  </si>
  <si>
    <t>0:1,0:3</t>
  </si>
  <si>
    <t>bnd_min_sale_age_female_g1</t>
  </si>
  <si>
    <t>0:3</t>
  </si>
  <si>
    <t>Add sale age bound for dams separate from the progeny &amp; offspring (because BBT dams are BB so can't be sold).</t>
  </si>
  <si>
    <t>Set up trials in Exp3 to generate the FS by scan x genotype x TOL</t>
  </si>
  <si>
    <t>Revert changes made to test Autumn BBT</t>
  </si>
  <si>
    <t>Add sam[scanper] and saa[scanper]</t>
  </si>
  <si>
    <t>11:12,:</t>
  </si>
  <si>
    <t>Add weaning weight equation system (11:12) to yatf</t>
  </si>
  <si>
    <t>Add bnd_sale_twice_dry</t>
  </si>
  <si>
    <t>bnd_sale_twice_dry_inc</t>
  </si>
  <si>
    <t>bnd_twice_dry_propn</t>
  </si>
  <si>
    <t>chill</t>
  </si>
  <si>
    <t>Add sam for chill. Add sav for including dam upperbound</t>
  </si>
  <si>
    <t>Add sav for grain percentile</t>
  </si>
  <si>
    <t>grain_percentile</t>
  </si>
  <si>
    <t>Update comments on bound for twice drys</t>
  </si>
  <si>
    <t>Alter the experiment structure for Preg Scanning analysis</t>
  </si>
  <si>
    <t>LTW_dams</t>
  </si>
  <si>
    <t>LTW_offs</t>
  </si>
  <si>
    <t>Add sam[LTW_dams &amp; offs]</t>
  </si>
  <si>
    <t>mortalityx</t>
  </si>
  <si>
    <t>Add paddock allocation experiment and Add saa[mortalityx]</t>
  </si>
  <si>
    <t>This sheet is to store data for the Experiment</t>
  </si>
  <si>
    <t>Standard</t>
  </si>
  <si>
    <t>Useful for coefficients that need to be altered in the middle of an experiment (makes it easier to adjust the value after the experiment is set up)</t>
  </si>
  <si>
    <t>rr</t>
  </si>
  <si>
    <t>Exp1 Model quick test</t>
  </si>
  <si>
    <t>Model Standard Original</t>
  </si>
  <si>
    <t>Add 2 levels of standard experiment (one as the standard model N33 (exp0) and other for testing N11 (exp1))</t>
  </si>
  <si>
    <t>Change scanper to rr (repro rate) to get some consistency in the terminology. Add SA on RR experiment</t>
  </si>
  <si>
    <t>Revert to f_lwc_cs for sires, dams &amp; offs (yatf always were cs))</t>
  </si>
  <si>
    <t>2:3,:</t>
  </si>
  <si>
    <t>10:11,:</t>
  </si>
  <si>
    <t>1:2,:</t>
  </si>
  <si>
    <t>Add eqn system sav as required and set to the default values</t>
  </si>
  <si>
    <t>9:10,1:2,:</t>
  </si>
  <si>
    <t>Add LTW paddock level scalar sav in Exp53</t>
  </si>
  <si>
    <t>Add Exp54 Weaner eqn system</t>
  </si>
  <si>
    <t>Added sav for r2_ik2p (feed variation selected for the k2 axis)</t>
  </si>
  <si>
    <t>Added saa for feedoptions (to alter the feed supplies that can be selected)</t>
  </si>
  <si>
    <t>Changed Exp1 (Quick Test) to include Full Output and all report details</t>
  </si>
  <si>
    <t>Add calculation details to paddock allocation</t>
  </si>
  <si>
    <t>Tweak the trial offset (to remove input formula when r[-1]c+1 will work</t>
  </si>
  <si>
    <t>bnd_total_dams_scanned</t>
  </si>
  <si>
    <t>bnd_propn_dam5_retained</t>
  </si>
  <si>
    <t>Add bnd_total_dams_scanned &amp; bnd_propn_dam5_retained</t>
  </si>
  <si>
    <t>Start separating comments between the sa name (with a description of the sa) and the index (with a description of the specific slices selected)</t>
  </si>
  <si>
    <t>Add ewe profile as a set of calibration trials (Exp43)</t>
  </si>
  <si>
    <t>Spring</t>
  </si>
  <si>
    <t>Added levels for the feedoptions_var in Data and populated with values for GSM. Add experiment levels and add formulas - completed</t>
  </si>
  <si>
    <t>Add price SA experiment</t>
  </si>
  <si>
    <t>Add 'Drop' to Exp offset column</t>
  </si>
  <si>
    <t>Change SR trial to grazing intensity. Bound number of ewes mated, alter winter PGR and allow nutriton profile change for dams (F3N5)</t>
  </si>
  <si>
    <t>9:13</t>
  </si>
  <si>
    <t>Add comment to the column that is the pointer to the data sheet</t>
  </si>
  <si>
    <t>rr_age_og1</t>
  </si>
  <si>
    <t>5:,:</t>
  </si>
  <si>
    <t>Add saa['rr_age_og1'] to allow control of rr after culling once and twice drys or retaining the 'performers'</t>
  </si>
  <si>
    <t>10:13</t>
  </si>
  <si>
    <t>10:13,2:3</t>
  </si>
  <si>
    <t>Add a second trial to Exp1 Quick Test</t>
  </si>
  <si>
    <t>Add component experiment to Data &amp; Experiment (ready to test)</t>
  </si>
  <si>
    <t>Add drys SA exp to data (not added to Experiment yet)</t>
  </si>
  <si>
    <t>Temporary addition of 0.2 to nutspread to allow for distribution increasing mortality</t>
  </si>
  <si>
    <t>Change name of the component experiment</t>
  </si>
  <si>
    <t>9:13,:</t>
  </si>
  <si>
    <t>Expand component experiment to cover all dry management options (so that it doesn't have to be run in 2 stages)</t>
  </si>
  <si>
    <t>Add experiments for management of drys, the rr response and the sale price received</t>
  </si>
  <si>
    <t>Add TOL offsets for the LTW calibration trial for CWM &amp; SWVic</t>
  </si>
  <si>
    <t>Alter Report4 for feed calibration for Preg scanning</t>
  </si>
  <si>
    <t>Add 3:4 to FVP control sa. Alter comments of the FVP sa's</t>
  </si>
  <si>
    <t>Add sam['GLPK_fix']</t>
  </si>
  <si>
    <t>Exp42: Dropped (False) the Maternal trials, leaving Mat + EL. To reduce the amount of time required on the google cloud</t>
  </si>
  <si>
    <t>ffcfw of prog</t>
  </si>
  <si>
    <t>1 row summary for each trial</t>
  </si>
  <si>
    <t>area summary for each landuse</t>
  </si>
  <si>
    <t>graph profit by crop area</t>
  </si>
  <si>
    <t>Feed energy concentration of dams (by generator period)</t>
  </si>
  <si>
    <t>Feed energy concentration of offspring (by generator period)</t>
  </si>
  <si>
    <t>green FOO at end of period</t>
  </si>
  <si>
    <t>consumption of green pasture</t>
  </si>
  <si>
    <t>dry FOO at end of period</t>
  </si>
  <si>
    <t>consumption of dry pasture</t>
  </si>
  <si>
    <t>nap FOO at end of period</t>
  </si>
  <si>
    <t>consumption of pasture on the non-arable area of crop paddocks</t>
  </si>
  <si>
    <t>consumption of pasture on the crop paddocks prior to seeding</t>
  </si>
  <si>
    <t>consumption of suppllement</t>
  </si>
  <si>
    <t>consumption of stubble</t>
  </si>
  <si>
    <t>lamb survival</t>
  </si>
  <si>
    <t>ME intake of the dams</t>
  </si>
  <si>
    <t>potential intake of the dams</t>
  </si>
  <si>
    <t>numbers of Dams in each DVP</t>
  </si>
  <si>
    <t>numbers of progeny</t>
  </si>
  <si>
    <t>ME intake of the offspring</t>
  </si>
  <si>
    <t>potential intake of the offspring</t>
  </si>
  <si>
    <t>numbers of Offspring in each DVP</t>
  </si>
  <si>
    <t>WBE of dams</t>
  </si>
  <si>
    <t>WBE of offspring</t>
  </si>
  <si>
    <t>dam liveweight (by generator period)</t>
  </si>
  <si>
    <t>dam FFCFW weight (by generator period)</t>
  </si>
  <si>
    <t>yatf FFCFW (by generator period)</t>
  </si>
  <si>
    <t>offspring FFCFW weight (by generator period)</t>
  </si>
  <si>
    <t>weaning percent</t>
  </si>
  <si>
    <t>scanning percent (reproductive rate)</t>
  </si>
  <si>
    <t>profit and loss</t>
  </si>
  <si>
    <t>gross sale prices</t>
  </si>
  <si>
    <t>sales date for offs</t>
  </si>
  <si>
    <t>CFW of dams</t>
  </si>
  <si>
    <t>FD of dams</t>
  </si>
  <si>
    <t>CFW of offspring</t>
  </si>
  <si>
    <t>FD of offspring</t>
  </si>
  <si>
    <t>numbers of Dams in each generator period</t>
  </si>
  <si>
    <t>numbers of Offspring in each generator period</t>
  </si>
  <si>
    <t>mortality of offspring (with p axis)</t>
  </si>
  <si>
    <t>mortality of dams (with p axis)</t>
  </si>
  <si>
    <t>DSE of each sheep group (either by hd or mei)</t>
  </si>
  <si>
    <t>average FOO during the feed period</t>
  </si>
  <si>
    <t>run_avegrnfoo</t>
  </si>
  <si>
    <t>run_grndmd</t>
  </si>
  <si>
    <t>DMD of green FOO during the feed period</t>
  </si>
  <si>
    <t>DMD of dry FOO during the feed period</t>
  </si>
  <si>
    <t>run_avedryfoo</t>
  </si>
  <si>
    <t>run_drydmd</t>
  </si>
  <si>
    <t>Added extra reports to RunReport</t>
  </si>
  <si>
    <t>Change BBT &amp; Maternal EL to F4 in Exp41 because model was too large (BBB &amp; Mat are FVP 5)</t>
  </si>
  <si>
    <t>Add Report5 which is Report4 plus numbers_dams_p &amp; Mort</t>
  </si>
  <si>
    <t>Add saving on-hand for Exp41 &amp; 42 (turned off in exp 43)</t>
  </si>
  <si>
    <t>Add sav[bnd_dams_lowbound_inc]</t>
  </si>
  <si>
    <t>onhand_mort_p_inc</t>
  </si>
  <si>
    <t>Changed name of the sav on including on hand to sav['onhand_mort_p_inc'] to describe the change made to separate on-hand with and without mortality weighting</t>
  </si>
  <si>
    <t>Added controls for r2 in Data! so that the Maternals could have a component analysis.</t>
  </si>
  <si>
    <t>Changed the r1 sensitivity to saa (was sav), so that the maternals (BBB) could use the BMT inputs. Saa was more universal than sav</t>
  </si>
  <si>
    <t>Added LTW calibration experiment (exp44) for Maternals (note: No calibration for BBT because not there for lifetime production)</t>
  </si>
  <si>
    <t>Altered nut spread for analysis to have a base of 0.</t>
  </si>
  <si>
    <t>Fix error in Maternals saa[r1_izg]. Was 16 should have been 12</t>
  </si>
  <si>
    <t>Fix conditional formatting that was getting slow (removed and starterd again)</t>
  </si>
  <si>
    <t>Set glpk fix to 0</t>
  </si>
  <si>
    <t>random</t>
  </si>
  <si>
    <t>Changed Exp42 BBT to N64 so similar expt size as BBB &amp; maternals</t>
  </si>
  <si>
    <t>Fix errors in the Grazing Intensity experiment (N54 wasn't transferring down, and SR was being fixed whereas meant to be dam numbers)</t>
  </si>
  <si>
    <t>Include lower bound for dams for BBT. It is forcing in 50 BBT for dvps 4:14</t>
  </si>
  <si>
    <t>Forced mating ewe lambs for the Maternal calibration by setting propn to 1. Removed for the analysis - so that EL were optional</t>
  </si>
  <si>
    <t>Set trials with Mat (without EL) to False. Left expt 41 as True though</t>
  </si>
  <si>
    <t>Alter sam[sfw] (to 0.9), saa[sfd] (to -0.5). Add saa[rr_age][1:2,…] to reduce maiden repro and spread the gap between maiden and adult.</t>
  </si>
  <si>
    <t>Fix error in the location of the pointers for the Maternal LTW experiment (formulas still pointing to R142 whereas should have been R336)</t>
  </si>
  <si>
    <r>
      <t xml:space="preserve">Added RR response to the dry sale price SA (which is based on selling twice dry &amp; retaining performers) </t>
    </r>
    <r>
      <rPr>
        <b/>
        <sz val="11"/>
        <color theme="1"/>
        <rFont val="Calibri"/>
        <family val="2"/>
      </rPr>
      <t>- Not complete, add formulas. Add response to the dry man trial too</t>
    </r>
  </si>
  <si>
    <t>Removed calibration values (for CFW, FD &amp; RR) from Maternals</t>
  </si>
  <si>
    <t>Set up Trial 41 with F54N34 with 0, .3 -.3</t>
  </si>
  <si>
    <t>Drop Maternals from Exp41 so that 9 trials could be run concurrently on 768GB</t>
  </si>
  <si>
    <t>Added Exp32 which is calibration for Maternals (EL Spring)</t>
  </si>
  <si>
    <t>Moved Exp31 down to below Exp43 (so that could access the full range of scenarios to calibrate production for). Set for MM Spr</t>
  </si>
  <si>
    <t>r2_isk2g1</t>
  </si>
  <si>
    <t>Change sav on r2 to include scan axis sav['r2_isk2g1']. Update the slices. Update the experiments that use it.</t>
  </si>
  <si>
    <t>Update the values in Data! To reflect the change in r2 with the scan axis in the inputs</t>
  </si>
  <si>
    <t>:,:,2:3,:</t>
  </si>
  <si>
    <t>:,:,3:4,:</t>
  </si>
  <si>
    <t>Updated the formula referencing Data! in Exp to use pointers (rather than hard wired offsets in the INDEX formulas) - required to align with the new rr saa's</t>
  </si>
  <si>
    <t>Edit the Component data to align with the new 'k2 input cluster' axis.</t>
  </si>
  <si>
    <t>Add force joining of the maidens. In some scenarios they were not being mated. Not mating means they can't be calibrated, also not very common on farm.</t>
  </si>
  <si>
    <t>Adjusted the nut spread of the N8 experiment to expand the range (based on the BBB runs using the full range for dry &amp; twin). Was max of 0.5 now max of 1.</t>
  </si>
  <si>
    <t>Add formulas to handle the LTW feedoptions adjustment for singles and twins - input in column 7</t>
  </si>
  <si>
    <t>Fix feedoptions_var offsets for TOL &amp; flocktype (to allow for the extra slices in the 'k2 input cluster'</t>
  </si>
  <si>
    <t>Add the impact of dry management on the starting values for RR (note the formulas need to be adjusted for scanning level in the scanning level experiment that is referenced by the other trials)</t>
  </si>
  <si>
    <t>The impact of dry management was difficult because the rr is also adjusted as a calibration value.</t>
  </si>
  <si>
    <t>Fix some errors in the Components data. Some repro effects were missing</t>
  </si>
  <si>
    <t>Adjust the INDEX formula for i_mortlaityx to only apply if sav[scan] &gt; 2</t>
  </si>
  <si>
    <t>Expanded the RR SA tables to include a Scan axis. Connected the inputs in the experiment to include the scan axis.</t>
  </si>
  <si>
    <t>Adjust the INDEX formula for i_dryman, i_dryrr_response and i_dry_salep to apply differently depending on sav[scan]</t>
  </si>
  <si>
    <t>Connect the scanning level to the standard levels in the 'defn' experiment</t>
  </si>
  <si>
    <t>feedsupply_adj_r2p</t>
  </si>
  <si>
    <t>feedsupply_r1jp</t>
  </si>
  <si>
    <t>Change saa name from feedoptions_var_rp to feedsupply_adj_r2p</t>
  </si>
  <si>
    <t>Add saa[feedsupply_r1jp] to alter the nutriton option in early pregnancy</t>
  </si>
  <si>
    <t>5:7, 0:1, 2:6</t>
  </si>
  <si>
    <t>Fix slices of the sale price scalar to hone in on the scanned dry price (Breeders &amp; mutton, std price, March to June)</t>
  </si>
  <si>
    <t>Added the output from Exp 43 to control the optimum LTW pattern to the analysis</t>
  </si>
  <si>
    <t>Remove / from Expt72 trial name</t>
  </si>
  <si>
    <t>Remove onhand mort report for Exp5 (the copied column hadn't been reset)</t>
  </si>
  <si>
    <t>Change the compoenent analysis to Merino (was Maternal)</t>
  </si>
  <si>
    <t>In the component experiment (exp72), added trials that were copies of Exp71 so that these were reported together</t>
  </si>
  <si>
    <t>Fix error in rev_create being True for all the Scan2 trials</t>
  </si>
  <si>
    <t>Added pnl output to Report type 5</t>
  </si>
  <si>
    <t>Added "/" to the comment about special characters in the trial name.</t>
  </si>
  <si>
    <t>Set reporting of QuickTest-b to False (to reduce the report size when looking at the detailed output)</t>
  </si>
  <si>
    <t>Fixed Exp43 for the LTW profile. 5 levels for each of the D, S &amp; T with Scan 0, 1, &amp; 2</t>
  </si>
  <si>
    <t>Altered the Nutspread for the Offs in Exp43</t>
  </si>
  <si>
    <t>Sorted the Maternals FeedSupply adjustment in  Data! (still need to add it back into Experiment!)</t>
  </si>
  <si>
    <t>Set all BBT &amp; Mat calibration trials to False (unless it is a separate expt) - Analysis trials were already False</t>
  </si>
  <si>
    <t>Change the LTW adjustment levels so that Late Preg drys have 3 down &amp; 1 up while Late Preg 'pregnants' are 1 down and 3 up</t>
  </si>
  <si>
    <t>Added back the Mat LTW calibration experiment (Ex44)</t>
  </si>
  <si>
    <t>Change Exp31 to examine the level of saa[cl0_c2] that generates a similar result to rr_age_og1 == -0.12</t>
  </si>
  <si>
    <t>Change nut spread for offs to 0.3 in Exp31</t>
  </si>
  <si>
    <t>Add feedoptions to Component experiment data</t>
  </si>
  <si>
    <t>Remove saa[rr_age_og1] for maidens from the DryMan experiment (so it is not being altered by the sa)</t>
  </si>
  <si>
    <t>Remove comment about maternals not being automatic from the component data table. Has Comp.Flock to control the feedsupply and the rr is now automatic.</t>
  </si>
  <si>
    <t>Connect TOL &amp; Flock from the Componet intputs to the Experiment. Now the changing of Flock &amp; TOL is fully controlled from Data!</t>
  </si>
  <si>
    <t>Adjust the trial flow to be more sensible and less error prone</t>
  </si>
  <si>
    <t>Remove sam[rr_age_og1] on the 3 yo and replace with calibration using cl0. Simplifies the formulas in the rr_og1 column. Note: Still using rr_age_og1 for the maiden adjustment (Calibration 0.3 &amp; 0.15 for conc &amp; prlf respectively)</t>
  </si>
  <si>
    <t>Fixed error in the sav name for the feedoptions of the Aut lambing Scan2.</t>
  </si>
  <si>
    <t>Add region to the inputs for mortalityx SA. So that differences in the underlying chill index can be incorporated into the possible benefit</t>
  </si>
  <si>
    <t>Delete column of sav[matedams_inc] because it is now handled automatically</t>
  </si>
  <si>
    <t>Fix duplicates in Maternal LTW trial names</t>
  </si>
  <si>
    <t>Set up Exp21 to represent the genotype calibration for each flock type (genotype selection, sa of sfw, sfd &amp; repro), flock management (mate or exclude EL), the standard environment (chill, PGR), modelling relationships (the LTW paddock scalars &amp; equations used), standard prices</t>
  </si>
  <si>
    <t xml:space="preserve">Winter </t>
  </si>
  <si>
    <t>Add a TOL axis to i.DryMan - the inputs for the optimum dry management strategy</t>
  </si>
  <si>
    <t>TOL</t>
  </si>
  <si>
    <t>Differentiate the DryMan for the rr SA (which require selling of drys for anything to happen) and the standard dry management that is used in all the other trials (which can, and should, be the optimum management of the drys which can included retaining</t>
  </si>
  <si>
    <t>Add TOL detail for dam numbers in Grazing Intensity experiment (required a method to convert the TOL True/False to an index value)</t>
  </si>
  <si>
    <t>Change the salep data &amp; experiment to remove the scan axis. Connect the dry management to the dry management inputs using TOL &amp; Scan.</t>
  </si>
  <si>
    <t>Set up Exp22 as the standard analysis format. Set TOL * Scan for each genotype (genotype copied from Exp21). Set standard paddock allocation benefits, standard dry management and RR benefits, set the optimum LTW feed supply</t>
  </si>
  <si>
    <t>Fix incorrect sign in mortality of lambs associated with paddock allocation</t>
  </si>
  <si>
    <t>2:4</t>
  </si>
  <si>
    <t>Fix incorrect slicing for saa[mortalityx]. Was using b1 slices but it should be sliced based on nfoet</t>
  </si>
  <si>
    <t>Set up Exp41. References Exp22 and changes the 'calibration' settings (the output reqd, the FVP &amp; nutspread, no LTW FS, force retain drys, firce in join mds, minimum number of bbt, set dry management rr &amp; padock alloc mortalityx to 0)</t>
  </si>
  <si>
    <t>Set up Exp411 which is copy of 41 except with 5 FVP for dams.</t>
  </si>
  <si>
    <t>Set up Exp42 which is a copy of Exp22 with the 'calibration' settings referenced from Exp41</t>
  </si>
  <si>
    <t>Set up Exp31. Based on selecting a trial from Exp22. References the 'calibration' settings from Exp41</t>
  </si>
  <si>
    <t>Separate the managing of passengers and performers so that the sale and the RR change can be viewed</t>
  </si>
  <si>
    <t>Update comment on bnd_drys_retained. It is only active on the t1 slice (ie sell at scanning)</t>
  </si>
  <si>
    <t>Fix error in sam[husbcost] pointer. Was 28 should be 27</t>
  </si>
  <si>
    <t>1:,:</t>
  </si>
  <si>
    <t>Change sav[scan_og1] so that it covers slice 1:,:. Was 2:,:. So o it is covering the maidens too</t>
  </si>
  <si>
    <t>Fix the offset for the trials description of the F &amp; N</t>
  </si>
  <si>
    <t>husb_mustering_h2</t>
  </si>
  <si>
    <t>Add sam[husb_mustering_h2]. Set value in the Component Trial to same as husb_labour_l2h2. Change Component descriptions for labour</t>
  </si>
  <si>
    <t>Update the component trial with the labour assumptions from Michelle Cousins</t>
  </si>
  <si>
    <t>Add a table with the optimum LTW patterns. Connect it to the  component expt and the Exp22 inputs. Set values to last run of Exp43</t>
  </si>
  <si>
    <t>Remove 'REV create' from component decription where it was not happening</t>
  </si>
  <si>
    <t>Change the detail required for reports in Exp42. Removed ffcfw</t>
  </si>
  <si>
    <t>Change experiment numbers for Exp42. Was 420 &amp; 421</t>
  </si>
  <si>
    <t>Changed the standard nut spread for offspring to 0.3 (to reduce the Mortality warning for Offspring)</t>
  </si>
  <si>
    <t>Fix some errors in the Maternals trial for expt 32 (first trial wasn't reset for the 'calibration values'</t>
  </si>
  <si>
    <r>
      <t xml:space="preserve">Connect </t>
    </r>
    <r>
      <rPr>
        <b/>
        <sz val="11"/>
        <color theme="1"/>
        <rFont val="Calibri"/>
        <family val="2"/>
        <scheme val="minor"/>
      </rPr>
      <t>sav[bnd_upper_dam_inc]</t>
    </r>
    <r>
      <rPr>
        <sz val="11"/>
        <color theme="1"/>
        <rFont val="Calibri"/>
        <family val="2"/>
        <scheme val="minor"/>
      </rPr>
      <t xml:space="preserve"> into the trials with the same value as </t>
    </r>
    <r>
      <rPr>
        <b/>
        <sz val="11"/>
        <color theme="1"/>
        <rFont val="Calibri"/>
        <family val="2"/>
      </rPr>
      <t>sav[bnd_retain_drys]</t>
    </r>
  </si>
  <si>
    <t>Set the std LTW adjusments to the patterns that are o adj for each period. (12, 92 &amp; 482 for the different scanning levels).</t>
  </si>
  <si>
    <t>Add the LTW adjustments from the short version of Exp43.</t>
  </si>
  <si>
    <t>Separate CFW &amp; FD in the Scan 1 to 2 transition in Exp72.</t>
  </si>
  <si>
    <t>Add an extra triazl to Component to separate out the effects of FS change and production for scan 0 to Scan1</t>
  </si>
  <si>
    <t>Add a LTW transition for the Scan0-1. Requires being a little dodgy then turning off the LTW effect at stat of Scan 1 to 2 transition</t>
  </si>
  <si>
    <t>Separate the LTW feed supply chang from the other FS change</t>
  </si>
  <si>
    <t>Add testing the LTW effect at each scan level (and the reported impact will be the change from the previous level)</t>
  </si>
  <si>
    <t>Added saving the full detail to rvals</t>
  </si>
  <si>
    <t>Fix wording on Component trial description when LTW is turned on</t>
  </si>
  <si>
    <t>Add a LTW1 trial at the top of each section that can be used to calculate change in profit for that section</t>
  </si>
  <si>
    <t>Fix the RR increase values to account for the saa values for the columns on the right overwriting columns from the left.</t>
  </si>
  <si>
    <t>Remove bnd_upper_dams from most experiments (still included in Compnents so that time of sale can be tested)</t>
  </si>
  <si>
    <t>3:5,:</t>
  </si>
  <si>
    <t>Separated selling at scanning and selling at shearing in the component experiment (Exp72)</t>
  </si>
  <si>
    <t>Reallocate the trial numbers in Exp43 to 4 processors</t>
  </si>
  <si>
    <t>Add the LTW adjustments from the full Exp43.</t>
  </si>
  <si>
    <t>To do:</t>
  </si>
  <si>
    <t>Fixed to Exp5 that had some problems with the standard set up (from when it was a calibration experiment)</t>
  </si>
  <si>
    <t>Removed formulas for the upperbound that was referencing the drys retained column (not removed when the drys retained bond was changed)</t>
  </si>
  <si>
    <t>:,:,0:1,:</t>
  </si>
  <si>
    <t>Set standard value of bnd_upper_dams to True. To exclude sale of yearlings in the dam group, exclude sale of ewes younger than 5.5yo.</t>
  </si>
  <si>
    <t>:,:,4:5,:</t>
  </si>
  <si>
    <t>:,:,5:6,:</t>
  </si>
  <si>
    <t>Fix the r2 slices in Exp72 (Conponent trial) - incorrect slicing of the k2 input cluster in the sav definition</t>
  </si>
  <si>
    <t>Reduced the True trials in Exp43</t>
  </si>
  <si>
    <t>Alter Exp42 to 3 experiments of TOL for BBB with F43N54</t>
  </si>
  <si>
    <t>Remove ffcfw from Report 4 (so R4 can be used for Exp42)</t>
  </si>
  <si>
    <t>Revert Trial 43 to full trial with 4 sub experiments</t>
  </si>
  <si>
    <t>Reduce the scalar for the RR response from selling once dry cf twice dry down to 1.25. This results in a flock response of 1.7 times because of the effect of the extra year of effect.</t>
  </si>
  <si>
    <t>Update the LTW adj patterns using full Exp43</t>
  </si>
  <si>
    <t>Split Exp55 to run across 4 instances (550 551 552 553)</t>
  </si>
  <si>
    <t>Add a region input table for the Dam numbers for Grazing Intensity</t>
  </si>
  <si>
    <t>SW Victoria</t>
  </si>
  <si>
    <t>Great Southern</t>
  </si>
  <si>
    <t>Incorportate optimum dry management from Exp55</t>
  </si>
  <si>
    <t>Fix error in bnd_propn_drys_retained. It was not chainging if scan = 1 because using formula that stopped the Scan1 from getting the RR benefit if 5yo performers were retained</t>
  </si>
  <si>
    <t>Fix effect of LTW on Scan0 profile, that had REV on fleece and repro</t>
  </si>
  <si>
    <t>Add Scan option to the inputs for Ewe numbers constraints - to inputs, to experiment . Add values from Exp5</t>
  </si>
  <si>
    <t>Deleted sav[nut_mask_dams_owi] because causing problems. Note comment copied to this cell for when put back in</t>
  </si>
  <si>
    <t>Adjusted the proportion of twins to 35% in Exp51 (this is the average proportion twins across the TOL). This increases the mortalityx for twins (but is not v1 of report)</t>
  </si>
  <si>
    <t>Set to Spring for Exp72</t>
  </si>
  <si>
    <t>Reverted the deletion of sav[nut_mask_dams_owi]</t>
  </si>
  <si>
    <t>Reverted the not running the Scan0 trials in Exp55</t>
  </si>
  <si>
    <t>Changed Exp55 to be all Exp55 (not spread across 550 551, 552 553)</t>
  </si>
  <si>
    <t>Add comment that the Dry price scalar doesn't have a big enough range to the up side. Review these calculations</t>
  </si>
  <si>
    <t>Change the description of the "All bounds test" of Scan 2 to "Optimising replacements", based on that representing the majority of the difference, still a small amount unexplained</t>
  </si>
  <si>
    <t>:,:,6:7,:</t>
  </si>
  <si>
    <t>:,:,7:8,:</t>
  </si>
  <si>
    <t>Add twins &amp; triplets to Exp72</t>
  </si>
  <si>
    <t>added ":,:,:" in the index cell of sen.sav['nut_mask_dams_owi']</t>
  </si>
  <si>
    <t>Added sav[r1_izg1] to align the columns with the GEPEP trials</t>
  </si>
  <si>
    <t>Renamed to v4</t>
  </si>
  <si>
    <t>salep_month_adjust_s7s9p4</t>
  </si>
  <si>
    <t>Changed 'm4' to 'p4' in sam[salep_month_adjust_s7s9p4]</t>
  </si>
  <si>
    <t>Add REV number to Exp32 (Maternal calibration)</t>
  </si>
  <si>
    <t>run_nv_dams</t>
  </si>
  <si>
    <t>run_nv_offs</t>
  </si>
  <si>
    <t>run_grnnv</t>
  </si>
  <si>
    <t>run_drynv</t>
  </si>
  <si>
    <t>nv_inc</t>
  </si>
  <si>
    <t>dry NV during each generator period</t>
  </si>
  <si>
    <t>green NV during each generator period</t>
  </si>
  <si>
    <t>Change FEC to NV in report names and sa variable names</t>
  </si>
  <si>
    <t>Change the text box in Report.</t>
  </si>
  <si>
    <t>Change the production calibration for Maternals</t>
  </si>
  <si>
    <t>8:9,2:,:</t>
  </si>
  <si>
    <t>11:12,2:,:</t>
  </si>
  <si>
    <t>9:10,2:,:</t>
  </si>
  <si>
    <t>Change the sa on lamb survival (cl0) to alter both twins and triplets</t>
  </si>
  <si>
    <t>Add a production calibration information table for the WA &amp; Vic genotypes</t>
  </si>
  <si>
    <t>Central Wheatbelt</t>
  </si>
  <si>
    <t>Production calibration</t>
  </si>
  <si>
    <t>cl0[8]
mort twins</t>
  </si>
  <si>
    <t>sfw</t>
  </si>
  <si>
    <t>sfd</t>
  </si>
  <si>
    <t>cl0[1]
drys</t>
  </si>
  <si>
    <t>cl0[2]
litt size</t>
  </si>
  <si>
    <t>mortp</t>
  </si>
  <si>
    <t>Updated the production calibration coefficients with iter3.</t>
  </si>
  <si>
    <t>Set pnl report to FALSE in Report type 0 (because getting error)</t>
  </si>
  <si>
    <t>Final production calibration achieved</t>
  </si>
  <si>
    <t>Simplify the QuickTest name (remove MM &amp; N)</t>
  </si>
  <si>
    <t>Fix Exp44 (LTW for Maternals)</t>
  </si>
  <si>
    <t>Separate exp 4110 (BBT) from Exp411 (BBB &amp; mat)</t>
  </si>
  <si>
    <t>Alter Exp43 to only have 4 levels. EP changed to 2 +ve levels and 1 -ve level</t>
  </si>
  <si>
    <t>Adjust FS in the FS calibration experiments to have max range of +-1 with idea that the range is adjusted in the Feed Supply calculator</t>
  </si>
  <si>
    <t>Deleted the trials that were not longer used in Exp43 &amp; Exp44</t>
  </si>
  <si>
    <t>Edited Exp412 to be as carried out on T7600 (64GB)</t>
  </si>
  <si>
    <t>Alter experiment number to 440 for Exp44</t>
  </si>
  <si>
    <t>Set Exp 43 &amp; 44 to run on Google cloud with Scan 0 &amp; 1 (75 trials) separated from Scan2 (993 trials)</t>
  </si>
  <si>
    <t>Separated Exp 42 into 420 (12 trials BBB &amp; Mat Scan 0 &amp; 1), 421 (6 trials BBB &amp; Mat Scan 2), 422 (6 trials BBT Scan 0 &amp; 1), 423 (3 trials BBT Scan 2)</t>
  </si>
  <si>
    <t>Edited Exp42 trial number to be 42 when combined for reporting and Exp420, 421, 422 &amp; 423 when running.</t>
  </si>
  <si>
    <t>Added the same formula for 43 &amp; 44 to allow easy switching between run and report.</t>
  </si>
  <si>
    <t>Convert scan level to a formula and fix error in exp number for Exps 43 &amp; 44 (to align with the scan level)</t>
  </si>
  <si>
    <t>Turn pnl report back on</t>
  </si>
  <si>
    <t>add SA sav['inc_node_periods'] (comment: are season nodes included in steady state model, note: they always are for dsp model)</t>
  </si>
  <si>
    <t>inc_node_periods</t>
  </si>
  <si>
    <t>Change experiment numbers for Exp42 to suit a Nimbus run (Exp420 BBB, 421 BBT &amp; 422 MatEL)</t>
  </si>
  <si>
    <t>Split Exp 43 &amp; 44 into 3 sub experiments 430 is scan 0&amp;1, Expts 431 &amp; 432 are scan 2 and ditto for 440</t>
  </si>
  <si>
    <t>Add a second component trial for Maternals</t>
  </si>
  <si>
    <t>Change order of experiments to reflect the order that they are carried out</t>
  </si>
  <si>
    <t>Fix error in Exp22 that was using wrong offset in DryMan and wasn't differentiating the DryMan by TOL for the other flocks (but neither were the input values)</t>
  </si>
  <si>
    <t>Added BBT trials to bottom of exp42 so that BBB &amp; Mat could be run separately but would still report with BBT columns (just need to delete rows from the report, which is easier than adding columns)</t>
  </si>
  <si>
    <t>Add Exp43 LTW optimum patterns</t>
  </si>
  <si>
    <t>r2_ik5g3</t>
  </si>
  <si>
    <t>:,:,:,:</t>
  </si>
  <si>
    <t>Add the adjusted mortalityx for maternals for paddock allocation</t>
  </si>
  <si>
    <t>Exp62-64</t>
  </si>
  <si>
    <t>Exp81</t>
  </si>
  <si>
    <t>Exp82</t>
  </si>
  <si>
    <t>Exp43 &amp; 61/62</t>
  </si>
  <si>
    <t>Exp61-64</t>
  </si>
  <si>
    <t>Exp72</t>
  </si>
  <si>
    <t>Exp61-64, 65, 75 &amp; 76</t>
  </si>
  <si>
    <t>Exp61-64 &amp; 71</t>
  </si>
  <si>
    <t>Exp73</t>
  </si>
  <si>
    <t>Exp74</t>
  </si>
  <si>
    <t>Exp61-65</t>
  </si>
  <si>
    <t>Update experiment number descriptions in the body of the exp (i.e. which sa variables are used in which experiments)</t>
  </si>
  <si>
    <t>Fix error in Exp62 &amp; 64 feed supply with Scan2</t>
  </si>
  <si>
    <t>Fix error in Exp63 &amp; 64 that was doubling up the BMT offset in the saa and sav on r2</t>
  </si>
  <si>
    <t>Added an extra version of Exp42 so there was a "small model" and a "big model" version</t>
  </si>
  <si>
    <t>Tidy up the controls for expts 42, 43 &amp; 44. To automate switching between how the run is being done (uses a choose formula)</t>
  </si>
  <si>
    <t>Remove mort detail in Exp44</t>
  </si>
  <si>
    <t>Add price premium to both once and twice dry</t>
  </si>
  <si>
    <t>bnd_drys_sold_o</t>
  </si>
  <si>
    <t>1:</t>
  </si>
  <si>
    <t>Change to bnd_drys_sold_o with slice 1: (maiden and older)</t>
  </si>
  <si>
    <t>Change the LTW adjustments so that if there is no input it references the lower scan option value. So in the component trial when Scan changes the FeedSupply remains the same (rather than dropping back to 0)</t>
  </si>
  <si>
    <t>Remove the full output detail from Exps 61/62 &amp; 63/64. Need to create a special trial with full details to create that output for the report</t>
  </si>
  <si>
    <t>Turn off LTW from the calibration runs (Exp 41 &amp; 42). And turn on in Exp43 &amp; 44 and in the analysis.</t>
  </si>
  <si>
    <t>Set Quick Test repeat to exclude the LTW calculations</t>
  </si>
  <si>
    <t>Change the DryMan experiment (Exp65) formula so that Scan0 alters the management of the sale of the 5yo dams</t>
  </si>
  <si>
    <t>Set up trial 422 to separate BBT. Removed the mort detail from rvals (only nv included now).</t>
  </si>
  <si>
    <t>Remove one of the 'extra' BBT trials in Exp421 &amp; 422 because only need one trial included to report the BBT info because there is only one alternative exp #</t>
  </si>
  <si>
    <t>Added option to separate the Maternals in Exp41 &amp; 42 (so they could be spread over another Google instance - to allow a total run time of 12hrs)</t>
  </si>
  <si>
    <t>Change the compnent experiment to operate as a 'remove' single item (rather than a cumulative addition experiment)</t>
  </si>
  <si>
    <t>Set up Exp43 &amp; 44 to be 430, 431 or 432 depending on an input.</t>
  </si>
  <si>
    <t>Updated the optimum LTW profiles from Exp43 &amp; 44 iter7</t>
  </si>
  <si>
    <t>Add DSE/hd to the paddock allocation formulas</t>
  </si>
  <si>
    <t>Merino: Autumn</t>
  </si>
  <si>
    <t>Maternal: Autumn</t>
  </si>
  <si>
    <t>Added DryMan inputs for Opt &amp; Other for all flocks (with all TOL)</t>
  </si>
  <si>
    <t>Change range of name i_mortalityx to incude maternals, then add a genotype switch to formulas using the range name (Experiment &amp; Data!Components)</t>
  </si>
  <si>
    <t>Expand data table i_dryrrresponse to include Flock. Reference the larger table in the Experiment</t>
  </si>
  <si>
    <t>Altered the price scalar for price of drys sold at scanning</t>
  </si>
  <si>
    <t>Removed trials from Exp76 (Dry sale price) so that Scan2 wasn't run and Scan0 was only run for the first of the price scenarios.</t>
  </si>
  <si>
    <t>Removed the options for retain none and retain All for the 5.5yo in the DryMan trial. Reduce the size of the trial and simplify the management of the Drys</t>
  </si>
  <si>
    <t>Changed the component expt to include all the DryMan outcomes, to include extra steps</t>
  </si>
  <si>
    <t>Increased size of the Components in Experiment!</t>
  </si>
  <si>
    <t>Added a region descriptor to the Trial description (so it could be used to differentiate results in the Report tables)</t>
  </si>
  <si>
    <t>Add extra Flocks &amp; TOL to Data! for the components</t>
  </si>
  <si>
    <t>Fix error in Flock.TOL code for some component trials that affected REV numbers</t>
  </si>
  <si>
    <t>Add optimum DryManagement for GSM flocks</t>
  </si>
  <si>
    <t>Add Trial51 with full output details (Report with #1)</t>
  </si>
  <si>
    <t>Change the D.Flock input to be 0 and 2 for Merino and Maternal (because that made the lookups easier, but required some other formula changes)</t>
  </si>
  <si>
    <t>Add trials to Components that are the base values for the Scan1 and Scan adjustments (because the std Scan2 trial is an unknown input when reporting)</t>
  </si>
  <si>
    <t>Revamp the Component trial to better fit with the reporting</t>
  </si>
  <si>
    <t>Fix error in calculation of the offset for the feed supplyin Components (was using R7C3 instead of d.TOL.1.1 &amp; rest)</t>
  </si>
  <si>
    <t>Added the Maternal offset for r2 back into the r2 offset in Components data and removed from the one off value. So that the 0 offset value was 0 (not 144)
Note: wasn't causing an error because offset of 144 was pointing to Offspring which have 0 feedsupply adjustment</t>
  </si>
  <si>
    <t>Fix error in i.Component range name address (didn't include out to column 86)</t>
  </si>
  <si>
    <t>Fix error in the Compnent formula that selects the optimum dry management from the input table (needed + 1 added to the scan input)</t>
  </si>
  <si>
    <t>Change optimum DryMan when sale reqd (incorrect vlaue for Spring BBT Scan2)</t>
  </si>
  <si>
    <t>Only include the DryManagement 5 to 8 trials if Scan &gt;=2</t>
  </si>
  <si>
    <t>Fix the conditional formatting (delete all conditionals in the table then set the range for the ones that are remaining)</t>
  </si>
  <si>
    <t>It can also include intermediate calculations required for the input values</t>
  </si>
  <si>
    <t>Tidied up the input tables at the top so easier to navigate</t>
  </si>
  <si>
    <t>eqn_used_g0_q1p7</t>
  </si>
  <si>
    <t>Added relative availablility equation system sav. Used LMAT equation for the maternals (Linked up at same time as altering the PI coefficients for maternals).</t>
  </si>
  <si>
    <t>5:6,:</t>
  </si>
  <si>
    <t>Changed the standard nutspread for the maternal offspring to lower numbers to account for the higher intake</t>
  </si>
  <si>
    <t>Change the nutspread for offspring in the calibration experiments to reflect the values in the N14 expts</t>
  </si>
  <si>
    <t>Changed expt numbers for the sensitivity experiments to work for 4 instances with BBB &amp; BBT separated</t>
  </si>
  <si>
    <t>Change expt order to Scan2, 1 then 0. So that the multi processing works better by finishing on a small trial.</t>
  </si>
  <si>
    <t>Add GSM Maternal optimum Dry Management</t>
  </si>
  <si>
    <t>Add GSM Maternal optimum LTW nutrition</t>
  </si>
  <si>
    <t>Set trial inclusion so only maternals are carried out. For the GSM repeat runs - to be reverted once GSM is complete - Removed</t>
  </si>
  <si>
    <t>Checked over the trial numbers as the precendent for each trial. Changed the report T/F to be a formula rather than relating to whether trial is carried out.</t>
  </si>
  <si>
    <t>Exp10 Farm &amp; flock standard values for this analysis</t>
  </si>
  <si>
    <t>Add Exp 11 as a trial for creating rNV.xls</t>
  </si>
  <si>
    <t>Change the LTW scalar to 0 for the pre calibration trials (still 1 for the analysis experiments)</t>
  </si>
  <si>
    <t>Add a Scan1 experiment with Flock * TOL to test nut spread for Offs without scan0 &amp; 1</t>
  </si>
  <si>
    <t>Changed the 'test' trial of the component experiment to be 'Differential progeny management'. Needs to be compared with Scan1 profit (not Scan 2)</t>
  </si>
  <si>
    <t>Tweak the prodn calibration. Change region to CWM</t>
  </si>
  <si>
    <t>Add a single trial "Slow test" to test model with F33N33 (Exp2)</t>
  </si>
  <si>
    <t>Add capacity to do the main trials on GC with all trials carried out on one instance</t>
  </si>
  <si>
    <t>Add Exp 423  F33N34 (cf 421 which is F33N33) as the final tidy up of the feed supply before running LTW.</t>
  </si>
  <si>
    <t>Add Exp4 (a copy of Exp5 but tailored for testing F33N14 pattern during calibration) with extra report detail so that FFCFW &amp; mortality can be checked.</t>
  </si>
  <si>
    <t>Add a type to the 6000s so that they can be run as one double trial on a Google instance.</t>
  </si>
  <si>
    <t>Entered the LTW FS adjustments for CWM Merino &amp; Maternals</t>
  </si>
  <si>
    <t>Entered the optimum Dry Management for CWM Merino and Maternals</t>
  </si>
  <si>
    <t>Changed Exp65 inclusion formula to exclude Scan0 except for DryManagement 1 trials (reduced the numbers down to 117 trials)</t>
  </si>
  <si>
    <t>Change the 2nd quick test back to being an exact copy of the first (as a test of pyomo to ensure that there is not a random effect)</t>
  </si>
  <si>
    <t>Add the Merino ewe numbers for Exp73 (still need to add capacity to handle ewe numbers for BBT &amp; Maternals)</t>
  </si>
  <si>
    <t>Add run_pgr to the list of Reports</t>
  </si>
  <si>
    <t>run_pgr</t>
  </si>
  <si>
    <t>Change name of slow test to Nutrition test</t>
  </si>
  <si>
    <t>Expanded sam[pgr] to separate fp4,5,6 for SWV calibration (it is stuffing up any chance of using Exp73)-Remove Exp73 from the report</t>
  </si>
  <si>
    <t>Production calibration for SWV (CFW, FD &amp; Repro)</t>
  </si>
  <si>
    <t>Add Exp13 to test a range of nutspread for each flock type with Scan=1</t>
  </si>
  <si>
    <t>Added saa on seasonality coefficient - one value to adjust both singles and twins</t>
  </si>
  <si>
    <t>Changed Meat price for Mat Aut trial to 200</t>
  </si>
  <si>
    <t>germ</t>
  </si>
  <si>
    <t>Add germination sam. Alter values for SWC for Germ to 1.1.</t>
  </si>
  <si>
    <t>Change the first sam[pgr] to FP1. Set value for SWV to 1.2</t>
  </si>
  <si>
    <t>Add a second seasonality coefficient for the twins. So both singles and twins can operate as per merino</t>
  </si>
  <si>
    <t>1:2,1:2</t>
  </si>
  <si>
    <t>1:2,2:3</t>
  </si>
  <si>
    <t>cl0[0]
seasn
single</t>
  </si>
  <si>
    <t>cl0[0]
seasn
twin</t>
  </si>
  <si>
    <t>Add Exp3 to test Aut Maternals input values</t>
  </si>
  <si>
    <t>Fix error in seasonality coefficients in the calibration experiments (was a copy of the conception coefficient)</t>
  </si>
  <si>
    <t>Altered the SWV production calibration values.</t>
  </si>
  <si>
    <t>Add capacity to adjust genotype by TOL (so that autumn and spring repro in SWV could be represented). Tweak conception &amp; litter size coefficents for Spring</t>
  </si>
  <si>
    <t>Add optimum NutSpread for the offspring</t>
  </si>
  <si>
    <t>Build a SR experiment with tlevel controlled in Data!</t>
  </si>
  <si>
    <t>Add number of FS to the offspring nutspread (so can test a range of N1 patterns)</t>
  </si>
  <si>
    <t>Change the pointer to the optimum nutspread to be in Data! Rather than an entry in Experiment!</t>
  </si>
  <si>
    <t>minroe</t>
  </si>
  <si>
    <t>Add sam[minroe] as a std value for the analysis</t>
  </si>
  <si>
    <t>Include optimum NutSpread when N=1. Include in SR Exp91</t>
  </si>
  <si>
    <t>Split trial 412 for Google cloud. 4120 4122 4124</t>
  </si>
  <si>
    <t>Set expt numbers for 100 &amp; 6000s for Google cloud</t>
  </si>
  <si>
    <t>Add the optimum Dry Management options for SWV (after having run Exp65)</t>
  </si>
  <si>
    <t>Add the optimum LTW pattern for the ewes</t>
  </si>
  <si>
    <t>Add comments about LTW</t>
  </si>
  <si>
    <t>Change the LW REV in the Compnent trials to work on Sale Value using the random REV - the LW REV was leading to changes in other traits that depend on LW (RR, mortality, wool and sales)</t>
  </si>
  <si>
    <t>Add report controls for the sales grid for dams, yatf &amp; offs</t>
  </si>
  <si>
    <t>run_salegrid_dams</t>
  </si>
  <si>
    <t>run_salegrid_yatf</t>
  </si>
  <si>
    <t>run_salegrid_offs</t>
  </si>
  <si>
    <t>Weaning wt controls</t>
  </si>
  <si>
    <t>Fix error in sam[germ] in QuickTest</t>
  </si>
  <si>
    <t>fs_use_pkl</t>
  </si>
  <si>
    <t>gen_with_t</t>
  </si>
  <si>
    <t>bnd_lo_dam_inc</t>
  </si>
  <si>
    <t>bnd_up_dam_inc</t>
  </si>
  <si>
    <t>bnd_drys_retained_o</t>
  </si>
  <si>
    <t>bnd_lo_off_inc</t>
  </si>
  <si>
    <t>bnd_up_off_inc</t>
  </si>
  <si>
    <t>Add up and lower bound for offs. Fixed some positions for comments</t>
  </si>
  <si>
    <t>bnd_up_offs_tsdxg3</t>
  </si>
  <si>
    <t>bnd_lo_offs_tsdxg3</t>
  </si>
  <si>
    <t>:,:,:,:,:</t>
  </si>
  <si>
    <t>bnd_min_sale_age_female_dg3</t>
  </si>
  <si>
    <t>1:,0:1</t>
  </si>
  <si>
    <t>Index across in the data table</t>
  </si>
  <si>
    <t>Model Standard for Analysis</t>
  </si>
  <si>
    <t>index level of the trial</t>
  </si>
  <si>
    <t>0:1,:</t>
  </si>
  <si>
    <t>woolp_mpg</t>
  </si>
  <si>
    <t>salep_max</t>
  </si>
  <si>
    <t>grainp</t>
  </si>
  <si>
    <t>Autumn</t>
  </si>
  <si>
    <t>Winter</t>
  </si>
  <si>
    <t>TOL_inc[0:1]</t>
  </si>
  <si>
    <t>TOL_inc[1:2]</t>
  </si>
  <si>
    <t>TOL_inc[2:3]</t>
  </si>
  <si>
    <t>Low</t>
  </si>
  <si>
    <t>High</t>
  </si>
  <si>
    <t>VHigh</t>
  </si>
  <si>
    <t>Wool price</t>
  </si>
  <si>
    <t>Meat price</t>
  </si>
  <si>
    <t>Grain price</t>
  </si>
  <si>
    <t>r2_ik0g1</t>
  </si>
  <si>
    <t>:,1:2,:</t>
  </si>
  <si>
    <t>r2_ik0g3</t>
  </si>
  <si>
    <t>run_salevalue_prog</t>
  </si>
  <si>
    <t>sale value of progeny sold as suckers per hd</t>
  </si>
  <si>
    <t>Added salevalue_prog to RunReport!</t>
  </si>
  <si>
    <t>which sale grid for progeny has highest value</t>
  </si>
  <si>
    <t>which sale grid for dams has highest value</t>
  </si>
  <si>
    <t>which sale grid for offspring has highest value</t>
  </si>
  <si>
    <t>Added a report that is all tables except nv &amp; Profit Area</t>
  </si>
  <si>
    <t>bnd_lo_dams_tVg1</t>
  </si>
  <si>
    <t>bnd_up_dams_tVg1</t>
  </si>
  <si>
    <t>0:1,0:14,:</t>
  </si>
  <si>
    <t>Altered lo &amp; up bounds on dams to have a V axis (capital because needs to be sliced to correct length).</t>
  </si>
  <si>
    <t>0:1,:,0:1,:,:</t>
  </si>
  <si>
    <t>Added a default bound on progeny of yearlings that they can't be retained as offspring. They don't transfer to the dams and this is controlled in the 'provides' coefficients</t>
  </si>
  <si>
    <t>rot_lobound_rl</t>
  </si>
  <si>
    <t>Add rotation low bound</t>
  </si>
  <si>
    <t>Add age group range for upper scalar for numbers and add lower scalar for numbers</t>
  </si>
  <si>
    <t>bnd_rotn_inc</t>
  </si>
  <si>
    <t>All regions</t>
  </si>
  <si>
    <t>Add data tables for rot_lobound</t>
  </si>
  <si>
    <t>:,0:1,:</t>
  </si>
  <si>
    <t>date_born1st_iog</t>
  </si>
  <si>
    <t>Region (SWVic, GSM, CWM) &amp; Prodn calibration</t>
  </si>
  <si>
    <t>SWV</t>
  </si>
  <si>
    <t>GSM</t>
  </si>
  <si>
    <t>CWM</t>
  </si>
  <si>
    <t>Add SAA[date_born1st] &amp; connect to data table</t>
  </si>
  <si>
    <t>Add proportion of ewe lambs mated with an estimated proportion too</t>
  </si>
  <si>
    <t>est_propn_dams_mated_og1</t>
  </si>
  <si>
    <t>est_drys_retained_scan_o</t>
  </si>
  <si>
    <t>Calibrate the region</t>
  </si>
  <si>
    <t>r2_ik0g</t>
  </si>
  <si>
    <t>indices</t>
  </si>
  <si>
    <t>There is a different data sheet for each TOL</t>
  </si>
  <si>
    <t>Added CWM input table for the Grazing Intensity. Altered formulas to refer to the larger data area</t>
  </si>
  <si>
    <t>Deleted the rangename d.Region &amp; d.RegionDesc from DataSpring</t>
  </si>
  <si>
    <t>Deleted range names from DataSpring that aren't required (so that Master is referred to when it is not TOL specific)</t>
  </si>
  <si>
    <t>Deleted range names from Master if they are referred to for specific TOL (to reduce likelihood of error)</t>
  </si>
  <si>
    <t>Adjusted the area of the phases by -0.01 so that the sum of the lo_bounds is less than the area of the farm. Also altered the precision of the AreaSum report to 0.01ha</t>
  </si>
  <si>
    <t>Add a 2nd version of the Genotype. One for the rotation phases which can be set to 0 for unconstrained phases and the other for the dam management.</t>
  </si>
  <si>
    <t>Altered the calculation for the genotype and the flock structure components - now INDEX the data table rather than doing a calculation.</t>
  </si>
  <si>
    <t>Make the optimum Adult Dry Management  a variable that can change with TOL</t>
  </si>
  <si>
    <t>Note: For the Trial description each of the regions needs the same number of characters (if the number is changed then requires changing the summarising formula in the Results)</t>
  </si>
  <si>
    <t>Price scenarios (Std prices &amp; variation)</t>
  </si>
  <si>
    <t>Time of Lambing (select option and specify the FS slice)</t>
  </si>
  <si>
    <t>run_saledateEL_offs</t>
  </si>
  <si>
    <t>Activate bnd_up_offs_tsdxg3 to stop retention of the offspring past the desired age. Note max age stops the sale but doesn't stop retention.</t>
  </si>
  <si>
    <t>TODO: Max sale age really should also limit the max retained age too.</t>
  </si>
  <si>
    <t>Change propn_dam5_retained coefficient to 0.95 to allow for 5yo mortality. With 100% sheep were infeasible</t>
  </si>
  <si>
    <t>0:1,3:,:,2:,0:1</t>
  </si>
  <si>
    <t>0:1,0:1,:,2:,0:1</t>
  </si>
  <si>
    <t>0:1,1:2,:,2:,0:1</t>
  </si>
  <si>
    <t>0:1,2:3,:,2:,0:1</t>
  </si>
  <si>
    <t>Fix slices of bnd_up_offs_tsdxg3 which had x[1:] should have been x[2:] for castrates</t>
  </si>
  <si>
    <t>Changed the data for the s[] slice of above so that 8 to 15 mth and 15 to 21 mths were both DVP[1]</t>
  </si>
  <si>
    <t>Removed the Flock Structure options from the trials</t>
  </si>
  <si>
    <t>Start building the trials for Ian with ranges of the inputs - have decided to reduce the number of options</t>
  </si>
  <si>
    <t>Minimum value</t>
  </si>
  <si>
    <t>Maximum value</t>
  </si>
  <si>
    <t>Blank for Calculations</t>
  </si>
  <si>
    <t>Change Template Exp to optimal landuse for each Genotype</t>
  </si>
  <si>
    <t>Enter the optimal phases for each genotype</t>
  </si>
  <si>
    <t>Adjust the slice to convert Excel Index to Python slice</t>
  </si>
  <si>
    <t>Global max</t>
  </si>
  <si>
    <t>Change the inclusion formula so that it can also force TRUE or force FALSE without losing the formula</t>
  </si>
  <si>
    <t>Reduce the low NLB to -15% (from -20%) to increase the feasibility of the Merinos</t>
  </si>
  <si>
    <t>Change the Optimum mating of EL to be a copy of the non-mated experiment (so that the same scenarios are carried out in both)</t>
  </si>
  <si>
    <t xml:space="preserve">   would be good to force a minimum of 50% mated, or report the number/proportion mated - perhaps a question for the webinar.</t>
  </si>
  <si>
    <t>Date of lambing start</t>
  </si>
  <si>
    <t>DOY start of Lambing</t>
  </si>
  <si>
    <t>Alter the exp description to simplify the summarising - Day of lambing</t>
  </si>
  <si>
    <t>Align rows in DataSpring with DataMaster (add one in TOL table)</t>
  </si>
  <si>
    <t>Add calcuations to do random calculations for the trials (requires iterative calcuation with 100 iterations)</t>
  </si>
  <si>
    <t>Simplify the Duplicate formula to use COUNTIF rather than MATCH</t>
  </si>
  <si>
    <t>2:,:</t>
  </si>
  <si>
    <t>Expand the Database 1 trials to 2500 trials with copy into Database 3 experiment</t>
  </si>
  <si>
    <t>Sort the Maternals Flk Str so that they represnet 25% of the trials</t>
  </si>
  <si>
    <t>Fix shape of the GI table in DataSpring</t>
  </si>
  <si>
    <t>Add DataAutumn! &amp; DataWinter! And change all formulas to refer to each sheet.</t>
  </si>
  <si>
    <t>Set ffcfw_inc to FALSE - to reduce the amount of HD that is required for the trials. (Might need to include it again for the trials that report LW patterns)</t>
  </si>
  <si>
    <t>Note: This value leads to no important cells (just here so that the formulas are consistent across the data sheets</t>
  </si>
  <si>
    <t>Set reporting of ffcfw to FALSE. Because it is not saved (above change)</t>
  </si>
  <si>
    <r>
      <t xml:space="preserve">Temporary fix to the Dry EL management. </t>
    </r>
    <r>
      <rPr>
        <b/>
        <sz val="11"/>
        <color theme="1"/>
        <rFont val="Calibri"/>
        <family val="2"/>
      </rPr>
      <t>Formula needs fixing later (when Refresh is set again)</t>
    </r>
  </si>
  <si>
    <t>Alter the est_dry_propn by TOL inputs. They didn't align with the dry management in each row of the table.</t>
  </si>
  <si>
    <t>Copy the dryman for the EL down for each trial in the mated EL exp (30). Also required adjusting the pointer which had been 0 but needed to be 1 (had not been copied from the Not Mated exp (20)</t>
  </si>
  <si>
    <t>Add the 2 other age at joining to Exp30</t>
  </si>
  <si>
    <t>Change Exp numbers to align with the Tool summary table (10, 20, 30 …)</t>
  </si>
  <si>
    <t>Remove the DSE report</t>
  </si>
  <si>
    <t>Add SAV for the reporting of ffcfw</t>
  </si>
  <si>
    <t>Add calculations for the slice number for each TOL (reporting of ffcfw)</t>
  </si>
  <si>
    <t>Remove any trace of previously wanting ffcfw_dams with a p axis</t>
  </si>
  <si>
    <t>Fix error in number of nutrition slices (caused because Exp 10 &amp; 20 now point to trial 2 rather than the template exp).</t>
  </si>
  <si>
    <t>Change order of the p slices in the ffcfw report SAV. Hopefully to change the order that they are reported. Report order was different due to being columns that have to be different</t>
  </si>
  <si>
    <t>run_ffcfw_cut_dams</t>
  </si>
  <si>
    <t>dam FFCFW weight (for selected generator periods)</t>
  </si>
  <si>
    <t>Add run_ffcfw_cut_dams to the Report options - it is a slow report so turn off if not required.</t>
  </si>
  <si>
    <t>Add a blank row under each experiment</t>
  </si>
  <si>
    <t>Add experiment (5) to identify the landuse constraint (Set up for 13 scenarios. First is the best bet. Then 3 TOL x 4 breeds)</t>
  </si>
  <si>
    <t>Fix genotype pointer for the LMU area to correctly calcualte the Breed/Genotype</t>
  </si>
  <si>
    <t>Add experiment for ewe numbers for grazing intensity</t>
  </si>
  <si>
    <t>Change the definition of proportion of ewe lambs joined to be descending (so that 100% and 0% are adjacent)</t>
  </si>
  <si>
    <t>Change the feed supply adjustement to be -0.5, +0.5 &amp; +1.0 (to include a negative value too)</t>
  </si>
  <si>
    <t>Switch back to non-iterative calculation - except when calculating the circular formulas. Consider overwriting the circular formulas with values when the values are calculated</t>
  </si>
  <si>
    <t>Removed the "Yrl" description for wethers. Fixed the 5.5yo &amp; 6.5yo description to line up with the SAV definition</t>
  </si>
  <si>
    <t>Fix the Maternal flock structure to selling as lambs and 6.5yo - rather than optimising</t>
  </si>
  <si>
    <t>Set the retain 5 yo dams value to 90% from 95%.</t>
  </si>
  <si>
    <t>Change Exp Desc font to Consolas 10pt with 80% zoom - to give character alignment and easier viewing of the trial desciption</t>
  </si>
  <si>
    <t>Add bnd_max_sale_age_dams_g3 to Experiment! and Data!</t>
  </si>
  <si>
    <t>bnd_max_sale_age_female_g3</t>
  </si>
  <si>
    <t>Fix the wether sale age range that wasn't corrected from when yearlings were removed</t>
  </si>
  <si>
    <t>Change the zoom for some screens</t>
  </si>
  <si>
    <t>fs_use_number</t>
  </si>
  <si>
    <t>fs_create_number</t>
  </si>
  <si>
    <t>fs_create_pkl</t>
  </si>
  <si>
    <t>Add fs_create_number as a separate SAV to number to use. Change the order of the SAV so that it follows that logic that the fs_pkl is used early in the run and created late in the run.</t>
  </si>
  <si>
    <t>LTW_loops</t>
  </si>
  <si>
    <t>r2adjust_inc</t>
  </si>
  <si>
    <t>Quick test create FS (with 1 loop)</t>
  </si>
  <si>
    <t>Quick test use FS (with 1 loop) Should be same as Quick Test</t>
  </si>
  <si>
    <t>:,:</t>
  </si>
  <si>
    <t>Add sav[LTW_loops], sav[r2adjust_inc] &amp; sav[feedsupply_adj_r2p]</t>
  </si>
  <si>
    <t>Add experiment to test N33 model against N11 with and without LTW.</t>
  </si>
  <si>
    <t>Add to the Feed supply experiment</t>
  </si>
  <si>
    <t>run_mvf</t>
  </si>
  <si>
    <t>marginal value of feed in each period</t>
  </si>
  <si>
    <t>Add marginal value of feed report</t>
  </si>
  <si>
    <t>Set reportffcfw to False in feed supply experiment because was not working with optional report t axis.</t>
  </si>
  <si>
    <t>Add extra trials to the feed supply experiment for TOL x Breed x age joined x GI</t>
  </si>
  <si>
    <t>Remove special characters from the Trial descriptions (replace % with *100 p)</t>
  </si>
  <si>
    <t>Fix bnd_lo_dams that was aimed at forcing some anmals of each class. Was causing infeasible error.</t>
  </si>
  <si>
    <t>Fix error in minroe of feed supply experiment</t>
  </si>
  <si>
    <t>Change Period_is_report_ffcfw in Quicktest to examine gen_with_t and the TOL</t>
  </si>
  <si>
    <t>Source of the SA values</t>
  </si>
  <si>
    <t>Prices</t>
  </si>
  <si>
    <t>Add experiment to test wether flock structure. Need EL to be selected before testing is possible.</t>
  </si>
  <si>
    <t>Finalise the feedsupply experiment - LTW: Sort control table in master &amp; formulas in Experiment!</t>
  </si>
  <si>
    <t>Description of this change</t>
  </si>
  <si>
    <t>Add extra options for AgeJ to cover if it is converted to a category with 5 levels</t>
  </si>
  <si>
    <t>Tidy up the LTW adj data table in DataMaster because don't need a separate table for BMT (for the adjustments tested - because BBB &amp; BMT test the same feed supply adjustments)</t>
  </si>
  <si>
    <t>Add reporting of LW &amp; mortality to the trial that creates the final pkl_fs file (so this feed supply can be hand check for problem periods)</t>
  </si>
  <si>
    <t>Add a machine number option to the Exp Group (that corresponds to the Breed) so that trials can be spread across multiple Nimbus machines (or google machines)</t>
  </si>
  <si>
    <t>Expand the ranges for i.FS_Strategy to include the 5th level of AgeJ</t>
  </si>
  <si>
    <t>Period definitions for regions to control feed supply (with TOL, AgeJ impacts)</t>
  </si>
  <si>
    <t>Added AgeJ to ReportFFCFW &amp; changed slice formulas in i.FS_Strategy to reference calculatioins done in i.Periods</t>
  </si>
  <si>
    <t>Add the extra AgeJ trials to the FS experiment and alter the TRUE/FALSE formula on the reportFFCFW</t>
  </si>
  <si>
    <t>Fix the formulas for the feed supply pickle to use. So that a formula picks up when GI requires different trial and BBT requires different FS</t>
  </si>
  <si>
    <t>Change the First trial for the BBT to the last of the no 't' axis trials. This should allow the BBB pkl_fs to be used</t>
  </si>
  <si>
    <t>Fix FS_Strategic period offsets for Pregnancy to allow for the addition of the mid-preg period in the input table</t>
  </si>
  <si>
    <t>Split the LTW adj Feed Supply across the 3 TOL data sheets.</t>
  </si>
  <si>
    <t>Simplify, then generalise the feed supply options formulas for the LTW levels</t>
  </si>
  <si>
    <t xml:space="preserve">Change the LTW levels to only be EP &amp; multiples in late preg. </t>
  </si>
  <si>
    <t>Add the 9 levels by 3 ages to the LTW optimisation in Experiment!</t>
  </si>
  <si>
    <t>Add the extra 2 AgeJ to FSStrategic in Experiment!</t>
  </si>
  <si>
    <t>Add extra 2 levels of AgeJ to the Mated EL experiment</t>
  </si>
  <si>
    <t>Fix display of NLB in the description (include the *100)</t>
  </si>
  <si>
    <t>Add 12 standard scenarios to the Not Mated Experiment. Refresh the experiment definition</t>
  </si>
  <si>
    <t>Reduced the range for the 'Duplicate' calculation in Not Mated to speed calculation</t>
  </si>
  <si>
    <t>Added input tables for the optimum adjustment for the LWC during joining. Connected to the offset in the feed supply expt in Experiment!</t>
  </si>
  <si>
    <t>Fixed error in the LTWAdj offset that was pointing to C33 for the Breed whereas it should have been C34</t>
  </si>
  <si>
    <t>nut_mask_dams_oWi</t>
  </si>
  <si>
    <t>Remove BBT from the the trials carried out</t>
  </si>
  <si>
    <t>Change owi to oWi to align with the new code</t>
  </si>
  <si>
    <t>Added formula back that had been deleted for calculating the FeedSupply adjustment associated with the optimum LWCJ for the final trial</t>
  </si>
  <si>
    <t>Next: Remove the wether flock structures, check that the different levels of the trials can be run without recommitting (but still exclude trials based on BBT &amp; GI starting later)</t>
  </si>
  <si>
    <t>Add cell comment that QuickTest needs to have the full output saved (so that the Variable Summary with the model name can be tracked in Git)</t>
  </si>
  <si>
    <t>nlb_c2</t>
  </si>
  <si>
    <t>Change to LMAT conception calculation</t>
  </si>
  <si>
    <t>Note: Might have to add optimisation for different meat price scenarios</t>
  </si>
  <si>
    <t>That will blow the number of trials up a lot (*4)</t>
  </si>
  <si>
    <t>run_feedbudget</t>
  </si>
  <si>
    <t>report feed budget (big report)</t>
  </si>
  <si>
    <t/>
  </si>
  <si>
    <t>0:1, 50:63</t>
  </si>
  <si>
    <t>0:1, 63:76</t>
  </si>
  <si>
    <t>2:3, 63:76</t>
  </si>
  <si>
    <t>3:4, 63:76</t>
  </si>
  <si>
    <t>4:5, 63:76</t>
  </si>
  <si>
    <t>5:6, 63:76</t>
  </si>
  <si>
    <t>6:7, 63:76</t>
  </si>
  <si>
    <t>0:1, 53:66</t>
  </si>
  <si>
    <t>0:1, 66:79</t>
  </si>
  <si>
    <t>2:3, 66:79</t>
  </si>
  <si>
    <t>3:4, 66:79</t>
  </si>
  <si>
    <t>4:5, 66:79</t>
  </si>
  <si>
    <t>5:6, 66:79</t>
  </si>
  <si>
    <t>6:7, 66:79</t>
  </si>
  <si>
    <t>0:1, 55:68</t>
  </si>
  <si>
    <t>0:1, 68:81</t>
  </si>
  <si>
    <t>2:3, 68:81</t>
  </si>
  <si>
    <t>3:4, 68:81</t>
  </si>
  <si>
    <t>4:5, 68:81</t>
  </si>
  <si>
    <t>5:6, 68:81</t>
  </si>
  <si>
    <t>6:7, 68:81</t>
  </si>
  <si>
    <t>0:1, 57:70</t>
  </si>
  <si>
    <t>0:1, 70:83</t>
  </si>
  <si>
    <t>2:3, 70:83</t>
  </si>
  <si>
    <t>3:4, 70:83</t>
  </si>
  <si>
    <t>4:5, 70:83</t>
  </si>
  <si>
    <t>5:6, 70:83</t>
  </si>
  <si>
    <t>6:7, 70:83</t>
  </si>
  <si>
    <t>0:1, 59:72</t>
  </si>
  <si>
    <t>0:1, 72:85</t>
  </si>
  <si>
    <t>2:3, 72:85</t>
  </si>
  <si>
    <t>3:4, 72:85</t>
  </si>
  <si>
    <t>4:5, 72:85</t>
  </si>
  <si>
    <t>5:6, 72:85</t>
  </si>
  <si>
    <t>6:7, 72:85</t>
  </si>
  <si>
    <t>0:1, 102:115</t>
  </si>
  <si>
    <t>0:1, 115:128</t>
  </si>
  <si>
    <t>2:3, 115:128</t>
  </si>
  <si>
    <t>3:4, 115:128</t>
  </si>
  <si>
    <t>4:5, 115:128</t>
  </si>
  <si>
    <t>5:6, 115:128</t>
  </si>
  <si>
    <t>6:7, 115:128</t>
  </si>
  <si>
    <t>0:1, 154:167</t>
  </si>
  <si>
    <t>0:1, 167:180</t>
  </si>
  <si>
    <t>2:3, 167:180</t>
  </si>
  <si>
    <t>3:4, 167:180</t>
  </si>
  <si>
    <t>4:5, 167:180</t>
  </si>
  <si>
    <t>5:6, 167:180</t>
  </si>
  <si>
    <t>6:7, 167:180</t>
  </si>
  <si>
    <t>0:1, 206:219</t>
  </si>
  <si>
    <t>0:1, 219:232</t>
  </si>
  <si>
    <t>2:3, 219:232</t>
  </si>
  <si>
    <t>3:4, 219:232</t>
  </si>
  <si>
    <t>4:5, 219:232</t>
  </si>
  <si>
    <t>5:6, 219:232</t>
  </si>
  <si>
    <t>6:7, 219:232</t>
  </si>
  <si>
    <t>0:1, 258:271</t>
  </si>
  <si>
    <t>0:1, 271:284</t>
  </si>
  <si>
    <t>2:3, 271:284</t>
  </si>
  <si>
    <t>3:4, 271:284</t>
  </si>
  <si>
    <t>4:5, 271:284</t>
  </si>
  <si>
    <t>5:6, 271:284</t>
  </si>
  <si>
    <t>6:7, 271:284</t>
  </si>
  <si>
    <t>0:1, 310:323</t>
  </si>
  <si>
    <t>0:1, 323:336</t>
  </si>
  <si>
    <t>2:3, 323:336</t>
  </si>
  <si>
    <t>3:4, 323:336</t>
  </si>
  <si>
    <t>4:5, 323:336</t>
  </si>
  <si>
    <t>5:6, 323:336</t>
  </si>
  <si>
    <t>6:7, 323:336</t>
  </si>
  <si>
    <t>26:27, 68:81</t>
  </si>
  <si>
    <t>27:28, 68:81</t>
  </si>
  <si>
    <t>28:29, 68:81</t>
  </si>
  <si>
    <t>29:30, 68:81</t>
  </si>
  <si>
    <t>30:31, 68:81</t>
  </si>
  <si>
    <t>0:1, 58:71</t>
  </si>
  <si>
    <t>0:1, 71:84</t>
  </si>
  <si>
    <t>26:27, 71:84</t>
  </si>
  <si>
    <t>27:28, 71:84</t>
  </si>
  <si>
    <t>28:29, 71:84</t>
  </si>
  <si>
    <t>29:30, 71:84</t>
  </si>
  <si>
    <t>30:31, 71:84</t>
  </si>
  <si>
    <t>0:1, 60:73</t>
  </si>
  <si>
    <t>0:1, 73:86</t>
  </si>
  <si>
    <t>26:27, 73:86</t>
  </si>
  <si>
    <t>27:28, 73:86</t>
  </si>
  <si>
    <t>28:29, 73:86</t>
  </si>
  <si>
    <t>29:30, 73:86</t>
  </si>
  <si>
    <t>30:31, 73:86</t>
  </si>
  <si>
    <t>0:1, 62:75</t>
  </si>
  <si>
    <t>0:1, 75:88</t>
  </si>
  <si>
    <t>26:27, 75:88</t>
  </si>
  <si>
    <t>27:28, 75:88</t>
  </si>
  <si>
    <t>28:29, 75:88</t>
  </si>
  <si>
    <t>29:30, 75:88</t>
  </si>
  <si>
    <t>30:31, 75:88</t>
  </si>
  <si>
    <t>0:1, 64:77</t>
  </si>
  <si>
    <t>0:1, 77:90</t>
  </si>
  <si>
    <t>26:27, 77:90</t>
  </si>
  <si>
    <t>27:28, 77:90</t>
  </si>
  <si>
    <t>28:29, 77:90</t>
  </si>
  <si>
    <t>29:30, 77:90</t>
  </si>
  <si>
    <t>30:31, 77:90</t>
  </si>
  <si>
    <t>0:1, 107:120</t>
  </si>
  <si>
    <t>0:1, 120:133</t>
  </si>
  <si>
    <t>26:27, 120:133</t>
  </si>
  <si>
    <t>27:28, 120:133</t>
  </si>
  <si>
    <t>28:29, 120:133</t>
  </si>
  <si>
    <t>29:30, 120:133</t>
  </si>
  <si>
    <t>30:31, 120:133</t>
  </si>
  <si>
    <t>0:1, 159:172</t>
  </si>
  <si>
    <t>0:1, 172:185</t>
  </si>
  <si>
    <t>26:27, 172:185</t>
  </si>
  <si>
    <t>27:28, 172:185</t>
  </si>
  <si>
    <t>28:29, 172:185</t>
  </si>
  <si>
    <t>29:30, 172:185</t>
  </si>
  <si>
    <t>30:31, 172:185</t>
  </si>
  <si>
    <t>0:1, 211:224</t>
  </si>
  <si>
    <t>0:1, 224:237</t>
  </si>
  <si>
    <t>26:27, 224:237</t>
  </si>
  <si>
    <t>27:28, 224:237</t>
  </si>
  <si>
    <t>28:29, 224:237</t>
  </si>
  <si>
    <t>29:30, 224:237</t>
  </si>
  <si>
    <t>30:31, 224:237</t>
  </si>
  <si>
    <t>0:1, 263:276</t>
  </si>
  <si>
    <t>0:1, 276:289</t>
  </si>
  <si>
    <t>26:27, 276:289</t>
  </si>
  <si>
    <t>27:28, 276:289</t>
  </si>
  <si>
    <t>28:29, 276:289</t>
  </si>
  <si>
    <t>29:30, 276:289</t>
  </si>
  <si>
    <t>30:31, 276:289</t>
  </si>
  <si>
    <t>0:1, 315:328</t>
  </si>
  <si>
    <t>0:1, 328:341</t>
  </si>
  <si>
    <t>26:27, 328:341</t>
  </si>
  <si>
    <t>27:28, 328:341</t>
  </si>
  <si>
    <t>28:29, 328:341</t>
  </si>
  <si>
    <t>29:30, 328:341</t>
  </si>
  <si>
    <t>30:31, 328:341</t>
  </si>
  <si>
    <t>50:51, 73:86</t>
  </si>
  <si>
    <t>51:52, 73:86</t>
  </si>
  <si>
    <t>52:53, 73:86</t>
  </si>
  <si>
    <t>53:54, 73:86</t>
  </si>
  <si>
    <t>54:55, 73:86</t>
  </si>
  <si>
    <t>0:1, 76:89</t>
  </si>
  <si>
    <t>50:51, 76:89</t>
  </si>
  <si>
    <t>51:52, 76:89</t>
  </si>
  <si>
    <t>52:53, 76:89</t>
  </si>
  <si>
    <t>53:54, 76:89</t>
  </si>
  <si>
    <t>54:55, 76:89</t>
  </si>
  <si>
    <t>0:1, 65:78</t>
  </si>
  <si>
    <t>0:1, 78:91</t>
  </si>
  <si>
    <t>50:51, 78:91</t>
  </si>
  <si>
    <t>51:52, 78:91</t>
  </si>
  <si>
    <t>52:53, 78:91</t>
  </si>
  <si>
    <t>53:54, 78:91</t>
  </si>
  <si>
    <t>54:55, 78:91</t>
  </si>
  <si>
    <t>0:1, 67:80</t>
  </si>
  <si>
    <t>0:1, 80:93</t>
  </si>
  <si>
    <t>50:51, 80:93</t>
  </si>
  <si>
    <t>51:52, 80:93</t>
  </si>
  <si>
    <t>52:53, 80:93</t>
  </si>
  <si>
    <t>53:54, 80:93</t>
  </si>
  <si>
    <t>54:55, 80:93</t>
  </si>
  <si>
    <t>0:1, 69:82</t>
  </si>
  <si>
    <t>0:1, 82:95</t>
  </si>
  <si>
    <t>50:51, 82:95</t>
  </si>
  <si>
    <t>51:52, 82:95</t>
  </si>
  <si>
    <t>52:53, 82:95</t>
  </si>
  <si>
    <t>53:54, 82:95</t>
  </si>
  <si>
    <t>54:55, 82:95</t>
  </si>
  <si>
    <t>0:1, 112:125</t>
  </si>
  <si>
    <t>0:1, 125:138</t>
  </si>
  <si>
    <t>50:51, 125:138</t>
  </si>
  <si>
    <t>51:52, 125:138</t>
  </si>
  <si>
    <t>52:53, 125:138</t>
  </si>
  <si>
    <t>53:54, 125:138</t>
  </si>
  <si>
    <t>54:55, 125:138</t>
  </si>
  <si>
    <t>0:1, 164:177</t>
  </si>
  <si>
    <t>0:1, 177:190</t>
  </si>
  <si>
    <t>50:51, 177:190</t>
  </si>
  <si>
    <t>51:52, 177:190</t>
  </si>
  <si>
    <t>52:53, 177:190</t>
  </si>
  <si>
    <t>53:54, 177:190</t>
  </si>
  <si>
    <t>54:55, 177:190</t>
  </si>
  <si>
    <t>0:1, 216:229</t>
  </si>
  <si>
    <t>0:1, 229:242</t>
  </si>
  <si>
    <t>50:51, 229:242</t>
  </si>
  <si>
    <t>51:52, 229:242</t>
  </si>
  <si>
    <t>52:53, 229:242</t>
  </si>
  <si>
    <t>53:54, 229:242</t>
  </si>
  <si>
    <t>54:55, 229:242</t>
  </si>
  <si>
    <t>0:1, 268:281</t>
  </si>
  <si>
    <t>0:1, 281:294</t>
  </si>
  <si>
    <t>50:51, 281:294</t>
  </si>
  <si>
    <t>51:52, 281:294</t>
  </si>
  <si>
    <t>52:53, 281:294</t>
  </si>
  <si>
    <t>53:54, 281:294</t>
  </si>
  <si>
    <t>54:55, 281:294</t>
  </si>
  <si>
    <t>0:1, 320:333</t>
  </si>
  <si>
    <t>0:1, 333:346</t>
  </si>
  <si>
    <t>50:51, 333:346</t>
  </si>
  <si>
    <t>51:52, 333:346</t>
  </si>
  <si>
    <t>52:53, 333:346</t>
  </si>
  <si>
    <t>53:54, 333:346</t>
  </si>
  <si>
    <t>54:55, 333:346</t>
  </si>
  <si>
    <t>146:147, 63:76</t>
  </si>
  <si>
    <t>147:148, 63:76</t>
  </si>
  <si>
    <t>148:149, 63:76</t>
  </si>
  <si>
    <t>149:150, 63:76</t>
  </si>
  <si>
    <t>150:151, 63:76</t>
  </si>
  <si>
    <t>146:147, 66:79</t>
  </si>
  <si>
    <t>147:148, 66:79</t>
  </si>
  <si>
    <t>148:149, 66:79</t>
  </si>
  <si>
    <t>149:150, 66:79</t>
  </si>
  <si>
    <t>150:151, 66:79</t>
  </si>
  <si>
    <t>146:147, 68:81</t>
  </si>
  <si>
    <t>147:148, 68:81</t>
  </si>
  <si>
    <t>148:149, 68:81</t>
  </si>
  <si>
    <t>149:150, 68:81</t>
  </si>
  <si>
    <t>150:151, 68:81</t>
  </si>
  <si>
    <t>146:147, 70:83</t>
  </si>
  <si>
    <t>147:148, 70:83</t>
  </si>
  <si>
    <t>148:149, 70:83</t>
  </si>
  <si>
    <t>149:150, 70:83</t>
  </si>
  <si>
    <t>150:151, 70:83</t>
  </si>
  <si>
    <t>146:147, 72:85</t>
  </si>
  <si>
    <t>147:148, 72:85</t>
  </si>
  <si>
    <t>148:149, 72:85</t>
  </si>
  <si>
    <t>149:150, 72:85</t>
  </si>
  <si>
    <t>150:151, 72:85</t>
  </si>
  <si>
    <t>146:147, 115:128</t>
  </si>
  <si>
    <t>147:148, 115:128</t>
  </si>
  <si>
    <t>148:149, 115:128</t>
  </si>
  <si>
    <t>149:150, 115:128</t>
  </si>
  <si>
    <t>150:151, 115:128</t>
  </si>
  <si>
    <t>146:147, 167:180</t>
  </si>
  <si>
    <t>147:148, 167:180</t>
  </si>
  <si>
    <t>148:149, 167:180</t>
  </si>
  <si>
    <t>149:150, 167:180</t>
  </si>
  <si>
    <t>150:151, 167:180</t>
  </si>
  <si>
    <t>146:147, 219:232</t>
  </si>
  <si>
    <t>147:148, 219:232</t>
  </si>
  <si>
    <t>148:149, 219:232</t>
  </si>
  <si>
    <t>149:150, 219:232</t>
  </si>
  <si>
    <t>150:151, 219:232</t>
  </si>
  <si>
    <t>146:147, 271:284</t>
  </si>
  <si>
    <t>147:148, 271:284</t>
  </si>
  <si>
    <t>148:149, 271:284</t>
  </si>
  <si>
    <t>149:150, 271:284</t>
  </si>
  <si>
    <t>150:151, 271:284</t>
  </si>
  <si>
    <t>146:147, 323:336</t>
  </si>
  <si>
    <t>147:148, 323:336</t>
  </si>
  <si>
    <t>148:149, 323:336</t>
  </si>
  <si>
    <t>149:150, 323:336</t>
  </si>
  <si>
    <t>150:151, 323:336</t>
  </si>
  <si>
    <t>170:171, 68:81</t>
  </si>
  <si>
    <t>171:172, 68:81</t>
  </si>
  <si>
    <t>172:173, 68:81</t>
  </si>
  <si>
    <t>173:174, 68:81</t>
  </si>
  <si>
    <t>174:175, 68:81</t>
  </si>
  <si>
    <t>170:171, 71:84</t>
  </si>
  <si>
    <t>171:172, 71:84</t>
  </si>
  <si>
    <t>172:173, 71:84</t>
  </si>
  <si>
    <t>173:174, 71:84</t>
  </si>
  <si>
    <t>174:175, 71:84</t>
  </si>
  <si>
    <t>170:171, 73:86</t>
  </si>
  <si>
    <t>171:172, 73:86</t>
  </si>
  <si>
    <t>172:173, 73:86</t>
  </si>
  <si>
    <t>173:174, 73:86</t>
  </si>
  <si>
    <t>174:175, 73:86</t>
  </si>
  <si>
    <t>170:171, 75:88</t>
  </si>
  <si>
    <t>171:172, 75:88</t>
  </si>
  <si>
    <t>172:173, 75:88</t>
  </si>
  <si>
    <t>173:174, 75:88</t>
  </si>
  <si>
    <t>174:175, 75:88</t>
  </si>
  <si>
    <t>170:171, 77:90</t>
  </si>
  <si>
    <t>171:172, 77:90</t>
  </si>
  <si>
    <t>172:173, 77:90</t>
  </si>
  <si>
    <t>173:174, 77:90</t>
  </si>
  <si>
    <t>174:175, 77:90</t>
  </si>
  <si>
    <t>170:171, 120:133</t>
  </si>
  <si>
    <t>171:172, 120:133</t>
  </si>
  <si>
    <t>172:173, 120:133</t>
  </si>
  <si>
    <t>173:174, 120:133</t>
  </si>
  <si>
    <t>174:175, 120:133</t>
  </si>
  <si>
    <t>170:171, 172:185</t>
  </si>
  <si>
    <t>171:172, 172:185</t>
  </si>
  <si>
    <t>172:173, 172:185</t>
  </si>
  <si>
    <t>173:174, 172:185</t>
  </si>
  <si>
    <t>174:175, 172:185</t>
  </si>
  <si>
    <t>170:171, 224:237</t>
  </si>
  <si>
    <t>171:172, 224:237</t>
  </si>
  <si>
    <t>172:173, 224:237</t>
  </si>
  <si>
    <t>173:174, 224:237</t>
  </si>
  <si>
    <t>174:175, 224:237</t>
  </si>
  <si>
    <t>170:171, 276:289</t>
  </si>
  <si>
    <t>171:172, 276:289</t>
  </si>
  <si>
    <t>172:173, 276:289</t>
  </si>
  <si>
    <t>173:174, 276:289</t>
  </si>
  <si>
    <t>174:175, 276:289</t>
  </si>
  <si>
    <t>170:171, 328:341</t>
  </si>
  <si>
    <t>171:172, 328:341</t>
  </si>
  <si>
    <t>172:173, 328:341</t>
  </si>
  <si>
    <t>173:174, 328:341</t>
  </si>
  <si>
    <t>174:175, 328:341</t>
  </si>
  <si>
    <t>194:195, 73:86</t>
  </si>
  <si>
    <t>195:196, 73:86</t>
  </si>
  <si>
    <t>196:197, 73:86</t>
  </si>
  <si>
    <t>197:198, 73:86</t>
  </si>
  <si>
    <t>198:199, 73:86</t>
  </si>
  <si>
    <t>194:195, 76:89</t>
  </si>
  <si>
    <t>195:196, 76:89</t>
  </si>
  <si>
    <t>196:197, 76:89</t>
  </si>
  <si>
    <t>197:198, 76:89</t>
  </si>
  <si>
    <t>198:199, 76:89</t>
  </si>
  <si>
    <t>194:195, 78:91</t>
  </si>
  <si>
    <t>195:196, 78:91</t>
  </si>
  <si>
    <t>196:197, 78:91</t>
  </si>
  <si>
    <t>197:198, 78:91</t>
  </si>
  <si>
    <t>198:199, 78:91</t>
  </si>
  <si>
    <t>194:195, 80:93</t>
  </si>
  <si>
    <t>195:196, 80:93</t>
  </si>
  <si>
    <t>196:197, 80:93</t>
  </si>
  <si>
    <t>197:198, 80:93</t>
  </si>
  <si>
    <t>198:199, 80:93</t>
  </si>
  <si>
    <t>194:195, 82:95</t>
  </si>
  <si>
    <t>195:196, 82:95</t>
  </si>
  <si>
    <t>196:197, 82:95</t>
  </si>
  <si>
    <t>197:198, 82:95</t>
  </si>
  <si>
    <t>198:199, 82:95</t>
  </si>
  <si>
    <t>194:195, 125:138</t>
  </si>
  <si>
    <t>195:196, 125:138</t>
  </si>
  <si>
    <t>196:197, 125:138</t>
  </si>
  <si>
    <t>197:198, 125:138</t>
  </si>
  <si>
    <t>198:199, 125:138</t>
  </si>
  <si>
    <t>194:195, 177:190</t>
  </si>
  <si>
    <t>195:196, 177:190</t>
  </si>
  <si>
    <t>196:197, 177:190</t>
  </si>
  <si>
    <t>197:198, 177:190</t>
  </si>
  <si>
    <t>198:199, 177:190</t>
  </si>
  <si>
    <t>194:195, 229:242</t>
  </si>
  <si>
    <t>195:196, 229:242</t>
  </si>
  <si>
    <t>196:197, 229:242</t>
  </si>
  <si>
    <t>197:198, 229:242</t>
  </si>
  <si>
    <t>198:199, 229:242</t>
  </si>
  <si>
    <t>194:195, 281:294</t>
  </si>
  <si>
    <t>195:196, 281:294</t>
  </si>
  <si>
    <t>196:197, 281:294</t>
  </si>
  <si>
    <t>197:198, 281:294</t>
  </si>
  <si>
    <t>198:199, 281:294</t>
  </si>
  <si>
    <t>194:195, 333:346</t>
  </si>
  <si>
    <t>195:196, 333:346</t>
  </si>
  <si>
    <t>196:197, 333:346</t>
  </si>
  <si>
    <t>197:198, 333:346</t>
  </si>
  <si>
    <t>198:199, 333:346</t>
  </si>
  <si>
    <t>19:20, 33:50</t>
  </si>
  <si>
    <t>19:20, 50:55</t>
  </si>
  <si>
    <t>19:20, 55:76</t>
  </si>
  <si>
    <t>19:20, 85:102</t>
  </si>
  <si>
    <t>19:20, 36:53</t>
  </si>
  <si>
    <t>19:20, 53:58</t>
  </si>
  <si>
    <t>19:20, 58:79</t>
  </si>
  <si>
    <t>19:20, 88:102</t>
  </si>
  <si>
    <t>19:20, 38:55</t>
  </si>
  <si>
    <t>19:20, 55:60</t>
  </si>
  <si>
    <t>19:20, 60:81</t>
  </si>
  <si>
    <t>19:20, 90:102</t>
  </si>
  <si>
    <t>19:20, 40:57</t>
  </si>
  <si>
    <t>19:20, 57:62</t>
  </si>
  <si>
    <t>19:20, 62:83</t>
  </si>
  <si>
    <t>19:20, 92:102</t>
  </si>
  <si>
    <t>19:20, 42:59</t>
  </si>
  <si>
    <t>19:20, 59:64</t>
  </si>
  <si>
    <t>19:20, 64:85</t>
  </si>
  <si>
    <t>19:20, 94:102</t>
  </si>
  <si>
    <t>43:44, 38:55</t>
  </si>
  <si>
    <t>43:44, 55:60</t>
  </si>
  <si>
    <t>43:44, 60:81</t>
  </si>
  <si>
    <t>43:44, 90:107</t>
  </si>
  <si>
    <t>43:44, 41:58</t>
  </si>
  <si>
    <t>43:44, 58:63</t>
  </si>
  <si>
    <t>43:44, 63:84</t>
  </si>
  <si>
    <t>43:44, 93:107</t>
  </si>
  <si>
    <t>43:44, 43:60</t>
  </si>
  <si>
    <t>43:44, 60:65</t>
  </si>
  <si>
    <t>43:44, 65:86</t>
  </si>
  <si>
    <t>43:44, 95:107</t>
  </si>
  <si>
    <t>43:44, 45:62</t>
  </si>
  <si>
    <t>43:44, 62:67</t>
  </si>
  <si>
    <t>43:44, 67:88</t>
  </si>
  <si>
    <t>43:44, 97:107</t>
  </si>
  <si>
    <t>43:44, 47:64</t>
  </si>
  <si>
    <t>43:44, 64:69</t>
  </si>
  <si>
    <t>43:44, 69:90</t>
  </si>
  <si>
    <t>43:44, 99:107</t>
  </si>
  <si>
    <t>67:68, 43:60</t>
  </si>
  <si>
    <t>67:68, 60:65</t>
  </si>
  <si>
    <t>67:68, 65:86</t>
  </si>
  <si>
    <t>67:68, 95:112</t>
  </si>
  <si>
    <t>67:68, 46:63</t>
  </si>
  <si>
    <t>67:68, 63:68</t>
  </si>
  <si>
    <t>67:68, 68:89</t>
  </si>
  <si>
    <t>67:68, 98:112</t>
  </si>
  <si>
    <t>67:68, 48:65</t>
  </si>
  <si>
    <t>67:68, 65:70</t>
  </si>
  <si>
    <t>67:68, 70:91</t>
  </si>
  <si>
    <t>67:68, 100:112</t>
  </si>
  <si>
    <t>67:68, 50:67</t>
  </si>
  <si>
    <t>67:68, 67:72</t>
  </si>
  <si>
    <t>67:68, 72:93</t>
  </si>
  <si>
    <t>67:68, 102:112</t>
  </si>
  <si>
    <t>67:68, 52:69</t>
  </si>
  <si>
    <t>67:68, 69:74</t>
  </si>
  <si>
    <t>67:68, 74:95</t>
  </si>
  <si>
    <t>67:68, 104:112</t>
  </si>
  <si>
    <t>2:3,1:2,0:1</t>
  </si>
  <si>
    <t>2:3,4:5,0:1</t>
  </si>
  <si>
    <t>2:3,7:8,0:1</t>
  </si>
  <si>
    <t>2:3,10:11,0:1</t>
  </si>
  <si>
    <t>2:3,13:14,0:1</t>
  </si>
  <si>
    <t>2:3,16:17,0:1</t>
  </si>
  <si>
    <t>2:3,19:20,0:1</t>
  </si>
  <si>
    <t>2:3,1:2,3:4</t>
  </si>
  <si>
    <t>2:3,4:5,3:4</t>
  </si>
  <si>
    <t>2:3,7:8,3:4</t>
  </si>
  <si>
    <t>2:3,10:11,3:4</t>
  </si>
  <si>
    <t>2:3,13:14,3:4</t>
  </si>
  <si>
    <t>2:3,16:17,3:4</t>
  </si>
  <si>
    <t>2:3,19:20,3:4</t>
  </si>
  <si>
    <t>0:1,0:1</t>
  </si>
  <si>
    <t>12:13,0:1</t>
  </si>
  <si>
    <t>13:14,0:1</t>
  </si>
  <si>
    <t>26:27,0:1</t>
  </si>
  <si>
    <t>32:33,0:1</t>
  </si>
  <si>
    <t>14:15,0:1</t>
  </si>
  <si>
    <t>25:26,0:1</t>
  </si>
  <si>
    <t>31:32,0:1</t>
  </si>
  <si>
    <t>15:16,0:1</t>
  </si>
  <si>
    <t>24:25,0:1</t>
  </si>
  <si>
    <t>29:30,0:1</t>
  </si>
  <si>
    <t>2:3,0:1</t>
  </si>
  <si>
    <t>3:4,0:1</t>
  </si>
  <si>
    <t>5:6,0:1</t>
  </si>
  <si>
    <t>30:31,0:1</t>
  </si>
  <si>
    <t>12:13,1:2</t>
  </si>
  <si>
    <t>13:14,1:2</t>
  </si>
  <si>
    <t>14:15,1:2</t>
  </si>
  <si>
    <t>15:16,1:2</t>
  </si>
  <si>
    <t>16:17,1:2</t>
  </si>
  <si>
    <t>19:20,1:2</t>
  </si>
  <si>
    <t>18:19,1:2</t>
  </si>
  <si>
    <t>17:18,1:2</t>
  </si>
  <si>
    <t>10:11,1:2</t>
  </si>
  <si>
    <t>11:12,1:2</t>
  </si>
  <si>
    <t>9:10,1:2</t>
  </si>
  <si>
    <t>0:1,1:2</t>
  </si>
  <si>
    <t>26:27,1:2</t>
  </si>
  <si>
    <t>32:33,1:2</t>
  </si>
  <si>
    <t>25:26,1:2</t>
  </si>
  <si>
    <t>12:13,2:3</t>
  </si>
  <si>
    <t>13:14,2:3</t>
  </si>
  <si>
    <t>32:33,2:3</t>
  </si>
  <si>
    <t>31:32,2:3</t>
  </si>
  <si>
    <t>30:31,2:3</t>
  </si>
  <si>
    <t>19:20,2:3</t>
  </si>
  <si>
    <t>18:19,2:3</t>
  </si>
  <si>
    <t>0:1,2:3</t>
  </si>
  <si>
    <t>26:27,2:3</t>
  </si>
  <si>
    <t>14:15,2:3</t>
  </si>
  <si>
    <t>25:26,2:3</t>
  </si>
  <si>
    <t>15:16,2:3</t>
  </si>
  <si>
    <t>24:25,2:3</t>
  </si>
  <si>
    <t>29:30,2:3</t>
  </si>
  <si>
    <t>2:3,2:3</t>
  </si>
  <si>
    <t>:,3:4</t>
  </si>
  <si>
    <t>:,4:5</t>
  </si>
  <si>
    <t>:,5:6</t>
  </si>
  <si>
    <t>:,6:7</t>
  </si>
  <si>
    <t>:,7:8</t>
  </si>
  <si>
    <t>feedbud_inc</t>
  </si>
  <si>
    <t>SA variables to check if exist</t>
  </si>
  <si>
    <t>Add Feedbud report. Tidy up 'SA variable'!</t>
  </si>
  <si>
    <t>mask_z</t>
  </si>
  <si>
    <t>:</t>
  </si>
  <si>
    <t>1:-1</t>
  </si>
  <si>
    <t>Add sav[mask_z] with comments</t>
  </si>
  <si>
    <t>Convert to a Master exp.xl</t>
  </si>
  <si>
    <t>LTW_loops_increment</t>
  </si>
  <si>
    <t>Change the LTW_loop to increment and change other comments</t>
  </si>
  <si>
    <t>Change LTW_dams, LTW_offs &amp; minroe to default values in 'Model Standard for Analysis'</t>
  </si>
  <si>
    <t>seq_len</t>
  </si>
  <si>
    <t>overdraw_limit</t>
  </si>
  <si>
    <t>Report inclusions</t>
  </si>
  <si>
    <t>Model controls</t>
  </si>
  <si>
    <t>Feed supply &amp; LTW</t>
  </si>
  <si>
    <t>Equations &amp; REVs</t>
  </si>
  <si>
    <t>LW profiles &amp; nutrition</t>
  </si>
  <si>
    <t>Genotypes &amp; adjustments</t>
  </si>
  <si>
    <t>Management</t>
  </si>
  <si>
    <t>Costs &amp; Prices</t>
  </si>
  <si>
    <t>Region &amp; Farm</t>
  </si>
  <si>
    <t>Model structure</t>
  </si>
  <si>
    <t>mask_z[:]</t>
  </si>
  <si>
    <t>mask_z[1:-1]</t>
  </si>
  <si>
    <t>SE</t>
  </si>
  <si>
    <t>DSP</t>
  </si>
  <si>
    <t>SQ</t>
  </si>
  <si>
    <t>Other DSP vs SE tests</t>
  </si>
  <si>
    <t>overdraw</t>
  </si>
  <si>
    <t>std</t>
  </si>
  <si>
    <t>high</t>
  </si>
  <si>
    <t>low</t>
  </si>
  <si>
    <t>med</t>
  </si>
  <si>
    <t>Minroe</t>
  </si>
  <si>
    <t>Overdraw</t>
  </si>
  <si>
    <t>pinp_rot</t>
  </si>
  <si>
    <t>16:17,2:3</t>
  </si>
  <si>
    <t>run_period_dates</t>
  </si>
  <si>
    <t>period dates and other key dates</t>
  </si>
  <si>
    <t>grainp_k</t>
  </si>
  <si>
    <t>10:12</t>
  </si>
  <si>
    <t>15:17</t>
  </si>
  <si>
    <t>mach_option</t>
  </si>
  <si>
    <t>Machine compliment</t>
  </si>
  <si>
    <t>interest_rate</t>
  </si>
  <si>
    <t>opp_cost_capital</t>
  </si>
  <si>
    <t>other</t>
  </si>
  <si>
    <t>Interest</t>
  </si>
  <si>
    <t>Opportunity cost</t>
  </si>
  <si>
    <t>casual_ub</t>
  </si>
  <si>
    <t>seedharv_casual_ub</t>
  </si>
  <si>
    <t>Canola price</t>
  </si>
  <si>
    <t>Casual ub</t>
  </si>
  <si>
    <t>cropgrazing_inc</t>
  </si>
  <si>
    <t>Cropgrazin included</t>
  </si>
  <si>
    <t>all_rot_yield</t>
  </si>
  <si>
    <t>Crop yields</t>
  </si>
  <si>
    <t>Pasture productivity</t>
  </si>
  <si>
    <t>pgr</t>
  </si>
  <si>
    <t>pasture productivity</t>
  </si>
  <si>
    <t>scan</t>
  </si>
  <si>
    <t>Scan management</t>
  </si>
  <si>
    <t>REV</t>
  </si>
  <si>
    <t>CFW</t>
  </si>
  <si>
    <t>std (no rev)</t>
  </si>
  <si>
    <t>Repro</t>
  </si>
  <si>
    <t xml:space="preserve">Template Experiment </t>
  </si>
  <si>
    <t xml:space="preserve">Feedsupply </t>
  </si>
  <si>
    <t xml:space="preserve">Base_Test </t>
  </si>
  <si>
    <t>inc_c1_variation</t>
  </si>
  <si>
    <t>inc_risk_aversion</t>
  </si>
  <si>
    <t>Risk aversion</t>
  </si>
  <si>
    <t>risk</t>
  </si>
  <si>
    <t>Risk</t>
  </si>
  <si>
    <t>risk method</t>
  </si>
  <si>
    <t>CARA risk coeff</t>
  </si>
  <si>
    <t>CRRA risk coeff</t>
  </si>
  <si>
    <t>No risk</t>
  </si>
  <si>
    <t>utility_method</t>
  </si>
  <si>
    <t>cara_risk_coef</t>
  </si>
  <si>
    <t>crra_risk_coef</t>
  </si>
  <si>
    <t>CARA-low</t>
  </si>
  <si>
    <t>CARA-high</t>
  </si>
  <si>
    <t>CRRA-low</t>
  </si>
  <si>
    <t>CRRA-high</t>
  </si>
  <si>
    <t>MINROE_test</t>
  </si>
  <si>
    <t xml:space="preserve">Price </t>
  </si>
  <si>
    <t xml:space="preserve">Pasture </t>
  </si>
  <si>
    <t xml:space="preserve">CFW </t>
  </si>
  <si>
    <t xml:space="preserve">Yield </t>
  </si>
  <si>
    <t>CFW_rev_use</t>
  </si>
  <si>
    <t>run_wc</t>
  </si>
  <si>
    <t>Presemtation_Exp</t>
  </si>
  <si>
    <t xml:space="preserve">Presentation_CropArea </t>
  </si>
  <si>
    <t>use_pkl_condensed_start_condition</t>
  </si>
  <si>
    <t>Pinp</t>
  </si>
  <si>
    <t>bnd_sup_per_dse</t>
  </si>
  <si>
    <t>687:688,2:3</t>
  </si>
  <si>
    <t>693:694,2:3</t>
  </si>
  <si>
    <t>690:691,2:3</t>
  </si>
  <si>
    <t>580:581,2:3</t>
  </si>
  <si>
    <t>712:713,2:3</t>
  </si>
  <si>
    <t>700:701,2:3</t>
  </si>
  <si>
    <t>68:69,2:3</t>
  </si>
  <si>
    <t>3815:3816,2:3</t>
  </si>
  <si>
    <t>3811:3812,2:3</t>
  </si>
  <si>
    <t>3776:3777,2:3</t>
  </si>
  <si>
    <t>1113:1114,2:3</t>
  </si>
  <si>
    <t>1047:1048,2:3</t>
  </si>
  <si>
    <t>2912:2913,2:3</t>
  </si>
  <si>
    <t>2553:2554,2:3</t>
  </si>
  <si>
    <t>run_saleage_offs</t>
  </si>
  <si>
    <t>2:,:,:</t>
  </si>
  <si>
    <t>687:688,3:4</t>
  </si>
  <si>
    <t>693:694,3:4</t>
  </si>
  <si>
    <t>690:691,3:4</t>
  </si>
  <si>
    <t>580:581,3:4</t>
  </si>
  <si>
    <t>712:713,3:4</t>
  </si>
  <si>
    <t>700:701,3:4</t>
  </si>
  <si>
    <t>68:69,3:4</t>
  </si>
  <si>
    <t>3815:3816,3:4</t>
  </si>
  <si>
    <t>3811:3812,3:4</t>
  </si>
  <si>
    <t>3776:3777,3:4</t>
  </si>
  <si>
    <t>1113:1114,3:4</t>
  </si>
  <si>
    <t>1047:1048,3:4</t>
  </si>
  <si>
    <t>2912:2913,3:4</t>
  </si>
  <si>
    <t>2553:2554,3:4</t>
  </si>
  <si>
    <t>687:688,4:5</t>
  </si>
  <si>
    <t>693:694,4:5</t>
  </si>
  <si>
    <t>690:691,4:5</t>
  </si>
  <si>
    <t>580:581,4:5</t>
  </si>
  <si>
    <t>712:713,4:5</t>
  </si>
  <si>
    <t>700:701,4:5</t>
  </si>
  <si>
    <t>68:69,4:5</t>
  </si>
  <si>
    <t>3815:3816,4:5</t>
  </si>
  <si>
    <t>3811:3812,4:5</t>
  </si>
  <si>
    <t>3776:3777,4:5</t>
  </si>
  <si>
    <t>1113:1114,4:5</t>
  </si>
  <si>
    <t>1047:1048,4:5</t>
  </si>
  <si>
    <t>2912:2913,4:5</t>
  </si>
  <si>
    <t>2553:2554,4:5</t>
  </si>
  <si>
    <t>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</si>
</sst>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4">
    <numFmt numFmtId="164" formatCode="d\-mmm\ hh:mm"/>
    <numFmt numFmtId="165" formatCode="&quot;Aut &quot;0"/>
    <numFmt numFmtId="166" formatCode="0.0000000000"/>
    <numFmt numFmtId="167" formatCode="0.0E+00"/>
  </numFmts>
  <fonts count="41">
    <font>
      <sz val="11"/>
      <color theme="1"/>
      <name val="Calibri"/>
      <family val="2"/>
      <scheme val="minor"/>
    </font>
    <font>
      <sz val="9"/>
      <color indexed="81"/>
      <name val="Tahoma"/>
      <family val="2"/>
    </font>
    <font>
      <b/>
      <sz val="9"/>
      <color indexed="81"/>
      <name val="Tahoma"/>
      <family val="2"/>
    </font>
    <font>
      <b/>
      <sz val="11"/>
      <color rgb="FFFA7D00"/>
      <name val="Calibri"/>
      <family val="2"/>
      <scheme val="minor"/>
    </font>
    <font>
      <sz val="8"/>
      <name val="Calibri"/>
      <family val="2"/>
      <scheme val="minor"/>
    </font>
    <font>
      <sz val="11"/>
      <color rgb="FF0000CC"/>
      <name val="Calibri"/>
      <family val="2"/>
      <scheme val="minor"/>
    </font>
    <font>
      <sz val="11"/>
      <color theme="1"/>
      <name val="Calibri"/>
      <family val="2"/>
      <scheme val="minor"/>
    </font>
    <font>
      <b/>
      <sz val="11"/>
      <color theme="1"/>
      <name val="Calibri"/>
      <family val="2"/>
      <scheme val="minor"/>
    </font>
    <font>
      <b/>
      <sz val="11"/>
      <color rgb="FFFF0000"/>
      <name val="Calibri"/>
      <family val="2"/>
      <scheme val="minor"/>
    </font>
    <font>
      <sz val="11"/>
      <color theme="0" tint="-0.34998626667073579"/>
      <name val="Calibri"/>
      <family val="2"/>
      <scheme val="minor"/>
    </font>
    <font>
      <sz val="11"/>
      <color theme="1" tint="0.499984740745262"/>
      <name val="Calibri"/>
      <family val="2"/>
      <scheme val="minor"/>
    </font>
    <font>
      <sz val="11"/>
      <color theme="1" tint="0.34998626667073579"/>
      <name val="Calibri"/>
      <family val="2"/>
      <scheme val="minor"/>
    </font>
    <font>
      <sz val="9.8000000000000007"/>
      <color rgb="FF080808"/>
      <name val="JetBrains Mono"/>
      <family val="3"/>
    </font>
    <font>
      <i/>
      <sz val="9.8000000000000007"/>
      <color rgb="FF8C8C8C"/>
      <name val="JetBrains Mono"/>
      <family val="3"/>
    </font>
    <font>
      <strike/>
      <sz val="11"/>
      <color theme="1"/>
      <name val="Calibri"/>
      <family val="2"/>
      <scheme val="minor"/>
    </font>
    <font>
      <i/>
      <sz val="11"/>
      <color theme="1"/>
      <name val="Calibri"/>
      <family val="2"/>
      <scheme val="minor"/>
    </font>
    <font>
      <sz val="10"/>
      <color theme="1"/>
      <name val="Calibri"/>
      <family val="2"/>
      <scheme val="minor"/>
    </font>
    <font>
      <sz val="9"/>
      <color theme="1"/>
      <name val="Calibri"/>
      <family val="2"/>
      <scheme val="minor"/>
    </font>
    <font>
      <sz val="8"/>
      <color theme="1"/>
      <name val="Calibri"/>
      <family val="2"/>
      <scheme val="minor"/>
    </font>
    <font>
      <u val="singleAccounting"/>
      <sz val="11"/>
      <color theme="1"/>
      <name val="Calibri"/>
      <family val="2"/>
      <scheme val="minor"/>
    </font>
    <font>
      <sz val="10"/>
      <color rgb="FF0000CC"/>
      <name val="Calibri"/>
      <family val="2"/>
      <scheme val="minor"/>
    </font>
    <font>
      <b/>
      <sz val="11"/>
      <color theme="1"/>
      <name val="Calibri"/>
      <family val="2"/>
    </font>
    <font>
      <u val="singleAccounting"/>
      <sz val="8"/>
      <color theme="1"/>
      <name val="Calibri"/>
      <family val="2"/>
      <scheme val="minor"/>
    </font>
    <font>
      <sz val="11"/>
      <name val="Calibri"/>
      <family val="2"/>
      <scheme val="minor"/>
    </font>
    <font>
      <u val="singleAccounting"/>
      <sz val="10"/>
      <name val="Calibri"/>
      <family val="2"/>
      <scheme val="minor"/>
    </font>
    <font>
      <sz val="10"/>
      <color theme="0"/>
      <name val="Calibri"/>
      <family val="2"/>
      <scheme val="minor"/>
    </font>
    <font>
      <b/>
      <sz val="10"/>
      <color rgb="FFFF0000"/>
      <name val="Calibri"/>
      <family val="2"/>
      <scheme val="minor"/>
    </font>
    <font>
      <sz val="11"/>
      <color rgb="FFFF0000"/>
      <name val="Calibri"/>
      <family val="2"/>
      <scheme val="minor"/>
    </font>
    <font>
      <sz val="9"/>
      <color rgb="FF0000CC"/>
      <name val="Calibri"/>
      <family val="2"/>
      <scheme val="minor"/>
    </font>
    <font>
      <sz val="11"/>
      <color theme="0" tint="-0.249977111117893"/>
      <name val="Calibri"/>
      <family val="2"/>
      <scheme val="minor"/>
    </font>
    <font>
      <sz val="10"/>
      <color theme="0" tint="-0.249977111117893"/>
      <name val="Calibri"/>
      <family val="2"/>
      <scheme val="minor"/>
    </font>
    <font>
      <b/>
      <sz val="9.8000000000000007"/>
      <color rgb="FF080808"/>
      <name val="JetBrains Mono"/>
    </font>
    <font>
      <sz val="10"/>
      <color theme="1"/>
      <name val="Consolas"/>
      <family val="3"/>
    </font>
    <font>
      <b/>
      <sz val="10"/>
      <color theme="1"/>
      <name val="Consolas"/>
      <family val="3"/>
    </font>
    <font>
      <sz val="10"/>
      <color rgb="FF0000CC"/>
      <name val="Consolas"/>
      <family val="3"/>
    </font>
    <font>
      <sz val="11"/>
      <color theme="0" tint="-0.24994659260841701"/>
      <name val="Calibri"/>
      <family val="2"/>
      <scheme val="minor"/>
    </font>
    <font>
      <b/>
      <sz val="8"/>
      <color theme="1"/>
      <name val="Calibri"/>
      <family val="2"/>
      <scheme val="minor"/>
    </font>
    <font>
      <sz val="11"/>
      <color rgb="FF9C0006"/>
      <name val="Calibri"/>
      <family val="2"/>
      <scheme val="minor"/>
    </font>
    <font>
      <u/>
      <sz val="11"/>
      <color theme="1"/>
      <name val="Calibri"/>
      <family val="2"/>
      <scheme val="minor"/>
    </font>
    <font>
      <sz val="9"/>
      <color indexed="81"/>
      <name val="Tahoma"/>
      <charset val="1"/>
    </font>
    <font>
      <b/>
      <sz val="9"/>
      <color indexed="81"/>
      <name val="Tahoma"/>
      <charset val="1"/>
    </font>
  </fonts>
  <fills count="26">
    <fill>
      <patternFill patternType="none"/>
    </fill>
    <fill>
      <patternFill patternType="gray125"/>
    </fill>
    <fill>
      <patternFill patternType="solid">
        <fgColor theme="7" tint="0.59999389629810485"/>
        <bgColor indexed="64"/>
      </patternFill>
    </fill>
    <fill>
      <patternFill patternType="solid">
        <fgColor rgb="FF0000CC"/>
        <bgColor indexed="64"/>
      </patternFill>
    </fill>
    <fill>
      <patternFill patternType="solid">
        <fgColor theme="0" tint="-4.9989318521683403E-2"/>
        <bgColor indexed="64"/>
      </patternFill>
    </fill>
    <fill>
      <patternFill patternType="solid">
        <fgColor theme="9" tint="0.79998168889431442"/>
        <bgColor indexed="64"/>
      </patternFill>
    </fill>
    <fill>
      <patternFill patternType="solid">
        <fgColor theme="9" tint="0.59996337778862885"/>
        <bgColor indexed="64"/>
      </patternFill>
    </fill>
    <fill>
      <patternFill patternType="solid">
        <fgColor theme="9" tint="0.39994506668294322"/>
        <bgColor indexed="64"/>
      </patternFill>
    </fill>
    <fill>
      <patternFill patternType="solid">
        <fgColor theme="8" tint="0.79998168889431442"/>
        <bgColor indexed="64"/>
      </patternFill>
    </fill>
    <fill>
      <patternFill patternType="solid">
        <fgColor theme="7" tint="0.79998168889431442"/>
        <bgColor indexed="64"/>
      </patternFill>
    </fill>
    <fill>
      <patternFill patternType="solid">
        <fgColor theme="7" tint="0.59996337778862885"/>
        <bgColor indexed="64"/>
      </patternFill>
    </fill>
    <fill>
      <patternFill patternType="solid">
        <fgColor theme="0"/>
        <bgColor indexed="64"/>
      </patternFill>
    </fill>
    <fill>
      <patternFill patternType="solid">
        <fgColor rgb="FFFFFFFF"/>
        <bgColor indexed="64"/>
      </patternFill>
    </fill>
    <fill>
      <patternFill patternType="solid">
        <fgColor rgb="FFFFF9E6"/>
        <bgColor indexed="64"/>
      </patternFill>
    </fill>
    <fill>
      <patternFill patternType="solid">
        <fgColor rgb="FFE6E6E6"/>
        <bgColor indexed="64"/>
      </patternFill>
    </fill>
    <fill>
      <patternFill patternType="solid">
        <fgColor rgb="FFF2F2F4"/>
        <bgColor indexed="64"/>
      </patternFill>
    </fill>
    <fill>
      <patternFill patternType="solid">
        <fgColor theme="7" tint="0.39994506668294322"/>
        <bgColor indexed="64"/>
      </patternFill>
    </fill>
    <fill>
      <patternFill patternType="solid">
        <fgColor theme="9" tint="-0.24994659260841701"/>
        <bgColor indexed="64"/>
      </patternFill>
    </fill>
    <fill>
      <patternFill patternType="solid">
        <fgColor theme="9"/>
        <bgColor indexed="64"/>
      </patternFill>
    </fill>
    <fill>
      <patternFill patternType="solid">
        <fgColor theme="5" tint="0.39994506668294322"/>
        <bgColor indexed="64"/>
      </patternFill>
    </fill>
    <fill>
      <patternFill patternType="solid">
        <fgColor theme="5" tint="0.79998168889431442"/>
        <bgColor indexed="64"/>
      </patternFill>
    </fill>
    <fill>
      <patternFill patternType="solid">
        <fgColor rgb="FFF1F7ED"/>
        <bgColor indexed="64"/>
      </patternFill>
    </fill>
    <fill>
      <patternFill patternType="solid">
        <fgColor theme="6" tint="0.79998168889431442"/>
        <bgColor indexed="65"/>
      </patternFill>
    </fill>
    <fill>
      <patternFill patternType="solid">
        <fgColor theme="9" tint="-0.499984740745262"/>
        <bgColor indexed="64"/>
      </patternFill>
    </fill>
    <fill>
      <patternFill patternType="solid">
        <fgColor rgb="FF99FF66"/>
        <bgColor indexed="64"/>
      </patternFill>
    </fill>
    <fill>
      <patternFill patternType="solid">
        <fgColor rgb="FFFFC7CE"/>
      </patternFill>
    </fill>
  </fills>
  <borders count="42">
    <border>
      <left/>
      <right/>
      <top/>
      <bottom/>
      <diagonal/>
    </border>
    <border>
      <left style="thin">
        <color rgb="FF7F7F7F"/>
      </left>
      <right style="thin">
        <color rgb="FF7F7F7F"/>
      </right>
      <top style="thin">
        <color rgb="FF7F7F7F"/>
      </top>
      <bottom style="thin">
        <color rgb="FF7F7F7F"/>
      </bottom>
      <diagonal/>
    </border>
    <border>
      <left style="hair">
        <color theme="0" tint="-0.24994659260841701"/>
      </left>
      <right style="hair">
        <color theme="0" tint="-0.24994659260841701"/>
      </right>
      <top style="hair">
        <color theme="0" tint="-0.24994659260841701"/>
      </top>
      <bottom style="hair">
        <color theme="0" tint="-0.24994659260841701"/>
      </bottom>
      <diagonal/>
    </border>
    <border>
      <left style="hair">
        <color theme="0" tint="-0.34998626667073579"/>
      </left>
      <right style="hair">
        <color theme="0" tint="-0.34998626667073579"/>
      </right>
      <top style="hair">
        <color theme="0" tint="-0.34998626667073579"/>
      </top>
      <bottom style="hair">
        <color theme="0" tint="-0.34998626667073579"/>
      </bottom>
      <diagonal/>
    </border>
    <border>
      <left/>
      <right/>
      <top style="hair">
        <color theme="0" tint="-0.24994659260841701"/>
      </top>
      <bottom style="hair">
        <color theme="0" tint="-0.24994659260841701"/>
      </bottom>
      <diagonal/>
    </border>
    <border>
      <left style="thin">
        <color indexed="64"/>
      </left>
      <right/>
      <top/>
      <bottom/>
      <diagonal/>
    </border>
    <border>
      <left style="hair">
        <color theme="0" tint="-0.24994659260841701"/>
      </left>
      <right style="hair">
        <color theme="0" tint="-0.24994659260841701"/>
      </right>
      <top style="hair">
        <color theme="0" tint="-0.24994659260841701"/>
      </top>
      <bottom style="thin">
        <color indexed="64"/>
      </bottom>
      <diagonal/>
    </border>
    <border>
      <left style="hair">
        <color theme="0" tint="-0.24994659260841701"/>
      </left>
      <right style="hair">
        <color theme="0" tint="-0.24994659260841701"/>
      </right>
      <top style="thin">
        <color indexed="64"/>
      </top>
      <bottom style="hair">
        <color theme="0" tint="-0.24994659260841701"/>
      </bottom>
      <diagonal/>
    </border>
    <border>
      <left style="hair">
        <color theme="0" tint="-0.499984740745262"/>
      </left>
      <right style="hair">
        <color theme="0" tint="-0.499984740745262"/>
      </right>
      <top style="hair">
        <color theme="0" tint="-0.499984740745262"/>
      </top>
      <bottom style="hair">
        <color theme="0" tint="-0.499984740745262"/>
      </bottom>
      <diagonal/>
    </border>
    <border>
      <left/>
      <right/>
      <top/>
      <bottom style="thin">
        <color indexed="64"/>
      </bottom>
      <diagonal/>
    </border>
    <border>
      <left style="hair">
        <color theme="0" tint="-0.24994659260841701"/>
      </left>
      <right style="hair">
        <color theme="0" tint="-0.24994659260841701"/>
      </right>
      <top style="hair">
        <color theme="0" tint="-0.24994659260841701"/>
      </top>
      <bottom/>
      <diagonal/>
    </border>
    <border>
      <left/>
      <right/>
      <top style="thin">
        <color indexed="64"/>
      </top>
      <bottom/>
      <diagonal/>
    </border>
    <border>
      <left style="hair">
        <color theme="0" tint="-0.24994659260841701"/>
      </left>
      <right/>
      <top/>
      <bottom/>
      <diagonal/>
    </border>
    <border>
      <left/>
      <right/>
      <top style="hair">
        <color theme="0" tint="-0.24994659260841701"/>
      </top>
      <bottom style="thin">
        <color indexed="64"/>
      </bottom>
      <diagonal/>
    </border>
    <border>
      <left style="hair">
        <color theme="0" tint="-0.24994659260841701"/>
      </left>
      <right style="thin">
        <color indexed="64"/>
      </right>
      <top style="thin">
        <color indexed="64"/>
      </top>
      <bottom style="hair">
        <color theme="0" tint="-0.24994659260841701"/>
      </bottom>
      <diagonal/>
    </border>
    <border>
      <left style="hair">
        <color theme="0" tint="-0.24994659260841701"/>
      </left>
      <right style="thin">
        <color indexed="64"/>
      </right>
      <top style="hair">
        <color theme="0" tint="-0.24994659260841701"/>
      </top>
      <bottom style="hair">
        <color theme="0" tint="-0.24994659260841701"/>
      </bottom>
      <diagonal/>
    </border>
    <border>
      <left style="hair">
        <color theme="0" tint="-0.24994659260841701"/>
      </left>
      <right style="thin">
        <color indexed="64"/>
      </right>
      <top style="hair">
        <color theme="0" tint="-0.24994659260841701"/>
      </top>
      <bottom style="thin">
        <color indexed="64"/>
      </bottom>
      <diagonal/>
    </border>
    <border>
      <left style="hair">
        <color theme="0" tint="-0.24994659260841701"/>
      </left>
      <right style="hair">
        <color theme="0" tint="-0.499984740745262"/>
      </right>
      <top style="thin">
        <color indexed="64"/>
      </top>
      <bottom style="hair">
        <color theme="0" tint="-0.24994659260841701"/>
      </bottom>
      <diagonal/>
    </border>
    <border>
      <left style="hair">
        <color theme="0" tint="-0.24994659260841701"/>
      </left>
      <right style="hair">
        <color theme="0" tint="-0.499984740745262"/>
      </right>
      <top style="hair">
        <color theme="0" tint="-0.24994659260841701"/>
      </top>
      <bottom style="thin">
        <color indexed="64"/>
      </bottom>
      <diagonal/>
    </border>
    <border>
      <left style="hair">
        <color theme="0" tint="-0.24994659260841701"/>
      </left>
      <right style="hair">
        <color theme="0" tint="-0.24994659260841701"/>
      </right>
      <top/>
      <bottom style="hair">
        <color theme="0" tint="-0.24994659260841701"/>
      </bottom>
      <diagonal/>
    </border>
    <border>
      <left style="thin">
        <color indexed="64"/>
      </left>
      <right style="hair">
        <color theme="0" tint="-0.24994659260841701"/>
      </right>
      <top style="thin">
        <color indexed="64"/>
      </top>
      <bottom/>
      <diagonal/>
    </border>
    <border>
      <left style="thin">
        <color indexed="64"/>
      </left>
      <right style="hair">
        <color theme="0" tint="-0.24994659260841701"/>
      </right>
      <top/>
      <bottom/>
      <diagonal/>
    </border>
    <border>
      <left style="thin">
        <color indexed="64"/>
      </left>
      <right style="hair">
        <color theme="0" tint="-0.24994659260841701"/>
      </right>
      <top/>
      <bottom style="thin">
        <color indexed="64"/>
      </bottom>
      <diagonal/>
    </border>
    <border>
      <left style="hair">
        <color theme="0" tint="-0.24994659260841701"/>
      </left>
      <right style="hair">
        <color theme="0" tint="-0.24994659260841701"/>
      </right>
      <top/>
      <bottom/>
      <diagonal/>
    </border>
    <border>
      <left style="hair">
        <color theme="0" tint="-0.24994659260841701"/>
      </left>
      <right style="hair">
        <color theme="0" tint="-0.499984740745262"/>
      </right>
      <top/>
      <bottom/>
      <diagonal/>
    </border>
    <border>
      <left style="hair">
        <color theme="0" tint="-0.24994659260841701"/>
      </left>
      <right style="hair">
        <color theme="0" tint="-0.24994659260841701"/>
      </right>
      <top/>
      <bottom style="thin">
        <color auto="1"/>
      </bottom>
      <diagonal/>
    </border>
    <border>
      <left style="hair">
        <color theme="0" tint="-0.24994659260841701"/>
      </left>
      <right style="hair">
        <color theme="0" tint="-0.499984740745262"/>
      </right>
      <top/>
      <bottom style="thin">
        <color auto="1"/>
      </bottom>
      <diagonal/>
    </border>
    <border>
      <left style="hair">
        <color theme="0" tint="-0.24994659260841701"/>
      </left>
      <right style="hair">
        <color theme="0" tint="-0.24994659260841701"/>
      </right>
      <top style="thin">
        <color auto="1"/>
      </top>
      <bottom/>
      <diagonal/>
    </border>
    <border>
      <left style="hair">
        <color theme="0" tint="-0.24994659260841701"/>
      </left>
      <right style="hair">
        <color theme="0" tint="-0.499984740745262"/>
      </right>
      <top style="thin">
        <color auto="1"/>
      </top>
      <bottom/>
      <diagonal/>
    </border>
    <border>
      <left style="thin">
        <color indexed="64"/>
      </left>
      <right/>
      <top style="thin">
        <color indexed="64"/>
      </top>
      <bottom/>
      <diagonal/>
    </border>
    <border>
      <left/>
      <right style="thin">
        <color indexed="64"/>
      </right>
      <top style="thin">
        <color indexed="64"/>
      </top>
      <bottom/>
      <diagonal/>
    </border>
    <border>
      <left style="thin">
        <color indexed="64"/>
      </left>
      <right/>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bottom/>
      <diagonal/>
    </border>
    <border>
      <left style="thin">
        <color indexed="64"/>
      </left>
      <right style="thin">
        <color indexed="64"/>
      </right>
      <top/>
      <bottom style="thin">
        <color indexed="64"/>
      </bottom>
      <diagonal/>
    </border>
    <border>
      <left style="hair">
        <color theme="0" tint="-0.499984740745262"/>
      </left>
      <right style="thin">
        <color indexed="64"/>
      </right>
      <top style="hair">
        <color theme="0" tint="-0.499984740745262"/>
      </top>
      <bottom style="thin">
        <color theme="0" tint="-0.499984740745262"/>
      </bottom>
      <diagonal/>
    </border>
    <border>
      <left style="hair">
        <color theme="0" tint="-0.499984740745262"/>
      </left>
      <right style="thin">
        <color indexed="64"/>
      </right>
      <top style="hair">
        <color theme="0" tint="-0.499984740745262"/>
      </top>
      <bottom style="hair">
        <color theme="0" tint="-0.499984740745262"/>
      </bottom>
      <diagonal/>
    </border>
    <border>
      <left style="thin">
        <color indexed="64"/>
      </left>
      <right style="thin">
        <color indexed="64"/>
      </right>
      <top style="thin">
        <color indexed="64"/>
      </top>
      <bottom style="thin">
        <color indexed="64"/>
      </bottom>
      <diagonal/>
    </border>
    <border>
      <left/>
      <right style="hair">
        <color theme="0" tint="-0.24994659260841701"/>
      </right>
      <top style="hair">
        <color theme="0" tint="-0.24994659260841701"/>
      </top>
      <bottom style="hair">
        <color theme="0" tint="-0.24994659260841701"/>
      </bottom>
      <diagonal/>
    </border>
    <border>
      <left style="thin">
        <color indexed="64"/>
      </left>
      <right/>
      <top style="thin">
        <color indexed="64"/>
      </top>
      <bottom style="thin">
        <color indexed="64"/>
      </bottom>
      <diagonal/>
    </border>
    <border>
      <left style="hair">
        <color theme="0" tint="-0.24994659260841701"/>
      </left>
      <right style="hair">
        <color theme="0" tint="-0.24994659260841701"/>
      </right>
      <top style="thin">
        <color indexed="64"/>
      </top>
      <bottom style="thin">
        <color indexed="64"/>
      </bottom>
      <diagonal/>
    </border>
    <border>
      <left style="hair">
        <color theme="0" tint="-0.24994659260841701"/>
      </left>
      <right style="thin">
        <color indexed="64"/>
      </right>
      <top style="thin">
        <color indexed="64"/>
      </top>
      <bottom style="thin">
        <color indexed="64"/>
      </bottom>
      <diagonal/>
    </border>
  </borders>
  <cellStyleXfs count="22">
    <xf numFmtId="0" fontId="0" fillId="0" borderId="0"/>
    <xf numFmtId="0" fontId="3" fillId="15" borderId="1" applyNumberFormat="0" applyAlignment="0" applyProtection="0"/>
    <xf numFmtId="0" fontId="5" fillId="4" borderId="2" applyNumberFormat="0" applyAlignment="0">
      <protection locked="0"/>
    </xf>
    <xf numFmtId="0" fontId="5" fillId="5" borderId="2" applyNumberFormat="0" applyFont="0" applyBorder="0" applyAlignment="0"/>
    <xf numFmtId="0" fontId="5" fillId="6" borderId="2" applyNumberFormat="0" applyFont="0" applyBorder="0" applyAlignment="0"/>
    <xf numFmtId="0" fontId="5" fillId="7" borderId="2" applyNumberFormat="0" applyFont="0" applyBorder="0" applyAlignment="0"/>
    <xf numFmtId="0" fontId="9" fillId="0" borderId="2" applyNumberFormat="0" applyAlignment="0"/>
    <xf numFmtId="0" fontId="6" fillId="8" borderId="3" applyNumberFormat="0" applyFont="0" applyAlignment="0"/>
    <xf numFmtId="0" fontId="10" fillId="9" borderId="2" applyNumberFormat="0" applyAlignment="0"/>
    <xf numFmtId="0" fontId="11" fillId="10" borderId="2" applyNumberFormat="0" applyAlignment="0"/>
    <xf numFmtId="0" fontId="9" fillId="13" borderId="2" applyNumberFormat="0" applyAlignment="0"/>
    <xf numFmtId="0" fontId="5" fillId="14" borderId="8" applyAlignment="0">
      <protection locked="0"/>
    </xf>
    <xf numFmtId="0" fontId="11" fillId="16" borderId="2" applyNumberFormat="0" applyAlignment="0"/>
    <xf numFmtId="0" fontId="5" fillId="18" borderId="2" applyFont="0" applyBorder="0" applyAlignment="0"/>
    <xf numFmtId="0" fontId="5" fillId="17" borderId="2" applyFont="0" applyBorder="0" applyAlignment="0"/>
    <xf numFmtId="0" fontId="11" fillId="19" borderId="2" applyAlignment="0"/>
    <xf numFmtId="0" fontId="11" fillId="20" borderId="2" applyAlignment="0"/>
    <xf numFmtId="0" fontId="5" fillId="21" borderId="2" applyFont="0" applyBorder="0" applyAlignment="0"/>
    <xf numFmtId="0" fontId="6" fillId="22" borderId="0" applyNumberFormat="0" applyBorder="0" applyAlignment="0" applyProtection="0"/>
    <xf numFmtId="0" fontId="35" fillId="23" borderId="0" applyNumberFormat="0" applyBorder="0" applyAlignment="0" applyProtection="0">
      <alignment horizontal="center"/>
    </xf>
    <xf numFmtId="9" fontId="6" fillId="0" borderId="0" applyFont="0" applyFill="0" applyBorder="0" applyAlignment="0" applyProtection="0"/>
    <xf numFmtId="0" fontId="37" fillId="25" borderId="0" applyNumberFormat="0" applyBorder="0" applyAlignment="0" applyProtection="0"/>
  </cellStyleXfs>
  <cellXfs count="202">
    <xf numFmtId="0" fontId="0" fillId="0" borderId="0" xfId="0"/>
    <xf numFmtId="0" fontId="0" fillId="0" borderId="0" xfId="0" applyAlignment="1">
      <alignment textRotation="90"/>
    </xf>
    <xf numFmtId="49" fontId="0" fillId="0" borderId="0" xfId="0" applyNumberFormat="1"/>
    <xf numFmtId="0" fontId="0" fillId="2" borderId="0" xfId="0" applyFill="1"/>
    <xf numFmtId="0" fontId="0" fillId="0" borderId="0" xfId="0" applyAlignment="1">
      <alignment horizontal="center" textRotation="90"/>
    </xf>
    <xf numFmtId="0" fontId="3" fillId="15" borderId="1" xfId="1"/>
    <xf numFmtId="0" fontId="0" fillId="0" borderId="0" xfId="0" applyAlignment="1">
      <alignment wrapText="1"/>
    </xf>
    <xf numFmtId="0" fontId="0" fillId="3" borderId="0" xfId="0" applyFill="1"/>
    <xf numFmtId="22" fontId="0" fillId="0" borderId="0" xfId="0" applyNumberFormat="1" applyAlignment="1">
      <alignment horizontal="center" textRotation="90"/>
    </xf>
    <xf numFmtId="0" fontId="0" fillId="3" borderId="3" xfId="7" applyFont="1" applyFill="1"/>
    <xf numFmtId="0" fontId="7" fillId="0" borderId="0" xfId="0" applyFont="1" applyAlignment="1">
      <alignment horizontal="center"/>
    </xf>
    <xf numFmtId="0" fontId="7" fillId="3" borderId="3" xfId="7" applyFont="1" applyFill="1"/>
    <xf numFmtId="0" fontId="0" fillId="8" borderId="3" xfId="7" applyFont="1" applyProtection="1">
      <protection locked="0"/>
    </xf>
    <xf numFmtId="0" fontId="5" fillId="4" borderId="2" xfId="2" applyProtection="1">
      <protection locked="0"/>
    </xf>
    <xf numFmtId="0" fontId="9" fillId="0" borderId="2" xfId="6"/>
    <xf numFmtId="0" fontId="0" fillId="0" borderId="0" xfId="0" applyBorder="1"/>
    <xf numFmtId="0" fontId="0" fillId="11" borderId="4" xfId="0" applyFill="1" applyBorder="1" applyProtection="1">
      <protection locked="0"/>
    </xf>
    <xf numFmtId="0" fontId="12" fillId="0" borderId="0" xfId="0" applyFont="1" applyAlignment="1">
      <alignment vertical="center"/>
    </xf>
    <xf numFmtId="0" fontId="7" fillId="0" borderId="0" xfId="0" applyFont="1"/>
    <xf numFmtId="0" fontId="13" fillId="0" borderId="0" xfId="0" applyFont="1" applyAlignment="1">
      <alignment vertical="center"/>
    </xf>
    <xf numFmtId="0" fontId="13" fillId="12" borderId="0" xfId="0" applyFont="1" applyFill="1" applyAlignment="1">
      <alignment vertical="center"/>
    </xf>
    <xf numFmtId="0" fontId="5" fillId="4" borderId="2" xfId="2">
      <protection locked="0"/>
    </xf>
    <xf numFmtId="0" fontId="9" fillId="13" borderId="2" xfId="10"/>
    <xf numFmtId="164" fontId="0" fillId="0" borderId="0" xfId="0" applyNumberFormat="1" applyAlignment="1">
      <alignment horizontal="center"/>
    </xf>
    <xf numFmtId="0" fontId="0" fillId="0" borderId="0" xfId="0" applyAlignment="1">
      <alignment horizontal="center"/>
    </xf>
    <xf numFmtId="0" fontId="0" fillId="3" borderId="0" xfId="0" applyFill="1" applyAlignment="1">
      <alignment horizontal="center"/>
    </xf>
    <xf numFmtId="0" fontId="14" fillId="0" borderId="0" xfId="0" applyFont="1"/>
    <xf numFmtId="0" fontId="0" fillId="3" borderId="0" xfId="0" applyNumberFormat="1" applyFill="1"/>
    <xf numFmtId="0" fontId="15" fillId="0" borderId="0" xfId="0" applyFont="1"/>
    <xf numFmtId="0" fontId="7" fillId="0" borderId="0" xfId="0" applyFont="1" applyAlignment="1">
      <alignment wrapText="1"/>
    </xf>
    <xf numFmtId="0" fontId="13" fillId="12" borderId="5" xfId="0" applyFont="1" applyFill="1" applyBorder="1" applyAlignment="1">
      <alignment vertical="center"/>
    </xf>
    <xf numFmtId="0" fontId="5" fillId="4" borderId="7" xfId="2" applyBorder="1">
      <protection locked="0"/>
    </xf>
    <xf numFmtId="0" fontId="5" fillId="4" borderId="2" xfId="2" applyAlignment="1">
      <alignment horizontal="center"/>
      <protection locked="0"/>
    </xf>
    <xf numFmtId="0" fontId="17" fillId="0" borderId="0" xfId="0" applyFont="1" applyAlignment="1">
      <alignment horizontal="center" textRotation="90"/>
    </xf>
    <xf numFmtId="0" fontId="16" fillId="0" borderId="0" xfId="0" applyFont="1" applyAlignment="1">
      <alignment horizontal="center" textRotation="90"/>
    </xf>
    <xf numFmtId="0" fontId="0" fillId="11" borderId="4" xfId="0" applyFill="1" applyBorder="1" applyAlignment="1" applyProtection="1">
      <alignment horizontal="centerContinuous"/>
      <protection locked="0"/>
    </xf>
    <xf numFmtId="0" fontId="19" fillId="11" borderId="4" xfId="0" applyFont="1" applyFill="1" applyBorder="1" applyAlignment="1" applyProtection="1">
      <alignment horizontal="centerContinuous"/>
      <protection locked="0"/>
    </xf>
    <xf numFmtId="0" fontId="19" fillId="11" borderId="4" xfId="0" applyFont="1" applyFill="1" applyBorder="1" applyProtection="1">
      <protection locked="0"/>
    </xf>
    <xf numFmtId="0" fontId="8" fillId="0" borderId="0" xfId="0" applyFont="1"/>
    <xf numFmtId="0" fontId="16" fillId="0" borderId="0" xfId="0" applyFont="1"/>
    <xf numFmtId="0" fontId="0" fillId="0" borderId="0" xfId="0" applyFont="1"/>
    <xf numFmtId="0" fontId="20" fillId="4" borderId="2" xfId="2" applyFont="1">
      <protection locked="0"/>
    </xf>
    <xf numFmtId="0" fontId="17" fillId="0" borderId="0" xfId="0" applyFont="1" applyAlignment="1">
      <alignment wrapText="1"/>
    </xf>
    <xf numFmtId="0" fontId="18" fillId="11" borderId="13" xfId="0" applyFont="1" applyFill="1" applyBorder="1" applyAlignment="1" applyProtection="1">
      <alignment horizontal="center"/>
      <protection locked="0"/>
    </xf>
    <xf numFmtId="0" fontId="22" fillId="11" borderId="4" xfId="0" applyFont="1" applyFill="1" applyBorder="1" applyAlignment="1" applyProtection="1">
      <alignment horizontal="centerContinuous"/>
      <protection locked="0"/>
    </xf>
    <xf numFmtId="0" fontId="20" fillId="4" borderId="2" xfId="2" applyFont="1" applyAlignment="1">
      <alignment horizontal="center" vertical="center"/>
      <protection locked="0"/>
    </xf>
    <xf numFmtId="0" fontId="17" fillId="0" borderId="11" xfId="0" applyFont="1" applyBorder="1" applyAlignment="1">
      <alignment horizontal="right" wrapText="1"/>
    </xf>
    <xf numFmtId="0" fontId="17" fillId="0" borderId="9" xfId="0" applyFont="1" applyBorder="1" applyAlignment="1">
      <alignment horizontal="right" wrapText="1"/>
    </xf>
    <xf numFmtId="0" fontId="5" fillId="4" borderId="10" xfId="2" applyBorder="1">
      <protection locked="0"/>
    </xf>
    <xf numFmtId="0" fontId="5" fillId="4" borderId="2" xfId="2" applyBorder="1">
      <protection locked="0"/>
    </xf>
    <xf numFmtId="0" fontId="20" fillId="5" borderId="7" xfId="3" applyFont="1" applyBorder="1" applyAlignment="1">
      <alignment horizontal="center"/>
    </xf>
    <xf numFmtId="0" fontId="20" fillId="5" borderId="6" xfId="3" applyFont="1" applyBorder="1" applyAlignment="1">
      <alignment horizontal="center"/>
    </xf>
    <xf numFmtId="164" fontId="0" fillId="0" borderId="0" xfId="0" applyNumberFormat="1" applyAlignment="1">
      <alignment horizontal="center" vertical="top"/>
    </xf>
    <xf numFmtId="0" fontId="17" fillId="0" borderId="0" xfId="0" applyFont="1" applyAlignment="1">
      <alignment horizontal="left" wrapText="1"/>
    </xf>
    <xf numFmtId="0" fontId="23" fillId="0" borderId="0" xfId="0" applyFont="1"/>
    <xf numFmtId="0" fontId="24" fillId="0" borderId="0" xfId="0" applyFont="1" applyAlignment="1">
      <alignment horizontal="centerContinuous"/>
    </xf>
    <xf numFmtId="0" fontId="17" fillId="0" borderId="0" xfId="0" applyFont="1" applyAlignment="1">
      <alignment horizontal="center" vertical="top" wrapText="1"/>
    </xf>
    <xf numFmtId="0" fontId="20" fillId="4" borderId="7" xfId="2" applyFont="1" applyBorder="1">
      <protection locked="0"/>
    </xf>
    <xf numFmtId="0" fontId="20" fillId="4" borderId="17" xfId="2" applyFont="1" applyBorder="1">
      <protection locked="0"/>
    </xf>
    <xf numFmtId="0" fontId="20" fillId="4" borderId="6" xfId="2" applyFont="1" applyBorder="1">
      <protection locked="0"/>
    </xf>
    <xf numFmtId="0" fontId="20" fillId="4" borderId="18" xfId="2" applyFont="1" applyBorder="1">
      <protection locked="0"/>
    </xf>
    <xf numFmtId="0" fontId="5" fillId="4" borderId="19" xfId="2" applyBorder="1">
      <protection locked="0"/>
    </xf>
    <xf numFmtId="0" fontId="16" fillId="0" borderId="0" xfId="0" applyNumberFormat="1" applyFont="1" applyAlignment="1">
      <alignment horizontal="center" vertical="center"/>
    </xf>
    <xf numFmtId="0" fontId="20" fillId="4" borderId="2" xfId="2" applyNumberFormat="1" applyFont="1" applyAlignment="1">
      <alignment horizontal="center" vertical="center"/>
      <protection locked="0"/>
    </xf>
    <xf numFmtId="0" fontId="12" fillId="0" borderId="20" xfId="0" applyFont="1" applyBorder="1" applyAlignment="1">
      <alignment vertical="center"/>
    </xf>
    <xf numFmtId="0" fontId="5" fillId="4" borderId="14" xfId="2" applyBorder="1">
      <protection locked="0"/>
    </xf>
    <xf numFmtId="0" fontId="12" fillId="0" borderId="21" xfId="0" applyFont="1" applyBorder="1" applyAlignment="1">
      <alignment vertical="center"/>
    </xf>
    <xf numFmtId="0" fontId="0" fillId="0" borderId="2" xfId="0" applyBorder="1"/>
    <xf numFmtId="0" fontId="5" fillId="4" borderId="15" xfId="2" applyBorder="1">
      <protection locked="0"/>
    </xf>
    <xf numFmtId="0" fontId="12" fillId="0" borderId="22" xfId="0" applyFont="1" applyBorder="1" applyAlignment="1">
      <alignment vertical="center"/>
    </xf>
    <xf numFmtId="0" fontId="0" fillId="0" borderId="6" xfId="0" applyBorder="1"/>
    <xf numFmtId="0" fontId="5" fillId="4" borderId="16" xfId="2" applyBorder="1">
      <protection locked="0"/>
    </xf>
    <xf numFmtId="0" fontId="0" fillId="0" borderId="15" xfId="0" applyBorder="1"/>
    <xf numFmtId="0" fontId="0" fillId="0" borderId="16" xfId="0" applyBorder="1"/>
    <xf numFmtId="0" fontId="0" fillId="0" borderId="0" xfId="0" applyFill="1" applyAlignment="1">
      <alignment wrapText="1"/>
    </xf>
    <xf numFmtId="0" fontId="0" fillId="0" borderId="0" xfId="0" applyAlignment="1">
      <alignment wrapText="1"/>
    </xf>
    <xf numFmtId="0" fontId="20" fillId="5" borderId="23" xfId="3" applyFont="1" applyBorder="1" applyAlignment="1">
      <alignment horizontal="center"/>
    </xf>
    <xf numFmtId="0" fontId="20" fillId="4" borderId="23" xfId="2" applyFont="1" applyBorder="1">
      <protection locked="0"/>
    </xf>
    <xf numFmtId="0" fontId="20" fillId="4" borderId="24" xfId="2" applyFont="1" applyBorder="1">
      <protection locked="0"/>
    </xf>
    <xf numFmtId="0" fontId="20" fillId="5" borderId="25" xfId="3" applyFont="1" applyBorder="1" applyAlignment="1">
      <alignment horizontal="center"/>
    </xf>
    <xf numFmtId="0" fontId="20" fillId="4" borderId="25" xfId="2" applyFont="1" applyBorder="1">
      <protection locked="0"/>
    </xf>
    <xf numFmtId="0" fontId="20" fillId="4" borderId="26" xfId="2" applyFont="1" applyBorder="1">
      <protection locked="0"/>
    </xf>
    <xf numFmtId="0" fontId="20" fillId="5" borderId="27" xfId="3" applyFont="1" applyBorder="1" applyAlignment="1">
      <alignment horizontal="center"/>
    </xf>
    <xf numFmtId="0" fontId="20" fillId="4" borderId="27" xfId="2" applyFont="1" applyBorder="1">
      <protection locked="0"/>
    </xf>
    <xf numFmtId="0" fontId="20" fillId="4" borderId="28" xfId="2" applyFont="1" applyBorder="1">
      <protection locked="0"/>
    </xf>
    <xf numFmtId="49" fontId="16" fillId="0" borderId="0" xfId="0" applyNumberFormat="1" applyFont="1"/>
    <xf numFmtId="49" fontId="25" fillId="0" borderId="0" xfId="0" quotePrefix="1" applyNumberFormat="1" applyFont="1"/>
    <xf numFmtId="49" fontId="16" fillId="3" borderId="0" xfId="0" applyNumberFormat="1" applyFont="1" applyFill="1"/>
    <xf numFmtId="49" fontId="16" fillId="0" borderId="0" xfId="0" applyNumberFormat="1" applyFont="1" applyAlignment="1">
      <alignment horizontal="center" textRotation="90"/>
    </xf>
    <xf numFmtId="22" fontId="26" fillId="0" borderId="0" xfId="0" applyNumberFormat="1" applyFont="1" applyAlignment="1">
      <alignment horizontal="left" textRotation="90"/>
    </xf>
    <xf numFmtId="49" fontId="16" fillId="0" borderId="0" xfId="0" quotePrefix="1" applyNumberFormat="1" applyFont="1" applyAlignment="1">
      <alignment horizontal="left" textRotation="90"/>
    </xf>
    <xf numFmtId="0" fontId="20" fillId="14" borderId="8" xfId="11" quotePrefix="1" applyFont="1" applyAlignment="1">
      <alignment horizontal="left" textRotation="90"/>
      <protection locked="0"/>
    </xf>
    <xf numFmtId="49" fontId="16" fillId="3" borderId="0" xfId="0" applyNumberFormat="1" applyFont="1" applyFill="1" applyAlignment="1">
      <alignment horizontal="left"/>
    </xf>
    <xf numFmtId="0" fontId="16" fillId="0" borderId="0" xfId="0" applyNumberFormat="1" applyFont="1" applyAlignment="1">
      <alignment horizontal="center" vertical="center" wrapText="1"/>
    </xf>
    <xf numFmtId="22" fontId="16" fillId="0" borderId="0" xfId="0" applyNumberFormat="1" applyFont="1" applyAlignment="1">
      <alignment horizontal="center" vertical="center" wrapText="1"/>
    </xf>
    <xf numFmtId="0" fontId="16" fillId="0" borderId="0" xfId="0" applyFont="1" applyAlignment="1">
      <alignment horizontal="centerContinuous" vertical="center" wrapText="1"/>
    </xf>
    <xf numFmtId="0" fontId="20" fillId="4" borderId="29" xfId="2" applyFont="1" applyBorder="1">
      <protection locked="0"/>
    </xf>
    <xf numFmtId="0" fontId="20" fillId="4" borderId="11" xfId="2" applyFont="1" applyBorder="1">
      <protection locked="0"/>
    </xf>
    <xf numFmtId="0" fontId="20" fillId="4" borderId="30" xfId="2" applyFont="1" applyBorder="1">
      <protection locked="0"/>
    </xf>
    <xf numFmtId="0" fontId="20" fillId="4" borderId="5" xfId="2" applyFont="1" applyBorder="1">
      <protection locked="0"/>
    </xf>
    <xf numFmtId="0" fontId="20" fillId="4" borderId="0" xfId="2" applyFont="1" applyBorder="1">
      <protection locked="0"/>
    </xf>
    <xf numFmtId="0" fontId="20" fillId="4" borderId="31" xfId="2" applyFont="1" applyBorder="1">
      <protection locked="0"/>
    </xf>
    <xf numFmtId="0" fontId="20" fillId="4" borderId="9" xfId="2" applyFont="1" applyBorder="1">
      <protection locked="0"/>
    </xf>
    <xf numFmtId="2" fontId="20" fillId="4" borderId="2" xfId="2" applyNumberFormat="1" applyFont="1">
      <protection locked="0"/>
    </xf>
    <xf numFmtId="2" fontId="0" fillId="0" borderId="0" xfId="0" applyNumberFormat="1"/>
    <xf numFmtId="0" fontId="18" fillId="0" borderId="0" xfId="0" applyFont="1" applyAlignment="1">
      <alignment horizontal="center" textRotation="90"/>
    </xf>
    <xf numFmtId="49" fontId="18" fillId="3" borderId="0" xfId="0" applyNumberFormat="1" applyFont="1" applyFill="1"/>
    <xf numFmtId="0" fontId="0" fillId="2" borderId="0" xfId="0" applyFill="1" applyAlignment="1">
      <alignment horizontal="right"/>
    </xf>
    <xf numFmtId="49" fontId="16" fillId="2" borderId="0" xfId="0" applyNumberFormat="1" applyFont="1" applyFill="1" applyAlignment="1">
      <alignment horizontal="right"/>
    </xf>
    <xf numFmtId="22" fontId="0" fillId="0" borderId="0" xfId="0" applyNumberFormat="1" applyAlignment="1">
      <alignment horizontal="center"/>
    </xf>
    <xf numFmtId="0" fontId="16" fillId="0" borderId="0" xfId="0" applyFont="1" applyAlignment="1"/>
    <xf numFmtId="0" fontId="16" fillId="0" borderId="0" xfId="0" applyFont="1" applyAlignment="1">
      <alignment horizontal="center"/>
    </xf>
    <xf numFmtId="0" fontId="18" fillId="0" borderId="0" xfId="0" applyFont="1" applyAlignment="1">
      <alignment horizontal="center"/>
    </xf>
    <xf numFmtId="0" fontId="0" fillId="0" borderId="0" xfId="0" applyAlignment="1"/>
    <xf numFmtId="49" fontId="16" fillId="0" borderId="0" xfId="0" applyNumberFormat="1" applyFont="1" applyAlignment="1">
      <alignment horizontal="center"/>
    </xf>
    <xf numFmtId="49" fontId="18" fillId="3" borderId="0" xfId="0" applyNumberFormat="1" applyFont="1" applyFill="1" applyAlignment="1"/>
    <xf numFmtId="49" fontId="16" fillId="3" borderId="0" xfId="0" applyNumberFormat="1" applyFont="1" applyFill="1" applyAlignment="1"/>
    <xf numFmtId="0" fontId="3" fillId="15" borderId="1" xfId="1" applyProtection="1">
      <protection locked="0"/>
    </xf>
    <xf numFmtId="0" fontId="27" fillId="0" borderId="0" xfId="0" applyFont="1"/>
    <xf numFmtId="0" fontId="20" fillId="4" borderId="32" xfId="2" applyFont="1" applyBorder="1" applyAlignment="1">
      <alignment horizontal="center"/>
      <protection locked="0"/>
    </xf>
    <xf numFmtId="0" fontId="20" fillId="4" borderId="33" xfId="2" applyFont="1" applyBorder="1" applyAlignment="1">
      <alignment horizontal="center"/>
      <protection locked="0"/>
    </xf>
    <xf numFmtId="0" fontId="20" fillId="4" borderId="34" xfId="2" applyFont="1" applyBorder="1" applyAlignment="1">
      <alignment horizontal="center"/>
      <protection locked="0"/>
    </xf>
    <xf numFmtId="0" fontId="29" fillId="0" borderId="0" xfId="0" applyFont="1" applyAlignment="1">
      <alignment horizontal="center"/>
    </xf>
    <xf numFmtId="0" fontId="5" fillId="4" borderId="6" xfId="2" applyBorder="1">
      <protection locked="0"/>
    </xf>
    <xf numFmtId="0" fontId="31" fillId="0" borderId="0" xfId="0" applyFont="1" applyAlignment="1">
      <alignment vertical="center"/>
    </xf>
    <xf numFmtId="0" fontId="0" fillId="0" borderId="0" xfId="0" applyBorder="1" applyAlignment="1">
      <alignment horizontal="right"/>
    </xf>
    <xf numFmtId="0" fontId="0" fillId="0" borderId="0" xfId="0" applyAlignment="1">
      <alignment horizontal="center"/>
    </xf>
    <xf numFmtId="0" fontId="0" fillId="0" borderId="0" xfId="0"/>
    <xf numFmtId="0" fontId="0" fillId="0" borderId="0" xfId="0" applyBorder="1"/>
    <xf numFmtId="0" fontId="17" fillId="0" borderId="0" xfId="0" applyFont="1" applyAlignment="1">
      <alignment horizontal="center" textRotation="90" wrapText="1"/>
    </xf>
    <xf numFmtId="16" fontId="28" fillId="4" borderId="2" xfId="2" applyNumberFormat="1" applyFont="1">
      <protection locked="0"/>
    </xf>
    <xf numFmtId="0" fontId="30" fillId="4" borderId="2" xfId="2" applyFont="1" applyAlignment="1">
      <alignment horizontal="center" vertical="center"/>
      <protection locked="0"/>
    </xf>
    <xf numFmtId="0" fontId="10" fillId="9" borderId="2" xfId="8" applyAlignment="1">
      <alignment horizontal="center"/>
    </xf>
    <xf numFmtId="0" fontId="13" fillId="12" borderId="12" xfId="0" applyFont="1" applyFill="1" applyBorder="1" applyAlignment="1">
      <alignment vertical="center"/>
    </xf>
    <xf numFmtId="0" fontId="16" fillId="22" borderId="0" xfId="18" applyFont="1" applyAlignment="1">
      <alignment horizontal="center" textRotation="90"/>
    </xf>
    <xf numFmtId="0" fontId="32" fillId="2" borderId="0" xfId="0" applyFont="1" applyFill="1" applyAlignment="1">
      <alignment horizontal="right" indent="2"/>
    </xf>
    <xf numFmtId="49" fontId="32" fillId="2" borderId="0" xfId="0" applyNumberFormat="1" applyFont="1" applyFill="1" applyAlignment="1">
      <alignment horizontal="right" indent="2"/>
    </xf>
    <xf numFmtId="0" fontId="32" fillId="2" borderId="0" xfId="0" applyFont="1" applyFill="1"/>
    <xf numFmtId="0" fontId="33" fillId="2" borderId="0" xfId="0" applyFont="1" applyFill="1"/>
    <xf numFmtId="0" fontId="33" fillId="2" borderId="0" xfId="0" applyFont="1" applyFill="1" applyAlignment="1">
      <alignment horizontal="right"/>
    </xf>
    <xf numFmtId="0" fontId="33" fillId="2" borderId="0" xfId="0" applyFont="1" applyFill="1" applyAlignment="1">
      <alignment horizontal="left"/>
    </xf>
    <xf numFmtId="166" fontId="32" fillId="2" borderId="0" xfId="0" applyNumberFormat="1" applyFont="1" applyFill="1" applyAlignment="1">
      <alignment horizontal="center"/>
    </xf>
    <xf numFmtId="0" fontId="34" fillId="4" borderId="2" xfId="2" applyFont="1">
      <protection locked="0"/>
    </xf>
    <xf numFmtId="0" fontId="32" fillId="3" borderId="0" xfId="0" applyFont="1" applyFill="1"/>
    <xf numFmtId="0" fontId="10" fillId="9" borderId="2" xfId="8"/>
    <xf numFmtId="0" fontId="11" fillId="19" borderId="2" xfId="15"/>
    <xf numFmtId="0" fontId="11" fillId="16" borderId="2" xfId="12"/>
    <xf numFmtId="0" fontId="17" fillId="0" borderId="0" xfId="0" applyFont="1" applyAlignment="1">
      <alignment horizontal="right" wrapText="1"/>
    </xf>
    <xf numFmtId="0" fontId="0" fillId="0" borderId="0" xfId="0"/>
    <xf numFmtId="0" fontId="0" fillId="0" borderId="0" xfId="0" applyAlignment="1">
      <alignment horizontal="center" textRotation="90"/>
    </xf>
    <xf numFmtId="0" fontId="3" fillId="15" borderId="1" xfId="1"/>
    <xf numFmtId="0" fontId="0" fillId="3" borderId="3" xfId="7" applyFont="1" applyFill="1"/>
    <xf numFmtId="0" fontId="0" fillId="8" borderId="3" xfId="7" applyFont="1" applyProtection="1">
      <protection locked="0"/>
    </xf>
    <xf numFmtId="0" fontId="9" fillId="0" borderId="2" xfId="6"/>
    <xf numFmtId="0" fontId="0" fillId="11" borderId="4" xfId="0" applyFill="1" applyBorder="1" applyProtection="1">
      <protection locked="0"/>
    </xf>
    <xf numFmtId="0" fontId="5" fillId="4" borderId="2" xfId="2">
      <protection locked="0"/>
    </xf>
    <xf numFmtId="0" fontId="9" fillId="13" borderId="2" xfId="10"/>
    <xf numFmtId="0" fontId="19" fillId="11" borderId="4" xfId="0" applyFont="1" applyFill="1" applyBorder="1" applyAlignment="1" applyProtection="1">
      <alignment horizontal="centerContinuous"/>
      <protection locked="0"/>
    </xf>
    <xf numFmtId="49" fontId="16" fillId="0" borderId="0" xfId="0" applyNumberFormat="1" applyFont="1" applyAlignment="1">
      <alignment horizontal="center" textRotation="90"/>
    </xf>
    <xf numFmtId="49" fontId="16" fillId="0" borderId="0" xfId="0" quotePrefix="1" applyNumberFormat="1" applyFont="1" applyAlignment="1">
      <alignment horizontal="left" textRotation="90"/>
    </xf>
    <xf numFmtId="0" fontId="18" fillId="0" borderId="0" xfId="0" applyFont="1" applyAlignment="1">
      <alignment horizontal="center" textRotation="90"/>
    </xf>
    <xf numFmtId="165" fontId="17" fillId="11" borderId="4" xfId="0" applyNumberFormat="1" applyFont="1" applyFill="1" applyBorder="1" applyProtection="1">
      <protection locked="0"/>
    </xf>
    <xf numFmtId="0" fontId="32" fillId="2" borderId="0" xfId="0" applyFont="1" applyFill="1"/>
    <xf numFmtId="0" fontId="11" fillId="19" borderId="2" xfId="15"/>
    <xf numFmtId="0" fontId="5" fillId="4" borderId="2" xfId="2">
      <protection locked="0"/>
    </xf>
    <xf numFmtId="0" fontId="9" fillId="13" borderId="2" xfId="10"/>
    <xf numFmtId="0" fontId="3" fillId="15" borderId="1" xfId="1"/>
    <xf numFmtId="0" fontId="5" fillId="4" borderId="2" xfId="2">
      <protection locked="0"/>
    </xf>
    <xf numFmtId="0" fontId="9" fillId="13" borderId="2" xfId="10"/>
    <xf numFmtId="0" fontId="16" fillId="0" borderId="0" xfId="0" quotePrefix="1" applyNumberFormat="1" applyFont="1" applyAlignment="1">
      <alignment horizontal="left" textRotation="90"/>
    </xf>
    <xf numFmtId="0" fontId="11" fillId="16" borderId="2" xfId="12" applyAlignment="1">
      <alignment horizontal="center"/>
    </xf>
    <xf numFmtId="0" fontId="19" fillId="11" borderId="4" xfId="0" applyFont="1" applyFill="1" applyBorder="1" applyAlignment="1" applyProtection="1">
      <alignment horizontal="left"/>
      <protection locked="0"/>
    </xf>
    <xf numFmtId="0" fontId="22" fillId="11" borderId="4" xfId="0" applyFont="1" applyFill="1" applyBorder="1" applyAlignment="1" applyProtection="1">
      <alignment horizontal="left"/>
      <protection locked="0"/>
    </xf>
    <xf numFmtId="16" fontId="20" fillId="4" borderId="2" xfId="2" applyNumberFormat="1" applyFont="1">
      <protection locked="0"/>
    </xf>
    <xf numFmtId="0" fontId="20" fillId="14" borderId="36" xfId="11" applyFont="1" applyBorder="1">
      <protection locked="0"/>
    </xf>
    <xf numFmtId="0" fontId="20" fillId="14" borderId="35" xfId="11" applyFont="1" applyBorder="1">
      <protection locked="0"/>
    </xf>
    <xf numFmtId="0" fontId="5" fillId="4" borderId="38" xfId="2" applyBorder="1" applyAlignment="1">
      <alignment horizontal="center"/>
      <protection locked="0"/>
    </xf>
    <xf numFmtId="0" fontId="0" fillId="0" borderId="37" xfId="0" applyBorder="1"/>
    <xf numFmtId="0" fontId="0" fillId="24" borderId="0" xfId="0" applyFill="1"/>
    <xf numFmtId="0" fontId="12" fillId="0" borderId="39" xfId="0" applyFont="1" applyBorder="1" applyAlignment="1">
      <alignment vertical="center"/>
    </xf>
    <xf numFmtId="0" fontId="5" fillId="4" borderId="40" xfId="2" applyBorder="1">
      <protection locked="0"/>
    </xf>
    <xf numFmtId="0" fontId="5" fillId="4" borderId="41" xfId="2" applyBorder="1">
      <protection locked="0"/>
    </xf>
    <xf numFmtId="22" fontId="26" fillId="0" borderId="0" xfId="0" applyNumberFormat="1" applyFont="1" applyAlignment="1">
      <alignment horizontal="center"/>
    </xf>
    <xf numFmtId="49" fontId="16" fillId="0" borderId="0" xfId="0" quotePrefix="1" applyNumberFormat="1" applyFont="1" applyAlignment="1">
      <alignment horizontal="center"/>
    </xf>
    <xf numFmtId="0" fontId="20" fillId="14" borderId="8" xfId="11" quotePrefix="1" applyFont="1" applyAlignment="1">
      <alignment horizontal="center"/>
      <protection locked="0"/>
    </xf>
    <xf numFmtId="0" fontId="28" fillId="5" borderId="8" xfId="3" quotePrefix="1" applyFont="1" applyBorder="1" applyAlignment="1">
      <alignment horizontal="center"/>
    </xf>
    <xf numFmtId="0" fontId="28" fillId="6" borderId="8" xfId="4" quotePrefix="1" applyFont="1" applyBorder="1" applyAlignment="1">
      <alignment horizontal="center"/>
    </xf>
    <xf numFmtId="0" fontId="28" fillId="7" borderId="8" xfId="5" quotePrefix="1" applyFont="1" applyBorder="1" applyAlignment="1">
      <alignment horizontal="center"/>
    </xf>
    <xf numFmtId="0" fontId="28" fillId="14" borderId="8" xfId="11" quotePrefix="1" applyFont="1" applyAlignment="1">
      <alignment horizontal="center"/>
      <protection locked="0"/>
    </xf>
    <xf numFmtId="0" fontId="16" fillId="0" borderId="0" xfId="0" quotePrefix="1" applyNumberFormat="1" applyFont="1" applyAlignment="1">
      <alignment horizontal="center"/>
    </xf>
    <xf numFmtId="0" fontId="36" fillId="0" borderId="0" xfId="0" applyFont="1" applyAlignment="1">
      <alignment horizontal="center" textRotation="90"/>
    </xf>
    <xf numFmtId="167" fontId="20" fillId="4" borderId="2" xfId="2" applyNumberFormat="1" applyFont="1">
      <protection locked="0"/>
    </xf>
    <xf numFmtId="0" fontId="37" fillId="25" borderId="1" xfId="21" applyBorder="1"/>
    <xf numFmtId="0" fontId="37" fillId="25" borderId="2" xfId="21" applyBorder="1"/>
    <xf numFmtId="10" fontId="20" fillId="4" borderId="2" xfId="20" applyNumberFormat="1" applyFont="1" applyFill="1" applyBorder="1" applyProtection="1">
      <protection locked="0"/>
    </xf>
    <xf numFmtId="0" fontId="38" fillId="11" borderId="4" xfId="0" applyFont="1" applyFill="1" applyBorder="1" applyProtection="1">
      <protection locked="0"/>
    </xf>
    <xf numFmtId="0" fontId="20" fillId="4" borderId="2" xfId="2" applyNumberFormat="1" applyFont="1">
      <protection locked="0"/>
    </xf>
    <xf numFmtId="0" fontId="5" fillId="14" borderId="8" xfId="11" applyNumberFormat="1">
      <protection locked="0"/>
    </xf>
    <xf numFmtId="0" fontId="0" fillId="11" borderId="0" xfId="0" applyFill="1" applyBorder="1" applyProtection="1">
      <protection locked="0"/>
    </xf>
    <xf numFmtId="0" fontId="5" fillId="14" borderId="8" xfId="11">
      <protection locked="0"/>
    </xf>
    <xf numFmtId="0" fontId="16" fillId="0" borderId="0" xfId="0" applyFont="1" applyAlignment="1">
      <alignment horizontal="center" vertical="center" wrapText="1"/>
    </xf>
    <xf numFmtId="1" fontId="3" fillId="15" borderId="1" xfId="1" applyNumberFormat="1"/>
  </cellXfs>
  <cellStyles count="22">
    <cellStyle name="20% - Accent3" xfId="18" builtinId="38"/>
    <cellStyle name="Above" xfId="8" xr:uid="{72CEC041-4C58-4048-94A0-F2D8C1D87BE4}"/>
    <cellStyle name="Above2" xfId="9" xr:uid="{0F0E7D07-52C8-4C8B-BF71-5781CB577BF2}"/>
    <cellStyle name="Above-x" xfId="12" xr:uid="{FE4E424E-8CC1-44E5-ABC9-591266FF4E6F}"/>
    <cellStyle name="Bad" xfId="21" builtinId="27"/>
    <cellStyle name="Beside" xfId="16" xr:uid="{45D0CBEA-2A42-47E7-8E0F-F2C28C2EF706}"/>
    <cellStyle name="Beside-x" xfId="15" xr:uid="{B093B39C-781A-45C8-93B7-E4CFB9B62706}"/>
    <cellStyle name="Calc00" xfId="17" xr:uid="{919722C6-CA4A-4526-A0C3-E52C66BF6238}"/>
    <cellStyle name="Calc01" xfId="3" xr:uid="{59654C54-EF1B-49EB-A662-AE50B3C26DCC}"/>
    <cellStyle name="Calc02" xfId="4" xr:uid="{8ABB5764-F1D3-4F1B-8F51-7A906C51FFB3}"/>
    <cellStyle name="Calc03" xfId="5" xr:uid="{31DA6CCE-AC7A-488E-8BF2-B65A9598F609}"/>
    <cellStyle name="Calc04" xfId="13" xr:uid="{4DB97C77-F277-4D34-949F-E5CD3B893A2C}"/>
    <cellStyle name="Calc05" xfId="14" xr:uid="{F403C1EE-CAC5-4234-AA25-7FF4DDCF774C}"/>
    <cellStyle name="Calc06" xfId="19" xr:uid="{6A10CA4B-7388-455C-8769-2ADC9E427F9F}"/>
    <cellStyle name="Calculation" xfId="1" builtinId="22" customBuiltin="1"/>
    <cellStyle name="Default" xfId="7" xr:uid="{3B722F22-6F66-4DE8-A397-5DA5F343F529}"/>
    <cellStyle name="Input" xfId="2" builtinId="20" customBuiltin="1"/>
    <cellStyle name="Normal" xfId="0" builtinId="0"/>
    <cellStyle name="Overwrittable" xfId="11" xr:uid="{AE314697-FAEA-4334-BF99-6BD2E8B514EC}"/>
    <cellStyle name="Percent" xfId="20" builtinId="5"/>
    <cellStyle name="RowOffset" xfId="10" xr:uid="{6BCBE2E1-4AE5-47DA-BDCD-1B6365A95D6D}"/>
    <cellStyle name="Std" xfId="6" xr:uid="{7F900438-BD5A-45A7-97C8-C912120AAA44}"/>
  </cellStyles>
  <dxfs count="194">
    <dxf>
      <font>
        <b/>
        <i val="0"/>
      </font>
      <fill>
        <patternFill>
          <bgColor rgb="FFFFFF00"/>
        </patternFill>
      </fill>
    </dxf>
    <dxf>
      <fill>
        <patternFill>
          <bgColor rgb="FFFEBAC9"/>
        </patternFill>
      </fill>
    </dxf>
    <dxf>
      <fill>
        <patternFill>
          <bgColor theme="5" tint="0.59996337778862885"/>
        </patternFill>
      </fill>
    </dxf>
    <dxf>
      <fill>
        <patternFill>
          <bgColor rgb="FFFFD9FF"/>
        </patternFill>
      </fill>
    </dxf>
    <dxf>
      <font>
        <color rgb="FF006100"/>
      </font>
      <fill>
        <patternFill>
          <bgColor rgb="FFC6EFCE"/>
        </patternFill>
      </fill>
    </dxf>
    <dxf>
      <font>
        <color rgb="FF9C0006"/>
      </font>
      <fill>
        <patternFill>
          <bgColor theme="8" tint="0.59996337778862885"/>
        </patternFill>
      </fill>
    </dxf>
    <dxf>
      <font>
        <color rgb="FF9C5700"/>
      </font>
      <fill>
        <patternFill>
          <bgColor rgb="FFFFEB9C"/>
        </patternFill>
      </fill>
    </dxf>
    <dxf>
      <font>
        <color rgb="FF006100"/>
      </font>
      <fill>
        <patternFill>
          <bgColor rgb="FFC6EFCE"/>
        </patternFill>
      </fill>
    </dxf>
    <dxf>
      <font>
        <color rgb="FF9C0006"/>
      </font>
      <fill>
        <patternFill>
          <bgColor theme="8" tint="0.59996337778862885"/>
        </patternFill>
      </fill>
    </dxf>
    <dxf>
      <font>
        <color rgb="FF9C5700"/>
      </font>
      <fill>
        <patternFill>
          <bgColor rgb="FFFFEB9C"/>
        </patternFill>
      </fill>
    </dxf>
    <dxf>
      <fill>
        <patternFill>
          <bgColor rgb="FFFEBAC9"/>
        </patternFill>
      </fill>
    </dxf>
    <dxf>
      <fill>
        <patternFill>
          <bgColor theme="5" tint="0.59996337778862885"/>
        </patternFill>
      </fill>
    </dxf>
    <dxf>
      <fill>
        <patternFill>
          <bgColor rgb="FFFFD9FF"/>
        </patternFill>
      </fill>
    </dxf>
    <dxf>
      <font>
        <color rgb="FF006100"/>
      </font>
      <fill>
        <patternFill>
          <bgColor rgb="FFC6EFCE"/>
        </patternFill>
      </fill>
    </dxf>
    <dxf>
      <font>
        <color rgb="FF9C0006"/>
      </font>
      <fill>
        <patternFill>
          <bgColor theme="8" tint="0.59996337778862885"/>
        </patternFill>
      </fill>
    </dxf>
    <dxf>
      <font>
        <color rgb="FF9C5700"/>
      </font>
      <fill>
        <patternFill>
          <bgColor rgb="FFFFEB9C"/>
        </patternFill>
      </fill>
    </dxf>
    <dxf>
      <fill>
        <patternFill>
          <bgColor rgb="FFFEBAC9"/>
        </patternFill>
      </fill>
    </dxf>
    <dxf>
      <fill>
        <patternFill>
          <bgColor theme="5" tint="0.59996337778862885"/>
        </patternFill>
      </fill>
    </dxf>
    <dxf>
      <fill>
        <patternFill>
          <bgColor rgb="FFFFD9FF"/>
        </patternFill>
      </fill>
    </dxf>
    <dxf>
      <font>
        <color rgb="FF006100"/>
      </font>
      <fill>
        <patternFill>
          <bgColor rgb="FFC6EFCE"/>
        </patternFill>
      </fill>
    </dxf>
    <dxf>
      <font>
        <color rgb="FF9C0006"/>
      </font>
      <fill>
        <patternFill>
          <bgColor theme="8" tint="0.59996337778862885"/>
        </patternFill>
      </fill>
    </dxf>
    <dxf>
      <font>
        <color rgb="FF9C5700"/>
      </font>
      <fill>
        <patternFill>
          <bgColor rgb="FFFFEB9C"/>
        </patternFill>
      </fill>
    </dxf>
    <dxf>
      <fill>
        <patternFill>
          <bgColor rgb="FFFEBAC9"/>
        </patternFill>
      </fill>
    </dxf>
    <dxf>
      <fill>
        <patternFill>
          <bgColor theme="5" tint="0.59996337778862885"/>
        </patternFill>
      </fill>
    </dxf>
    <dxf>
      <fill>
        <patternFill>
          <bgColor rgb="FFFFD9FF"/>
        </patternFill>
      </fill>
    </dxf>
    <dxf>
      <font>
        <color rgb="FF006100"/>
      </font>
      <fill>
        <patternFill>
          <bgColor rgb="FFC6EFCE"/>
        </patternFill>
      </fill>
    </dxf>
    <dxf>
      <font>
        <color rgb="FF9C0006"/>
      </font>
      <fill>
        <patternFill>
          <bgColor theme="8" tint="0.59996337778862885"/>
        </patternFill>
      </fill>
    </dxf>
    <dxf>
      <font>
        <color rgb="FF9C5700"/>
      </font>
      <fill>
        <patternFill>
          <bgColor rgb="FFFFEB9C"/>
        </patternFill>
      </fill>
    </dxf>
    <dxf>
      <fill>
        <patternFill>
          <bgColor rgb="FFFEBAC9"/>
        </patternFill>
      </fill>
    </dxf>
    <dxf>
      <fill>
        <patternFill>
          <bgColor theme="5" tint="0.59996337778862885"/>
        </patternFill>
      </fill>
    </dxf>
    <dxf>
      <fill>
        <patternFill>
          <bgColor rgb="FFFFD9FF"/>
        </patternFill>
      </fill>
    </dxf>
    <dxf>
      <font>
        <color theme="0" tint="-0.24994659260841701"/>
      </font>
    </dxf>
    <dxf>
      <font>
        <color theme="0" tint="-0.24994659260841701"/>
      </font>
    </dxf>
    <dxf>
      <font>
        <color theme="0" tint="-0.24994659260841701"/>
      </font>
    </dxf>
    <dxf>
      <font>
        <color theme="0" tint="-0.24994659260841701"/>
      </font>
    </dxf>
    <dxf>
      <font>
        <color theme="0" tint="-0.24994659260841701"/>
      </font>
    </dxf>
    <dxf>
      <font>
        <color theme="0" tint="-0.24994659260841701"/>
      </font>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EBAC9"/>
        </patternFill>
      </fill>
    </dxf>
    <dxf>
      <fill>
        <patternFill>
          <bgColor theme="5" tint="0.59996337778862885"/>
        </patternFill>
      </fill>
    </dxf>
    <dxf>
      <fill>
        <patternFill>
          <bgColor rgb="FFFFD9FF"/>
        </patternFill>
      </fill>
    </dxf>
    <dxf>
      <font>
        <color rgb="FF006100"/>
      </font>
      <fill>
        <patternFill>
          <bgColor rgb="FFC6EFCE"/>
        </patternFill>
      </fill>
    </dxf>
    <dxf>
      <font>
        <color rgb="FF9C0006"/>
      </font>
      <fill>
        <patternFill>
          <bgColor theme="8" tint="0.59996337778862885"/>
        </patternFill>
      </fill>
    </dxf>
    <dxf>
      <font>
        <color rgb="FF9C5700"/>
      </font>
      <fill>
        <patternFill>
          <bgColor rgb="FFFFEB9C"/>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FF00"/>
        </patternFill>
      </fill>
    </dxf>
    <dxf>
      <fill>
        <patternFill>
          <bgColor rgb="FFFFC7C8"/>
        </patternFill>
      </fill>
    </dxf>
    <dxf>
      <fill>
        <patternFill>
          <bgColor rgb="FFFFC7C8"/>
        </patternFill>
      </fill>
    </dxf>
    <dxf>
      <fill>
        <patternFill>
          <bgColor rgb="FFFFFF00"/>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FF00"/>
        </patternFill>
      </fill>
    </dxf>
    <dxf>
      <fill>
        <patternFill>
          <bgColor rgb="FFFFC7C8"/>
        </patternFill>
      </fill>
    </dxf>
    <dxf>
      <fill>
        <patternFill>
          <bgColor rgb="FFFFC7C8"/>
        </patternFill>
      </fill>
    </dxf>
    <dxf>
      <fill>
        <patternFill>
          <bgColor rgb="FFFFFF00"/>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FF00"/>
        </patternFill>
      </fill>
    </dxf>
    <dxf>
      <fill>
        <patternFill>
          <bgColor rgb="FFFFC7C8"/>
        </patternFill>
      </fill>
    </dxf>
    <dxf>
      <fill>
        <patternFill>
          <bgColor rgb="FFFFC7C8"/>
        </patternFill>
      </fill>
    </dxf>
    <dxf>
      <fill>
        <patternFill>
          <bgColor rgb="FFFFFF00"/>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FF00"/>
        </patternFill>
      </fill>
    </dxf>
    <dxf>
      <fill>
        <patternFill>
          <bgColor rgb="FFFFC7C8"/>
        </patternFill>
      </fill>
    </dxf>
    <dxf>
      <fill>
        <patternFill>
          <bgColor rgb="FFFFC7C8"/>
        </patternFill>
      </fill>
    </dxf>
    <dxf>
      <fill>
        <patternFill>
          <bgColor rgb="FFFFC7C8"/>
        </patternFill>
      </fill>
    </dxf>
    <dxf>
      <fill>
        <patternFill>
          <bgColor rgb="FFFEBAC9"/>
        </patternFill>
      </fill>
    </dxf>
    <dxf>
      <fill>
        <patternFill>
          <bgColor theme="5" tint="0.59996337778862885"/>
        </patternFill>
      </fill>
    </dxf>
    <dxf>
      <fill>
        <patternFill>
          <bgColor rgb="FFFFD9FF"/>
        </patternFill>
      </fill>
    </dxf>
    <dxf>
      <font>
        <color rgb="FF006100"/>
      </font>
      <fill>
        <patternFill>
          <bgColor rgb="FFC6EFCE"/>
        </patternFill>
      </fill>
    </dxf>
    <dxf>
      <font>
        <color rgb="FF9C0006"/>
      </font>
      <fill>
        <patternFill>
          <bgColor theme="8" tint="0.59996337778862885"/>
        </patternFill>
      </fill>
    </dxf>
    <dxf>
      <font>
        <color rgb="FF9C5700"/>
      </font>
      <fill>
        <patternFill>
          <bgColor rgb="FFFFEB9C"/>
        </patternFill>
      </fill>
    </dxf>
    <dxf>
      <fill>
        <patternFill>
          <bgColor rgb="FFFFC7C8"/>
        </patternFill>
      </fill>
    </dxf>
    <dxf>
      <fill>
        <patternFill>
          <bgColor rgb="FFFFFF00"/>
        </patternFill>
      </fill>
    </dxf>
  </dxfs>
  <tableStyles count="0" defaultTableStyle="TableStyleMedium2" defaultPivotStyle="PivotStyleLight16"/>
  <colors>
    <mruColors>
      <color rgb="FF99FF66"/>
      <color rgb="FF0000CC"/>
      <color rgb="FFFF0000"/>
      <color rgb="FFF86446"/>
      <color rgb="FFFEBAC9"/>
      <color rgb="FFDA4472"/>
      <color rgb="FFF1F7ED"/>
      <color rgb="FFFFC7C8"/>
      <color rgb="FFFFD966"/>
      <color rgb="FFF2F2F4"/>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theme" Target="theme/theme1.xml"/><Relationship Id="rId5" Type="http://schemas.openxmlformats.org/officeDocument/2006/relationships/worksheet" Target="worksheets/sheet5.xml"/><Relationship Id="rId10" Type="http://schemas.openxmlformats.org/officeDocument/2006/relationships/calcChain" Target="calcChain.xml"/><Relationship Id="rId4" Type="http://schemas.openxmlformats.org/officeDocument/2006/relationships/worksheet" Target="worksheets/sheet4.xml"/><Relationship Id="rId9" Type="http://schemas.openxmlformats.org/officeDocument/2006/relationships/sheetMetadata" Target="metadata.xml"/></Relationships>
</file>

<file path=xl/drawings/drawing1.xml><?xml version="1.0" encoding="utf-8"?>
<xdr:wsDr xmlns:xdr="http://schemas.openxmlformats.org/drawingml/2006/spreadsheetDrawing" xmlns:a="http://schemas.openxmlformats.org/drawingml/2006/main">
  <xdr:twoCellAnchor>
    <xdr:from>
      <xdr:col>6</xdr:col>
      <xdr:colOff>28575</xdr:colOff>
      <xdr:row>29</xdr:row>
      <xdr:rowOff>19050</xdr:rowOff>
    </xdr:from>
    <xdr:to>
      <xdr:col>6</xdr:col>
      <xdr:colOff>409575</xdr:colOff>
      <xdr:row>29</xdr:row>
      <xdr:rowOff>161925</xdr:rowOff>
    </xdr:to>
    <xdr:sp macro="" textlink="">
      <xdr:nvSpPr>
        <xdr:cNvPr id="2" name="TextBox 1">
          <a:extLst>
            <a:ext uri="{FF2B5EF4-FFF2-40B4-BE49-F238E27FC236}">
              <a16:creationId xmlns:a16="http://schemas.microsoft.com/office/drawing/2014/main" id="{063A2D8D-FCDA-4F90-9A38-CAE40114AA11}"/>
            </a:ext>
          </a:extLst>
        </xdr:cNvPr>
        <xdr:cNvSpPr txBox="1"/>
      </xdr:nvSpPr>
      <xdr:spPr>
        <a:xfrm>
          <a:off x="5305425" y="4457700"/>
          <a:ext cx="381000" cy="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lIns="36000" rIns="36000" rtlCol="0" anchor="ctr"/>
        <a:lstStyle/>
        <a:p>
          <a:pPr algn="ctr"/>
          <a:r>
            <a:rPr lang="en-AU" sz="800"/>
            <a:t>freeze</a:t>
          </a:r>
          <a:endParaRPr lang="en-AU" sz="1000"/>
        </a:p>
      </xdr:txBody>
    </xdr:sp>
    <xdr:clientData/>
  </xdr:twoCellAnchor>
</xdr:wsDr>
</file>

<file path=xl/drawings/drawing2.xml><?xml version="1.0" encoding="utf-8"?>
<xdr:wsDr xmlns:xdr="http://schemas.openxmlformats.org/drawingml/2006/spreadsheetDrawing" xmlns:a="http://schemas.openxmlformats.org/drawingml/2006/main">
  <xdr:twoCellAnchor>
    <xdr:from>
      <xdr:col>15</xdr:col>
      <xdr:colOff>95250</xdr:colOff>
      <xdr:row>3</xdr:row>
      <xdr:rowOff>57150</xdr:rowOff>
    </xdr:from>
    <xdr:to>
      <xdr:col>21</xdr:col>
      <xdr:colOff>95250</xdr:colOff>
      <xdr:row>13</xdr:row>
      <xdr:rowOff>76199</xdr:rowOff>
    </xdr:to>
    <xdr:sp macro="" textlink="">
      <xdr:nvSpPr>
        <xdr:cNvPr id="2" name="TextBox 1">
          <a:extLst>
            <a:ext uri="{FF2B5EF4-FFF2-40B4-BE49-F238E27FC236}">
              <a16:creationId xmlns:a16="http://schemas.microsoft.com/office/drawing/2014/main" id="{2A9248C8-B1F2-4730-A63D-28B5580055F1}"/>
            </a:ext>
          </a:extLst>
        </xdr:cNvPr>
        <xdr:cNvSpPr txBox="1"/>
      </xdr:nvSpPr>
      <xdr:spPr>
        <a:xfrm>
          <a:off x="10029825" y="790575"/>
          <a:ext cx="3657600" cy="1352549"/>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solidFill>
                <a:schemeClr val="dk1"/>
              </a:solidFill>
              <a:effectLst/>
              <a:latin typeface="+mn-lt"/>
              <a:ea typeface="+mn-ea"/>
              <a:cs typeface="+mn-cs"/>
            </a:rPr>
            <a:t>Specify</a:t>
          </a:r>
          <a:r>
            <a:rPr lang="en-AU" sz="1100" baseline="0">
              <a:solidFill>
                <a:schemeClr val="dk1"/>
              </a:solidFill>
              <a:effectLst/>
              <a:latin typeface="+mn-lt"/>
              <a:ea typeface="+mn-ea"/>
              <a:cs typeface="+mn-cs"/>
            </a:rPr>
            <a:t> the reports to run for each option in this table. One of these options can be selected when running ReportControl.py</a:t>
          </a:r>
          <a:endParaRPr lang="en-AU" sz="1100">
            <a:solidFill>
              <a:schemeClr val="dk1"/>
            </a:solidFill>
            <a:effectLst/>
            <a:latin typeface="+mn-lt"/>
            <a:ea typeface="+mn-ea"/>
            <a:cs typeface="+mn-cs"/>
          </a:endParaRPr>
        </a:p>
        <a:p>
          <a:endParaRPr lang="en-AU">
            <a:effectLst/>
          </a:endParaRPr>
        </a:p>
        <a:p>
          <a:r>
            <a:rPr lang="en-AU" sz="1100">
              <a:solidFill>
                <a:schemeClr val="dk1"/>
              </a:solidFill>
              <a:effectLst/>
              <a:latin typeface="+mn-lt"/>
              <a:ea typeface="+mn-ea"/>
              <a:cs typeface="+mn-cs"/>
            </a:rPr>
            <a:t>When ReportControl.py is run, each report from the selected option is run for each trial that is being reported (which is controlled in column 6 of Experiment!).</a:t>
          </a:r>
          <a:endParaRPr lang="en-AU">
            <a:effectLst/>
          </a:endParaRPr>
        </a:p>
      </xdr:txBody>
    </xdr:sp>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3" Type="http://schemas.openxmlformats.org/officeDocument/2006/relationships/vmlDrawing" Target="../drawings/vmlDrawing2.vml"/><Relationship Id="rId2" Type="http://schemas.openxmlformats.org/officeDocument/2006/relationships/drawing" Target="../drawings/drawing1.xml"/><Relationship Id="rId1" Type="http://schemas.openxmlformats.org/officeDocument/2006/relationships/printerSettings" Target="../printerSettings/printerSettings2.bin"/><Relationship Id="rId4" Type="http://schemas.openxmlformats.org/officeDocument/2006/relationships/comments" Target="../comments2.xml"/></Relationships>
</file>

<file path=xl/worksheets/_rels/sheet3.xml.rels><?xml version="1.0" encoding="UTF-8" standalone="yes"?>
<Relationships xmlns="http://schemas.openxmlformats.org/package/2006/relationships"><Relationship Id="rId3" Type="http://schemas.openxmlformats.org/officeDocument/2006/relationships/comments" Target="../comments3.xml"/><Relationship Id="rId2" Type="http://schemas.openxmlformats.org/officeDocument/2006/relationships/vmlDrawing" Target="../drawings/vmlDrawing3.v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3" Type="http://schemas.openxmlformats.org/officeDocument/2006/relationships/vmlDrawing" Target="../drawings/vmlDrawing4.vml"/><Relationship Id="rId2" Type="http://schemas.openxmlformats.org/officeDocument/2006/relationships/drawing" Target="../drawings/drawing2.xml"/><Relationship Id="rId1" Type="http://schemas.openxmlformats.org/officeDocument/2006/relationships/printerSettings" Target="../printerSettings/printerSettings4.bin"/><Relationship Id="rId4" Type="http://schemas.openxmlformats.org/officeDocument/2006/relationships/comments" Target="../comments4.xml"/></Relationships>
</file>

<file path=xl/worksheets/_rels/sheet5.xml.rels><?xml version="1.0" encoding="UTF-8" standalone="yes"?>
<Relationships xmlns="http://schemas.openxmlformats.org/package/2006/relationships"><Relationship Id="rId3" Type="http://schemas.openxmlformats.org/officeDocument/2006/relationships/comments" Target="../comments5.xml"/><Relationship Id="rId2" Type="http://schemas.openxmlformats.org/officeDocument/2006/relationships/vmlDrawing" Target="../drawings/vmlDrawing5.vml"/><Relationship Id="rId1" Type="http://schemas.openxmlformats.org/officeDocument/2006/relationships/printerSettings" Target="../printerSettings/printerSettings5.bin"/></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915A7EB-445E-4E8E-983C-F21CAA7EBF41}">
  <sheetPr codeName="Sheet1">
    <outlinePr summaryBelow="0" summaryRight="0"/>
  </sheetPr>
  <dimension ref="A1:KI346"/>
  <sheetViews>
    <sheetView tabSelected="1" zoomScale="60" zoomScaleNormal="60" workbookViewId="0">
      <pane xSplit="28" ySplit="15" topLeftCell="AC272" activePane="bottomRight" state="frozen"/>
      <selection pane="topRight" activeCell="AP1" sqref="AP1"/>
      <selection pane="bottomLeft" activeCell="A20" sqref="A20"/>
      <selection pane="bottomRight" activeCell="C200" sqref="C200:C227"/>
    </sheetView>
  </sheetViews>
  <sheetFormatPr defaultRowHeight="15" outlineLevelRow="2" outlineLevelCol="1"/>
  <cols>
    <col min="1" max="1" width="8.140625" customWidth="1"/>
    <col min="2" max="2" width="5.85546875" customWidth="1"/>
    <col min="4" max="4" width="8.7109375" style="148"/>
    <col min="5" max="5" width="10.5703125" customWidth="1"/>
    <col min="8" max="9" width="3.85546875" customWidth="1"/>
    <col min="10" max="11" width="3.85546875" style="148" customWidth="1"/>
    <col min="12" max="13" width="3.85546875" customWidth="1"/>
    <col min="14" max="21" width="3.85546875" style="148" customWidth="1"/>
    <col min="22" max="24" width="3.85546875" customWidth="1"/>
    <col min="25" max="25" width="3.85546875" style="148" customWidth="1"/>
    <col min="26" max="26" width="3.85546875" customWidth="1"/>
    <col min="27" max="27" width="89.85546875" style="3" customWidth="1"/>
    <col min="28" max="28" width="6.140625" customWidth="1"/>
    <col min="29" max="29" width="6.140625" style="148" customWidth="1"/>
    <col min="30" max="34" width="6.28515625" customWidth="1" outlineLevel="1"/>
    <col min="35" max="35" width="6.28515625" style="148" customWidth="1" outlineLevel="1"/>
    <col min="36" max="36" width="6.140625" style="148" customWidth="1"/>
    <col min="37" max="37" width="6.28515625" customWidth="1" outlineLevel="1"/>
    <col min="38" max="40" width="6.28515625" style="148" customWidth="1" outlineLevel="1"/>
    <col min="41" max="41" width="6.28515625" customWidth="1" outlineLevel="1"/>
    <col min="42" max="42" width="6.28515625" style="148" customWidth="1" outlineLevel="1"/>
    <col min="43" max="43" width="6.28515625" customWidth="1" outlineLevel="1"/>
    <col min="44" max="48" width="6.28515625" style="148" customWidth="1" outlineLevel="1"/>
    <col min="49" max="49" width="6.140625" style="148" customWidth="1"/>
    <col min="50" max="50" width="6.28515625" customWidth="1" outlineLevel="1"/>
    <col min="51" max="51" width="6.28515625" style="148" customWidth="1" outlineLevel="1"/>
    <col min="52" max="52" width="6.28515625" customWidth="1" outlineLevel="1"/>
    <col min="53" max="53" width="8.42578125" customWidth="1" outlineLevel="1"/>
    <col min="54" max="54" width="6.28515625" style="127" customWidth="1" outlineLevel="1"/>
    <col min="55" max="55" width="6.28515625" style="148" customWidth="1" outlineLevel="1"/>
    <col min="56" max="56" width="6.28515625" customWidth="1" outlineLevel="1"/>
    <col min="57" max="57" width="8.28515625" style="127" customWidth="1" outlineLevel="1"/>
    <col min="58" max="58" width="6.85546875" style="127" customWidth="1" outlineLevel="1"/>
    <col min="59" max="62" width="6.28515625" customWidth="1" outlineLevel="1"/>
    <col min="63" max="63" width="6.140625" style="148" customWidth="1" collapsed="1"/>
    <col min="64" max="84" width="6.28515625" hidden="1" customWidth="1" outlineLevel="1"/>
    <col min="85" max="85" width="6.140625" style="148" customWidth="1"/>
    <col min="86" max="110" width="6.28515625" customWidth="1" outlineLevel="1"/>
    <col min="111" max="112" width="6.28515625" style="148" customWidth="1" outlineLevel="1"/>
    <col min="113" max="127" width="6.28515625" customWidth="1" outlineLevel="1"/>
    <col min="128" max="128" width="6.140625" style="148" customWidth="1" collapsed="1"/>
    <col min="129" max="129" width="7.140625" hidden="1" customWidth="1" outlineLevel="1"/>
    <col min="130" max="161" width="6.28515625" hidden="1" customWidth="1" outlineLevel="1"/>
    <col min="162" max="162" width="6.28515625" style="127" hidden="1" customWidth="1" outlineLevel="1"/>
    <col min="163" max="164" width="6.28515625" hidden="1" customWidth="1" outlineLevel="1"/>
    <col min="165" max="165" width="6.140625" style="148" customWidth="1"/>
    <col min="166" max="166" width="6.28515625" customWidth="1" outlineLevel="1"/>
    <col min="167" max="167" width="9" customWidth="1" outlineLevel="1"/>
    <col min="168" max="169" width="6.28515625" customWidth="1" outlineLevel="1"/>
    <col min="170" max="170" width="6.28515625" style="148" customWidth="1" outlineLevel="1"/>
    <col min="171" max="183" width="6.28515625" customWidth="1" outlineLevel="1"/>
    <col min="184" max="184" width="5.7109375" customWidth="1" outlineLevel="1"/>
    <col min="185" max="204" width="6.28515625" customWidth="1" outlineLevel="1"/>
    <col min="205" max="205" width="6.28515625" style="127" customWidth="1" outlineLevel="1"/>
    <col min="206" max="206" width="6.28515625" customWidth="1" outlineLevel="1"/>
    <col min="207" max="259" width="6.28515625" style="148" customWidth="1" outlineLevel="1"/>
    <col min="260" max="260" width="6.140625" style="148" customWidth="1"/>
    <col min="261" max="261" width="6.28515625" customWidth="1" outlineLevel="1"/>
    <col min="262" max="263" width="6.28515625" style="148" customWidth="1" outlineLevel="1"/>
    <col min="264" max="274" width="6.28515625" customWidth="1" outlineLevel="1"/>
    <col min="275" max="276" width="6.28515625" style="148" customWidth="1" outlineLevel="1"/>
    <col min="277" max="277" width="6.28515625" customWidth="1" outlineLevel="1"/>
    <col min="278" max="278" width="6.140625" style="148" customWidth="1"/>
    <col min="279" max="279" width="6.28515625" customWidth="1" outlineLevel="1"/>
    <col min="280" max="281" width="6.28515625" style="148" customWidth="1" outlineLevel="1"/>
    <col min="282" max="283" width="6.28515625" customWidth="1" outlineLevel="1"/>
    <col min="284" max="284" width="6.28515625" style="148" customWidth="1" outlineLevel="1"/>
    <col min="285" max="286" width="6.28515625" customWidth="1" outlineLevel="1"/>
    <col min="287" max="287" width="6.28515625" style="148" customWidth="1" outlineLevel="1"/>
    <col min="288" max="288" width="6.28515625" customWidth="1" outlineLevel="1"/>
    <col min="289" max="293" width="6.28515625" style="148" customWidth="1" outlineLevel="1"/>
    <col min="294" max="294" width="6.28515625" customWidth="1"/>
    <col min="295" max="295" width="2.85546875" customWidth="1"/>
  </cols>
  <sheetData>
    <row r="1" spans="1:295" s="1" customFormat="1" ht="41.25" customHeight="1">
      <c r="A1" s="4" t="s">
        <v>18</v>
      </c>
      <c r="B1" s="4" t="s">
        <v>18</v>
      </c>
      <c r="C1" s="4" t="s">
        <v>18</v>
      </c>
      <c r="D1" s="149" t="s">
        <v>18</v>
      </c>
      <c r="E1" s="6" t="s">
        <v>12</v>
      </c>
      <c r="H1" s="4" t="s">
        <v>18</v>
      </c>
      <c r="I1" s="4" t="s">
        <v>18</v>
      </c>
      <c r="J1" s="149" t="s">
        <v>18</v>
      </c>
      <c r="K1" s="149" t="s">
        <v>18</v>
      </c>
      <c r="L1" s="4" t="s">
        <v>18</v>
      </c>
      <c r="M1" s="4" t="s">
        <v>18</v>
      </c>
      <c r="N1" s="149" t="s">
        <v>18</v>
      </c>
      <c r="O1" s="149" t="s">
        <v>18</v>
      </c>
      <c r="P1" s="149" t="s">
        <v>18</v>
      </c>
      <c r="Q1" s="149" t="s">
        <v>18</v>
      </c>
      <c r="R1" s="149" t="s">
        <v>18</v>
      </c>
      <c r="S1" s="149" t="s">
        <v>18</v>
      </c>
      <c r="T1" s="149" t="s">
        <v>18</v>
      </c>
      <c r="U1" s="149" t="s">
        <v>18</v>
      </c>
      <c r="V1" s="4" t="s">
        <v>18</v>
      </c>
      <c r="W1" s="4" t="s">
        <v>18</v>
      </c>
      <c r="X1" s="4" t="s">
        <v>18</v>
      </c>
      <c r="Y1" s="149" t="s">
        <v>18</v>
      </c>
      <c r="Z1" s="4" t="s">
        <v>18</v>
      </c>
      <c r="AA1" s="135" t="s">
        <v>1</v>
      </c>
      <c r="AB1" s="8" t="s">
        <v>18</v>
      </c>
      <c r="AC1" s="8" t="s">
        <v>18</v>
      </c>
      <c r="AD1" s="4" t="s">
        <v>10</v>
      </c>
      <c r="AE1" s="4" t="s">
        <v>10</v>
      </c>
      <c r="AF1" s="4" t="s">
        <v>10</v>
      </c>
      <c r="AG1" s="4" t="s">
        <v>10</v>
      </c>
      <c r="AH1" s="4" t="s">
        <v>10</v>
      </c>
      <c r="AI1" s="149" t="s">
        <v>10</v>
      </c>
      <c r="AJ1" s="8" t="s">
        <v>18</v>
      </c>
      <c r="AK1" s="4" t="s">
        <v>10</v>
      </c>
      <c r="AL1" s="149" t="s">
        <v>10</v>
      </c>
      <c r="AM1" s="149" t="s">
        <v>10</v>
      </c>
      <c r="AN1" s="149" t="s">
        <v>10</v>
      </c>
      <c r="AO1" s="4" t="s">
        <v>10</v>
      </c>
      <c r="AP1" s="149" t="s">
        <v>10</v>
      </c>
      <c r="AQ1" s="4" t="s">
        <v>10</v>
      </c>
      <c r="AR1" s="149" t="s">
        <v>10</v>
      </c>
      <c r="AS1" s="149" t="s">
        <v>10</v>
      </c>
      <c r="AT1" s="149" t="s">
        <v>10</v>
      </c>
      <c r="AU1" s="149" t="s">
        <v>10</v>
      </c>
      <c r="AV1" s="149" t="s">
        <v>10</v>
      </c>
      <c r="AW1" s="8" t="s">
        <v>18</v>
      </c>
      <c r="AX1" s="4" t="s">
        <v>10</v>
      </c>
      <c r="AY1" s="149" t="s">
        <v>10</v>
      </c>
      <c r="AZ1" s="4" t="s">
        <v>10</v>
      </c>
      <c r="BA1" s="4" t="s">
        <v>10</v>
      </c>
      <c r="BB1" s="4" t="s">
        <v>10</v>
      </c>
      <c r="BC1" s="149" t="s">
        <v>10</v>
      </c>
      <c r="BD1" s="4" t="s">
        <v>10</v>
      </c>
      <c r="BE1" s="4" t="s">
        <v>10</v>
      </c>
      <c r="BF1" s="4" t="s">
        <v>10</v>
      </c>
      <c r="BG1" s="1" t="s">
        <v>0</v>
      </c>
      <c r="BH1" s="1" t="s">
        <v>0</v>
      </c>
      <c r="BI1" s="4" t="s">
        <v>10</v>
      </c>
      <c r="BJ1" s="4" t="s">
        <v>10</v>
      </c>
      <c r="BK1" s="8" t="s">
        <v>18</v>
      </c>
      <c r="BL1" s="4" t="s">
        <v>10</v>
      </c>
      <c r="BM1" s="4" t="s">
        <v>10</v>
      </c>
      <c r="BN1" s="4" t="s">
        <v>10</v>
      </c>
      <c r="BO1" s="4" t="s">
        <v>10</v>
      </c>
      <c r="BP1" s="4" t="s">
        <v>10</v>
      </c>
      <c r="BQ1" s="4" t="s">
        <v>10</v>
      </c>
      <c r="BR1" s="4" t="s">
        <v>10</v>
      </c>
      <c r="BS1" s="4" t="s">
        <v>10</v>
      </c>
      <c r="BT1" s="4" t="s">
        <v>10</v>
      </c>
      <c r="BU1" s="4" t="s">
        <v>10</v>
      </c>
      <c r="BV1" s="4" t="s">
        <v>10</v>
      </c>
      <c r="BW1" s="4" t="s">
        <v>10</v>
      </c>
      <c r="BX1" s="4" t="s">
        <v>10</v>
      </c>
      <c r="BY1" s="4" t="s">
        <v>10</v>
      </c>
      <c r="BZ1" s="4" t="s">
        <v>10</v>
      </c>
      <c r="CA1" s="4" t="s">
        <v>10</v>
      </c>
      <c r="CB1" s="4" t="s">
        <v>10</v>
      </c>
      <c r="CC1" s="4" t="s">
        <v>10</v>
      </c>
      <c r="CD1" s="4" t="s">
        <v>10</v>
      </c>
      <c r="CE1" s="4" t="s">
        <v>10</v>
      </c>
      <c r="CF1" s="4" t="s">
        <v>10</v>
      </c>
      <c r="CG1" s="8" t="s">
        <v>18</v>
      </c>
      <c r="CH1" s="4" t="s">
        <v>10</v>
      </c>
      <c r="CI1" s="4" t="s">
        <v>10</v>
      </c>
      <c r="CJ1" s="4" t="s">
        <v>10</v>
      </c>
      <c r="CK1" s="4" t="s">
        <v>10</v>
      </c>
      <c r="CL1" s="4" t="s">
        <v>10</v>
      </c>
      <c r="CM1" s="4" t="s">
        <v>10</v>
      </c>
      <c r="CN1" s="4" t="s">
        <v>10</v>
      </c>
      <c r="CO1" s="4" t="s">
        <v>10</v>
      </c>
      <c r="CP1" s="4" t="s">
        <v>10</v>
      </c>
      <c r="CQ1" s="4" t="s">
        <v>10</v>
      </c>
      <c r="CR1" s="4" t="s">
        <v>10</v>
      </c>
      <c r="CS1" s="4" t="s">
        <v>10</v>
      </c>
      <c r="CT1" s="4" t="s">
        <v>10</v>
      </c>
      <c r="CU1" s="4" t="s">
        <v>10</v>
      </c>
      <c r="CV1" s="4" t="s">
        <v>10</v>
      </c>
      <c r="CW1" s="4" t="s">
        <v>10</v>
      </c>
      <c r="CX1" s="4" t="s">
        <v>10</v>
      </c>
      <c r="CY1" s="4" t="s">
        <v>10</v>
      </c>
      <c r="CZ1" s="4" t="s">
        <v>10</v>
      </c>
      <c r="DA1" s="4" t="s">
        <v>10</v>
      </c>
      <c r="DB1" s="4" t="s">
        <v>10</v>
      </c>
      <c r="DC1" s="4" t="s">
        <v>10</v>
      </c>
      <c r="DD1" s="4" t="s">
        <v>10</v>
      </c>
      <c r="DE1" s="4" t="s">
        <v>10</v>
      </c>
      <c r="DF1" s="4" t="s">
        <v>9</v>
      </c>
      <c r="DG1" s="149" t="s">
        <v>9</v>
      </c>
      <c r="DH1" s="149" t="s">
        <v>9</v>
      </c>
      <c r="DI1" s="4" t="s">
        <v>9</v>
      </c>
      <c r="DJ1" s="4" t="s">
        <v>9</v>
      </c>
      <c r="DK1" s="4" t="s">
        <v>9</v>
      </c>
      <c r="DL1" s="4" t="s">
        <v>9</v>
      </c>
      <c r="DM1" s="4" t="s">
        <v>10</v>
      </c>
      <c r="DN1" s="4" t="s">
        <v>10</v>
      </c>
      <c r="DO1" s="4" t="s">
        <v>10</v>
      </c>
      <c r="DP1" s="4" t="s">
        <v>10</v>
      </c>
      <c r="DQ1" s="4" t="s">
        <v>10</v>
      </c>
      <c r="DR1" s="4" t="s">
        <v>10</v>
      </c>
      <c r="DS1" s="4" t="s">
        <v>10</v>
      </c>
      <c r="DT1" s="4" t="s">
        <v>10</v>
      </c>
      <c r="DU1" s="4" t="s">
        <v>10</v>
      </c>
      <c r="DV1" s="4" t="s">
        <v>10</v>
      </c>
      <c r="DW1" s="4" t="s">
        <v>10</v>
      </c>
      <c r="DX1" s="8" t="s">
        <v>18</v>
      </c>
      <c r="DY1" s="4" t="s">
        <v>10</v>
      </c>
      <c r="DZ1" s="4" t="s">
        <v>10</v>
      </c>
      <c r="EA1" s="4" t="s">
        <v>10</v>
      </c>
      <c r="EB1" s="4" t="s">
        <v>10</v>
      </c>
      <c r="EC1" s="4" t="s">
        <v>10</v>
      </c>
      <c r="ED1" s="4" t="s">
        <v>10</v>
      </c>
      <c r="EE1" s="4" t="s">
        <v>10</v>
      </c>
      <c r="EF1" s="4" t="s">
        <v>9</v>
      </c>
      <c r="EG1" s="4" t="s">
        <v>10</v>
      </c>
      <c r="EH1" s="4" t="s">
        <v>0</v>
      </c>
      <c r="EI1" s="4" t="s">
        <v>9</v>
      </c>
      <c r="EJ1" s="4" t="s">
        <v>0</v>
      </c>
      <c r="EK1" s="4" t="s">
        <v>11</v>
      </c>
      <c r="EL1" s="4" t="s">
        <v>0</v>
      </c>
      <c r="EM1" s="4" t="s">
        <v>0</v>
      </c>
      <c r="EN1" s="4" t="s">
        <v>0</v>
      </c>
      <c r="EO1" s="4" t="s">
        <v>11</v>
      </c>
      <c r="EP1" s="4" t="s">
        <v>11</v>
      </c>
      <c r="EQ1" s="4" t="s">
        <v>9</v>
      </c>
      <c r="ER1" s="4" t="s">
        <v>9</v>
      </c>
      <c r="ES1" s="4" t="s">
        <v>9</v>
      </c>
      <c r="ET1" s="4" t="s">
        <v>9</v>
      </c>
      <c r="EU1" s="4" t="s">
        <v>9</v>
      </c>
      <c r="EV1" s="4" t="s">
        <v>9</v>
      </c>
      <c r="EW1" s="1" t="s">
        <v>9</v>
      </c>
      <c r="EX1" s="1" t="s">
        <v>9</v>
      </c>
      <c r="EY1" s="4" t="s">
        <v>11</v>
      </c>
      <c r="EZ1" s="4" t="s">
        <v>11</v>
      </c>
      <c r="FA1" s="1" t="s">
        <v>0</v>
      </c>
      <c r="FB1" s="1" t="s">
        <v>9</v>
      </c>
      <c r="FC1" s="1" t="s">
        <v>9</v>
      </c>
      <c r="FD1" s="1" t="s">
        <v>9</v>
      </c>
      <c r="FE1" s="1" t="s">
        <v>9</v>
      </c>
      <c r="FF1" s="1" t="s">
        <v>9</v>
      </c>
      <c r="FG1" s="1" t="s">
        <v>9</v>
      </c>
      <c r="FH1" s="1" t="s">
        <v>9</v>
      </c>
      <c r="FI1" s="8" t="s">
        <v>18</v>
      </c>
      <c r="FJ1" s="4" t="s">
        <v>10</v>
      </c>
      <c r="FK1" s="4" t="s">
        <v>10</v>
      </c>
      <c r="FL1" s="4" t="s">
        <v>10</v>
      </c>
      <c r="FM1" s="4" t="s">
        <v>10</v>
      </c>
      <c r="FN1" s="149" t="s">
        <v>10</v>
      </c>
      <c r="FO1" s="4" t="s">
        <v>10</v>
      </c>
      <c r="FP1" s="4" t="s">
        <v>10</v>
      </c>
      <c r="FQ1" s="4" t="s">
        <v>10</v>
      </c>
      <c r="FR1" s="1" t="s">
        <v>9</v>
      </c>
      <c r="FS1" s="4" t="s">
        <v>10</v>
      </c>
      <c r="FT1" s="4" t="s">
        <v>10</v>
      </c>
      <c r="FU1" s="4" t="s">
        <v>10</v>
      </c>
      <c r="FV1" s="4" t="s">
        <v>10</v>
      </c>
      <c r="FW1" s="4" t="s">
        <v>10</v>
      </c>
      <c r="FX1" s="4" t="s">
        <v>10</v>
      </c>
      <c r="FY1" s="4" t="s">
        <v>10</v>
      </c>
      <c r="FZ1" s="4" t="s">
        <v>10</v>
      </c>
      <c r="GA1" s="4" t="s">
        <v>10</v>
      </c>
      <c r="GB1" s="4" t="s">
        <v>10</v>
      </c>
      <c r="GC1" s="4" t="s">
        <v>10</v>
      </c>
      <c r="GD1" s="4" t="s">
        <v>10</v>
      </c>
      <c r="GE1" s="4" t="s">
        <v>10</v>
      </c>
      <c r="GF1" s="4" t="s">
        <v>10</v>
      </c>
      <c r="GG1" s="4" t="s">
        <v>10</v>
      </c>
      <c r="GH1" s="4" t="s">
        <v>10</v>
      </c>
      <c r="GI1" s="4" t="s">
        <v>10</v>
      </c>
      <c r="GJ1" s="4" t="s">
        <v>10</v>
      </c>
      <c r="GK1" s="4" t="s">
        <v>10</v>
      </c>
      <c r="GL1" s="4" t="s">
        <v>10</v>
      </c>
      <c r="GM1" s="4" t="s">
        <v>10</v>
      </c>
      <c r="GN1" s="4" t="s">
        <v>10</v>
      </c>
      <c r="GO1" s="4" t="s">
        <v>10</v>
      </c>
      <c r="GP1" s="4" t="s">
        <v>10</v>
      </c>
      <c r="GQ1" s="4" t="s">
        <v>10</v>
      </c>
      <c r="GR1" s="4" t="s">
        <v>10</v>
      </c>
      <c r="GS1" s="4" t="s">
        <v>10</v>
      </c>
      <c r="GT1" s="4" t="s">
        <v>10</v>
      </c>
      <c r="GU1" s="4" t="s">
        <v>10</v>
      </c>
      <c r="GV1" s="4" t="s">
        <v>10</v>
      </c>
      <c r="GW1" s="4" t="s">
        <v>10</v>
      </c>
      <c r="GX1" s="1" t="s">
        <v>10</v>
      </c>
      <c r="GY1" s="1" t="s">
        <v>10</v>
      </c>
      <c r="GZ1" s="1" t="s">
        <v>10</v>
      </c>
      <c r="HA1" s="1" t="s">
        <v>10</v>
      </c>
      <c r="HB1" s="1" t="s">
        <v>10</v>
      </c>
      <c r="HC1" s="1" t="s">
        <v>10</v>
      </c>
      <c r="HD1" s="1" t="s">
        <v>10</v>
      </c>
      <c r="HE1" s="1" t="s">
        <v>10</v>
      </c>
      <c r="HF1" s="1" t="s">
        <v>10</v>
      </c>
      <c r="HG1" s="1" t="s">
        <v>10</v>
      </c>
      <c r="HH1" s="1" t="s">
        <v>10</v>
      </c>
      <c r="HI1" s="1" t="s">
        <v>10</v>
      </c>
      <c r="HJ1" s="1" t="s">
        <v>10</v>
      </c>
      <c r="HK1" s="1" t="s">
        <v>10</v>
      </c>
      <c r="HL1" s="1" t="s">
        <v>10</v>
      </c>
      <c r="HM1" s="1" t="s">
        <v>10</v>
      </c>
      <c r="HN1" s="1" t="s">
        <v>10</v>
      </c>
      <c r="HO1" s="1" t="s">
        <v>10</v>
      </c>
      <c r="HP1" s="1" t="s">
        <v>10</v>
      </c>
      <c r="HQ1" s="1" t="s">
        <v>10</v>
      </c>
      <c r="HR1" s="1" t="s">
        <v>10</v>
      </c>
      <c r="HS1" s="1" t="s">
        <v>10</v>
      </c>
      <c r="HT1" s="1" t="s">
        <v>10</v>
      </c>
      <c r="HU1" s="1" t="s">
        <v>10</v>
      </c>
      <c r="HV1" s="1" t="s">
        <v>10</v>
      </c>
      <c r="HW1" s="1" t="s">
        <v>10</v>
      </c>
      <c r="HX1" s="1" t="s">
        <v>10</v>
      </c>
      <c r="HY1" s="1" t="s">
        <v>10</v>
      </c>
      <c r="HZ1" s="1" t="s">
        <v>10</v>
      </c>
      <c r="IA1" s="1" t="s">
        <v>10</v>
      </c>
      <c r="IB1" s="1" t="s">
        <v>10</v>
      </c>
      <c r="IC1" s="1" t="s">
        <v>10</v>
      </c>
      <c r="ID1" s="1" t="s">
        <v>10</v>
      </c>
      <c r="IE1" s="1" t="s">
        <v>10</v>
      </c>
      <c r="IF1" s="1" t="s">
        <v>10</v>
      </c>
      <c r="IG1" s="1" t="s">
        <v>10</v>
      </c>
      <c r="IH1" s="1" t="s">
        <v>10</v>
      </c>
      <c r="II1" s="1" t="s">
        <v>10</v>
      </c>
      <c r="IJ1" s="1" t="s">
        <v>10</v>
      </c>
      <c r="IK1" s="1" t="s">
        <v>10</v>
      </c>
      <c r="IL1" s="1" t="s">
        <v>10</v>
      </c>
      <c r="IM1" s="1" t="s">
        <v>10</v>
      </c>
      <c r="IN1" s="1" t="s">
        <v>10</v>
      </c>
      <c r="IO1" s="1" t="s">
        <v>10</v>
      </c>
      <c r="IP1" s="1" t="s">
        <v>10</v>
      </c>
      <c r="IQ1" s="1" t="s">
        <v>10</v>
      </c>
      <c r="IR1" s="1" t="s">
        <v>10</v>
      </c>
      <c r="IS1" s="1" t="s">
        <v>10</v>
      </c>
      <c r="IT1" s="1" t="s">
        <v>10</v>
      </c>
      <c r="IU1" s="1" t="s">
        <v>10</v>
      </c>
      <c r="IV1" s="1" t="s">
        <v>10</v>
      </c>
      <c r="IW1" s="1" t="s">
        <v>10</v>
      </c>
      <c r="IX1" s="1" t="s">
        <v>10</v>
      </c>
      <c r="IY1" s="1" t="s">
        <v>10</v>
      </c>
      <c r="IZ1" s="8" t="s">
        <v>18</v>
      </c>
      <c r="JA1" s="4" t="s">
        <v>10</v>
      </c>
      <c r="JB1" s="149" t="s">
        <v>10</v>
      </c>
      <c r="JC1" s="149" t="s">
        <v>0</v>
      </c>
      <c r="JD1" s="4" t="s">
        <v>9</v>
      </c>
      <c r="JE1" s="4" t="s">
        <v>0</v>
      </c>
      <c r="JF1" s="4" t="s">
        <v>0</v>
      </c>
      <c r="JG1" s="4" t="s">
        <v>9</v>
      </c>
      <c r="JH1" s="4" t="s">
        <v>10</v>
      </c>
      <c r="JI1" s="4" t="s">
        <v>10</v>
      </c>
      <c r="JJ1" s="4" t="s">
        <v>10</v>
      </c>
      <c r="JK1" s="4" t="s">
        <v>10</v>
      </c>
      <c r="JL1" s="4" t="s">
        <v>0</v>
      </c>
      <c r="JM1" s="4" t="s">
        <v>0</v>
      </c>
      <c r="JN1" s="4" t="s">
        <v>0</v>
      </c>
      <c r="JO1" s="149" t="s">
        <v>0</v>
      </c>
      <c r="JP1" s="149" t="s">
        <v>0</v>
      </c>
      <c r="JQ1" s="4" t="s">
        <v>0</v>
      </c>
      <c r="JR1" s="8" t="s">
        <v>18</v>
      </c>
      <c r="JS1" s="4" t="s">
        <v>0</v>
      </c>
      <c r="JT1" s="149" t="s">
        <v>0</v>
      </c>
      <c r="JU1" s="149" t="s">
        <v>0</v>
      </c>
      <c r="JV1" s="1" t="s">
        <v>0</v>
      </c>
      <c r="JW1" s="1" t="s">
        <v>0</v>
      </c>
      <c r="JX1" s="1" t="s">
        <v>0</v>
      </c>
      <c r="JY1" s="1" t="s">
        <v>0</v>
      </c>
      <c r="JZ1" s="1" t="s">
        <v>0</v>
      </c>
      <c r="KA1" s="1" t="s">
        <v>0</v>
      </c>
      <c r="KB1" s="4" t="s">
        <v>0</v>
      </c>
      <c r="KC1" s="149" t="s">
        <v>10</v>
      </c>
      <c r="KD1" s="1" t="s">
        <v>10</v>
      </c>
      <c r="KE1" s="1" t="s">
        <v>10</v>
      </c>
      <c r="KF1" s="1" t="s">
        <v>10</v>
      </c>
      <c r="KG1" s="1" t="s">
        <v>10</v>
      </c>
      <c r="KH1" s="4" t="s">
        <v>0</v>
      </c>
      <c r="KI1" s="8" t="s">
        <v>18</v>
      </c>
    </row>
    <row r="2" spans="1:295" s="2" customFormat="1" ht="156" customHeight="1">
      <c r="A2" s="85"/>
      <c r="B2" s="85"/>
      <c r="C2" s="86" t="s">
        <v>69</v>
      </c>
      <c r="D2" s="86" t="s">
        <v>69</v>
      </c>
      <c r="E2" s="85"/>
      <c r="F2" s="85"/>
      <c r="G2" s="85"/>
      <c r="H2" s="134" t="s">
        <v>566</v>
      </c>
      <c r="I2" s="134" t="s">
        <v>1533</v>
      </c>
      <c r="J2" s="134" t="s">
        <v>1583</v>
      </c>
      <c r="K2" s="134" t="s">
        <v>1574</v>
      </c>
      <c r="L2" s="134" t="s">
        <v>1545</v>
      </c>
      <c r="M2" s="134" t="s">
        <v>1546</v>
      </c>
      <c r="N2" s="134" t="s">
        <v>1555</v>
      </c>
      <c r="O2" s="134" t="s">
        <v>1559</v>
      </c>
      <c r="P2" s="134" t="s">
        <v>1560</v>
      </c>
      <c r="Q2" s="134" t="s">
        <v>1564</v>
      </c>
      <c r="R2" s="134" t="s">
        <v>1566</v>
      </c>
      <c r="S2" s="134" t="s">
        <v>1568</v>
      </c>
      <c r="T2" s="134" t="s">
        <v>1569</v>
      </c>
      <c r="U2" s="134" t="s">
        <v>1573</v>
      </c>
      <c r="V2" s="134" t="s">
        <v>855</v>
      </c>
      <c r="W2" s="134" t="s">
        <v>856</v>
      </c>
      <c r="X2" s="134" t="s">
        <v>857</v>
      </c>
      <c r="Y2" s="134" t="s">
        <v>1563</v>
      </c>
      <c r="Z2" s="34" t="s">
        <v>919</v>
      </c>
      <c r="AA2" s="136" t="s">
        <v>2</v>
      </c>
      <c r="AB2" s="39"/>
      <c r="AC2" s="190" t="s">
        <v>1524</v>
      </c>
      <c r="AD2" s="105" t="s">
        <v>653</v>
      </c>
      <c r="AE2" s="105" t="s">
        <v>24</v>
      </c>
      <c r="AF2" s="105" t="s">
        <v>25</v>
      </c>
      <c r="AG2" s="105" t="s">
        <v>489</v>
      </c>
      <c r="AH2" s="105" t="s">
        <v>199</v>
      </c>
      <c r="AI2" s="160" t="s">
        <v>1511</v>
      </c>
      <c r="AJ2" s="190" t="s">
        <v>1525</v>
      </c>
      <c r="AK2" s="105" t="s">
        <v>23</v>
      </c>
      <c r="AL2" s="160" t="s">
        <v>1522</v>
      </c>
      <c r="AM2" s="160" t="s">
        <v>1514</v>
      </c>
      <c r="AN2" s="160" t="s">
        <v>1514</v>
      </c>
      <c r="AO2" s="105" t="s">
        <v>690</v>
      </c>
      <c r="AP2" s="160" t="s">
        <v>1547</v>
      </c>
      <c r="AQ2" s="105" t="s">
        <v>812</v>
      </c>
      <c r="AR2" s="160" t="s">
        <v>1581</v>
      </c>
      <c r="AS2" s="160" t="s">
        <v>1582</v>
      </c>
      <c r="AT2" s="160" t="s">
        <v>1590</v>
      </c>
      <c r="AU2" s="160" t="s">
        <v>1591</v>
      </c>
      <c r="AV2" s="160" t="s">
        <v>1592</v>
      </c>
      <c r="AW2" s="190" t="s">
        <v>1526</v>
      </c>
      <c r="AX2" s="105" t="s">
        <v>828</v>
      </c>
      <c r="AY2" s="160" t="s">
        <v>1606</v>
      </c>
      <c r="AZ2" s="105" t="s">
        <v>827</v>
      </c>
      <c r="BA2" s="105" t="s">
        <v>971</v>
      </c>
      <c r="BB2" s="105" t="s">
        <v>976</v>
      </c>
      <c r="BC2" s="160" t="s">
        <v>530</v>
      </c>
      <c r="BD2" s="105" t="s">
        <v>973</v>
      </c>
      <c r="BE2" s="105" t="s">
        <v>972</v>
      </c>
      <c r="BF2" s="105" t="s">
        <v>1519</v>
      </c>
      <c r="BG2" s="105" t="s">
        <v>378</v>
      </c>
      <c r="BH2" s="105" t="s">
        <v>379</v>
      </c>
      <c r="BI2" s="105" t="s">
        <v>28</v>
      </c>
      <c r="BJ2" s="105" t="s">
        <v>28</v>
      </c>
      <c r="BK2" s="190" t="s">
        <v>1527</v>
      </c>
      <c r="BL2" s="105" t="s">
        <v>761</v>
      </c>
      <c r="BM2" s="105" t="s">
        <v>22</v>
      </c>
      <c r="BN2" s="105" t="s">
        <v>22</v>
      </c>
      <c r="BO2" s="105" t="s">
        <v>22</v>
      </c>
      <c r="BP2" s="105" t="s">
        <v>21</v>
      </c>
      <c r="BQ2" s="105" t="s">
        <v>21</v>
      </c>
      <c r="BR2" s="105" t="s">
        <v>21</v>
      </c>
      <c r="BS2" s="105" t="s">
        <v>21</v>
      </c>
      <c r="BT2" s="105" t="s">
        <v>20</v>
      </c>
      <c r="BU2" s="105" t="s">
        <v>20</v>
      </c>
      <c r="BV2" s="105" t="s">
        <v>13</v>
      </c>
      <c r="BW2" s="105" t="s">
        <v>240</v>
      </c>
      <c r="BX2" s="105" t="s">
        <v>241</v>
      </c>
      <c r="BY2" s="105" t="s">
        <v>242</v>
      </c>
      <c r="BZ2" s="105" t="s">
        <v>242</v>
      </c>
      <c r="CA2" s="105" t="s">
        <v>242</v>
      </c>
      <c r="CB2" s="105" t="s">
        <v>242</v>
      </c>
      <c r="CC2" s="105" t="s">
        <v>242</v>
      </c>
      <c r="CD2" s="105" t="s">
        <v>242</v>
      </c>
      <c r="CE2" s="105" t="s">
        <v>242</v>
      </c>
      <c r="CF2" s="105" t="s">
        <v>242</v>
      </c>
      <c r="CG2" s="190" t="s">
        <v>1528</v>
      </c>
      <c r="CH2" s="105" t="s">
        <v>243</v>
      </c>
      <c r="CI2" s="105" t="s">
        <v>243</v>
      </c>
      <c r="CJ2" s="105" t="s">
        <v>244</v>
      </c>
      <c r="CK2" s="105" t="s">
        <v>245</v>
      </c>
      <c r="CL2" s="105" t="s">
        <v>246</v>
      </c>
      <c r="CM2" s="105" t="s">
        <v>345</v>
      </c>
      <c r="CN2" s="105" t="s">
        <v>346</v>
      </c>
      <c r="CO2" s="105" t="s">
        <v>1019</v>
      </c>
      <c r="CP2" s="105" t="s">
        <v>238</v>
      </c>
      <c r="CQ2" s="105" t="s">
        <v>239</v>
      </c>
      <c r="CR2" s="105" t="s">
        <v>35</v>
      </c>
      <c r="CS2" s="105" t="s">
        <v>35</v>
      </c>
      <c r="CT2" s="105" t="s">
        <v>35</v>
      </c>
      <c r="CU2" s="105" t="s">
        <v>35</v>
      </c>
      <c r="CV2" s="105" t="s">
        <v>35</v>
      </c>
      <c r="CW2" s="105" t="s">
        <v>35</v>
      </c>
      <c r="CX2" s="105" t="s">
        <v>35</v>
      </c>
      <c r="CY2" s="105" t="s">
        <v>35</v>
      </c>
      <c r="CZ2" s="105" t="s">
        <v>37</v>
      </c>
      <c r="DA2" s="105" t="s">
        <v>37</v>
      </c>
      <c r="DB2" s="105" t="s">
        <v>37</v>
      </c>
      <c r="DC2" s="105" t="s">
        <v>37</v>
      </c>
      <c r="DD2" s="105" t="s">
        <v>37</v>
      </c>
      <c r="DE2" s="105" t="s">
        <v>37</v>
      </c>
      <c r="DF2" s="105" t="s">
        <v>531</v>
      </c>
      <c r="DG2" s="160" t="s">
        <v>530</v>
      </c>
      <c r="DH2" s="160" t="s">
        <v>530</v>
      </c>
      <c r="DI2" s="105" t="s">
        <v>252</v>
      </c>
      <c r="DJ2" s="105" t="s">
        <v>314</v>
      </c>
      <c r="DK2" s="105" t="s">
        <v>512</v>
      </c>
      <c r="DL2" s="105" t="s">
        <v>698</v>
      </c>
      <c r="DM2" s="105" t="s">
        <v>252</v>
      </c>
      <c r="DN2" s="105" t="s">
        <v>314</v>
      </c>
      <c r="DO2" s="105" t="s">
        <v>858</v>
      </c>
      <c r="DP2" s="105" t="s">
        <v>860</v>
      </c>
      <c r="DQ2" s="105" t="s">
        <v>512</v>
      </c>
      <c r="DR2" s="105" t="s">
        <v>512</v>
      </c>
      <c r="DS2" s="105" t="s">
        <v>512</v>
      </c>
      <c r="DT2" s="105" t="s">
        <v>512</v>
      </c>
      <c r="DU2" s="105" t="s">
        <v>512</v>
      </c>
      <c r="DV2" s="105" t="s">
        <v>512</v>
      </c>
      <c r="DW2" s="105" t="s">
        <v>512</v>
      </c>
      <c r="DX2" s="190" t="s">
        <v>1529</v>
      </c>
      <c r="DY2" s="105" t="s">
        <v>34</v>
      </c>
      <c r="DZ2" s="105" t="s">
        <v>34</v>
      </c>
      <c r="EA2" s="105" t="s">
        <v>34</v>
      </c>
      <c r="EB2" s="105" t="s">
        <v>15</v>
      </c>
      <c r="EC2" s="105" t="s">
        <v>15</v>
      </c>
      <c r="ED2" s="105" t="s">
        <v>15</v>
      </c>
      <c r="EE2" s="105" t="s">
        <v>15</v>
      </c>
      <c r="EF2" s="105" t="s">
        <v>214</v>
      </c>
      <c r="EG2" s="105" t="s">
        <v>27</v>
      </c>
      <c r="EH2" s="105" t="s">
        <v>29</v>
      </c>
      <c r="EI2" s="105" t="s">
        <v>30</v>
      </c>
      <c r="EJ2" s="105" t="s">
        <v>169</v>
      </c>
      <c r="EK2" s="105" t="s">
        <v>76</v>
      </c>
      <c r="EL2" s="105" t="s">
        <v>31</v>
      </c>
      <c r="EM2" s="105" t="s">
        <v>166</v>
      </c>
      <c r="EN2" s="105" t="s">
        <v>247</v>
      </c>
      <c r="EO2" s="105" t="s">
        <v>248</v>
      </c>
      <c r="EP2" s="105" t="s">
        <v>249</v>
      </c>
      <c r="EQ2" s="105" t="s">
        <v>28</v>
      </c>
      <c r="ER2" s="105" t="s">
        <v>28</v>
      </c>
      <c r="ES2" s="105" t="s">
        <v>28</v>
      </c>
      <c r="ET2" s="105" t="s">
        <v>28</v>
      </c>
      <c r="EU2" s="105" t="s">
        <v>28</v>
      </c>
      <c r="EV2" s="105" t="s">
        <v>28</v>
      </c>
      <c r="EW2" s="105" t="s">
        <v>381</v>
      </c>
      <c r="EX2" s="105" t="s">
        <v>381</v>
      </c>
      <c r="EY2" s="105" t="s">
        <v>32</v>
      </c>
      <c r="EZ2" s="105" t="s">
        <v>206</v>
      </c>
      <c r="FA2" s="105" t="s">
        <v>386</v>
      </c>
      <c r="FB2" s="105" t="s">
        <v>386</v>
      </c>
      <c r="FC2" s="105" t="s">
        <v>416</v>
      </c>
      <c r="FD2" s="105" t="s">
        <v>416</v>
      </c>
      <c r="FE2" s="105" t="s">
        <v>416</v>
      </c>
      <c r="FF2" s="105" t="s">
        <v>416</v>
      </c>
      <c r="FG2" s="105" t="s">
        <v>416</v>
      </c>
      <c r="FH2" s="105" t="s">
        <v>416</v>
      </c>
      <c r="FI2" s="190" t="s">
        <v>1530</v>
      </c>
      <c r="FJ2" s="105" t="s">
        <v>17</v>
      </c>
      <c r="FK2" s="105" t="s">
        <v>16</v>
      </c>
      <c r="FL2" s="105" t="s">
        <v>294</v>
      </c>
      <c r="FM2" s="105" t="s">
        <v>295</v>
      </c>
      <c r="FN2" s="160" t="s">
        <v>1608</v>
      </c>
      <c r="FO2" s="105" t="s">
        <v>14</v>
      </c>
      <c r="FP2" s="105" t="s">
        <v>14</v>
      </c>
      <c r="FQ2" s="105" t="s">
        <v>14</v>
      </c>
      <c r="FR2" s="105" t="s">
        <v>881</v>
      </c>
      <c r="FS2" s="105" t="s">
        <v>19</v>
      </c>
      <c r="FT2" s="105" t="s">
        <v>19</v>
      </c>
      <c r="FU2" s="105" t="s">
        <v>719</v>
      </c>
      <c r="FV2" s="105" t="s">
        <v>831</v>
      </c>
      <c r="FW2" s="105" t="s">
        <v>719</v>
      </c>
      <c r="FX2" s="105" t="s">
        <v>831</v>
      </c>
      <c r="FY2" s="105" t="s">
        <v>889</v>
      </c>
      <c r="FZ2" s="105" t="s">
        <v>370</v>
      </c>
      <c r="GA2" s="105" t="s">
        <v>371</v>
      </c>
      <c r="GB2" s="105" t="s">
        <v>829</v>
      </c>
      <c r="GC2" s="105" t="s">
        <v>868</v>
      </c>
      <c r="GD2" s="105" t="s">
        <v>830</v>
      </c>
      <c r="GE2" s="105" t="s">
        <v>869</v>
      </c>
      <c r="GF2" s="105" t="s">
        <v>832</v>
      </c>
      <c r="GG2" s="105" t="s">
        <v>836</v>
      </c>
      <c r="GH2" s="105" t="s">
        <v>833</v>
      </c>
      <c r="GI2" s="105" t="s">
        <v>835</v>
      </c>
      <c r="GJ2" s="105" t="s">
        <v>835</v>
      </c>
      <c r="GK2" s="105" t="s">
        <v>835</v>
      </c>
      <c r="GL2" s="105" t="s">
        <v>835</v>
      </c>
      <c r="GM2" s="105" t="s">
        <v>835</v>
      </c>
      <c r="GN2" s="105" t="s">
        <v>404</v>
      </c>
      <c r="GO2" s="105" t="s">
        <v>319</v>
      </c>
      <c r="GP2" s="105" t="s">
        <v>319</v>
      </c>
      <c r="GQ2" s="105" t="s">
        <v>888</v>
      </c>
      <c r="GR2" s="105" t="s">
        <v>405</v>
      </c>
      <c r="GS2" s="105" t="s">
        <v>361</v>
      </c>
      <c r="GT2" s="105" t="s">
        <v>838</v>
      </c>
      <c r="GU2" s="105" t="s">
        <v>968</v>
      </c>
      <c r="GV2" s="105" t="s">
        <v>296</v>
      </c>
      <c r="GW2" s="105" t="s">
        <v>297</v>
      </c>
      <c r="GX2" s="105" t="s">
        <v>877</v>
      </c>
      <c r="GY2" s="160" t="s">
        <v>874</v>
      </c>
      <c r="GZ2" s="160" t="s">
        <v>874</v>
      </c>
      <c r="HA2" s="160" t="s">
        <v>874</v>
      </c>
      <c r="HB2" s="160" t="s">
        <v>874</v>
      </c>
      <c r="HC2" s="160" t="s">
        <v>874</v>
      </c>
      <c r="HD2" s="160" t="s">
        <v>874</v>
      </c>
      <c r="HE2" s="160" t="s">
        <v>874</v>
      </c>
      <c r="HF2" s="160" t="s">
        <v>874</v>
      </c>
      <c r="HG2" s="160" t="s">
        <v>874</v>
      </c>
      <c r="HH2" s="160" t="s">
        <v>874</v>
      </c>
      <c r="HI2" s="160" t="s">
        <v>874</v>
      </c>
      <c r="HJ2" s="160" t="s">
        <v>874</v>
      </c>
      <c r="HK2" s="160" t="s">
        <v>874</v>
      </c>
      <c r="HL2" s="160" t="s">
        <v>874</v>
      </c>
      <c r="HM2" s="160" t="s">
        <v>874</v>
      </c>
      <c r="HN2" s="160" t="s">
        <v>874</v>
      </c>
      <c r="HO2" s="160" t="s">
        <v>874</v>
      </c>
      <c r="HP2" s="160" t="s">
        <v>874</v>
      </c>
      <c r="HQ2" s="160" t="s">
        <v>874</v>
      </c>
      <c r="HR2" s="160" t="s">
        <v>874</v>
      </c>
      <c r="HS2" s="160" t="s">
        <v>874</v>
      </c>
      <c r="HT2" s="160" t="s">
        <v>874</v>
      </c>
      <c r="HU2" s="160" t="s">
        <v>874</v>
      </c>
      <c r="HV2" s="160" t="s">
        <v>874</v>
      </c>
      <c r="HW2" s="160" t="s">
        <v>874</v>
      </c>
      <c r="HX2" s="160" t="s">
        <v>874</v>
      </c>
      <c r="HY2" s="160" t="s">
        <v>874</v>
      </c>
      <c r="HZ2" s="160" t="s">
        <v>874</v>
      </c>
      <c r="IA2" s="160" t="s">
        <v>874</v>
      </c>
      <c r="IB2" s="160" t="s">
        <v>874</v>
      </c>
      <c r="IC2" s="160" t="s">
        <v>874</v>
      </c>
      <c r="ID2" s="160" t="s">
        <v>874</v>
      </c>
      <c r="IE2" s="160" t="s">
        <v>874</v>
      </c>
      <c r="IF2" s="160" t="s">
        <v>874</v>
      </c>
      <c r="IG2" s="160" t="s">
        <v>874</v>
      </c>
      <c r="IH2" s="160" t="s">
        <v>874</v>
      </c>
      <c r="II2" s="160" t="s">
        <v>874</v>
      </c>
      <c r="IJ2" s="160" t="s">
        <v>874</v>
      </c>
      <c r="IK2" s="160" t="s">
        <v>874</v>
      </c>
      <c r="IL2" s="160" t="s">
        <v>874</v>
      </c>
      <c r="IM2" s="160" t="s">
        <v>874</v>
      </c>
      <c r="IN2" s="160" t="s">
        <v>874</v>
      </c>
      <c r="IO2" s="160" t="s">
        <v>874</v>
      </c>
      <c r="IP2" s="160" t="s">
        <v>874</v>
      </c>
      <c r="IQ2" s="160" t="s">
        <v>874</v>
      </c>
      <c r="IR2" s="160" t="s">
        <v>874</v>
      </c>
      <c r="IS2" s="160" t="s">
        <v>874</v>
      </c>
      <c r="IT2" s="160" t="s">
        <v>874</v>
      </c>
      <c r="IU2" s="160" t="s">
        <v>874</v>
      </c>
      <c r="IV2" s="160" t="s">
        <v>874</v>
      </c>
      <c r="IW2" s="160" t="s">
        <v>874</v>
      </c>
      <c r="IX2" s="160" t="s">
        <v>874</v>
      </c>
      <c r="IY2" s="160" t="s">
        <v>874</v>
      </c>
      <c r="IZ2" s="190" t="s">
        <v>1531</v>
      </c>
      <c r="JA2" s="105" t="s">
        <v>1556</v>
      </c>
      <c r="JB2" s="160" t="s">
        <v>1557</v>
      </c>
      <c r="JC2" s="160" t="s">
        <v>216</v>
      </c>
      <c r="JD2" s="105" t="s">
        <v>216</v>
      </c>
      <c r="JE2" s="105" t="s">
        <v>584</v>
      </c>
      <c r="JF2" s="105" t="s">
        <v>215</v>
      </c>
      <c r="JG2" s="105" t="s">
        <v>215</v>
      </c>
      <c r="JH2" s="105" t="s">
        <v>79</v>
      </c>
      <c r="JI2" s="105" t="s">
        <v>118</v>
      </c>
      <c r="JJ2" s="105" t="s">
        <v>80</v>
      </c>
      <c r="JK2" s="105" t="s">
        <v>375</v>
      </c>
      <c r="JL2" s="105" t="s">
        <v>844</v>
      </c>
      <c r="JM2" s="105" t="s">
        <v>845</v>
      </c>
      <c r="JN2" s="105" t="s">
        <v>846</v>
      </c>
      <c r="JO2" s="160" t="s">
        <v>1551</v>
      </c>
      <c r="JP2" s="160" t="s">
        <v>1551</v>
      </c>
      <c r="JQ2" s="105" t="s">
        <v>646</v>
      </c>
      <c r="JR2" s="190" t="s">
        <v>1532</v>
      </c>
      <c r="JS2" s="105" t="s">
        <v>372</v>
      </c>
      <c r="JT2" s="160" t="s">
        <v>1570</v>
      </c>
      <c r="JU2" s="160" t="s">
        <v>273</v>
      </c>
      <c r="JV2" s="105" t="s">
        <v>273</v>
      </c>
      <c r="JW2" s="105" t="s">
        <v>273</v>
      </c>
      <c r="JX2" s="160" t="s">
        <v>273</v>
      </c>
      <c r="JY2" s="105" t="s">
        <v>273</v>
      </c>
      <c r="JZ2" s="105" t="s">
        <v>273</v>
      </c>
      <c r="KA2" s="160" t="s">
        <v>796</v>
      </c>
      <c r="KB2" s="105" t="s">
        <v>1567</v>
      </c>
      <c r="KC2" s="160" t="s">
        <v>1554</v>
      </c>
      <c r="KD2" s="160" t="s">
        <v>1523</v>
      </c>
      <c r="KE2" s="160" t="s">
        <v>1561</v>
      </c>
      <c r="KF2" s="160" t="s">
        <v>1562</v>
      </c>
      <c r="KG2" s="160" t="s">
        <v>1565</v>
      </c>
      <c r="KH2" s="105" t="s">
        <v>498</v>
      </c>
      <c r="KI2" s="106" t="s">
        <v>195</v>
      </c>
    </row>
    <row r="3" spans="1:295" s="2" customFormat="1" ht="42" customHeight="1">
      <c r="A3" s="63">
        <v>201</v>
      </c>
      <c r="B3" s="62">
        <f>COUNTIFS($C$5:$C$345,$A3,$E$5:$E$345,TRUE)</f>
        <v>0</v>
      </c>
      <c r="C3" s="86" t="s">
        <v>69</v>
      </c>
      <c r="D3" s="86" t="s">
        <v>69</v>
      </c>
      <c r="E3" s="85"/>
      <c r="F3" s="85"/>
      <c r="G3" s="85"/>
      <c r="H3" s="39"/>
      <c r="I3" s="39"/>
      <c r="J3" s="39"/>
      <c r="K3" s="39"/>
      <c r="L3" s="39"/>
      <c r="M3" s="39"/>
      <c r="N3" s="39"/>
      <c r="O3" s="39"/>
      <c r="P3" s="39"/>
      <c r="Q3" s="39"/>
      <c r="R3" s="39"/>
      <c r="S3" s="39"/>
      <c r="T3" s="39"/>
      <c r="U3" s="39"/>
      <c r="V3" s="39"/>
      <c r="W3" s="39"/>
      <c r="X3" s="39"/>
      <c r="Y3" s="39"/>
      <c r="Z3" s="39"/>
      <c r="AA3" s="136" t="s">
        <v>3</v>
      </c>
      <c r="AB3" s="34"/>
      <c r="AC3" s="34"/>
      <c r="AD3" s="34"/>
      <c r="AE3" s="34"/>
      <c r="AF3" s="34"/>
      <c r="AG3" s="34"/>
      <c r="AH3" s="34"/>
      <c r="AI3" s="34"/>
      <c r="AJ3" s="34"/>
      <c r="AK3" s="34"/>
      <c r="AL3" s="34"/>
      <c r="AM3" s="34"/>
      <c r="AN3" s="34"/>
      <c r="AO3" s="34"/>
      <c r="AP3" s="34"/>
      <c r="AQ3" s="34"/>
      <c r="AR3" s="34"/>
      <c r="AS3" s="34"/>
      <c r="AT3" s="34"/>
      <c r="AU3" s="34"/>
      <c r="AV3" s="34"/>
      <c r="AW3" s="34"/>
      <c r="AX3" s="34"/>
      <c r="AY3" s="34"/>
      <c r="AZ3" s="34"/>
      <c r="BA3" s="34"/>
      <c r="BB3" s="34"/>
      <c r="BC3" s="158"/>
      <c r="BD3" s="34"/>
      <c r="BE3" s="34"/>
      <c r="BF3" s="34"/>
      <c r="BG3" s="88"/>
      <c r="BH3" s="88"/>
      <c r="BI3" s="34"/>
      <c r="BJ3" s="34"/>
      <c r="BK3" s="34"/>
      <c r="BL3" s="34"/>
      <c r="BM3" s="34"/>
      <c r="BN3" s="34"/>
      <c r="BO3" s="34"/>
      <c r="BP3" s="34"/>
      <c r="BQ3" s="34"/>
      <c r="BR3" s="34"/>
      <c r="BS3" s="34"/>
      <c r="BT3" s="34"/>
      <c r="BU3" s="34"/>
      <c r="BV3" s="34"/>
      <c r="BW3" s="34"/>
      <c r="BX3" s="34"/>
      <c r="BY3" s="34"/>
      <c r="BZ3" s="34"/>
      <c r="CA3" s="34"/>
      <c r="CB3" s="34"/>
      <c r="CC3" s="34"/>
      <c r="CD3" s="34"/>
      <c r="CE3" s="34"/>
      <c r="CF3" s="34"/>
      <c r="CG3" s="34"/>
      <c r="CH3" s="34"/>
      <c r="CI3" s="34"/>
      <c r="CJ3" s="34"/>
      <c r="CK3" s="34"/>
      <c r="CL3" s="34"/>
      <c r="CM3" s="34"/>
      <c r="CN3" s="34"/>
      <c r="CO3" s="34"/>
      <c r="CP3" s="34"/>
      <c r="CQ3" s="34"/>
      <c r="CR3" s="34"/>
      <c r="CS3" s="34"/>
      <c r="CT3" s="34"/>
      <c r="CU3" s="34"/>
      <c r="CV3" s="34"/>
      <c r="CW3" s="34"/>
      <c r="CX3" s="34"/>
      <c r="CY3" s="34"/>
      <c r="CZ3" s="34"/>
      <c r="DA3" s="34"/>
      <c r="DB3" s="34"/>
      <c r="DC3" s="34"/>
      <c r="DD3" s="34"/>
      <c r="DE3" s="34"/>
      <c r="DF3" s="88"/>
      <c r="DG3" s="158"/>
      <c r="DH3" s="158"/>
      <c r="DI3" s="88"/>
      <c r="DJ3" s="88"/>
      <c r="DK3" s="88"/>
      <c r="DL3" s="88"/>
      <c r="DM3" s="88"/>
      <c r="DN3" s="88"/>
      <c r="DO3" s="88"/>
      <c r="DP3" s="88"/>
      <c r="DQ3" s="88"/>
      <c r="DR3" s="88"/>
      <c r="DS3" s="88"/>
      <c r="DT3" s="88"/>
      <c r="DU3" s="88"/>
      <c r="DV3" s="88"/>
      <c r="DW3" s="88"/>
      <c r="DX3" s="34"/>
      <c r="DY3" s="34"/>
      <c r="DZ3" s="34"/>
      <c r="EA3" s="34"/>
      <c r="EB3" s="34"/>
      <c r="EC3" s="34"/>
      <c r="ED3" s="34"/>
      <c r="EE3" s="34"/>
      <c r="EF3" s="34"/>
      <c r="EG3" s="34"/>
      <c r="EH3" s="34"/>
      <c r="EI3" s="34"/>
      <c r="EJ3" s="34"/>
      <c r="EK3" s="34"/>
      <c r="EL3" s="34"/>
      <c r="EM3" s="34"/>
      <c r="EN3" s="34"/>
      <c r="EO3" s="34"/>
      <c r="EP3" s="34"/>
      <c r="EQ3" s="34"/>
      <c r="ER3" s="34"/>
      <c r="ES3" s="34"/>
      <c r="ET3" s="34"/>
      <c r="EU3" s="34"/>
      <c r="EV3" s="34"/>
      <c r="EW3" s="88"/>
      <c r="EX3" s="88"/>
      <c r="EY3" s="34"/>
      <c r="EZ3" s="34"/>
      <c r="FA3" s="88"/>
      <c r="FB3" s="88"/>
      <c r="FC3" s="88"/>
      <c r="FD3" s="88"/>
      <c r="FE3" s="88"/>
      <c r="FF3" s="88"/>
      <c r="FG3" s="88"/>
      <c r="FH3" s="88"/>
      <c r="FI3" s="34"/>
      <c r="FJ3" s="34"/>
      <c r="FK3" s="34"/>
      <c r="FL3" s="88"/>
      <c r="FM3" s="88"/>
      <c r="FN3" s="158"/>
      <c r="FO3" s="34"/>
      <c r="FP3" s="34"/>
      <c r="FQ3" s="34"/>
      <c r="FR3" s="88"/>
      <c r="FS3" s="34"/>
      <c r="FT3" s="34"/>
      <c r="FU3" s="34"/>
      <c r="FV3" s="34"/>
      <c r="FW3" s="34"/>
      <c r="FX3" s="34"/>
      <c r="FY3" s="34"/>
      <c r="FZ3" s="34"/>
      <c r="GA3" s="34"/>
      <c r="GB3" s="34"/>
      <c r="GC3" s="34"/>
      <c r="GD3" s="34"/>
      <c r="GE3" s="34"/>
      <c r="GF3" s="34"/>
      <c r="GG3" s="34"/>
      <c r="GH3" s="34"/>
      <c r="GI3" s="34"/>
      <c r="GJ3" s="34"/>
      <c r="GK3" s="34"/>
      <c r="GL3" s="34"/>
      <c r="GM3" s="34"/>
      <c r="GN3" s="34"/>
      <c r="GO3" s="34"/>
      <c r="GP3" s="34"/>
      <c r="GQ3" s="34"/>
      <c r="GR3" s="88"/>
      <c r="GS3" s="88"/>
      <c r="GT3" s="88"/>
      <c r="GU3" s="88"/>
      <c r="GV3" s="88"/>
      <c r="GW3" s="88"/>
      <c r="GX3" s="88"/>
      <c r="GY3" s="158"/>
      <c r="GZ3" s="158"/>
      <c r="HA3" s="158"/>
      <c r="HB3" s="158"/>
      <c r="HC3" s="158"/>
      <c r="HD3" s="158"/>
      <c r="HE3" s="158"/>
      <c r="HF3" s="158"/>
      <c r="HG3" s="158"/>
      <c r="HH3" s="158"/>
      <c r="HI3" s="158"/>
      <c r="HJ3" s="158"/>
      <c r="HK3" s="158"/>
      <c r="HL3" s="158"/>
      <c r="HM3" s="158"/>
      <c r="HN3" s="158"/>
      <c r="HO3" s="158"/>
      <c r="HP3" s="158"/>
      <c r="HQ3" s="158"/>
      <c r="HR3" s="158"/>
      <c r="HS3" s="158"/>
      <c r="HT3" s="158"/>
      <c r="HU3" s="158"/>
      <c r="HV3" s="158"/>
      <c r="HW3" s="158"/>
      <c r="HX3" s="158"/>
      <c r="HY3" s="158"/>
      <c r="HZ3" s="158"/>
      <c r="IA3" s="158"/>
      <c r="IB3" s="158"/>
      <c r="IC3" s="158"/>
      <c r="ID3" s="158"/>
      <c r="IE3" s="158"/>
      <c r="IF3" s="158"/>
      <c r="IG3" s="158"/>
      <c r="IH3" s="158"/>
      <c r="II3" s="158"/>
      <c r="IJ3" s="158"/>
      <c r="IK3" s="158"/>
      <c r="IL3" s="158"/>
      <c r="IM3" s="158"/>
      <c r="IN3" s="158"/>
      <c r="IO3" s="158"/>
      <c r="IP3" s="158"/>
      <c r="IQ3" s="158"/>
      <c r="IR3" s="158"/>
      <c r="IS3" s="158"/>
      <c r="IT3" s="158"/>
      <c r="IU3" s="158"/>
      <c r="IV3" s="158"/>
      <c r="IW3" s="158"/>
      <c r="IX3" s="158"/>
      <c r="IY3" s="158"/>
      <c r="IZ3" s="34"/>
      <c r="JA3" s="34"/>
      <c r="JB3" s="34"/>
      <c r="JC3" s="34"/>
      <c r="JD3" s="34"/>
      <c r="JE3" s="34"/>
      <c r="JF3" s="34"/>
      <c r="JG3" s="34"/>
      <c r="JH3" s="34"/>
      <c r="JI3" s="34"/>
      <c r="JJ3" s="34"/>
      <c r="JK3" s="34"/>
      <c r="JL3" s="88"/>
      <c r="JM3" s="88"/>
      <c r="JN3" s="88"/>
      <c r="JO3" s="158"/>
      <c r="JP3" s="158"/>
      <c r="JQ3" s="34"/>
      <c r="JR3" s="34"/>
      <c r="JS3" s="34"/>
      <c r="JT3" s="34" t="s">
        <v>276</v>
      </c>
      <c r="JU3" s="34" t="s">
        <v>276</v>
      </c>
      <c r="JV3" s="88" t="s">
        <v>276</v>
      </c>
      <c r="JW3" s="88" t="s">
        <v>276</v>
      </c>
      <c r="JX3" s="158" t="s">
        <v>276</v>
      </c>
      <c r="JY3" s="88" t="s">
        <v>276</v>
      </c>
      <c r="JZ3" s="88" t="s">
        <v>276</v>
      </c>
      <c r="KA3" s="158" t="s">
        <v>276</v>
      </c>
      <c r="KB3" s="88"/>
      <c r="KC3" s="158"/>
      <c r="KD3" s="158"/>
      <c r="KE3" s="158"/>
      <c r="KF3" s="158"/>
      <c r="KG3" s="158"/>
      <c r="KH3" s="88"/>
      <c r="KI3" s="87" t="s">
        <v>195</v>
      </c>
    </row>
    <row r="4" spans="1:295" s="2" customFormat="1" ht="65.25" customHeight="1">
      <c r="A4" s="93" t="str">
        <f>"Trial Number
("&amp;COUNT(A$5:A$345)-1&amp;")"</f>
        <v>Trial Number
(339)</v>
      </c>
      <c r="B4" s="93" t="s">
        <v>72</v>
      </c>
      <c r="C4" s="93" t="s">
        <v>68</v>
      </c>
      <c r="D4" s="200" t="s">
        <v>1607</v>
      </c>
      <c r="E4" s="93" t="str">
        <f ca="1">"Run Trials
("&amp;COUNTIFS(E$5:E$345,TRUE)&amp;")
("&amp;TEXT(COUNTIFS(E$5:E$345,TRUE)/(COUNTA($A$5:$A$345)-1),"0.0%)")</f>
        <v>Run Trials
(134)
(39.5%)</v>
      </c>
      <c r="F4" s="94" t="str">
        <f ca="1">"Full output
("&amp;TEXT(COUNTIFS($E$5:$E$345,TRUE,F$5:F$345,TRUE)/COUNTIFS($E$5:$E$345,TRUE),"0%)")</f>
        <v>Full output
(4%)</v>
      </c>
      <c r="G4" s="93" t="str">
        <f ca="1">"Report
("&amp;TEXT(COUNTIFS(G$5:G$345,TRUE)/(COUNTA(G$5:G$345)-1),"0.0%)")&amp;"
("&amp;TEXT(COUNTIFS(G$5:G$345,TRUE,$E$5:$E$345,TRUE)/COUNTIFS($E$5:$E$345,TRUE),"0%)")</f>
        <v>Report
(40.8%)
(99%)</v>
      </c>
      <c r="H4" s="95" t="s">
        <v>842</v>
      </c>
      <c r="I4" s="95"/>
      <c r="J4" s="95"/>
      <c r="K4" s="95"/>
      <c r="L4" s="95"/>
      <c r="M4" s="95"/>
      <c r="N4" s="95"/>
      <c r="O4" s="95"/>
      <c r="P4" s="95"/>
      <c r="Q4" s="95"/>
      <c r="R4" s="95"/>
      <c r="S4" s="95"/>
      <c r="T4" s="95"/>
      <c r="U4" s="95"/>
      <c r="V4" s="95"/>
      <c r="W4" s="95"/>
      <c r="X4" s="95"/>
      <c r="Y4" s="95"/>
      <c r="Z4" s="95"/>
      <c r="AA4" s="136" t="s">
        <v>4</v>
      </c>
      <c r="AB4" s="89" t="str">
        <f ca="1">IF(COUNTIFS(AB$5:AB$345,"Dup")&gt;0,"Dup","")</f>
        <v/>
      </c>
      <c r="AC4" s="89"/>
      <c r="AD4" s="90"/>
      <c r="AE4" s="90"/>
      <c r="AF4" s="90"/>
      <c r="AG4" s="90"/>
      <c r="AH4" s="159"/>
      <c r="AI4" s="159"/>
      <c r="AJ4" s="89"/>
      <c r="AK4" s="90"/>
      <c r="AL4" s="159"/>
      <c r="AM4" s="159" t="s">
        <v>1515</v>
      </c>
      <c r="AN4" s="159" t="s">
        <v>1516</v>
      </c>
      <c r="AO4" s="90"/>
      <c r="AP4" s="159"/>
      <c r="AQ4" s="90"/>
      <c r="AR4" s="159"/>
      <c r="AS4" s="159"/>
      <c r="AT4" s="159"/>
      <c r="AU4" s="159"/>
      <c r="AV4" s="159"/>
      <c r="AW4" s="89"/>
      <c r="AX4" s="90"/>
      <c r="AY4" s="159"/>
      <c r="AZ4" s="90"/>
      <c r="BA4" s="90"/>
      <c r="BB4" s="90"/>
      <c r="BC4" s="159" t="s">
        <v>979</v>
      </c>
      <c r="BD4" s="90"/>
      <c r="BE4" s="90"/>
      <c r="BF4" s="90"/>
      <c r="BG4" s="90"/>
      <c r="BH4" s="90"/>
      <c r="BI4" s="90" t="s">
        <v>396</v>
      </c>
      <c r="BJ4" s="90" t="s">
        <v>661</v>
      </c>
      <c r="BK4" s="89"/>
      <c r="BL4" s="90" t="s">
        <v>763</v>
      </c>
      <c r="BM4" s="90" t="s">
        <v>392</v>
      </c>
      <c r="BN4" s="90" t="s">
        <v>111</v>
      </c>
      <c r="BO4" s="90" t="s">
        <v>763</v>
      </c>
      <c r="BP4" s="90" t="s">
        <v>394</v>
      </c>
      <c r="BQ4" s="90" t="s">
        <v>763</v>
      </c>
      <c r="BR4" s="90" t="s">
        <v>393</v>
      </c>
      <c r="BS4" s="90" t="s">
        <v>367</v>
      </c>
      <c r="BT4" s="90" t="s">
        <v>392</v>
      </c>
      <c r="BU4" s="90" t="s">
        <v>763</v>
      </c>
      <c r="BV4" s="90"/>
      <c r="BW4" s="90"/>
      <c r="BX4" s="90"/>
      <c r="BY4" s="90" t="s">
        <v>6</v>
      </c>
      <c r="BZ4" s="90" t="s">
        <v>7</v>
      </c>
      <c r="CA4" s="90" t="s">
        <v>8</v>
      </c>
      <c r="CB4" s="90" t="s">
        <v>173</v>
      </c>
      <c r="CC4" s="90" t="s">
        <v>188</v>
      </c>
      <c r="CD4" s="90" t="s">
        <v>254</v>
      </c>
      <c r="CE4" s="90" t="s">
        <v>256</v>
      </c>
      <c r="CF4" s="90" t="s">
        <v>291</v>
      </c>
      <c r="CG4" s="89"/>
      <c r="CH4" s="159" t="s">
        <v>6</v>
      </c>
      <c r="CI4" s="159" t="s">
        <v>7</v>
      </c>
      <c r="CJ4" s="90"/>
      <c r="CK4" s="90" t="s">
        <v>8</v>
      </c>
      <c r="CL4" s="90"/>
      <c r="CM4" s="90"/>
      <c r="CN4" s="90"/>
      <c r="CO4" s="159" t="s">
        <v>309</v>
      </c>
      <c r="CP4" s="90"/>
      <c r="CQ4" s="90"/>
      <c r="CR4" s="90" t="s">
        <v>6</v>
      </c>
      <c r="CS4" s="90" t="s">
        <v>7</v>
      </c>
      <c r="CT4" s="90" t="s">
        <v>8</v>
      </c>
      <c r="CU4" s="90" t="s">
        <v>173</v>
      </c>
      <c r="CV4" s="90" t="s">
        <v>188</v>
      </c>
      <c r="CW4" s="90" t="s">
        <v>254</v>
      </c>
      <c r="CX4" s="90" t="s">
        <v>256</v>
      </c>
      <c r="CY4" s="90" t="s">
        <v>291</v>
      </c>
      <c r="CZ4" s="90" t="s">
        <v>6</v>
      </c>
      <c r="DA4" s="90" t="s">
        <v>7</v>
      </c>
      <c r="DB4" s="90" t="s">
        <v>8</v>
      </c>
      <c r="DC4" s="90" t="s">
        <v>173</v>
      </c>
      <c r="DD4" s="90" t="s">
        <v>188</v>
      </c>
      <c r="DE4" s="90" t="s">
        <v>254</v>
      </c>
      <c r="DF4" s="91" t="s">
        <v>309</v>
      </c>
      <c r="DG4" s="91" t="s">
        <v>979</v>
      </c>
      <c r="DH4" s="91" t="s">
        <v>979</v>
      </c>
      <c r="DI4" s="90" t="s">
        <v>309</v>
      </c>
      <c r="DJ4" s="90" t="s">
        <v>309</v>
      </c>
      <c r="DK4" s="90" t="s">
        <v>699</v>
      </c>
      <c r="DL4" s="90" t="s">
        <v>309</v>
      </c>
      <c r="DM4" s="90" t="s">
        <v>309</v>
      </c>
      <c r="DN4" s="90" t="s">
        <v>309</v>
      </c>
      <c r="DO4" s="90" t="s">
        <v>859</v>
      </c>
      <c r="DP4" s="90" t="s">
        <v>859</v>
      </c>
      <c r="DQ4" s="90" t="s">
        <v>613</v>
      </c>
      <c r="DR4" s="90" t="s">
        <v>515</v>
      </c>
      <c r="DS4" s="90" t="s">
        <v>516</v>
      </c>
      <c r="DT4" s="90" t="s">
        <v>615</v>
      </c>
      <c r="DU4" s="90" t="s">
        <v>616</v>
      </c>
      <c r="DV4" s="90" t="s">
        <v>640</v>
      </c>
      <c r="DW4" s="90" t="s">
        <v>641</v>
      </c>
      <c r="DX4" s="89"/>
      <c r="DY4" s="90" t="s">
        <v>6</v>
      </c>
      <c r="DZ4" s="90" t="s">
        <v>7</v>
      </c>
      <c r="EA4" s="90" t="s">
        <v>8</v>
      </c>
      <c r="EB4" s="90" t="s">
        <v>6</v>
      </c>
      <c r="EC4" s="90" t="s">
        <v>7</v>
      </c>
      <c r="ED4" s="90" t="s">
        <v>8</v>
      </c>
      <c r="EE4" s="90" t="s">
        <v>173</v>
      </c>
      <c r="EF4" s="90"/>
      <c r="EG4" s="90"/>
      <c r="EH4" s="90"/>
      <c r="EI4" s="90"/>
      <c r="EJ4" s="90"/>
      <c r="EK4" s="90"/>
      <c r="EL4" s="90"/>
      <c r="EM4" s="90"/>
      <c r="EN4" s="90"/>
      <c r="EO4" s="90"/>
      <c r="EP4" s="90"/>
      <c r="EQ4" s="90" t="s">
        <v>660</v>
      </c>
      <c r="ER4" s="90" t="s">
        <v>659</v>
      </c>
      <c r="ES4" s="90" t="s">
        <v>800</v>
      </c>
      <c r="ET4" s="90" t="s">
        <v>801</v>
      </c>
      <c r="EU4" s="90" t="s">
        <v>33</v>
      </c>
      <c r="EV4" s="90" t="s">
        <v>96</v>
      </c>
      <c r="EW4" s="90" t="s">
        <v>7</v>
      </c>
      <c r="EX4" s="90" t="s">
        <v>572</v>
      </c>
      <c r="EY4" s="90"/>
      <c r="EZ4" s="90"/>
      <c r="FA4" s="90"/>
      <c r="FB4" s="90"/>
      <c r="FC4" s="90" t="s">
        <v>843</v>
      </c>
      <c r="FD4" s="90" t="s">
        <v>394</v>
      </c>
      <c r="FE4" s="90" t="s">
        <v>934</v>
      </c>
      <c r="FF4" s="90" t="s">
        <v>392</v>
      </c>
      <c r="FG4" s="90" t="s">
        <v>606</v>
      </c>
      <c r="FH4" s="90" t="s">
        <v>417</v>
      </c>
      <c r="FI4" s="89"/>
      <c r="FJ4" s="90"/>
      <c r="FK4" s="90"/>
      <c r="FL4" s="90"/>
      <c r="FM4" s="90" t="s">
        <v>1515</v>
      </c>
      <c r="FN4" s="159"/>
      <c r="FO4" s="90" t="s">
        <v>6</v>
      </c>
      <c r="FP4" s="90" t="s">
        <v>7</v>
      </c>
      <c r="FQ4" s="90" t="s">
        <v>8</v>
      </c>
      <c r="FR4" s="90" t="s">
        <v>880</v>
      </c>
      <c r="FS4" s="90" t="s">
        <v>843</v>
      </c>
      <c r="FT4" s="90" t="s">
        <v>581</v>
      </c>
      <c r="FU4" s="90" t="s">
        <v>6</v>
      </c>
      <c r="FV4" s="90" t="s">
        <v>6</v>
      </c>
      <c r="FW4" s="90" t="s">
        <v>720</v>
      </c>
      <c r="FX4" s="90" t="s">
        <v>720</v>
      </c>
      <c r="FY4" s="90" t="s">
        <v>6</v>
      </c>
      <c r="FZ4" s="90"/>
      <c r="GA4" s="90"/>
      <c r="GB4" s="90"/>
      <c r="GC4" s="169" t="s">
        <v>1624</v>
      </c>
      <c r="GD4" s="90"/>
      <c r="GE4" s="159" t="s">
        <v>870</v>
      </c>
      <c r="GF4" s="90"/>
      <c r="GG4" s="90" t="s">
        <v>837</v>
      </c>
      <c r="GH4" s="90"/>
      <c r="GI4" s="90" t="s">
        <v>872</v>
      </c>
      <c r="GJ4" s="90" t="s">
        <v>910</v>
      </c>
      <c r="GK4" s="90" t="s">
        <v>911</v>
      </c>
      <c r="GL4" s="90" t="s">
        <v>912</v>
      </c>
      <c r="GM4" s="90" t="s">
        <v>909</v>
      </c>
      <c r="GN4" s="90"/>
      <c r="GO4" s="90" t="s">
        <v>360</v>
      </c>
      <c r="GP4" s="90" t="s">
        <v>394</v>
      </c>
      <c r="GQ4" s="90" t="s">
        <v>360</v>
      </c>
      <c r="GR4" s="90"/>
      <c r="GS4" s="90" t="s">
        <v>362</v>
      </c>
      <c r="GT4" s="90" t="s">
        <v>839</v>
      </c>
      <c r="GU4" s="90" t="s">
        <v>6</v>
      </c>
      <c r="GV4" s="90" t="s">
        <v>6</v>
      </c>
      <c r="GW4" s="90" t="s">
        <v>6</v>
      </c>
      <c r="GX4" s="90"/>
      <c r="GY4" s="159" t="s">
        <v>1461</v>
      </c>
      <c r="GZ4" s="159" t="s">
        <v>1609</v>
      </c>
      <c r="HA4" s="159" t="s">
        <v>1610</v>
      </c>
      <c r="HB4" s="159" t="s">
        <v>1611</v>
      </c>
      <c r="HC4" s="159" t="s">
        <v>1612</v>
      </c>
      <c r="HD4" s="159" t="s">
        <v>1613</v>
      </c>
      <c r="HE4" s="159" t="s">
        <v>1614</v>
      </c>
      <c r="HF4" s="159" t="s">
        <v>1615</v>
      </c>
      <c r="HG4" s="159" t="s">
        <v>1616</v>
      </c>
      <c r="HH4" s="159" t="s">
        <v>1617</v>
      </c>
      <c r="HI4" s="159" t="s">
        <v>1618</v>
      </c>
      <c r="HJ4" s="159" t="s">
        <v>1619</v>
      </c>
      <c r="HK4" s="159" t="s">
        <v>1620</v>
      </c>
      <c r="HL4" s="159" t="s">
        <v>1621</v>
      </c>
      <c r="HM4" s="159" t="s">
        <v>1622</v>
      </c>
      <c r="HN4" s="159" t="s">
        <v>1625</v>
      </c>
      <c r="HO4" s="159" t="s">
        <v>1626</v>
      </c>
      <c r="HP4" s="159" t="s">
        <v>1627</v>
      </c>
      <c r="HQ4" s="159" t="s">
        <v>1628</v>
      </c>
      <c r="HR4" s="159" t="s">
        <v>1629</v>
      </c>
      <c r="HS4" s="159" t="s">
        <v>1630</v>
      </c>
      <c r="HT4" s="159" t="s">
        <v>1631</v>
      </c>
      <c r="HU4" s="159" t="s">
        <v>1632</v>
      </c>
      <c r="HV4" s="159" t="s">
        <v>1633</v>
      </c>
      <c r="HW4" s="159" t="s">
        <v>1634</v>
      </c>
      <c r="HX4" s="159" t="s">
        <v>1635</v>
      </c>
      <c r="HY4" s="159" t="s">
        <v>1636</v>
      </c>
      <c r="HZ4" s="159" t="s">
        <v>1637</v>
      </c>
      <c r="IA4" s="159" t="s">
        <v>1638</v>
      </c>
      <c r="IB4" s="159" t="s">
        <v>1639</v>
      </c>
      <c r="IC4" s="159" t="s">
        <v>1640</v>
      </c>
      <c r="ID4" s="159" t="s">
        <v>1641</v>
      </c>
      <c r="IE4" s="159" t="s">
        <v>1642</v>
      </c>
      <c r="IF4" s="159" t="s">
        <v>1643</v>
      </c>
      <c r="IG4" s="159" t="s">
        <v>1644</v>
      </c>
      <c r="IH4" s="159" t="s">
        <v>1645</v>
      </c>
      <c r="II4" s="159" t="s">
        <v>1646</v>
      </c>
      <c r="IJ4" s="159" t="s">
        <v>1647</v>
      </c>
      <c r="IK4" s="159" t="s">
        <v>1648</v>
      </c>
      <c r="IL4" s="159" t="s">
        <v>1649</v>
      </c>
      <c r="IM4" s="159" t="s">
        <v>1650</v>
      </c>
      <c r="IN4" s="159" t="s">
        <v>1651</v>
      </c>
      <c r="IO4" s="159" t="s">
        <v>1652</v>
      </c>
      <c r="IP4" s="159" t="s">
        <v>1476</v>
      </c>
      <c r="IQ4" s="159" t="s">
        <v>1491</v>
      </c>
      <c r="IR4" s="159" t="s">
        <v>1477</v>
      </c>
      <c r="IS4" s="159" t="s">
        <v>1492</v>
      </c>
      <c r="IT4" s="159" t="s">
        <v>1478</v>
      </c>
      <c r="IU4" s="159" t="s">
        <v>1500</v>
      </c>
      <c r="IV4" s="159" t="s">
        <v>1479</v>
      </c>
      <c r="IW4" s="159" t="s">
        <v>1502</v>
      </c>
      <c r="IX4" s="159" t="s">
        <v>1480</v>
      </c>
      <c r="IY4" s="159" t="s">
        <v>1548</v>
      </c>
      <c r="IZ4" s="89"/>
      <c r="JA4" s="90"/>
      <c r="JB4" s="159"/>
      <c r="JC4" s="159" t="s">
        <v>414</v>
      </c>
      <c r="JD4" s="90" t="s">
        <v>419</v>
      </c>
      <c r="JE4" s="90" t="s">
        <v>414</v>
      </c>
      <c r="JF4" s="90" t="s">
        <v>426</v>
      </c>
      <c r="JG4" s="90" t="s">
        <v>420</v>
      </c>
      <c r="JH4" s="90"/>
      <c r="JI4" s="90"/>
      <c r="JJ4" s="90"/>
      <c r="JK4" s="90"/>
      <c r="JL4" s="90"/>
      <c r="JM4" s="90"/>
      <c r="JN4" s="90"/>
      <c r="JO4" s="159" t="s">
        <v>1552</v>
      </c>
      <c r="JP4" s="159" t="s">
        <v>1553</v>
      </c>
      <c r="JQ4" s="90" t="s">
        <v>534</v>
      </c>
      <c r="JR4" s="89"/>
      <c r="JS4" s="90"/>
      <c r="JT4" s="159"/>
      <c r="JU4" s="159" t="s">
        <v>6</v>
      </c>
      <c r="JV4" s="90" t="s">
        <v>7</v>
      </c>
      <c r="JW4" s="159" t="s">
        <v>8</v>
      </c>
      <c r="JX4" s="159" t="s">
        <v>188</v>
      </c>
      <c r="JY4" s="90" t="s">
        <v>254</v>
      </c>
      <c r="JZ4" s="90" t="s">
        <v>256</v>
      </c>
      <c r="KA4" s="159"/>
      <c r="KB4" s="90"/>
      <c r="KC4" s="159"/>
      <c r="KD4" s="159"/>
      <c r="KE4" s="159"/>
      <c r="KF4" s="159"/>
      <c r="KG4" s="159"/>
      <c r="KH4" s="90"/>
      <c r="KI4" s="92" t="s">
        <v>195</v>
      </c>
    </row>
    <row r="5" spans="1:295">
      <c r="A5" s="24">
        <f>ROW(A5)-5</f>
        <v>0</v>
      </c>
      <c r="B5" s="24"/>
      <c r="C5">
        <v>0</v>
      </c>
      <c r="D5" s="148" t="s">
        <v>884</v>
      </c>
      <c r="E5" t="b">
        <v>0</v>
      </c>
      <c r="F5" t="b">
        <v>0</v>
      </c>
      <c r="G5" t="b">
        <v>0</v>
      </c>
      <c r="AA5" s="137" t="s">
        <v>5</v>
      </c>
      <c r="AD5" s="5" t="str">
        <f t="shared" ref="AD5:AI5" si="0">_xlfn.IFS(OR(AD$1="sam",AD$1="sai"),1,AD$1="sav","-",OR(AD$1="sap",AD$1="saa",AD$1="sar",AD$1="sat"),0)</f>
        <v>-</v>
      </c>
      <c r="AE5" s="5" t="str">
        <f t="shared" si="0"/>
        <v>-</v>
      </c>
      <c r="AF5" s="5" t="str">
        <f t="shared" si="0"/>
        <v>-</v>
      </c>
      <c r="AG5" s="5" t="str">
        <f t="shared" si="0"/>
        <v>-</v>
      </c>
      <c r="AH5" s="5" t="str">
        <f t="shared" si="0"/>
        <v>-</v>
      </c>
      <c r="AI5" s="166" t="str">
        <f t="shared" si="0"/>
        <v>-</v>
      </c>
      <c r="AK5" s="5" t="str">
        <f t="shared" ref="AK5:BJ5" si="1">_xlfn.IFS(OR(AK$1="sam",AK$1="sai"),1,AK$1="sav","-",OR(AK$1="sap",AK$1="saa",AK$1="sar",AK$1="sat"),0)</f>
        <v>-</v>
      </c>
      <c r="AL5" s="166" t="str">
        <f t="shared" si="1"/>
        <v>-</v>
      </c>
      <c r="AM5" s="166" t="str">
        <f t="shared" si="1"/>
        <v>-</v>
      </c>
      <c r="AN5" s="166" t="str">
        <f t="shared" si="1"/>
        <v>-</v>
      </c>
      <c r="AO5" s="5" t="str">
        <f t="shared" si="1"/>
        <v>-</v>
      </c>
      <c r="AP5" s="166" t="str">
        <f>_xlfn.IFS(OR(AP$1="sam",AP$1="sai"),1,AP$1="sav","-",OR(AP$1="sap",AP$1="saa",AP$1="sar",AP$1="sat"),0)</f>
        <v>-</v>
      </c>
      <c r="AQ5" s="5" t="str">
        <f>_xlfn.IFS(OR(AQ$1="sam",AQ$1="sai"),1,AQ$1="sav","-",OR(AQ$1="sap",AQ$1="saa",AQ$1="sar",AQ$1="sat"),0)</f>
        <v>-</v>
      </c>
      <c r="AR5" s="166" t="str">
        <f t="shared" ref="AR5:AV5" si="2">_xlfn.IFS(OR(AR$1="sam",AR$1="sai"),1,AR$1="sav","-",OR(AR$1="sap",AR$1="saa",AR$1="sar",AR$1="sat"),0)</f>
        <v>-</v>
      </c>
      <c r="AS5" s="166" t="str">
        <f t="shared" si="2"/>
        <v>-</v>
      </c>
      <c r="AT5" s="166" t="str">
        <f t="shared" si="2"/>
        <v>-</v>
      </c>
      <c r="AU5" s="166" t="str">
        <f t="shared" si="2"/>
        <v>-</v>
      </c>
      <c r="AV5" s="166" t="str">
        <f t="shared" si="2"/>
        <v>-</v>
      </c>
      <c r="AX5" s="5" t="str">
        <f t="shared" si="1"/>
        <v>-</v>
      </c>
      <c r="AY5" s="166" t="str">
        <f>_xlfn.IFS(OR(AY$1="sam",AY$1="sai"),1,AY$1="sav","-",OR(AY$1="sap",AY$1="saa",AY$1="sar",AY$1="sat"),0)</f>
        <v>-</v>
      </c>
      <c r="AZ5" s="5" t="str">
        <f>_xlfn.IFS(OR(AZ$1="sam",AZ$1="sai"),1,AZ$1="sav","-",OR(AZ$1="sap",AZ$1="saa",AZ$1="sar",AZ$1="sat"),0)</f>
        <v>-</v>
      </c>
      <c r="BA5" s="5" t="str">
        <f>_xlfn.IFS(OR(BA$1="sam",BA$1="sai"),1,BA$1="sav","-",OR(BA$1="sap",BA$1="saa",BA$1="sar",BA$1="sat"),0)</f>
        <v>-</v>
      </c>
      <c r="BB5" s="5" t="str">
        <f t="shared" si="1"/>
        <v>-</v>
      </c>
      <c r="BC5" s="150" t="str">
        <f t="shared" si="1"/>
        <v>-</v>
      </c>
      <c r="BD5" s="5" t="str">
        <f t="shared" si="1"/>
        <v>-</v>
      </c>
      <c r="BE5" s="5" t="str">
        <f t="shared" si="1"/>
        <v>-</v>
      </c>
      <c r="BF5" s="5" t="str">
        <f t="shared" si="1"/>
        <v>-</v>
      </c>
      <c r="BG5" s="5">
        <f t="shared" si="1"/>
        <v>1</v>
      </c>
      <c r="BH5" s="5">
        <f t="shared" si="1"/>
        <v>1</v>
      </c>
      <c r="BI5" s="5" t="str">
        <f t="shared" si="1"/>
        <v>-</v>
      </c>
      <c r="BJ5" s="5" t="str">
        <f t="shared" si="1"/>
        <v>-</v>
      </c>
      <c r="BL5" s="5" t="str">
        <f t="shared" ref="BL5:BV5" si="3">_xlfn.IFS(OR(BL$1="sam",BL$1="sai"),1,BL$1="sav","-",OR(BL$1="sap",BL$1="saa",BL$1="sar",BL$1="sat"),0)</f>
        <v>-</v>
      </c>
      <c r="BM5" s="5" t="str">
        <f t="shared" si="3"/>
        <v>-</v>
      </c>
      <c r="BN5" s="5" t="str">
        <f t="shared" si="3"/>
        <v>-</v>
      </c>
      <c r="BO5" s="5" t="str">
        <f t="shared" si="3"/>
        <v>-</v>
      </c>
      <c r="BP5" s="5" t="str">
        <f t="shared" si="3"/>
        <v>-</v>
      </c>
      <c r="BQ5" s="5" t="str">
        <f t="shared" si="3"/>
        <v>-</v>
      </c>
      <c r="BR5" s="5" t="str">
        <f t="shared" si="3"/>
        <v>-</v>
      </c>
      <c r="BS5" s="5" t="str">
        <f t="shared" si="3"/>
        <v>-</v>
      </c>
      <c r="BT5" s="5" t="str">
        <f t="shared" si="3"/>
        <v>-</v>
      </c>
      <c r="BU5" s="5" t="str">
        <f t="shared" si="3"/>
        <v>-</v>
      </c>
      <c r="BV5" s="5" t="str">
        <f t="shared" si="3"/>
        <v>-</v>
      </c>
      <c r="BW5" s="5" t="str">
        <f t="shared" ref="BW5:CQ5" si="4">_xlfn.IFS(OR(BW$1="sam",BW$1="sai"),1,BW$1="sav","-",OR(BW$1="sap",BW$1="saa",BW$1="sar",BW$1="sat"),0)</f>
        <v>-</v>
      </c>
      <c r="BX5" s="5" t="str">
        <f t="shared" si="4"/>
        <v>-</v>
      </c>
      <c r="BY5" s="5" t="str">
        <f t="shared" si="4"/>
        <v>-</v>
      </c>
      <c r="BZ5" s="5" t="str">
        <f t="shared" si="4"/>
        <v>-</v>
      </c>
      <c r="CA5" s="5" t="str">
        <f t="shared" si="4"/>
        <v>-</v>
      </c>
      <c r="CB5" s="5" t="str">
        <f t="shared" si="4"/>
        <v>-</v>
      </c>
      <c r="CC5" s="5" t="str">
        <f t="shared" si="4"/>
        <v>-</v>
      </c>
      <c r="CD5" s="5" t="str">
        <f t="shared" si="4"/>
        <v>-</v>
      </c>
      <c r="CE5" s="5" t="str">
        <f t="shared" si="4"/>
        <v>-</v>
      </c>
      <c r="CF5" s="5" t="str">
        <f t="shared" si="4"/>
        <v>-</v>
      </c>
      <c r="CH5" s="5" t="str">
        <f t="shared" si="4"/>
        <v>-</v>
      </c>
      <c r="CI5" s="5" t="str">
        <f t="shared" si="4"/>
        <v>-</v>
      </c>
      <c r="CJ5" s="5" t="str">
        <f t="shared" si="4"/>
        <v>-</v>
      </c>
      <c r="CK5" s="5" t="str">
        <f t="shared" si="4"/>
        <v>-</v>
      </c>
      <c r="CL5" s="5" t="str">
        <f t="shared" si="4"/>
        <v>-</v>
      </c>
      <c r="CM5" s="5" t="str">
        <f t="shared" si="4"/>
        <v>-</v>
      </c>
      <c r="CN5" s="5" t="str">
        <f t="shared" si="4"/>
        <v>-</v>
      </c>
      <c r="CO5" s="5" t="str">
        <f t="shared" si="4"/>
        <v>-</v>
      </c>
      <c r="CP5" s="5" t="str">
        <f t="shared" si="4"/>
        <v>-</v>
      </c>
      <c r="CQ5" s="5" t="str">
        <f t="shared" si="4"/>
        <v>-</v>
      </c>
      <c r="CR5" s="5" t="str">
        <f t="shared" ref="CR5:DV5" si="5">_xlfn.IFS(OR(CR$1="sam",CR$1="sai"),1,CR$1="sav","-",OR(CR$1="sap",CR$1="saa",CR$1="sar",CR$1="sat"),0)</f>
        <v>-</v>
      </c>
      <c r="CS5" s="5" t="str">
        <f t="shared" si="5"/>
        <v>-</v>
      </c>
      <c r="CT5" s="5" t="str">
        <f t="shared" si="5"/>
        <v>-</v>
      </c>
      <c r="CU5" s="5" t="str">
        <f t="shared" si="5"/>
        <v>-</v>
      </c>
      <c r="CV5" s="5" t="str">
        <f t="shared" si="5"/>
        <v>-</v>
      </c>
      <c r="CW5" s="5" t="str">
        <f t="shared" si="5"/>
        <v>-</v>
      </c>
      <c r="CX5" s="5" t="str">
        <f t="shared" si="5"/>
        <v>-</v>
      </c>
      <c r="CY5" s="5" t="str">
        <f t="shared" si="5"/>
        <v>-</v>
      </c>
      <c r="CZ5" s="5" t="str">
        <f t="shared" si="5"/>
        <v>-</v>
      </c>
      <c r="DA5" s="5" t="str">
        <f t="shared" si="5"/>
        <v>-</v>
      </c>
      <c r="DB5" s="5" t="str">
        <f t="shared" si="5"/>
        <v>-</v>
      </c>
      <c r="DC5" s="5" t="str">
        <f t="shared" si="5"/>
        <v>-</v>
      </c>
      <c r="DD5" s="5" t="str">
        <f t="shared" si="5"/>
        <v>-</v>
      </c>
      <c r="DE5" s="5" t="str">
        <f t="shared" si="5"/>
        <v>-</v>
      </c>
      <c r="DF5" s="5">
        <f t="shared" si="5"/>
        <v>0</v>
      </c>
      <c r="DG5" s="166">
        <f t="shared" si="5"/>
        <v>0</v>
      </c>
      <c r="DH5" s="166">
        <f t="shared" si="5"/>
        <v>0</v>
      </c>
      <c r="DI5" s="5">
        <f t="shared" si="5"/>
        <v>0</v>
      </c>
      <c r="DJ5" s="5">
        <f t="shared" si="5"/>
        <v>0</v>
      </c>
      <c r="DK5" s="5">
        <f t="shared" si="5"/>
        <v>0</v>
      </c>
      <c r="DL5" s="5">
        <f t="shared" si="5"/>
        <v>0</v>
      </c>
      <c r="DM5" s="5" t="str">
        <f t="shared" si="5"/>
        <v>-</v>
      </c>
      <c r="DN5" s="5" t="str">
        <f t="shared" si="5"/>
        <v>-</v>
      </c>
      <c r="DO5" s="5" t="str">
        <f t="shared" si="5"/>
        <v>-</v>
      </c>
      <c r="DP5" s="5" t="str">
        <f t="shared" si="5"/>
        <v>-</v>
      </c>
      <c r="DQ5" s="5" t="str">
        <f t="shared" si="5"/>
        <v>-</v>
      </c>
      <c r="DR5" s="5" t="str">
        <f t="shared" si="5"/>
        <v>-</v>
      </c>
      <c r="DS5" s="5" t="str">
        <f t="shared" si="5"/>
        <v>-</v>
      </c>
      <c r="DT5" s="5" t="str">
        <f t="shared" si="5"/>
        <v>-</v>
      </c>
      <c r="DU5" s="5" t="str">
        <f t="shared" si="5"/>
        <v>-</v>
      </c>
      <c r="DV5" s="5" t="str">
        <f t="shared" si="5"/>
        <v>-</v>
      </c>
      <c r="DW5" s="5" t="str">
        <f>_xlfn.IFS(OR(DW$1="sam",DW$1="sai"),1,DW$1="sav","-",OR(DW$1="sap",DW$1="saa",DW$1="sar",DW$1="sat"),0)</f>
        <v>-</v>
      </c>
      <c r="DY5" s="5" t="str">
        <f t="shared" ref="DY5:EE5" si="6">_xlfn.IFS(OR(DY$1="sam",DY$1="sai"),1,DY$1="sav","-",OR(DY$1="sap",DY$1="saa",DY$1="sar",DY$1="sat"),0)</f>
        <v>-</v>
      </c>
      <c r="DZ5" s="5" t="str">
        <f t="shared" si="6"/>
        <v>-</v>
      </c>
      <c r="EA5" s="5" t="str">
        <f t="shared" si="6"/>
        <v>-</v>
      </c>
      <c r="EB5" s="5" t="str">
        <f t="shared" si="6"/>
        <v>-</v>
      </c>
      <c r="EC5" s="5" t="str">
        <f t="shared" si="6"/>
        <v>-</v>
      </c>
      <c r="ED5" s="5" t="str">
        <f t="shared" si="6"/>
        <v>-</v>
      </c>
      <c r="EE5" s="5" t="str">
        <f t="shared" si="6"/>
        <v>-</v>
      </c>
      <c r="EF5" s="5">
        <f t="shared" ref="EF5:FR5" si="7">_xlfn.IFS(OR(EF$1="sam",EF$1="sai"),1,EF$1="sav","-",OR(EF$1="sap",EF$1="saa",EF$1="sar",EF$1="sat"),0)</f>
        <v>0</v>
      </c>
      <c r="EG5" s="5" t="str">
        <f t="shared" si="7"/>
        <v>-</v>
      </c>
      <c r="EH5" s="5">
        <f>_xlfn.IFS(OR(EH$1="sam",EH$1="sai"),1,EH$1="sav","-",OR(EH$1="sap",EH$1="saa",EH$1="sar",EH$1="sat"),0)</f>
        <v>1</v>
      </c>
      <c r="EI5" s="5">
        <f>_xlfn.IFS(OR(EI$1="sam",EI$1="sai"),1,EI$1="sav","-",OR(EI$1="sap",EI$1="saa",EI$1="sar",EI$1="sat"),0)</f>
        <v>0</v>
      </c>
      <c r="EJ5" s="5">
        <f t="shared" si="7"/>
        <v>1</v>
      </c>
      <c r="EK5" s="5">
        <f t="shared" si="7"/>
        <v>0</v>
      </c>
      <c r="EL5" s="5">
        <f t="shared" si="7"/>
        <v>1</v>
      </c>
      <c r="EM5" s="5">
        <f t="shared" si="7"/>
        <v>1</v>
      </c>
      <c r="EN5" s="5">
        <f t="shared" si="7"/>
        <v>1</v>
      </c>
      <c r="EO5" s="5">
        <f t="shared" si="7"/>
        <v>0</v>
      </c>
      <c r="EP5" s="5">
        <f t="shared" si="7"/>
        <v>0</v>
      </c>
      <c r="EQ5" s="5">
        <f t="shared" si="7"/>
        <v>0</v>
      </c>
      <c r="ER5" s="5">
        <f t="shared" si="7"/>
        <v>0</v>
      </c>
      <c r="ES5" s="5">
        <f t="shared" si="7"/>
        <v>0</v>
      </c>
      <c r="ET5" s="5">
        <f t="shared" si="7"/>
        <v>0</v>
      </c>
      <c r="EU5" s="5">
        <f t="shared" si="7"/>
        <v>0</v>
      </c>
      <c r="EV5" s="5">
        <f t="shared" si="7"/>
        <v>0</v>
      </c>
      <c r="EW5" s="5">
        <f>_xlfn.IFS(OR(EW$1="sam",EW$1="sai"),1,EW$1="sav","-",OR(EW$1="sap",EW$1="saa",EW$1="sar",EW$1="sat"),0)</f>
        <v>0</v>
      </c>
      <c r="EX5" s="5">
        <f>_xlfn.IFS(OR(EX$1="sam",EX$1="sai"),1,EX$1="sav","-",OR(EX$1="sap",EX$1="saa",EX$1="sar",EX$1="sat"),0)</f>
        <v>0</v>
      </c>
      <c r="EY5" s="5">
        <f t="shared" si="7"/>
        <v>0</v>
      </c>
      <c r="EZ5" s="5">
        <f t="shared" si="7"/>
        <v>0</v>
      </c>
      <c r="FA5" s="5">
        <f t="shared" ref="FA5:FH5" si="8">_xlfn.IFS(OR(FA$1="sam",FA$1="sai"),1,FA$1="sav","-",OR(FA$1="sap",FA$1="saa",FA$1="sar",FA$1="sat"),0)</f>
        <v>1</v>
      </c>
      <c r="FB5" s="5">
        <f t="shared" si="8"/>
        <v>0</v>
      </c>
      <c r="FC5" s="5">
        <f t="shared" si="8"/>
        <v>0</v>
      </c>
      <c r="FD5" s="5">
        <f t="shared" si="8"/>
        <v>0</v>
      </c>
      <c r="FE5" s="5">
        <f t="shared" si="8"/>
        <v>0</v>
      </c>
      <c r="FF5" s="5">
        <f t="shared" si="8"/>
        <v>0</v>
      </c>
      <c r="FG5" s="5">
        <f t="shared" si="8"/>
        <v>0</v>
      </c>
      <c r="FH5" s="5">
        <f t="shared" si="8"/>
        <v>0</v>
      </c>
      <c r="FJ5" s="5" t="str">
        <f t="shared" ref="FJ5:FN5" si="9">_xlfn.IFS(OR(FJ$1="sam",FJ$1="sai"),1,FJ$1="sav","-",OR(FJ$1="sap",FJ$1="saa",FJ$1="sar",FJ$1="sat"),0)</f>
        <v>-</v>
      </c>
      <c r="FK5" s="5" t="str">
        <f t="shared" si="9"/>
        <v>-</v>
      </c>
      <c r="FL5" s="5" t="str">
        <f t="shared" si="9"/>
        <v>-</v>
      </c>
      <c r="FM5" s="5" t="str">
        <f t="shared" si="9"/>
        <v>-</v>
      </c>
      <c r="FN5" s="166" t="str">
        <f t="shared" si="9"/>
        <v>-</v>
      </c>
      <c r="FO5" s="5" t="str">
        <f t="shared" si="7"/>
        <v>-</v>
      </c>
      <c r="FP5" s="5" t="str">
        <f t="shared" si="7"/>
        <v>-</v>
      </c>
      <c r="FQ5" s="5" t="str">
        <f t="shared" si="7"/>
        <v>-</v>
      </c>
      <c r="FR5" s="5">
        <f t="shared" si="7"/>
        <v>0</v>
      </c>
      <c r="FS5" s="5" t="str">
        <f t="shared" ref="FS5:KH5" si="10">_xlfn.IFS(OR(FS$1="sam",FS$1="sai"),1,FS$1="sav","-",OR(FS$1="sap",FS$1="saa",FS$1="sar",FS$1="sat"),0)</f>
        <v>-</v>
      </c>
      <c r="FT5" s="5" t="str">
        <f t="shared" si="10"/>
        <v>-</v>
      </c>
      <c r="FU5" s="5" t="str">
        <f t="shared" si="10"/>
        <v>-</v>
      </c>
      <c r="FV5" s="5" t="str">
        <f>_xlfn.IFS(OR(FV$1="sam",FV$1="sai"),1,FV$1="sav","-",OR(FV$1="sap",FV$1="saa",FV$1="sar",FV$1="sat"),0)</f>
        <v>-</v>
      </c>
      <c r="FW5" s="5" t="str">
        <f t="shared" si="10"/>
        <v>-</v>
      </c>
      <c r="FX5" s="5" t="str">
        <f t="shared" si="10"/>
        <v>-</v>
      </c>
      <c r="FY5" s="5" t="str">
        <f t="shared" si="10"/>
        <v>-</v>
      </c>
      <c r="FZ5" s="5" t="str">
        <f t="shared" si="10"/>
        <v>-</v>
      </c>
      <c r="GA5" s="5" t="str">
        <f t="shared" si="10"/>
        <v>-</v>
      </c>
      <c r="GB5" s="5" t="str">
        <f t="shared" si="10"/>
        <v>-</v>
      </c>
      <c r="GC5" s="5" t="str">
        <f t="shared" si="10"/>
        <v>-</v>
      </c>
      <c r="GD5" s="5" t="str">
        <f t="shared" si="10"/>
        <v>-</v>
      </c>
      <c r="GE5" s="5" t="str">
        <f t="shared" si="10"/>
        <v>-</v>
      </c>
      <c r="GF5" s="5" t="str">
        <f>_xlfn.IFS(OR(GF$1="sam",GF$1="sai"),1,GF$1="sav","-",OR(GF$1="sap",GF$1="saa",GF$1="sar",GF$1="sat"),0)</f>
        <v>-</v>
      </c>
      <c r="GG5" s="5" t="str">
        <f>_xlfn.IFS(OR(GG$1="sam",GG$1="sai"),1,GG$1="sav","-",OR(GG$1="sap",GG$1="saa",GG$1="sar",GG$1="sat"),0)</f>
        <v>-</v>
      </c>
      <c r="GH5" s="5" t="str">
        <f>_xlfn.IFS(OR(GH$1="sam",GH$1="sai"),1,GH$1="sav","-",OR(GH$1="sap",GH$1="saa",GH$1="sar",GH$1="sat"),0)</f>
        <v>-</v>
      </c>
      <c r="GI5" s="5" t="str">
        <f>_xlfn.IFS(OR(GI$1="sam",GI$1="sai"),1,GI$1="sav","-",OR(GI$1="sap",GI$1="saa",GI$1="sar",GI$1="sat"),0)</f>
        <v>-</v>
      </c>
      <c r="GJ5" s="5" t="str">
        <f>_xlfn.IFS(OR(GJ$1="sam",GJ$1="sai"),1,GJ$1="sav","-",OR(GJ$1="sap",GJ$1="saa",GJ$1="sar",GJ$1="sat"),0)</f>
        <v>-</v>
      </c>
      <c r="GK5" s="5" t="str">
        <f t="shared" ref="GK5:GM5" si="11">_xlfn.IFS(OR(GK$1="sam",GK$1="sai"),1,GK$1="sav","-",OR(GK$1="sap",GK$1="saa",GK$1="sar",GK$1="sat"),0)</f>
        <v>-</v>
      </c>
      <c r="GL5" s="5" t="str">
        <f t="shared" si="11"/>
        <v>-</v>
      </c>
      <c r="GM5" s="5" t="str">
        <f t="shared" si="11"/>
        <v>-</v>
      </c>
      <c r="GN5" s="5" t="str">
        <f t="shared" si="10"/>
        <v>-</v>
      </c>
      <c r="GO5" s="5" t="str">
        <f t="shared" si="10"/>
        <v>-</v>
      </c>
      <c r="GP5" s="5" t="str">
        <f t="shared" si="10"/>
        <v>-</v>
      </c>
      <c r="GQ5" s="5" t="str">
        <f t="shared" si="10"/>
        <v>-</v>
      </c>
      <c r="GR5" s="5" t="str">
        <f t="shared" si="10"/>
        <v>-</v>
      </c>
      <c r="GS5" s="5" t="str">
        <f t="shared" si="10"/>
        <v>-</v>
      </c>
      <c r="GT5" s="5" t="str">
        <f t="shared" si="10"/>
        <v>-</v>
      </c>
      <c r="GU5" s="5" t="str">
        <f>_xlfn.IFS(OR(GU$1="sam",GU$1="sai"),1,GU$1="sav","-",OR(GU$1="sap",GU$1="saa",GU$1="sar",GU$1="sat"),0)</f>
        <v>-</v>
      </c>
      <c r="GV5" s="5" t="str">
        <f>_xlfn.IFS(OR(GV$1="sam",GV$1="sai"),1,GV$1="sav","-",OR(GV$1="sap",GV$1="saa",GV$1="sar",GV$1="sat"),0)</f>
        <v>-</v>
      </c>
      <c r="GW5" s="5" t="str">
        <f>_xlfn.IFS(OR(GW$1="sam",GW$1="sai"),1,GW$1="sav","-",OR(GW$1="sap",GW$1="saa",GW$1="sar",GW$1="sat"),0)</f>
        <v>-</v>
      </c>
      <c r="GX5" s="5" t="str">
        <f>_xlfn.IFS(OR(GX$1="sam",GX$1="sai"),1,GX$1="sav","-",OR(GX$1="sap",GX$1="saa",GX$1="sar",GX$1="sat"),0)</f>
        <v>-</v>
      </c>
      <c r="GY5" s="166" t="str">
        <f t="shared" ref="GY5:IY5" si="12">_xlfn.IFS(OR(GY$1="sam",GY$1="sai"),1,GY$1="sav","-",OR(GY$1="sap",GY$1="saa",GY$1="sar",GY$1="sat"),0)</f>
        <v>-</v>
      </c>
      <c r="GZ5" s="166" t="str">
        <f t="shared" si="12"/>
        <v>-</v>
      </c>
      <c r="HA5" s="166" t="str">
        <f t="shared" si="12"/>
        <v>-</v>
      </c>
      <c r="HB5" s="166" t="str">
        <f t="shared" si="12"/>
        <v>-</v>
      </c>
      <c r="HC5" s="166" t="str">
        <f t="shared" si="12"/>
        <v>-</v>
      </c>
      <c r="HD5" s="166" t="str">
        <f t="shared" si="12"/>
        <v>-</v>
      </c>
      <c r="HE5" s="166" t="str">
        <f t="shared" si="12"/>
        <v>-</v>
      </c>
      <c r="HF5" s="166" t="str">
        <f t="shared" si="12"/>
        <v>-</v>
      </c>
      <c r="HG5" s="166" t="str">
        <f t="shared" si="12"/>
        <v>-</v>
      </c>
      <c r="HH5" s="166" t="str">
        <f t="shared" si="12"/>
        <v>-</v>
      </c>
      <c r="HI5" s="166" t="str">
        <f t="shared" si="12"/>
        <v>-</v>
      </c>
      <c r="HJ5" s="166" t="str">
        <f t="shared" si="12"/>
        <v>-</v>
      </c>
      <c r="HK5" s="166" t="str">
        <f t="shared" si="12"/>
        <v>-</v>
      </c>
      <c r="HL5" s="166" t="str">
        <f t="shared" si="12"/>
        <v>-</v>
      </c>
      <c r="HM5" s="166" t="str">
        <f t="shared" si="12"/>
        <v>-</v>
      </c>
      <c r="HN5" s="166" t="str">
        <f t="shared" si="12"/>
        <v>-</v>
      </c>
      <c r="HO5" s="166" t="str">
        <f t="shared" si="12"/>
        <v>-</v>
      </c>
      <c r="HP5" s="166" t="str">
        <f t="shared" si="12"/>
        <v>-</v>
      </c>
      <c r="HQ5" s="166" t="str">
        <f t="shared" si="12"/>
        <v>-</v>
      </c>
      <c r="HR5" s="166" t="str">
        <f t="shared" si="12"/>
        <v>-</v>
      </c>
      <c r="HS5" s="166" t="str">
        <f t="shared" si="12"/>
        <v>-</v>
      </c>
      <c r="HT5" s="166" t="str">
        <f t="shared" si="12"/>
        <v>-</v>
      </c>
      <c r="HU5" s="166" t="str">
        <f t="shared" si="12"/>
        <v>-</v>
      </c>
      <c r="HV5" s="166" t="str">
        <f t="shared" si="12"/>
        <v>-</v>
      </c>
      <c r="HW5" s="166" t="str">
        <f t="shared" si="12"/>
        <v>-</v>
      </c>
      <c r="HX5" s="166" t="str">
        <f t="shared" si="12"/>
        <v>-</v>
      </c>
      <c r="HY5" s="166" t="str">
        <f t="shared" si="12"/>
        <v>-</v>
      </c>
      <c r="HZ5" s="166" t="str">
        <f t="shared" si="12"/>
        <v>-</v>
      </c>
      <c r="IA5" s="166" t="str">
        <f t="shared" si="12"/>
        <v>-</v>
      </c>
      <c r="IB5" s="166" t="str">
        <f t="shared" si="12"/>
        <v>-</v>
      </c>
      <c r="IC5" s="166" t="str">
        <f t="shared" si="12"/>
        <v>-</v>
      </c>
      <c r="ID5" s="166" t="str">
        <f t="shared" si="12"/>
        <v>-</v>
      </c>
      <c r="IE5" s="166" t="str">
        <f t="shared" si="12"/>
        <v>-</v>
      </c>
      <c r="IF5" s="166" t="str">
        <f t="shared" si="12"/>
        <v>-</v>
      </c>
      <c r="IG5" s="166" t="str">
        <f t="shared" si="12"/>
        <v>-</v>
      </c>
      <c r="IH5" s="166" t="str">
        <f t="shared" si="12"/>
        <v>-</v>
      </c>
      <c r="II5" s="166" t="str">
        <f t="shared" si="12"/>
        <v>-</v>
      </c>
      <c r="IJ5" s="166" t="str">
        <f t="shared" si="12"/>
        <v>-</v>
      </c>
      <c r="IK5" s="166" t="str">
        <f t="shared" si="12"/>
        <v>-</v>
      </c>
      <c r="IL5" s="166" t="str">
        <f t="shared" si="12"/>
        <v>-</v>
      </c>
      <c r="IM5" s="166" t="str">
        <f t="shared" si="12"/>
        <v>-</v>
      </c>
      <c r="IN5" s="166" t="str">
        <f t="shared" si="12"/>
        <v>-</v>
      </c>
      <c r="IO5" s="166" t="str">
        <f t="shared" si="12"/>
        <v>-</v>
      </c>
      <c r="IP5" s="166" t="str">
        <f t="shared" si="12"/>
        <v>-</v>
      </c>
      <c r="IQ5" s="166" t="str">
        <f t="shared" si="12"/>
        <v>-</v>
      </c>
      <c r="IR5" s="166" t="str">
        <f t="shared" si="12"/>
        <v>-</v>
      </c>
      <c r="IS5" s="166" t="str">
        <f t="shared" si="12"/>
        <v>-</v>
      </c>
      <c r="IT5" s="166" t="str">
        <f t="shared" si="12"/>
        <v>-</v>
      </c>
      <c r="IU5" s="166" t="str">
        <f t="shared" si="12"/>
        <v>-</v>
      </c>
      <c r="IV5" s="166" t="str">
        <f t="shared" si="12"/>
        <v>-</v>
      </c>
      <c r="IW5" s="166" t="str">
        <f t="shared" si="12"/>
        <v>-</v>
      </c>
      <c r="IX5" s="166" t="str">
        <f t="shared" si="12"/>
        <v>-</v>
      </c>
      <c r="IY5" s="166" t="str">
        <f t="shared" si="12"/>
        <v>-</v>
      </c>
      <c r="JA5" s="5" t="str">
        <f t="shared" si="10"/>
        <v>-</v>
      </c>
      <c r="JB5" s="166" t="str">
        <f t="shared" si="10"/>
        <v>-</v>
      </c>
      <c r="JC5" s="166">
        <f t="shared" si="10"/>
        <v>1</v>
      </c>
      <c r="JD5" s="5">
        <f t="shared" si="10"/>
        <v>0</v>
      </c>
      <c r="JE5" s="5">
        <f t="shared" si="10"/>
        <v>1</v>
      </c>
      <c r="JF5" s="5">
        <f t="shared" si="10"/>
        <v>1</v>
      </c>
      <c r="JG5" s="5">
        <f t="shared" si="10"/>
        <v>0</v>
      </c>
      <c r="JH5" s="5" t="str">
        <f t="shared" si="10"/>
        <v>-</v>
      </c>
      <c r="JI5" s="5" t="str">
        <f t="shared" si="10"/>
        <v>-</v>
      </c>
      <c r="JJ5" s="5" t="str">
        <f t="shared" si="10"/>
        <v>-</v>
      </c>
      <c r="JK5" s="5" t="str">
        <f t="shared" si="10"/>
        <v>-</v>
      </c>
      <c r="JL5" s="5">
        <f t="shared" si="10"/>
        <v>1</v>
      </c>
      <c r="JM5" s="5">
        <f t="shared" si="10"/>
        <v>1</v>
      </c>
      <c r="JN5" s="5">
        <f t="shared" si="10"/>
        <v>1</v>
      </c>
      <c r="JO5" s="166">
        <f t="shared" si="10"/>
        <v>1</v>
      </c>
      <c r="JP5" s="166">
        <f t="shared" si="10"/>
        <v>1</v>
      </c>
      <c r="JQ5" s="5">
        <f t="shared" si="10"/>
        <v>1</v>
      </c>
      <c r="JS5" s="5">
        <f t="shared" si="10"/>
        <v>1</v>
      </c>
      <c r="JT5" s="166">
        <f t="shared" si="10"/>
        <v>1</v>
      </c>
      <c r="JU5" s="166">
        <f t="shared" si="10"/>
        <v>1</v>
      </c>
      <c r="JV5" s="5">
        <f t="shared" si="10"/>
        <v>1</v>
      </c>
      <c r="JW5" s="5">
        <f t="shared" si="10"/>
        <v>1</v>
      </c>
      <c r="JX5" s="166">
        <f t="shared" si="10"/>
        <v>1</v>
      </c>
      <c r="JY5" s="5">
        <f t="shared" si="10"/>
        <v>1</v>
      </c>
      <c r="JZ5" s="5">
        <f t="shared" si="10"/>
        <v>1</v>
      </c>
      <c r="KA5" s="166">
        <f t="shared" si="10"/>
        <v>1</v>
      </c>
      <c r="KB5" s="5">
        <f t="shared" si="10"/>
        <v>1</v>
      </c>
      <c r="KC5" s="166" t="str">
        <f t="shared" si="10"/>
        <v>-</v>
      </c>
      <c r="KD5" s="166" t="str">
        <f t="shared" si="10"/>
        <v>-</v>
      </c>
      <c r="KE5" s="166" t="str">
        <f t="shared" si="10"/>
        <v>-</v>
      </c>
      <c r="KF5" s="166" t="str">
        <f t="shared" si="10"/>
        <v>-</v>
      </c>
      <c r="KG5" s="166" t="str">
        <f t="shared" si="10"/>
        <v>-</v>
      </c>
      <c r="KH5" s="5">
        <f t="shared" si="10"/>
        <v>1</v>
      </c>
      <c r="KI5" s="27">
        <v>0</v>
      </c>
    </row>
    <row r="6" spans="1:295">
      <c r="A6" s="24">
        <f t="shared" ref="A6:A344" si="13">ROW(A6)-5</f>
        <v>1</v>
      </c>
      <c r="B6" s="24">
        <v>0</v>
      </c>
      <c r="C6">
        <v>0</v>
      </c>
      <c r="D6" s="148" t="s">
        <v>884</v>
      </c>
      <c r="E6" t="b">
        <v>1</v>
      </c>
      <c r="F6" t="b">
        <v>1</v>
      </c>
      <c r="G6" t="b">
        <v>1</v>
      </c>
      <c r="AA6" s="137" t="s">
        <v>388</v>
      </c>
      <c r="AB6" s="10" t="str">
        <f>IF(COUNTIF(AA$5:AA6,AA6)=1,"-","Dup")</f>
        <v>-</v>
      </c>
      <c r="AC6" s="10"/>
      <c r="AD6" s="12" t="str">
        <f t="shared" ref="AD6:AI6" si="14">AD$5</f>
        <v>-</v>
      </c>
      <c r="AE6" s="12" t="str">
        <f t="shared" si="14"/>
        <v>-</v>
      </c>
      <c r="AF6" s="12" t="str">
        <f t="shared" si="14"/>
        <v>-</v>
      </c>
      <c r="AG6" s="12" t="str">
        <f t="shared" si="14"/>
        <v>-</v>
      </c>
      <c r="AH6" s="12" t="str">
        <f t="shared" si="14"/>
        <v>-</v>
      </c>
      <c r="AI6" s="152" t="str">
        <f t="shared" si="14"/>
        <v>-</v>
      </c>
      <c r="AJ6" s="10"/>
      <c r="AK6" s="12" t="str">
        <f t="shared" ref="AK6:BR6" si="15">AK$5</f>
        <v>-</v>
      </c>
      <c r="AL6" s="152" t="str">
        <f t="shared" si="15"/>
        <v>-</v>
      </c>
      <c r="AM6" s="152" t="str">
        <f t="shared" si="15"/>
        <v>-</v>
      </c>
      <c r="AN6" s="152" t="str">
        <f t="shared" si="15"/>
        <v>-</v>
      </c>
      <c r="AO6" s="12" t="str">
        <f t="shared" si="15"/>
        <v>-</v>
      </c>
      <c r="AP6" s="152" t="str">
        <f>AP$5</f>
        <v>-</v>
      </c>
      <c r="AQ6" s="12" t="str">
        <f>AQ$5</f>
        <v>-</v>
      </c>
      <c r="AR6" s="152" t="str">
        <f t="shared" ref="AR6:AV6" si="16">AR$5</f>
        <v>-</v>
      </c>
      <c r="AS6" s="152" t="str">
        <f t="shared" si="16"/>
        <v>-</v>
      </c>
      <c r="AT6" s="152" t="str">
        <f t="shared" si="16"/>
        <v>-</v>
      </c>
      <c r="AU6" s="152" t="str">
        <f t="shared" si="16"/>
        <v>-</v>
      </c>
      <c r="AV6" s="152" t="str">
        <f t="shared" si="16"/>
        <v>-</v>
      </c>
      <c r="AW6" s="10"/>
      <c r="AX6" s="12" t="str">
        <f t="shared" si="15"/>
        <v>-</v>
      </c>
      <c r="AY6" s="152" t="str">
        <f>AY$5</f>
        <v>-</v>
      </c>
      <c r="AZ6" s="12" t="str">
        <f>AZ$5</f>
        <v>-</v>
      </c>
      <c r="BA6" s="12" t="str">
        <f>BA$5</f>
        <v>-</v>
      </c>
      <c r="BB6" s="12" t="str">
        <f t="shared" si="15"/>
        <v>-</v>
      </c>
      <c r="BC6" s="152" t="str">
        <f t="shared" si="15"/>
        <v>-</v>
      </c>
      <c r="BD6" s="12" t="str">
        <f t="shared" si="15"/>
        <v>-</v>
      </c>
      <c r="BE6" s="12" t="str">
        <f t="shared" si="15"/>
        <v>-</v>
      </c>
      <c r="BF6" s="12" t="str">
        <f t="shared" si="15"/>
        <v>-</v>
      </c>
      <c r="BG6" s="12">
        <f t="shared" si="15"/>
        <v>1</v>
      </c>
      <c r="BH6" s="12">
        <f t="shared" si="15"/>
        <v>1</v>
      </c>
      <c r="BI6" s="12" t="str">
        <f t="shared" si="15"/>
        <v>-</v>
      </c>
      <c r="BJ6" s="12" t="str">
        <f t="shared" si="15"/>
        <v>-</v>
      </c>
      <c r="BK6" s="10"/>
      <c r="BL6" s="12" t="str">
        <f t="shared" si="15"/>
        <v>-</v>
      </c>
      <c r="BM6" s="12" t="str">
        <f t="shared" si="15"/>
        <v>-</v>
      </c>
      <c r="BN6" s="12" t="str">
        <f t="shared" si="15"/>
        <v>-</v>
      </c>
      <c r="BO6" s="12" t="str">
        <f t="shared" si="15"/>
        <v>-</v>
      </c>
      <c r="BP6" s="12" t="str">
        <f t="shared" si="15"/>
        <v>-</v>
      </c>
      <c r="BQ6" s="12" t="str">
        <f t="shared" si="15"/>
        <v>-</v>
      </c>
      <c r="BR6" s="12" t="str">
        <f t="shared" si="15"/>
        <v>-</v>
      </c>
      <c r="BS6" s="12" t="str">
        <f>BS$5</f>
        <v>-</v>
      </c>
      <c r="BT6" s="12" t="str">
        <f>BT$5</f>
        <v>-</v>
      </c>
      <c r="BU6" s="12" t="str">
        <f>BU$5</f>
        <v>-</v>
      </c>
      <c r="BV6" s="12" t="str">
        <f>BV$5</f>
        <v>-</v>
      </c>
      <c r="BW6" s="12" t="str">
        <f t="shared" ref="BW6:CQ6" si="17">BW$5</f>
        <v>-</v>
      </c>
      <c r="BX6" s="12" t="str">
        <f t="shared" si="17"/>
        <v>-</v>
      </c>
      <c r="BY6" s="12" t="str">
        <f t="shared" si="17"/>
        <v>-</v>
      </c>
      <c r="BZ6" s="12" t="str">
        <f t="shared" si="17"/>
        <v>-</v>
      </c>
      <c r="CA6" s="12" t="str">
        <f t="shared" si="17"/>
        <v>-</v>
      </c>
      <c r="CB6" s="12" t="str">
        <f t="shared" si="17"/>
        <v>-</v>
      </c>
      <c r="CC6" s="12" t="str">
        <f t="shared" si="17"/>
        <v>-</v>
      </c>
      <c r="CD6" s="12" t="str">
        <f t="shared" si="17"/>
        <v>-</v>
      </c>
      <c r="CE6" s="12" t="str">
        <f t="shared" si="17"/>
        <v>-</v>
      </c>
      <c r="CF6" s="12" t="str">
        <f t="shared" si="17"/>
        <v>-</v>
      </c>
      <c r="CG6" s="10"/>
      <c r="CH6" s="12" t="str">
        <f>CH$5</f>
        <v>-</v>
      </c>
      <c r="CI6" s="12" t="str">
        <f>CI$5</f>
        <v>-</v>
      </c>
      <c r="CJ6" s="12" t="str">
        <f>CJ$5</f>
        <v>-</v>
      </c>
      <c r="CK6" s="12" t="str">
        <f>CK$5</f>
        <v>-</v>
      </c>
      <c r="CL6" s="12" t="str">
        <f>CL$5</f>
        <v>-</v>
      </c>
      <c r="CM6" s="12" t="str">
        <f t="shared" si="17"/>
        <v>-</v>
      </c>
      <c r="CN6" s="12" t="str">
        <f t="shared" si="17"/>
        <v>-</v>
      </c>
      <c r="CO6" s="12" t="str">
        <f t="shared" si="17"/>
        <v>-</v>
      </c>
      <c r="CP6" s="12" t="str">
        <f t="shared" si="17"/>
        <v>-</v>
      </c>
      <c r="CQ6" s="12" t="str">
        <f t="shared" si="17"/>
        <v>-</v>
      </c>
      <c r="CR6" s="12" t="str">
        <f t="shared" ref="CR6:DV6" si="18">CR$5</f>
        <v>-</v>
      </c>
      <c r="CS6" s="12" t="str">
        <f t="shared" si="18"/>
        <v>-</v>
      </c>
      <c r="CT6" s="12" t="str">
        <f t="shared" si="18"/>
        <v>-</v>
      </c>
      <c r="CU6" s="12" t="str">
        <f t="shared" si="18"/>
        <v>-</v>
      </c>
      <c r="CV6" s="12" t="str">
        <f t="shared" si="18"/>
        <v>-</v>
      </c>
      <c r="CW6" s="12" t="str">
        <f t="shared" si="18"/>
        <v>-</v>
      </c>
      <c r="CX6" s="12" t="str">
        <f t="shared" si="18"/>
        <v>-</v>
      </c>
      <c r="CY6" s="12" t="str">
        <f t="shared" si="18"/>
        <v>-</v>
      </c>
      <c r="CZ6" s="12" t="str">
        <f t="shared" si="18"/>
        <v>-</v>
      </c>
      <c r="DA6" s="12" t="str">
        <f t="shared" si="18"/>
        <v>-</v>
      </c>
      <c r="DB6" s="12" t="str">
        <f t="shared" si="18"/>
        <v>-</v>
      </c>
      <c r="DC6" s="12" t="str">
        <f t="shared" si="18"/>
        <v>-</v>
      </c>
      <c r="DD6" s="12" t="str">
        <f t="shared" si="18"/>
        <v>-</v>
      </c>
      <c r="DE6" s="12" t="str">
        <f t="shared" si="18"/>
        <v>-</v>
      </c>
      <c r="DF6" s="12">
        <f t="shared" si="18"/>
        <v>0</v>
      </c>
      <c r="DG6" s="152">
        <f t="shared" si="18"/>
        <v>0</v>
      </c>
      <c r="DH6" s="152">
        <f t="shared" si="18"/>
        <v>0</v>
      </c>
      <c r="DI6" s="12">
        <f t="shared" si="18"/>
        <v>0</v>
      </c>
      <c r="DJ6" s="12">
        <f t="shared" si="18"/>
        <v>0</v>
      </c>
      <c r="DK6" s="12">
        <f t="shared" si="18"/>
        <v>0</v>
      </c>
      <c r="DL6" s="12">
        <f t="shared" si="18"/>
        <v>0</v>
      </c>
      <c r="DM6" s="12" t="str">
        <f t="shared" si="18"/>
        <v>-</v>
      </c>
      <c r="DN6" s="12" t="str">
        <f t="shared" si="18"/>
        <v>-</v>
      </c>
      <c r="DO6" s="12" t="str">
        <f t="shared" si="18"/>
        <v>-</v>
      </c>
      <c r="DP6" s="12" t="str">
        <f t="shared" si="18"/>
        <v>-</v>
      </c>
      <c r="DQ6" s="12" t="str">
        <f t="shared" si="18"/>
        <v>-</v>
      </c>
      <c r="DR6" s="12" t="str">
        <f t="shared" si="18"/>
        <v>-</v>
      </c>
      <c r="DS6" s="12" t="str">
        <f t="shared" si="18"/>
        <v>-</v>
      </c>
      <c r="DT6" s="12" t="str">
        <f t="shared" si="18"/>
        <v>-</v>
      </c>
      <c r="DU6" s="12" t="str">
        <f t="shared" si="18"/>
        <v>-</v>
      </c>
      <c r="DV6" s="12" t="str">
        <f t="shared" si="18"/>
        <v>-</v>
      </c>
      <c r="DW6" s="12" t="str">
        <f>DW$5</f>
        <v>-</v>
      </c>
      <c r="DX6" s="10"/>
      <c r="DY6" s="21">
        <v>1</v>
      </c>
      <c r="DZ6" s="12" t="str">
        <f>DZ$5</f>
        <v>-</v>
      </c>
      <c r="EA6" s="12" t="str">
        <f>EA$5</f>
        <v>-</v>
      </c>
      <c r="EB6" s="12" t="str">
        <f>EB$5</f>
        <v>-</v>
      </c>
      <c r="EC6" s="12" t="str">
        <f>EC$5</f>
        <v>-</v>
      </c>
      <c r="ED6" s="21" t="b">
        <v>1</v>
      </c>
      <c r="EE6" s="12" t="str">
        <f>EE$5</f>
        <v>-</v>
      </c>
      <c r="EF6" s="12">
        <f t="shared" ref="EF6:EZ6" si="19">EF$5</f>
        <v>0</v>
      </c>
      <c r="EG6" s="12" t="str">
        <f t="shared" si="19"/>
        <v>-</v>
      </c>
      <c r="EH6" s="12">
        <f>EH$5</f>
        <v>1</v>
      </c>
      <c r="EI6" s="12">
        <f>EI$5</f>
        <v>0</v>
      </c>
      <c r="EJ6" s="12">
        <f t="shared" si="19"/>
        <v>1</v>
      </c>
      <c r="EK6" s="12">
        <f t="shared" si="19"/>
        <v>0</v>
      </c>
      <c r="EL6" s="12">
        <f t="shared" si="19"/>
        <v>1</v>
      </c>
      <c r="EM6" s="12">
        <f t="shared" si="19"/>
        <v>1</v>
      </c>
      <c r="EN6" s="12">
        <f t="shared" si="19"/>
        <v>1</v>
      </c>
      <c r="EO6" s="12">
        <f t="shared" si="19"/>
        <v>0</v>
      </c>
      <c r="EP6" s="12">
        <f t="shared" si="19"/>
        <v>0</v>
      </c>
      <c r="EQ6" s="12">
        <f t="shared" si="19"/>
        <v>0</v>
      </c>
      <c r="ER6" s="12">
        <f t="shared" si="19"/>
        <v>0</v>
      </c>
      <c r="ES6" s="12">
        <f t="shared" si="19"/>
        <v>0</v>
      </c>
      <c r="ET6" s="12">
        <f t="shared" si="19"/>
        <v>0</v>
      </c>
      <c r="EU6" s="12">
        <f t="shared" si="19"/>
        <v>0</v>
      </c>
      <c r="EV6" s="12">
        <f t="shared" si="19"/>
        <v>0</v>
      </c>
      <c r="EW6" s="12">
        <f>EW$5</f>
        <v>0</v>
      </c>
      <c r="EX6" s="12">
        <f>EX$5</f>
        <v>0</v>
      </c>
      <c r="EY6" s="12">
        <f t="shared" si="19"/>
        <v>0</v>
      </c>
      <c r="EZ6" s="12">
        <f t="shared" si="19"/>
        <v>0</v>
      </c>
      <c r="FA6" s="12">
        <f t="shared" ref="FA6:FH6" si="20">FA$5</f>
        <v>1</v>
      </c>
      <c r="FB6" s="12">
        <f t="shared" si="20"/>
        <v>0</v>
      </c>
      <c r="FC6" s="12">
        <f t="shared" si="20"/>
        <v>0</v>
      </c>
      <c r="FD6" s="12">
        <f t="shared" si="20"/>
        <v>0</v>
      </c>
      <c r="FE6" s="12">
        <f t="shared" si="20"/>
        <v>0</v>
      </c>
      <c r="FF6" s="12">
        <f t="shared" si="20"/>
        <v>0</v>
      </c>
      <c r="FG6" s="12">
        <f t="shared" si="20"/>
        <v>0</v>
      </c>
      <c r="FH6" s="12">
        <f t="shared" si="20"/>
        <v>0</v>
      </c>
      <c r="FI6" s="10"/>
      <c r="FJ6" s="12" t="str">
        <f t="shared" ref="FJ6:FN6" si="21">FJ$5</f>
        <v>-</v>
      </c>
      <c r="FK6" s="12" t="str">
        <f t="shared" si="21"/>
        <v>-</v>
      </c>
      <c r="FL6" s="12" t="str">
        <f t="shared" si="21"/>
        <v>-</v>
      </c>
      <c r="FM6" s="12" t="str">
        <f t="shared" si="21"/>
        <v>-</v>
      </c>
      <c r="FN6" s="152" t="str">
        <f t="shared" si="21"/>
        <v>-</v>
      </c>
      <c r="FO6" s="13" t="b">
        <v>0</v>
      </c>
      <c r="FP6" s="13" t="b">
        <v>0</v>
      </c>
      <c r="FQ6" s="13" t="b">
        <v>1</v>
      </c>
      <c r="FR6" s="12">
        <f t="shared" ref="FR6" si="22">FR$5</f>
        <v>0</v>
      </c>
      <c r="FS6" s="21">
        <v>1</v>
      </c>
      <c r="FT6" s="21">
        <v>1</v>
      </c>
      <c r="FU6" s="12" t="str">
        <f t="shared" ref="FU6:GN6" si="23">FU$5</f>
        <v>-</v>
      </c>
      <c r="FV6" s="12" t="str">
        <f>FV$5</f>
        <v>-</v>
      </c>
      <c r="FW6" s="12" t="str">
        <f t="shared" si="23"/>
        <v>-</v>
      </c>
      <c r="FX6" s="12" t="str">
        <f t="shared" si="23"/>
        <v>-</v>
      </c>
      <c r="FY6" s="12" t="str">
        <f t="shared" si="23"/>
        <v>-</v>
      </c>
      <c r="FZ6" s="12" t="str">
        <f t="shared" si="23"/>
        <v>-</v>
      </c>
      <c r="GA6" s="12" t="str">
        <f t="shared" si="23"/>
        <v>-</v>
      </c>
      <c r="GB6" s="12" t="str">
        <f t="shared" si="23"/>
        <v>-</v>
      </c>
      <c r="GC6" s="12" t="str">
        <f t="shared" si="23"/>
        <v>-</v>
      </c>
      <c r="GD6" s="13" t="b">
        <v>1</v>
      </c>
      <c r="GE6" s="13" t="str">
        <f t="shared" si="23"/>
        <v>-</v>
      </c>
      <c r="GF6" s="12" t="str">
        <f>GF$5</f>
        <v>-</v>
      </c>
      <c r="GG6" s="12" t="str">
        <f>GG$5</f>
        <v>-</v>
      </c>
      <c r="GH6" s="152" t="str">
        <f t="shared" ref="GH6:GI6" si="24">GH$5</f>
        <v>-</v>
      </c>
      <c r="GI6" s="152" t="str">
        <f t="shared" si="24"/>
        <v>-</v>
      </c>
      <c r="GJ6" s="13" t="str">
        <f>GJ$5</f>
        <v>-</v>
      </c>
      <c r="GK6" s="13" t="str">
        <f t="shared" ref="GK6:GM6" si="25">GK$5</f>
        <v>-</v>
      </c>
      <c r="GL6" s="13" t="str">
        <f t="shared" si="25"/>
        <v>-</v>
      </c>
      <c r="GM6" s="13" t="str">
        <f t="shared" si="25"/>
        <v>-</v>
      </c>
      <c r="GN6" s="12" t="str">
        <f t="shared" si="23"/>
        <v>-</v>
      </c>
      <c r="GO6" s="21" t="s">
        <v>36</v>
      </c>
      <c r="GP6" s="12" t="str">
        <f>GP$5</f>
        <v>-</v>
      </c>
      <c r="GQ6" s="12" t="str">
        <f>GQ$5</f>
        <v>-</v>
      </c>
      <c r="GR6" s="12" t="str">
        <f>GR$5</f>
        <v>-</v>
      </c>
      <c r="GS6" s="21">
        <v>500</v>
      </c>
      <c r="GT6" s="21">
        <v>500</v>
      </c>
      <c r="GU6" s="12" t="str">
        <f>GU$5</f>
        <v>-</v>
      </c>
      <c r="GV6" s="12" t="str">
        <f>GV$5</f>
        <v>-</v>
      </c>
      <c r="GW6" s="12" t="str">
        <f>GW$5</f>
        <v>-</v>
      </c>
      <c r="GX6" s="12" t="str">
        <f>GX$5</f>
        <v>-</v>
      </c>
      <c r="GY6" s="152" t="str">
        <f t="shared" ref="GY6:IY6" si="26">GY$5</f>
        <v>-</v>
      </c>
      <c r="GZ6" s="152" t="str">
        <f t="shared" si="26"/>
        <v>-</v>
      </c>
      <c r="HA6" s="152" t="str">
        <f t="shared" si="26"/>
        <v>-</v>
      </c>
      <c r="HB6" s="152" t="str">
        <f t="shared" si="26"/>
        <v>-</v>
      </c>
      <c r="HC6" s="152" t="str">
        <f t="shared" si="26"/>
        <v>-</v>
      </c>
      <c r="HD6" s="152" t="str">
        <f t="shared" si="26"/>
        <v>-</v>
      </c>
      <c r="HE6" s="152" t="str">
        <f t="shared" si="26"/>
        <v>-</v>
      </c>
      <c r="HF6" s="152" t="str">
        <f t="shared" si="26"/>
        <v>-</v>
      </c>
      <c r="HG6" s="152" t="str">
        <f t="shared" si="26"/>
        <v>-</v>
      </c>
      <c r="HH6" s="152" t="str">
        <f t="shared" si="26"/>
        <v>-</v>
      </c>
      <c r="HI6" s="152" t="str">
        <f t="shared" si="26"/>
        <v>-</v>
      </c>
      <c r="HJ6" s="152" t="str">
        <f t="shared" si="26"/>
        <v>-</v>
      </c>
      <c r="HK6" s="152" t="str">
        <f t="shared" si="26"/>
        <v>-</v>
      </c>
      <c r="HL6" s="152" t="str">
        <f t="shared" si="26"/>
        <v>-</v>
      </c>
      <c r="HM6" s="152" t="str">
        <f t="shared" si="26"/>
        <v>-</v>
      </c>
      <c r="HN6" s="152" t="str">
        <f t="shared" si="26"/>
        <v>-</v>
      </c>
      <c r="HO6" s="152" t="str">
        <f t="shared" si="26"/>
        <v>-</v>
      </c>
      <c r="HP6" s="152" t="str">
        <f t="shared" si="26"/>
        <v>-</v>
      </c>
      <c r="HQ6" s="152" t="str">
        <f t="shared" si="26"/>
        <v>-</v>
      </c>
      <c r="HR6" s="152" t="str">
        <f t="shared" si="26"/>
        <v>-</v>
      </c>
      <c r="HS6" s="152" t="str">
        <f t="shared" si="26"/>
        <v>-</v>
      </c>
      <c r="HT6" s="152" t="str">
        <f t="shared" si="26"/>
        <v>-</v>
      </c>
      <c r="HU6" s="152" t="str">
        <f t="shared" si="26"/>
        <v>-</v>
      </c>
      <c r="HV6" s="152" t="str">
        <f t="shared" si="26"/>
        <v>-</v>
      </c>
      <c r="HW6" s="152" t="str">
        <f t="shared" si="26"/>
        <v>-</v>
      </c>
      <c r="HX6" s="152" t="str">
        <f t="shared" si="26"/>
        <v>-</v>
      </c>
      <c r="HY6" s="152" t="str">
        <f t="shared" si="26"/>
        <v>-</v>
      </c>
      <c r="HZ6" s="152" t="str">
        <f t="shared" si="26"/>
        <v>-</v>
      </c>
      <c r="IA6" s="152" t="str">
        <f t="shared" si="26"/>
        <v>-</v>
      </c>
      <c r="IB6" s="152" t="str">
        <f t="shared" si="26"/>
        <v>-</v>
      </c>
      <c r="IC6" s="152" t="str">
        <f t="shared" si="26"/>
        <v>-</v>
      </c>
      <c r="ID6" s="152" t="str">
        <f t="shared" si="26"/>
        <v>-</v>
      </c>
      <c r="IE6" s="152" t="str">
        <f t="shared" si="26"/>
        <v>-</v>
      </c>
      <c r="IF6" s="152" t="str">
        <f t="shared" si="26"/>
        <v>-</v>
      </c>
      <c r="IG6" s="152" t="str">
        <f t="shared" si="26"/>
        <v>-</v>
      </c>
      <c r="IH6" s="152" t="str">
        <f t="shared" si="26"/>
        <v>-</v>
      </c>
      <c r="II6" s="152" t="str">
        <f t="shared" si="26"/>
        <v>-</v>
      </c>
      <c r="IJ6" s="152" t="str">
        <f t="shared" si="26"/>
        <v>-</v>
      </c>
      <c r="IK6" s="152" t="str">
        <f t="shared" si="26"/>
        <v>-</v>
      </c>
      <c r="IL6" s="152" t="str">
        <f t="shared" si="26"/>
        <v>-</v>
      </c>
      <c r="IM6" s="152" t="str">
        <f t="shared" si="26"/>
        <v>-</v>
      </c>
      <c r="IN6" s="152" t="str">
        <f t="shared" si="26"/>
        <v>-</v>
      </c>
      <c r="IO6" s="152" t="str">
        <f t="shared" si="26"/>
        <v>-</v>
      </c>
      <c r="IP6" s="152" t="str">
        <f t="shared" si="26"/>
        <v>-</v>
      </c>
      <c r="IQ6" s="152" t="str">
        <f t="shared" si="26"/>
        <v>-</v>
      </c>
      <c r="IR6" s="152" t="str">
        <f t="shared" si="26"/>
        <v>-</v>
      </c>
      <c r="IS6" s="152" t="str">
        <f t="shared" si="26"/>
        <v>-</v>
      </c>
      <c r="IT6" s="152" t="str">
        <f t="shared" si="26"/>
        <v>-</v>
      </c>
      <c r="IU6" s="152" t="str">
        <f t="shared" si="26"/>
        <v>-</v>
      </c>
      <c r="IV6" s="152" t="str">
        <f t="shared" si="26"/>
        <v>-</v>
      </c>
      <c r="IW6" s="152" t="str">
        <f t="shared" si="26"/>
        <v>-</v>
      </c>
      <c r="IX6" s="152" t="str">
        <f t="shared" si="26"/>
        <v>-</v>
      </c>
      <c r="IY6" s="152" t="str">
        <f t="shared" si="26"/>
        <v>-</v>
      </c>
      <c r="IZ6" s="10"/>
      <c r="JA6" s="12" t="str">
        <f t="shared" ref="JA6:JB6" si="27">JA$5</f>
        <v>-</v>
      </c>
      <c r="JB6" s="152" t="str">
        <f t="shared" si="27"/>
        <v>-</v>
      </c>
      <c r="JC6" s="152">
        <f t="shared" ref="JC6:KB6" si="28">JC$5</f>
        <v>1</v>
      </c>
      <c r="JD6" s="12">
        <f t="shared" si="28"/>
        <v>0</v>
      </c>
      <c r="JE6" s="12">
        <f t="shared" si="28"/>
        <v>1</v>
      </c>
      <c r="JF6" s="12">
        <f t="shared" si="28"/>
        <v>1</v>
      </c>
      <c r="JG6" s="12">
        <f t="shared" si="28"/>
        <v>0</v>
      </c>
      <c r="JH6" s="12" t="str">
        <f t="shared" si="28"/>
        <v>-</v>
      </c>
      <c r="JI6" s="12" t="str">
        <f t="shared" si="28"/>
        <v>-</v>
      </c>
      <c r="JJ6" s="12" t="str">
        <f t="shared" si="28"/>
        <v>-</v>
      </c>
      <c r="JK6" s="12" t="str">
        <f t="shared" si="28"/>
        <v>-</v>
      </c>
      <c r="JL6" s="12">
        <f t="shared" si="28"/>
        <v>1</v>
      </c>
      <c r="JM6" s="12">
        <f t="shared" si="28"/>
        <v>1</v>
      </c>
      <c r="JN6" s="12">
        <f t="shared" si="28"/>
        <v>1</v>
      </c>
      <c r="JO6" s="152">
        <f t="shared" si="28"/>
        <v>1</v>
      </c>
      <c r="JP6" s="152">
        <f t="shared" si="28"/>
        <v>1</v>
      </c>
      <c r="JQ6" s="12">
        <f t="shared" si="28"/>
        <v>1</v>
      </c>
      <c r="JR6" s="10"/>
      <c r="JS6" s="12">
        <f t="shared" si="28"/>
        <v>1</v>
      </c>
      <c r="JT6" s="152">
        <f t="shared" si="28"/>
        <v>1</v>
      </c>
      <c r="JU6" s="152">
        <f t="shared" si="28"/>
        <v>1</v>
      </c>
      <c r="JV6" s="12">
        <f t="shared" si="28"/>
        <v>1</v>
      </c>
      <c r="JW6" s="12">
        <f t="shared" si="28"/>
        <v>1</v>
      </c>
      <c r="JX6" s="152">
        <f t="shared" si="28"/>
        <v>1</v>
      </c>
      <c r="JY6" s="12">
        <f t="shared" si="28"/>
        <v>1</v>
      </c>
      <c r="JZ6" s="12">
        <f t="shared" si="28"/>
        <v>1</v>
      </c>
      <c r="KA6" s="152">
        <f t="shared" si="28"/>
        <v>1</v>
      </c>
      <c r="KB6" s="12">
        <f t="shared" si="28"/>
        <v>1</v>
      </c>
      <c r="KC6" s="152" t="str">
        <f t="shared" ref="KC6:KG6" si="29">KC$5</f>
        <v>-</v>
      </c>
      <c r="KD6" s="152" t="str">
        <f t="shared" si="29"/>
        <v>-</v>
      </c>
      <c r="KE6" s="152" t="str">
        <f t="shared" si="29"/>
        <v>-</v>
      </c>
      <c r="KF6" s="152" t="str">
        <f t="shared" si="29"/>
        <v>-</v>
      </c>
      <c r="KG6" s="152" t="str">
        <f t="shared" si="29"/>
        <v>-</v>
      </c>
      <c r="KH6" s="21">
        <v>0</v>
      </c>
      <c r="KI6" s="27">
        <v>0</v>
      </c>
    </row>
    <row r="7" spans="1:295">
      <c r="A7" s="24">
        <f t="shared" si="13"/>
        <v>2</v>
      </c>
      <c r="B7" s="24">
        <f>$A$6</f>
        <v>1</v>
      </c>
      <c r="C7">
        <v>0</v>
      </c>
      <c r="D7" s="148" t="s">
        <v>884</v>
      </c>
      <c r="E7" t="b">
        <v>1</v>
      </c>
      <c r="F7" t="b">
        <v>1</v>
      </c>
      <c r="G7" t="b">
        <v>1</v>
      </c>
      <c r="AA7" s="138" t="s">
        <v>841</v>
      </c>
      <c r="AB7" s="10" t="str">
        <f>IF(COUNTIF(AA$5:AA7,AA7)=1,"-","Dup")</f>
        <v>-</v>
      </c>
      <c r="AC7" s="10"/>
      <c r="AD7" s="22" t="str">
        <f t="shared" ref="AD7:AH7" ca="1" si="30">OFFSET(AD$5,$B7,0)</f>
        <v>-</v>
      </c>
      <c r="AE7" s="22" t="str">
        <f t="shared" ca="1" si="30"/>
        <v>-</v>
      </c>
      <c r="AF7" s="22" t="str">
        <f t="shared" ca="1" si="30"/>
        <v>-</v>
      </c>
      <c r="AG7" s="22" t="str">
        <f t="shared" ca="1" si="30"/>
        <v>-</v>
      </c>
      <c r="AH7" s="22" t="str">
        <f t="shared" ca="1" si="30"/>
        <v>-</v>
      </c>
      <c r="AI7" s="167" t="b">
        <v>1</v>
      </c>
      <c r="AJ7" s="10"/>
      <c r="AK7" s="168" t="str">
        <f t="shared" ref="AK7:AP7" ca="1" si="31">OFFSET(AK$5,$B7,0)</f>
        <v>-</v>
      </c>
      <c r="AL7" s="168" t="str">
        <f t="shared" ca="1" si="31"/>
        <v>-</v>
      </c>
      <c r="AM7" s="168" t="str">
        <f t="shared" ca="1" si="31"/>
        <v>-</v>
      </c>
      <c r="AN7" s="168" t="str">
        <f t="shared" ca="1" si="31"/>
        <v>-</v>
      </c>
      <c r="AO7" s="167" t="b">
        <v>0</v>
      </c>
      <c r="AP7" s="168" t="str">
        <f t="shared" ca="1" si="31"/>
        <v>-</v>
      </c>
      <c r="AQ7" s="167">
        <v>0</v>
      </c>
      <c r="AR7" s="167">
        <v>0</v>
      </c>
      <c r="AS7" s="167">
        <v>0</v>
      </c>
      <c r="AT7" s="167">
        <v>0</v>
      </c>
      <c r="AU7" s="167">
        <v>0</v>
      </c>
      <c r="AV7" s="167">
        <v>0</v>
      </c>
      <c r="AW7" s="10"/>
      <c r="AX7" s="167" t="b">
        <v>1</v>
      </c>
      <c r="AY7" s="167" t="b">
        <v>1</v>
      </c>
      <c r="AZ7" s="167" t="b">
        <v>1</v>
      </c>
      <c r="BA7" s="22" t="str">
        <f ca="1">OFFSET(BA$5,$B7,0)</f>
        <v>-</v>
      </c>
      <c r="BB7" s="22" t="str">
        <f t="shared" ref="BB7:BF7" ca="1" si="32">OFFSET(BB$5,$B7,0)</f>
        <v>-</v>
      </c>
      <c r="BC7" s="156" t="str">
        <f t="shared" ca="1" si="32"/>
        <v>-</v>
      </c>
      <c r="BD7" s="22" t="str">
        <f t="shared" ca="1" si="32"/>
        <v>-</v>
      </c>
      <c r="BE7" s="22" t="str">
        <f t="shared" ca="1" si="32"/>
        <v>-</v>
      </c>
      <c r="BF7" s="168" t="str">
        <f t="shared" ca="1" si="32"/>
        <v>-</v>
      </c>
      <c r="BG7" s="168">
        <f t="shared" ref="BG7:BH7" ca="1" si="33">OFFSET(BG$5,$B7,0)</f>
        <v>1</v>
      </c>
      <c r="BH7" s="168">
        <f t="shared" ca="1" si="33"/>
        <v>1</v>
      </c>
      <c r="BI7" s="22" t="str">
        <f t="shared" ref="BI7:ER7" ca="1" si="34">OFFSET(BI$5,$B7,0)</f>
        <v>-</v>
      </c>
      <c r="BJ7" s="22" t="str">
        <f t="shared" ca="1" si="34"/>
        <v>-</v>
      </c>
      <c r="BK7" s="10"/>
      <c r="BL7" s="22" t="str">
        <f ca="1">OFFSET(BL$5,$B7,0)</f>
        <v>-</v>
      </c>
      <c r="BM7" s="22" t="str">
        <f t="shared" ca="1" si="34"/>
        <v>-</v>
      </c>
      <c r="BN7" s="22" t="str">
        <f t="shared" ca="1" si="34"/>
        <v>-</v>
      </c>
      <c r="BO7" s="22" t="str">
        <f ca="1">OFFSET(BO$5,$B7,0)</f>
        <v>-</v>
      </c>
      <c r="BP7" s="22" t="str">
        <f t="shared" ca="1" si="34"/>
        <v>-</v>
      </c>
      <c r="BQ7" s="22" t="str">
        <f ca="1">OFFSET(BQ$5,$B7,0)</f>
        <v>-</v>
      </c>
      <c r="BR7" s="22" t="str">
        <f t="shared" ca="1" si="34"/>
        <v>-</v>
      </c>
      <c r="BS7" s="22" t="str">
        <f t="shared" ca="1" si="34"/>
        <v>-</v>
      </c>
      <c r="BT7" s="22" t="str">
        <f t="shared" ca="1" si="34"/>
        <v>-</v>
      </c>
      <c r="BU7" s="22" t="str">
        <f ca="1">OFFSET(BU$5,$B7,0)</f>
        <v>-</v>
      </c>
      <c r="BV7" s="22" t="str">
        <f t="shared" ca="1" si="34"/>
        <v>-</v>
      </c>
      <c r="BW7" s="22" t="str">
        <f t="shared" ca="1" si="34"/>
        <v>-</v>
      </c>
      <c r="BX7" s="22" t="str">
        <f t="shared" ca="1" si="34"/>
        <v>-</v>
      </c>
      <c r="BY7" s="22" t="str">
        <f t="shared" ca="1" si="34"/>
        <v>-</v>
      </c>
      <c r="BZ7" s="22" t="str">
        <f t="shared" ca="1" si="34"/>
        <v>-</v>
      </c>
      <c r="CA7" s="22" t="str">
        <f t="shared" ca="1" si="34"/>
        <v>-</v>
      </c>
      <c r="CB7" s="22" t="str">
        <f t="shared" ca="1" si="34"/>
        <v>-</v>
      </c>
      <c r="CC7" s="22" t="str">
        <f t="shared" ca="1" si="34"/>
        <v>-</v>
      </c>
      <c r="CD7" s="22" t="str">
        <f t="shared" ca="1" si="34"/>
        <v>-</v>
      </c>
      <c r="CE7" s="22" t="str">
        <f t="shared" ca="1" si="34"/>
        <v>-</v>
      </c>
      <c r="CF7" s="22" t="str">
        <f t="shared" ca="1" si="34"/>
        <v>-</v>
      </c>
      <c r="CG7" s="10"/>
      <c r="CH7" s="22" t="str">
        <f t="shared" ca="1" si="34"/>
        <v>-</v>
      </c>
      <c r="CI7" s="22" t="str">
        <f t="shared" ca="1" si="34"/>
        <v>-</v>
      </c>
      <c r="CJ7" s="22" t="str">
        <f t="shared" ca="1" si="34"/>
        <v>-</v>
      </c>
      <c r="CK7" s="22" t="str">
        <f t="shared" ca="1" si="34"/>
        <v>-</v>
      </c>
      <c r="CL7" s="22" t="str">
        <f t="shared" ca="1" si="34"/>
        <v>-</v>
      </c>
      <c r="CM7" s="22" t="str">
        <f t="shared" ca="1" si="34"/>
        <v>-</v>
      </c>
      <c r="CN7" s="22" t="str">
        <f t="shared" ca="1" si="34"/>
        <v>-</v>
      </c>
      <c r="CO7" s="22" t="str">
        <f ca="1">OFFSET(CO$5,$B7,0)</f>
        <v>-</v>
      </c>
      <c r="CP7" s="21">
        <v>1</v>
      </c>
      <c r="CQ7" s="21">
        <v>1</v>
      </c>
      <c r="CR7" s="167">
        <v>0</v>
      </c>
      <c r="CS7" s="22" t="str">
        <f t="shared" ca="1" si="34"/>
        <v>-</v>
      </c>
      <c r="CT7" s="22" t="str">
        <f t="shared" ca="1" si="34"/>
        <v>-</v>
      </c>
      <c r="CU7" s="22" t="str">
        <f t="shared" ca="1" si="34"/>
        <v>-</v>
      </c>
      <c r="CV7" s="22" t="str">
        <f t="shared" ca="1" si="34"/>
        <v>-</v>
      </c>
      <c r="CW7" s="22" t="str">
        <f t="shared" ca="1" si="34"/>
        <v>-</v>
      </c>
      <c r="CX7" s="22" t="str">
        <f t="shared" ca="1" si="34"/>
        <v>-</v>
      </c>
      <c r="CY7" s="22" t="str">
        <f t="shared" ca="1" si="34"/>
        <v>-</v>
      </c>
      <c r="CZ7" s="21">
        <v>0</v>
      </c>
      <c r="DA7" s="22" t="str">
        <f t="shared" ca="1" si="34"/>
        <v>-</v>
      </c>
      <c r="DB7" s="22" t="str">
        <f t="shared" ca="1" si="34"/>
        <v>-</v>
      </c>
      <c r="DC7" s="22" t="str">
        <f t="shared" ca="1" si="34"/>
        <v>-</v>
      </c>
      <c r="DD7" s="22" t="str">
        <f t="shared" ca="1" si="34"/>
        <v>-</v>
      </c>
      <c r="DE7" s="22" t="str">
        <f t="shared" ca="1" si="34"/>
        <v>-</v>
      </c>
      <c r="DF7" s="22">
        <f t="shared" ca="1" si="34"/>
        <v>0</v>
      </c>
      <c r="DG7" s="168">
        <f t="shared" ca="1" si="34"/>
        <v>0</v>
      </c>
      <c r="DH7" s="168">
        <f t="shared" ca="1" si="34"/>
        <v>0</v>
      </c>
      <c r="DI7" s="22">
        <f t="shared" ca="1" si="34"/>
        <v>0</v>
      </c>
      <c r="DJ7" s="22">
        <f t="shared" ca="1" si="34"/>
        <v>0</v>
      </c>
      <c r="DK7" s="22">
        <f ca="1">OFFSET(DK$5,$B7,0)</f>
        <v>0</v>
      </c>
      <c r="DL7" s="22">
        <f ca="1">OFFSET(DL$5,$B7,0)</f>
        <v>0</v>
      </c>
      <c r="DM7" s="22" t="str">
        <f ca="1">OFFSET(DM$5,$B7,0)</f>
        <v>-</v>
      </c>
      <c r="DN7" s="22" t="str">
        <f ca="1">OFFSET(DN$5,$B7,0)</f>
        <v>-</v>
      </c>
      <c r="DO7" s="22" t="str">
        <f t="shared" ref="DO7:DP7" ca="1" si="35">OFFSET(DO$5,$B7,0)</f>
        <v>-</v>
      </c>
      <c r="DP7" s="22" t="str">
        <f t="shared" ca="1" si="35"/>
        <v>-</v>
      </c>
      <c r="DQ7" s="22" t="str">
        <f t="shared" ca="1" si="34"/>
        <v>-</v>
      </c>
      <c r="DR7" s="22" t="str">
        <f t="shared" ca="1" si="34"/>
        <v>-</v>
      </c>
      <c r="DS7" s="22" t="str">
        <f t="shared" ca="1" si="34"/>
        <v>-</v>
      </c>
      <c r="DT7" s="22" t="str">
        <f t="shared" ca="1" si="34"/>
        <v>-</v>
      </c>
      <c r="DU7" s="22" t="str">
        <f t="shared" ca="1" si="34"/>
        <v>-</v>
      </c>
      <c r="DV7" s="22" t="str">
        <f ca="1">OFFSET(DV$5,$B7,0)</f>
        <v>-</v>
      </c>
      <c r="DW7" s="22" t="str">
        <f ca="1">OFFSET(DW$5,$B7,0)</f>
        <v>-</v>
      </c>
      <c r="DX7" s="10"/>
      <c r="DY7" s="22">
        <f t="shared" ca="1" si="34"/>
        <v>1</v>
      </c>
      <c r="DZ7" s="22" t="str">
        <f t="shared" ca="1" si="34"/>
        <v>-</v>
      </c>
      <c r="EA7" s="22" t="str">
        <f t="shared" ca="1" si="34"/>
        <v>-</v>
      </c>
      <c r="EB7" s="22" t="str">
        <f t="shared" ca="1" si="34"/>
        <v>-</v>
      </c>
      <c r="EC7" s="22" t="str">
        <f t="shared" ca="1" si="34"/>
        <v>-</v>
      </c>
      <c r="ED7" s="167" t="b">
        <v>0</v>
      </c>
      <c r="EE7" s="22" t="str">
        <f t="shared" ca="1" si="34"/>
        <v>-</v>
      </c>
      <c r="EF7" s="22">
        <f t="shared" ca="1" si="34"/>
        <v>0</v>
      </c>
      <c r="EG7" s="22" t="str">
        <f t="shared" ca="1" si="34"/>
        <v>-</v>
      </c>
      <c r="EH7" s="22">
        <f ca="1">OFFSET(EH$5,$B7,0)</f>
        <v>1</v>
      </c>
      <c r="EI7" s="22">
        <f ca="1">OFFSET(EI$5,$B7,0)</f>
        <v>0</v>
      </c>
      <c r="EJ7" s="22">
        <f t="shared" ca="1" si="34"/>
        <v>1</v>
      </c>
      <c r="EK7" s="22">
        <f t="shared" ca="1" si="34"/>
        <v>0</v>
      </c>
      <c r="EL7" s="22">
        <f t="shared" ca="1" si="34"/>
        <v>1</v>
      </c>
      <c r="EM7" s="22">
        <f t="shared" ca="1" si="34"/>
        <v>1</v>
      </c>
      <c r="EN7" s="22">
        <f t="shared" ca="1" si="34"/>
        <v>1</v>
      </c>
      <c r="EO7" s="22">
        <f t="shared" ca="1" si="34"/>
        <v>0</v>
      </c>
      <c r="EP7" s="22">
        <f t="shared" ca="1" si="34"/>
        <v>0</v>
      </c>
      <c r="EQ7" s="22">
        <f t="shared" ca="1" si="34"/>
        <v>0</v>
      </c>
      <c r="ER7" s="22">
        <f t="shared" ca="1" si="34"/>
        <v>0</v>
      </c>
      <c r="ES7" s="22">
        <f t="shared" ref="ES7:KE7" ca="1" si="36">OFFSET(ES$5,$B7,0)</f>
        <v>0</v>
      </c>
      <c r="ET7" s="22">
        <f t="shared" ca="1" si="36"/>
        <v>0</v>
      </c>
      <c r="EU7" s="22">
        <f t="shared" ca="1" si="36"/>
        <v>0</v>
      </c>
      <c r="EV7" s="22">
        <f t="shared" ca="1" si="36"/>
        <v>0</v>
      </c>
      <c r="EW7" s="22">
        <f ca="1">OFFSET(EW$5,$B7,0)</f>
        <v>0</v>
      </c>
      <c r="EX7" s="22">
        <f ca="1">OFFSET(EX$5,$B7,0)</f>
        <v>0</v>
      </c>
      <c r="EY7" s="22">
        <f t="shared" ca="1" si="36"/>
        <v>0</v>
      </c>
      <c r="EZ7" s="22">
        <f t="shared" ca="1" si="36"/>
        <v>0</v>
      </c>
      <c r="FA7" s="22">
        <f t="shared" ca="1" si="36"/>
        <v>1</v>
      </c>
      <c r="FB7" s="22">
        <f t="shared" ca="1" si="36"/>
        <v>0</v>
      </c>
      <c r="FC7" s="22">
        <f t="shared" ca="1" si="36"/>
        <v>0</v>
      </c>
      <c r="FD7" s="22">
        <f t="shared" ca="1" si="36"/>
        <v>0</v>
      </c>
      <c r="FE7" s="22">
        <f t="shared" ca="1" si="36"/>
        <v>0</v>
      </c>
      <c r="FF7" s="22">
        <f t="shared" ca="1" si="36"/>
        <v>0</v>
      </c>
      <c r="FG7" s="22">
        <f t="shared" ca="1" si="36"/>
        <v>0</v>
      </c>
      <c r="FH7" s="22">
        <f t="shared" ca="1" si="36"/>
        <v>0</v>
      </c>
      <c r="FI7" s="10"/>
      <c r="FJ7" s="22" t="str">
        <f t="shared" ca="1" si="36"/>
        <v>-</v>
      </c>
      <c r="FK7" s="22" t="str">
        <f t="shared" ca="1" si="36"/>
        <v>-</v>
      </c>
      <c r="FL7" s="22" t="str">
        <f t="shared" ca="1" si="36"/>
        <v>-</v>
      </c>
      <c r="FM7" s="22" t="str">
        <f t="shared" ca="1" si="36"/>
        <v>-</v>
      </c>
      <c r="FN7" s="168" t="str">
        <f t="shared" ca="1" si="36"/>
        <v>-</v>
      </c>
      <c r="FO7" s="22" t="b">
        <f t="shared" ca="1" si="36"/>
        <v>0</v>
      </c>
      <c r="FP7" s="22" t="b">
        <f t="shared" ca="1" si="36"/>
        <v>0</v>
      </c>
      <c r="FQ7" s="22" t="b">
        <f t="shared" ca="1" si="36"/>
        <v>1</v>
      </c>
      <c r="FR7" s="22">
        <f t="shared" ca="1" si="36"/>
        <v>0</v>
      </c>
      <c r="FS7" s="167">
        <v>1</v>
      </c>
      <c r="FT7" s="167">
        <v>1</v>
      </c>
      <c r="FU7" s="22" t="str">
        <f t="shared" ca="1" si="36"/>
        <v>-</v>
      </c>
      <c r="FV7" s="22" t="str">
        <f ca="1">OFFSET(FV$5,$B7,0)</f>
        <v>-</v>
      </c>
      <c r="FW7" s="22" t="str">
        <f t="shared" ca="1" si="36"/>
        <v>-</v>
      </c>
      <c r="FX7" s="22" t="str">
        <f t="shared" ca="1" si="36"/>
        <v>-</v>
      </c>
      <c r="FY7" s="22" t="str">
        <f t="shared" ca="1" si="36"/>
        <v>-</v>
      </c>
      <c r="FZ7" s="22" t="str">
        <f t="shared" ca="1" si="36"/>
        <v>-</v>
      </c>
      <c r="GA7" s="22" t="str">
        <f t="shared" ca="1" si="36"/>
        <v>-</v>
      </c>
      <c r="GB7" s="22" t="str">
        <f t="shared" ca="1" si="36"/>
        <v>-</v>
      </c>
      <c r="GC7" s="22" t="str">
        <f t="shared" ca="1" si="36"/>
        <v>-</v>
      </c>
      <c r="GD7" s="22" t="b">
        <f t="shared" ca="1" si="36"/>
        <v>1</v>
      </c>
      <c r="GE7" s="168" t="str">
        <f t="shared" ca="1" si="36"/>
        <v>-</v>
      </c>
      <c r="GF7" s="22" t="str">
        <f ca="1">OFFSET(GF$5,$B7,0)</f>
        <v>-</v>
      </c>
      <c r="GG7" s="22" t="str">
        <f ca="1">OFFSET(GG$5,$B7,0)</f>
        <v>-</v>
      </c>
      <c r="GH7" s="168" t="str">
        <f t="shared" ref="GH7:GI7" ca="1" si="37">OFFSET(GH$5,$B7,0)</f>
        <v>-</v>
      </c>
      <c r="GI7" s="168" t="str">
        <f t="shared" ca="1" si="37"/>
        <v>-</v>
      </c>
      <c r="GJ7" s="22" t="str">
        <f ca="1">OFFSET(GJ$5,$B7,0)</f>
        <v>-</v>
      </c>
      <c r="GK7" s="22" t="str">
        <f t="shared" ref="GK7:GM7" ca="1" si="38">OFFSET(GK$5,$B7,0)</f>
        <v>-</v>
      </c>
      <c r="GL7" s="22" t="str">
        <f t="shared" ca="1" si="38"/>
        <v>-</v>
      </c>
      <c r="GM7" s="22" t="str">
        <f t="shared" ca="1" si="38"/>
        <v>-</v>
      </c>
      <c r="GN7" s="22" t="str">
        <f t="shared" ca="1" si="36"/>
        <v>-</v>
      </c>
      <c r="GO7" s="22" t="str">
        <f t="shared" ca="1" si="36"/>
        <v>-</v>
      </c>
      <c r="GP7" s="22" t="str">
        <f t="shared" ca="1" si="36"/>
        <v>-</v>
      </c>
      <c r="GQ7" s="22" t="str">
        <f t="shared" ca="1" si="36"/>
        <v>-</v>
      </c>
      <c r="GR7" s="22" t="str">
        <f t="shared" ca="1" si="36"/>
        <v>-</v>
      </c>
      <c r="GS7" s="22">
        <f t="shared" ca="1" si="36"/>
        <v>500</v>
      </c>
      <c r="GT7" s="22">
        <f t="shared" ca="1" si="36"/>
        <v>500</v>
      </c>
      <c r="GU7" s="22" t="str">
        <f ca="1">OFFSET(GU$5,$B7,0)</f>
        <v>-</v>
      </c>
      <c r="GV7" s="22" t="str">
        <f ca="1">OFFSET(GV$5,$B7,0)</f>
        <v>-</v>
      </c>
      <c r="GW7" s="22" t="str">
        <f ca="1">OFFSET(GW$5,$B7,0)</f>
        <v>-</v>
      </c>
      <c r="GX7" s="22" t="str">
        <f ca="1">OFFSET(GX$5,$B7,0)</f>
        <v>-</v>
      </c>
      <c r="GY7" s="168" t="str">
        <f t="shared" ref="GY7:IY7" ca="1" si="39">OFFSET(GY$5,$B7,0)</f>
        <v>-</v>
      </c>
      <c r="GZ7" s="168" t="str">
        <f t="shared" ca="1" si="39"/>
        <v>-</v>
      </c>
      <c r="HA7" s="168" t="str">
        <f t="shared" ca="1" si="39"/>
        <v>-</v>
      </c>
      <c r="HB7" s="168" t="str">
        <f t="shared" ca="1" si="39"/>
        <v>-</v>
      </c>
      <c r="HC7" s="168" t="str">
        <f t="shared" ca="1" si="39"/>
        <v>-</v>
      </c>
      <c r="HD7" s="168" t="str">
        <f t="shared" ca="1" si="39"/>
        <v>-</v>
      </c>
      <c r="HE7" s="168" t="str">
        <f t="shared" ca="1" si="39"/>
        <v>-</v>
      </c>
      <c r="HF7" s="168" t="str">
        <f t="shared" ca="1" si="39"/>
        <v>-</v>
      </c>
      <c r="HG7" s="168" t="str">
        <f t="shared" ca="1" si="39"/>
        <v>-</v>
      </c>
      <c r="HH7" s="168" t="str">
        <f t="shared" ca="1" si="39"/>
        <v>-</v>
      </c>
      <c r="HI7" s="168" t="str">
        <f t="shared" ca="1" si="39"/>
        <v>-</v>
      </c>
      <c r="HJ7" s="168" t="str">
        <f t="shared" ca="1" si="39"/>
        <v>-</v>
      </c>
      <c r="HK7" s="168" t="str">
        <f t="shared" ca="1" si="39"/>
        <v>-</v>
      </c>
      <c r="HL7" s="168" t="str">
        <f t="shared" ca="1" si="39"/>
        <v>-</v>
      </c>
      <c r="HM7" s="168" t="str">
        <f t="shared" ca="1" si="39"/>
        <v>-</v>
      </c>
      <c r="HN7" s="168" t="str">
        <f t="shared" ca="1" si="39"/>
        <v>-</v>
      </c>
      <c r="HO7" s="168" t="str">
        <f t="shared" ca="1" si="39"/>
        <v>-</v>
      </c>
      <c r="HP7" s="168" t="str">
        <f t="shared" ca="1" si="39"/>
        <v>-</v>
      </c>
      <c r="HQ7" s="168" t="str">
        <f t="shared" ca="1" si="39"/>
        <v>-</v>
      </c>
      <c r="HR7" s="168" t="str">
        <f t="shared" ca="1" si="39"/>
        <v>-</v>
      </c>
      <c r="HS7" s="168" t="str">
        <f t="shared" ca="1" si="39"/>
        <v>-</v>
      </c>
      <c r="HT7" s="168" t="str">
        <f t="shared" ca="1" si="39"/>
        <v>-</v>
      </c>
      <c r="HU7" s="168" t="str">
        <f t="shared" ca="1" si="39"/>
        <v>-</v>
      </c>
      <c r="HV7" s="168" t="str">
        <f t="shared" ca="1" si="39"/>
        <v>-</v>
      </c>
      <c r="HW7" s="168" t="str">
        <f t="shared" ca="1" si="39"/>
        <v>-</v>
      </c>
      <c r="HX7" s="168" t="str">
        <f t="shared" ca="1" si="39"/>
        <v>-</v>
      </c>
      <c r="HY7" s="168" t="str">
        <f t="shared" ca="1" si="39"/>
        <v>-</v>
      </c>
      <c r="HZ7" s="168" t="str">
        <f t="shared" ca="1" si="39"/>
        <v>-</v>
      </c>
      <c r="IA7" s="168" t="str">
        <f t="shared" ca="1" si="39"/>
        <v>-</v>
      </c>
      <c r="IB7" s="168" t="str">
        <f t="shared" ca="1" si="39"/>
        <v>-</v>
      </c>
      <c r="IC7" s="168" t="str">
        <f t="shared" ca="1" si="39"/>
        <v>-</v>
      </c>
      <c r="ID7" s="168" t="str">
        <f t="shared" ca="1" si="39"/>
        <v>-</v>
      </c>
      <c r="IE7" s="168" t="str">
        <f t="shared" ca="1" si="39"/>
        <v>-</v>
      </c>
      <c r="IF7" s="168" t="str">
        <f t="shared" ca="1" si="39"/>
        <v>-</v>
      </c>
      <c r="IG7" s="168" t="str">
        <f t="shared" ca="1" si="39"/>
        <v>-</v>
      </c>
      <c r="IH7" s="168" t="str">
        <f t="shared" ca="1" si="39"/>
        <v>-</v>
      </c>
      <c r="II7" s="168" t="str">
        <f t="shared" ca="1" si="39"/>
        <v>-</v>
      </c>
      <c r="IJ7" s="168" t="str">
        <f t="shared" ca="1" si="39"/>
        <v>-</v>
      </c>
      <c r="IK7" s="168" t="str">
        <f t="shared" ca="1" si="39"/>
        <v>-</v>
      </c>
      <c r="IL7" s="168" t="str">
        <f t="shared" ca="1" si="39"/>
        <v>-</v>
      </c>
      <c r="IM7" s="168" t="str">
        <f t="shared" ca="1" si="39"/>
        <v>-</v>
      </c>
      <c r="IN7" s="168" t="str">
        <f t="shared" ca="1" si="39"/>
        <v>-</v>
      </c>
      <c r="IO7" s="168" t="str">
        <f t="shared" ca="1" si="39"/>
        <v>-</v>
      </c>
      <c r="IP7" s="168" t="str">
        <f t="shared" ca="1" si="39"/>
        <v>-</v>
      </c>
      <c r="IQ7" s="168" t="str">
        <f t="shared" ca="1" si="39"/>
        <v>-</v>
      </c>
      <c r="IR7" s="168" t="str">
        <f t="shared" ca="1" si="39"/>
        <v>-</v>
      </c>
      <c r="IS7" s="168" t="str">
        <f t="shared" ca="1" si="39"/>
        <v>-</v>
      </c>
      <c r="IT7" s="168" t="str">
        <f t="shared" ca="1" si="39"/>
        <v>-</v>
      </c>
      <c r="IU7" s="168" t="str">
        <f t="shared" ca="1" si="39"/>
        <v>-</v>
      </c>
      <c r="IV7" s="168" t="str">
        <f t="shared" ca="1" si="39"/>
        <v>-</v>
      </c>
      <c r="IW7" s="168" t="str">
        <f t="shared" ca="1" si="39"/>
        <v>-</v>
      </c>
      <c r="IX7" s="168" t="str">
        <f t="shared" ca="1" si="39"/>
        <v>-</v>
      </c>
      <c r="IY7" s="168" t="str">
        <f t="shared" ca="1" si="39"/>
        <v>-</v>
      </c>
      <c r="IZ7" s="10"/>
      <c r="JA7" s="22" t="str">
        <f t="shared" ca="1" si="36"/>
        <v>-</v>
      </c>
      <c r="JB7" s="168" t="str">
        <f t="shared" ca="1" si="36"/>
        <v>-</v>
      </c>
      <c r="JC7" s="168">
        <f ca="1">OFFSET(JC$5,$B7,0)</f>
        <v>1</v>
      </c>
      <c r="JD7" s="22">
        <f t="shared" ca="1" si="36"/>
        <v>0</v>
      </c>
      <c r="JE7" s="22">
        <f ca="1">OFFSET(JE$5,$B7,0)</f>
        <v>1</v>
      </c>
      <c r="JF7" s="22">
        <f ca="1">OFFSET(JF$5,$B7,0)</f>
        <v>1</v>
      </c>
      <c r="JG7" s="22">
        <f t="shared" ca="1" si="36"/>
        <v>0</v>
      </c>
      <c r="JH7" s="5">
        <f>INDEX(i.std_prices,1,1)</f>
        <v>70</v>
      </c>
      <c r="JI7" s="5">
        <f>INDEX(i.std_prices,1,2)</f>
        <v>50</v>
      </c>
      <c r="JJ7" s="5">
        <f>INDEX(i.std_prices,1,3)</f>
        <v>70</v>
      </c>
      <c r="JK7" s="5">
        <f>INDEX(i.std_prices,1,4)</f>
        <v>50</v>
      </c>
      <c r="JL7" s="22">
        <f t="shared" ref="JL7:JP7" ca="1" si="40">OFFSET(JL$5,$B7,0)</f>
        <v>1</v>
      </c>
      <c r="JM7" s="22">
        <f t="shared" ca="1" si="40"/>
        <v>1</v>
      </c>
      <c r="JN7" s="22">
        <f t="shared" ca="1" si="40"/>
        <v>1</v>
      </c>
      <c r="JO7" s="168">
        <f t="shared" ca="1" si="40"/>
        <v>1</v>
      </c>
      <c r="JP7" s="168">
        <f t="shared" ca="1" si="40"/>
        <v>1</v>
      </c>
      <c r="JQ7" s="22">
        <f t="shared" ca="1" si="36"/>
        <v>1</v>
      </c>
      <c r="JR7" s="10"/>
      <c r="JS7" s="22">
        <f t="shared" ca="1" si="36"/>
        <v>1</v>
      </c>
      <c r="JT7" s="168">
        <f t="shared" ca="1" si="36"/>
        <v>1</v>
      </c>
      <c r="JU7" s="168">
        <f t="shared" ca="1" si="36"/>
        <v>1</v>
      </c>
      <c r="JV7" s="168">
        <f t="shared" ca="1" si="36"/>
        <v>1</v>
      </c>
      <c r="JW7" s="168">
        <f t="shared" ca="1" si="36"/>
        <v>1</v>
      </c>
      <c r="JX7" s="168">
        <f t="shared" ca="1" si="36"/>
        <v>1</v>
      </c>
      <c r="JY7" s="168">
        <f t="shared" ca="1" si="36"/>
        <v>1</v>
      </c>
      <c r="JZ7" s="168">
        <f t="shared" ca="1" si="36"/>
        <v>1</v>
      </c>
      <c r="KA7" s="168">
        <f t="shared" ca="1" si="36"/>
        <v>1</v>
      </c>
      <c r="KB7" s="22">
        <f ca="1">OFFSET(KB$5,$B7,0)</f>
        <v>1</v>
      </c>
      <c r="KC7" s="168" t="str">
        <f t="shared" ca="1" si="36"/>
        <v>-</v>
      </c>
      <c r="KD7" s="168" t="str">
        <f t="shared" ca="1" si="36"/>
        <v>-</v>
      </c>
      <c r="KE7" s="168" t="str">
        <f t="shared" ca="1" si="36"/>
        <v>-</v>
      </c>
      <c r="KF7" s="168" t="str">
        <f t="shared" ref="KF7" ca="1" si="41">OFFSET(KF$5,$B7,0)</f>
        <v>-</v>
      </c>
      <c r="KG7" s="199" t="b">
        <v>0</v>
      </c>
      <c r="KH7" s="22">
        <f ca="1">OFFSET(KH$5,$B7,0)</f>
        <v>0</v>
      </c>
      <c r="KI7" s="27">
        <v>0</v>
      </c>
    </row>
    <row r="8" spans="1:295" collapsed="1">
      <c r="A8" s="24"/>
      <c r="B8" s="24"/>
      <c r="D8" s="148" t="s">
        <v>884</v>
      </c>
      <c r="E8" t="b">
        <v>0</v>
      </c>
      <c r="F8" s="15"/>
      <c r="G8" s="15"/>
      <c r="AA8" s="139" t="s">
        <v>387</v>
      </c>
      <c r="AB8" s="10" t="str">
        <f>IF(COUNTIF(AA$5:AA8,AA8)=1,"-","Dup")</f>
        <v>-</v>
      </c>
      <c r="AC8" s="10"/>
      <c r="AD8" s="16"/>
      <c r="AE8" s="16"/>
      <c r="AF8" s="16"/>
      <c r="AG8" s="16"/>
      <c r="AH8" s="16"/>
      <c r="AI8" s="154"/>
      <c r="AJ8" s="10"/>
      <c r="AK8" s="16"/>
      <c r="AL8" s="154"/>
      <c r="AM8" s="154"/>
      <c r="AN8" s="154"/>
      <c r="AO8" s="16"/>
      <c r="AP8" s="154"/>
      <c r="AQ8" s="16"/>
      <c r="AR8" s="198"/>
      <c r="AS8" s="198"/>
      <c r="AT8" s="198"/>
      <c r="AU8" s="198"/>
      <c r="AV8" s="198"/>
      <c r="AW8" s="10"/>
      <c r="AX8" s="16"/>
      <c r="AY8" s="154"/>
      <c r="AZ8" s="16"/>
      <c r="BA8" s="16"/>
      <c r="BB8" s="16"/>
      <c r="BC8" s="154"/>
      <c r="BD8" s="16"/>
      <c r="BE8" s="16"/>
      <c r="BF8" s="16"/>
      <c r="BG8" s="16"/>
      <c r="BH8" s="16"/>
      <c r="BI8" s="16"/>
      <c r="BJ8" s="16"/>
      <c r="BK8" s="10"/>
      <c r="BL8" s="16"/>
      <c r="BM8" s="16"/>
      <c r="BN8" s="16"/>
      <c r="BO8" s="16"/>
      <c r="BP8" s="16"/>
      <c r="BQ8" s="16"/>
      <c r="BR8" s="16"/>
      <c r="BS8" s="16"/>
      <c r="BT8" s="16"/>
      <c r="BU8" s="16"/>
      <c r="BV8" s="16"/>
      <c r="BW8" s="16"/>
      <c r="BX8" s="16"/>
      <c r="BY8" s="16"/>
      <c r="BZ8" s="16"/>
      <c r="CA8" s="16"/>
      <c r="CB8" s="16"/>
      <c r="CC8" s="16"/>
      <c r="CD8" s="16"/>
      <c r="CE8" s="16"/>
      <c r="CF8" s="16"/>
      <c r="CG8" s="10"/>
      <c r="CH8" s="16"/>
      <c r="CI8" s="16"/>
      <c r="CJ8" s="16"/>
      <c r="CK8" s="16"/>
      <c r="CL8" s="16"/>
      <c r="CM8" s="16"/>
      <c r="CN8" s="16"/>
      <c r="CO8" s="16"/>
      <c r="CP8" s="16"/>
      <c r="CQ8" s="16"/>
      <c r="CR8" s="16"/>
      <c r="CS8" s="16"/>
      <c r="CT8" s="16"/>
      <c r="CU8" s="16"/>
      <c r="CV8" s="16"/>
      <c r="CW8" s="16"/>
      <c r="CX8" s="16"/>
      <c r="CY8" s="16"/>
      <c r="CZ8" s="16"/>
      <c r="DA8" s="16"/>
      <c r="DB8" s="16"/>
      <c r="DC8" s="16"/>
      <c r="DD8" s="16"/>
      <c r="DE8" s="16"/>
      <c r="DF8" s="16"/>
      <c r="DG8" s="154"/>
      <c r="DH8" s="154"/>
      <c r="DI8" s="16"/>
      <c r="DJ8" s="16"/>
      <c r="DK8" s="16"/>
      <c r="DL8" s="16"/>
      <c r="DM8" s="16"/>
      <c r="DN8" s="16"/>
      <c r="DO8" s="16"/>
      <c r="DP8" s="16"/>
      <c r="DQ8" s="16"/>
      <c r="DR8" s="16"/>
      <c r="DS8" s="16"/>
      <c r="DT8" s="16"/>
      <c r="DU8" s="16"/>
      <c r="DV8" s="16"/>
      <c r="DW8" s="16"/>
      <c r="DX8" s="10"/>
      <c r="DY8" s="16"/>
      <c r="DZ8" s="16"/>
      <c r="EA8" s="16"/>
      <c r="EB8" s="16"/>
      <c r="EC8" s="16"/>
      <c r="ED8" s="16"/>
      <c r="EE8" s="16"/>
      <c r="EF8" s="16"/>
      <c r="EG8" s="16"/>
      <c r="EH8" s="16"/>
      <c r="EI8" s="16"/>
      <c r="EJ8" s="16"/>
      <c r="EK8" s="16"/>
      <c r="EL8" s="16"/>
      <c r="EM8" s="16"/>
      <c r="EN8" s="16"/>
      <c r="EO8" s="16"/>
      <c r="EP8" s="16"/>
      <c r="EQ8" s="16"/>
      <c r="ER8" s="16"/>
      <c r="ES8" s="16"/>
      <c r="ET8" s="16"/>
      <c r="EU8" s="16"/>
      <c r="EV8" s="16"/>
      <c r="EW8" s="16"/>
      <c r="EX8" s="16"/>
      <c r="EY8" s="16"/>
      <c r="EZ8" s="16"/>
      <c r="FA8" s="16"/>
      <c r="FB8" s="16"/>
      <c r="FC8" s="16"/>
      <c r="FD8" s="16"/>
      <c r="FE8" s="16"/>
      <c r="FF8" s="16"/>
      <c r="FG8" s="16"/>
      <c r="FH8" s="16"/>
      <c r="FI8" s="10"/>
      <c r="FJ8" s="16"/>
      <c r="FK8" s="16"/>
      <c r="FL8" s="16"/>
      <c r="FM8" s="16"/>
      <c r="FN8" s="154"/>
      <c r="FO8" s="16"/>
      <c r="FP8" s="16"/>
      <c r="FQ8" s="16"/>
      <c r="FR8" s="16"/>
      <c r="FS8" s="16"/>
      <c r="FT8" s="16"/>
      <c r="FU8" s="16"/>
      <c r="FV8" s="16"/>
      <c r="FW8" s="16"/>
      <c r="FX8" s="16"/>
      <c r="FY8" s="16"/>
      <c r="FZ8" s="16"/>
      <c r="GA8" s="16"/>
      <c r="GB8" s="16"/>
      <c r="GC8" s="16"/>
      <c r="GD8" s="16"/>
      <c r="GE8" s="16"/>
      <c r="GF8" s="16"/>
      <c r="GG8" s="16"/>
      <c r="GH8" s="16"/>
      <c r="GI8" s="16"/>
      <c r="GJ8" s="16"/>
      <c r="GK8" s="16"/>
      <c r="GL8" s="16"/>
      <c r="GM8" s="16"/>
      <c r="GN8" s="16"/>
      <c r="GO8" s="16"/>
      <c r="GP8" s="16"/>
      <c r="GQ8" s="16"/>
      <c r="GR8" s="16"/>
      <c r="GS8" s="16"/>
      <c r="GT8" s="16"/>
      <c r="GU8" s="16"/>
      <c r="GV8" s="16"/>
      <c r="GW8" s="16"/>
      <c r="GX8" s="16"/>
      <c r="GY8" s="154"/>
      <c r="GZ8" s="154"/>
      <c r="HA8" s="154"/>
      <c r="HB8" s="154"/>
      <c r="HC8" s="154"/>
      <c r="HD8" s="154"/>
      <c r="HE8" s="154"/>
      <c r="HF8" s="154"/>
      <c r="HG8" s="154"/>
      <c r="HH8" s="154"/>
      <c r="HI8" s="154"/>
      <c r="HJ8" s="154"/>
      <c r="HK8" s="154"/>
      <c r="HL8" s="154"/>
      <c r="HM8" s="154"/>
      <c r="HN8" s="154"/>
      <c r="HO8" s="154"/>
      <c r="HP8" s="154"/>
      <c r="HQ8" s="154"/>
      <c r="HR8" s="154"/>
      <c r="HS8" s="154"/>
      <c r="HT8" s="154"/>
      <c r="HU8" s="154"/>
      <c r="HV8" s="154"/>
      <c r="HW8" s="154"/>
      <c r="HX8" s="154"/>
      <c r="HY8" s="154"/>
      <c r="HZ8" s="154"/>
      <c r="IA8" s="154"/>
      <c r="IB8" s="154"/>
      <c r="IC8" s="154"/>
      <c r="ID8" s="154"/>
      <c r="IE8" s="154"/>
      <c r="IF8" s="154"/>
      <c r="IG8" s="154"/>
      <c r="IH8" s="154"/>
      <c r="II8" s="154"/>
      <c r="IJ8" s="154"/>
      <c r="IK8" s="154"/>
      <c r="IL8" s="154"/>
      <c r="IM8" s="154"/>
      <c r="IN8" s="154"/>
      <c r="IO8" s="154"/>
      <c r="IP8" s="154"/>
      <c r="IQ8" s="154"/>
      <c r="IR8" s="154"/>
      <c r="IS8" s="154"/>
      <c r="IT8" s="154"/>
      <c r="IU8" s="154"/>
      <c r="IV8" s="154"/>
      <c r="IW8" s="154"/>
      <c r="IX8" s="154"/>
      <c r="IY8" s="154"/>
      <c r="IZ8" s="10"/>
      <c r="JA8" s="16"/>
      <c r="JB8" s="154"/>
      <c r="JC8" s="154"/>
      <c r="JD8" s="16"/>
      <c r="JE8" s="16"/>
      <c r="JF8" s="16"/>
      <c r="JG8" s="16"/>
      <c r="JH8" s="16"/>
      <c r="JI8" s="16"/>
      <c r="JJ8" s="16"/>
      <c r="JK8" s="16"/>
      <c r="JL8" s="16"/>
      <c r="JM8" s="16"/>
      <c r="JN8" s="16"/>
      <c r="JO8" s="154"/>
      <c r="JP8" s="154"/>
      <c r="JQ8" s="16"/>
      <c r="JR8" s="10"/>
      <c r="JS8" s="16"/>
      <c r="JT8" s="154"/>
      <c r="JU8" s="154"/>
      <c r="JV8" s="16"/>
      <c r="JW8" s="16"/>
      <c r="JX8" s="154"/>
      <c r="JY8" s="16"/>
      <c r="JZ8" s="16"/>
      <c r="KA8" s="154"/>
      <c r="KB8" s="16"/>
      <c r="KC8" s="154"/>
      <c r="KD8" s="154"/>
      <c r="KE8" s="154"/>
      <c r="KF8" s="154"/>
      <c r="KG8" s="154"/>
      <c r="KH8" s="16"/>
      <c r="KI8" s="27">
        <v>0</v>
      </c>
    </row>
    <row r="9" spans="1:295" collapsed="1">
      <c r="A9" s="24">
        <f t="shared" si="13"/>
        <v>4</v>
      </c>
      <c r="B9" s="24"/>
      <c r="C9">
        <v>1</v>
      </c>
      <c r="D9" s="148" t="s">
        <v>884</v>
      </c>
      <c r="E9" s="148" t="b">
        <v>1</v>
      </c>
      <c r="F9" s="178" t="b">
        <v>1</v>
      </c>
      <c r="G9" t="b">
        <v>1</v>
      </c>
      <c r="H9">
        <f>MATCH(TRUE,$FO9:$FQ9,0)</f>
        <v>3</v>
      </c>
      <c r="AA9" s="137" t="str">
        <f>"Quick test"</f>
        <v>Quick test</v>
      </c>
      <c r="AB9" s="10" t="str">
        <f>IF(COUNTIF(AA$5:AA9,AA9)=1,"-","Dup")</f>
        <v>-</v>
      </c>
      <c r="AC9" s="10"/>
      <c r="AD9" s="167" t="b">
        <v>1</v>
      </c>
      <c r="AE9" s="21" t="b">
        <v>1</v>
      </c>
      <c r="AF9" s="21" t="b">
        <v>1</v>
      </c>
      <c r="AG9" s="21" t="b">
        <v>1</v>
      </c>
      <c r="AH9" s="21" t="b">
        <v>1</v>
      </c>
      <c r="AI9" s="167" t="b">
        <v>1</v>
      </c>
      <c r="AJ9" s="10"/>
      <c r="AK9" s="168" t="str">
        <f t="shared" ref="AK9:BL24" ca="1" si="42">OFFSET(AK$5,$B9,0)</f>
        <v>-</v>
      </c>
      <c r="AL9" s="168" t="str">
        <f t="shared" ca="1" si="42"/>
        <v>-</v>
      </c>
      <c r="AM9" s="168" t="str">
        <f t="shared" ca="1" si="42"/>
        <v>-</v>
      </c>
      <c r="AN9" s="168" t="str">
        <f t="shared" ca="1" si="42"/>
        <v>-</v>
      </c>
      <c r="AO9" s="168" t="str">
        <f t="shared" ca="1" si="42"/>
        <v>-</v>
      </c>
      <c r="AP9" s="168" t="str">
        <f ca="1">OFFSET(AP$5,$B9,0)</f>
        <v>-</v>
      </c>
      <c r="AQ9" s="168" t="str">
        <f t="shared" ca="1" si="42"/>
        <v>-</v>
      </c>
      <c r="AR9" s="168" t="str">
        <f t="shared" ca="1" si="42"/>
        <v>-</v>
      </c>
      <c r="AS9" s="168" t="str">
        <f t="shared" ca="1" si="42"/>
        <v>-</v>
      </c>
      <c r="AT9" s="168" t="str">
        <f t="shared" ca="1" si="42"/>
        <v>-</v>
      </c>
      <c r="AU9" s="168" t="str">
        <f t="shared" ca="1" si="42"/>
        <v>-</v>
      </c>
      <c r="AV9" s="168" t="str">
        <f t="shared" ca="1" si="42"/>
        <v>-</v>
      </c>
      <c r="AW9" s="10"/>
      <c r="AX9" s="14" t="b">
        <v>0</v>
      </c>
      <c r="AY9" s="153" t="b">
        <v>0</v>
      </c>
      <c r="AZ9" s="14" t="b">
        <v>0</v>
      </c>
      <c r="BA9" s="14">
        <v>0</v>
      </c>
      <c r="BB9" s="21" t="b">
        <v>1</v>
      </c>
      <c r="BC9" s="153" t="str">
        <f t="shared" ref="BC9" si="43">BC$6</f>
        <v>-</v>
      </c>
      <c r="BD9" s="14" t="b">
        <v>1</v>
      </c>
      <c r="BE9" s="14">
        <v>0</v>
      </c>
      <c r="BF9" s="153" t="str">
        <f t="shared" ref="BF9" si="44">BF$6</f>
        <v>-</v>
      </c>
      <c r="BG9" s="153">
        <f t="shared" ref="BG9:CL9" si="45">BG$6</f>
        <v>1</v>
      </c>
      <c r="BH9" s="153">
        <f t="shared" si="45"/>
        <v>1</v>
      </c>
      <c r="BI9" s="14" t="str">
        <f t="shared" si="45"/>
        <v>-</v>
      </c>
      <c r="BJ9" s="14" t="str">
        <f t="shared" si="45"/>
        <v>-</v>
      </c>
      <c r="BK9" s="10"/>
      <c r="BL9" s="14" t="str">
        <f t="shared" si="45"/>
        <v>-</v>
      </c>
      <c r="BM9" s="14" t="str">
        <f t="shared" si="45"/>
        <v>-</v>
      </c>
      <c r="BN9" s="14" t="str">
        <f t="shared" si="45"/>
        <v>-</v>
      </c>
      <c r="BO9" s="14" t="str">
        <f t="shared" si="45"/>
        <v>-</v>
      </c>
      <c r="BP9" s="14" t="str">
        <f t="shared" si="45"/>
        <v>-</v>
      </c>
      <c r="BQ9" s="14" t="str">
        <f t="shared" si="45"/>
        <v>-</v>
      </c>
      <c r="BR9" s="14" t="str">
        <f t="shared" si="45"/>
        <v>-</v>
      </c>
      <c r="BS9" s="14" t="str">
        <f t="shared" si="45"/>
        <v>-</v>
      </c>
      <c r="BT9" s="14" t="str">
        <f t="shared" si="45"/>
        <v>-</v>
      </c>
      <c r="BU9" s="14" t="str">
        <f t="shared" si="45"/>
        <v>-</v>
      </c>
      <c r="BV9" s="14" t="str">
        <f t="shared" si="45"/>
        <v>-</v>
      </c>
      <c r="BW9" s="14" t="str">
        <f t="shared" si="45"/>
        <v>-</v>
      </c>
      <c r="BX9" s="14" t="str">
        <f t="shared" si="45"/>
        <v>-</v>
      </c>
      <c r="BY9" s="14" t="str">
        <f t="shared" si="45"/>
        <v>-</v>
      </c>
      <c r="BZ9" s="14" t="str">
        <f t="shared" si="45"/>
        <v>-</v>
      </c>
      <c r="CA9" s="14" t="str">
        <f t="shared" si="45"/>
        <v>-</v>
      </c>
      <c r="CB9" s="14" t="str">
        <f t="shared" si="45"/>
        <v>-</v>
      </c>
      <c r="CC9" s="14" t="str">
        <f t="shared" si="45"/>
        <v>-</v>
      </c>
      <c r="CD9" s="14" t="str">
        <f t="shared" si="45"/>
        <v>-</v>
      </c>
      <c r="CE9" s="14" t="str">
        <f t="shared" si="45"/>
        <v>-</v>
      </c>
      <c r="CF9" s="14" t="str">
        <f t="shared" si="45"/>
        <v>-</v>
      </c>
      <c r="CG9" s="10"/>
      <c r="CH9" s="14" t="str">
        <f t="shared" si="45"/>
        <v>-</v>
      </c>
      <c r="CI9" s="14" t="str">
        <f t="shared" si="45"/>
        <v>-</v>
      </c>
      <c r="CJ9" s="14" t="str">
        <f t="shared" si="45"/>
        <v>-</v>
      </c>
      <c r="CK9" s="14" t="str">
        <f t="shared" si="45"/>
        <v>-</v>
      </c>
      <c r="CL9" s="14" t="str">
        <f t="shared" si="45"/>
        <v>-</v>
      </c>
      <c r="CM9" s="14" t="str">
        <f>CM$6</f>
        <v>-</v>
      </c>
      <c r="CN9" s="14" t="str">
        <f>CN$6</f>
        <v>-</v>
      </c>
      <c r="CO9" s="14" t="str">
        <f>CO$6</f>
        <v>-</v>
      </c>
      <c r="CP9" s="167">
        <v>1</v>
      </c>
      <c r="CQ9" s="21">
        <v>1</v>
      </c>
      <c r="CR9" s="153" t="str">
        <f t="shared" ref="CR9:CZ9" si="46">CR$6</f>
        <v>-</v>
      </c>
      <c r="CS9" s="153" t="str">
        <f t="shared" si="46"/>
        <v>-</v>
      </c>
      <c r="CT9" s="153" t="str">
        <f t="shared" si="46"/>
        <v>-</v>
      </c>
      <c r="CU9" s="153" t="str">
        <f t="shared" si="46"/>
        <v>-</v>
      </c>
      <c r="CV9" s="153" t="str">
        <f t="shared" si="46"/>
        <v>-</v>
      </c>
      <c r="CW9" s="153" t="str">
        <f t="shared" si="46"/>
        <v>-</v>
      </c>
      <c r="CX9" s="153" t="str">
        <f t="shared" si="46"/>
        <v>-</v>
      </c>
      <c r="CY9" s="153" t="str">
        <f t="shared" si="46"/>
        <v>-</v>
      </c>
      <c r="CZ9" s="153" t="str">
        <f t="shared" si="46"/>
        <v>-</v>
      </c>
      <c r="DA9" s="14" t="str">
        <f t="shared" ref="DA9:DH9" si="47">DA$6</f>
        <v>-</v>
      </c>
      <c r="DB9" s="14" t="str">
        <f t="shared" si="47"/>
        <v>-</v>
      </c>
      <c r="DC9" s="14" t="str">
        <f t="shared" si="47"/>
        <v>-</v>
      </c>
      <c r="DD9" s="14" t="str">
        <f t="shared" si="47"/>
        <v>-</v>
      </c>
      <c r="DE9" s="14" t="str">
        <f t="shared" si="47"/>
        <v>-</v>
      </c>
      <c r="DF9" s="14">
        <f t="shared" si="47"/>
        <v>0</v>
      </c>
      <c r="DG9" s="153">
        <f t="shared" si="47"/>
        <v>0</v>
      </c>
      <c r="DH9" s="153">
        <f t="shared" si="47"/>
        <v>0</v>
      </c>
      <c r="DI9" s="14">
        <f t="shared" ref="DI9:EC9" si="48">DI$6</f>
        <v>0</v>
      </c>
      <c r="DJ9" s="14">
        <f t="shared" si="48"/>
        <v>0</v>
      </c>
      <c r="DK9" s="14">
        <f t="shared" si="48"/>
        <v>0</v>
      </c>
      <c r="DL9" s="14">
        <f t="shared" si="48"/>
        <v>0</v>
      </c>
      <c r="DM9" s="14" t="str">
        <f t="shared" si="48"/>
        <v>-</v>
      </c>
      <c r="DN9" s="14" t="str">
        <f t="shared" si="48"/>
        <v>-</v>
      </c>
      <c r="DO9" s="14" t="str">
        <f t="shared" si="48"/>
        <v>-</v>
      </c>
      <c r="DP9" s="14" t="str">
        <f t="shared" si="48"/>
        <v>-</v>
      </c>
      <c r="DQ9" s="14" t="str">
        <f t="shared" si="48"/>
        <v>-</v>
      </c>
      <c r="DR9" s="14" t="str">
        <f t="shared" si="48"/>
        <v>-</v>
      </c>
      <c r="DS9" s="14" t="str">
        <f t="shared" si="48"/>
        <v>-</v>
      </c>
      <c r="DT9" s="14" t="str">
        <f t="shared" si="48"/>
        <v>-</v>
      </c>
      <c r="DU9" s="14" t="str">
        <f t="shared" si="48"/>
        <v>-</v>
      </c>
      <c r="DV9" s="14" t="str">
        <f t="shared" si="48"/>
        <v>-</v>
      </c>
      <c r="DW9" s="14" t="str">
        <f t="shared" si="48"/>
        <v>-</v>
      </c>
      <c r="DX9" s="10"/>
      <c r="DY9" s="14">
        <f t="shared" si="48"/>
        <v>1</v>
      </c>
      <c r="DZ9" s="14" t="str">
        <f t="shared" si="48"/>
        <v>-</v>
      </c>
      <c r="EA9" s="14" t="str">
        <f t="shared" si="48"/>
        <v>-</v>
      </c>
      <c r="EB9" s="14" t="str">
        <f t="shared" si="48"/>
        <v>-</v>
      </c>
      <c r="EC9" s="14" t="str">
        <f t="shared" si="48"/>
        <v>-</v>
      </c>
      <c r="ED9" s="21" t="s">
        <v>36</v>
      </c>
      <c r="EE9" s="14" t="str">
        <f t="shared" ref="EE9:FN9" si="49">EE$6</f>
        <v>-</v>
      </c>
      <c r="EF9" s="14">
        <f t="shared" si="49"/>
        <v>0</v>
      </c>
      <c r="EG9" s="14" t="str">
        <f t="shared" si="49"/>
        <v>-</v>
      </c>
      <c r="EH9" s="14">
        <f>EH$6</f>
        <v>1</v>
      </c>
      <c r="EI9" s="14">
        <f>EI$6</f>
        <v>0</v>
      </c>
      <c r="EJ9" s="14">
        <f t="shared" si="49"/>
        <v>1</v>
      </c>
      <c r="EK9" s="14">
        <f t="shared" si="49"/>
        <v>0</v>
      </c>
      <c r="EL9" s="14">
        <f t="shared" si="49"/>
        <v>1</v>
      </c>
      <c r="EM9" s="14">
        <f t="shared" si="49"/>
        <v>1</v>
      </c>
      <c r="EN9" s="14">
        <f t="shared" si="49"/>
        <v>1</v>
      </c>
      <c r="EO9" s="14">
        <f t="shared" si="49"/>
        <v>0</v>
      </c>
      <c r="EP9" s="14">
        <f t="shared" si="49"/>
        <v>0</v>
      </c>
      <c r="EQ9" s="14">
        <f t="shared" si="49"/>
        <v>0</v>
      </c>
      <c r="ER9" s="14">
        <f t="shared" si="49"/>
        <v>0</v>
      </c>
      <c r="ES9" s="14">
        <f t="shared" si="49"/>
        <v>0</v>
      </c>
      <c r="ET9" s="14">
        <f t="shared" si="49"/>
        <v>0</v>
      </c>
      <c r="EU9" s="14">
        <f t="shared" si="49"/>
        <v>0</v>
      </c>
      <c r="EV9" s="14">
        <f t="shared" si="49"/>
        <v>0</v>
      </c>
      <c r="EW9" s="14">
        <f>EW$6</f>
        <v>0</v>
      </c>
      <c r="EX9" s="14">
        <f>EX$6</f>
        <v>0</v>
      </c>
      <c r="EY9" s="14">
        <f t="shared" si="49"/>
        <v>0</v>
      </c>
      <c r="EZ9" s="14">
        <f t="shared" si="49"/>
        <v>0</v>
      </c>
      <c r="FA9" s="14">
        <f t="shared" si="49"/>
        <v>1</v>
      </c>
      <c r="FB9" s="14">
        <f t="shared" si="49"/>
        <v>0</v>
      </c>
      <c r="FC9" s="14">
        <f t="shared" si="49"/>
        <v>0</v>
      </c>
      <c r="FD9" s="14">
        <f t="shared" si="49"/>
        <v>0</v>
      </c>
      <c r="FE9" s="14">
        <f t="shared" si="49"/>
        <v>0</v>
      </c>
      <c r="FF9" s="14">
        <f t="shared" si="49"/>
        <v>0</v>
      </c>
      <c r="FG9" s="14">
        <f t="shared" si="49"/>
        <v>0</v>
      </c>
      <c r="FH9" s="14">
        <f t="shared" si="49"/>
        <v>0</v>
      </c>
      <c r="FI9" s="10"/>
      <c r="FJ9" s="14" t="str">
        <f t="shared" si="49"/>
        <v>-</v>
      </c>
      <c r="FK9" s="14" t="str">
        <f t="shared" si="49"/>
        <v>-</v>
      </c>
      <c r="FL9" s="14" t="str">
        <f t="shared" si="49"/>
        <v>-</v>
      </c>
      <c r="FM9" s="14" t="str">
        <f t="shared" si="49"/>
        <v>-</v>
      </c>
      <c r="FN9" s="153" t="str">
        <f t="shared" si="49"/>
        <v>-</v>
      </c>
      <c r="FO9" s="14" t="b">
        <f t="shared" ref="FO9:KH9" si="50">FO$6</f>
        <v>0</v>
      </c>
      <c r="FP9" s="14" t="b">
        <f t="shared" si="50"/>
        <v>0</v>
      </c>
      <c r="FQ9" s="14" t="b">
        <f t="shared" si="50"/>
        <v>1</v>
      </c>
      <c r="FR9" s="14">
        <f t="shared" si="50"/>
        <v>0</v>
      </c>
      <c r="FS9" s="14">
        <f t="shared" si="50"/>
        <v>1</v>
      </c>
      <c r="FT9" s="14">
        <f t="shared" si="50"/>
        <v>1</v>
      </c>
      <c r="FU9" s="14" t="str">
        <f t="shared" si="50"/>
        <v>-</v>
      </c>
      <c r="FV9" s="14" t="str">
        <f>FV$6</f>
        <v>-</v>
      </c>
      <c r="FW9" s="14" t="str">
        <f t="shared" si="50"/>
        <v>-</v>
      </c>
      <c r="FX9" s="14" t="str">
        <f t="shared" si="50"/>
        <v>-</v>
      </c>
      <c r="FY9" s="21">
        <v>1</v>
      </c>
      <c r="FZ9" s="14" t="str">
        <f t="shared" si="50"/>
        <v>-</v>
      </c>
      <c r="GA9" s="14" t="str">
        <f t="shared" si="50"/>
        <v>-</v>
      </c>
      <c r="GB9" s="153" t="str">
        <f t="shared" si="50"/>
        <v>-</v>
      </c>
      <c r="GC9" s="153" t="str">
        <f t="shared" si="50"/>
        <v>-</v>
      </c>
      <c r="GD9" s="14" t="b">
        <f t="shared" si="50"/>
        <v>1</v>
      </c>
      <c r="GE9" s="14">
        <v>0</v>
      </c>
      <c r="GF9" s="14" t="str">
        <f>GF$6</f>
        <v>-</v>
      </c>
      <c r="GG9" s="14" t="str">
        <f>GG$6</f>
        <v>-</v>
      </c>
      <c r="GH9" s="14" t="str">
        <f>GH$6</f>
        <v>-</v>
      </c>
      <c r="GI9" s="14" t="str">
        <f>GI$6</f>
        <v>-</v>
      </c>
      <c r="GJ9" s="14" t="str">
        <f>GJ$6</f>
        <v>-</v>
      </c>
      <c r="GK9" s="14" t="str">
        <f t="shared" ref="GK9:GM9" si="51">GK$6</f>
        <v>-</v>
      </c>
      <c r="GL9" s="14" t="str">
        <f t="shared" si="51"/>
        <v>-</v>
      </c>
      <c r="GM9" s="14" t="str">
        <f t="shared" si="51"/>
        <v>-</v>
      </c>
      <c r="GN9" s="14" t="str">
        <f t="shared" si="50"/>
        <v>-</v>
      </c>
      <c r="GO9" s="14" t="str">
        <f t="shared" si="50"/>
        <v>-</v>
      </c>
      <c r="GP9" s="14" t="str">
        <f t="shared" si="50"/>
        <v>-</v>
      </c>
      <c r="GQ9" s="14" t="str">
        <f t="shared" si="50"/>
        <v>-</v>
      </c>
      <c r="GR9" s="14" t="str">
        <f t="shared" si="50"/>
        <v>-</v>
      </c>
      <c r="GS9" s="14">
        <f t="shared" si="50"/>
        <v>500</v>
      </c>
      <c r="GT9" s="14">
        <f t="shared" si="50"/>
        <v>500</v>
      </c>
      <c r="GU9" s="14" t="str">
        <f>GU$6</f>
        <v>-</v>
      </c>
      <c r="GV9" s="14" t="str">
        <f>GV$6</f>
        <v>-</v>
      </c>
      <c r="GW9" s="14" t="str">
        <f>GW$6</f>
        <v>-</v>
      </c>
      <c r="GX9" s="153" t="str">
        <f t="shared" ref="GX9:GY9" si="52">GX$6</f>
        <v>-</v>
      </c>
      <c r="GY9" s="153" t="str">
        <f t="shared" si="52"/>
        <v>-</v>
      </c>
      <c r="GZ9" s="153" t="str">
        <f t="shared" ref="GZ9:IY9" si="53">GZ$6</f>
        <v>-</v>
      </c>
      <c r="HA9" s="153" t="str">
        <f t="shared" si="53"/>
        <v>-</v>
      </c>
      <c r="HB9" s="153" t="str">
        <f t="shared" si="53"/>
        <v>-</v>
      </c>
      <c r="HC9" s="153" t="str">
        <f t="shared" si="53"/>
        <v>-</v>
      </c>
      <c r="HD9" s="153" t="str">
        <f t="shared" si="53"/>
        <v>-</v>
      </c>
      <c r="HE9" s="153" t="str">
        <f t="shared" si="53"/>
        <v>-</v>
      </c>
      <c r="HF9" s="153" t="str">
        <f t="shared" si="53"/>
        <v>-</v>
      </c>
      <c r="HG9" s="153" t="str">
        <f t="shared" si="53"/>
        <v>-</v>
      </c>
      <c r="HH9" s="153" t="str">
        <f t="shared" si="53"/>
        <v>-</v>
      </c>
      <c r="HI9" s="153" t="str">
        <f t="shared" si="53"/>
        <v>-</v>
      </c>
      <c r="HJ9" s="153" t="str">
        <f t="shared" si="53"/>
        <v>-</v>
      </c>
      <c r="HK9" s="153" t="str">
        <f t="shared" si="53"/>
        <v>-</v>
      </c>
      <c r="HL9" s="153" t="str">
        <f t="shared" si="53"/>
        <v>-</v>
      </c>
      <c r="HM9" s="153" t="str">
        <f t="shared" si="53"/>
        <v>-</v>
      </c>
      <c r="HN9" s="153" t="str">
        <f t="shared" si="53"/>
        <v>-</v>
      </c>
      <c r="HO9" s="153" t="str">
        <f t="shared" si="53"/>
        <v>-</v>
      </c>
      <c r="HP9" s="153" t="str">
        <f t="shared" si="53"/>
        <v>-</v>
      </c>
      <c r="HQ9" s="153" t="str">
        <f t="shared" si="53"/>
        <v>-</v>
      </c>
      <c r="HR9" s="153" t="str">
        <f t="shared" si="53"/>
        <v>-</v>
      </c>
      <c r="HS9" s="153" t="str">
        <f t="shared" si="53"/>
        <v>-</v>
      </c>
      <c r="HT9" s="153" t="str">
        <f t="shared" si="53"/>
        <v>-</v>
      </c>
      <c r="HU9" s="153" t="str">
        <f t="shared" si="53"/>
        <v>-</v>
      </c>
      <c r="HV9" s="153" t="str">
        <f t="shared" si="53"/>
        <v>-</v>
      </c>
      <c r="HW9" s="153" t="str">
        <f t="shared" si="53"/>
        <v>-</v>
      </c>
      <c r="HX9" s="153" t="str">
        <f t="shared" si="53"/>
        <v>-</v>
      </c>
      <c r="HY9" s="153" t="str">
        <f t="shared" si="53"/>
        <v>-</v>
      </c>
      <c r="HZ9" s="153" t="str">
        <f t="shared" si="53"/>
        <v>-</v>
      </c>
      <c r="IA9" s="153" t="str">
        <f t="shared" si="53"/>
        <v>-</v>
      </c>
      <c r="IB9" s="153" t="str">
        <f t="shared" si="53"/>
        <v>-</v>
      </c>
      <c r="IC9" s="153" t="str">
        <f t="shared" si="53"/>
        <v>-</v>
      </c>
      <c r="ID9" s="153" t="str">
        <f t="shared" si="53"/>
        <v>-</v>
      </c>
      <c r="IE9" s="153" t="str">
        <f t="shared" si="53"/>
        <v>-</v>
      </c>
      <c r="IF9" s="153" t="str">
        <f t="shared" si="53"/>
        <v>-</v>
      </c>
      <c r="IG9" s="153" t="str">
        <f t="shared" si="53"/>
        <v>-</v>
      </c>
      <c r="IH9" s="153" t="str">
        <f t="shared" si="53"/>
        <v>-</v>
      </c>
      <c r="II9" s="153" t="str">
        <f t="shared" si="53"/>
        <v>-</v>
      </c>
      <c r="IJ9" s="153" t="str">
        <f t="shared" si="53"/>
        <v>-</v>
      </c>
      <c r="IK9" s="153" t="str">
        <f t="shared" si="53"/>
        <v>-</v>
      </c>
      <c r="IL9" s="153" t="str">
        <f t="shared" si="53"/>
        <v>-</v>
      </c>
      <c r="IM9" s="153" t="str">
        <f t="shared" si="53"/>
        <v>-</v>
      </c>
      <c r="IN9" s="153" t="str">
        <f t="shared" si="53"/>
        <v>-</v>
      </c>
      <c r="IO9" s="153" t="str">
        <f t="shared" si="53"/>
        <v>-</v>
      </c>
      <c r="IP9" s="153" t="str">
        <f t="shared" si="53"/>
        <v>-</v>
      </c>
      <c r="IQ9" s="153" t="str">
        <f t="shared" si="53"/>
        <v>-</v>
      </c>
      <c r="IR9" s="153" t="str">
        <f t="shared" si="53"/>
        <v>-</v>
      </c>
      <c r="IS9" s="153" t="str">
        <f t="shared" si="53"/>
        <v>-</v>
      </c>
      <c r="IT9" s="153" t="str">
        <f t="shared" si="53"/>
        <v>-</v>
      </c>
      <c r="IU9" s="153" t="str">
        <f t="shared" si="53"/>
        <v>-</v>
      </c>
      <c r="IV9" s="153" t="str">
        <f t="shared" si="53"/>
        <v>-</v>
      </c>
      <c r="IW9" s="153" t="str">
        <f t="shared" si="53"/>
        <v>-</v>
      </c>
      <c r="IX9" s="153" t="str">
        <f t="shared" si="53"/>
        <v>-</v>
      </c>
      <c r="IY9" s="153" t="str">
        <f t="shared" si="53"/>
        <v>-</v>
      </c>
      <c r="IZ9" s="10"/>
      <c r="JA9" s="14" t="str">
        <f t="shared" si="50"/>
        <v>-</v>
      </c>
      <c r="JB9" s="153" t="str">
        <f t="shared" si="50"/>
        <v>-</v>
      </c>
      <c r="JC9" s="153">
        <f t="shared" si="50"/>
        <v>1</v>
      </c>
      <c r="JD9" s="14">
        <f t="shared" si="50"/>
        <v>0</v>
      </c>
      <c r="JE9" s="14">
        <f t="shared" si="50"/>
        <v>1</v>
      </c>
      <c r="JF9" s="14">
        <f t="shared" si="50"/>
        <v>1</v>
      </c>
      <c r="JG9" s="14">
        <f t="shared" si="50"/>
        <v>0</v>
      </c>
      <c r="JH9" s="153" t="str">
        <f t="shared" si="50"/>
        <v>-</v>
      </c>
      <c r="JI9" s="153" t="str">
        <f t="shared" si="50"/>
        <v>-</v>
      </c>
      <c r="JJ9" s="153" t="str">
        <f t="shared" si="50"/>
        <v>-</v>
      </c>
      <c r="JK9" s="153" t="str">
        <f t="shared" si="50"/>
        <v>-</v>
      </c>
      <c r="JL9" s="14">
        <f t="shared" si="50"/>
        <v>1</v>
      </c>
      <c r="JM9" s="14">
        <f t="shared" si="50"/>
        <v>1</v>
      </c>
      <c r="JN9" s="14">
        <f t="shared" si="50"/>
        <v>1</v>
      </c>
      <c r="JO9" s="153">
        <f t="shared" si="50"/>
        <v>1</v>
      </c>
      <c r="JP9" s="153">
        <f t="shared" si="50"/>
        <v>1</v>
      </c>
      <c r="JQ9" s="14">
        <f t="shared" si="50"/>
        <v>1</v>
      </c>
      <c r="JR9" s="10"/>
      <c r="JS9" s="14">
        <f t="shared" si="50"/>
        <v>1</v>
      </c>
      <c r="JT9" s="153">
        <f t="shared" si="50"/>
        <v>1</v>
      </c>
      <c r="JU9" s="153">
        <f t="shared" si="50"/>
        <v>1</v>
      </c>
      <c r="JV9" s="153">
        <f t="shared" si="50"/>
        <v>1</v>
      </c>
      <c r="JW9" s="153">
        <f t="shared" si="50"/>
        <v>1</v>
      </c>
      <c r="JX9" s="153">
        <f t="shared" si="50"/>
        <v>1</v>
      </c>
      <c r="JY9" s="153">
        <f>JY$6</f>
        <v>1</v>
      </c>
      <c r="JZ9" s="153">
        <f t="shared" si="50"/>
        <v>1</v>
      </c>
      <c r="KA9" s="153">
        <f t="shared" si="50"/>
        <v>1</v>
      </c>
      <c r="KB9" s="153">
        <f t="shared" si="50"/>
        <v>1</v>
      </c>
      <c r="KC9" s="153" t="str">
        <f t="shared" si="50"/>
        <v>-</v>
      </c>
      <c r="KD9" s="153" t="str">
        <f t="shared" si="50"/>
        <v>-</v>
      </c>
      <c r="KE9" s="153" t="str">
        <f t="shared" si="50"/>
        <v>-</v>
      </c>
      <c r="KF9" s="153" t="str">
        <f t="shared" si="50"/>
        <v>-</v>
      </c>
      <c r="KG9" s="153" t="str">
        <f t="shared" si="50"/>
        <v>-</v>
      </c>
      <c r="KH9" s="14">
        <f t="shared" si="50"/>
        <v>0</v>
      </c>
      <c r="KI9" s="27">
        <v>0</v>
      </c>
    </row>
    <row r="10" spans="1:295" hidden="1" outlineLevel="1">
      <c r="A10" s="24">
        <f t="shared" si="13"/>
        <v>5</v>
      </c>
      <c r="B10" s="24">
        <f>$A$9</f>
        <v>4</v>
      </c>
      <c r="C10">
        <v>1</v>
      </c>
      <c r="D10" s="148" t="s">
        <v>884</v>
      </c>
      <c r="E10" t="b">
        <v>0</v>
      </c>
      <c r="F10" t="b">
        <v>0</v>
      </c>
      <c r="G10" t="b">
        <v>0</v>
      </c>
      <c r="AA10" s="162" t="s">
        <v>977</v>
      </c>
      <c r="AB10" s="10" t="str">
        <f>IF(COUNTIF(AA$5:AA10,AA10)=1,"-","Dup")</f>
        <v>-</v>
      </c>
      <c r="AC10" s="10"/>
      <c r="AD10" s="21" t="s">
        <v>36</v>
      </c>
      <c r="AE10" s="21" t="s">
        <v>36</v>
      </c>
      <c r="AF10" s="21" t="s">
        <v>36</v>
      </c>
      <c r="AG10" s="21" t="s">
        <v>36</v>
      </c>
      <c r="AH10" s="21" t="s">
        <v>36</v>
      </c>
      <c r="AI10" s="167" t="s">
        <v>36</v>
      </c>
      <c r="AJ10" s="10"/>
      <c r="AK10" s="168" t="str">
        <f t="shared" ca="1" si="42"/>
        <v>-</v>
      </c>
      <c r="AL10" s="168" t="str">
        <f t="shared" ca="1" si="42"/>
        <v>-</v>
      </c>
      <c r="AM10" s="168" t="str">
        <f t="shared" ca="1" si="42"/>
        <v>-</v>
      </c>
      <c r="AN10" s="168" t="str">
        <f t="shared" ca="1" si="42"/>
        <v>-</v>
      </c>
      <c r="AO10" s="168" t="str">
        <f t="shared" ca="1" si="42"/>
        <v>-</v>
      </c>
      <c r="AP10" s="168" t="str">
        <f t="shared" ca="1" si="42"/>
        <v>-</v>
      </c>
      <c r="AQ10" s="168" t="str">
        <f t="shared" ca="1" si="42"/>
        <v>-</v>
      </c>
      <c r="AR10" s="168" t="str">
        <f t="shared" ca="1" si="42"/>
        <v>-</v>
      </c>
      <c r="AS10" s="168" t="str">
        <f t="shared" ca="1" si="42"/>
        <v>-</v>
      </c>
      <c r="AT10" s="168" t="str">
        <f t="shared" ca="1" si="42"/>
        <v>-</v>
      </c>
      <c r="AU10" s="168" t="str">
        <f t="shared" ca="1" si="42"/>
        <v>-</v>
      </c>
      <c r="AV10" s="168" t="str">
        <f t="shared" ca="1" si="42"/>
        <v>-</v>
      </c>
      <c r="AW10" s="10"/>
      <c r="AX10" s="22" t="b">
        <f t="shared" ca="1" si="42"/>
        <v>0</v>
      </c>
      <c r="AY10" s="168" t="b">
        <f t="shared" ref="AY10:BB13" ca="1" si="54">OFFSET(AY$5,$B10,0)</f>
        <v>0</v>
      </c>
      <c r="AZ10" s="22" t="b">
        <f t="shared" ca="1" si="54"/>
        <v>0</v>
      </c>
      <c r="BA10" s="22">
        <f t="shared" ca="1" si="54"/>
        <v>0</v>
      </c>
      <c r="BB10" s="22" t="b">
        <f t="shared" ca="1" si="42"/>
        <v>1</v>
      </c>
      <c r="BC10" s="156" t="str">
        <f t="shared" ref="BC10" ca="1" si="55">OFFSET(BC$5,$B10,0)</f>
        <v>-</v>
      </c>
      <c r="BD10" s="22" t="b">
        <f t="shared" ca="1" si="42"/>
        <v>1</v>
      </c>
      <c r="BE10" s="21">
        <v>1</v>
      </c>
      <c r="BF10" s="168" t="str">
        <f t="shared" ref="BE10:BF19" ca="1" si="56">OFFSET(BF$5,$B10,0)</f>
        <v>-</v>
      </c>
      <c r="BG10" s="155">
        <v>0</v>
      </c>
      <c r="BH10" s="155">
        <v>0</v>
      </c>
      <c r="BI10" s="22" t="str">
        <f t="shared" ca="1" si="42"/>
        <v>-</v>
      </c>
      <c r="BJ10" s="22" t="str">
        <f t="shared" ca="1" si="42"/>
        <v>-</v>
      </c>
      <c r="BK10" s="10"/>
      <c r="BL10" s="22" t="str">
        <f t="shared" ca="1" si="42"/>
        <v>-</v>
      </c>
      <c r="BM10" s="22" t="str">
        <f t="shared" ref="BM10:DH10" ca="1" si="57">OFFSET(BM$5,$B10,0)</f>
        <v>-</v>
      </c>
      <c r="BN10" s="22" t="str">
        <f t="shared" ca="1" si="57"/>
        <v>-</v>
      </c>
      <c r="BO10" s="22" t="str">
        <f t="shared" ca="1" si="57"/>
        <v>-</v>
      </c>
      <c r="BP10" s="22" t="str">
        <f t="shared" ca="1" si="57"/>
        <v>-</v>
      </c>
      <c r="BQ10" s="22" t="str">
        <f t="shared" ca="1" si="57"/>
        <v>-</v>
      </c>
      <c r="BR10" s="22" t="str">
        <f t="shared" ca="1" si="57"/>
        <v>-</v>
      </c>
      <c r="BS10" s="22" t="str">
        <f t="shared" ca="1" si="57"/>
        <v>-</v>
      </c>
      <c r="BT10" s="22" t="str">
        <f t="shared" ca="1" si="57"/>
        <v>-</v>
      </c>
      <c r="BU10" s="22" t="str">
        <f t="shared" ca="1" si="57"/>
        <v>-</v>
      </c>
      <c r="BV10" s="22" t="str">
        <f t="shared" ca="1" si="57"/>
        <v>-</v>
      </c>
      <c r="BW10" s="22" t="str">
        <f t="shared" ca="1" si="57"/>
        <v>-</v>
      </c>
      <c r="BX10" s="22" t="str">
        <f t="shared" ca="1" si="57"/>
        <v>-</v>
      </c>
      <c r="BY10" s="22" t="str">
        <f t="shared" ca="1" si="57"/>
        <v>-</v>
      </c>
      <c r="BZ10" s="22" t="str">
        <f t="shared" ca="1" si="57"/>
        <v>-</v>
      </c>
      <c r="CA10" s="22" t="str">
        <f t="shared" ca="1" si="57"/>
        <v>-</v>
      </c>
      <c r="CB10" s="22" t="str">
        <f t="shared" ca="1" si="57"/>
        <v>-</v>
      </c>
      <c r="CC10" s="22" t="str">
        <f t="shared" ca="1" si="57"/>
        <v>-</v>
      </c>
      <c r="CD10" s="22" t="str">
        <f t="shared" ca="1" si="57"/>
        <v>-</v>
      </c>
      <c r="CE10" s="22" t="str">
        <f t="shared" ca="1" si="57"/>
        <v>-</v>
      </c>
      <c r="CF10" s="22" t="str">
        <f t="shared" ca="1" si="57"/>
        <v>-</v>
      </c>
      <c r="CG10" s="10"/>
      <c r="CH10" s="22" t="str">
        <f t="shared" ca="1" si="57"/>
        <v>-</v>
      </c>
      <c r="CI10" s="22" t="str">
        <f t="shared" ca="1" si="57"/>
        <v>-</v>
      </c>
      <c r="CJ10" s="22" t="str">
        <f t="shared" ca="1" si="57"/>
        <v>-</v>
      </c>
      <c r="CK10" s="22" t="str">
        <f t="shared" ca="1" si="57"/>
        <v>-</v>
      </c>
      <c r="CL10" s="22" t="str">
        <f t="shared" ca="1" si="57"/>
        <v>-</v>
      </c>
      <c r="CM10" s="22" t="str">
        <f t="shared" ca="1" si="57"/>
        <v>-</v>
      </c>
      <c r="CN10" s="22" t="str">
        <f t="shared" ca="1" si="57"/>
        <v>-</v>
      </c>
      <c r="CO10" s="22" t="str">
        <f t="shared" ca="1" si="57"/>
        <v>-</v>
      </c>
      <c r="CP10" s="22">
        <f t="shared" ca="1" si="57"/>
        <v>1</v>
      </c>
      <c r="CQ10" s="22">
        <f t="shared" ca="1" si="57"/>
        <v>1</v>
      </c>
      <c r="CR10" s="168" t="str">
        <f t="shared" ref="CR10:CZ12" ca="1" si="58">OFFSET(CR$5,$B10,0)</f>
        <v>-</v>
      </c>
      <c r="CS10" s="22" t="str">
        <f t="shared" ca="1" si="57"/>
        <v>-</v>
      </c>
      <c r="CT10" s="168" t="str">
        <f t="shared" ca="1" si="58"/>
        <v>-</v>
      </c>
      <c r="CU10" s="168" t="str">
        <f t="shared" ca="1" si="58"/>
        <v>-</v>
      </c>
      <c r="CV10" s="168" t="str">
        <f t="shared" ca="1" si="58"/>
        <v>-</v>
      </c>
      <c r="CW10" s="168" t="str">
        <f t="shared" ca="1" si="58"/>
        <v>-</v>
      </c>
      <c r="CX10" s="168" t="str">
        <f t="shared" ca="1" si="58"/>
        <v>-</v>
      </c>
      <c r="CY10" s="168" t="str">
        <f t="shared" ca="1" si="58"/>
        <v>-</v>
      </c>
      <c r="CZ10" s="168" t="str">
        <f t="shared" ca="1" si="58"/>
        <v>-</v>
      </c>
      <c r="DA10" s="22" t="str">
        <f t="shared" ca="1" si="57"/>
        <v>-</v>
      </c>
      <c r="DB10" s="22" t="str">
        <f t="shared" ca="1" si="57"/>
        <v>-</v>
      </c>
      <c r="DC10" s="22" t="str">
        <f t="shared" ca="1" si="57"/>
        <v>-</v>
      </c>
      <c r="DD10" s="22" t="str">
        <f t="shared" ca="1" si="57"/>
        <v>-</v>
      </c>
      <c r="DE10" s="22" t="str">
        <f t="shared" ca="1" si="57"/>
        <v>-</v>
      </c>
      <c r="DF10" s="22">
        <f t="shared" ca="1" si="57"/>
        <v>0</v>
      </c>
      <c r="DG10" s="168">
        <f t="shared" ca="1" si="57"/>
        <v>0</v>
      </c>
      <c r="DH10" s="168">
        <f t="shared" ca="1" si="57"/>
        <v>0</v>
      </c>
      <c r="DI10" s="22">
        <f t="shared" ref="DI10:FF11" ca="1" si="59">OFFSET(DI$5,$B10,0)</f>
        <v>0</v>
      </c>
      <c r="DJ10" s="22">
        <f t="shared" ca="1" si="59"/>
        <v>0</v>
      </c>
      <c r="DK10" s="22">
        <f t="shared" ca="1" si="59"/>
        <v>0</v>
      </c>
      <c r="DL10" s="22">
        <f t="shared" ca="1" si="59"/>
        <v>0</v>
      </c>
      <c r="DM10" s="22" t="str">
        <f t="shared" ca="1" si="59"/>
        <v>-</v>
      </c>
      <c r="DN10" s="22" t="str">
        <f t="shared" ca="1" si="59"/>
        <v>-</v>
      </c>
      <c r="DO10" s="22" t="str">
        <f t="shared" ca="1" si="59"/>
        <v>-</v>
      </c>
      <c r="DP10" s="22" t="str">
        <f t="shared" ca="1" si="59"/>
        <v>-</v>
      </c>
      <c r="DQ10" s="22" t="str">
        <f t="shared" ca="1" si="59"/>
        <v>-</v>
      </c>
      <c r="DR10" s="22" t="str">
        <f t="shared" ca="1" si="59"/>
        <v>-</v>
      </c>
      <c r="DS10" s="22" t="str">
        <f t="shared" ca="1" si="59"/>
        <v>-</v>
      </c>
      <c r="DT10" s="22" t="str">
        <f t="shared" ca="1" si="59"/>
        <v>-</v>
      </c>
      <c r="DU10" s="22" t="str">
        <f t="shared" ca="1" si="59"/>
        <v>-</v>
      </c>
      <c r="DV10" s="22" t="str">
        <f t="shared" ca="1" si="59"/>
        <v>-</v>
      </c>
      <c r="DW10" s="22" t="str">
        <f t="shared" ca="1" si="59"/>
        <v>-</v>
      </c>
      <c r="DX10" s="10"/>
      <c r="DY10" s="22">
        <f t="shared" ca="1" si="59"/>
        <v>1</v>
      </c>
      <c r="DZ10" s="22" t="str">
        <f t="shared" ca="1" si="59"/>
        <v>-</v>
      </c>
      <c r="EA10" s="22" t="str">
        <f t="shared" ca="1" si="59"/>
        <v>-</v>
      </c>
      <c r="EB10" s="22" t="str">
        <f t="shared" ca="1" si="59"/>
        <v>-</v>
      </c>
      <c r="EC10" s="22" t="str">
        <f t="shared" ca="1" si="59"/>
        <v>-</v>
      </c>
      <c r="ED10" s="22" t="str">
        <f t="shared" ca="1" si="59"/>
        <v>-</v>
      </c>
      <c r="EE10" s="22" t="str">
        <f t="shared" ca="1" si="59"/>
        <v>-</v>
      </c>
      <c r="EF10" s="22">
        <f t="shared" ca="1" si="59"/>
        <v>0</v>
      </c>
      <c r="EG10" s="22" t="str">
        <f t="shared" ca="1" si="59"/>
        <v>-</v>
      </c>
      <c r="EH10" s="22">
        <f t="shared" ref="EH10:EI13" ca="1" si="60">OFFSET(EH$5,$B10,0)</f>
        <v>1</v>
      </c>
      <c r="EI10" s="22">
        <f t="shared" ca="1" si="60"/>
        <v>0</v>
      </c>
      <c r="EJ10" s="22">
        <f t="shared" ca="1" si="59"/>
        <v>1</v>
      </c>
      <c r="EK10" s="22">
        <f t="shared" ca="1" si="59"/>
        <v>0</v>
      </c>
      <c r="EL10" s="22">
        <f t="shared" ca="1" si="59"/>
        <v>1</v>
      </c>
      <c r="EM10" s="22">
        <f t="shared" ca="1" si="59"/>
        <v>1</v>
      </c>
      <c r="EN10" s="22">
        <f t="shared" ca="1" si="59"/>
        <v>1</v>
      </c>
      <c r="EO10" s="22">
        <f t="shared" ca="1" si="59"/>
        <v>0</v>
      </c>
      <c r="EP10" s="22">
        <f t="shared" ca="1" si="59"/>
        <v>0</v>
      </c>
      <c r="EQ10" s="22">
        <f t="shared" ca="1" si="59"/>
        <v>0</v>
      </c>
      <c r="ER10" s="22">
        <f t="shared" ca="1" si="59"/>
        <v>0</v>
      </c>
      <c r="ES10" s="22">
        <f t="shared" ca="1" si="59"/>
        <v>0</v>
      </c>
      <c r="ET10" s="22">
        <f t="shared" ca="1" si="59"/>
        <v>0</v>
      </c>
      <c r="EU10" s="22">
        <f t="shared" ca="1" si="59"/>
        <v>0</v>
      </c>
      <c r="EV10" s="22">
        <f t="shared" ca="1" si="59"/>
        <v>0</v>
      </c>
      <c r="EW10" s="22">
        <f t="shared" ref="EW10:EX13" ca="1" si="61">OFFSET(EW$5,$B10,0)</f>
        <v>0</v>
      </c>
      <c r="EX10" s="22">
        <f t="shared" ca="1" si="61"/>
        <v>0</v>
      </c>
      <c r="EY10" s="22">
        <f t="shared" ca="1" si="59"/>
        <v>0</v>
      </c>
      <c r="EZ10" s="22">
        <f t="shared" ca="1" si="59"/>
        <v>0</v>
      </c>
      <c r="FA10" s="22">
        <f t="shared" ca="1" si="59"/>
        <v>1</v>
      </c>
      <c r="FB10" s="22">
        <f t="shared" ca="1" si="59"/>
        <v>0</v>
      </c>
      <c r="FC10" s="22">
        <f t="shared" ca="1" si="59"/>
        <v>0</v>
      </c>
      <c r="FD10" s="22">
        <f t="shared" ca="1" si="59"/>
        <v>0</v>
      </c>
      <c r="FE10" s="22">
        <f t="shared" ca="1" si="59"/>
        <v>0</v>
      </c>
      <c r="FF10" s="22">
        <f t="shared" ca="1" si="59"/>
        <v>0</v>
      </c>
      <c r="FG10" s="22">
        <f t="shared" ref="FG10:GQ11" ca="1" si="62">OFFSET(FG$5,$B10,0)</f>
        <v>0</v>
      </c>
      <c r="FH10" s="22">
        <f t="shared" ca="1" si="62"/>
        <v>0</v>
      </c>
      <c r="FI10" s="10"/>
      <c r="FJ10" s="22" t="str">
        <f t="shared" ca="1" si="62"/>
        <v>-</v>
      </c>
      <c r="FK10" s="22" t="str">
        <f t="shared" ca="1" si="62"/>
        <v>-</v>
      </c>
      <c r="FL10" s="22" t="str">
        <f t="shared" ca="1" si="62"/>
        <v>-</v>
      </c>
      <c r="FM10" s="22" t="str">
        <f t="shared" ca="1" si="62"/>
        <v>-</v>
      </c>
      <c r="FN10" s="168" t="str">
        <f t="shared" ca="1" si="62"/>
        <v>-</v>
      </c>
      <c r="FO10" s="22" t="b">
        <f t="shared" ca="1" si="62"/>
        <v>0</v>
      </c>
      <c r="FP10" s="22" t="b">
        <f t="shared" ca="1" si="62"/>
        <v>0</v>
      </c>
      <c r="FQ10" s="22" t="b">
        <f t="shared" ca="1" si="62"/>
        <v>1</v>
      </c>
      <c r="FR10" s="22">
        <f t="shared" ca="1" si="62"/>
        <v>0</v>
      </c>
      <c r="FS10" s="22">
        <f t="shared" ca="1" si="62"/>
        <v>1</v>
      </c>
      <c r="FT10" s="22">
        <f t="shared" ca="1" si="62"/>
        <v>1</v>
      </c>
      <c r="FU10" s="22" t="str">
        <f t="shared" ca="1" si="62"/>
        <v>-</v>
      </c>
      <c r="FV10" s="22" t="str">
        <f t="shared" ca="1" si="62"/>
        <v>-</v>
      </c>
      <c r="FW10" s="22" t="str">
        <f t="shared" ca="1" si="62"/>
        <v>-</v>
      </c>
      <c r="FX10" s="22" t="str">
        <f t="shared" ca="1" si="62"/>
        <v>-</v>
      </c>
      <c r="FY10" s="22">
        <f t="shared" ca="1" si="62"/>
        <v>1</v>
      </c>
      <c r="FZ10" s="22" t="str">
        <f t="shared" ca="1" si="62"/>
        <v>-</v>
      </c>
      <c r="GA10" s="22" t="str">
        <f t="shared" ca="1" si="62"/>
        <v>-</v>
      </c>
      <c r="GB10" s="22" t="str">
        <f t="shared" ca="1" si="62"/>
        <v>-</v>
      </c>
      <c r="GC10" s="22" t="str">
        <f t="shared" ca="1" si="62"/>
        <v>-</v>
      </c>
      <c r="GD10" s="22" t="b">
        <f t="shared" ca="1" si="62"/>
        <v>1</v>
      </c>
      <c r="GE10" s="22">
        <f t="shared" ca="1" si="62"/>
        <v>0</v>
      </c>
      <c r="GF10" s="22" t="str">
        <f t="shared" ca="1" si="62"/>
        <v>-</v>
      </c>
      <c r="GG10" s="22" t="str">
        <f t="shared" ca="1" si="62"/>
        <v>-</v>
      </c>
      <c r="GH10" s="22" t="str">
        <f t="shared" ca="1" si="62"/>
        <v>-</v>
      </c>
      <c r="GI10" s="22" t="str">
        <f t="shared" ca="1" si="62"/>
        <v>-</v>
      </c>
      <c r="GJ10" s="22" t="str">
        <f t="shared" ca="1" si="62"/>
        <v>-</v>
      </c>
      <c r="GK10" s="22" t="str">
        <f t="shared" ca="1" si="62"/>
        <v>-</v>
      </c>
      <c r="GL10" s="22" t="str">
        <f t="shared" ca="1" si="62"/>
        <v>-</v>
      </c>
      <c r="GM10" s="22" t="str">
        <f t="shared" ca="1" si="62"/>
        <v>-</v>
      </c>
      <c r="GN10" s="22" t="str">
        <f t="shared" ca="1" si="62"/>
        <v>-</v>
      </c>
      <c r="GO10" s="22" t="str">
        <f t="shared" ca="1" si="62"/>
        <v>-</v>
      </c>
      <c r="GP10" s="22" t="str">
        <f t="shared" ca="1" si="62"/>
        <v>-</v>
      </c>
      <c r="GQ10" s="22" t="str">
        <f t="shared" ca="1" si="62"/>
        <v>-</v>
      </c>
      <c r="GR10" s="22" t="str">
        <f t="shared" ref="GR10:KB11" ca="1" si="63">OFFSET(GR$5,$B10,0)</f>
        <v>-</v>
      </c>
      <c r="GS10" s="22">
        <f t="shared" ca="1" si="63"/>
        <v>500</v>
      </c>
      <c r="GT10" s="22">
        <f t="shared" ca="1" si="63"/>
        <v>500</v>
      </c>
      <c r="GU10" s="22" t="str">
        <f ca="1">OFFSET(GU$5,$B10,0)</f>
        <v>-</v>
      </c>
      <c r="GV10" s="22" t="str">
        <f t="shared" ca="1" si="63"/>
        <v>-</v>
      </c>
      <c r="GW10" s="22" t="str">
        <f t="shared" ref="GW10:IY13" ca="1" si="64">OFFSET(GW$5,$B10,0)</f>
        <v>-</v>
      </c>
      <c r="GX10" s="22" t="str">
        <f t="shared" ca="1" si="64"/>
        <v>-</v>
      </c>
      <c r="GY10" s="168" t="str">
        <f t="shared" ca="1" si="64"/>
        <v>-</v>
      </c>
      <c r="GZ10" s="168" t="str">
        <f t="shared" ca="1" si="64"/>
        <v>-</v>
      </c>
      <c r="HA10" s="168" t="str">
        <f t="shared" ca="1" si="64"/>
        <v>-</v>
      </c>
      <c r="HB10" s="168" t="str">
        <f t="shared" ca="1" si="64"/>
        <v>-</v>
      </c>
      <c r="HC10" s="168" t="str">
        <f t="shared" ca="1" si="64"/>
        <v>-</v>
      </c>
      <c r="HD10" s="168" t="str">
        <f t="shared" ca="1" si="64"/>
        <v>-</v>
      </c>
      <c r="HE10" s="168" t="str">
        <f t="shared" ca="1" si="64"/>
        <v>-</v>
      </c>
      <c r="HF10" s="168" t="str">
        <f t="shared" ca="1" si="64"/>
        <v>-</v>
      </c>
      <c r="HG10" s="168" t="str">
        <f t="shared" ca="1" si="64"/>
        <v>-</v>
      </c>
      <c r="HH10" s="168" t="str">
        <f t="shared" ca="1" si="64"/>
        <v>-</v>
      </c>
      <c r="HI10" s="168" t="str">
        <f t="shared" ca="1" si="64"/>
        <v>-</v>
      </c>
      <c r="HJ10" s="168" t="str">
        <f t="shared" ca="1" si="64"/>
        <v>-</v>
      </c>
      <c r="HK10" s="168" t="str">
        <f t="shared" ca="1" si="64"/>
        <v>-</v>
      </c>
      <c r="HL10" s="168" t="str">
        <f t="shared" ca="1" si="64"/>
        <v>-</v>
      </c>
      <c r="HM10" s="168" t="str">
        <f t="shared" ca="1" si="64"/>
        <v>-</v>
      </c>
      <c r="HN10" s="168" t="str">
        <f t="shared" ca="1" si="64"/>
        <v>-</v>
      </c>
      <c r="HO10" s="168" t="str">
        <f t="shared" ca="1" si="64"/>
        <v>-</v>
      </c>
      <c r="HP10" s="168" t="str">
        <f t="shared" ca="1" si="64"/>
        <v>-</v>
      </c>
      <c r="HQ10" s="168" t="str">
        <f t="shared" ca="1" si="64"/>
        <v>-</v>
      </c>
      <c r="HR10" s="168" t="str">
        <f t="shared" ca="1" si="64"/>
        <v>-</v>
      </c>
      <c r="HS10" s="168" t="str">
        <f t="shared" ca="1" si="64"/>
        <v>-</v>
      </c>
      <c r="HT10" s="168" t="str">
        <f t="shared" ca="1" si="64"/>
        <v>-</v>
      </c>
      <c r="HU10" s="168" t="str">
        <f t="shared" ca="1" si="64"/>
        <v>-</v>
      </c>
      <c r="HV10" s="168" t="str">
        <f t="shared" ca="1" si="64"/>
        <v>-</v>
      </c>
      <c r="HW10" s="168" t="str">
        <f t="shared" ca="1" si="64"/>
        <v>-</v>
      </c>
      <c r="HX10" s="168" t="str">
        <f t="shared" ca="1" si="64"/>
        <v>-</v>
      </c>
      <c r="HY10" s="168" t="str">
        <f t="shared" ca="1" si="64"/>
        <v>-</v>
      </c>
      <c r="HZ10" s="168" t="str">
        <f t="shared" ca="1" si="64"/>
        <v>-</v>
      </c>
      <c r="IA10" s="168" t="str">
        <f t="shared" ca="1" si="64"/>
        <v>-</v>
      </c>
      <c r="IB10" s="168" t="str">
        <f t="shared" ca="1" si="64"/>
        <v>-</v>
      </c>
      <c r="IC10" s="168" t="str">
        <f t="shared" ca="1" si="64"/>
        <v>-</v>
      </c>
      <c r="ID10" s="168" t="str">
        <f t="shared" ca="1" si="64"/>
        <v>-</v>
      </c>
      <c r="IE10" s="168" t="str">
        <f t="shared" ca="1" si="64"/>
        <v>-</v>
      </c>
      <c r="IF10" s="168" t="str">
        <f t="shared" ca="1" si="64"/>
        <v>-</v>
      </c>
      <c r="IG10" s="168" t="str">
        <f t="shared" ca="1" si="64"/>
        <v>-</v>
      </c>
      <c r="IH10" s="168" t="str">
        <f t="shared" ca="1" si="64"/>
        <v>-</v>
      </c>
      <c r="II10" s="168" t="str">
        <f t="shared" ca="1" si="64"/>
        <v>-</v>
      </c>
      <c r="IJ10" s="168" t="str">
        <f t="shared" ca="1" si="64"/>
        <v>-</v>
      </c>
      <c r="IK10" s="168" t="str">
        <f t="shared" ca="1" si="64"/>
        <v>-</v>
      </c>
      <c r="IL10" s="168" t="str">
        <f t="shared" ca="1" si="64"/>
        <v>-</v>
      </c>
      <c r="IM10" s="168" t="str">
        <f t="shared" ca="1" si="64"/>
        <v>-</v>
      </c>
      <c r="IN10" s="168" t="str">
        <f t="shared" ca="1" si="64"/>
        <v>-</v>
      </c>
      <c r="IO10" s="168" t="str">
        <f t="shared" ca="1" si="64"/>
        <v>-</v>
      </c>
      <c r="IP10" s="168" t="str">
        <f t="shared" ca="1" si="64"/>
        <v>-</v>
      </c>
      <c r="IQ10" s="168" t="str">
        <f t="shared" ca="1" si="64"/>
        <v>-</v>
      </c>
      <c r="IR10" s="168" t="str">
        <f t="shared" ca="1" si="64"/>
        <v>-</v>
      </c>
      <c r="IS10" s="168" t="str">
        <f t="shared" ca="1" si="64"/>
        <v>-</v>
      </c>
      <c r="IT10" s="168" t="str">
        <f t="shared" ca="1" si="64"/>
        <v>-</v>
      </c>
      <c r="IU10" s="168" t="str">
        <f t="shared" ca="1" si="64"/>
        <v>-</v>
      </c>
      <c r="IV10" s="168" t="str">
        <f t="shared" ca="1" si="64"/>
        <v>-</v>
      </c>
      <c r="IW10" s="168" t="str">
        <f t="shared" ca="1" si="64"/>
        <v>-</v>
      </c>
      <c r="IX10" s="168" t="str">
        <f t="shared" ca="1" si="64"/>
        <v>-</v>
      </c>
      <c r="IY10" s="168" t="str">
        <f t="shared" ca="1" si="64"/>
        <v>-</v>
      </c>
      <c r="IZ10" s="10"/>
      <c r="JA10" s="22" t="str">
        <f t="shared" ref="JA10:JB11" ca="1" si="65">OFFSET(JA$5,$B10,0)</f>
        <v>-</v>
      </c>
      <c r="JB10" s="168" t="str">
        <f t="shared" ca="1" si="65"/>
        <v>-</v>
      </c>
      <c r="JC10" s="168">
        <f t="shared" ca="1" si="63"/>
        <v>1</v>
      </c>
      <c r="JD10" s="22">
        <f t="shared" ca="1" si="63"/>
        <v>0</v>
      </c>
      <c r="JE10" s="22">
        <f t="shared" ca="1" si="63"/>
        <v>1</v>
      </c>
      <c r="JF10" s="22">
        <f t="shared" ca="1" si="63"/>
        <v>1</v>
      </c>
      <c r="JG10" s="22">
        <f t="shared" ca="1" si="63"/>
        <v>0</v>
      </c>
      <c r="JH10" s="22" t="str">
        <f t="shared" ca="1" si="63"/>
        <v>-</v>
      </c>
      <c r="JI10" s="22" t="str">
        <f t="shared" ca="1" si="63"/>
        <v>-</v>
      </c>
      <c r="JJ10" s="22" t="str">
        <f t="shared" ca="1" si="63"/>
        <v>-</v>
      </c>
      <c r="JK10" s="22" t="str">
        <f t="shared" ca="1" si="63"/>
        <v>-</v>
      </c>
      <c r="JL10" s="22">
        <f t="shared" ca="1" si="63"/>
        <v>1</v>
      </c>
      <c r="JM10" s="22">
        <f t="shared" ca="1" si="63"/>
        <v>1</v>
      </c>
      <c r="JN10" s="22">
        <f t="shared" ca="1" si="63"/>
        <v>1</v>
      </c>
      <c r="JO10" s="168">
        <f t="shared" ca="1" si="63"/>
        <v>1</v>
      </c>
      <c r="JP10" s="168">
        <f t="shared" ca="1" si="63"/>
        <v>1</v>
      </c>
      <c r="JQ10" s="22">
        <f t="shared" ca="1" si="63"/>
        <v>1</v>
      </c>
      <c r="JR10" s="10"/>
      <c r="JS10" s="22">
        <f t="shared" ca="1" si="63"/>
        <v>1</v>
      </c>
      <c r="JT10" s="168">
        <f t="shared" ca="1" si="63"/>
        <v>1</v>
      </c>
      <c r="JU10" s="168">
        <f t="shared" ca="1" si="63"/>
        <v>1</v>
      </c>
      <c r="JV10" s="22">
        <f t="shared" ca="1" si="63"/>
        <v>1</v>
      </c>
      <c r="JW10" s="168">
        <f t="shared" ca="1" si="63"/>
        <v>1</v>
      </c>
      <c r="JX10" s="168">
        <f t="shared" ca="1" si="63"/>
        <v>1</v>
      </c>
      <c r="JY10" s="22">
        <f t="shared" ca="1" si="63"/>
        <v>1</v>
      </c>
      <c r="JZ10" s="22">
        <f t="shared" ca="1" si="63"/>
        <v>1</v>
      </c>
      <c r="KA10" s="168">
        <f t="shared" ca="1" si="63"/>
        <v>1</v>
      </c>
      <c r="KB10" s="22">
        <f t="shared" ca="1" si="63"/>
        <v>1</v>
      </c>
      <c r="KC10" s="168" t="str">
        <f t="shared" ref="KC10:KH12" ca="1" si="66">OFFSET(KC$5,$B10,0)</f>
        <v>-</v>
      </c>
      <c r="KD10" s="168" t="str">
        <f t="shared" ca="1" si="66"/>
        <v>-</v>
      </c>
      <c r="KE10" s="168" t="str">
        <f t="shared" ca="1" si="66"/>
        <v>-</v>
      </c>
      <c r="KF10" s="168" t="str">
        <f t="shared" ca="1" si="66"/>
        <v>-</v>
      </c>
      <c r="KG10" s="168" t="str">
        <f t="shared" ca="1" si="66"/>
        <v>-</v>
      </c>
      <c r="KH10" s="22">
        <f t="shared" ca="1" si="66"/>
        <v>0</v>
      </c>
      <c r="KI10" s="27">
        <v>0</v>
      </c>
    </row>
    <row r="11" spans="1:295" hidden="1" outlineLevel="1">
      <c r="A11" s="24">
        <f t="shared" si="13"/>
        <v>6</v>
      </c>
      <c r="B11" s="24">
        <f t="shared" ref="B11" si="67">$A$9</f>
        <v>4</v>
      </c>
      <c r="C11">
        <v>1</v>
      </c>
      <c r="D11" s="148" t="s">
        <v>884</v>
      </c>
      <c r="E11" t="b">
        <v>0</v>
      </c>
      <c r="F11" t="b">
        <v>0</v>
      </c>
      <c r="G11" t="b">
        <v>0</v>
      </c>
      <c r="AA11" s="162" t="s">
        <v>978</v>
      </c>
      <c r="AB11" s="10" t="str">
        <f>IF(COUNTIF(AA$5:AA11,AA11)=1,"-","Dup")</f>
        <v>-</v>
      </c>
      <c r="AC11" s="10"/>
      <c r="AD11" s="21" t="s">
        <v>36</v>
      </c>
      <c r="AE11" s="21" t="s">
        <v>36</v>
      </c>
      <c r="AF11" s="21" t="s">
        <v>36</v>
      </c>
      <c r="AG11" s="21" t="s">
        <v>36</v>
      </c>
      <c r="AH11" s="21" t="s">
        <v>36</v>
      </c>
      <c r="AI11" s="167" t="s">
        <v>36</v>
      </c>
      <c r="AJ11" s="10"/>
      <c r="AK11" s="22" t="str">
        <f t="shared" ca="1" si="42"/>
        <v>-</v>
      </c>
      <c r="AL11" s="168" t="str">
        <f t="shared" ca="1" si="42"/>
        <v>-</v>
      </c>
      <c r="AM11" s="168" t="str">
        <f t="shared" ref="AM11:AO12" ca="1" si="68">OFFSET(AM$5,$B11,0)</f>
        <v>-</v>
      </c>
      <c r="AN11" s="168" t="str">
        <f t="shared" ca="1" si="68"/>
        <v>-</v>
      </c>
      <c r="AO11" s="168" t="str">
        <f t="shared" ca="1" si="68"/>
        <v>-</v>
      </c>
      <c r="AP11" s="168" t="str">
        <f t="shared" ref="AP11:AV13" ca="1" si="69">OFFSET(AP$5,$B11,0)</f>
        <v>-</v>
      </c>
      <c r="AQ11" s="22" t="str">
        <f t="shared" ca="1" si="69"/>
        <v>-</v>
      </c>
      <c r="AR11" s="168" t="str">
        <f t="shared" ca="1" si="69"/>
        <v>-</v>
      </c>
      <c r="AS11" s="168" t="str">
        <f t="shared" ca="1" si="69"/>
        <v>-</v>
      </c>
      <c r="AT11" s="168" t="str">
        <f t="shared" ca="1" si="69"/>
        <v>-</v>
      </c>
      <c r="AU11" s="168" t="str">
        <f t="shared" ca="1" si="69"/>
        <v>-</v>
      </c>
      <c r="AV11" s="168" t="str">
        <f t="shared" ca="1" si="69"/>
        <v>-</v>
      </c>
      <c r="AW11" s="10"/>
      <c r="AX11" s="22" t="b">
        <f t="shared" ca="1" si="42"/>
        <v>0</v>
      </c>
      <c r="AY11" s="168" t="b">
        <v>1</v>
      </c>
      <c r="AZ11" s="21" t="b">
        <v>1</v>
      </c>
      <c r="BA11" s="21">
        <v>1</v>
      </c>
      <c r="BB11" s="21" t="s">
        <v>36</v>
      </c>
      <c r="BC11" s="156" t="str">
        <f t="shared" ca="1" si="42"/>
        <v>-</v>
      </c>
      <c r="BD11" s="22" t="b">
        <f t="shared" ca="1" si="42"/>
        <v>1</v>
      </c>
      <c r="BE11" s="22">
        <f t="shared" ca="1" si="56"/>
        <v>0</v>
      </c>
      <c r="BF11" s="168" t="str">
        <f t="shared" ca="1" si="56"/>
        <v>-</v>
      </c>
      <c r="BG11" s="22">
        <f t="shared" ref="BG11:DH13" ca="1" si="70">OFFSET(BG$5,$B11,0)</f>
        <v>1</v>
      </c>
      <c r="BH11" s="22">
        <f t="shared" ca="1" si="70"/>
        <v>1</v>
      </c>
      <c r="BI11" s="22" t="str">
        <f t="shared" ca="1" si="70"/>
        <v>-</v>
      </c>
      <c r="BJ11" s="22" t="str">
        <f t="shared" ca="1" si="70"/>
        <v>-</v>
      </c>
      <c r="BK11" s="10"/>
      <c r="BL11" s="22" t="str">
        <f t="shared" ca="1" si="70"/>
        <v>-</v>
      </c>
      <c r="BM11" s="22" t="str">
        <f t="shared" ca="1" si="70"/>
        <v>-</v>
      </c>
      <c r="BN11" s="22" t="str">
        <f t="shared" ca="1" si="70"/>
        <v>-</v>
      </c>
      <c r="BO11" s="22" t="str">
        <f t="shared" ca="1" si="70"/>
        <v>-</v>
      </c>
      <c r="BP11" s="22" t="str">
        <f t="shared" ca="1" si="70"/>
        <v>-</v>
      </c>
      <c r="BQ11" s="22" t="str">
        <f t="shared" ca="1" si="70"/>
        <v>-</v>
      </c>
      <c r="BR11" s="22" t="str">
        <f t="shared" ca="1" si="70"/>
        <v>-</v>
      </c>
      <c r="BS11" s="22" t="str">
        <f t="shared" ca="1" si="70"/>
        <v>-</v>
      </c>
      <c r="BT11" s="22" t="str">
        <f t="shared" ca="1" si="70"/>
        <v>-</v>
      </c>
      <c r="BU11" s="22" t="str">
        <f t="shared" ca="1" si="70"/>
        <v>-</v>
      </c>
      <c r="BV11" s="22" t="str">
        <f t="shared" ca="1" si="70"/>
        <v>-</v>
      </c>
      <c r="BW11" s="22" t="str">
        <f t="shared" ca="1" si="70"/>
        <v>-</v>
      </c>
      <c r="BX11" s="22" t="str">
        <f t="shared" ca="1" si="70"/>
        <v>-</v>
      </c>
      <c r="BY11" s="22" t="str">
        <f t="shared" ca="1" si="70"/>
        <v>-</v>
      </c>
      <c r="BZ11" s="22" t="str">
        <f t="shared" ca="1" si="70"/>
        <v>-</v>
      </c>
      <c r="CA11" s="22" t="str">
        <f t="shared" ca="1" si="70"/>
        <v>-</v>
      </c>
      <c r="CB11" s="22" t="str">
        <f t="shared" ca="1" si="70"/>
        <v>-</v>
      </c>
      <c r="CC11" s="22" t="str">
        <f t="shared" ca="1" si="70"/>
        <v>-</v>
      </c>
      <c r="CD11" s="22" t="str">
        <f t="shared" ca="1" si="70"/>
        <v>-</v>
      </c>
      <c r="CE11" s="22" t="str">
        <f t="shared" ca="1" si="70"/>
        <v>-</v>
      </c>
      <c r="CF11" s="22" t="str">
        <f t="shared" ca="1" si="70"/>
        <v>-</v>
      </c>
      <c r="CG11" s="10"/>
      <c r="CH11" s="22" t="str">
        <f t="shared" ca="1" si="70"/>
        <v>-</v>
      </c>
      <c r="CI11" s="22" t="str">
        <f t="shared" ca="1" si="70"/>
        <v>-</v>
      </c>
      <c r="CJ11" s="22" t="str">
        <f t="shared" ca="1" si="70"/>
        <v>-</v>
      </c>
      <c r="CK11" s="22" t="str">
        <f t="shared" ca="1" si="70"/>
        <v>-</v>
      </c>
      <c r="CL11" s="22" t="str">
        <f t="shared" ca="1" si="70"/>
        <v>-</v>
      </c>
      <c r="CM11" s="22" t="str">
        <f t="shared" ca="1" si="70"/>
        <v>-</v>
      </c>
      <c r="CN11" s="22" t="str">
        <f t="shared" ca="1" si="70"/>
        <v>-</v>
      </c>
      <c r="CO11" s="22" t="str">
        <f t="shared" ca="1" si="70"/>
        <v>-</v>
      </c>
      <c r="CP11" s="22">
        <f t="shared" ca="1" si="70"/>
        <v>1</v>
      </c>
      <c r="CQ11" s="22">
        <f t="shared" ca="1" si="70"/>
        <v>1</v>
      </c>
      <c r="CR11" s="168" t="str">
        <f t="shared" ca="1" si="58"/>
        <v>-</v>
      </c>
      <c r="CS11" s="22" t="str">
        <f t="shared" ca="1" si="70"/>
        <v>-</v>
      </c>
      <c r="CT11" s="168" t="str">
        <f t="shared" ca="1" si="58"/>
        <v>-</v>
      </c>
      <c r="CU11" s="168" t="str">
        <f t="shared" ca="1" si="58"/>
        <v>-</v>
      </c>
      <c r="CV11" s="168" t="str">
        <f t="shared" ca="1" si="58"/>
        <v>-</v>
      </c>
      <c r="CW11" s="168" t="str">
        <f t="shared" ca="1" si="58"/>
        <v>-</v>
      </c>
      <c r="CX11" s="168" t="str">
        <f t="shared" ca="1" si="58"/>
        <v>-</v>
      </c>
      <c r="CY11" s="168" t="str">
        <f t="shared" ca="1" si="58"/>
        <v>-</v>
      </c>
      <c r="CZ11" s="168" t="str">
        <f t="shared" ca="1" si="58"/>
        <v>-</v>
      </c>
      <c r="DA11" s="22" t="str">
        <f t="shared" ca="1" si="70"/>
        <v>-</v>
      </c>
      <c r="DB11" s="22" t="str">
        <f t="shared" ca="1" si="70"/>
        <v>-</v>
      </c>
      <c r="DC11" s="22" t="str">
        <f t="shared" ca="1" si="70"/>
        <v>-</v>
      </c>
      <c r="DD11" s="22" t="str">
        <f t="shared" ca="1" si="70"/>
        <v>-</v>
      </c>
      <c r="DE11" s="22" t="str">
        <f t="shared" ca="1" si="70"/>
        <v>-</v>
      </c>
      <c r="DF11" s="22">
        <f t="shared" ca="1" si="70"/>
        <v>0</v>
      </c>
      <c r="DG11" s="168">
        <f t="shared" ca="1" si="70"/>
        <v>0</v>
      </c>
      <c r="DH11" s="168">
        <f t="shared" ca="1" si="70"/>
        <v>0</v>
      </c>
      <c r="DI11" s="22">
        <f t="shared" ca="1" si="59"/>
        <v>0</v>
      </c>
      <c r="DJ11" s="22">
        <f t="shared" ca="1" si="59"/>
        <v>0</v>
      </c>
      <c r="DK11" s="22">
        <f t="shared" ca="1" si="59"/>
        <v>0</v>
      </c>
      <c r="DL11" s="22">
        <f t="shared" ca="1" si="59"/>
        <v>0</v>
      </c>
      <c r="DM11" s="22" t="str">
        <f t="shared" ca="1" si="59"/>
        <v>-</v>
      </c>
      <c r="DN11" s="22" t="str">
        <f t="shared" ca="1" si="59"/>
        <v>-</v>
      </c>
      <c r="DO11" s="22" t="str">
        <f t="shared" ca="1" si="59"/>
        <v>-</v>
      </c>
      <c r="DP11" s="22" t="str">
        <f t="shared" ca="1" si="59"/>
        <v>-</v>
      </c>
      <c r="DQ11" s="22" t="str">
        <f t="shared" ca="1" si="59"/>
        <v>-</v>
      </c>
      <c r="DR11" s="22" t="str">
        <f t="shared" ca="1" si="59"/>
        <v>-</v>
      </c>
      <c r="DS11" s="22" t="str">
        <f t="shared" ca="1" si="59"/>
        <v>-</v>
      </c>
      <c r="DT11" s="22" t="str">
        <f t="shared" ca="1" si="59"/>
        <v>-</v>
      </c>
      <c r="DU11" s="22" t="str">
        <f t="shared" ca="1" si="59"/>
        <v>-</v>
      </c>
      <c r="DV11" s="22" t="str">
        <f t="shared" ca="1" si="59"/>
        <v>-</v>
      </c>
      <c r="DW11" s="22" t="str">
        <f t="shared" ca="1" si="59"/>
        <v>-</v>
      </c>
      <c r="DX11" s="10"/>
      <c r="DY11" s="22">
        <f t="shared" ca="1" si="59"/>
        <v>1</v>
      </c>
      <c r="DZ11" s="22" t="str">
        <f t="shared" ca="1" si="59"/>
        <v>-</v>
      </c>
      <c r="EA11" s="22" t="str">
        <f t="shared" ca="1" si="59"/>
        <v>-</v>
      </c>
      <c r="EB11" s="22" t="str">
        <f t="shared" ca="1" si="59"/>
        <v>-</v>
      </c>
      <c r="EC11" s="22" t="str">
        <f t="shared" ca="1" si="59"/>
        <v>-</v>
      </c>
      <c r="ED11" s="156" t="str">
        <f t="shared" ca="1" si="59"/>
        <v>-</v>
      </c>
      <c r="EE11" s="22" t="str">
        <f t="shared" ca="1" si="59"/>
        <v>-</v>
      </c>
      <c r="EF11" s="22">
        <f t="shared" ca="1" si="59"/>
        <v>0</v>
      </c>
      <c r="EG11" s="22" t="str">
        <f t="shared" ca="1" si="59"/>
        <v>-</v>
      </c>
      <c r="EH11" s="22">
        <f t="shared" ca="1" si="60"/>
        <v>1</v>
      </c>
      <c r="EI11" s="22">
        <f t="shared" ca="1" si="60"/>
        <v>0</v>
      </c>
      <c r="EJ11" s="22">
        <f t="shared" ca="1" si="59"/>
        <v>1</v>
      </c>
      <c r="EK11" s="22">
        <f t="shared" ca="1" si="59"/>
        <v>0</v>
      </c>
      <c r="EL11" s="22">
        <f t="shared" ca="1" si="59"/>
        <v>1</v>
      </c>
      <c r="EM11" s="22">
        <f t="shared" ca="1" si="59"/>
        <v>1</v>
      </c>
      <c r="EN11" s="22">
        <f t="shared" ca="1" si="59"/>
        <v>1</v>
      </c>
      <c r="EO11" s="22">
        <f t="shared" ca="1" si="59"/>
        <v>0</v>
      </c>
      <c r="EP11" s="22">
        <f t="shared" ca="1" si="59"/>
        <v>0</v>
      </c>
      <c r="EQ11" s="22">
        <f t="shared" ca="1" si="59"/>
        <v>0</v>
      </c>
      <c r="ER11" s="22">
        <f t="shared" ca="1" si="59"/>
        <v>0</v>
      </c>
      <c r="ES11" s="22">
        <f t="shared" ca="1" si="59"/>
        <v>0</v>
      </c>
      <c r="ET11" s="22">
        <f t="shared" ca="1" si="59"/>
        <v>0</v>
      </c>
      <c r="EU11" s="22">
        <f t="shared" ca="1" si="59"/>
        <v>0</v>
      </c>
      <c r="EV11" s="22">
        <f t="shared" ca="1" si="59"/>
        <v>0</v>
      </c>
      <c r="EW11" s="22">
        <f t="shared" ca="1" si="61"/>
        <v>0</v>
      </c>
      <c r="EX11" s="22">
        <f t="shared" ca="1" si="61"/>
        <v>0</v>
      </c>
      <c r="EY11" s="22">
        <f t="shared" ca="1" si="59"/>
        <v>0</v>
      </c>
      <c r="EZ11" s="22">
        <f t="shared" ca="1" si="59"/>
        <v>0</v>
      </c>
      <c r="FA11" s="22">
        <f t="shared" ca="1" si="59"/>
        <v>1</v>
      </c>
      <c r="FB11" s="22">
        <f t="shared" ca="1" si="59"/>
        <v>0</v>
      </c>
      <c r="FC11" s="22">
        <f t="shared" ca="1" si="59"/>
        <v>0</v>
      </c>
      <c r="FD11" s="22">
        <f t="shared" ca="1" si="59"/>
        <v>0</v>
      </c>
      <c r="FE11" s="22">
        <f t="shared" ca="1" si="59"/>
        <v>0</v>
      </c>
      <c r="FF11" s="22">
        <f t="shared" ca="1" si="59"/>
        <v>0</v>
      </c>
      <c r="FG11" s="22">
        <f t="shared" ca="1" si="62"/>
        <v>0</v>
      </c>
      <c r="FH11" s="22">
        <f t="shared" ca="1" si="62"/>
        <v>0</v>
      </c>
      <c r="FI11" s="10"/>
      <c r="FJ11" s="22" t="str">
        <f t="shared" ca="1" si="62"/>
        <v>-</v>
      </c>
      <c r="FK11" s="22" t="str">
        <f t="shared" ca="1" si="62"/>
        <v>-</v>
      </c>
      <c r="FL11" s="22" t="str">
        <f t="shared" ca="1" si="62"/>
        <v>-</v>
      </c>
      <c r="FM11" s="22" t="str">
        <f t="shared" ca="1" si="62"/>
        <v>-</v>
      </c>
      <c r="FN11" s="168" t="str">
        <f t="shared" ca="1" si="62"/>
        <v>-</v>
      </c>
      <c r="FO11" s="22" t="b">
        <f t="shared" ca="1" si="62"/>
        <v>0</v>
      </c>
      <c r="FP11" s="22" t="b">
        <f t="shared" ca="1" si="62"/>
        <v>0</v>
      </c>
      <c r="FQ11" s="22" t="b">
        <f t="shared" ca="1" si="62"/>
        <v>1</v>
      </c>
      <c r="FR11" s="22">
        <f t="shared" ca="1" si="62"/>
        <v>0</v>
      </c>
      <c r="FS11" s="22">
        <f t="shared" ca="1" si="62"/>
        <v>1</v>
      </c>
      <c r="FT11" s="22">
        <f t="shared" ca="1" si="62"/>
        <v>1</v>
      </c>
      <c r="FU11" s="22" t="str">
        <f t="shared" ca="1" si="62"/>
        <v>-</v>
      </c>
      <c r="FV11" s="22" t="str">
        <f t="shared" ca="1" si="62"/>
        <v>-</v>
      </c>
      <c r="FW11" s="22" t="str">
        <f t="shared" ca="1" si="62"/>
        <v>-</v>
      </c>
      <c r="FX11" s="22" t="str">
        <f t="shared" ca="1" si="62"/>
        <v>-</v>
      </c>
      <c r="FY11" s="22">
        <f t="shared" ca="1" si="62"/>
        <v>1</v>
      </c>
      <c r="FZ11" s="22" t="str">
        <f t="shared" ca="1" si="62"/>
        <v>-</v>
      </c>
      <c r="GA11" s="22" t="str">
        <f t="shared" ca="1" si="62"/>
        <v>-</v>
      </c>
      <c r="GB11" s="22" t="str">
        <f t="shared" ca="1" si="62"/>
        <v>-</v>
      </c>
      <c r="GC11" s="22" t="str">
        <f t="shared" ca="1" si="62"/>
        <v>-</v>
      </c>
      <c r="GD11" s="22" t="b">
        <f t="shared" ca="1" si="62"/>
        <v>1</v>
      </c>
      <c r="GE11" s="22">
        <f t="shared" ca="1" si="62"/>
        <v>0</v>
      </c>
      <c r="GF11" s="22" t="str">
        <f t="shared" ca="1" si="62"/>
        <v>-</v>
      </c>
      <c r="GG11" s="22" t="str">
        <f t="shared" ca="1" si="62"/>
        <v>-</v>
      </c>
      <c r="GH11" s="22" t="str">
        <f t="shared" ca="1" si="62"/>
        <v>-</v>
      </c>
      <c r="GI11" s="22" t="str">
        <f t="shared" ca="1" si="62"/>
        <v>-</v>
      </c>
      <c r="GJ11" s="22" t="str">
        <f t="shared" ca="1" si="62"/>
        <v>-</v>
      </c>
      <c r="GK11" s="22" t="str">
        <f t="shared" ca="1" si="62"/>
        <v>-</v>
      </c>
      <c r="GL11" s="22" t="str">
        <f t="shared" ca="1" si="62"/>
        <v>-</v>
      </c>
      <c r="GM11" s="22" t="str">
        <f t="shared" ca="1" si="62"/>
        <v>-</v>
      </c>
      <c r="GN11" s="22" t="str">
        <f t="shared" ca="1" si="62"/>
        <v>-</v>
      </c>
      <c r="GO11" s="22" t="str">
        <f t="shared" ca="1" si="62"/>
        <v>-</v>
      </c>
      <c r="GP11" s="22" t="str">
        <f t="shared" ca="1" si="62"/>
        <v>-</v>
      </c>
      <c r="GQ11" s="22" t="str">
        <f t="shared" ca="1" si="62"/>
        <v>-</v>
      </c>
      <c r="GR11" s="22" t="str">
        <f t="shared" ca="1" si="63"/>
        <v>-</v>
      </c>
      <c r="GS11" s="22">
        <f t="shared" ca="1" si="63"/>
        <v>500</v>
      </c>
      <c r="GT11" s="22">
        <f t="shared" ca="1" si="63"/>
        <v>500</v>
      </c>
      <c r="GU11" s="22" t="str">
        <f ca="1">OFFSET(GU$5,$B11,0)</f>
        <v>-</v>
      </c>
      <c r="GV11" s="22" t="str">
        <f t="shared" ca="1" si="63"/>
        <v>-</v>
      </c>
      <c r="GW11" s="22" t="str">
        <f t="shared" ca="1" si="64"/>
        <v>-</v>
      </c>
      <c r="GX11" s="22" t="str">
        <f t="shared" ca="1" si="64"/>
        <v>-</v>
      </c>
      <c r="GY11" s="168" t="str">
        <f t="shared" ca="1" si="64"/>
        <v>-</v>
      </c>
      <c r="GZ11" s="168" t="str">
        <f t="shared" ca="1" si="64"/>
        <v>-</v>
      </c>
      <c r="HA11" s="168" t="str">
        <f t="shared" ca="1" si="64"/>
        <v>-</v>
      </c>
      <c r="HB11" s="168" t="str">
        <f t="shared" ca="1" si="64"/>
        <v>-</v>
      </c>
      <c r="HC11" s="168" t="str">
        <f t="shared" ca="1" si="64"/>
        <v>-</v>
      </c>
      <c r="HD11" s="168" t="str">
        <f t="shared" ca="1" si="64"/>
        <v>-</v>
      </c>
      <c r="HE11" s="168" t="str">
        <f t="shared" ca="1" si="64"/>
        <v>-</v>
      </c>
      <c r="HF11" s="168" t="str">
        <f t="shared" ca="1" si="64"/>
        <v>-</v>
      </c>
      <c r="HG11" s="168" t="str">
        <f t="shared" ca="1" si="64"/>
        <v>-</v>
      </c>
      <c r="HH11" s="168" t="str">
        <f t="shared" ca="1" si="64"/>
        <v>-</v>
      </c>
      <c r="HI11" s="168" t="str">
        <f t="shared" ca="1" si="64"/>
        <v>-</v>
      </c>
      <c r="HJ11" s="168" t="str">
        <f t="shared" ca="1" si="64"/>
        <v>-</v>
      </c>
      <c r="HK11" s="168" t="str">
        <f t="shared" ca="1" si="64"/>
        <v>-</v>
      </c>
      <c r="HL11" s="168" t="str">
        <f t="shared" ca="1" si="64"/>
        <v>-</v>
      </c>
      <c r="HM11" s="168" t="str">
        <f t="shared" ca="1" si="64"/>
        <v>-</v>
      </c>
      <c r="HN11" s="168" t="str">
        <f t="shared" ca="1" si="64"/>
        <v>-</v>
      </c>
      <c r="HO11" s="168" t="str">
        <f t="shared" ca="1" si="64"/>
        <v>-</v>
      </c>
      <c r="HP11" s="168" t="str">
        <f t="shared" ca="1" si="64"/>
        <v>-</v>
      </c>
      <c r="HQ11" s="168" t="str">
        <f t="shared" ca="1" si="64"/>
        <v>-</v>
      </c>
      <c r="HR11" s="168" t="str">
        <f t="shared" ca="1" si="64"/>
        <v>-</v>
      </c>
      <c r="HS11" s="168" t="str">
        <f t="shared" ca="1" si="64"/>
        <v>-</v>
      </c>
      <c r="HT11" s="168" t="str">
        <f t="shared" ca="1" si="64"/>
        <v>-</v>
      </c>
      <c r="HU11" s="168" t="str">
        <f t="shared" ca="1" si="64"/>
        <v>-</v>
      </c>
      <c r="HV11" s="168" t="str">
        <f t="shared" ca="1" si="64"/>
        <v>-</v>
      </c>
      <c r="HW11" s="168" t="str">
        <f t="shared" ca="1" si="64"/>
        <v>-</v>
      </c>
      <c r="HX11" s="168" t="str">
        <f t="shared" ca="1" si="64"/>
        <v>-</v>
      </c>
      <c r="HY11" s="168" t="str">
        <f t="shared" ca="1" si="64"/>
        <v>-</v>
      </c>
      <c r="HZ11" s="168" t="str">
        <f t="shared" ca="1" si="64"/>
        <v>-</v>
      </c>
      <c r="IA11" s="168" t="str">
        <f t="shared" ca="1" si="64"/>
        <v>-</v>
      </c>
      <c r="IB11" s="168" t="str">
        <f t="shared" ca="1" si="64"/>
        <v>-</v>
      </c>
      <c r="IC11" s="168" t="str">
        <f t="shared" ca="1" si="64"/>
        <v>-</v>
      </c>
      <c r="ID11" s="168" t="str">
        <f t="shared" ca="1" si="64"/>
        <v>-</v>
      </c>
      <c r="IE11" s="168" t="str">
        <f t="shared" ca="1" si="64"/>
        <v>-</v>
      </c>
      <c r="IF11" s="168" t="str">
        <f t="shared" ca="1" si="64"/>
        <v>-</v>
      </c>
      <c r="IG11" s="168" t="str">
        <f t="shared" ca="1" si="64"/>
        <v>-</v>
      </c>
      <c r="IH11" s="168" t="str">
        <f t="shared" ca="1" si="64"/>
        <v>-</v>
      </c>
      <c r="II11" s="168" t="str">
        <f t="shared" ca="1" si="64"/>
        <v>-</v>
      </c>
      <c r="IJ11" s="168" t="str">
        <f t="shared" ca="1" si="64"/>
        <v>-</v>
      </c>
      <c r="IK11" s="168" t="str">
        <f t="shared" ca="1" si="64"/>
        <v>-</v>
      </c>
      <c r="IL11" s="168" t="str">
        <f t="shared" ca="1" si="64"/>
        <v>-</v>
      </c>
      <c r="IM11" s="168" t="str">
        <f t="shared" ca="1" si="64"/>
        <v>-</v>
      </c>
      <c r="IN11" s="168" t="str">
        <f t="shared" ca="1" si="64"/>
        <v>-</v>
      </c>
      <c r="IO11" s="168" t="str">
        <f t="shared" ca="1" si="64"/>
        <v>-</v>
      </c>
      <c r="IP11" s="168" t="str">
        <f t="shared" ca="1" si="64"/>
        <v>-</v>
      </c>
      <c r="IQ11" s="168" t="str">
        <f t="shared" ca="1" si="64"/>
        <v>-</v>
      </c>
      <c r="IR11" s="168" t="str">
        <f t="shared" ca="1" si="64"/>
        <v>-</v>
      </c>
      <c r="IS11" s="168" t="str">
        <f t="shared" ca="1" si="64"/>
        <v>-</v>
      </c>
      <c r="IT11" s="168" t="str">
        <f t="shared" ca="1" si="64"/>
        <v>-</v>
      </c>
      <c r="IU11" s="168" t="str">
        <f t="shared" ca="1" si="64"/>
        <v>-</v>
      </c>
      <c r="IV11" s="168" t="str">
        <f t="shared" ca="1" si="64"/>
        <v>-</v>
      </c>
      <c r="IW11" s="168" t="str">
        <f t="shared" ca="1" si="64"/>
        <v>-</v>
      </c>
      <c r="IX11" s="168" t="str">
        <f t="shared" ca="1" si="64"/>
        <v>-</v>
      </c>
      <c r="IY11" s="168" t="str">
        <f t="shared" ca="1" si="64"/>
        <v>-</v>
      </c>
      <c r="IZ11" s="10"/>
      <c r="JA11" s="22" t="str">
        <f t="shared" ca="1" si="65"/>
        <v>-</v>
      </c>
      <c r="JB11" s="168" t="str">
        <f t="shared" ca="1" si="65"/>
        <v>-</v>
      </c>
      <c r="JC11" s="168">
        <f t="shared" ca="1" si="63"/>
        <v>1</v>
      </c>
      <c r="JD11" s="22">
        <f t="shared" ca="1" si="63"/>
        <v>0</v>
      </c>
      <c r="JE11" s="22">
        <f t="shared" ca="1" si="63"/>
        <v>1</v>
      </c>
      <c r="JF11" s="22">
        <f t="shared" ca="1" si="63"/>
        <v>1</v>
      </c>
      <c r="JG11" s="22">
        <f t="shared" ca="1" si="63"/>
        <v>0</v>
      </c>
      <c r="JH11" s="22" t="str">
        <f t="shared" ca="1" si="63"/>
        <v>-</v>
      </c>
      <c r="JI11" s="22" t="str">
        <f t="shared" ca="1" si="63"/>
        <v>-</v>
      </c>
      <c r="JJ11" s="22" t="str">
        <f t="shared" ca="1" si="63"/>
        <v>-</v>
      </c>
      <c r="JK11" s="22" t="str">
        <f t="shared" ca="1" si="63"/>
        <v>-</v>
      </c>
      <c r="JL11" s="22">
        <f t="shared" ca="1" si="63"/>
        <v>1</v>
      </c>
      <c r="JM11" s="22">
        <f t="shared" ca="1" si="63"/>
        <v>1</v>
      </c>
      <c r="JN11" s="22">
        <f t="shared" ca="1" si="63"/>
        <v>1</v>
      </c>
      <c r="JO11" s="168">
        <f t="shared" ca="1" si="63"/>
        <v>1</v>
      </c>
      <c r="JP11" s="168">
        <f t="shared" ca="1" si="63"/>
        <v>1</v>
      </c>
      <c r="JQ11" s="22">
        <f t="shared" ca="1" si="63"/>
        <v>1</v>
      </c>
      <c r="JR11" s="10"/>
      <c r="JS11" s="22">
        <f t="shared" ca="1" si="63"/>
        <v>1</v>
      </c>
      <c r="JT11" s="168">
        <f t="shared" ca="1" si="63"/>
        <v>1</v>
      </c>
      <c r="JU11" s="168">
        <f t="shared" ca="1" si="63"/>
        <v>1</v>
      </c>
      <c r="JV11" s="22">
        <f t="shared" ca="1" si="63"/>
        <v>1</v>
      </c>
      <c r="JW11" s="168">
        <f t="shared" ca="1" si="63"/>
        <v>1</v>
      </c>
      <c r="JX11" s="168">
        <f t="shared" ca="1" si="63"/>
        <v>1</v>
      </c>
      <c r="JY11" s="22">
        <f t="shared" ca="1" si="63"/>
        <v>1</v>
      </c>
      <c r="JZ11" s="22">
        <f t="shared" ca="1" si="63"/>
        <v>1</v>
      </c>
      <c r="KA11" s="168">
        <f t="shared" ca="1" si="63"/>
        <v>1</v>
      </c>
      <c r="KB11" s="22">
        <f t="shared" ca="1" si="63"/>
        <v>1</v>
      </c>
      <c r="KC11" s="168" t="str">
        <f t="shared" ca="1" si="66"/>
        <v>-</v>
      </c>
      <c r="KD11" s="168" t="str">
        <f t="shared" ca="1" si="66"/>
        <v>-</v>
      </c>
      <c r="KE11" s="168" t="str">
        <f t="shared" ca="1" si="66"/>
        <v>-</v>
      </c>
      <c r="KF11" s="168" t="str">
        <f t="shared" ca="1" si="66"/>
        <v>-</v>
      </c>
      <c r="KG11" s="168" t="str">
        <f t="shared" ca="1" si="66"/>
        <v>-</v>
      </c>
      <c r="KH11" s="22">
        <f t="shared" ca="1" si="66"/>
        <v>0</v>
      </c>
      <c r="KI11" s="27">
        <v>0</v>
      </c>
    </row>
    <row r="12" spans="1:295" collapsed="1">
      <c r="A12" s="24">
        <f t="shared" si="13"/>
        <v>7</v>
      </c>
      <c r="B12" s="24">
        <f>$A$9</f>
        <v>4</v>
      </c>
      <c r="C12">
        <v>2</v>
      </c>
      <c r="D12" s="148" t="s">
        <v>884</v>
      </c>
      <c r="E12" t="b">
        <v>1</v>
      </c>
      <c r="F12" t="b">
        <v>1</v>
      </c>
      <c r="G12" t="b">
        <v>1</v>
      </c>
      <c r="AA12" s="137" t="str">
        <f ca="1">"Nutrition test with LTW"&amp;" (F"&amp;3+IFERROR(1*$CH12,0)+IFERROR(1*$CI12,0)&amp;3-IFERROR(1*NOT($CK12),0)&amp;"N"&amp;$CP12&amp;$CQ12&amp;")"</f>
        <v>Nutrition test with LTW (F33N33)</v>
      </c>
      <c r="AB12" s="10" t="str">
        <f ca="1">IF(COUNTIF(AA$5:AA12,AA12)=1,"-","Dup")</f>
        <v>-</v>
      </c>
      <c r="AC12" s="10"/>
      <c r="AD12" s="22" t="b">
        <f t="shared" ref="AD12:AI13" ca="1" si="71">OFFSET(AD$5,$B12,0)</f>
        <v>1</v>
      </c>
      <c r="AE12" s="22" t="b">
        <f t="shared" ca="1" si="71"/>
        <v>1</v>
      </c>
      <c r="AF12" s="22" t="b">
        <f t="shared" ca="1" si="71"/>
        <v>1</v>
      </c>
      <c r="AG12" s="22" t="b">
        <f t="shared" ca="1" si="71"/>
        <v>1</v>
      </c>
      <c r="AH12" s="22" t="b">
        <f t="shared" ca="1" si="71"/>
        <v>1</v>
      </c>
      <c r="AI12" s="168" t="b">
        <f t="shared" ca="1" si="71"/>
        <v>1</v>
      </c>
      <c r="AJ12" s="10"/>
      <c r="AK12" s="22" t="str">
        <f t="shared" ca="1" si="42"/>
        <v>-</v>
      </c>
      <c r="AL12" s="168" t="str">
        <f t="shared" ca="1" si="42"/>
        <v>-</v>
      </c>
      <c r="AM12" s="168" t="str">
        <f t="shared" ca="1" si="68"/>
        <v>-</v>
      </c>
      <c r="AN12" s="168" t="str">
        <f t="shared" ca="1" si="68"/>
        <v>-</v>
      </c>
      <c r="AO12" s="168" t="str">
        <f t="shared" ca="1" si="68"/>
        <v>-</v>
      </c>
      <c r="AP12" s="168" t="str">
        <f t="shared" ca="1" si="69"/>
        <v>-</v>
      </c>
      <c r="AQ12" s="22" t="str">
        <f t="shared" ca="1" si="69"/>
        <v>-</v>
      </c>
      <c r="AR12" s="168" t="str">
        <f t="shared" ca="1" si="69"/>
        <v>-</v>
      </c>
      <c r="AS12" s="168" t="str">
        <f t="shared" ca="1" si="69"/>
        <v>-</v>
      </c>
      <c r="AT12" s="168" t="str">
        <f t="shared" ca="1" si="69"/>
        <v>-</v>
      </c>
      <c r="AU12" s="168" t="str">
        <f t="shared" ca="1" si="69"/>
        <v>-</v>
      </c>
      <c r="AV12" s="168" t="str">
        <f t="shared" ca="1" si="69"/>
        <v>-</v>
      </c>
      <c r="AW12" s="10"/>
      <c r="AX12" s="22" t="b">
        <f t="shared" ca="1" si="42"/>
        <v>0</v>
      </c>
      <c r="AY12" s="168" t="b">
        <f t="shared" ca="1" si="54"/>
        <v>0</v>
      </c>
      <c r="AZ12" s="22" t="b">
        <f t="shared" ca="1" si="54"/>
        <v>0</v>
      </c>
      <c r="BA12" s="22">
        <f t="shared" ca="1" si="54"/>
        <v>0</v>
      </c>
      <c r="BB12" s="21" t="s">
        <v>36</v>
      </c>
      <c r="BC12" s="156" t="str">
        <f t="shared" ca="1" si="42"/>
        <v>-</v>
      </c>
      <c r="BD12" s="22" t="b">
        <f t="shared" ca="1" si="42"/>
        <v>1</v>
      </c>
      <c r="BE12" s="22">
        <f t="shared" ca="1" si="56"/>
        <v>0</v>
      </c>
      <c r="BF12" s="22" t="str">
        <f t="shared" ca="1" si="56"/>
        <v>-</v>
      </c>
      <c r="BG12" s="22">
        <f t="shared" ca="1" si="42"/>
        <v>1</v>
      </c>
      <c r="BH12" s="22">
        <f t="shared" ca="1" si="42"/>
        <v>1</v>
      </c>
      <c r="BI12" s="22" t="str">
        <f t="shared" ref="BI12:DH13" ca="1" si="72">OFFSET(BI$5,$B12,0)</f>
        <v>-</v>
      </c>
      <c r="BJ12" s="22" t="str">
        <f t="shared" ca="1" si="72"/>
        <v>-</v>
      </c>
      <c r="BK12" s="10"/>
      <c r="BL12" s="22" t="str">
        <f t="shared" ca="1" si="72"/>
        <v>-</v>
      </c>
      <c r="BM12" s="22" t="str">
        <f t="shared" ca="1" si="72"/>
        <v>-</v>
      </c>
      <c r="BN12" s="22" t="str">
        <f t="shared" ca="1" si="72"/>
        <v>-</v>
      </c>
      <c r="BO12" s="22" t="str">
        <f t="shared" ca="1" si="72"/>
        <v>-</v>
      </c>
      <c r="BP12" s="22" t="str">
        <f t="shared" ca="1" si="72"/>
        <v>-</v>
      </c>
      <c r="BQ12" s="22" t="str">
        <f t="shared" ca="1" si="72"/>
        <v>-</v>
      </c>
      <c r="BR12" s="22" t="str">
        <f t="shared" ca="1" si="72"/>
        <v>-</v>
      </c>
      <c r="BS12" s="22" t="str">
        <f t="shared" ca="1" si="72"/>
        <v>-</v>
      </c>
      <c r="BT12" s="22" t="str">
        <f t="shared" ca="1" si="72"/>
        <v>-</v>
      </c>
      <c r="BU12" s="22" t="str">
        <f t="shared" ca="1" si="72"/>
        <v>-</v>
      </c>
      <c r="BV12" s="22" t="str">
        <f t="shared" ca="1" si="72"/>
        <v>-</v>
      </c>
      <c r="BW12" s="22" t="str">
        <f t="shared" ca="1" si="72"/>
        <v>-</v>
      </c>
      <c r="BX12" s="22" t="str">
        <f t="shared" ca="1" si="72"/>
        <v>-</v>
      </c>
      <c r="BY12" s="22" t="str">
        <f t="shared" ca="1" si="72"/>
        <v>-</v>
      </c>
      <c r="BZ12" s="22" t="str">
        <f t="shared" ca="1" si="72"/>
        <v>-</v>
      </c>
      <c r="CA12" s="22" t="str">
        <f t="shared" ca="1" si="72"/>
        <v>-</v>
      </c>
      <c r="CB12" s="22" t="str">
        <f t="shared" ca="1" si="72"/>
        <v>-</v>
      </c>
      <c r="CC12" s="22" t="str">
        <f t="shared" ca="1" si="72"/>
        <v>-</v>
      </c>
      <c r="CD12" s="22" t="str">
        <f t="shared" ca="1" si="72"/>
        <v>-</v>
      </c>
      <c r="CE12" s="22" t="str">
        <f t="shared" ca="1" si="72"/>
        <v>-</v>
      </c>
      <c r="CF12" s="22" t="str">
        <f t="shared" ca="1" si="72"/>
        <v>-</v>
      </c>
      <c r="CG12" s="10"/>
      <c r="CH12" s="22" t="str">
        <f t="shared" ca="1" si="72"/>
        <v>-</v>
      </c>
      <c r="CI12" s="22" t="str">
        <f t="shared" ca="1" si="72"/>
        <v>-</v>
      </c>
      <c r="CJ12" s="22" t="str">
        <f t="shared" ca="1" si="72"/>
        <v>-</v>
      </c>
      <c r="CK12" s="22" t="str">
        <f t="shared" ca="1" si="72"/>
        <v>-</v>
      </c>
      <c r="CL12" s="22" t="str">
        <f t="shared" ca="1" si="72"/>
        <v>-</v>
      </c>
      <c r="CM12" s="22" t="str">
        <f t="shared" ca="1" si="72"/>
        <v>-</v>
      </c>
      <c r="CN12" s="22" t="str">
        <f t="shared" ca="1" si="72"/>
        <v>-</v>
      </c>
      <c r="CO12" s="22" t="str">
        <f t="shared" ca="1" si="72"/>
        <v>-</v>
      </c>
      <c r="CP12" s="21">
        <v>3</v>
      </c>
      <c r="CQ12" s="21">
        <v>3</v>
      </c>
      <c r="CR12" s="168" t="str">
        <f t="shared" ca="1" si="58"/>
        <v>-</v>
      </c>
      <c r="CS12" s="22" t="str">
        <f t="shared" ca="1" si="72"/>
        <v>-</v>
      </c>
      <c r="CT12" s="168" t="str">
        <f t="shared" ca="1" si="58"/>
        <v>-</v>
      </c>
      <c r="CU12" s="168" t="str">
        <f t="shared" ca="1" si="58"/>
        <v>-</v>
      </c>
      <c r="CV12" s="168" t="str">
        <f t="shared" ca="1" si="58"/>
        <v>-</v>
      </c>
      <c r="CW12" s="168" t="str">
        <f t="shared" ca="1" si="58"/>
        <v>-</v>
      </c>
      <c r="CX12" s="168" t="str">
        <f t="shared" ca="1" si="58"/>
        <v>-</v>
      </c>
      <c r="CY12" s="168" t="str">
        <f t="shared" ca="1" si="58"/>
        <v>-</v>
      </c>
      <c r="CZ12" s="168" t="str">
        <f t="shared" ca="1" si="58"/>
        <v>-</v>
      </c>
      <c r="DA12" s="22" t="str">
        <f t="shared" ca="1" si="72"/>
        <v>-</v>
      </c>
      <c r="DB12" s="22" t="str">
        <f t="shared" ca="1" si="72"/>
        <v>-</v>
      </c>
      <c r="DC12" s="22" t="str">
        <f t="shared" ca="1" si="72"/>
        <v>-</v>
      </c>
      <c r="DD12" s="22" t="str">
        <f t="shared" ca="1" si="72"/>
        <v>-</v>
      </c>
      <c r="DE12" s="22" t="str">
        <f t="shared" ca="1" si="72"/>
        <v>-</v>
      </c>
      <c r="DF12" s="22">
        <f t="shared" ca="1" si="72"/>
        <v>0</v>
      </c>
      <c r="DG12" s="168">
        <f t="shared" ca="1" si="72"/>
        <v>0</v>
      </c>
      <c r="DH12" s="168">
        <f t="shared" ca="1" si="72"/>
        <v>0</v>
      </c>
      <c r="DI12" s="22">
        <f t="shared" ref="DI12:FH13" ca="1" si="73">OFFSET(DI$5,$B12,0)</f>
        <v>0</v>
      </c>
      <c r="DJ12" s="22">
        <f t="shared" ca="1" si="73"/>
        <v>0</v>
      </c>
      <c r="DK12" s="22">
        <f t="shared" ca="1" si="73"/>
        <v>0</v>
      </c>
      <c r="DL12" s="22">
        <f t="shared" ca="1" si="73"/>
        <v>0</v>
      </c>
      <c r="DM12" s="22" t="str">
        <f t="shared" ca="1" si="73"/>
        <v>-</v>
      </c>
      <c r="DN12" s="22" t="str">
        <f t="shared" ca="1" si="73"/>
        <v>-</v>
      </c>
      <c r="DO12" s="22" t="str">
        <f t="shared" ca="1" si="73"/>
        <v>-</v>
      </c>
      <c r="DP12" s="22" t="str">
        <f t="shared" ca="1" si="73"/>
        <v>-</v>
      </c>
      <c r="DQ12" s="22" t="str">
        <f t="shared" ca="1" si="73"/>
        <v>-</v>
      </c>
      <c r="DR12" s="22" t="str">
        <f t="shared" ca="1" si="73"/>
        <v>-</v>
      </c>
      <c r="DS12" s="22" t="str">
        <f t="shared" ca="1" si="73"/>
        <v>-</v>
      </c>
      <c r="DT12" s="22" t="str">
        <f t="shared" ca="1" si="73"/>
        <v>-</v>
      </c>
      <c r="DU12" s="22" t="str">
        <f t="shared" ca="1" si="73"/>
        <v>-</v>
      </c>
      <c r="DV12" s="22" t="str">
        <f t="shared" ca="1" si="73"/>
        <v>-</v>
      </c>
      <c r="DW12" s="22" t="str">
        <f t="shared" ca="1" si="73"/>
        <v>-</v>
      </c>
      <c r="DX12" s="10"/>
      <c r="DY12" s="22">
        <f t="shared" ca="1" si="73"/>
        <v>1</v>
      </c>
      <c r="DZ12" s="22" t="str">
        <f t="shared" ca="1" si="73"/>
        <v>-</v>
      </c>
      <c r="EA12" s="22" t="str">
        <f t="shared" ca="1" si="73"/>
        <v>-</v>
      </c>
      <c r="EB12" s="22" t="str">
        <f t="shared" ca="1" si="73"/>
        <v>-</v>
      </c>
      <c r="EC12" s="22" t="str">
        <f t="shared" ca="1" si="73"/>
        <v>-</v>
      </c>
      <c r="ED12" s="22" t="str">
        <f t="shared" ca="1" si="73"/>
        <v>-</v>
      </c>
      <c r="EE12" s="22" t="str">
        <f t="shared" ca="1" si="73"/>
        <v>-</v>
      </c>
      <c r="EF12" s="22">
        <f t="shared" ca="1" si="73"/>
        <v>0</v>
      </c>
      <c r="EG12" s="22" t="str">
        <f t="shared" ca="1" si="73"/>
        <v>-</v>
      </c>
      <c r="EH12" s="22">
        <f t="shared" ca="1" si="60"/>
        <v>1</v>
      </c>
      <c r="EI12" s="22">
        <f t="shared" ca="1" si="60"/>
        <v>0</v>
      </c>
      <c r="EJ12" s="22">
        <f t="shared" ca="1" si="73"/>
        <v>1</v>
      </c>
      <c r="EK12" s="22">
        <f t="shared" ca="1" si="73"/>
        <v>0</v>
      </c>
      <c r="EL12" s="22">
        <f t="shared" ca="1" si="73"/>
        <v>1</v>
      </c>
      <c r="EM12" s="22">
        <f t="shared" ca="1" si="73"/>
        <v>1</v>
      </c>
      <c r="EN12" s="22">
        <f t="shared" ca="1" si="73"/>
        <v>1</v>
      </c>
      <c r="EO12" s="22">
        <f t="shared" ca="1" si="73"/>
        <v>0</v>
      </c>
      <c r="EP12" s="22">
        <f t="shared" ca="1" si="73"/>
        <v>0</v>
      </c>
      <c r="EQ12" s="22">
        <f t="shared" ca="1" si="73"/>
        <v>0</v>
      </c>
      <c r="ER12" s="22">
        <f t="shared" ca="1" si="73"/>
        <v>0</v>
      </c>
      <c r="ES12" s="22">
        <f t="shared" ca="1" si="73"/>
        <v>0</v>
      </c>
      <c r="ET12" s="22">
        <f t="shared" ca="1" si="73"/>
        <v>0</v>
      </c>
      <c r="EU12" s="22">
        <f t="shared" ca="1" si="73"/>
        <v>0</v>
      </c>
      <c r="EV12" s="22">
        <f t="shared" ca="1" si="73"/>
        <v>0</v>
      </c>
      <c r="EW12" s="22">
        <f t="shared" ca="1" si="61"/>
        <v>0</v>
      </c>
      <c r="EX12" s="22">
        <f t="shared" ca="1" si="61"/>
        <v>0</v>
      </c>
      <c r="EY12" s="22">
        <f t="shared" ca="1" si="73"/>
        <v>0</v>
      </c>
      <c r="EZ12" s="22">
        <f t="shared" ca="1" si="73"/>
        <v>0</v>
      </c>
      <c r="FA12" s="22">
        <f t="shared" ca="1" si="73"/>
        <v>1</v>
      </c>
      <c r="FB12" s="22">
        <f t="shared" ca="1" si="73"/>
        <v>0</v>
      </c>
      <c r="FC12" s="22">
        <f t="shared" ca="1" si="73"/>
        <v>0</v>
      </c>
      <c r="FD12" s="22">
        <f t="shared" ca="1" si="73"/>
        <v>0</v>
      </c>
      <c r="FE12" s="22">
        <f t="shared" ca="1" si="73"/>
        <v>0</v>
      </c>
      <c r="FF12" s="22">
        <f t="shared" ca="1" si="73"/>
        <v>0</v>
      </c>
      <c r="FG12" s="22">
        <f t="shared" ca="1" si="73"/>
        <v>0</v>
      </c>
      <c r="FH12" s="22">
        <f t="shared" ca="1" si="73"/>
        <v>0</v>
      </c>
      <c r="FI12" s="10"/>
      <c r="FJ12" s="22" t="str">
        <f t="shared" ref="FJ12:KE13" ca="1" si="74">OFFSET(FJ$5,$B12,0)</f>
        <v>-</v>
      </c>
      <c r="FK12" s="22" t="str">
        <f t="shared" ca="1" si="74"/>
        <v>-</v>
      </c>
      <c r="FL12" s="22" t="str">
        <f t="shared" ca="1" si="74"/>
        <v>-</v>
      </c>
      <c r="FM12" s="22" t="str">
        <f t="shared" ca="1" si="74"/>
        <v>-</v>
      </c>
      <c r="FN12" s="168" t="str">
        <f t="shared" ca="1" si="74"/>
        <v>-</v>
      </c>
      <c r="FO12" s="22" t="b">
        <f t="shared" ca="1" si="74"/>
        <v>0</v>
      </c>
      <c r="FP12" s="22" t="b">
        <f t="shared" ca="1" si="74"/>
        <v>0</v>
      </c>
      <c r="FQ12" s="22" t="b">
        <f t="shared" ca="1" si="74"/>
        <v>1</v>
      </c>
      <c r="FR12" s="22">
        <f t="shared" ca="1" si="74"/>
        <v>0</v>
      </c>
      <c r="FS12" s="22">
        <f t="shared" ca="1" si="74"/>
        <v>1</v>
      </c>
      <c r="FT12" s="22">
        <f t="shared" ca="1" si="74"/>
        <v>1</v>
      </c>
      <c r="FU12" s="22" t="str">
        <f t="shared" ca="1" si="74"/>
        <v>-</v>
      </c>
      <c r="FV12" s="22" t="str">
        <f ca="1">OFFSET(FV$5,$B12,0)</f>
        <v>-</v>
      </c>
      <c r="FW12" s="22" t="str">
        <f t="shared" ca="1" si="74"/>
        <v>-</v>
      </c>
      <c r="FX12" s="22" t="str">
        <f t="shared" ca="1" si="74"/>
        <v>-</v>
      </c>
      <c r="FY12" s="22">
        <f t="shared" ca="1" si="74"/>
        <v>1</v>
      </c>
      <c r="FZ12" s="22" t="str">
        <f t="shared" ca="1" si="74"/>
        <v>-</v>
      </c>
      <c r="GA12" s="22" t="str">
        <f t="shared" ca="1" si="74"/>
        <v>-</v>
      </c>
      <c r="GB12" s="22" t="str">
        <f t="shared" ca="1" si="74"/>
        <v>-</v>
      </c>
      <c r="GC12" s="22" t="str">
        <f t="shared" ca="1" si="74"/>
        <v>-</v>
      </c>
      <c r="GD12" s="22" t="b">
        <f t="shared" ca="1" si="74"/>
        <v>1</v>
      </c>
      <c r="GE12" s="22">
        <f t="shared" ca="1" si="74"/>
        <v>0</v>
      </c>
      <c r="GF12" s="22" t="str">
        <f t="shared" ref="GF12:GM13" ca="1" si="75">OFFSET(GF$5,$B12,0)</f>
        <v>-</v>
      </c>
      <c r="GG12" s="22" t="str">
        <f t="shared" ca="1" si="75"/>
        <v>-</v>
      </c>
      <c r="GH12" s="22" t="str">
        <f t="shared" ca="1" si="75"/>
        <v>-</v>
      </c>
      <c r="GI12" s="22" t="str">
        <f t="shared" ca="1" si="75"/>
        <v>-</v>
      </c>
      <c r="GJ12" s="22" t="str">
        <f t="shared" ca="1" si="75"/>
        <v>-</v>
      </c>
      <c r="GK12" s="22" t="str">
        <f t="shared" ca="1" si="75"/>
        <v>-</v>
      </c>
      <c r="GL12" s="22" t="str">
        <f t="shared" ca="1" si="75"/>
        <v>-</v>
      </c>
      <c r="GM12" s="22" t="str">
        <f t="shared" ca="1" si="75"/>
        <v>-</v>
      </c>
      <c r="GN12" s="22" t="str">
        <f t="shared" ca="1" si="74"/>
        <v>-</v>
      </c>
      <c r="GO12" s="22" t="str">
        <f t="shared" ca="1" si="74"/>
        <v>-</v>
      </c>
      <c r="GP12" s="22" t="str">
        <f t="shared" ca="1" si="74"/>
        <v>-</v>
      </c>
      <c r="GQ12" s="22" t="str">
        <f t="shared" ca="1" si="74"/>
        <v>-</v>
      </c>
      <c r="GR12" s="22" t="str">
        <f t="shared" ca="1" si="74"/>
        <v>-</v>
      </c>
      <c r="GS12" s="22">
        <f t="shared" ca="1" si="74"/>
        <v>500</v>
      </c>
      <c r="GT12" s="22">
        <f t="shared" ca="1" si="74"/>
        <v>500</v>
      </c>
      <c r="GU12" s="22" t="str">
        <f ca="1">OFFSET(GU$5,$B12,0)</f>
        <v>-</v>
      </c>
      <c r="GV12" s="22" t="str">
        <f t="shared" ref="GV12:GW13" ca="1" si="76">OFFSET(GV$5,$B12,0)</f>
        <v>-</v>
      </c>
      <c r="GW12" s="22" t="str">
        <f t="shared" ca="1" si="64"/>
        <v>-</v>
      </c>
      <c r="GX12" s="22" t="str">
        <f t="shared" ca="1" si="64"/>
        <v>-</v>
      </c>
      <c r="GY12" s="168" t="str">
        <f t="shared" ca="1" si="64"/>
        <v>-</v>
      </c>
      <c r="GZ12" s="168" t="str">
        <f t="shared" ca="1" si="64"/>
        <v>-</v>
      </c>
      <c r="HA12" s="168" t="str">
        <f t="shared" ca="1" si="64"/>
        <v>-</v>
      </c>
      <c r="HB12" s="168" t="str">
        <f t="shared" ca="1" si="64"/>
        <v>-</v>
      </c>
      <c r="HC12" s="168" t="str">
        <f t="shared" ca="1" si="64"/>
        <v>-</v>
      </c>
      <c r="HD12" s="168" t="str">
        <f t="shared" ca="1" si="64"/>
        <v>-</v>
      </c>
      <c r="HE12" s="168" t="str">
        <f t="shared" ca="1" si="64"/>
        <v>-</v>
      </c>
      <c r="HF12" s="168" t="str">
        <f t="shared" ca="1" si="64"/>
        <v>-</v>
      </c>
      <c r="HG12" s="168" t="str">
        <f t="shared" ca="1" si="64"/>
        <v>-</v>
      </c>
      <c r="HH12" s="168" t="str">
        <f t="shared" ca="1" si="64"/>
        <v>-</v>
      </c>
      <c r="HI12" s="168" t="str">
        <f t="shared" ca="1" si="64"/>
        <v>-</v>
      </c>
      <c r="HJ12" s="168" t="str">
        <f t="shared" ca="1" si="64"/>
        <v>-</v>
      </c>
      <c r="HK12" s="168" t="str">
        <f t="shared" ca="1" si="64"/>
        <v>-</v>
      </c>
      <c r="HL12" s="168" t="str">
        <f t="shared" ca="1" si="64"/>
        <v>-</v>
      </c>
      <c r="HM12" s="168" t="str">
        <f t="shared" ca="1" si="64"/>
        <v>-</v>
      </c>
      <c r="HN12" s="168" t="str">
        <f t="shared" ca="1" si="64"/>
        <v>-</v>
      </c>
      <c r="HO12" s="168" t="str">
        <f t="shared" ca="1" si="64"/>
        <v>-</v>
      </c>
      <c r="HP12" s="168" t="str">
        <f t="shared" ca="1" si="64"/>
        <v>-</v>
      </c>
      <c r="HQ12" s="168" t="str">
        <f t="shared" ca="1" si="64"/>
        <v>-</v>
      </c>
      <c r="HR12" s="168" t="str">
        <f t="shared" ca="1" si="64"/>
        <v>-</v>
      </c>
      <c r="HS12" s="168" t="str">
        <f t="shared" ca="1" si="64"/>
        <v>-</v>
      </c>
      <c r="HT12" s="168" t="str">
        <f t="shared" ca="1" si="64"/>
        <v>-</v>
      </c>
      <c r="HU12" s="168" t="str">
        <f t="shared" ca="1" si="64"/>
        <v>-</v>
      </c>
      <c r="HV12" s="168" t="str">
        <f t="shared" ca="1" si="64"/>
        <v>-</v>
      </c>
      <c r="HW12" s="168" t="str">
        <f t="shared" ca="1" si="64"/>
        <v>-</v>
      </c>
      <c r="HX12" s="168" t="str">
        <f t="shared" ca="1" si="64"/>
        <v>-</v>
      </c>
      <c r="HY12" s="168" t="str">
        <f t="shared" ca="1" si="64"/>
        <v>-</v>
      </c>
      <c r="HZ12" s="168" t="str">
        <f t="shared" ca="1" si="64"/>
        <v>-</v>
      </c>
      <c r="IA12" s="168" t="str">
        <f t="shared" ca="1" si="64"/>
        <v>-</v>
      </c>
      <c r="IB12" s="168" t="str">
        <f t="shared" ca="1" si="64"/>
        <v>-</v>
      </c>
      <c r="IC12" s="168" t="str">
        <f t="shared" ca="1" si="64"/>
        <v>-</v>
      </c>
      <c r="ID12" s="168" t="str">
        <f t="shared" ca="1" si="64"/>
        <v>-</v>
      </c>
      <c r="IE12" s="168" t="str">
        <f t="shared" ca="1" si="64"/>
        <v>-</v>
      </c>
      <c r="IF12" s="168" t="str">
        <f t="shared" ca="1" si="64"/>
        <v>-</v>
      </c>
      <c r="IG12" s="168" t="str">
        <f t="shared" ca="1" si="64"/>
        <v>-</v>
      </c>
      <c r="IH12" s="168" t="str">
        <f t="shared" ca="1" si="64"/>
        <v>-</v>
      </c>
      <c r="II12" s="168" t="str">
        <f t="shared" ca="1" si="64"/>
        <v>-</v>
      </c>
      <c r="IJ12" s="168" t="str">
        <f t="shared" ca="1" si="64"/>
        <v>-</v>
      </c>
      <c r="IK12" s="168" t="str">
        <f t="shared" ca="1" si="64"/>
        <v>-</v>
      </c>
      <c r="IL12" s="168" t="str">
        <f t="shared" ca="1" si="64"/>
        <v>-</v>
      </c>
      <c r="IM12" s="168" t="str">
        <f t="shared" ca="1" si="64"/>
        <v>-</v>
      </c>
      <c r="IN12" s="168" t="str">
        <f t="shared" ca="1" si="64"/>
        <v>-</v>
      </c>
      <c r="IO12" s="168" t="str">
        <f t="shared" ca="1" si="64"/>
        <v>-</v>
      </c>
      <c r="IP12" s="168" t="str">
        <f t="shared" ca="1" si="64"/>
        <v>-</v>
      </c>
      <c r="IQ12" s="168" t="str">
        <f t="shared" ca="1" si="64"/>
        <v>-</v>
      </c>
      <c r="IR12" s="168" t="str">
        <f t="shared" ca="1" si="64"/>
        <v>-</v>
      </c>
      <c r="IS12" s="168" t="str">
        <f t="shared" ca="1" si="64"/>
        <v>-</v>
      </c>
      <c r="IT12" s="168" t="str">
        <f t="shared" ca="1" si="64"/>
        <v>-</v>
      </c>
      <c r="IU12" s="168" t="str">
        <f t="shared" ca="1" si="64"/>
        <v>-</v>
      </c>
      <c r="IV12" s="168" t="str">
        <f t="shared" ca="1" si="64"/>
        <v>-</v>
      </c>
      <c r="IW12" s="168" t="str">
        <f t="shared" ca="1" si="64"/>
        <v>-</v>
      </c>
      <c r="IX12" s="168" t="str">
        <f t="shared" ca="1" si="64"/>
        <v>-</v>
      </c>
      <c r="IY12" s="168" t="str">
        <f t="shared" ca="1" si="64"/>
        <v>-</v>
      </c>
      <c r="IZ12" s="10"/>
      <c r="JA12" s="22" t="str">
        <f t="shared" ca="1" si="74"/>
        <v>-</v>
      </c>
      <c r="JB12" s="168" t="str">
        <f t="shared" ca="1" si="74"/>
        <v>-</v>
      </c>
      <c r="JC12" s="168">
        <f t="shared" ca="1" si="74"/>
        <v>1</v>
      </c>
      <c r="JD12" s="22">
        <f t="shared" ca="1" si="74"/>
        <v>0</v>
      </c>
      <c r="JE12" s="22">
        <f t="shared" ca="1" si="74"/>
        <v>1</v>
      </c>
      <c r="JF12" s="22">
        <f t="shared" ca="1" si="74"/>
        <v>1</v>
      </c>
      <c r="JG12" s="22">
        <f t="shared" ca="1" si="74"/>
        <v>0</v>
      </c>
      <c r="JH12" s="22" t="str">
        <f t="shared" ca="1" si="74"/>
        <v>-</v>
      </c>
      <c r="JI12" s="22" t="str">
        <f t="shared" ca="1" si="74"/>
        <v>-</v>
      </c>
      <c r="JJ12" s="22" t="str">
        <f t="shared" ca="1" si="74"/>
        <v>-</v>
      </c>
      <c r="JK12" s="22" t="str">
        <f t="shared" ca="1" si="74"/>
        <v>-</v>
      </c>
      <c r="JL12" s="22">
        <f t="shared" ca="1" si="74"/>
        <v>1</v>
      </c>
      <c r="JM12" s="22">
        <f t="shared" ca="1" si="74"/>
        <v>1</v>
      </c>
      <c r="JN12" s="22">
        <f t="shared" ca="1" si="74"/>
        <v>1</v>
      </c>
      <c r="JO12" s="168">
        <f t="shared" ca="1" si="74"/>
        <v>1</v>
      </c>
      <c r="JP12" s="168">
        <f t="shared" ca="1" si="74"/>
        <v>1</v>
      </c>
      <c r="JQ12" s="22">
        <f t="shared" ca="1" si="74"/>
        <v>1</v>
      </c>
      <c r="JR12" s="10"/>
      <c r="JS12" s="22">
        <f t="shared" ca="1" si="74"/>
        <v>1</v>
      </c>
      <c r="JT12" s="168">
        <f t="shared" ca="1" si="74"/>
        <v>1</v>
      </c>
      <c r="JU12" s="168">
        <f t="shared" ca="1" si="74"/>
        <v>1</v>
      </c>
      <c r="JV12" s="22">
        <f t="shared" ca="1" si="74"/>
        <v>1</v>
      </c>
      <c r="JW12" s="22">
        <f t="shared" ca="1" si="74"/>
        <v>1</v>
      </c>
      <c r="JX12" s="168">
        <f t="shared" ca="1" si="74"/>
        <v>1</v>
      </c>
      <c r="JY12" s="22">
        <f t="shared" ca="1" si="74"/>
        <v>1</v>
      </c>
      <c r="JZ12" s="22">
        <f t="shared" ca="1" si="74"/>
        <v>1</v>
      </c>
      <c r="KA12" s="168">
        <f t="shared" ref="KA12:KH13" ca="1" si="77">OFFSET(KA$5,$B12,0)</f>
        <v>1</v>
      </c>
      <c r="KB12" s="22">
        <f t="shared" ca="1" si="77"/>
        <v>1</v>
      </c>
      <c r="KC12" s="168" t="str">
        <f t="shared" ca="1" si="74"/>
        <v>-</v>
      </c>
      <c r="KD12" s="168" t="str">
        <f t="shared" ca="1" si="74"/>
        <v>-</v>
      </c>
      <c r="KE12" s="168" t="str">
        <f t="shared" ca="1" si="74"/>
        <v>-</v>
      </c>
      <c r="KF12" s="168" t="str">
        <f t="shared" ca="1" si="66"/>
        <v>-</v>
      </c>
      <c r="KG12" s="168" t="str">
        <f t="shared" ca="1" si="66"/>
        <v>-</v>
      </c>
      <c r="KH12" s="22">
        <f t="shared" ca="1" si="77"/>
        <v>0</v>
      </c>
      <c r="KI12" s="27">
        <v>0</v>
      </c>
    </row>
    <row r="13" spans="1:295" s="148" customFormat="1" hidden="1" outlineLevel="1">
      <c r="A13" s="126">
        <f t="shared" ref="A13" si="78">ROW(A13)-5</f>
        <v>8</v>
      </c>
      <c r="B13" s="126">
        <f>$A$12</f>
        <v>7</v>
      </c>
      <c r="C13" s="148">
        <v>2</v>
      </c>
      <c r="D13" s="148" t="s">
        <v>884</v>
      </c>
      <c r="E13" s="148" t="b">
        <v>1</v>
      </c>
      <c r="F13" s="148" t="b">
        <v>1</v>
      </c>
      <c r="G13" s="148" t="b">
        <v>1</v>
      </c>
      <c r="AA13" s="162" t="str">
        <f ca="1">"Nutrition test  wo  LTW"&amp;" (F"&amp;3+IFERROR(1*$CH13,0)+IFERROR(1*$CI13,0)&amp;3-IFERROR(1*NOT($CK13),0)&amp;"N"&amp;$CP13&amp;$CQ13&amp;")"</f>
        <v>Nutrition test  wo  LTW (F33N33)</v>
      </c>
      <c r="AB13" s="10" t="str">
        <f ca="1">IF(COUNTIF(AA$5:AA13,AA13)=1,"-","Dup")</f>
        <v>-</v>
      </c>
      <c r="AC13" s="10"/>
      <c r="AD13" s="156" t="b">
        <f t="shared" ca="1" si="71"/>
        <v>1</v>
      </c>
      <c r="AE13" s="156" t="b">
        <f t="shared" ca="1" si="71"/>
        <v>1</v>
      </c>
      <c r="AF13" s="156" t="b">
        <f t="shared" ca="1" si="71"/>
        <v>1</v>
      </c>
      <c r="AG13" s="156" t="b">
        <f t="shared" ca="1" si="71"/>
        <v>1</v>
      </c>
      <c r="AH13" s="156" t="b">
        <f t="shared" ca="1" si="71"/>
        <v>1</v>
      </c>
      <c r="AI13" s="168" t="b">
        <f t="shared" ca="1" si="71"/>
        <v>1</v>
      </c>
      <c r="AJ13" s="10"/>
      <c r="AK13" s="156" t="str">
        <f t="shared" ca="1" si="42"/>
        <v>-</v>
      </c>
      <c r="AL13" s="168" t="str">
        <f t="shared" ca="1" si="42"/>
        <v>-</v>
      </c>
      <c r="AM13" s="168" t="str">
        <f t="shared" ref="AM13:AO13" ca="1" si="79">OFFSET(AM$5,$B13,0)</f>
        <v>-</v>
      </c>
      <c r="AN13" s="168" t="str">
        <f t="shared" ca="1" si="79"/>
        <v>-</v>
      </c>
      <c r="AO13" s="168" t="str">
        <f t="shared" ca="1" si="79"/>
        <v>-</v>
      </c>
      <c r="AP13" s="168" t="str">
        <f t="shared" ca="1" si="69"/>
        <v>-</v>
      </c>
      <c r="AQ13" s="156" t="str">
        <f t="shared" ca="1" si="69"/>
        <v>-</v>
      </c>
      <c r="AR13" s="168" t="str">
        <f t="shared" ca="1" si="69"/>
        <v>-</v>
      </c>
      <c r="AS13" s="168" t="str">
        <f t="shared" ca="1" si="69"/>
        <v>-</v>
      </c>
      <c r="AT13" s="168" t="str">
        <f t="shared" ca="1" si="69"/>
        <v>-</v>
      </c>
      <c r="AU13" s="168" t="str">
        <f t="shared" ca="1" si="69"/>
        <v>-</v>
      </c>
      <c r="AV13" s="168" t="str">
        <f t="shared" ca="1" si="69"/>
        <v>-</v>
      </c>
      <c r="AW13" s="10"/>
      <c r="AX13" s="156" t="b">
        <f t="shared" ca="1" si="42"/>
        <v>0</v>
      </c>
      <c r="AY13" s="168" t="b">
        <f t="shared" ca="1" si="54"/>
        <v>0</v>
      </c>
      <c r="AZ13" s="156" t="b">
        <f t="shared" ca="1" si="54"/>
        <v>0</v>
      </c>
      <c r="BA13" s="156">
        <f t="shared" ca="1" si="54"/>
        <v>0</v>
      </c>
      <c r="BB13" s="156" t="str">
        <f t="shared" ca="1" si="54"/>
        <v>-</v>
      </c>
      <c r="BC13" s="156" t="str">
        <f t="shared" ca="1" si="42"/>
        <v>-</v>
      </c>
      <c r="BD13" s="156" t="b">
        <f t="shared" ca="1" si="42"/>
        <v>1</v>
      </c>
      <c r="BE13" s="156">
        <f t="shared" ca="1" si="56"/>
        <v>0</v>
      </c>
      <c r="BF13" s="156" t="str">
        <f t="shared" ca="1" si="56"/>
        <v>-</v>
      </c>
      <c r="BG13" s="155">
        <v>0</v>
      </c>
      <c r="BH13" s="156">
        <f t="shared" ref="BH13" ca="1" si="80">OFFSET(BH$5,$B13,0)</f>
        <v>1</v>
      </c>
      <c r="BI13" s="156" t="str">
        <f t="shared" ca="1" si="72"/>
        <v>-</v>
      </c>
      <c r="BJ13" s="156" t="str">
        <f t="shared" ca="1" si="72"/>
        <v>-</v>
      </c>
      <c r="BK13" s="10"/>
      <c r="BL13" s="156" t="str">
        <f t="shared" ca="1" si="72"/>
        <v>-</v>
      </c>
      <c r="BM13" s="156" t="str">
        <f t="shared" ca="1" si="72"/>
        <v>-</v>
      </c>
      <c r="BN13" s="156" t="str">
        <f t="shared" ca="1" si="72"/>
        <v>-</v>
      </c>
      <c r="BO13" s="156" t="str">
        <f t="shared" ca="1" si="72"/>
        <v>-</v>
      </c>
      <c r="BP13" s="156" t="str">
        <f t="shared" ca="1" si="72"/>
        <v>-</v>
      </c>
      <c r="BQ13" s="156" t="str">
        <f t="shared" ca="1" si="72"/>
        <v>-</v>
      </c>
      <c r="BR13" s="156" t="str">
        <f t="shared" ca="1" si="72"/>
        <v>-</v>
      </c>
      <c r="BS13" s="156" t="str">
        <f t="shared" ca="1" si="72"/>
        <v>-</v>
      </c>
      <c r="BT13" s="156" t="str">
        <f t="shared" ca="1" si="72"/>
        <v>-</v>
      </c>
      <c r="BU13" s="156" t="str">
        <f t="shared" ca="1" si="72"/>
        <v>-</v>
      </c>
      <c r="BV13" s="156" t="str">
        <f t="shared" ca="1" si="72"/>
        <v>-</v>
      </c>
      <c r="BW13" s="156" t="str">
        <f t="shared" ca="1" si="72"/>
        <v>-</v>
      </c>
      <c r="BX13" s="156" t="str">
        <f t="shared" ca="1" si="72"/>
        <v>-</v>
      </c>
      <c r="BY13" s="156" t="str">
        <f t="shared" ca="1" si="72"/>
        <v>-</v>
      </c>
      <c r="BZ13" s="156" t="str">
        <f t="shared" ca="1" si="72"/>
        <v>-</v>
      </c>
      <c r="CA13" s="156" t="str">
        <f t="shared" ca="1" si="72"/>
        <v>-</v>
      </c>
      <c r="CB13" s="156" t="str">
        <f t="shared" ca="1" si="72"/>
        <v>-</v>
      </c>
      <c r="CC13" s="156" t="str">
        <f t="shared" ca="1" si="72"/>
        <v>-</v>
      </c>
      <c r="CD13" s="156" t="str">
        <f t="shared" ca="1" si="72"/>
        <v>-</v>
      </c>
      <c r="CE13" s="156" t="str">
        <f t="shared" ca="1" si="72"/>
        <v>-</v>
      </c>
      <c r="CF13" s="156" t="str">
        <f t="shared" ca="1" si="72"/>
        <v>-</v>
      </c>
      <c r="CG13" s="10"/>
      <c r="CH13" s="156" t="str">
        <f t="shared" ca="1" si="72"/>
        <v>-</v>
      </c>
      <c r="CI13" s="156" t="str">
        <f t="shared" ca="1" si="72"/>
        <v>-</v>
      </c>
      <c r="CJ13" s="156" t="str">
        <f t="shared" ca="1" si="72"/>
        <v>-</v>
      </c>
      <c r="CK13" s="156" t="str">
        <f t="shared" ca="1" si="72"/>
        <v>-</v>
      </c>
      <c r="CL13" s="156" t="str">
        <f t="shared" ca="1" si="72"/>
        <v>-</v>
      </c>
      <c r="CM13" s="156" t="str">
        <f t="shared" ca="1" si="72"/>
        <v>-</v>
      </c>
      <c r="CN13" s="156" t="str">
        <f t="shared" ca="1" si="72"/>
        <v>-</v>
      </c>
      <c r="CO13" s="156" t="str">
        <f t="shared" ca="1" si="72"/>
        <v>-</v>
      </c>
      <c r="CP13" s="155">
        <v>3</v>
      </c>
      <c r="CQ13" s="156">
        <f t="shared" ref="CQ13" ca="1" si="81">OFFSET(CQ$5,$B13,0)</f>
        <v>3</v>
      </c>
      <c r="CR13" s="156" t="str">
        <f t="shared" ca="1" si="72"/>
        <v>-</v>
      </c>
      <c r="CS13" s="156" t="str">
        <f t="shared" ca="1" si="72"/>
        <v>-</v>
      </c>
      <c r="CT13" s="156" t="str">
        <f t="shared" ca="1" si="72"/>
        <v>-</v>
      </c>
      <c r="CU13" s="156" t="str">
        <f t="shared" ca="1" si="72"/>
        <v>-</v>
      </c>
      <c r="CV13" s="156" t="str">
        <f t="shared" ca="1" si="72"/>
        <v>-</v>
      </c>
      <c r="CW13" s="156" t="str">
        <f t="shared" ca="1" si="72"/>
        <v>-</v>
      </c>
      <c r="CX13" s="156" t="str">
        <f t="shared" ca="1" si="72"/>
        <v>-</v>
      </c>
      <c r="CY13" s="156" t="str">
        <f t="shared" ca="1" si="72"/>
        <v>-</v>
      </c>
      <c r="CZ13" s="156" t="str">
        <f t="shared" ca="1" si="72"/>
        <v>-</v>
      </c>
      <c r="DA13" s="156" t="str">
        <f t="shared" ca="1" si="72"/>
        <v>-</v>
      </c>
      <c r="DB13" s="156" t="str">
        <f t="shared" ca="1" si="72"/>
        <v>-</v>
      </c>
      <c r="DC13" s="156" t="str">
        <f t="shared" ca="1" si="72"/>
        <v>-</v>
      </c>
      <c r="DD13" s="156" t="str">
        <f t="shared" ca="1" si="72"/>
        <v>-</v>
      </c>
      <c r="DE13" s="156" t="str">
        <f t="shared" ca="1" si="72"/>
        <v>-</v>
      </c>
      <c r="DF13" s="156">
        <f t="shared" ca="1" si="72"/>
        <v>0</v>
      </c>
      <c r="DG13" s="168">
        <f t="shared" ca="1" si="70"/>
        <v>0</v>
      </c>
      <c r="DH13" s="168">
        <f t="shared" ca="1" si="70"/>
        <v>0</v>
      </c>
      <c r="DI13" s="156">
        <f t="shared" ca="1" si="73"/>
        <v>0</v>
      </c>
      <c r="DJ13" s="156">
        <f t="shared" ca="1" si="73"/>
        <v>0</v>
      </c>
      <c r="DK13" s="156">
        <f t="shared" ca="1" si="73"/>
        <v>0</v>
      </c>
      <c r="DL13" s="156">
        <f t="shared" ca="1" si="73"/>
        <v>0</v>
      </c>
      <c r="DM13" s="156" t="str">
        <f t="shared" ca="1" si="73"/>
        <v>-</v>
      </c>
      <c r="DN13" s="156" t="str">
        <f t="shared" ca="1" si="73"/>
        <v>-</v>
      </c>
      <c r="DO13" s="156" t="str">
        <f t="shared" ca="1" si="73"/>
        <v>-</v>
      </c>
      <c r="DP13" s="156" t="str">
        <f t="shared" ca="1" si="73"/>
        <v>-</v>
      </c>
      <c r="DQ13" s="156" t="str">
        <f t="shared" ca="1" si="73"/>
        <v>-</v>
      </c>
      <c r="DR13" s="156" t="str">
        <f t="shared" ca="1" si="73"/>
        <v>-</v>
      </c>
      <c r="DS13" s="156" t="str">
        <f t="shared" ca="1" si="73"/>
        <v>-</v>
      </c>
      <c r="DT13" s="156" t="str">
        <f t="shared" ca="1" si="73"/>
        <v>-</v>
      </c>
      <c r="DU13" s="156" t="str">
        <f t="shared" ca="1" si="73"/>
        <v>-</v>
      </c>
      <c r="DV13" s="156" t="str">
        <f t="shared" ca="1" si="73"/>
        <v>-</v>
      </c>
      <c r="DW13" s="156" t="str">
        <f t="shared" ca="1" si="73"/>
        <v>-</v>
      </c>
      <c r="DX13" s="10"/>
      <c r="DY13" s="156">
        <f t="shared" ca="1" si="73"/>
        <v>1</v>
      </c>
      <c r="DZ13" s="156" t="str">
        <f t="shared" ca="1" si="73"/>
        <v>-</v>
      </c>
      <c r="EA13" s="156" t="str">
        <f t="shared" ca="1" si="73"/>
        <v>-</v>
      </c>
      <c r="EB13" s="156" t="str">
        <f t="shared" ca="1" si="73"/>
        <v>-</v>
      </c>
      <c r="EC13" s="156" t="str">
        <f t="shared" ca="1" si="73"/>
        <v>-</v>
      </c>
      <c r="ED13" s="156" t="str">
        <f t="shared" ca="1" si="73"/>
        <v>-</v>
      </c>
      <c r="EE13" s="156" t="str">
        <f t="shared" ca="1" si="73"/>
        <v>-</v>
      </c>
      <c r="EF13" s="156">
        <f t="shared" ca="1" si="73"/>
        <v>0</v>
      </c>
      <c r="EG13" s="156" t="str">
        <f t="shared" ca="1" si="73"/>
        <v>-</v>
      </c>
      <c r="EH13" s="156">
        <f t="shared" ca="1" si="60"/>
        <v>1</v>
      </c>
      <c r="EI13" s="156">
        <f t="shared" ca="1" si="60"/>
        <v>0</v>
      </c>
      <c r="EJ13" s="156">
        <f t="shared" ca="1" si="73"/>
        <v>1</v>
      </c>
      <c r="EK13" s="156">
        <f t="shared" ca="1" si="73"/>
        <v>0</v>
      </c>
      <c r="EL13" s="156">
        <f t="shared" ca="1" si="73"/>
        <v>1</v>
      </c>
      <c r="EM13" s="156">
        <f t="shared" ca="1" si="73"/>
        <v>1</v>
      </c>
      <c r="EN13" s="156">
        <f t="shared" ca="1" si="73"/>
        <v>1</v>
      </c>
      <c r="EO13" s="156">
        <f t="shared" ca="1" si="73"/>
        <v>0</v>
      </c>
      <c r="EP13" s="156">
        <f t="shared" ca="1" si="73"/>
        <v>0</v>
      </c>
      <c r="EQ13" s="156">
        <f t="shared" ca="1" si="73"/>
        <v>0</v>
      </c>
      <c r="ER13" s="156">
        <f t="shared" ca="1" si="73"/>
        <v>0</v>
      </c>
      <c r="ES13" s="156">
        <f t="shared" ca="1" si="73"/>
        <v>0</v>
      </c>
      <c r="ET13" s="156">
        <f t="shared" ca="1" si="73"/>
        <v>0</v>
      </c>
      <c r="EU13" s="156">
        <f t="shared" ca="1" si="73"/>
        <v>0</v>
      </c>
      <c r="EV13" s="156">
        <f t="shared" ca="1" si="73"/>
        <v>0</v>
      </c>
      <c r="EW13" s="156">
        <f t="shared" ca="1" si="61"/>
        <v>0</v>
      </c>
      <c r="EX13" s="156">
        <f t="shared" ca="1" si="61"/>
        <v>0</v>
      </c>
      <c r="EY13" s="156">
        <f t="shared" ca="1" si="73"/>
        <v>0</v>
      </c>
      <c r="EZ13" s="156">
        <f t="shared" ca="1" si="73"/>
        <v>0</v>
      </c>
      <c r="FA13" s="156">
        <f t="shared" ca="1" si="73"/>
        <v>1</v>
      </c>
      <c r="FB13" s="156">
        <f t="shared" ca="1" si="73"/>
        <v>0</v>
      </c>
      <c r="FC13" s="156">
        <f t="shared" ca="1" si="73"/>
        <v>0</v>
      </c>
      <c r="FD13" s="156">
        <f t="shared" ca="1" si="73"/>
        <v>0</v>
      </c>
      <c r="FE13" s="156">
        <f t="shared" ca="1" si="73"/>
        <v>0</v>
      </c>
      <c r="FF13" s="156">
        <f t="shared" ca="1" si="73"/>
        <v>0</v>
      </c>
      <c r="FG13" s="156">
        <f t="shared" ca="1" si="73"/>
        <v>0</v>
      </c>
      <c r="FH13" s="156">
        <f t="shared" ca="1" si="73"/>
        <v>0</v>
      </c>
      <c r="FI13" s="10"/>
      <c r="FJ13" s="156" t="str">
        <f t="shared" ca="1" si="74"/>
        <v>-</v>
      </c>
      <c r="FK13" s="156" t="str">
        <f t="shared" ca="1" si="74"/>
        <v>-</v>
      </c>
      <c r="FL13" s="156" t="str">
        <f t="shared" ca="1" si="74"/>
        <v>-</v>
      </c>
      <c r="FM13" s="156" t="str">
        <f t="shared" ca="1" si="74"/>
        <v>-</v>
      </c>
      <c r="FN13" s="168" t="str">
        <f t="shared" ca="1" si="74"/>
        <v>-</v>
      </c>
      <c r="FO13" s="156" t="b">
        <f t="shared" ca="1" si="74"/>
        <v>0</v>
      </c>
      <c r="FP13" s="156" t="b">
        <f t="shared" ca="1" si="74"/>
        <v>0</v>
      </c>
      <c r="FQ13" s="156" t="b">
        <f t="shared" ca="1" si="74"/>
        <v>1</v>
      </c>
      <c r="FR13" s="156">
        <f t="shared" ca="1" si="74"/>
        <v>0</v>
      </c>
      <c r="FS13" s="156">
        <f t="shared" ca="1" si="74"/>
        <v>1</v>
      </c>
      <c r="FT13" s="156">
        <f t="shared" ca="1" si="74"/>
        <v>1</v>
      </c>
      <c r="FU13" s="156" t="str">
        <f t="shared" ca="1" si="74"/>
        <v>-</v>
      </c>
      <c r="FV13" s="156" t="str">
        <f t="shared" ca="1" si="74"/>
        <v>-</v>
      </c>
      <c r="FW13" s="156" t="str">
        <f t="shared" ca="1" si="74"/>
        <v>-</v>
      </c>
      <c r="FX13" s="156" t="str">
        <f t="shared" ca="1" si="74"/>
        <v>-</v>
      </c>
      <c r="FY13" s="156">
        <f t="shared" ca="1" si="74"/>
        <v>1</v>
      </c>
      <c r="FZ13" s="156" t="str">
        <f t="shared" ca="1" si="74"/>
        <v>-</v>
      </c>
      <c r="GA13" s="156" t="str">
        <f t="shared" ca="1" si="74"/>
        <v>-</v>
      </c>
      <c r="GB13" s="156" t="str">
        <f t="shared" ca="1" si="74"/>
        <v>-</v>
      </c>
      <c r="GC13" s="156" t="str">
        <f t="shared" ca="1" si="74"/>
        <v>-</v>
      </c>
      <c r="GD13" s="156" t="b">
        <f t="shared" ca="1" si="74"/>
        <v>1</v>
      </c>
      <c r="GE13" s="156">
        <f t="shared" ca="1" si="74"/>
        <v>0</v>
      </c>
      <c r="GF13" s="156" t="str">
        <f t="shared" ca="1" si="75"/>
        <v>-</v>
      </c>
      <c r="GG13" s="156" t="str">
        <f t="shared" ca="1" si="75"/>
        <v>-</v>
      </c>
      <c r="GH13" s="156" t="str">
        <f t="shared" ca="1" si="75"/>
        <v>-</v>
      </c>
      <c r="GI13" s="156" t="str">
        <f t="shared" ca="1" si="75"/>
        <v>-</v>
      </c>
      <c r="GJ13" s="156" t="str">
        <f t="shared" ca="1" si="75"/>
        <v>-</v>
      </c>
      <c r="GK13" s="156" t="str">
        <f t="shared" ca="1" si="75"/>
        <v>-</v>
      </c>
      <c r="GL13" s="156" t="str">
        <f t="shared" ca="1" si="75"/>
        <v>-</v>
      </c>
      <c r="GM13" s="156" t="str">
        <f t="shared" ca="1" si="75"/>
        <v>-</v>
      </c>
      <c r="GN13" s="156" t="str">
        <f t="shared" ca="1" si="74"/>
        <v>-</v>
      </c>
      <c r="GO13" s="156" t="str">
        <f t="shared" ca="1" si="74"/>
        <v>-</v>
      </c>
      <c r="GP13" s="156" t="str">
        <f t="shared" ca="1" si="74"/>
        <v>-</v>
      </c>
      <c r="GQ13" s="156" t="str">
        <f t="shared" ca="1" si="74"/>
        <v>-</v>
      </c>
      <c r="GR13" s="156" t="str">
        <f t="shared" ca="1" si="74"/>
        <v>-</v>
      </c>
      <c r="GS13" s="156">
        <f t="shared" ca="1" si="74"/>
        <v>500</v>
      </c>
      <c r="GT13" s="156">
        <f t="shared" ca="1" si="74"/>
        <v>500</v>
      </c>
      <c r="GU13" s="156" t="str">
        <f t="shared" ca="1" si="74"/>
        <v>-</v>
      </c>
      <c r="GV13" s="156" t="str">
        <f t="shared" ca="1" si="76"/>
        <v>-</v>
      </c>
      <c r="GW13" s="156" t="str">
        <f t="shared" ca="1" si="76"/>
        <v>-</v>
      </c>
      <c r="GX13" s="156" t="str">
        <f ca="1">OFFSET(GX$5,$B13,0)</f>
        <v>-</v>
      </c>
      <c r="GY13" s="168" t="str">
        <f t="shared" ca="1" si="64"/>
        <v>-</v>
      </c>
      <c r="GZ13" s="168" t="str">
        <f t="shared" ca="1" si="64"/>
        <v>-</v>
      </c>
      <c r="HA13" s="168" t="str">
        <f t="shared" ca="1" si="64"/>
        <v>-</v>
      </c>
      <c r="HB13" s="168" t="str">
        <f t="shared" ca="1" si="64"/>
        <v>-</v>
      </c>
      <c r="HC13" s="168" t="str">
        <f t="shared" ca="1" si="64"/>
        <v>-</v>
      </c>
      <c r="HD13" s="168" t="str">
        <f t="shared" ca="1" si="64"/>
        <v>-</v>
      </c>
      <c r="HE13" s="168" t="str">
        <f t="shared" ca="1" si="64"/>
        <v>-</v>
      </c>
      <c r="HF13" s="168" t="str">
        <f t="shared" ca="1" si="64"/>
        <v>-</v>
      </c>
      <c r="HG13" s="168" t="str">
        <f t="shared" ca="1" si="64"/>
        <v>-</v>
      </c>
      <c r="HH13" s="168" t="str">
        <f t="shared" ca="1" si="64"/>
        <v>-</v>
      </c>
      <c r="HI13" s="168" t="str">
        <f t="shared" ca="1" si="64"/>
        <v>-</v>
      </c>
      <c r="HJ13" s="168" t="str">
        <f t="shared" ca="1" si="64"/>
        <v>-</v>
      </c>
      <c r="HK13" s="168" t="str">
        <f t="shared" ca="1" si="64"/>
        <v>-</v>
      </c>
      <c r="HL13" s="168" t="str">
        <f t="shared" ca="1" si="64"/>
        <v>-</v>
      </c>
      <c r="HM13" s="168" t="str">
        <f t="shared" ca="1" si="64"/>
        <v>-</v>
      </c>
      <c r="HN13" s="168" t="str">
        <f t="shared" ca="1" si="64"/>
        <v>-</v>
      </c>
      <c r="HO13" s="168" t="str">
        <f t="shared" ca="1" si="64"/>
        <v>-</v>
      </c>
      <c r="HP13" s="168" t="str">
        <f t="shared" ca="1" si="64"/>
        <v>-</v>
      </c>
      <c r="HQ13" s="168" t="str">
        <f t="shared" ca="1" si="64"/>
        <v>-</v>
      </c>
      <c r="HR13" s="168" t="str">
        <f t="shared" ca="1" si="64"/>
        <v>-</v>
      </c>
      <c r="HS13" s="168" t="str">
        <f t="shared" ca="1" si="64"/>
        <v>-</v>
      </c>
      <c r="HT13" s="168" t="str">
        <f t="shared" ca="1" si="64"/>
        <v>-</v>
      </c>
      <c r="HU13" s="168" t="str">
        <f t="shared" ca="1" si="64"/>
        <v>-</v>
      </c>
      <c r="HV13" s="168" t="str">
        <f t="shared" ca="1" si="64"/>
        <v>-</v>
      </c>
      <c r="HW13" s="168" t="str">
        <f t="shared" ca="1" si="64"/>
        <v>-</v>
      </c>
      <c r="HX13" s="168" t="str">
        <f t="shared" ca="1" si="64"/>
        <v>-</v>
      </c>
      <c r="HY13" s="168" t="str">
        <f t="shared" ca="1" si="64"/>
        <v>-</v>
      </c>
      <c r="HZ13" s="168" t="str">
        <f t="shared" ca="1" si="64"/>
        <v>-</v>
      </c>
      <c r="IA13" s="168" t="str">
        <f t="shared" ca="1" si="64"/>
        <v>-</v>
      </c>
      <c r="IB13" s="168" t="str">
        <f t="shared" ca="1" si="64"/>
        <v>-</v>
      </c>
      <c r="IC13" s="168" t="str">
        <f t="shared" ca="1" si="64"/>
        <v>-</v>
      </c>
      <c r="ID13" s="168" t="str">
        <f t="shared" ca="1" si="64"/>
        <v>-</v>
      </c>
      <c r="IE13" s="168" t="str">
        <f t="shared" ca="1" si="64"/>
        <v>-</v>
      </c>
      <c r="IF13" s="168" t="str">
        <f t="shared" ca="1" si="64"/>
        <v>-</v>
      </c>
      <c r="IG13" s="168" t="str">
        <f t="shared" ca="1" si="64"/>
        <v>-</v>
      </c>
      <c r="IH13" s="168" t="str">
        <f t="shared" ca="1" si="64"/>
        <v>-</v>
      </c>
      <c r="II13" s="168" t="str">
        <f t="shared" ca="1" si="64"/>
        <v>-</v>
      </c>
      <c r="IJ13" s="168" t="str">
        <f t="shared" ca="1" si="64"/>
        <v>-</v>
      </c>
      <c r="IK13" s="168" t="str">
        <f t="shared" ca="1" si="64"/>
        <v>-</v>
      </c>
      <c r="IL13" s="168" t="str">
        <f t="shared" ca="1" si="64"/>
        <v>-</v>
      </c>
      <c r="IM13" s="168" t="str">
        <f t="shared" ca="1" si="64"/>
        <v>-</v>
      </c>
      <c r="IN13" s="168" t="str">
        <f t="shared" ca="1" si="64"/>
        <v>-</v>
      </c>
      <c r="IO13" s="168" t="str">
        <f t="shared" ca="1" si="64"/>
        <v>-</v>
      </c>
      <c r="IP13" s="168" t="str">
        <f t="shared" ca="1" si="64"/>
        <v>-</v>
      </c>
      <c r="IQ13" s="168" t="str">
        <f t="shared" ca="1" si="64"/>
        <v>-</v>
      </c>
      <c r="IR13" s="168" t="str">
        <f t="shared" ca="1" si="64"/>
        <v>-</v>
      </c>
      <c r="IS13" s="168" t="str">
        <f t="shared" ca="1" si="64"/>
        <v>-</v>
      </c>
      <c r="IT13" s="168" t="str">
        <f t="shared" ca="1" si="64"/>
        <v>-</v>
      </c>
      <c r="IU13" s="168" t="str">
        <f t="shared" ca="1" si="64"/>
        <v>-</v>
      </c>
      <c r="IV13" s="168" t="str">
        <f t="shared" ca="1" si="64"/>
        <v>-</v>
      </c>
      <c r="IW13" s="168" t="str">
        <f t="shared" ca="1" si="64"/>
        <v>-</v>
      </c>
      <c r="IX13" s="168" t="str">
        <f t="shared" ca="1" si="64"/>
        <v>-</v>
      </c>
      <c r="IY13" s="168" t="str">
        <f t="shared" ca="1" si="64"/>
        <v>-</v>
      </c>
      <c r="IZ13" s="10"/>
      <c r="JA13" s="156" t="str">
        <f t="shared" ca="1" si="74"/>
        <v>-</v>
      </c>
      <c r="JB13" s="168" t="str">
        <f t="shared" ca="1" si="74"/>
        <v>-</v>
      </c>
      <c r="JC13" s="168">
        <f t="shared" ca="1" si="74"/>
        <v>1</v>
      </c>
      <c r="JD13" s="156">
        <f t="shared" ref="JD13:JY13" ca="1" si="82">OFFSET(JD$5,$B13,0)</f>
        <v>0</v>
      </c>
      <c r="JE13" s="156">
        <f t="shared" ca="1" si="82"/>
        <v>1</v>
      </c>
      <c r="JF13" s="156">
        <f t="shared" ca="1" si="82"/>
        <v>1</v>
      </c>
      <c r="JG13" s="156">
        <f t="shared" ca="1" si="82"/>
        <v>0</v>
      </c>
      <c r="JH13" s="156" t="str">
        <f t="shared" ca="1" si="82"/>
        <v>-</v>
      </c>
      <c r="JI13" s="156" t="str">
        <f t="shared" ca="1" si="82"/>
        <v>-</v>
      </c>
      <c r="JJ13" s="156" t="str">
        <f t="shared" ca="1" si="82"/>
        <v>-</v>
      </c>
      <c r="JK13" s="156" t="str">
        <f t="shared" ca="1" si="82"/>
        <v>-</v>
      </c>
      <c r="JL13" s="156">
        <f t="shared" ca="1" si="82"/>
        <v>1</v>
      </c>
      <c r="JM13" s="156">
        <f t="shared" ca="1" si="82"/>
        <v>1</v>
      </c>
      <c r="JN13" s="156">
        <f t="shared" ca="1" si="82"/>
        <v>1</v>
      </c>
      <c r="JO13" s="168">
        <f t="shared" ca="1" si="82"/>
        <v>1</v>
      </c>
      <c r="JP13" s="168">
        <f t="shared" ca="1" si="82"/>
        <v>1</v>
      </c>
      <c r="JQ13" s="156">
        <f t="shared" ca="1" si="82"/>
        <v>1</v>
      </c>
      <c r="JR13" s="10"/>
      <c r="JS13" s="156">
        <f t="shared" ca="1" si="82"/>
        <v>1</v>
      </c>
      <c r="JT13" s="168">
        <f t="shared" ca="1" si="82"/>
        <v>1</v>
      </c>
      <c r="JU13" s="168">
        <f t="shared" ca="1" si="82"/>
        <v>1</v>
      </c>
      <c r="JV13" s="156">
        <f t="shared" ca="1" si="82"/>
        <v>1</v>
      </c>
      <c r="JW13" s="156">
        <f t="shared" ca="1" si="82"/>
        <v>1</v>
      </c>
      <c r="JX13" s="168">
        <f t="shared" ca="1" si="82"/>
        <v>1</v>
      </c>
      <c r="JY13" s="156">
        <f t="shared" ca="1" si="82"/>
        <v>1</v>
      </c>
      <c r="JZ13" s="156">
        <f t="shared" ref="JZ13" ca="1" si="83">OFFSET(JZ$5,$B13,0)</f>
        <v>1</v>
      </c>
      <c r="KA13" s="168">
        <f t="shared" ca="1" si="77"/>
        <v>1</v>
      </c>
      <c r="KB13" s="156">
        <f t="shared" ca="1" si="77"/>
        <v>1</v>
      </c>
      <c r="KC13" s="168" t="str">
        <f t="shared" ref="KC13:KG13" ca="1" si="84">OFFSET(KC$5,$B13,0)</f>
        <v>-</v>
      </c>
      <c r="KD13" s="168" t="str">
        <f t="shared" ca="1" si="84"/>
        <v>-</v>
      </c>
      <c r="KE13" s="168" t="str">
        <f t="shared" ca="1" si="84"/>
        <v>-</v>
      </c>
      <c r="KF13" s="168" t="str">
        <f t="shared" ca="1" si="84"/>
        <v>-</v>
      </c>
      <c r="KG13" s="168" t="str">
        <f t="shared" ca="1" si="84"/>
        <v>-</v>
      </c>
      <c r="KH13" s="156">
        <f t="shared" ca="1" si="77"/>
        <v>0</v>
      </c>
      <c r="KI13" s="27">
        <v>0</v>
      </c>
    </row>
    <row r="14" spans="1:295" ht="17.25">
      <c r="A14" s="24">
        <f t="shared" si="13"/>
        <v>9</v>
      </c>
      <c r="B14" s="24"/>
      <c r="E14" t="b">
        <v>0</v>
      </c>
      <c r="F14" s="15"/>
      <c r="G14" s="15"/>
      <c r="AA14" s="139" t="s">
        <v>992</v>
      </c>
      <c r="AB14" s="10" t="str">
        <f ca="1">IF(COUNTIF(AA$5:AA14,AA14)=1,"-","Dup")</f>
        <v>-</v>
      </c>
      <c r="AC14" s="10"/>
      <c r="AD14" s="16"/>
      <c r="AE14" s="16"/>
      <c r="AF14" s="16"/>
      <c r="AG14" s="16"/>
      <c r="AH14" s="16"/>
      <c r="AI14" s="154"/>
      <c r="AJ14" s="10"/>
      <c r="AK14" s="16"/>
      <c r="AL14" s="154" t="s">
        <v>1533</v>
      </c>
      <c r="AM14" s="154"/>
      <c r="AN14" s="154"/>
      <c r="AO14" s="16"/>
      <c r="AP14" s="154"/>
      <c r="AQ14" s="154" t="s">
        <v>812</v>
      </c>
      <c r="AR14" s="198"/>
      <c r="AS14" s="198"/>
      <c r="AT14" s="198" t="s">
        <v>1584</v>
      </c>
      <c r="AU14" s="198"/>
      <c r="AV14" s="198"/>
      <c r="AW14" s="10"/>
      <c r="AX14" s="16"/>
      <c r="AY14" s="154"/>
      <c r="AZ14" s="16"/>
      <c r="BA14" s="16"/>
      <c r="BB14" s="16"/>
      <c r="BC14" s="157"/>
      <c r="BD14" s="16"/>
      <c r="BE14" s="16"/>
      <c r="BF14" s="16"/>
      <c r="BG14" s="154"/>
      <c r="BH14" s="154"/>
      <c r="BI14" s="154"/>
      <c r="BJ14" s="154"/>
      <c r="BK14" s="154"/>
      <c r="BL14" s="154"/>
      <c r="BM14" s="154"/>
      <c r="BN14" s="154"/>
      <c r="BO14" s="154"/>
      <c r="BP14" s="154"/>
      <c r="BQ14" s="154"/>
      <c r="BR14" s="154"/>
      <c r="BS14" s="154"/>
      <c r="BT14" s="154"/>
      <c r="BU14" s="154"/>
      <c r="BV14" s="154"/>
      <c r="BW14" s="154"/>
      <c r="BX14" s="154"/>
      <c r="BY14" s="154"/>
      <c r="BZ14" s="154"/>
      <c r="CA14" s="154"/>
      <c r="CB14" s="154"/>
      <c r="CC14" s="154"/>
      <c r="CD14" s="154"/>
      <c r="CE14" s="154"/>
      <c r="CF14" s="154"/>
      <c r="CG14" s="154"/>
      <c r="CH14" s="154"/>
      <c r="CI14" s="16"/>
      <c r="CJ14" s="16"/>
      <c r="CK14" s="16"/>
      <c r="CL14" s="16"/>
      <c r="CM14" s="16"/>
      <c r="CN14" s="16"/>
      <c r="CO14" s="16"/>
      <c r="CP14" s="16"/>
      <c r="CQ14" s="16"/>
      <c r="CR14" s="16"/>
      <c r="CS14" s="16"/>
      <c r="CT14" s="16"/>
      <c r="CU14" s="16"/>
      <c r="CV14" s="16"/>
      <c r="CW14" s="16"/>
      <c r="CX14" s="16"/>
      <c r="CY14" s="16"/>
      <c r="CZ14" s="16"/>
      <c r="DA14" s="16"/>
      <c r="DB14" s="16"/>
      <c r="DC14" s="16"/>
      <c r="DD14" s="16"/>
      <c r="DE14" s="16"/>
      <c r="DF14" s="154"/>
      <c r="DG14" s="154"/>
      <c r="DH14" s="154"/>
      <c r="DI14" s="16"/>
      <c r="DJ14" s="16"/>
      <c r="DK14" s="16"/>
      <c r="DL14" s="16"/>
      <c r="DM14" s="16"/>
      <c r="DN14" s="16"/>
      <c r="DO14" s="16"/>
      <c r="DP14" s="16"/>
      <c r="DQ14" s="154"/>
      <c r="DR14" s="154"/>
      <c r="DS14" s="154"/>
      <c r="DT14" s="154"/>
      <c r="DU14" s="154"/>
      <c r="DV14" s="154"/>
      <c r="DW14" s="154"/>
      <c r="DX14" s="154"/>
      <c r="DY14" s="16"/>
      <c r="DZ14" s="16"/>
      <c r="EA14" s="16"/>
      <c r="EB14" s="16"/>
      <c r="EC14" s="16"/>
      <c r="ED14" s="16"/>
      <c r="EE14" s="16"/>
      <c r="EF14" s="16"/>
      <c r="EG14" s="16"/>
      <c r="EH14" s="16"/>
      <c r="EI14" s="16"/>
      <c r="EJ14" s="16"/>
      <c r="EK14" s="16"/>
      <c r="EL14" s="16"/>
      <c r="EM14" s="16"/>
      <c r="EN14" s="16"/>
      <c r="EO14" s="16"/>
      <c r="EP14" s="16"/>
      <c r="EQ14" s="16"/>
      <c r="ER14" s="16"/>
      <c r="ES14" s="16"/>
      <c r="ET14" s="16"/>
      <c r="EU14" s="16"/>
      <c r="EV14" s="16"/>
      <c r="EW14" s="171"/>
      <c r="EX14" s="35"/>
      <c r="EY14" s="16"/>
      <c r="EZ14" s="16"/>
      <c r="FA14" s="37"/>
      <c r="FB14" s="36"/>
      <c r="FC14" s="157"/>
      <c r="FD14" s="157"/>
      <c r="FE14" s="157"/>
      <c r="FF14" s="157"/>
      <c r="FG14" s="157"/>
      <c r="FH14" s="157"/>
      <c r="FI14" s="10"/>
      <c r="FJ14" s="16"/>
      <c r="FK14" s="16"/>
      <c r="FL14" s="16"/>
      <c r="FM14" s="16"/>
      <c r="FN14" s="154"/>
      <c r="FO14" s="16" t="s">
        <v>566</v>
      </c>
      <c r="FP14" s="16"/>
      <c r="FQ14" s="16"/>
      <c r="FR14" s="171"/>
      <c r="FS14" s="171"/>
      <c r="FT14" s="171"/>
      <c r="FU14" s="171"/>
      <c r="FV14" s="171"/>
      <c r="FW14" s="171"/>
      <c r="FX14" s="171"/>
      <c r="FY14" s="171"/>
      <c r="FZ14" s="171"/>
      <c r="GA14" s="171"/>
      <c r="GB14" s="171"/>
      <c r="GC14" s="171"/>
      <c r="GD14" s="171"/>
      <c r="GE14" s="171"/>
      <c r="GF14" s="171"/>
      <c r="GG14" s="171"/>
      <c r="GH14" s="171"/>
      <c r="GI14" s="171"/>
      <c r="GJ14" s="171"/>
      <c r="GK14" s="171"/>
      <c r="GL14" s="171"/>
      <c r="GM14" s="171"/>
      <c r="GN14" s="171"/>
      <c r="GO14" s="171"/>
      <c r="GP14" s="16"/>
      <c r="GQ14" s="16"/>
      <c r="GR14" s="154"/>
      <c r="GS14" s="154"/>
      <c r="GT14" s="154"/>
      <c r="GU14" s="154"/>
      <c r="GV14" s="154"/>
      <c r="GW14" s="154"/>
      <c r="GX14" s="16"/>
      <c r="GY14" s="154"/>
      <c r="GZ14" s="154"/>
      <c r="HA14" s="154"/>
      <c r="HB14" s="154"/>
      <c r="HC14" s="154"/>
      <c r="HD14" s="154"/>
      <c r="HE14" s="154"/>
      <c r="HF14" s="154"/>
      <c r="HG14" s="154"/>
      <c r="HH14" s="154"/>
      <c r="HI14" s="154"/>
      <c r="HJ14" s="154"/>
      <c r="HK14" s="154"/>
      <c r="HL14" s="154"/>
      <c r="HM14" s="154"/>
      <c r="HN14" s="154"/>
      <c r="HO14" s="154"/>
      <c r="HP14" s="154"/>
      <c r="HQ14" s="154"/>
      <c r="HR14" s="154"/>
      <c r="HS14" s="154"/>
      <c r="HT14" s="154"/>
      <c r="HU14" s="154"/>
      <c r="HV14" s="154"/>
      <c r="HW14" s="154"/>
      <c r="HX14" s="154"/>
      <c r="HY14" s="154"/>
      <c r="HZ14" s="154"/>
      <c r="IA14" s="154"/>
      <c r="IB14" s="154"/>
      <c r="IC14" s="154"/>
      <c r="ID14" s="154"/>
      <c r="IE14" s="154"/>
      <c r="IF14" s="154"/>
      <c r="IG14" s="154"/>
      <c r="IH14" s="154"/>
      <c r="II14" s="154"/>
      <c r="IJ14" s="154"/>
      <c r="IK14" s="154"/>
      <c r="IL14" s="154"/>
      <c r="IM14" s="154"/>
      <c r="IN14" s="154"/>
      <c r="IO14" s="154"/>
      <c r="IP14" s="154"/>
      <c r="IQ14" s="154"/>
      <c r="IR14" s="154"/>
      <c r="IS14" s="154"/>
      <c r="IT14" s="154"/>
      <c r="IU14" s="154"/>
      <c r="IV14" s="154"/>
      <c r="IW14" s="154"/>
      <c r="IX14" s="154"/>
      <c r="IY14" s="154"/>
      <c r="IZ14" s="154"/>
      <c r="JA14" s="171" t="s">
        <v>1558</v>
      </c>
      <c r="JB14" s="171" t="s">
        <v>1558</v>
      </c>
      <c r="JC14" s="171"/>
      <c r="JD14" s="36"/>
      <c r="JE14" s="36"/>
      <c r="JF14" s="36"/>
      <c r="JG14" s="36"/>
      <c r="JH14" s="36"/>
      <c r="JI14" s="35"/>
      <c r="JJ14" s="35"/>
      <c r="JK14" s="35"/>
      <c r="JL14" s="35" t="s">
        <v>993</v>
      </c>
      <c r="JM14" s="35"/>
      <c r="JN14" s="35"/>
      <c r="JO14" s="35"/>
      <c r="JP14" s="35"/>
      <c r="JQ14" s="172"/>
      <c r="JR14" s="10"/>
      <c r="JS14" s="37"/>
      <c r="JT14" s="37"/>
      <c r="JU14" s="37"/>
      <c r="JV14" s="36"/>
      <c r="JW14" s="36"/>
      <c r="JX14" s="157"/>
      <c r="JY14" s="36"/>
      <c r="JZ14" s="36"/>
      <c r="KA14" s="157"/>
      <c r="KB14" s="16"/>
      <c r="KD14" s="195" t="s">
        <v>1558</v>
      </c>
      <c r="KE14" s="154"/>
      <c r="KF14" s="154"/>
      <c r="KG14" s="154"/>
      <c r="KH14" s="16"/>
      <c r="KI14" s="27">
        <v>0</v>
      </c>
    </row>
    <row r="15" spans="1:295">
      <c r="A15" s="24">
        <f>ROW(A15)-5</f>
        <v>10</v>
      </c>
      <c r="B15" s="24"/>
      <c r="C15" s="32">
        <v>1</v>
      </c>
      <c r="D15" s="32"/>
      <c r="E15" t="b">
        <v>0</v>
      </c>
      <c r="F15" s="15"/>
      <c r="G15" s="125" t="s">
        <v>923</v>
      </c>
      <c r="H15">
        <v>3</v>
      </c>
      <c r="I15">
        <v>3</v>
      </c>
      <c r="J15" s="148">
        <v>2</v>
      </c>
      <c r="K15" s="148">
        <v>4</v>
      </c>
      <c r="L15">
        <v>3</v>
      </c>
      <c r="M15">
        <v>3</v>
      </c>
      <c r="N15" s="148">
        <v>3</v>
      </c>
      <c r="O15" s="148">
        <v>3</v>
      </c>
      <c r="P15" s="148">
        <v>3</v>
      </c>
      <c r="Q15" s="148">
        <v>3</v>
      </c>
      <c r="R15" s="148">
        <v>3</v>
      </c>
      <c r="S15" s="148">
        <v>3</v>
      </c>
      <c r="T15" s="148">
        <v>3</v>
      </c>
      <c r="U15" s="148">
        <v>4</v>
      </c>
      <c r="V15">
        <v>3</v>
      </c>
      <c r="W15">
        <v>4</v>
      </c>
      <c r="X15">
        <v>3</v>
      </c>
      <c r="Y15" s="148">
        <v>3</v>
      </c>
      <c r="AA15" s="139" t="s">
        <v>840</v>
      </c>
      <c r="AB15" s="10" t="str">
        <f ca="1">IF(COUNTIF(AA$5:AA15,AA15)=1,"-","Dup")</f>
        <v>-</v>
      </c>
      <c r="AC15" s="10"/>
      <c r="AD15" s="16"/>
      <c r="AE15" s="16"/>
      <c r="AF15" s="16"/>
      <c r="AG15" s="16"/>
      <c r="AH15" s="16"/>
      <c r="AI15" s="154"/>
      <c r="AJ15" s="10"/>
      <c r="AK15" s="167">
        <v>1</v>
      </c>
      <c r="AL15" s="167">
        <v>4</v>
      </c>
      <c r="AM15" s="167">
        <v>2</v>
      </c>
      <c r="AN15" s="167">
        <v>3</v>
      </c>
      <c r="AO15" s="167">
        <v>5</v>
      </c>
      <c r="AP15" s="167">
        <v>6</v>
      </c>
      <c r="AR15" s="167">
        <v>2</v>
      </c>
      <c r="AS15" s="167">
        <v>3</v>
      </c>
      <c r="AT15" s="167">
        <v>4</v>
      </c>
      <c r="AU15" s="167">
        <v>5</v>
      </c>
      <c r="AV15" s="167">
        <v>6</v>
      </c>
      <c r="AW15" s="10"/>
      <c r="AX15" s="167">
        <v>7</v>
      </c>
      <c r="AY15" s="167"/>
      <c r="AZ15" s="16"/>
      <c r="BA15" s="16"/>
      <c r="BB15" s="16"/>
      <c r="BC15" s="161"/>
      <c r="BD15" s="16"/>
      <c r="BE15" s="16"/>
      <c r="BF15" s="16"/>
      <c r="BG15" s="16"/>
      <c r="BH15" s="16"/>
      <c r="BI15" s="16"/>
      <c r="BJ15" s="16"/>
      <c r="BK15" s="10"/>
      <c r="BL15" s="16"/>
      <c r="BM15" s="16"/>
      <c r="BN15" s="16"/>
      <c r="BO15" s="16"/>
      <c r="BP15" s="16"/>
      <c r="BQ15" s="16"/>
      <c r="BR15" s="16"/>
      <c r="BS15" s="16"/>
      <c r="BT15" s="16"/>
      <c r="BU15" s="16"/>
      <c r="BV15" s="16"/>
      <c r="BW15" s="167">
        <v>1</v>
      </c>
      <c r="BX15" s="167">
        <v>2</v>
      </c>
      <c r="BY15" s="167">
        <v>3</v>
      </c>
      <c r="BZ15" s="167">
        <v>4</v>
      </c>
      <c r="CA15" s="167">
        <v>5</v>
      </c>
      <c r="CB15" s="167">
        <v>6</v>
      </c>
      <c r="CC15" s="167">
        <v>7</v>
      </c>
      <c r="CD15" s="167">
        <v>8</v>
      </c>
      <c r="CE15" s="167">
        <v>9</v>
      </c>
      <c r="CF15" s="167">
        <v>10</v>
      </c>
      <c r="CG15" s="10"/>
      <c r="CH15" s="154"/>
      <c r="CI15" s="16"/>
      <c r="CJ15" s="16"/>
      <c r="CK15" s="16"/>
      <c r="CL15" s="16"/>
      <c r="CM15" s="16"/>
      <c r="CN15" s="16"/>
      <c r="CO15" s="16"/>
      <c r="CP15" s="16"/>
      <c r="CQ15" s="16"/>
      <c r="CR15" s="16"/>
      <c r="CS15" s="16"/>
      <c r="CT15" s="16"/>
      <c r="CU15" s="16"/>
      <c r="CV15" s="16"/>
      <c r="CW15" s="16"/>
      <c r="CX15" s="16"/>
      <c r="CY15" s="16"/>
      <c r="CZ15" s="16"/>
      <c r="DA15" s="16"/>
      <c r="DB15" s="16"/>
      <c r="DC15" s="16"/>
      <c r="DD15" s="16"/>
      <c r="DE15" s="16"/>
      <c r="DF15" s="154"/>
      <c r="DG15" s="154"/>
      <c r="DH15" s="154"/>
      <c r="DI15" s="16"/>
      <c r="DJ15" s="16"/>
      <c r="DK15" s="16"/>
      <c r="DL15" s="16"/>
      <c r="DM15" s="16"/>
      <c r="DN15" s="16"/>
      <c r="DO15" s="154"/>
      <c r="DP15" s="154"/>
      <c r="DQ15" s="16"/>
      <c r="DR15" s="16"/>
      <c r="DS15" s="16"/>
      <c r="DT15" s="16"/>
      <c r="DU15" s="16"/>
      <c r="DV15" s="16"/>
      <c r="DW15" s="16"/>
      <c r="DX15" s="10"/>
      <c r="DY15" s="10"/>
      <c r="DZ15" s="10"/>
      <c r="EA15" s="10"/>
      <c r="EB15" s="10"/>
      <c r="EC15" s="10"/>
      <c r="ED15" s="10"/>
      <c r="EE15" s="10"/>
      <c r="EF15" s="16"/>
      <c r="EG15" s="16"/>
      <c r="EH15" s="167">
        <v>11</v>
      </c>
      <c r="EI15" s="16"/>
      <c r="EJ15" s="16"/>
      <c r="EK15" s="16"/>
      <c r="EL15" s="16"/>
      <c r="EM15" s="16"/>
      <c r="EN15" s="16"/>
      <c r="EO15" s="16"/>
      <c r="EP15" s="16"/>
      <c r="EQ15" s="16"/>
      <c r="ER15" s="16"/>
      <c r="ES15" s="16"/>
      <c r="ET15" s="16"/>
      <c r="EU15" s="16"/>
      <c r="EV15" s="16"/>
      <c r="EW15" s="16"/>
      <c r="EX15" s="16"/>
      <c r="EY15" s="167">
        <v>13</v>
      </c>
      <c r="EZ15" s="16"/>
      <c r="FA15" s="167">
        <v>12</v>
      </c>
      <c r="FB15" s="16"/>
      <c r="FC15" s="154"/>
      <c r="FD15" s="154"/>
      <c r="FE15" s="154"/>
      <c r="FF15" s="154"/>
      <c r="FG15" s="154"/>
      <c r="FH15" s="154"/>
      <c r="FI15" s="10"/>
      <c r="FJ15" s="16"/>
      <c r="FK15" s="16"/>
      <c r="FL15" s="16"/>
      <c r="FM15" s="16"/>
      <c r="FN15" s="154">
        <v>100</v>
      </c>
      <c r="FO15" s="21">
        <v>1</v>
      </c>
      <c r="FP15" s="21">
        <v>2</v>
      </c>
      <c r="FQ15" s="21">
        <v>3</v>
      </c>
      <c r="FR15" s="154"/>
      <c r="FS15" s="16"/>
      <c r="FT15" s="154"/>
      <c r="FU15" s="154"/>
      <c r="FV15" s="154"/>
      <c r="FW15" s="154"/>
      <c r="FX15" s="154"/>
      <c r="FY15" s="154"/>
      <c r="FZ15" s="154"/>
      <c r="GA15" s="154"/>
      <c r="GB15" s="154"/>
      <c r="GC15" s="154"/>
      <c r="GD15" s="154"/>
      <c r="GE15" s="154"/>
      <c r="GF15" s="154"/>
      <c r="GG15" s="154"/>
      <c r="GH15" s="154"/>
      <c r="GI15" s="154"/>
      <c r="GJ15" s="154"/>
      <c r="GK15" s="154"/>
      <c r="GL15" s="154"/>
      <c r="GM15" s="154"/>
      <c r="GN15" s="154"/>
      <c r="GO15" s="154"/>
      <c r="GP15" s="16"/>
      <c r="GQ15" s="16"/>
      <c r="GR15" s="154"/>
      <c r="GS15" s="154"/>
      <c r="GT15" s="154"/>
      <c r="GU15" s="154"/>
      <c r="GV15" s="154"/>
      <c r="GW15" s="154"/>
      <c r="GX15" s="16"/>
      <c r="GY15" s="154"/>
      <c r="GZ15" s="154"/>
      <c r="HA15" s="154"/>
      <c r="HB15" s="154"/>
      <c r="HC15" s="154"/>
      <c r="HD15" s="154"/>
      <c r="HE15" s="154"/>
      <c r="HF15" s="154"/>
      <c r="HG15" s="154"/>
      <c r="HH15" s="154"/>
      <c r="HI15" s="154"/>
      <c r="HJ15" s="154"/>
      <c r="HK15" s="154"/>
      <c r="HL15" s="154"/>
      <c r="HM15" s="154"/>
      <c r="HN15" s="154"/>
      <c r="HO15" s="154"/>
      <c r="HP15" s="154"/>
      <c r="HQ15" s="154"/>
      <c r="HR15" s="154"/>
      <c r="HS15" s="154"/>
      <c r="HT15" s="154"/>
      <c r="HU15" s="154"/>
      <c r="HV15" s="154"/>
      <c r="HW15" s="154"/>
      <c r="HX15" s="154"/>
      <c r="HY15" s="154"/>
      <c r="HZ15" s="154"/>
      <c r="IA15" s="154"/>
      <c r="IB15" s="154"/>
      <c r="IC15" s="154"/>
      <c r="ID15" s="154"/>
      <c r="IE15" s="154"/>
      <c r="IF15" s="154"/>
      <c r="IG15" s="154"/>
      <c r="IH15" s="154"/>
      <c r="II15" s="154"/>
      <c r="IJ15" s="154"/>
      <c r="IK15" s="154"/>
      <c r="IL15" s="154"/>
      <c r="IM15" s="154"/>
      <c r="IN15" s="154"/>
      <c r="IO15" s="154"/>
      <c r="IP15" s="154"/>
      <c r="IQ15" s="154"/>
      <c r="IR15" s="154"/>
      <c r="IS15" s="154"/>
      <c r="IT15" s="154"/>
      <c r="IU15" s="154"/>
      <c r="IV15" s="154"/>
      <c r="IW15" s="154"/>
      <c r="IX15" s="154"/>
      <c r="IY15" s="154"/>
      <c r="IZ15" s="154"/>
      <c r="JA15" s="16"/>
      <c r="JB15" s="154"/>
      <c r="JC15" s="154"/>
      <c r="JD15" s="16"/>
      <c r="JE15" s="16"/>
      <c r="JF15" s="16"/>
      <c r="JG15" s="16"/>
      <c r="JH15" s="16"/>
      <c r="JI15" s="16"/>
      <c r="JJ15" s="16"/>
      <c r="JK15" s="16"/>
      <c r="JL15" s="21">
        <v>1</v>
      </c>
      <c r="JM15" s="21">
        <v>1</v>
      </c>
      <c r="JN15" s="21">
        <v>1</v>
      </c>
      <c r="JO15" s="167">
        <v>1</v>
      </c>
      <c r="JP15" s="167">
        <v>1</v>
      </c>
      <c r="JQ15" s="16"/>
      <c r="JR15" s="10"/>
      <c r="JS15" s="16"/>
      <c r="JT15" s="154"/>
      <c r="JU15" s="154"/>
      <c r="JV15" s="16"/>
      <c r="JW15" s="16"/>
      <c r="JX15" s="154"/>
      <c r="JY15" s="16"/>
      <c r="JZ15" s="16"/>
      <c r="KA15" s="154"/>
      <c r="KB15" s="16"/>
      <c r="KC15" s="154"/>
      <c r="KD15" s="154"/>
      <c r="KE15" s="154"/>
      <c r="KF15" s="154"/>
      <c r="KG15" s="154"/>
      <c r="KH15" s="16"/>
      <c r="KI15" s="27">
        <v>0</v>
      </c>
    </row>
    <row r="16" spans="1:295">
      <c r="A16" s="24">
        <f>ROW(A16)-5</f>
        <v>11</v>
      </c>
      <c r="B16" s="24"/>
      <c r="C16" s="148"/>
      <c r="E16" t="b">
        <v>0</v>
      </c>
      <c r="F16" s="15"/>
      <c r="G16" s="125" t="s">
        <v>917</v>
      </c>
      <c r="H16">
        <v>1</v>
      </c>
      <c r="I16">
        <v>1</v>
      </c>
      <c r="J16" s="148">
        <v>1</v>
      </c>
      <c r="K16" s="148">
        <v>1</v>
      </c>
      <c r="L16">
        <v>1</v>
      </c>
      <c r="M16">
        <v>1</v>
      </c>
      <c r="N16" s="148">
        <v>1</v>
      </c>
      <c r="O16" s="148">
        <v>1</v>
      </c>
      <c r="P16" s="148">
        <v>1</v>
      </c>
      <c r="Q16" s="148">
        <v>1</v>
      </c>
      <c r="R16" s="148">
        <v>1</v>
      </c>
      <c r="S16" s="148">
        <v>1</v>
      </c>
      <c r="T16" s="148">
        <v>1</v>
      </c>
      <c r="U16" s="148">
        <v>1</v>
      </c>
      <c r="V16">
        <v>1</v>
      </c>
      <c r="W16">
        <v>1</v>
      </c>
      <c r="X16">
        <v>1</v>
      </c>
      <c r="Y16" s="148">
        <v>1</v>
      </c>
      <c r="Z16">
        <v>0</v>
      </c>
      <c r="AA16" s="139" t="s">
        <v>1578</v>
      </c>
      <c r="AB16" s="10" t="str">
        <f ca="1">IF(COUNTIF(AA$5:AA16,AA16)=1,"-","Dup")</f>
        <v>-</v>
      </c>
      <c r="AC16" s="10"/>
      <c r="AD16" s="16"/>
      <c r="AE16" s="16"/>
      <c r="AF16" s="16"/>
      <c r="AG16" s="16"/>
      <c r="AH16" s="16"/>
      <c r="AI16" s="154"/>
      <c r="AJ16" s="10"/>
      <c r="AK16" s="16"/>
      <c r="AL16" s="154"/>
      <c r="AM16" s="154"/>
      <c r="AN16" s="154"/>
      <c r="AO16" s="16"/>
      <c r="AP16" s="154"/>
      <c r="AQ16" s="16"/>
      <c r="AR16" s="198"/>
      <c r="AS16" s="198"/>
      <c r="AT16" s="198"/>
      <c r="AU16" s="198"/>
      <c r="AV16" s="198"/>
      <c r="AW16" s="10"/>
      <c r="AX16" s="16"/>
      <c r="AY16" s="154"/>
      <c r="AZ16" s="16"/>
      <c r="BA16" s="16"/>
      <c r="BB16" s="16"/>
      <c r="BC16" s="154"/>
      <c r="BD16" s="16"/>
      <c r="BE16" s="16"/>
      <c r="BF16" s="16"/>
      <c r="BG16" s="16"/>
      <c r="BH16" s="16"/>
      <c r="BI16" s="16"/>
      <c r="BJ16" s="16"/>
      <c r="BK16" s="10"/>
      <c r="BL16" s="16"/>
      <c r="BM16" s="16"/>
      <c r="BN16" s="16"/>
      <c r="BO16" s="16"/>
      <c r="BP16" s="16"/>
      <c r="BQ16" s="16"/>
      <c r="BR16" s="16"/>
      <c r="BS16" s="16"/>
      <c r="BT16" s="16"/>
      <c r="BU16" s="16"/>
      <c r="BV16" s="16"/>
      <c r="BW16" s="16"/>
      <c r="BX16" s="16"/>
      <c r="BY16" s="16"/>
      <c r="BZ16" s="16"/>
      <c r="CA16" s="16"/>
      <c r="CB16" s="16"/>
      <c r="CC16" s="16"/>
      <c r="CD16" s="16"/>
      <c r="CE16" s="16"/>
      <c r="CF16" s="16"/>
      <c r="CG16" s="10"/>
      <c r="CH16" s="16"/>
      <c r="CI16" s="16"/>
      <c r="CJ16" s="16"/>
      <c r="CK16" s="16"/>
      <c r="CL16" s="16"/>
      <c r="CM16" s="16"/>
      <c r="CN16" s="16"/>
      <c r="CO16" s="16"/>
      <c r="CP16" s="16"/>
      <c r="CQ16" s="16"/>
      <c r="CR16" s="16"/>
      <c r="CS16" s="16"/>
      <c r="CT16" s="16"/>
      <c r="CU16" s="16"/>
      <c r="CV16" s="16"/>
      <c r="CW16" s="16"/>
      <c r="CX16" s="16"/>
      <c r="CY16" s="16"/>
      <c r="CZ16" s="16"/>
      <c r="DA16" s="16"/>
      <c r="DB16" s="16"/>
      <c r="DC16" s="16"/>
      <c r="DD16" s="16"/>
      <c r="DE16" s="16"/>
      <c r="DF16" s="154"/>
      <c r="DG16" s="154"/>
      <c r="DH16" s="154"/>
      <c r="DI16" s="16"/>
      <c r="DJ16" s="16"/>
      <c r="DK16" s="16"/>
      <c r="DL16" s="16"/>
      <c r="DM16" s="16"/>
      <c r="DN16" s="16"/>
      <c r="DO16" s="16"/>
      <c r="DP16" s="16"/>
      <c r="DQ16" s="16"/>
      <c r="DR16" s="16"/>
      <c r="DS16" s="16"/>
      <c r="DT16" s="16"/>
      <c r="DU16" s="16"/>
      <c r="DV16" s="16"/>
      <c r="DW16" s="16"/>
      <c r="DX16" s="10"/>
      <c r="DY16" s="16"/>
      <c r="DZ16" s="16"/>
      <c r="EA16" s="16"/>
      <c r="EB16" s="16"/>
      <c r="EC16" s="16"/>
      <c r="ED16" s="16"/>
      <c r="EE16" s="16"/>
      <c r="EF16" s="16"/>
      <c r="EG16" s="16"/>
      <c r="EH16" s="16"/>
      <c r="EI16" s="16"/>
      <c r="EJ16" s="16"/>
      <c r="EK16" s="16"/>
      <c r="EL16" s="16"/>
      <c r="EM16" s="16"/>
      <c r="EN16" s="16"/>
      <c r="EO16" s="16"/>
      <c r="EP16" s="16"/>
      <c r="EQ16" s="16"/>
      <c r="ER16" s="16"/>
      <c r="ES16" s="16"/>
      <c r="ET16" s="16"/>
      <c r="EU16" s="16"/>
      <c r="EV16" s="16"/>
      <c r="EW16" s="16"/>
      <c r="EX16" s="16"/>
      <c r="EY16" s="154"/>
      <c r="EZ16" s="16"/>
      <c r="FA16" s="154"/>
      <c r="FB16" s="16"/>
      <c r="FC16" s="16"/>
      <c r="FD16" s="16"/>
      <c r="FE16" s="16"/>
      <c r="FF16" s="16"/>
      <c r="FG16" s="16"/>
      <c r="FH16" s="16"/>
      <c r="FI16" s="10"/>
      <c r="FJ16" s="16"/>
      <c r="FK16" s="16"/>
      <c r="FL16" s="16"/>
      <c r="FM16" s="16"/>
      <c r="FN16" s="154"/>
      <c r="FO16" s="16"/>
      <c r="FP16" s="16"/>
      <c r="FQ16" s="16"/>
      <c r="FR16" s="16"/>
      <c r="FS16" s="16"/>
      <c r="FT16" s="16"/>
      <c r="FU16" s="16"/>
      <c r="FV16" s="16"/>
      <c r="FW16" s="16"/>
      <c r="FX16" s="16"/>
      <c r="FY16" s="16"/>
      <c r="FZ16" s="16"/>
      <c r="GA16" s="16"/>
      <c r="GB16" s="16"/>
      <c r="GC16" s="16"/>
      <c r="GD16" s="16"/>
      <c r="GE16" s="16"/>
      <c r="GF16" s="16"/>
      <c r="GG16" s="16"/>
      <c r="GH16" s="16"/>
      <c r="GI16" s="16"/>
      <c r="GJ16" s="16"/>
      <c r="GK16" s="16"/>
      <c r="GL16" s="16"/>
      <c r="GM16" s="16"/>
      <c r="GN16" s="16"/>
      <c r="GO16" s="16"/>
      <c r="GP16" s="16"/>
      <c r="GQ16" s="16"/>
      <c r="GR16" s="154"/>
      <c r="GS16" s="154"/>
      <c r="GT16" s="154"/>
      <c r="GU16" s="154"/>
      <c r="GV16" s="154"/>
      <c r="GW16" s="154"/>
      <c r="GX16" s="16"/>
      <c r="GY16" s="154"/>
      <c r="GZ16" s="154"/>
      <c r="HA16" s="154"/>
      <c r="HB16" s="154"/>
      <c r="HC16" s="154"/>
      <c r="HD16" s="154"/>
      <c r="HE16" s="154"/>
      <c r="HF16" s="154"/>
      <c r="HG16" s="154"/>
      <c r="HH16" s="154"/>
      <c r="HI16" s="154"/>
      <c r="HJ16" s="154"/>
      <c r="HK16" s="154"/>
      <c r="HL16" s="154"/>
      <c r="HM16" s="154"/>
      <c r="HN16" s="154"/>
      <c r="HO16" s="154"/>
      <c r="HP16" s="154"/>
      <c r="HQ16" s="154"/>
      <c r="HR16" s="154"/>
      <c r="HS16" s="154"/>
      <c r="HT16" s="154"/>
      <c r="HU16" s="154"/>
      <c r="HV16" s="154"/>
      <c r="HW16" s="154"/>
      <c r="HX16" s="154"/>
      <c r="HY16" s="154"/>
      <c r="HZ16" s="154"/>
      <c r="IA16" s="154"/>
      <c r="IB16" s="154"/>
      <c r="IC16" s="154"/>
      <c r="ID16" s="154"/>
      <c r="IE16" s="154"/>
      <c r="IF16" s="154"/>
      <c r="IG16" s="154"/>
      <c r="IH16" s="154"/>
      <c r="II16" s="154"/>
      <c r="IJ16" s="154"/>
      <c r="IK16" s="154"/>
      <c r="IL16" s="154"/>
      <c r="IM16" s="154"/>
      <c r="IN16" s="154"/>
      <c r="IO16" s="154"/>
      <c r="IP16" s="154"/>
      <c r="IQ16" s="154"/>
      <c r="IR16" s="154"/>
      <c r="IS16" s="154"/>
      <c r="IT16" s="154"/>
      <c r="IU16" s="154"/>
      <c r="IV16" s="154"/>
      <c r="IW16" s="154"/>
      <c r="IX16" s="154"/>
      <c r="IY16" s="154"/>
      <c r="IZ16" s="10"/>
      <c r="JA16" s="16"/>
      <c r="JB16" s="154"/>
      <c r="JC16" s="154"/>
      <c r="JD16" s="16"/>
      <c r="JE16" s="16"/>
      <c r="JF16" s="16"/>
      <c r="JG16" s="16"/>
      <c r="JH16" s="16"/>
      <c r="JI16" s="16"/>
      <c r="JJ16" s="16"/>
      <c r="JK16" s="16"/>
      <c r="JL16" s="16"/>
      <c r="JM16" s="16"/>
      <c r="JN16" s="16"/>
      <c r="JO16" s="154"/>
      <c r="JP16" s="154"/>
      <c r="JQ16" s="16"/>
      <c r="JR16" s="10"/>
      <c r="JS16" s="16"/>
      <c r="JT16" s="154"/>
      <c r="JU16" s="154"/>
      <c r="JV16" s="16"/>
      <c r="JW16" s="16"/>
      <c r="JX16" s="154"/>
      <c r="JY16" s="16"/>
      <c r="JZ16" s="16"/>
      <c r="KA16" s="154"/>
      <c r="KB16" s="16"/>
      <c r="KC16" s="154"/>
      <c r="KD16" s="154"/>
      <c r="KE16" s="154"/>
      <c r="KF16" s="154"/>
      <c r="KG16" s="154"/>
      <c r="KH16" s="16"/>
      <c r="KI16" s="27">
        <v>0</v>
      </c>
    </row>
    <row r="17" spans="1:295" outlineLevel="1">
      <c r="A17" s="24">
        <f>ROW(A17)-5</f>
        <v>12</v>
      </c>
      <c r="B17" s="24"/>
      <c r="E17" t="b">
        <v>0</v>
      </c>
      <c r="F17" s="15"/>
      <c r="G17" s="125" t="s">
        <v>918</v>
      </c>
      <c r="H17">
        <v>3</v>
      </c>
      <c r="I17" s="148">
        <v>3</v>
      </c>
      <c r="J17" s="148">
        <v>2</v>
      </c>
      <c r="K17" s="148">
        <v>4</v>
      </c>
      <c r="L17">
        <v>3</v>
      </c>
      <c r="M17">
        <v>3</v>
      </c>
      <c r="N17" s="148">
        <v>3</v>
      </c>
      <c r="O17" s="148">
        <v>3</v>
      </c>
      <c r="P17" s="148">
        <v>3</v>
      </c>
      <c r="Q17" s="148">
        <v>3</v>
      </c>
      <c r="R17" s="148">
        <v>3</v>
      </c>
      <c r="S17" s="148">
        <v>3</v>
      </c>
      <c r="T17" s="148">
        <v>3</v>
      </c>
      <c r="U17" s="148">
        <v>4</v>
      </c>
      <c r="V17">
        <v>3</v>
      </c>
      <c r="W17">
        <v>4</v>
      </c>
      <c r="X17">
        <v>3</v>
      </c>
      <c r="Y17" s="148">
        <v>3</v>
      </c>
      <c r="Z17">
        <v>0</v>
      </c>
      <c r="AA17" s="140" t="str">
        <f t="array" ref="AA17">PRODUCT($H17:$Z17-$H16:$Z16+1)&amp;" "&amp;AA16&amp;" specific pointers"</f>
        <v>612220032 Template Experiment  specific pointers</v>
      </c>
      <c r="AB17" s="10" t="str">
        <f ca="1">IF(COUNTIF(AA$5:AA17,AA17)=1,"-","Dup")</f>
        <v>-</v>
      </c>
      <c r="AC17" s="10"/>
      <c r="AD17" s="16"/>
      <c r="AE17" s="16"/>
      <c r="AF17" s="16"/>
      <c r="AG17" s="16"/>
      <c r="AH17" s="16"/>
      <c r="AI17" s="154"/>
      <c r="AJ17" s="10"/>
      <c r="AK17" s="16"/>
      <c r="AL17" s="154"/>
      <c r="AM17" s="154"/>
      <c r="AN17" s="154"/>
      <c r="AO17" s="16"/>
      <c r="AP17" s="154"/>
      <c r="AQ17" s="16"/>
      <c r="AR17" s="198"/>
      <c r="AS17" s="198"/>
      <c r="AT17" s="198"/>
      <c r="AU17" s="198"/>
      <c r="AV17" s="198"/>
      <c r="AW17" s="10"/>
      <c r="AX17" s="16"/>
      <c r="AY17" s="154"/>
      <c r="AZ17" s="16"/>
      <c r="BA17" s="16"/>
      <c r="BB17" s="16"/>
      <c r="BC17" s="161"/>
      <c r="BD17" s="16"/>
      <c r="BE17" s="16"/>
      <c r="BF17" s="16"/>
      <c r="BG17" s="16"/>
      <c r="BH17" s="16"/>
      <c r="BI17" s="16"/>
      <c r="BJ17" s="16"/>
      <c r="BK17" s="10"/>
      <c r="BL17" s="16"/>
      <c r="BM17" s="16"/>
      <c r="BN17" s="16"/>
      <c r="BO17" s="16"/>
      <c r="BP17" s="16"/>
      <c r="BQ17" s="16"/>
      <c r="BR17" s="16"/>
      <c r="BS17" s="16"/>
      <c r="BT17" s="16"/>
      <c r="BU17" s="16"/>
      <c r="BV17" s="16"/>
      <c r="BW17" s="16"/>
      <c r="BX17" s="16"/>
      <c r="BY17" s="16"/>
      <c r="BZ17" s="16"/>
      <c r="CA17" s="16"/>
      <c r="CB17" s="16"/>
      <c r="CC17" s="16"/>
      <c r="CD17" s="16"/>
      <c r="CE17" s="16"/>
      <c r="CF17" s="16"/>
      <c r="CG17" s="10"/>
      <c r="CH17" s="16"/>
      <c r="CI17" s="16"/>
      <c r="CJ17" s="16"/>
      <c r="CK17" s="16"/>
      <c r="CL17" s="16"/>
      <c r="CM17" s="16"/>
      <c r="CN17" s="16"/>
      <c r="CO17" s="16"/>
      <c r="CP17" s="16"/>
      <c r="CQ17" s="16"/>
      <c r="CR17" s="16"/>
      <c r="CS17" s="16"/>
      <c r="CT17" s="16"/>
      <c r="CU17" s="16"/>
      <c r="CV17" s="16"/>
      <c r="CW17" s="16"/>
      <c r="CX17" s="16"/>
      <c r="CY17" s="16"/>
      <c r="CZ17" s="16"/>
      <c r="DA17" s="16"/>
      <c r="DB17" s="16"/>
      <c r="DC17" s="16"/>
      <c r="DD17" s="16"/>
      <c r="DE17" s="16"/>
      <c r="DF17" s="154"/>
      <c r="DG17" s="154"/>
      <c r="DH17" s="154"/>
      <c r="DI17" s="16"/>
      <c r="DJ17" s="16"/>
      <c r="DK17" s="16"/>
      <c r="DL17" s="16"/>
      <c r="DM17" s="16"/>
      <c r="DN17" s="16"/>
      <c r="DO17" s="21"/>
      <c r="DP17" s="21"/>
      <c r="DQ17" s="16"/>
      <c r="DR17" s="16"/>
      <c r="DS17" s="16"/>
      <c r="DT17" s="16"/>
      <c r="DU17" s="16"/>
      <c r="DV17" s="16"/>
      <c r="DW17" s="16"/>
      <c r="DX17" s="10"/>
      <c r="DY17" s="21"/>
      <c r="DZ17" s="16"/>
      <c r="EA17" s="16"/>
      <c r="EB17" s="16"/>
      <c r="EC17" s="16"/>
      <c r="ED17" s="21"/>
      <c r="EE17" s="16"/>
      <c r="EF17" s="16"/>
      <c r="EG17" s="16"/>
      <c r="EH17" s="16"/>
      <c r="EI17" s="16"/>
      <c r="EJ17" s="16"/>
      <c r="EK17" s="16"/>
      <c r="EL17" s="16"/>
      <c r="EM17" s="16"/>
      <c r="EN17" s="16"/>
      <c r="EO17" s="16"/>
      <c r="EP17" s="16"/>
      <c r="EQ17" s="16"/>
      <c r="ER17" s="16"/>
      <c r="ES17" s="16"/>
      <c r="ET17" s="16"/>
      <c r="EU17" s="16"/>
      <c r="EV17" s="16"/>
      <c r="EW17" s="16"/>
      <c r="EX17" s="16"/>
      <c r="EY17" s="154"/>
      <c r="EZ17" s="16"/>
      <c r="FA17" s="154"/>
      <c r="FB17" s="16"/>
      <c r="FC17" s="21"/>
      <c r="FD17" s="21"/>
      <c r="FE17" s="21"/>
      <c r="FF17" s="21"/>
      <c r="FG17" s="21"/>
      <c r="FH17" s="21"/>
      <c r="FI17" s="10"/>
      <c r="FJ17" s="16"/>
      <c r="FK17" s="16"/>
      <c r="FL17" s="16"/>
      <c r="FM17" s="16"/>
      <c r="FN17" s="154"/>
      <c r="FO17" s="21"/>
      <c r="FP17" s="21"/>
      <c r="FQ17" s="21"/>
      <c r="FR17" s="21"/>
      <c r="FS17" s="16"/>
      <c r="FT17" s="16"/>
      <c r="FU17" s="21"/>
      <c r="FV17" s="21"/>
      <c r="FW17" s="21"/>
      <c r="FX17" s="21"/>
      <c r="FY17" s="21"/>
      <c r="FZ17" s="21"/>
      <c r="GA17" s="16"/>
      <c r="GB17" s="16"/>
      <c r="GC17" s="21"/>
      <c r="GD17" s="16"/>
      <c r="GE17" s="16"/>
      <c r="GF17" s="16"/>
      <c r="GG17" s="16"/>
      <c r="GH17" s="16"/>
      <c r="GI17" s="16"/>
      <c r="GJ17" s="21"/>
      <c r="GK17" s="21"/>
      <c r="GL17" s="21"/>
      <c r="GM17" s="21"/>
      <c r="GN17" s="16"/>
      <c r="GO17" s="21"/>
      <c r="GP17" s="16"/>
      <c r="GQ17" s="16"/>
      <c r="GR17" s="154"/>
      <c r="GS17" s="154"/>
      <c r="GT17" s="154"/>
      <c r="GU17" s="154"/>
      <c r="GV17" s="154"/>
      <c r="GW17" s="154"/>
      <c r="GX17" s="16"/>
      <c r="GY17" s="154"/>
      <c r="GZ17" s="154"/>
      <c r="HA17" s="154"/>
      <c r="HB17" s="154"/>
      <c r="HC17" s="154"/>
      <c r="HD17" s="154"/>
      <c r="HE17" s="154"/>
      <c r="HF17" s="154"/>
      <c r="HG17" s="154"/>
      <c r="HH17" s="154"/>
      <c r="HI17" s="154"/>
      <c r="HJ17" s="154"/>
      <c r="HK17" s="154"/>
      <c r="HL17" s="154"/>
      <c r="HM17" s="154"/>
      <c r="HN17" s="154"/>
      <c r="HO17" s="154"/>
      <c r="HP17" s="154"/>
      <c r="HQ17" s="154"/>
      <c r="HR17" s="154"/>
      <c r="HS17" s="154"/>
      <c r="HT17" s="154"/>
      <c r="HU17" s="154"/>
      <c r="HV17" s="154"/>
      <c r="HW17" s="154"/>
      <c r="HX17" s="154"/>
      <c r="HY17" s="154"/>
      <c r="HZ17" s="154"/>
      <c r="IA17" s="154"/>
      <c r="IB17" s="154"/>
      <c r="IC17" s="154"/>
      <c r="ID17" s="154"/>
      <c r="IE17" s="154"/>
      <c r="IF17" s="154"/>
      <c r="IG17" s="154"/>
      <c r="IH17" s="154"/>
      <c r="II17" s="154"/>
      <c r="IJ17" s="154"/>
      <c r="IK17" s="154"/>
      <c r="IL17" s="154"/>
      <c r="IM17" s="154"/>
      <c r="IN17" s="154"/>
      <c r="IO17" s="154"/>
      <c r="IP17" s="154"/>
      <c r="IQ17" s="154"/>
      <c r="IR17" s="154"/>
      <c r="IS17" s="154"/>
      <c r="IT17" s="154"/>
      <c r="IU17" s="154"/>
      <c r="IV17" s="154"/>
      <c r="IW17" s="154"/>
      <c r="IX17" s="154"/>
      <c r="IY17" s="154"/>
      <c r="IZ17" s="10"/>
      <c r="JA17" s="16"/>
      <c r="JB17" s="154"/>
      <c r="JC17" s="154"/>
      <c r="JD17" s="16"/>
      <c r="JE17" s="16"/>
      <c r="JF17" s="16"/>
      <c r="JG17" s="16"/>
      <c r="JH17" s="16"/>
      <c r="JI17" s="16"/>
      <c r="JJ17" s="16"/>
      <c r="JK17" s="16"/>
      <c r="JL17" s="21"/>
      <c r="JM17" s="21"/>
      <c r="JN17" s="21"/>
      <c r="JO17" s="167"/>
      <c r="JP17" s="167"/>
      <c r="JQ17" s="16"/>
      <c r="JR17" s="10"/>
      <c r="JS17" s="16"/>
      <c r="JT17" s="154"/>
      <c r="JU17" s="154"/>
      <c r="JV17" s="16"/>
      <c r="JW17" s="16"/>
      <c r="JX17" s="154"/>
      <c r="JY17" s="16"/>
      <c r="JZ17" s="16"/>
      <c r="KA17" s="154"/>
      <c r="KB17" s="16"/>
      <c r="KC17" s="154"/>
      <c r="KD17" s="154"/>
      <c r="KE17" s="154"/>
      <c r="KF17" s="154"/>
      <c r="KG17" s="154"/>
      <c r="KH17" s="16"/>
      <c r="KI17" s="27">
        <v>0</v>
      </c>
    </row>
    <row r="18" spans="1:295" outlineLevel="1">
      <c r="A18" s="24">
        <f t="shared" si="13"/>
        <v>13</v>
      </c>
      <c r="B18" s="24">
        <f>$A$7</f>
        <v>2</v>
      </c>
      <c r="C18">
        <f>100</f>
        <v>100</v>
      </c>
      <c r="D18" s="148" t="s">
        <v>884</v>
      </c>
      <c r="E18" t="b">
        <f ca="1">NOT($ED18)</f>
        <v>1</v>
      </c>
      <c r="F18" t="b">
        <v>0</v>
      </c>
      <c r="G18" t="b">
        <v>1</v>
      </c>
      <c r="H18" s="32">
        <v>3</v>
      </c>
      <c r="I18" s="32">
        <v>1</v>
      </c>
      <c r="J18" s="32">
        <v>1</v>
      </c>
      <c r="K18" s="32">
        <v>1</v>
      </c>
      <c r="L18" s="32">
        <v>1</v>
      </c>
      <c r="M18" s="32">
        <v>1</v>
      </c>
      <c r="N18" s="32">
        <v>1</v>
      </c>
      <c r="O18" s="32">
        <v>1</v>
      </c>
      <c r="P18" s="32">
        <v>1</v>
      </c>
      <c r="Q18" s="32">
        <v>1</v>
      </c>
      <c r="R18" s="32">
        <v>2</v>
      </c>
      <c r="S18" s="32">
        <v>1</v>
      </c>
      <c r="T18" s="32">
        <v>1</v>
      </c>
      <c r="U18" s="32">
        <v>1</v>
      </c>
      <c r="V18" s="32">
        <v>1</v>
      </c>
      <c r="W18" s="32">
        <v>1</v>
      </c>
      <c r="X18" s="32">
        <v>1</v>
      </c>
      <c r="Y18" s="32">
        <v>1</v>
      </c>
      <c r="AA18" s="142" t="str" cm="1">
        <f t="array" aca="1" ref="AA18" ca="1">"00000 " &amp;AA16
&amp;INDEX(DataMaster!$B$10:$B$12,$I18)         &amp;IF($J18=1,""," Risk"&amp;INDEX(i.risk_aversion,$J18,1))        &amp;IF($K18=1,""," REV"&amp; INDEX(DataMaster!$B$54:$B$58,$K18))              &amp; IF($L18=1,""," Minroe"&amp;INDEX(minroe,$L18))              &amp;  IF($M18=1,""," Overdraw"&amp;INDEX(overdraw,$M18))
&amp; IF($N18=1,""," Mach"&amp;INDEX(i.mach_option,$N18))
&amp; IF($O18=1,""," Interest"&amp;INDEX(i.interest_rate,$O18))            &amp; IF($P18=1,""," Opp cost"&amp;INDEX(i.opp_cost_capital,$P18))           &amp; IF($Q18=1,""," Casual_ub"&amp;INDEX(i.casual_ub,$Q18))           &amp; IF($R18=1,""," Cropgraze"&amp;INDEX(i.cropgraze_inc,$R18))
&amp; IF($S18=1,""," Yield"&amp;INDEX(i.all_rot_yield,$S18))          &amp; IF($T18=1,""," Pasture"&amp;INDEX(i.pasture_prod,$T18))          &amp; IF($U18=1,""," Scan"&amp;INDEX(i.scan,$U18))
&amp;  IF($JL18=1,""," WP"&amp;TEXT($JL18*100,"000p"))                &amp; IF($JM18=1,""," MP"&amp;TEXT($JM18*100,"000p"))                      &amp; IF($JN18=1,""," GP"&amp;TEXT($JN18*100,"000p"))          &amp; IF($JO18=1,""," Can"&amp;TEXT($JO18*100,"000p"))
&amp; " (F"&amp;3+IFERROR(1*$CH18,0)+IFERROR(1*$CI18,0)&amp;3-IFERROR(1*NOT($CK18),0)&amp;"N"&amp;$CP18&amp;$CQ18&amp;")"</f>
        <v>00000 Template Experiment SE CropgrazeFALSE (F33N11)</v>
      </c>
      <c r="AB18" s="10" t="str">
        <f ca="1">IF(COUNTIF(AA$5:AA18,AA18)=1,"-","Dup")</f>
        <v>-</v>
      </c>
      <c r="AC18" s="10"/>
      <c r="AD18" s="22" t="str">
        <f t="shared" ref="AD18:AI20" ca="1" si="85">OFFSET(AD$5,$B18,0)</f>
        <v>-</v>
      </c>
      <c r="AE18" s="22" t="str">
        <f t="shared" ca="1" si="85"/>
        <v>-</v>
      </c>
      <c r="AF18" s="22" t="str">
        <f t="shared" ca="1" si="85"/>
        <v>-</v>
      </c>
      <c r="AG18" s="22" t="str">
        <f t="shared" ca="1" si="85"/>
        <v>-</v>
      </c>
      <c r="AH18" s="22" t="str">
        <f t="shared" ca="1" si="85"/>
        <v>-</v>
      </c>
      <c r="AI18" s="168" t="b">
        <f t="shared" ca="1" si="85"/>
        <v>1</v>
      </c>
      <c r="AJ18" s="10"/>
      <c r="AK18" s="166" t="b">
        <f t="shared" ref="AK18:AP20" si="86">INDEX(model_structure,$I18,AK$15)</f>
        <v>1</v>
      </c>
      <c r="AL18" s="166" t="str">
        <f t="shared" si="86"/>
        <v>-</v>
      </c>
      <c r="AM18" s="166" t="str">
        <f t="shared" si="86"/>
        <v>-</v>
      </c>
      <c r="AN18" s="166" t="str">
        <f t="shared" si="86"/>
        <v>-</v>
      </c>
      <c r="AO18" s="166" t="b">
        <f t="shared" si="86"/>
        <v>0</v>
      </c>
      <c r="AP18" s="166" t="b">
        <f t="shared" si="86"/>
        <v>0</v>
      </c>
      <c r="AQ18" s="166">
        <f>INDEX(minroe,$L18)</f>
        <v>0</v>
      </c>
      <c r="AR18" s="166" t="b">
        <f t="shared" ref="AR18:AV20" si="87">INDEX(i.risk_aversion,$J18,AR$15)</f>
        <v>0</v>
      </c>
      <c r="AS18" s="166" t="b">
        <f t="shared" si="87"/>
        <v>0</v>
      </c>
      <c r="AT18" s="166" t="str">
        <f t="shared" si="87"/>
        <v>-</v>
      </c>
      <c r="AU18" s="166" t="str">
        <f t="shared" si="87"/>
        <v>-</v>
      </c>
      <c r="AV18" s="166" t="str">
        <f t="shared" si="87"/>
        <v>-</v>
      </c>
      <c r="AW18" s="10"/>
      <c r="AX18" s="166" t="b">
        <f t="shared" ref="AX18:AX20" si="88">INDEX(model_structure,$I18,AX$15)</f>
        <v>1</v>
      </c>
      <c r="AY18" s="166" t="b">
        <f t="shared" ref="AY18:AZ20" ca="1" si="89">OFFSET(AY$5,$B18,0)</f>
        <v>1</v>
      </c>
      <c r="AZ18" s="22" t="b">
        <f t="shared" ca="1" si="89"/>
        <v>1</v>
      </c>
      <c r="BA18" s="167">
        <f>VALUE($H18&amp;$M18&amp;"08")</f>
        <v>3108</v>
      </c>
      <c r="BB18" s="22" t="str">
        <f t="shared" ca="1" si="42"/>
        <v>-</v>
      </c>
      <c r="BC18" s="156" t="str">
        <f t="shared" ca="1" si="42"/>
        <v>-</v>
      </c>
      <c r="BD18" s="22" t="str">
        <f t="shared" ca="1" si="42"/>
        <v>-</v>
      </c>
      <c r="BE18" s="22" t="str">
        <f t="shared" ca="1" si="56"/>
        <v>-</v>
      </c>
      <c r="BF18" s="22" t="str">
        <f t="shared" ca="1" si="56"/>
        <v>-</v>
      </c>
      <c r="BG18" s="22">
        <f t="shared" ca="1" si="42"/>
        <v>1</v>
      </c>
      <c r="BH18" s="22">
        <f t="shared" ca="1" si="42"/>
        <v>1</v>
      </c>
      <c r="BI18" s="22" t="str">
        <f t="shared" ca="1" si="42"/>
        <v>-</v>
      </c>
      <c r="BJ18" s="22" t="str">
        <f t="shared" ca="1" si="42"/>
        <v>-</v>
      </c>
      <c r="BK18" s="10"/>
      <c r="BL18" s="22" t="str">
        <f t="shared" ca="1" si="42"/>
        <v>-</v>
      </c>
      <c r="BM18" s="22" t="str">
        <f t="shared" ref="BM18:DG24" ca="1" si="90">OFFSET(BM$5,$B18,0)</f>
        <v>-</v>
      </c>
      <c r="BN18" s="22" t="str">
        <f t="shared" ca="1" si="90"/>
        <v>-</v>
      </c>
      <c r="BO18" s="22" t="str">
        <f t="shared" ca="1" si="90"/>
        <v>-</v>
      </c>
      <c r="BP18" s="22" t="str">
        <f t="shared" ca="1" si="90"/>
        <v>-</v>
      </c>
      <c r="BQ18" s="22" t="str">
        <f t="shared" ca="1" si="90"/>
        <v>-</v>
      </c>
      <c r="BR18" s="22" t="str">
        <f t="shared" ca="1" si="90"/>
        <v>-</v>
      </c>
      <c r="BS18" s="22" t="str">
        <f t="shared" ca="1" si="90"/>
        <v>-</v>
      </c>
      <c r="BT18" s="22" t="str">
        <f t="shared" ca="1" si="90"/>
        <v>-</v>
      </c>
      <c r="BU18" s="22" t="str">
        <f t="shared" ca="1" si="90"/>
        <v>-</v>
      </c>
      <c r="BV18" s="22" t="str">
        <f t="shared" ca="1" si="90"/>
        <v>-</v>
      </c>
      <c r="BW18" s="166" t="str" cm="1">
        <f t="array" ref="BW18">INDEX(i.rev,$K18,BW$15)</f>
        <v>-</v>
      </c>
      <c r="BX18" s="166" t="str" cm="1">
        <f t="array" ref="BX18">INDEX(i.rev,$K18,BX$15)</f>
        <v>-</v>
      </c>
      <c r="BY18" s="166" t="str" cm="1">
        <f t="array" ref="BY18">INDEX(i.rev,$K18,BY$15)</f>
        <v>-</v>
      </c>
      <c r="BZ18" s="166" t="str" cm="1">
        <f t="array" ref="BZ18">INDEX(i.rev,$K18,BZ$15)</f>
        <v>-</v>
      </c>
      <c r="CA18" s="166" t="str" cm="1">
        <f t="array" ref="CA18">INDEX(i.rev,$K18,CA$15)</f>
        <v>-</v>
      </c>
      <c r="CB18" s="166" t="str" cm="1">
        <f t="array" ref="CB18">INDEX(i.rev,$K18,CB$15)</f>
        <v>-</v>
      </c>
      <c r="CC18" s="166" t="str" cm="1">
        <f t="array" ref="CC18">INDEX(i.rev,$K18,CC$15)</f>
        <v>-</v>
      </c>
      <c r="CD18" s="166" t="str" cm="1">
        <f t="array" ref="CD18">INDEX(i.rev,$K18,CD$15)</f>
        <v>-</v>
      </c>
      <c r="CE18" s="166" t="str" cm="1">
        <f t="array" ref="CE18">INDEX(i.rev,$K18,CE$15)</f>
        <v>-</v>
      </c>
      <c r="CF18" s="166" t="str" cm="1">
        <f t="array" ref="CF18">INDEX(i.rev,$K18,CF$15)</f>
        <v>-</v>
      </c>
      <c r="CG18" s="10"/>
      <c r="CH18" s="22" t="str">
        <f t="shared" ca="1" si="90"/>
        <v>-</v>
      </c>
      <c r="CI18" s="22" t="str">
        <f t="shared" ca="1" si="90"/>
        <v>-</v>
      </c>
      <c r="CJ18" s="22" t="str">
        <f t="shared" ca="1" si="90"/>
        <v>-</v>
      </c>
      <c r="CK18" s="22" t="str">
        <f t="shared" ca="1" si="90"/>
        <v>-</v>
      </c>
      <c r="CL18" s="22" t="str">
        <f t="shared" ca="1" si="90"/>
        <v>-</v>
      </c>
      <c r="CM18" s="22" t="str">
        <f t="shared" ca="1" si="90"/>
        <v>-</v>
      </c>
      <c r="CN18" s="22" t="str">
        <f t="shared" ca="1" si="90"/>
        <v>-</v>
      </c>
      <c r="CO18" s="22" t="str">
        <f t="shared" ca="1" si="90"/>
        <v>-</v>
      </c>
      <c r="CP18" s="22">
        <f t="shared" ref="CP18:CR18" ca="1" si="91">OFFSET(CP$5,$B18,0)</f>
        <v>1</v>
      </c>
      <c r="CQ18" s="22">
        <f t="shared" ca="1" si="91"/>
        <v>1</v>
      </c>
      <c r="CR18" s="22">
        <f t="shared" ca="1" si="91"/>
        <v>0</v>
      </c>
      <c r="CS18" s="22" t="str">
        <f t="shared" ca="1" si="90"/>
        <v>-</v>
      </c>
      <c r="CT18" s="22" t="str">
        <f t="shared" ca="1" si="90"/>
        <v>-</v>
      </c>
      <c r="CU18" s="22" t="str">
        <f t="shared" ca="1" si="90"/>
        <v>-</v>
      </c>
      <c r="CV18" s="22" t="str">
        <f t="shared" ca="1" si="90"/>
        <v>-</v>
      </c>
      <c r="CW18" s="22" t="str">
        <f t="shared" ca="1" si="90"/>
        <v>-</v>
      </c>
      <c r="CX18" s="22" t="str">
        <f t="shared" ca="1" si="90"/>
        <v>-</v>
      </c>
      <c r="CY18" s="22" t="str">
        <f t="shared" ca="1" si="90"/>
        <v>-</v>
      </c>
      <c r="CZ18" s="22">
        <f t="shared" ref="CZ18" ca="1" si="92">OFFSET(CZ$5,$B18,0)</f>
        <v>0</v>
      </c>
      <c r="DA18" s="22" t="str">
        <f t="shared" ca="1" si="90"/>
        <v>-</v>
      </c>
      <c r="DB18" s="22" t="str">
        <f t="shared" ca="1" si="90"/>
        <v>-</v>
      </c>
      <c r="DC18" s="22" t="str">
        <f t="shared" ca="1" si="90"/>
        <v>-</v>
      </c>
      <c r="DD18" s="22" t="str">
        <f t="shared" ca="1" si="90"/>
        <v>-</v>
      </c>
      <c r="DE18" s="22" t="str">
        <f t="shared" ca="1" si="90"/>
        <v>-</v>
      </c>
      <c r="DF18" s="168">
        <f t="shared" ca="1" si="90"/>
        <v>0</v>
      </c>
      <c r="DG18" s="168">
        <f t="shared" ref="DF18:DH19" ca="1" si="93">OFFSET(DG$5,$B18,0)</f>
        <v>0</v>
      </c>
      <c r="DH18" s="168">
        <f t="shared" ca="1" si="93"/>
        <v>0</v>
      </c>
      <c r="DI18" s="22">
        <f t="shared" ref="DI18:DW20" ca="1" si="94">OFFSET(DI$5,$B18,0)</f>
        <v>0</v>
      </c>
      <c r="DJ18" s="22">
        <f t="shared" ref="DJ18:GA33" ca="1" si="95">OFFSET(DJ$5,$B18,0)</f>
        <v>0</v>
      </c>
      <c r="DK18" s="22">
        <f t="shared" ca="1" si="95"/>
        <v>0</v>
      </c>
      <c r="DL18" s="22">
        <f t="shared" ca="1" si="95"/>
        <v>0</v>
      </c>
      <c r="DM18" s="22" t="str">
        <f t="shared" ca="1" si="95"/>
        <v>-</v>
      </c>
      <c r="DN18" s="22" t="str">
        <f t="shared" ca="1" si="95"/>
        <v>-</v>
      </c>
      <c r="DO18" s="168" t="str">
        <f t="shared" ca="1" si="95"/>
        <v>-</v>
      </c>
      <c r="DP18" s="168" t="str">
        <f t="shared" ca="1" si="95"/>
        <v>-</v>
      </c>
      <c r="DQ18" s="22" t="str">
        <f t="shared" ca="1" si="95"/>
        <v>-</v>
      </c>
      <c r="DR18" s="22" t="str">
        <f t="shared" ca="1" si="95"/>
        <v>-</v>
      </c>
      <c r="DS18" s="22" t="str">
        <f t="shared" ca="1" si="95"/>
        <v>-</v>
      </c>
      <c r="DT18" s="22" t="str">
        <f t="shared" ca="1" si="95"/>
        <v>-</v>
      </c>
      <c r="DU18" s="22" t="str">
        <f t="shared" ca="1" si="95"/>
        <v>-</v>
      </c>
      <c r="DV18" s="22" t="str">
        <f t="shared" ca="1" si="95"/>
        <v>-</v>
      </c>
      <c r="DW18" s="22" t="str">
        <f t="shared" ca="1" si="95"/>
        <v>-</v>
      </c>
      <c r="DX18" s="10"/>
      <c r="DY18" s="168">
        <f t="shared" ca="1" si="95"/>
        <v>1</v>
      </c>
      <c r="DZ18" s="22" t="str">
        <f t="shared" ca="1" si="95"/>
        <v>-</v>
      </c>
      <c r="EA18" s="168" t="str">
        <f t="shared" ca="1" si="95"/>
        <v>-</v>
      </c>
      <c r="EB18" s="168" t="str">
        <f t="shared" ca="1" si="95"/>
        <v>-</v>
      </c>
      <c r="EC18" s="168" t="str">
        <f t="shared" ca="1" si="95"/>
        <v>-</v>
      </c>
      <c r="ED18" s="168" t="b">
        <f t="shared" ca="1" si="95"/>
        <v>0</v>
      </c>
      <c r="EE18" s="22" t="str">
        <f t="shared" ca="1" si="95"/>
        <v>-</v>
      </c>
      <c r="EF18" s="22">
        <f t="shared" ca="1" si="95"/>
        <v>0</v>
      </c>
      <c r="EG18" s="22" t="str">
        <f t="shared" ca="1" si="95"/>
        <v>-</v>
      </c>
      <c r="EH18" s="166" cm="1">
        <f t="array" ref="EH18">INDEX(i.rev,$K18,EH$15)</f>
        <v>1</v>
      </c>
      <c r="EI18" s="22">
        <f t="shared" ref="EI18:EI20" ca="1" si="96">OFFSET(EI$5,$B18,0)</f>
        <v>0</v>
      </c>
      <c r="EJ18" s="22">
        <f t="shared" ca="1" si="95"/>
        <v>1</v>
      </c>
      <c r="EK18" s="22">
        <f t="shared" ca="1" si="95"/>
        <v>0</v>
      </c>
      <c r="EL18" s="22">
        <f t="shared" ca="1" si="95"/>
        <v>1</v>
      </c>
      <c r="EM18" s="22">
        <f t="shared" ca="1" si="95"/>
        <v>1</v>
      </c>
      <c r="EN18" s="22">
        <f t="shared" ca="1" si="95"/>
        <v>1</v>
      </c>
      <c r="EO18" s="22">
        <f t="shared" ca="1" si="95"/>
        <v>0</v>
      </c>
      <c r="EP18" s="22">
        <f t="shared" ca="1" si="95"/>
        <v>0</v>
      </c>
      <c r="EQ18" s="22">
        <f t="shared" ca="1" si="95"/>
        <v>0</v>
      </c>
      <c r="ER18" s="22">
        <f t="shared" ca="1" si="95"/>
        <v>0</v>
      </c>
      <c r="ES18" s="22">
        <f t="shared" ca="1" si="95"/>
        <v>0</v>
      </c>
      <c r="ET18" s="22">
        <f t="shared" ca="1" si="95"/>
        <v>0</v>
      </c>
      <c r="EU18" s="22">
        <f t="shared" ca="1" si="95"/>
        <v>0</v>
      </c>
      <c r="EV18" s="22">
        <f t="shared" ca="1" si="95"/>
        <v>0</v>
      </c>
      <c r="EW18" s="22">
        <f t="shared" ref="EW18:EX20" ca="1" si="97">OFFSET(EW$5,$B18,0)</f>
        <v>0</v>
      </c>
      <c r="EX18" s="22">
        <f t="shared" ca="1" si="97"/>
        <v>0</v>
      </c>
      <c r="EY18" s="166" cm="1">
        <f t="array" ref="EY18">INDEX(i.rev,$K18,EY$15)</f>
        <v>0</v>
      </c>
      <c r="EZ18" s="22">
        <f t="shared" ca="1" si="95"/>
        <v>0</v>
      </c>
      <c r="FA18" s="166" cm="1">
        <f t="array" ref="FA18">INDEX(i.rev,$K18,FA$15)</f>
        <v>1</v>
      </c>
      <c r="FB18" s="22">
        <f t="shared" ca="1" si="95"/>
        <v>0</v>
      </c>
      <c r="FC18" s="168">
        <f t="shared" ref="FC18:FE24" ca="1" si="98">OFFSET(FC$5,$B18,0)</f>
        <v>0</v>
      </c>
      <c r="FD18" s="168">
        <f t="shared" ca="1" si="98"/>
        <v>0</v>
      </c>
      <c r="FE18" s="168">
        <f t="shared" ca="1" si="98"/>
        <v>0</v>
      </c>
      <c r="FF18" s="168">
        <f t="shared" ca="1" si="95"/>
        <v>0</v>
      </c>
      <c r="FG18" s="168">
        <f t="shared" ca="1" si="95"/>
        <v>0</v>
      </c>
      <c r="FH18" s="168">
        <f t="shared" ca="1" si="95"/>
        <v>0</v>
      </c>
      <c r="FI18" s="10"/>
      <c r="FJ18" s="22" t="str">
        <f t="shared" ca="1" si="95"/>
        <v>-</v>
      </c>
      <c r="FK18" s="22" t="str">
        <f t="shared" ca="1" si="95"/>
        <v>-</v>
      </c>
      <c r="FL18" s="22" t="str">
        <f t="shared" ca="1" si="95"/>
        <v>-</v>
      </c>
      <c r="FM18" s="22" t="str">
        <f t="shared" ca="1" si="95"/>
        <v>-</v>
      </c>
      <c r="FN18" s="168" t="str">
        <f t="shared" ca="1" si="95"/>
        <v>-</v>
      </c>
      <c r="FO18" s="5" t="b">
        <f t="shared" ref="FO18:FQ20" si="99">INDEX(i.TOL,$H18,FO$15)</f>
        <v>0</v>
      </c>
      <c r="FP18" s="5" t="b">
        <f t="shared" si="99"/>
        <v>0</v>
      </c>
      <c r="FQ18" s="5" t="b">
        <f t="shared" si="99"/>
        <v>1</v>
      </c>
      <c r="FR18" s="168">
        <f t="shared" ca="1" si="95"/>
        <v>0</v>
      </c>
      <c r="FS18" s="166">
        <f t="shared" ref="FS18:FT20" si="100">INDEX(i.scan,$U18)</f>
        <v>1</v>
      </c>
      <c r="FT18" s="166">
        <f t="shared" si="100"/>
        <v>1</v>
      </c>
      <c r="FU18" s="168" t="str">
        <f t="shared" ca="1" si="95"/>
        <v>-</v>
      </c>
      <c r="FV18" s="168" t="str">
        <f t="shared" ca="1" si="95"/>
        <v>-</v>
      </c>
      <c r="FW18" s="168" t="str">
        <f t="shared" ca="1" si="95"/>
        <v>-</v>
      </c>
      <c r="FX18" s="168" t="str">
        <f t="shared" ca="1" si="95"/>
        <v>-</v>
      </c>
      <c r="FY18" s="168" t="str">
        <f t="shared" ca="1" si="95"/>
        <v>-</v>
      </c>
      <c r="FZ18" s="168" t="str">
        <f t="shared" ca="1" si="95"/>
        <v>-</v>
      </c>
      <c r="GA18" s="22" t="str">
        <f t="shared" ca="1" si="95"/>
        <v>-</v>
      </c>
      <c r="GB18" s="168" t="str">
        <f t="shared" ref="FR18:GE20" ca="1" si="101">OFFSET(GB$5,$B18,0)</f>
        <v>-</v>
      </c>
      <c r="GC18" s="168" t="str">
        <f t="shared" ca="1" si="101"/>
        <v>-</v>
      </c>
      <c r="GD18" s="168" t="b">
        <f t="shared" ca="1" si="101"/>
        <v>1</v>
      </c>
      <c r="GE18" s="168" t="str">
        <f t="shared" ca="1" si="101"/>
        <v>-</v>
      </c>
      <c r="GF18" s="22" t="str">
        <f t="shared" ref="GF18:GG34" ca="1" si="102">OFFSET(GF$5,$B18,0)</f>
        <v>-</v>
      </c>
      <c r="GG18" s="22" t="str">
        <f ca="1">OFFSET(GG$5,$B18,0)</f>
        <v>-</v>
      </c>
      <c r="GH18" s="22" t="str">
        <f t="shared" ref="GH18:GI41" ca="1" si="103">OFFSET(GH$5,$B18,0)</f>
        <v>-</v>
      </c>
      <c r="GI18" s="22" t="str">
        <f ca="1">OFFSET(GI$5,$B18,0)</f>
        <v>-</v>
      </c>
      <c r="GJ18" s="168" t="str">
        <f t="shared" ref="GJ18:GM32" ca="1" si="104">OFFSET(GJ$5,$B18,0)</f>
        <v>-</v>
      </c>
      <c r="GK18" s="168" t="str">
        <f t="shared" ca="1" si="104"/>
        <v>-</v>
      </c>
      <c r="GL18" s="168" t="str">
        <f t="shared" ca="1" si="104"/>
        <v>-</v>
      </c>
      <c r="GM18" s="168" t="str">
        <f t="shared" ca="1" si="104"/>
        <v>-</v>
      </c>
      <c r="GN18" s="22" t="str">
        <f t="shared" ref="GN18:KH24" ca="1" si="105">OFFSET(GN$5,$B18,0)</f>
        <v>-</v>
      </c>
      <c r="GO18" s="168" t="str">
        <f t="shared" ca="1" si="105"/>
        <v>-</v>
      </c>
      <c r="GP18" s="168" t="str">
        <f t="shared" ca="1" si="105"/>
        <v>-</v>
      </c>
      <c r="GQ18" s="168" t="str">
        <f t="shared" ca="1" si="105"/>
        <v>-</v>
      </c>
      <c r="GR18" s="168" t="str">
        <f t="shared" ca="1" si="105"/>
        <v>-</v>
      </c>
      <c r="GS18" s="168">
        <f t="shared" ca="1" si="105"/>
        <v>500</v>
      </c>
      <c r="GT18" s="168">
        <f t="shared" ca="1" si="105"/>
        <v>500</v>
      </c>
      <c r="GU18" s="168" t="str">
        <f t="shared" ca="1" si="105"/>
        <v>-</v>
      </c>
      <c r="GV18" s="168" t="str">
        <f t="shared" ca="1" si="105"/>
        <v>-</v>
      </c>
      <c r="GW18" s="168" t="str">
        <f t="shared" ca="1" si="105"/>
        <v>-</v>
      </c>
      <c r="GX18" s="168" t="str">
        <f t="shared" ref="GX18:IY20" ca="1" si="106">OFFSET(GX$5,$B18,0)</f>
        <v>-</v>
      </c>
      <c r="GY18" s="168" t="str">
        <f t="shared" ca="1" si="106"/>
        <v>-</v>
      </c>
      <c r="GZ18" s="168" t="str">
        <f t="shared" ca="1" si="106"/>
        <v>-</v>
      </c>
      <c r="HA18" s="168" t="str">
        <f t="shared" ca="1" si="106"/>
        <v>-</v>
      </c>
      <c r="HB18" s="168" t="str">
        <f t="shared" ca="1" si="106"/>
        <v>-</v>
      </c>
      <c r="HC18" s="168" t="str">
        <f t="shared" ca="1" si="106"/>
        <v>-</v>
      </c>
      <c r="HD18" s="168" t="str">
        <f t="shared" ca="1" si="106"/>
        <v>-</v>
      </c>
      <c r="HE18" s="168" t="str">
        <f t="shared" ca="1" si="106"/>
        <v>-</v>
      </c>
      <c r="HF18" s="168" t="str">
        <f t="shared" ca="1" si="106"/>
        <v>-</v>
      </c>
      <c r="HG18" s="168" t="str">
        <f t="shared" ca="1" si="106"/>
        <v>-</v>
      </c>
      <c r="HH18" s="168" t="str">
        <f t="shared" ca="1" si="106"/>
        <v>-</v>
      </c>
      <c r="HI18" s="168" t="str">
        <f t="shared" ca="1" si="106"/>
        <v>-</v>
      </c>
      <c r="HJ18" s="168" t="str">
        <f t="shared" ca="1" si="106"/>
        <v>-</v>
      </c>
      <c r="HK18" s="168" t="str">
        <f t="shared" ca="1" si="106"/>
        <v>-</v>
      </c>
      <c r="HL18" s="168" t="str">
        <f t="shared" ca="1" si="106"/>
        <v>-</v>
      </c>
      <c r="HM18" s="168" t="str">
        <f t="shared" ca="1" si="106"/>
        <v>-</v>
      </c>
      <c r="HN18" s="168" t="str">
        <f t="shared" ca="1" si="106"/>
        <v>-</v>
      </c>
      <c r="HO18" s="168" t="str">
        <f t="shared" ca="1" si="106"/>
        <v>-</v>
      </c>
      <c r="HP18" s="168" t="str">
        <f t="shared" ca="1" si="106"/>
        <v>-</v>
      </c>
      <c r="HQ18" s="168" t="str">
        <f t="shared" ca="1" si="106"/>
        <v>-</v>
      </c>
      <c r="HR18" s="168" t="str">
        <f t="shared" ca="1" si="106"/>
        <v>-</v>
      </c>
      <c r="HS18" s="168" t="str">
        <f t="shared" ca="1" si="106"/>
        <v>-</v>
      </c>
      <c r="HT18" s="168" t="str">
        <f t="shared" ca="1" si="106"/>
        <v>-</v>
      </c>
      <c r="HU18" s="168" t="str">
        <f t="shared" ca="1" si="106"/>
        <v>-</v>
      </c>
      <c r="HV18" s="168" t="str">
        <f t="shared" ca="1" si="106"/>
        <v>-</v>
      </c>
      <c r="HW18" s="168" t="str">
        <f t="shared" ca="1" si="106"/>
        <v>-</v>
      </c>
      <c r="HX18" s="168" t="str">
        <f t="shared" ca="1" si="106"/>
        <v>-</v>
      </c>
      <c r="HY18" s="168" t="str">
        <f t="shared" ca="1" si="106"/>
        <v>-</v>
      </c>
      <c r="HZ18" s="168" t="str">
        <f t="shared" ca="1" si="106"/>
        <v>-</v>
      </c>
      <c r="IA18" s="168" t="str">
        <f t="shared" ca="1" si="106"/>
        <v>-</v>
      </c>
      <c r="IB18" s="168" t="str">
        <f t="shared" ca="1" si="106"/>
        <v>-</v>
      </c>
      <c r="IC18" s="168" t="str">
        <f t="shared" ca="1" si="106"/>
        <v>-</v>
      </c>
      <c r="ID18" s="168" t="str">
        <f t="shared" ca="1" si="106"/>
        <v>-</v>
      </c>
      <c r="IE18" s="168" t="str">
        <f t="shared" ca="1" si="106"/>
        <v>-</v>
      </c>
      <c r="IF18" s="168" t="str">
        <f t="shared" ca="1" si="106"/>
        <v>-</v>
      </c>
      <c r="IG18" s="168" t="str">
        <f t="shared" ca="1" si="106"/>
        <v>-</v>
      </c>
      <c r="IH18" s="168" t="str">
        <f t="shared" ca="1" si="106"/>
        <v>-</v>
      </c>
      <c r="II18" s="168" t="str">
        <f t="shared" ca="1" si="106"/>
        <v>-</v>
      </c>
      <c r="IJ18" s="168" t="str">
        <f t="shared" ca="1" si="106"/>
        <v>-</v>
      </c>
      <c r="IK18" s="168" t="str">
        <f t="shared" ca="1" si="106"/>
        <v>-</v>
      </c>
      <c r="IL18" s="168" t="str">
        <f t="shared" ca="1" si="106"/>
        <v>-</v>
      </c>
      <c r="IM18" s="168" t="str">
        <f t="shared" ca="1" si="106"/>
        <v>-</v>
      </c>
      <c r="IN18" s="168" t="str">
        <f t="shared" ca="1" si="106"/>
        <v>-</v>
      </c>
      <c r="IO18" s="168" t="str">
        <f t="shared" ca="1" si="106"/>
        <v>-</v>
      </c>
      <c r="IP18" s="168" t="str">
        <f t="shared" ca="1" si="106"/>
        <v>-</v>
      </c>
      <c r="IQ18" s="168" t="str">
        <f t="shared" ca="1" si="106"/>
        <v>-</v>
      </c>
      <c r="IR18" s="168" t="str">
        <f t="shared" ca="1" si="106"/>
        <v>-</v>
      </c>
      <c r="IS18" s="168" t="str">
        <f t="shared" ca="1" si="106"/>
        <v>-</v>
      </c>
      <c r="IT18" s="168" t="str">
        <f t="shared" ca="1" si="106"/>
        <v>-</v>
      </c>
      <c r="IU18" s="168" t="str">
        <f t="shared" ca="1" si="106"/>
        <v>-</v>
      </c>
      <c r="IV18" s="168" t="str">
        <f t="shared" ca="1" si="106"/>
        <v>-</v>
      </c>
      <c r="IW18" s="168" t="str">
        <f t="shared" ca="1" si="106"/>
        <v>-</v>
      </c>
      <c r="IX18" s="168" t="str">
        <f t="shared" ca="1" si="106"/>
        <v>-</v>
      </c>
      <c r="IY18" s="168" t="str">
        <f t="shared" ca="1" si="106"/>
        <v>-</v>
      </c>
      <c r="IZ18" s="10"/>
      <c r="JA18" s="166">
        <f>INDEX(i.interest_rate,$O18)</f>
        <v>4.4999999999999998E-2</v>
      </c>
      <c r="JB18" s="166">
        <f>INDEX(i.opp_cost_capital,$P18)</f>
        <v>4.4999999999999998E-2</v>
      </c>
      <c r="JC18" s="168">
        <f t="shared" ca="1" si="105"/>
        <v>1</v>
      </c>
      <c r="JD18" s="22">
        <f t="shared" ca="1" si="105"/>
        <v>0</v>
      </c>
      <c r="JE18" s="22">
        <f t="shared" ca="1" si="105"/>
        <v>1</v>
      </c>
      <c r="JF18" s="22">
        <f t="shared" ca="1" si="105"/>
        <v>1</v>
      </c>
      <c r="JG18" s="22">
        <f t="shared" ca="1" si="105"/>
        <v>0</v>
      </c>
      <c r="JH18" s="22">
        <f t="shared" ca="1" si="105"/>
        <v>70</v>
      </c>
      <c r="JI18" s="22">
        <f t="shared" ca="1" si="105"/>
        <v>50</v>
      </c>
      <c r="JJ18" s="22">
        <f t="shared" ca="1" si="105"/>
        <v>70</v>
      </c>
      <c r="JK18" s="22">
        <f t="shared" ca="1" si="105"/>
        <v>50</v>
      </c>
      <c r="JL18" s="5">
        <f>INDEX(i.WoolPrices,$V18,JL$15)</f>
        <v>1</v>
      </c>
      <c r="JM18" s="5">
        <f>INDEX(i.MeatPrices,$W18,JM$15)</f>
        <v>1</v>
      </c>
      <c r="JN18" s="5">
        <f>INDEX(i.GrainPrices,$X18,JN$15)</f>
        <v>1</v>
      </c>
      <c r="JO18" s="166">
        <f t="shared" ref="JO18:JP20" si="107">INDEX(i.GrainPrices_k,$Y18,JO$15)</f>
        <v>1</v>
      </c>
      <c r="JP18" s="166">
        <f t="shared" si="107"/>
        <v>1</v>
      </c>
      <c r="JQ18" s="22">
        <f t="shared" ca="1" si="105"/>
        <v>1</v>
      </c>
      <c r="JR18" s="10"/>
      <c r="JS18" s="22">
        <f t="shared" ca="1" si="105"/>
        <v>1</v>
      </c>
      <c r="JT18" s="166">
        <f>INDEX(i.pasture_prod,$T18)</f>
        <v>1</v>
      </c>
      <c r="JU18" s="168">
        <f t="shared" ca="1" si="105"/>
        <v>1</v>
      </c>
      <c r="JV18" s="22">
        <f t="shared" ca="1" si="105"/>
        <v>1</v>
      </c>
      <c r="JW18" s="22">
        <f t="shared" ca="1" si="105"/>
        <v>1</v>
      </c>
      <c r="JX18" s="168">
        <f t="shared" ca="1" si="105"/>
        <v>1</v>
      </c>
      <c r="JY18" s="22">
        <f t="shared" ca="1" si="105"/>
        <v>1</v>
      </c>
      <c r="JZ18" s="22">
        <f t="shared" ca="1" si="105"/>
        <v>1</v>
      </c>
      <c r="KA18" s="166">
        <f>INDEX(i.pasture_prod,$T18)</f>
        <v>1</v>
      </c>
      <c r="KB18" s="166">
        <f>INDEX(i.all_rot_yield,$S18)</f>
        <v>1</v>
      </c>
      <c r="KC18" s="166">
        <f>INDEX(i.mach_option,$N18)</f>
        <v>1</v>
      </c>
      <c r="KD18" s="166" t="str">
        <f>INDEX(overdraw,$M18)</f>
        <v>-</v>
      </c>
      <c r="KE18" s="166" t="str">
        <f>INDEX(i.casual_ub,$Q18)</f>
        <v>-</v>
      </c>
      <c r="KF18" s="166" t="str">
        <f>INDEX(i.seedharv_casual_ub,$Q18)</f>
        <v>-</v>
      </c>
      <c r="KG18" s="166" t="b">
        <f>INDEX(i.cropgraze_inc,$R18)</f>
        <v>0</v>
      </c>
      <c r="KH18" s="22">
        <f t="shared" ca="1" si="105"/>
        <v>0</v>
      </c>
      <c r="KI18" s="27">
        <v>0</v>
      </c>
    </row>
    <row r="19" spans="1:295" outlineLevel="1">
      <c r="A19" s="24">
        <f t="shared" si="13"/>
        <v>14</v>
      </c>
      <c r="B19" s="24">
        <f>$A$18</f>
        <v>13</v>
      </c>
      <c r="C19" s="148">
        <f>100</f>
        <v>100</v>
      </c>
      <c r="D19" s="148" t="s">
        <v>884</v>
      </c>
      <c r="E19" t="b">
        <f ca="1">NOT($ED19)</f>
        <v>1</v>
      </c>
      <c r="F19" t="b">
        <v>0</v>
      </c>
      <c r="G19" t="b">
        <v>1</v>
      </c>
      <c r="H19" s="122" cm="1">
        <f t="array" ref="H19">MAX(H$16,MOD(H18+1*AND(I19:$Z19=I$16:$Z$16),H$17+1))</f>
        <v>3</v>
      </c>
      <c r="I19" s="122" cm="1">
        <f t="array" ref="I19">MAX(I$16,MOD(I18+1*AND(L19:$Z19=L$16:$Z$16),I$17+1))</f>
        <v>1</v>
      </c>
      <c r="J19" s="122" cm="1">
        <f t="array" ref="J19">MAX(J$16,MOD(J18+1*AND(K19:$Z19=K$16:$Z$16),J$17+1))</f>
        <v>1</v>
      </c>
      <c r="K19" s="122" cm="1">
        <f t="array" ref="K19">MAX(K$16,MOD(K18+1*AND(L19:$Z19=L$16:$Z$16),K$17+1))</f>
        <v>1</v>
      </c>
      <c r="L19" s="122" cm="1">
        <f t="array" ref="L19">MAX(L$16,MOD(L18+1*AND(M19:$Z19=M$16:$Z$16),L$17+1))</f>
        <v>1</v>
      </c>
      <c r="M19" s="122" cm="1">
        <f t="array" ref="M19">MAX(M$16,MOD(M18+1*AND(N19:$Z19=N$16:$Z$16),M$17+1))</f>
        <v>1</v>
      </c>
      <c r="N19" s="122" cm="1">
        <f t="array" ref="N19">MAX(N$16,MOD(N18+1*AND(O19:$Z19=O$16:$Z$16),N$17+1))</f>
        <v>1</v>
      </c>
      <c r="O19" s="122" cm="1">
        <f t="array" ref="O19">MAX(O$16,MOD(O18+1*AND(P19:$Z19=P$16:$Z$16),O$17+1))</f>
        <v>1</v>
      </c>
      <c r="P19" s="122" cm="1">
        <f t="array" ref="P19">MAX(P$16,MOD(P18+1*AND(Q19:$Z19=Q$16:$Z$16),P$17+1))</f>
        <v>1</v>
      </c>
      <c r="Q19" s="122" cm="1">
        <f t="array" ref="Q19">MAX(Q$16,MOD(Q18+1*AND(V19:$Z19=V$16:$Z$16),Q$17+1))</f>
        <v>1</v>
      </c>
      <c r="R19" s="122" cm="1">
        <f t="array" ref="R19">MAX(R$16,MOD(R18+1*AND(W19:$Z19=W$16:$Z$16),R$17+1))</f>
        <v>2</v>
      </c>
      <c r="S19" s="122" cm="1">
        <f t="array" ref="S19">MAX(S$16,MOD(S18+1*AND(X19:$Z19=X$16:$Z$16),S$17+1))</f>
        <v>1</v>
      </c>
      <c r="T19" s="122" cm="1">
        <f t="array" ref="T19">MAX(T$16,MOD(T18+1*AND(Y19:$Z19=Y$16:$Z$16),T$17+1))</f>
        <v>1</v>
      </c>
      <c r="U19" s="122" cm="1">
        <f t="array" ref="U19">MAX(U$16,MOD(U18+1*AND(Z19:$Z19=Z$16:$Z$16),U$17+1))</f>
        <v>2</v>
      </c>
      <c r="V19" s="122" cm="1">
        <f t="array" ref="V19">MAX(V$16,MOD(V18+1*AND(W19:$Z19=W$16:$Z$16),V$17+1))</f>
        <v>1</v>
      </c>
      <c r="W19" s="122" cm="1">
        <f t="array" ref="W19">MAX(W$16,MOD(W18+1*AND(X19:$Z19=X$16:$Z$16),W$17+1))</f>
        <v>1</v>
      </c>
      <c r="X19" s="122" cm="1">
        <f t="array" ref="X19">MAX(X$16,MOD(X18+1*AND(Y19:$Z19=Y$16:$Z$16),X$17+1))</f>
        <v>1</v>
      </c>
      <c r="Y19" s="122" cm="1">
        <f t="array" ref="Y19">MAX(Y$16,MOD(Y18+1*AND(Z19:$Z19=Z$16:$Z$16),Y$17+1))</f>
        <v>2</v>
      </c>
      <c r="AA19" s="137" t="str" cm="1">
        <f t="array" aca="1" ref="AA19" ca="1">TEXT(LEFT(OFFSET(AA19,-1,0),5)+1,"00000")&amp;MID(OFFSET(AA19,-1,0),6,FIND(" ",OFFSET(AA19,-1,0),7)-5)
&amp;INDEX(DataMaster!$B$10:$B$12,$I19)         &amp;IF($J19=1,""," Risk"&amp;INDEX(i.risk_aversion,$J19,1))    &amp;IF($K19=1,""," REV"&amp; INDEX(DataMaster!$B$54:$B$58,$K19))              &amp; IF($L19=1,""," Minroe"&amp;INDEX(minroe,$L19))              &amp;  IF($M19=1,""," Overdraw"&amp;INDEX(overdraw,$M19))
&amp; IF($N19=1,""," Mach"&amp;INDEX(i.mach_option,$N19))
&amp; IF($O19=1,""," Interest"&amp;INDEX(i.interest_rate,$O19))            &amp; IF($P19=1,""," Opp cost"&amp;INDEX(i.opp_cost_capital,$P19))           &amp; IF($Q19=1,""," Casual_ub"&amp;INDEX(i.casual_ub,$Q19))           &amp; IF($R19=1,""," Cropgraze"&amp;INDEX(i.cropgraze_inc,$R19))
&amp; IF($S19=1,""," Yield"&amp;INDEX(i.all_rot_yield,$S19))          &amp; IF($T19=1,""," Pasture"&amp;INDEX(i.pasture_prod,$T19))          &amp; IF($U19=1,""," Scan"&amp;INDEX(i.scan,$U19))
&amp; IF($JL19=1,""," WP"&amp;TEXT($JL19*100,"000p"))                &amp; IF($JM19=1,""," MP"&amp;TEXT($JM19*100,"000p"))                      &amp; IF($JN19=1,""," GP"&amp;TEXT($JN19*100,"000p"))          &amp; IF($JO19=1,""," Can"&amp;TEXT($JO19*100,"000p"))
&amp; " (F"&amp;3+IFERROR(1*$CH19,0)+IFERROR(1*$CI19,0)&amp;3-IFERROR(1*NOT($CK19),0)&amp;"N"&amp;$CP19&amp;$CQ19&amp;")"</f>
        <v>00001 Template SE CropgrazeFALSE Scan0 Can070p (F33N11)</v>
      </c>
      <c r="AB19" s="10" t="str">
        <f ca="1">IF(COUNTIF(AA$5:AA19,AA19)=1,"-","Dup")</f>
        <v>-</v>
      </c>
      <c r="AC19" s="10"/>
      <c r="AD19" s="22" t="str">
        <f t="shared" ca="1" si="85"/>
        <v>-</v>
      </c>
      <c r="AE19" s="22" t="str">
        <f t="shared" ca="1" si="85"/>
        <v>-</v>
      </c>
      <c r="AF19" s="22" t="str">
        <f t="shared" ca="1" si="85"/>
        <v>-</v>
      </c>
      <c r="AG19" s="22" t="str">
        <f t="shared" ca="1" si="85"/>
        <v>-</v>
      </c>
      <c r="AH19" s="22" t="str">
        <f t="shared" ca="1" si="85"/>
        <v>-</v>
      </c>
      <c r="AI19" s="168" t="b">
        <f t="shared" ca="1" si="85"/>
        <v>1</v>
      </c>
      <c r="AJ19" s="10"/>
      <c r="AK19" s="166" t="b">
        <f t="shared" si="86"/>
        <v>1</v>
      </c>
      <c r="AL19" s="166" t="str">
        <f t="shared" si="86"/>
        <v>-</v>
      </c>
      <c r="AM19" s="166" t="str">
        <f t="shared" si="86"/>
        <v>-</v>
      </c>
      <c r="AN19" s="166" t="str">
        <f t="shared" si="86"/>
        <v>-</v>
      </c>
      <c r="AO19" s="166" t="b">
        <f t="shared" si="86"/>
        <v>0</v>
      </c>
      <c r="AP19" s="166" t="b">
        <f t="shared" si="86"/>
        <v>0</v>
      </c>
      <c r="AQ19" s="166">
        <f>INDEX(minroe,$L19)</f>
        <v>0</v>
      </c>
      <c r="AR19" s="166" t="b">
        <f t="shared" si="87"/>
        <v>0</v>
      </c>
      <c r="AS19" s="166" t="b">
        <f t="shared" si="87"/>
        <v>0</v>
      </c>
      <c r="AT19" s="166" t="str">
        <f t="shared" si="87"/>
        <v>-</v>
      </c>
      <c r="AU19" s="166" t="str">
        <f t="shared" si="87"/>
        <v>-</v>
      </c>
      <c r="AV19" s="166" t="str">
        <f t="shared" si="87"/>
        <v>-</v>
      </c>
      <c r="AW19" s="10"/>
      <c r="AX19" s="166" t="b">
        <f t="shared" si="88"/>
        <v>1</v>
      </c>
      <c r="AY19" s="166" t="b">
        <f t="shared" ca="1" si="89"/>
        <v>1</v>
      </c>
      <c r="AZ19" s="22" t="b">
        <f t="shared" ca="1" si="89"/>
        <v>1</v>
      </c>
      <c r="BA19" s="167">
        <f t="shared" ref="BA19:BA20" si="108">VALUE($H19&amp;$M19&amp;"08")</f>
        <v>3108</v>
      </c>
      <c r="BB19" s="22" t="str">
        <f t="shared" ca="1" si="42"/>
        <v>-</v>
      </c>
      <c r="BC19" s="156" t="str">
        <f t="shared" ca="1" si="42"/>
        <v>-</v>
      </c>
      <c r="BD19" s="22" t="str">
        <f t="shared" ca="1" si="42"/>
        <v>-</v>
      </c>
      <c r="BE19" s="22" t="str">
        <f t="shared" ca="1" si="56"/>
        <v>-</v>
      </c>
      <c r="BF19" s="22" t="str">
        <f t="shared" ca="1" si="56"/>
        <v>-</v>
      </c>
      <c r="BG19" s="22">
        <f t="shared" ca="1" si="42"/>
        <v>1</v>
      </c>
      <c r="BH19" s="22">
        <f t="shared" ca="1" si="42"/>
        <v>1</v>
      </c>
      <c r="BI19" s="22" t="str">
        <f t="shared" ca="1" si="42"/>
        <v>-</v>
      </c>
      <c r="BJ19" s="22" t="str">
        <f t="shared" ca="1" si="42"/>
        <v>-</v>
      </c>
      <c r="BK19" s="10"/>
      <c r="BL19" s="22" t="str">
        <f t="shared" ca="1" si="42"/>
        <v>-</v>
      </c>
      <c r="BM19" s="22" t="str">
        <f t="shared" ca="1" si="90"/>
        <v>-</v>
      </c>
      <c r="BN19" s="22" t="str">
        <f t="shared" ca="1" si="90"/>
        <v>-</v>
      </c>
      <c r="BO19" s="22" t="str">
        <f t="shared" ca="1" si="90"/>
        <v>-</v>
      </c>
      <c r="BP19" s="22" t="str">
        <f t="shared" ca="1" si="90"/>
        <v>-</v>
      </c>
      <c r="BQ19" s="22" t="str">
        <f t="shared" ca="1" si="90"/>
        <v>-</v>
      </c>
      <c r="BR19" s="22" t="str">
        <f t="shared" ca="1" si="90"/>
        <v>-</v>
      </c>
      <c r="BS19" s="22" t="str">
        <f t="shared" ca="1" si="90"/>
        <v>-</v>
      </c>
      <c r="BT19" s="22" t="str">
        <f t="shared" ca="1" si="90"/>
        <v>-</v>
      </c>
      <c r="BU19" s="22" t="str">
        <f t="shared" ca="1" si="90"/>
        <v>-</v>
      </c>
      <c r="BV19" s="22" t="str">
        <f t="shared" ca="1" si="90"/>
        <v>-</v>
      </c>
      <c r="BW19" s="166" t="str" cm="1">
        <f t="array" ref="BW19">INDEX(i.rev,$K19,BW$15)</f>
        <v>-</v>
      </c>
      <c r="BX19" s="166" t="str" cm="1">
        <f t="array" ref="BX19">INDEX(i.rev,$K19,BX$15)</f>
        <v>-</v>
      </c>
      <c r="BY19" s="166" t="str" cm="1">
        <f t="array" ref="BY19">INDEX(i.rev,$K19,BY$15)</f>
        <v>-</v>
      </c>
      <c r="BZ19" s="166" t="str" cm="1">
        <f t="array" ref="BZ19">INDEX(i.rev,$K19,BZ$15)</f>
        <v>-</v>
      </c>
      <c r="CA19" s="166" t="str" cm="1">
        <f t="array" ref="CA19">INDEX(i.rev,$K19,CA$15)</f>
        <v>-</v>
      </c>
      <c r="CB19" s="166" t="str" cm="1">
        <f t="array" ref="CB19">INDEX(i.rev,$K19,CB$15)</f>
        <v>-</v>
      </c>
      <c r="CC19" s="166" t="str" cm="1">
        <f t="array" ref="CC19">INDEX(i.rev,$K19,CC$15)</f>
        <v>-</v>
      </c>
      <c r="CD19" s="166" t="str" cm="1">
        <f t="array" ref="CD19">INDEX(i.rev,$K19,CD$15)</f>
        <v>-</v>
      </c>
      <c r="CE19" s="166" t="str" cm="1">
        <f t="array" ref="CE19">INDEX(i.rev,$K19,CE$15)</f>
        <v>-</v>
      </c>
      <c r="CF19" s="166" t="str" cm="1">
        <f t="array" ref="CF19">INDEX(i.rev,$K19,CF$15)</f>
        <v>-</v>
      </c>
      <c r="CG19" s="10"/>
      <c r="CH19" s="22" t="str">
        <f t="shared" ca="1" si="90"/>
        <v>-</v>
      </c>
      <c r="CI19" s="22" t="str">
        <f t="shared" ca="1" si="90"/>
        <v>-</v>
      </c>
      <c r="CJ19" s="22" t="str">
        <f t="shared" ca="1" si="90"/>
        <v>-</v>
      </c>
      <c r="CK19" s="22" t="str">
        <f t="shared" ca="1" si="90"/>
        <v>-</v>
      </c>
      <c r="CL19" s="22" t="str">
        <f t="shared" ca="1" si="90"/>
        <v>-</v>
      </c>
      <c r="CM19" s="22" t="str">
        <f t="shared" ca="1" si="90"/>
        <v>-</v>
      </c>
      <c r="CN19" s="22" t="str">
        <f t="shared" ca="1" si="90"/>
        <v>-</v>
      </c>
      <c r="CO19" s="22" t="str">
        <f t="shared" ca="1" si="90"/>
        <v>-</v>
      </c>
      <c r="CP19" s="22">
        <f t="shared" ca="1" si="90"/>
        <v>1</v>
      </c>
      <c r="CQ19" s="22">
        <f t="shared" ca="1" si="90"/>
        <v>1</v>
      </c>
      <c r="CR19" s="22">
        <f t="shared" ca="1" si="90"/>
        <v>0</v>
      </c>
      <c r="CS19" s="22" t="str">
        <f t="shared" ca="1" si="90"/>
        <v>-</v>
      </c>
      <c r="CT19" s="22" t="str">
        <f t="shared" ca="1" si="90"/>
        <v>-</v>
      </c>
      <c r="CU19" s="22" t="str">
        <f t="shared" ca="1" si="90"/>
        <v>-</v>
      </c>
      <c r="CV19" s="22" t="str">
        <f t="shared" ca="1" si="90"/>
        <v>-</v>
      </c>
      <c r="CW19" s="22" t="str">
        <f t="shared" ca="1" si="90"/>
        <v>-</v>
      </c>
      <c r="CX19" s="22" t="str">
        <f t="shared" ca="1" si="90"/>
        <v>-</v>
      </c>
      <c r="CY19" s="22" t="str">
        <f t="shared" ca="1" si="90"/>
        <v>-</v>
      </c>
      <c r="CZ19" s="22">
        <f t="shared" ca="1" si="90"/>
        <v>0</v>
      </c>
      <c r="DA19" s="22" t="str">
        <f t="shared" ca="1" si="90"/>
        <v>-</v>
      </c>
      <c r="DB19" s="22" t="str">
        <f t="shared" ca="1" si="90"/>
        <v>-</v>
      </c>
      <c r="DC19" s="22" t="str">
        <f t="shared" ca="1" si="90"/>
        <v>-</v>
      </c>
      <c r="DD19" s="22" t="str">
        <f t="shared" ca="1" si="90"/>
        <v>-</v>
      </c>
      <c r="DE19" s="22" t="str">
        <f t="shared" ca="1" si="90"/>
        <v>-</v>
      </c>
      <c r="DF19" s="168">
        <f t="shared" ca="1" si="93"/>
        <v>0</v>
      </c>
      <c r="DG19" s="168">
        <f t="shared" ca="1" si="93"/>
        <v>0</v>
      </c>
      <c r="DH19" s="168">
        <f t="shared" ca="1" si="93"/>
        <v>0</v>
      </c>
      <c r="DI19" s="22">
        <f t="shared" ca="1" si="94"/>
        <v>0</v>
      </c>
      <c r="DJ19" s="22">
        <f t="shared" ca="1" si="94"/>
        <v>0</v>
      </c>
      <c r="DK19" s="22">
        <f t="shared" ca="1" si="94"/>
        <v>0</v>
      </c>
      <c r="DL19" s="22">
        <f t="shared" ca="1" si="94"/>
        <v>0</v>
      </c>
      <c r="DM19" s="22" t="str">
        <f t="shared" ca="1" si="94"/>
        <v>-</v>
      </c>
      <c r="DN19" s="22" t="str">
        <f t="shared" ca="1" si="94"/>
        <v>-</v>
      </c>
      <c r="DO19" s="168" t="str">
        <f t="shared" ca="1" si="94"/>
        <v>-</v>
      </c>
      <c r="DP19" s="168" t="str">
        <f t="shared" ca="1" si="94"/>
        <v>-</v>
      </c>
      <c r="DQ19" s="22" t="str">
        <f t="shared" ca="1" si="94"/>
        <v>-</v>
      </c>
      <c r="DR19" s="22" t="str">
        <f t="shared" ca="1" si="94"/>
        <v>-</v>
      </c>
      <c r="DS19" s="22" t="str">
        <f t="shared" ca="1" si="94"/>
        <v>-</v>
      </c>
      <c r="DT19" s="22" t="str">
        <f t="shared" ca="1" si="94"/>
        <v>-</v>
      </c>
      <c r="DU19" s="22" t="str">
        <f t="shared" ca="1" si="94"/>
        <v>-</v>
      </c>
      <c r="DV19" s="22" t="str">
        <f t="shared" ca="1" si="94"/>
        <v>-</v>
      </c>
      <c r="DW19" s="22" t="str">
        <f t="shared" ca="1" si="94"/>
        <v>-</v>
      </c>
      <c r="DX19" s="10"/>
      <c r="DY19" s="168">
        <f t="shared" ref="DY19:GA20" ca="1" si="109">OFFSET(DY$5,$B19,0)</f>
        <v>1</v>
      </c>
      <c r="DZ19" s="22" t="str">
        <f t="shared" ca="1" si="109"/>
        <v>-</v>
      </c>
      <c r="EA19" s="168" t="str">
        <f t="shared" ca="1" si="109"/>
        <v>-</v>
      </c>
      <c r="EB19" s="168" t="str">
        <f t="shared" ca="1" si="109"/>
        <v>-</v>
      </c>
      <c r="EC19" s="168" t="str">
        <f t="shared" ca="1" si="109"/>
        <v>-</v>
      </c>
      <c r="ED19" s="168" t="b">
        <f t="shared" ca="1" si="109"/>
        <v>0</v>
      </c>
      <c r="EE19" s="22" t="str">
        <f t="shared" ca="1" si="109"/>
        <v>-</v>
      </c>
      <c r="EF19" s="22">
        <f t="shared" ca="1" si="109"/>
        <v>0</v>
      </c>
      <c r="EG19" s="22" t="str">
        <f t="shared" ca="1" si="109"/>
        <v>-</v>
      </c>
      <c r="EH19" s="166" cm="1">
        <f t="array" ref="EH19">INDEX(i.rev,$K19,EH$15)</f>
        <v>1</v>
      </c>
      <c r="EI19" s="22">
        <f t="shared" ca="1" si="96"/>
        <v>0</v>
      </c>
      <c r="EJ19" s="22">
        <f t="shared" ca="1" si="109"/>
        <v>1</v>
      </c>
      <c r="EK19" s="22">
        <f t="shared" ca="1" si="109"/>
        <v>0</v>
      </c>
      <c r="EL19" s="22">
        <f t="shared" ca="1" si="109"/>
        <v>1</v>
      </c>
      <c r="EM19" s="22">
        <f t="shared" ca="1" si="109"/>
        <v>1</v>
      </c>
      <c r="EN19" s="22">
        <f t="shared" ca="1" si="109"/>
        <v>1</v>
      </c>
      <c r="EO19" s="22">
        <f t="shared" ca="1" si="109"/>
        <v>0</v>
      </c>
      <c r="EP19" s="22">
        <f t="shared" ca="1" si="109"/>
        <v>0</v>
      </c>
      <c r="EQ19" s="22">
        <f t="shared" ca="1" si="109"/>
        <v>0</v>
      </c>
      <c r="ER19" s="22">
        <f t="shared" ca="1" si="109"/>
        <v>0</v>
      </c>
      <c r="ES19" s="22">
        <f t="shared" ca="1" si="109"/>
        <v>0</v>
      </c>
      <c r="ET19" s="22">
        <f t="shared" ca="1" si="109"/>
        <v>0</v>
      </c>
      <c r="EU19" s="22">
        <f t="shared" ca="1" si="109"/>
        <v>0</v>
      </c>
      <c r="EV19" s="22">
        <f t="shared" ca="1" si="109"/>
        <v>0</v>
      </c>
      <c r="EW19" s="22">
        <f t="shared" ca="1" si="97"/>
        <v>0</v>
      </c>
      <c r="EX19" s="22">
        <f t="shared" ca="1" si="97"/>
        <v>0</v>
      </c>
      <c r="EY19" s="166" cm="1">
        <f t="array" ref="EY19">INDEX(i.rev,$K19,EY$15)</f>
        <v>0</v>
      </c>
      <c r="EZ19" s="22">
        <f t="shared" ca="1" si="109"/>
        <v>0</v>
      </c>
      <c r="FA19" s="166" cm="1">
        <f t="array" ref="FA19">INDEX(i.rev,$K19,FA$15)</f>
        <v>1</v>
      </c>
      <c r="FB19" s="22">
        <f t="shared" ca="1" si="109"/>
        <v>0</v>
      </c>
      <c r="FC19" s="168">
        <f t="shared" ca="1" si="109"/>
        <v>0</v>
      </c>
      <c r="FD19" s="168">
        <f t="shared" ca="1" si="109"/>
        <v>0</v>
      </c>
      <c r="FE19" s="168">
        <f t="shared" ca="1" si="109"/>
        <v>0</v>
      </c>
      <c r="FF19" s="168">
        <f t="shared" ca="1" si="109"/>
        <v>0</v>
      </c>
      <c r="FG19" s="168">
        <f t="shared" ca="1" si="109"/>
        <v>0</v>
      </c>
      <c r="FH19" s="168">
        <f t="shared" ca="1" si="109"/>
        <v>0</v>
      </c>
      <c r="FI19" s="10"/>
      <c r="FJ19" s="22" t="str">
        <f t="shared" ca="1" si="109"/>
        <v>-</v>
      </c>
      <c r="FK19" s="22" t="str">
        <f t="shared" ca="1" si="109"/>
        <v>-</v>
      </c>
      <c r="FL19" s="22" t="str">
        <f t="shared" ca="1" si="109"/>
        <v>-</v>
      </c>
      <c r="FM19" s="22" t="str">
        <f t="shared" ca="1" si="109"/>
        <v>-</v>
      </c>
      <c r="FN19" s="168" t="str">
        <f t="shared" ca="1" si="109"/>
        <v>-</v>
      </c>
      <c r="FO19" s="5" t="b">
        <f t="shared" si="99"/>
        <v>0</v>
      </c>
      <c r="FP19" s="5" t="b">
        <f t="shared" si="99"/>
        <v>0</v>
      </c>
      <c r="FQ19" s="5" t="b">
        <f t="shared" si="99"/>
        <v>1</v>
      </c>
      <c r="FR19" s="168">
        <f t="shared" ca="1" si="109"/>
        <v>0</v>
      </c>
      <c r="FS19" s="166">
        <f t="shared" si="100"/>
        <v>0</v>
      </c>
      <c r="FT19" s="166">
        <f t="shared" si="100"/>
        <v>0</v>
      </c>
      <c r="FU19" s="168" t="str">
        <f t="shared" ca="1" si="109"/>
        <v>-</v>
      </c>
      <c r="FV19" s="168" t="str">
        <f t="shared" ca="1" si="109"/>
        <v>-</v>
      </c>
      <c r="FW19" s="168" t="str">
        <f t="shared" ca="1" si="109"/>
        <v>-</v>
      </c>
      <c r="FX19" s="168" t="str">
        <f t="shared" ca="1" si="109"/>
        <v>-</v>
      </c>
      <c r="FY19" s="168" t="str">
        <f t="shared" ca="1" si="109"/>
        <v>-</v>
      </c>
      <c r="FZ19" s="168" t="str">
        <f t="shared" ca="1" si="109"/>
        <v>-</v>
      </c>
      <c r="GA19" s="22" t="str">
        <f t="shared" ca="1" si="109"/>
        <v>-</v>
      </c>
      <c r="GB19" s="168" t="str">
        <f t="shared" ca="1" si="101"/>
        <v>-</v>
      </c>
      <c r="GC19" s="168" t="str">
        <f t="shared" ca="1" si="101"/>
        <v>-</v>
      </c>
      <c r="GD19" s="168" t="b">
        <f t="shared" ca="1" si="101"/>
        <v>1</v>
      </c>
      <c r="GE19" s="168" t="str">
        <f t="shared" ca="1" si="101"/>
        <v>-</v>
      </c>
      <c r="GF19" s="22" t="str">
        <f t="shared" ca="1" si="102"/>
        <v>-</v>
      </c>
      <c r="GG19" s="22" t="str">
        <f ca="1">OFFSET(GG$5,$B19,0)</f>
        <v>-</v>
      </c>
      <c r="GH19" s="22" t="str">
        <f t="shared" ca="1" si="103"/>
        <v>-</v>
      </c>
      <c r="GI19" s="22" t="str">
        <f ca="1">OFFSET(GI$5,$B19,0)</f>
        <v>-</v>
      </c>
      <c r="GJ19" s="168" t="str">
        <f t="shared" ca="1" si="104"/>
        <v>-</v>
      </c>
      <c r="GK19" s="168" t="str">
        <f t="shared" ca="1" si="104"/>
        <v>-</v>
      </c>
      <c r="GL19" s="168" t="str">
        <f t="shared" ca="1" si="104"/>
        <v>-</v>
      </c>
      <c r="GM19" s="168" t="str">
        <f t="shared" ca="1" si="104"/>
        <v>-</v>
      </c>
      <c r="GN19" s="22" t="str">
        <f t="shared" ca="1" si="105"/>
        <v>-</v>
      </c>
      <c r="GO19" s="168" t="str">
        <f t="shared" ca="1" si="105"/>
        <v>-</v>
      </c>
      <c r="GP19" s="168" t="str">
        <f t="shared" ca="1" si="105"/>
        <v>-</v>
      </c>
      <c r="GQ19" s="168" t="str">
        <f t="shared" ca="1" si="105"/>
        <v>-</v>
      </c>
      <c r="GR19" s="168" t="str">
        <f t="shared" ca="1" si="105"/>
        <v>-</v>
      </c>
      <c r="GS19" s="168">
        <f t="shared" ca="1" si="105"/>
        <v>500</v>
      </c>
      <c r="GT19" s="168">
        <f t="shared" ca="1" si="105"/>
        <v>500</v>
      </c>
      <c r="GU19" s="168" t="str">
        <f t="shared" ca="1" si="105"/>
        <v>-</v>
      </c>
      <c r="GV19" s="168" t="str">
        <f t="shared" ca="1" si="105"/>
        <v>-</v>
      </c>
      <c r="GW19" s="168" t="str">
        <f t="shared" ca="1" si="105"/>
        <v>-</v>
      </c>
      <c r="GX19" s="168" t="str">
        <f t="shared" ca="1" si="106"/>
        <v>-</v>
      </c>
      <c r="GY19" s="168" t="str">
        <f t="shared" ca="1" si="106"/>
        <v>-</v>
      </c>
      <c r="GZ19" s="168" t="str">
        <f t="shared" ca="1" si="106"/>
        <v>-</v>
      </c>
      <c r="HA19" s="168" t="str">
        <f t="shared" ca="1" si="106"/>
        <v>-</v>
      </c>
      <c r="HB19" s="168" t="str">
        <f t="shared" ca="1" si="106"/>
        <v>-</v>
      </c>
      <c r="HC19" s="168" t="str">
        <f t="shared" ca="1" si="106"/>
        <v>-</v>
      </c>
      <c r="HD19" s="168" t="str">
        <f t="shared" ca="1" si="106"/>
        <v>-</v>
      </c>
      <c r="HE19" s="168" t="str">
        <f t="shared" ca="1" si="106"/>
        <v>-</v>
      </c>
      <c r="HF19" s="168" t="str">
        <f t="shared" ca="1" si="106"/>
        <v>-</v>
      </c>
      <c r="HG19" s="168" t="str">
        <f t="shared" ca="1" si="106"/>
        <v>-</v>
      </c>
      <c r="HH19" s="168" t="str">
        <f t="shared" ca="1" si="106"/>
        <v>-</v>
      </c>
      <c r="HI19" s="168" t="str">
        <f t="shared" ca="1" si="106"/>
        <v>-</v>
      </c>
      <c r="HJ19" s="168" t="str">
        <f t="shared" ca="1" si="106"/>
        <v>-</v>
      </c>
      <c r="HK19" s="168" t="str">
        <f t="shared" ca="1" si="106"/>
        <v>-</v>
      </c>
      <c r="HL19" s="168" t="str">
        <f t="shared" ca="1" si="106"/>
        <v>-</v>
      </c>
      <c r="HM19" s="168" t="str">
        <f t="shared" ca="1" si="106"/>
        <v>-</v>
      </c>
      <c r="HN19" s="168" t="str">
        <f t="shared" ca="1" si="106"/>
        <v>-</v>
      </c>
      <c r="HO19" s="168" t="str">
        <f t="shared" ca="1" si="106"/>
        <v>-</v>
      </c>
      <c r="HP19" s="168" t="str">
        <f t="shared" ca="1" si="106"/>
        <v>-</v>
      </c>
      <c r="HQ19" s="168" t="str">
        <f t="shared" ca="1" si="106"/>
        <v>-</v>
      </c>
      <c r="HR19" s="168" t="str">
        <f t="shared" ca="1" si="106"/>
        <v>-</v>
      </c>
      <c r="HS19" s="168" t="str">
        <f t="shared" ca="1" si="106"/>
        <v>-</v>
      </c>
      <c r="HT19" s="168" t="str">
        <f t="shared" ca="1" si="106"/>
        <v>-</v>
      </c>
      <c r="HU19" s="168" t="str">
        <f t="shared" ca="1" si="106"/>
        <v>-</v>
      </c>
      <c r="HV19" s="168" t="str">
        <f t="shared" ca="1" si="106"/>
        <v>-</v>
      </c>
      <c r="HW19" s="168" t="str">
        <f t="shared" ca="1" si="106"/>
        <v>-</v>
      </c>
      <c r="HX19" s="168" t="str">
        <f t="shared" ca="1" si="106"/>
        <v>-</v>
      </c>
      <c r="HY19" s="168" t="str">
        <f t="shared" ca="1" si="106"/>
        <v>-</v>
      </c>
      <c r="HZ19" s="168" t="str">
        <f t="shared" ca="1" si="106"/>
        <v>-</v>
      </c>
      <c r="IA19" s="168" t="str">
        <f t="shared" ca="1" si="106"/>
        <v>-</v>
      </c>
      <c r="IB19" s="168" t="str">
        <f t="shared" ca="1" si="106"/>
        <v>-</v>
      </c>
      <c r="IC19" s="168" t="str">
        <f t="shared" ca="1" si="106"/>
        <v>-</v>
      </c>
      <c r="ID19" s="168" t="str">
        <f t="shared" ca="1" si="106"/>
        <v>-</v>
      </c>
      <c r="IE19" s="168" t="str">
        <f t="shared" ca="1" si="106"/>
        <v>-</v>
      </c>
      <c r="IF19" s="168" t="str">
        <f t="shared" ca="1" si="106"/>
        <v>-</v>
      </c>
      <c r="IG19" s="168" t="str">
        <f t="shared" ca="1" si="106"/>
        <v>-</v>
      </c>
      <c r="IH19" s="168" t="str">
        <f t="shared" ca="1" si="106"/>
        <v>-</v>
      </c>
      <c r="II19" s="168" t="str">
        <f t="shared" ca="1" si="106"/>
        <v>-</v>
      </c>
      <c r="IJ19" s="168" t="str">
        <f t="shared" ca="1" si="106"/>
        <v>-</v>
      </c>
      <c r="IK19" s="168" t="str">
        <f t="shared" ca="1" si="106"/>
        <v>-</v>
      </c>
      <c r="IL19" s="168" t="str">
        <f t="shared" ca="1" si="106"/>
        <v>-</v>
      </c>
      <c r="IM19" s="168" t="str">
        <f t="shared" ca="1" si="106"/>
        <v>-</v>
      </c>
      <c r="IN19" s="168" t="str">
        <f t="shared" ca="1" si="106"/>
        <v>-</v>
      </c>
      <c r="IO19" s="168" t="str">
        <f t="shared" ca="1" si="106"/>
        <v>-</v>
      </c>
      <c r="IP19" s="168" t="str">
        <f t="shared" ca="1" si="106"/>
        <v>-</v>
      </c>
      <c r="IQ19" s="168" t="str">
        <f t="shared" ca="1" si="106"/>
        <v>-</v>
      </c>
      <c r="IR19" s="168" t="str">
        <f t="shared" ca="1" si="106"/>
        <v>-</v>
      </c>
      <c r="IS19" s="168" t="str">
        <f t="shared" ca="1" si="106"/>
        <v>-</v>
      </c>
      <c r="IT19" s="168" t="str">
        <f t="shared" ca="1" si="106"/>
        <v>-</v>
      </c>
      <c r="IU19" s="168" t="str">
        <f t="shared" ca="1" si="106"/>
        <v>-</v>
      </c>
      <c r="IV19" s="168" t="str">
        <f t="shared" ca="1" si="106"/>
        <v>-</v>
      </c>
      <c r="IW19" s="168" t="str">
        <f t="shared" ca="1" si="106"/>
        <v>-</v>
      </c>
      <c r="IX19" s="168" t="str">
        <f t="shared" ca="1" si="106"/>
        <v>-</v>
      </c>
      <c r="IY19" s="168" t="str">
        <f t="shared" ca="1" si="106"/>
        <v>-</v>
      </c>
      <c r="IZ19" s="10"/>
      <c r="JA19" s="166">
        <f>INDEX(i.interest_rate,$O19)</f>
        <v>4.4999999999999998E-2</v>
      </c>
      <c r="JB19" s="166">
        <f>INDEX(i.opp_cost_capital,$P19)</f>
        <v>4.4999999999999998E-2</v>
      </c>
      <c r="JC19" s="168">
        <f t="shared" ca="1" si="105"/>
        <v>1</v>
      </c>
      <c r="JD19" s="22">
        <f t="shared" ca="1" si="105"/>
        <v>0</v>
      </c>
      <c r="JE19" s="22">
        <f t="shared" ca="1" si="105"/>
        <v>1</v>
      </c>
      <c r="JF19" s="22">
        <f t="shared" ca="1" si="105"/>
        <v>1</v>
      </c>
      <c r="JG19" s="22">
        <f t="shared" ca="1" si="105"/>
        <v>0</v>
      </c>
      <c r="JH19" s="22">
        <f t="shared" ca="1" si="105"/>
        <v>70</v>
      </c>
      <c r="JI19" s="22">
        <f t="shared" ca="1" si="105"/>
        <v>50</v>
      </c>
      <c r="JJ19" s="22">
        <f t="shared" ca="1" si="105"/>
        <v>70</v>
      </c>
      <c r="JK19" s="22">
        <f t="shared" ca="1" si="105"/>
        <v>50</v>
      </c>
      <c r="JL19" s="5">
        <f>INDEX(i.WoolPrices,$V19,JL$15)</f>
        <v>1</v>
      </c>
      <c r="JM19" s="5">
        <f>INDEX(i.MeatPrices,$W19,JM$15)</f>
        <v>1</v>
      </c>
      <c r="JN19" s="5">
        <f>INDEX(i.GrainPrices,$X19,JN$15)</f>
        <v>1</v>
      </c>
      <c r="JO19" s="166">
        <f t="shared" si="107"/>
        <v>0.7</v>
      </c>
      <c r="JP19" s="166">
        <f t="shared" si="107"/>
        <v>0.7</v>
      </c>
      <c r="JQ19" s="22">
        <f t="shared" ca="1" si="105"/>
        <v>1</v>
      </c>
      <c r="JR19" s="10"/>
      <c r="JS19" s="22">
        <f t="shared" ca="1" si="105"/>
        <v>1</v>
      </c>
      <c r="JT19" s="166">
        <f>INDEX(i.pasture_prod,$T19)</f>
        <v>1</v>
      </c>
      <c r="JU19" s="168">
        <f t="shared" ca="1" si="105"/>
        <v>1</v>
      </c>
      <c r="JV19" s="22">
        <f t="shared" ca="1" si="105"/>
        <v>1</v>
      </c>
      <c r="JW19" s="22">
        <f t="shared" ca="1" si="105"/>
        <v>1</v>
      </c>
      <c r="JX19" s="168">
        <f t="shared" ca="1" si="105"/>
        <v>1</v>
      </c>
      <c r="JY19" s="22">
        <f t="shared" ca="1" si="105"/>
        <v>1</v>
      </c>
      <c r="JZ19" s="22">
        <f t="shared" ca="1" si="105"/>
        <v>1</v>
      </c>
      <c r="KA19" s="166">
        <f>INDEX(i.pasture_prod,$T19)</f>
        <v>1</v>
      </c>
      <c r="KB19" s="166">
        <f>INDEX(i.all_rot_yield,$S19)</f>
        <v>1</v>
      </c>
      <c r="KC19" s="166">
        <f>INDEX(i.mach_option,$N19)</f>
        <v>1</v>
      </c>
      <c r="KD19" s="166" t="str">
        <f>INDEX(overdraw,$M19)</f>
        <v>-</v>
      </c>
      <c r="KE19" s="166" t="str">
        <f>INDEX(i.casual_ub,$Q19)</f>
        <v>-</v>
      </c>
      <c r="KF19" s="166" t="str">
        <f>INDEX(i.seedharv_casual_ub,$Q19)</f>
        <v>-</v>
      </c>
      <c r="KG19" s="166" t="b">
        <f>INDEX(i.cropgraze_inc,$R19)</f>
        <v>0</v>
      </c>
      <c r="KH19" s="22">
        <f t="shared" ca="1" si="105"/>
        <v>0</v>
      </c>
      <c r="KI19" s="27">
        <v>0</v>
      </c>
    </row>
    <row r="20" spans="1:295" outlineLevel="1">
      <c r="A20" s="24">
        <f t="shared" si="13"/>
        <v>15</v>
      </c>
      <c r="B20" s="24">
        <f>$A$18</f>
        <v>13</v>
      </c>
      <c r="C20" s="148">
        <f>100</f>
        <v>100</v>
      </c>
      <c r="D20" s="148" t="s">
        <v>884</v>
      </c>
      <c r="E20" t="b">
        <f ca="1">NOT($ED20)</f>
        <v>1</v>
      </c>
      <c r="F20" t="b">
        <v>0</v>
      </c>
      <c r="G20" t="b">
        <v>1</v>
      </c>
      <c r="H20" s="122">
        <f>H17</f>
        <v>3</v>
      </c>
      <c r="I20" s="122">
        <f t="shared" ref="I20:Y20" si="110">I17</f>
        <v>3</v>
      </c>
      <c r="J20" s="122">
        <f t="shared" ref="J20:K20" si="111">J17</f>
        <v>2</v>
      </c>
      <c r="K20" s="122">
        <f t="shared" si="111"/>
        <v>4</v>
      </c>
      <c r="L20" s="122">
        <f t="shared" si="110"/>
        <v>3</v>
      </c>
      <c r="M20" s="122">
        <f t="shared" si="110"/>
        <v>3</v>
      </c>
      <c r="N20" s="122">
        <f t="shared" si="110"/>
        <v>3</v>
      </c>
      <c r="O20" s="122">
        <f t="shared" si="110"/>
        <v>3</v>
      </c>
      <c r="P20" s="122">
        <f t="shared" si="110"/>
        <v>3</v>
      </c>
      <c r="Q20" s="122">
        <f t="shared" si="110"/>
        <v>3</v>
      </c>
      <c r="R20" s="122">
        <f t="shared" si="110"/>
        <v>3</v>
      </c>
      <c r="S20" s="122">
        <f t="shared" si="110"/>
        <v>3</v>
      </c>
      <c r="T20" s="122">
        <f t="shared" si="110"/>
        <v>3</v>
      </c>
      <c r="U20" s="122">
        <f t="shared" ref="U20" si="112">U17</f>
        <v>4</v>
      </c>
      <c r="V20" s="122">
        <f t="shared" si="110"/>
        <v>3</v>
      </c>
      <c r="W20" s="122">
        <f t="shared" si="110"/>
        <v>4</v>
      </c>
      <c r="X20" s="122">
        <f t="shared" si="110"/>
        <v>3</v>
      </c>
      <c r="Y20" s="122">
        <f t="shared" si="110"/>
        <v>3</v>
      </c>
      <c r="Z20" s="148"/>
      <c r="AA20" s="162" t="str" cm="1">
        <f t="array" aca="1" ref="AA20" ca="1">TEXT(LEFT(OFFSET(AA20,-1,0),5)+1,"00000")&amp;MID(OFFSET(AA20,-1,0),6,FIND(" ",OFFSET(AA20,-1,0),7)-5)
&amp;INDEX(DataMaster!$B$10:$B$12,$I20)         &amp;IF($J20=1,""," Risk"&amp;INDEX(i.risk_aversion,$J20,1))    &amp;IF($K20=1,""," REV"&amp; INDEX(DataMaster!$B$54:$B$58,$K20))              &amp; IF($L20=1,""," Minroe"&amp;INDEX(minroe,$L20))              &amp;  IF($M20=1,""," Overdraw"&amp;INDEX(overdraw,$M20))
&amp; IF($N20=1,""," Mach"&amp;INDEX(i.mach_option,$N20))
&amp; IF($O20=1,""," Interest"&amp;INDEX(i.interest_rate,$O20))            &amp; IF($P20=1,""," Opp cost"&amp;INDEX(i.opp_cost_capital,$P20))           &amp; IF($Q20=1,""," Casual_ub"&amp;INDEX(i.casual_ub,$Q20))           &amp; IF($R20=1,""," Cropgraze"&amp;INDEX(i.cropgraze_inc,$R20))
&amp; IF($S20=1,""," Yield"&amp;INDEX(i.all_rot_yield,$S20))          &amp; IF($T20=1,""," Pasture"&amp;INDEX(i.pasture_prod,$T20))          &amp; IF($U20=1,""," Scan"&amp;INDEX(i.scan,$U20))
&amp; IF($JL20=1,""," WP"&amp;TEXT($JL20*100,"000p"))                &amp; IF($JM20=1,""," MP"&amp;TEXT($JM20*100,"000p"))                      &amp; IF($JN20=1,""," GP"&amp;TEXT($JN20*100,"000p"))          &amp; IF($JO20=1,""," Can"&amp;TEXT($JO20*100,"000p"))
&amp; " (F"&amp;3+IFERROR(1*$CH20,0)+IFERROR(1*$CI20,0)&amp;3-IFERROR(1*NOT($CK20),0)&amp;"N"&amp;$CP20&amp;$CQ20&amp;")"</f>
        <v>00002 Template SQ RiskCARA-low REVCFW_rev_use Minroe0.75 Overdraw1500000 Mach1 Interest0.0675 Opp cost0.0675 Casual_ub99 CropgrazeTRUE Yield1.15 Pasture1.15 Scan1 WP125p MP150p GP125p Can125p (F33N11)</v>
      </c>
      <c r="AB20" s="10" t="str">
        <f ca="1">IF(COUNTIF(AA$5:AA20,AA20)=1,"-","Dup")</f>
        <v>-</v>
      </c>
      <c r="AC20" s="10"/>
      <c r="AD20" s="22" t="str">
        <f t="shared" ca="1" si="85"/>
        <v>-</v>
      </c>
      <c r="AE20" s="22" t="str">
        <f t="shared" ca="1" si="85"/>
        <v>-</v>
      </c>
      <c r="AF20" s="22" t="str">
        <f t="shared" ca="1" si="85"/>
        <v>-</v>
      </c>
      <c r="AG20" s="22" t="str">
        <f t="shared" ca="1" si="85"/>
        <v>-</v>
      </c>
      <c r="AH20" s="22" t="str">
        <f t="shared" ca="1" si="85"/>
        <v>-</v>
      </c>
      <c r="AI20" s="168" t="b">
        <f t="shared" ca="1" si="85"/>
        <v>1</v>
      </c>
      <c r="AJ20" s="10"/>
      <c r="AK20" s="166" t="b">
        <f t="shared" si="86"/>
        <v>0</v>
      </c>
      <c r="AL20" s="166">
        <f t="shared" si="86"/>
        <v>2</v>
      </c>
      <c r="AM20" s="166" t="b">
        <f t="shared" si="86"/>
        <v>0</v>
      </c>
      <c r="AN20" s="166" t="b">
        <f t="shared" si="86"/>
        <v>1</v>
      </c>
      <c r="AO20" s="166" t="b">
        <f t="shared" si="86"/>
        <v>0</v>
      </c>
      <c r="AP20" s="166" t="b">
        <f t="shared" si="86"/>
        <v>0</v>
      </c>
      <c r="AQ20" s="166">
        <f>INDEX(minroe,$L20)</f>
        <v>0.75</v>
      </c>
      <c r="AR20" s="166" t="b">
        <f t="shared" si="87"/>
        <v>1</v>
      </c>
      <c r="AS20" s="166" t="b">
        <f t="shared" si="87"/>
        <v>1</v>
      </c>
      <c r="AT20" s="166">
        <f t="shared" si="87"/>
        <v>1</v>
      </c>
      <c r="AU20" s="166">
        <f t="shared" si="87"/>
        <v>3.0000000000000001E-6</v>
      </c>
      <c r="AV20" s="166" t="str">
        <f t="shared" si="87"/>
        <v>-</v>
      </c>
      <c r="AW20" s="10"/>
      <c r="AX20" s="166" t="b">
        <f t="shared" si="88"/>
        <v>1</v>
      </c>
      <c r="AY20" s="166" t="b">
        <f t="shared" ca="1" si="89"/>
        <v>1</v>
      </c>
      <c r="AZ20" s="22" t="b">
        <f t="shared" ca="1" si="89"/>
        <v>1</v>
      </c>
      <c r="BA20" s="167">
        <f t="shared" si="108"/>
        <v>3308</v>
      </c>
      <c r="BB20" s="22" t="str">
        <f t="shared" ref="BB20:BL20" ca="1" si="113">OFFSET(BB$5,$B20,0)</f>
        <v>-</v>
      </c>
      <c r="BC20" s="156" t="str">
        <f t="shared" ca="1" si="113"/>
        <v>-</v>
      </c>
      <c r="BD20" s="22" t="str">
        <f t="shared" ca="1" si="113"/>
        <v>-</v>
      </c>
      <c r="BE20" s="22" t="str">
        <f t="shared" ca="1" si="113"/>
        <v>-</v>
      </c>
      <c r="BF20" s="22" t="str">
        <f t="shared" ca="1" si="113"/>
        <v>-</v>
      </c>
      <c r="BG20" s="22">
        <f t="shared" ca="1" si="113"/>
        <v>1</v>
      </c>
      <c r="BH20" s="22">
        <f t="shared" ca="1" si="113"/>
        <v>1</v>
      </c>
      <c r="BI20" s="22" t="str">
        <f t="shared" ca="1" si="113"/>
        <v>-</v>
      </c>
      <c r="BJ20" s="22" t="str">
        <f t="shared" ca="1" si="113"/>
        <v>-</v>
      </c>
      <c r="BK20" s="10"/>
      <c r="BL20" s="22" t="str">
        <f t="shared" ca="1" si="113"/>
        <v>-</v>
      </c>
      <c r="BM20" s="22" t="str">
        <f t="shared" ref="BM20:DH20" ca="1" si="114">OFFSET(BM$5,$B20,0)</f>
        <v>-</v>
      </c>
      <c r="BN20" s="22" t="str">
        <f t="shared" ca="1" si="114"/>
        <v>-</v>
      </c>
      <c r="BO20" s="22" t="str">
        <f t="shared" ca="1" si="114"/>
        <v>-</v>
      </c>
      <c r="BP20" s="22" t="str">
        <f t="shared" ca="1" si="114"/>
        <v>-</v>
      </c>
      <c r="BQ20" s="22" t="str">
        <f t="shared" ca="1" si="114"/>
        <v>-</v>
      </c>
      <c r="BR20" s="22" t="str">
        <f t="shared" ca="1" si="114"/>
        <v>-</v>
      </c>
      <c r="BS20" s="22" t="str">
        <f t="shared" ca="1" si="114"/>
        <v>-</v>
      </c>
      <c r="BT20" s="22" t="str">
        <f t="shared" ca="1" si="114"/>
        <v>-</v>
      </c>
      <c r="BU20" s="22" t="str">
        <f t="shared" ca="1" si="114"/>
        <v>-</v>
      </c>
      <c r="BV20" s="22" t="str">
        <f t="shared" ca="1" si="114"/>
        <v>-</v>
      </c>
      <c r="BW20" s="166" t="b" cm="1">
        <f t="array" ref="BW20">INDEX(i.rev,$K20,BW$15)</f>
        <v>0</v>
      </c>
      <c r="BX20" s="166" cm="1">
        <f t="array" ref="BX20">INDEX(i.rev,$K20,BX$15)</f>
        <v>1</v>
      </c>
      <c r="BY20" s="166" t="b" cm="1">
        <f t="array" ref="BY20">INDEX(i.rev,$K20,BY$15)</f>
        <v>0</v>
      </c>
      <c r="BZ20" s="166" t="b" cm="1">
        <f t="array" ref="BZ20">INDEX(i.rev,$K20,BZ$15)</f>
        <v>1</v>
      </c>
      <c r="CA20" s="166" t="b" cm="1">
        <f t="array" ref="CA20">INDEX(i.rev,$K20,CA$15)</f>
        <v>1</v>
      </c>
      <c r="CB20" s="166" t="b" cm="1">
        <f t="array" ref="CB20">INDEX(i.rev,$K20,CB$15)</f>
        <v>1</v>
      </c>
      <c r="CC20" s="166" t="b" cm="1">
        <f t="array" ref="CC20">INDEX(i.rev,$K20,CC$15)</f>
        <v>1</v>
      </c>
      <c r="CD20" s="166" t="b" cm="1">
        <f t="array" ref="CD20">INDEX(i.rev,$K20,CD$15)</f>
        <v>1</v>
      </c>
      <c r="CE20" s="166" t="b" cm="1">
        <f t="array" ref="CE20">INDEX(i.rev,$K20,CE$15)</f>
        <v>1</v>
      </c>
      <c r="CF20" s="166" t="b" cm="1">
        <f t="array" ref="CF20">INDEX(i.rev,$K20,CF$15)</f>
        <v>1</v>
      </c>
      <c r="CG20" s="10"/>
      <c r="CH20" s="22" t="str">
        <f t="shared" ca="1" si="114"/>
        <v>-</v>
      </c>
      <c r="CI20" s="22" t="str">
        <f t="shared" ca="1" si="114"/>
        <v>-</v>
      </c>
      <c r="CJ20" s="22" t="str">
        <f t="shared" ca="1" si="114"/>
        <v>-</v>
      </c>
      <c r="CK20" s="22" t="str">
        <f t="shared" ca="1" si="114"/>
        <v>-</v>
      </c>
      <c r="CL20" s="22" t="str">
        <f t="shared" ca="1" si="114"/>
        <v>-</v>
      </c>
      <c r="CM20" s="22" t="str">
        <f t="shared" ca="1" si="114"/>
        <v>-</v>
      </c>
      <c r="CN20" s="22" t="str">
        <f t="shared" ca="1" si="114"/>
        <v>-</v>
      </c>
      <c r="CO20" s="22" t="str">
        <f t="shared" ca="1" si="114"/>
        <v>-</v>
      </c>
      <c r="CP20" s="22">
        <f t="shared" ca="1" si="114"/>
        <v>1</v>
      </c>
      <c r="CQ20" s="22">
        <f t="shared" ca="1" si="114"/>
        <v>1</v>
      </c>
      <c r="CR20" s="22">
        <f t="shared" ca="1" si="114"/>
        <v>0</v>
      </c>
      <c r="CS20" s="22" t="str">
        <f t="shared" ca="1" si="114"/>
        <v>-</v>
      </c>
      <c r="CT20" s="22" t="str">
        <f t="shared" ca="1" si="114"/>
        <v>-</v>
      </c>
      <c r="CU20" s="22" t="str">
        <f t="shared" ca="1" si="114"/>
        <v>-</v>
      </c>
      <c r="CV20" s="22" t="str">
        <f t="shared" ca="1" si="114"/>
        <v>-</v>
      </c>
      <c r="CW20" s="22" t="str">
        <f t="shared" ca="1" si="114"/>
        <v>-</v>
      </c>
      <c r="CX20" s="22" t="str">
        <f t="shared" ca="1" si="114"/>
        <v>-</v>
      </c>
      <c r="CY20" s="22" t="str">
        <f t="shared" ca="1" si="114"/>
        <v>-</v>
      </c>
      <c r="CZ20" s="22">
        <f t="shared" ca="1" si="114"/>
        <v>0</v>
      </c>
      <c r="DA20" s="22" t="str">
        <f t="shared" ca="1" si="114"/>
        <v>-</v>
      </c>
      <c r="DB20" s="22" t="str">
        <f t="shared" ca="1" si="114"/>
        <v>-</v>
      </c>
      <c r="DC20" s="22" t="str">
        <f t="shared" ca="1" si="114"/>
        <v>-</v>
      </c>
      <c r="DD20" s="22" t="str">
        <f t="shared" ca="1" si="114"/>
        <v>-</v>
      </c>
      <c r="DE20" s="22" t="str">
        <f t="shared" ca="1" si="114"/>
        <v>-</v>
      </c>
      <c r="DF20" s="168">
        <f t="shared" ca="1" si="114"/>
        <v>0</v>
      </c>
      <c r="DG20" s="168">
        <f t="shared" ca="1" si="114"/>
        <v>0</v>
      </c>
      <c r="DH20" s="168">
        <f t="shared" ca="1" si="114"/>
        <v>0</v>
      </c>
      <c r="DI20" s="22">
        <f t="shared" ca="1" si="94"/>
        <v>0</v>
      </c>
      <c r="DJ20" s="22">
        <f t="shared" ca="1" si="94"/>
        <v>0</v>
      </c>
      <c r="DK20" s="22">
        <f t="shared" ca="1" si="94"/>
        <v>0</v>
      </c>
      <c r="DL20" s="22">
        <f t="shared" ca="1" si="94"/>
        <v>0</v>
      </c>
      <c r="DM20" s="22" t="str">
        <f t="shared" ca="1" si="94"/>
        <v>-</v>
      </c>
      <c r="DN20" s="22" t="str">
        <f t="shared" ca="1" si="94"/>
        <v>-</v>
      </c>
      <c r="DO20" s="168" t="str">
        <f t="shared" ca="1" si="94"/>
        <v>-</v>
      </c>
      <c r="DP20" s="168" t="str">
        <f t="shared" ca="1" si="94"/>
        <v>-</v>
      </c>
      <c r="DQ20" s="22" t="str">
        <f t="shared" ca="1" si="94"/>
        <v>-</v>
      </c>
      <c r="DR20" s="22" t="str">
        <f t="shared" ca="1" si="94"/>
        <v>-</v>
      </c>
      <c r="DS20" s="22" t="str">
        <f t="shared" ca="1" si="94"/>
        <v>-</v>
      </c>
      <c r="DT20" s="22" t="str">
        <f t="shared" ca="1" si="94"/>
        <v>-</v>
      </c>
      <c r="DU20" s="22" t="str">
        <f t="shared" ca="1" si="94"/>
        <v>-</v>
      </c>
      <c r="DV20" s="22" t="str">
        <f t="shared" ca="1" si="94"/>
        <v>-</v>
      </c>
      <c r="DW20" s="22" t="str">
        <f t="shared" ca="1" si="94"/>
        <v>-</v>
      </c>
      <c r="DX20" s="10"/>
      <c r="DY20" s="168">
        <f t="shared" ca="1" si="109"/>
        <v>1</v>
      </c>
      <c r="DZ20" s="22" t="str">
        <f t="shared" ca="1" si="109"/>
        <v>-</v>
      </c>
      <c r="EA20" s="168" t="str">
        <f t="shared" ca="1" si="109"/>
        <v>-</v>
      </c>
      <c r="EB20" s="168" t="str">
        <f t="shared" ca="1" si="109"/>
        <v>-</v>
      </c>
      <c r="EC20" s="168" t="str">
        <f t="shared" ca="1" si="109"/>
        <v>-</v>
      </c>
      <c r="ED20" s="168" t="b">
        <f t="shared" ca="1" si="109"/>
        <v>0</v>
      </c>
      <c r="EE20" s="22" t="str">
        <f t="shared" ca="1" si="109"/>
        <v>-</v>
      </c>
      <c r="EF20" s="22">
        <f t="shared" ca="1" si="109"/>
        <v>0</v>
      </c>
      <c r="EG20" s="22" t="str">
        <f t="shared" ca="1" si="109"/>
        <v>-</v>
      </c>
      <c r="EH20" s="166" cm="1">
        <f t="array" ref="EH20">INDEX(i.rev,$K20,EH$15)</f>
        <v>1.1000000000000001</v>
      </c>
      <c r="EI20" s="22">
        <f t="shared" ca="1" si="96"/>
        <v>0</v>
      </c>
      <c r="EJ20" s="22">
        <f t="shared" ca="1" si="109"/>
        <v>1</v>
      </c>
      <c r="EK20" s="22">
        <f t="shared" ca="1" si="109"/>
        <v>0</v>
      </c>
      <c r="EL20" s="22">
        <f t="shared" ca="1" si="109"/>
        <v>1</v>
      </c>
      <c r="EM20" s="22">
        <f t="shared" ca="1" si="109"/>
        <v>1</v>
      </c>
      <c r="EN20" s="22">
        <f t="shared" ca="1" si="109"/>
        <v>1</v>
      </c>
      <c r="EO20" s="22">
        <f t="shared" ca="1" si="109"/>
        <v>0</v>
      </c>
      <c r="EP20" s="22">
        <f t="shared" ca="1" si="109"/>
        <v>0</v>
      </c>
      <c r="EQ20" s="22">
        <f t="shared" ca="1" si="109"/>
        <v>0</v>
      </c>
      <c r="ER20" s="22">
        <f t="shared" ca="1" si="109"/>
        <v>0</v>
      </c>
      <c r="ES20" s="22">
        <f t="shared" ca="1" si="109"/>
        <v>0</v>
      </c>
      <c r="ET20" s="22">
        <f t="shared" ca="1" si="109"/>
        <v>0</v>
      </c>
      <c r="EU20" s="22">
        <f t="shared" ca="1" si="109"/>
        <v>0</v>
      </c>
      <c r="EV20" s="22">
        <f t="shared" ca="1" si="109"/>
        <v>0</v>
      </c>
      <c r="EW20" s="22">
        <f t="shared" ca="1" si="97"/>
        <v>0</v>
      </c>
      <c r="EX20" s="22">
        <f t="shared" ca="1" si="97"/>
        <v>0</v>
      </c>
      <c r="EY20" s="166" cm="1">
        <f t="array" ref="EY20">INDEX(i.rev,$K20,EY$15)</f>
        <v>0</v>
      </c>
      <c r="EZ20" s="22">
        <f t="shared" ca="1" si="109"/>
        <v>0</v>
      </c>
      <c r="FA20" s="166" cm="1">
        <f t="array" ref="FA20">INDEX(i.rev,$K20,FA$15)</f>
        <v>1</v>
      </c>
      <c r="FB20" s="22">
        <f t="shared" ca="1" si="109"/>
        <v>0</v>
      </c>
      <c r="FC20" s="168">
        <f t="shared" ca="1" si="109"/>
        <v>0</v>
      </c>
      <c r="FD20" s="168">
        <f t="shared" ca="1" si="109"/>
        <v>0</v>
      </c>
      <c r="FE20" s="168">
        <f t="shared" ca="1" si="109"/>
        <v>0</v>
      </c>
      <c r="FF20" s="168">
        <f t="shared" ca="1" si="109"/>
        <v>0</v>
      </c>
      <c r="FG20" s="168">
        <f t="shared" ca="1" si="109"/>
        <v>0</v>
      </c>
      <c r="FH20" s="168">
        <f t="shared" ca="1" si="109"/>
        <v>0</v>
      </c>
      <c r="FI20" s="10"/>
      <c r="FJ20" s="22" t="str">
        <f t="shared" ca="1" si="109"/>
        <v>-</v>
      </c>
      <c r="FK20" s="22" t="str">
        <f t="shared" ca="1" si="109"/>
        <v>-</v>
      </c>
      <c r="FL20" s="22" t="str">
        <f t="shared" ca="1" si="109"/>
        <v>-</v>
      </c>
      <c r="FM20" s="22" t="str">
        <f t="shared" ca="1" si="109"/>
        <v>-</v>
      </c>
      <c r="FN20" s="168" t="str">
        <f t="shared" ca="1" si="109"/>
        <v>-</v>
      </c>
      <c r="FO20" s="5" t="b">
        <f t="shared" si="99"/>
        <v>0</v>
      </c>
      <c r="FP20" s="5" t="b">
        <f t="shared" si="99"/>
        <v>0</v>
      </c>
      <c r="FQ20" s="5" t="b">
        <f t="shared" si="99"/>
        <v>1</v>
      </c>
      <c r="FR20" s="168">
        <f t="shared" ca="1" si="101"/>
        <v>0</v>
      </c>
      <c r="FS20" s="166">
        <f t="shared" si="100"/>
        <v>1</v>
      </c>
      <c r="FT20" s="166">
        <f t="shared" si="100"/>
        <v>1</v>
      </c>
      <c r="FU20" s="168" t="str">
        <f t="shared" ca="1" si="101"/>
        <v>-</v>
      </c>
      <c r="FV20" s="168" t="str">
        <f t="shared" ca="1" si="101"/>
        <v>-</v>
      </c>
      <c r="FW20" s="168" t="str">
        <f t="shared" ca="1" si="101"/>
        <v>-</v>
      </c>
      <c r="FX20" s="168" t="str">
        <f t="shared" ca="1" si="101"/>
        <v>-</v>
      </c>
      <c r="FY20" s="168" t="str">
        <f t="shared" ca="1" si="101"/>
        <v>-</v>
      </c>
      <c r="FZ20" s="168" t="str">
        <f t="shared" ca="1" si="101"/>
        <v>-</v>
      </c>
      <c r="GA20" s="22" t="str">
        <f t="shared" ca="1" si="109"/>
        <v>-</v>
      </c>
      <c r="GB20" s="168" t="str">
        <f t="shared" ca="1" si="101"/>
        <v>-</v>
      </c>
      <c r="GC20" s="168" t="str">
        <f t="shared" ca="1" si="101"/>
        <v>-</v>
      </c>
      <c r="GD20" s="168" t="b">
        <f t="shared" ca="1" si="101"/>
        <v>1</v>
      </c>
      <c r="GE20" s="168" t="str">
        <f t="shared" ca="1" si="101"/>
        <v>-</v>
      </c>
      <c r="GF20" s="22" t="str">
        <f t="shared" ca="1" si="102"/>
        <v>-</v>
      </c>
      <c r="GG20" s="22" t="str">
        <f t="shared" ca="1" si="102"/>
        <v>-</v>
      </c>
      <c r="GH20" s="22" t="str">
        <f t="shared" ca="1" si="103"/>
        <v>-</v>
      </c>
      <c r="GI20" s="22" t="str">
        <f t="shared" ca="1" si="103"/>
        <v>-</v>
      </c>
      <c r="GJ20" s="168" t="str">
        <f t="shared" ca="1" si="104"/>
        <v>-</v>
      </c>
      <c r="GK20" s="168" t="str">
        <f t="shared" ca="1" si="104"/>
        <v>-</v>
      </c>
      <c r="GL20" s="168" t="str">
        <f t="shared" ca="1" si="104"/>
        <v>-</v>
      </c>
      <c r="GM20" s="168" t="str">
        <f t="shared" ca="1" si="104"/>
        <v>-</v>
      </c>
      <c r="GN20" s="22" t="str">
        <f t="shared" ref="GN20:KH20" ca="1" si="115">OFFSET(GN$5,$B20,0)</f>
        <v>-</v>
      </c>
      <c r="GO20" s="168" t="str">
        <f t="shared" ca="1" si="115"/>
        <v>-</v>
      </c>
      <c r="GP20" s="168" t="str">
        <f t="shared" ca="1" si="115"/>
        <v>-</v>
      </c>
      <c r="GQ20" s="168" t="str">
        <f t="shared" ca="1" si="115"/>
        <v>-</v>
      </c>
      <c r="GR20" s="168" t="str">
        <f t="shared" ca="1" si="115"/>
        <v>-</v>
      </c>
      <c r="GS20" s="168">
        <f t="shared" ca="1" si="115"/>
        <v>500</v>
      </c>
      <c r="GT20" s="168">
        <f t="shared" ca="1" si="115"/>
        <v>500</v>
      </c>
      <c r="GU20" s="168" t="str">
        <f t="shared" ca="1" si="115"/>
        <v>-</v>
      </c>
      <c r="GV20" s="168" t="str">
        <f t="shared" ca="1" si="115"/>
        <v>-</v>
      </c>
      <c r="GW20" s="168" t="str">
        <f t="shared" ca="1" si="115"/>
        <v>-</v>
      </c>
      <c r="GX20" s="168" t="str">
        <f t="shared" ca="1" si="106"/>
        <v>-</v>
      </c>
      <c r="GY20" s="168" t="str">
        <f t="shared" ca="1" si="106"/>
        <v>-</v>
      </c>
      <c r="GZ20" s="168" t="str">
        <f t="shared" ca="1" si="106"/>
        <v>-</v>
      </c>
      <c r="HA20" s="168" t="str">
        <f t="shared" ca="1" si="106"/>
        <v>-</v>
      </c>
      <c r="HB20" s="168" t="str">
        <f t="shared" ca="1" si="106"/>
        <v>-</v>
      </c>
      <c r="HC20" s="168" t="str">
        <f t="shared" ca="1" si="106"/>
        <v>-</v>
      </c>
      <c r="HD20" s="168" t="str">
        <f t="shared" ca="1" si="106"/>
        <v>-</v>
      </c>
      <c r="HE20" s="168" t="str">
        <f t="shared" ca="1" si="106"/>
        <v>-</v>
      </c>
      <c r="HF20" s="168" t="str">
        <f t="shared" ca="1" si="106"/>
        <v>-</v>
      </c>
      <c r="HG20" s="168" t="str">
        <f t="shared" ca="1" si="106"/>
        <v>-</v>
      </c>
      <c r="HH20" s="168" t="str">
        <f t="shared" ca="1" si="106"/>
        <v>-</v>
      </c>
      <c r="HI20" s="168" t="str">
        <f t="shared" ca="1" si="106"/>
        <v>-</v>
      </c>
      <c r="HJ20" s="168" t="str">
        <f t="shared" ca="1" si="106"/>
        <v>-</v>
      </c>
      <c r="HK20" s="168" t="str">
        <f t="shared" ca="1" si="106"/>
        <v>-</v>
      </c>
      <c r="HL20" s="168" t="str">
        <f t="shared" ca="1" si="106"/>
        <v>-</v>
      </c>
      <c r="HM20" s="168" t="str">
        <f t="shared" ca="1" si="106"/>
        <v>-</v>
      </c>
      <c r="HN20" s="168" t="str">
        <f t="shared" ca="1" si="106"/>
        <v>-</v>
      </c>
      <c r="HO20" s="168" t="str">
        <f t="shared" ca="1" si="106"/>
        <v>-</v>
      </c>
      <c r="HP20" s="168" t="str">
        <f t="shared" ca="1" si="106"/>
        <v>-</v>
      </c>
      <c r="HQ20" s="168" t="str">
        <f t="shared" ca="1" si="106"/>
        <v>-</v>
      </c>
      <c r="HR20" s="168" t="str">
        <f t="shared" ca="1" si="106"/>
        <v>-</v>
      </c>
      <c r="HS20" s="168" t="str">
        <f t="shared" ca="1" si="106"/>
        <v>-</v>
      </c>
      <c r="HT20" s="168" t="str">
        <f t="shared" ca="1" si="106"/>
        <v>-</v>
      </c>
      <c r="HU20" s="168" t="str">
        <f t="shared" ca="1" si="106"/>
        <v>-</v>
      </c>
      <c r="HV20" s="168" t="str">
        <f t="shared" ca="1" si="106"/>
        <v>-</v>
      </c>
      <c r="HW20" s="168" t="str">
        <f t="shared" ca="1" si="106"/>
        <v>-</v>
      </c>
      <c r="HX20" s="168" t="str">
        <f t="shared" ca="1" si="106"/>
        <v>-</v>
      </c>
      <c r="HY20" s="168" t="str">
        <f t="shared" ca="1" si="106"/>
        <v>-</v>
      </c>
      <c r="HZ20" s="168" t="str">
        <f t="shared" ca="1" si="106"/>
        <v>-</v>
      </c>
      <c r="IA20" s="168" t="str">
        <f t="shared" ca="1" si="106"/>
        <v>-</v>
      </c>
      <c r="IB20" s="168" t="str">
        <f t="shared" ca="1" si="106"/>
        <v>-</v>
      </c>
      <c r="IC20" s="168" t="str">
        <f t="shared" ca="1" si="106"/>
        <v>-</v>
      </c>
      <c r="ID20" s="168" t="str">
        <f t="shared" ca="1" si="106"/>
        <v>-</v>
      </c>
      <c r="IE20" s="168" t="str">
        <f t="shared" ca="1" si="106"/>
        <v>-</v>
      </c>
      <c r="IF20" s="168" t="str">
        <f t="shared" ca="1" si="106"/>
        <v>-</v>
      </c>
      <c r="IG20" s="168" t="str">
        <f t="shared" ca="1" si="106"/>
        <v>-</v>
      </c>
      <c r="IH20" s="168" t="str">
        <f t="shared" ca="1" si="106"/>
        <v>-</v>
      </c>
      <c r="II20" s="168" t="str">
        <f t="shared" ca="1" si="106"/>
        <v>-</v>
      </c>
      <c r="IJ20" s="168" t="str">
        <f t="shared" ca="1" si="106"/>
        <v>-</v>
      </c>
      <c r="IK20" s="168" t="str">
        <f t="shared" ca="1" si="106"/>
        <v>-</v>
      </c>
      <c r="IL20" s="168" t="str">
        <f t="shared" ca="1" si="106"/>
        <v>-</v>
      </c>
      <c r="IM20" s="168" t="str">
        <f t="shared" ca="1" si="106"/>
        <v>-</v>
      </c>
      <c r="IN20" s="168" t="str">
        <f t="shared" ca="1" si="106"/>
        <v>-</v>
      </c>
      <c r="IO20" s="168" t="str">
        <f t="shared" ca="1" si="106"/>
        <v>-</v>
      </c>
      <c r="IP20" s="168" t="str">
        <f t="shared" ca="1" si="106"/>
        <v>-</v>
      </c>
      <c r="IQ20" s="168" t="str">
        <f t="shared" ca="1" si="106"/>
        <v>-</v>
      </c>
      <c r="IR20" s="168" t="str">
        <f t="shared" ca="1" si="106"/>
        <v>-</v>
      </c>
      <c r="IS20" s="168" t="str">
        <f t="shared" ca="1" si="106"/>
        <v>-</v>
      </c>
      <c r="IT20" s="168" t="str">
        <f t="shared" ca="1" si="106"/>
        <v>-</v>
      </c>
      <c r="IU20" s="168" t="str">
        <f t="shared" ca="1" si="106"/>
        <v>-</v>
      </c>
      <c r="IV20" s="168" t="str">
        <f t="shared" ca="1" si="106"/>
        <v>-</v>
      </c>
      <c r="IW20" s="168" t="str">
        <f t="shared" ca="1" si="106"/>
        <v>-</v>
      </c>
      <c r="IX20" s="168" t="str">
        <f t="shared" ca="1" si="106"/>
        <v>-</v>
      </c>
      <c r="IY20" s="168" t="str">
        <f t="shared" ca="1" si="106"/>
        <v>-</v>
      </c>
      <c r="IZ20" s="10"/>
      <c r="JA20" s="166">
        <f>INDEX(i.interest_rate,$O20)</f>
        <v>6.7500000000000004E-2</v>
      </c>
      <c r="JB20" s="166">
        <f>INDEX(i.opp_cost_capital,$P20)</f>
        <v>6.7500000000000004E-2</v>
      </c>
      <c r="JC20" s="168">
        <f t="shared" ca="1" si="115"/>
        <v>1</v>
      </c>
      <c r="JD20" s="22">
        <f t="shared" ca="1" si="115"/>
        <v>0</v>
      </c>
      <c r="JE20" s="22">
        <f t="shared" ca="1" si="115"/>
        <v>1</v>
      </c>
      <c r="JF20" s="22">
        <f t="shared" ca="1" si="115"/>
        <v>1</v>
      </c>
      <c r="JG20" s="22">
        <f t="shared" ca="1" si="115"/>
        <v>0</v>
      </c>
      <c r="JH20" s="22">
        <f t="shared" ca="1" si="115"/>
        <v>70</v>
      </c>
      <c r="JI20" s="22">
        <f t="shared" ca="1" si="115"/>
        <v>50</v>
      </c>
      <c r="JJ20" s="22">
        <f t="shared" ca="1" si="115"/>
        <v>70</v>
      </c>
      <c r="JK20" s="22">
        <f t="shared" ca="1" si="115"/>
        <v>50</v>
      </c>
      <c r="JL20" s="5">
        <f>INDEX(i.WoolPrices,$V20,JL$15)</f>
        <v>1.25</v>
      </c>
      <c r="JM20" s="5">
        <f>INDEX(i.MeatPrices,$W20,JM$15)</f>
        <v>1.5</v>
      </c>
      <c r="JN20" s="5">
        <f>INDEX(i.GrainPrices,$X20,JN$15)</f>
        <v>1.25</v>
      </c>
      <c r="JO20" s="166">
        <f t="shared" si="107"/>
        <v>1.25</v>
      </c>
      <c r="JP20" s="166">
        <f t="shared" si="107"/>
        <v>1.25</v>
      </c>
      <c r="JQ20" s="22">
        <f t="shared" ca="1" si="115"/>
        <v>1</v>
      </c>
      <c r="JR20" s="10"/>
      <c r="JS20" s="22">
        <f t="shared" ca="1" si="115"/>
        <v>1</v>
      </c>
      <c r="JT20" s="166">
        <f>INDEX(i.pasture_prod,$T20)</f>
        <v>1.1499999999999999</v>
      </c>
      <c r="JU20" s="168">
        <f t="shared" ca="1" si="115"/>
        <v>1</v>
      </c>
      <c r="JV20" s="22">
        <f t="shared" ca="1" si="115"/>
        <v>1</v>
      </c>
      <c r="JW20" s="22">
        <f t="shared" ca="1" si="115"/>
        <v>1</v>
      </c>
      <c r="JX20" s="168">
        <f t="shared" ca="1" si="115"/>
        <v>1</v>
      </c>
      <c r="JY20" s="22">
        <f t="shared" ca="1" si="115"/>
        <v>1</v>
      </c>
      <c r="JZ20" s="22">
        <f t="shared" ca="1" si="115"/>
        <v>1</v>
      </c>
      <c r="KA20" s="166">
        <f>INDEX(i.pasture_prod,$T20)</f>
        <v>1.1499999999999999</v>
      </c>
      <c r="KB20" s="166">
        <f>INDEX(i.all_rot_yield,$S20)</f>
        <v>1.1499999999999999</v>
      </c>
      <c r="KC20" s="166">
        <f>INDEX(i.mach_option,$N20)</f>
        <v>1</v>
      </c>
      <c r="KD20" s="166">
        <f>INDEX(overdraw,$M20)</f>
        <v>1500000</v>
      </c>
      <c r="KE20" s="166">
        <f>INDEX(i.casual_ub,$Q20)</f>
        <v>99</v>
      </c>
      <c r="KF20" s="166" t="str">
        <f>INDEX(i.seedharv_casual_ub,$Q20)</f>
        <v>-</v>
      </c>
      <c r="KG20" s="166" t="b">
        <f>INDEX(i.cropgraze_inc,$R20)</f>
        <v>1</v>
      </c>
      <c r="KH20" s="22">
        <f t="shared" ca="1" si="115"/>
        <v>0</v>
      </c>
      <c r="KI20" s="27">
        <v>0</v>
      </c>
    </row>
    <row r="21" spans="1:295" s="127" customFormat="1" outlineLevel="1">
      <c r="A21" s="126">
        <f t="shared" si="13"/>
        <v>16</v>
      </c>
      <c r="B21" s="126"/>
      <c r="D21" s="148"/>
      <c r="E21" s="127" t="b">
        <v>0</v>
      </c>
      <c r="H21" s="126"/>
      <c r="I21" s="126"/>
      <c r="J21" s="126"/>
      <c r="K21" s="126"/>
      <c r="L21" s="126"/>
      <c r="M21" s="126"/>
      <c r="N21" s="126"/>
      <c r="O21" s="126"/>
      <c r="P21" s="126"/>
      <c r="Q21" s="126"/>
      <c r="R21" s="126"/>
      <c r="S21" s="126"/>
      <c r="T21" s="126"/>
      <c r="U21" s="126"/>
      <c r="V21" s="126"/>
      <c r="W21" s="126"/>
      <c r="X21" s="126"/>
      <c r="Y21" s="126"/>
      <c r="AA21" s="141" t="str">
        <f ca="1">"blank "&amp;TEXT(RAND(),"0.000")</f>
        <v>blank 0.426</v>
      </c>
      <c r="AB21" s="10" t="str">
        <f ca="1">IF(COUNTIF(AA$5:AA21,AA21)=1,"-","Dup")</f>
        <v>-</v>
      </c>
      <c r="AC21" s="10"/>
      <c r="AD21" s="16"/>
      <c r="AE21" s="16"/>
      <c r="AF21" s="16"/>
      <c r="AG21" s="16"/>
      <c r="AH21" s="16"/>
      <c r="AI21" s="154"/>
      <c r="AJ21" s="10"/>
      <c r="AK21" s="16"/>
      <c r="AL21" s="154"/>
      <c r="AM21" s="154"/>
      <c r="AN21" s="154"/>
      <c r="AO21" s="16"/>
      <c r="AP21" s="154"/>
      <c r="AQ21" s="154"/>
      <c r="AR21" s="198"/>
      <c r="AS21" s="198"/>
      <c r="AT21" s="198"/>
      <c r="AU21" s="198"/>
      <c r="AV21" s="198"/>
      <c r="AW21" s="10"/>
      <c r="AX21" s="16"/>
      <c r="AY21" s="154"/>
      <c r="AZ21" s="16"/>
      <c r="BA21" s="16"/>
      <c r="BB21" s="16"/>
      <c r="BC21" s="154"/>
      <c r="BD21" s="16"/>
      <c r="BE21" s="16"/>
      <c r="BF21" s="16"/>
      <c r="BG21" s="16"/>
      <c r="BH21" s="16"/>
      <c r="BI21" s="16"/>
      <c r="BJ21" s="16"/>
      <c r="BK21" s="10"/>
      <c r="BL21" s="16"/>
      <c r="BM21" s="16"/>
      <c r="BN21" s="16"/>
      <c r="BO21" s="16"/>
      <c r="BP21" s="16"/>
      <c r="BQ21" s="16"/>
      <c r="BR21" s="16"/>
      <c r="BS21" s="16"/>
      <c r="BT21" s="16"/>
      <c r="BU21" s="16"/>
      <c r="BV21" s="16"/>
      <c r="BW21" s="16"/>
      <c r="BX21" s="16"/>
      <c r="BY21" s="16"/>
      <c r="BZ21" s="16"/>
      <c r="CA21" s="16"/>
      <c r="CB21" s="16"/>
      <c r="CC21" s="16"/>
      <c r="CD21" s="16"/>
      <c r="CE21" s="16"/>
      <c r="CF21" s="16"/>
      <c r="CG21" s="10"/>
      <c r="CH21" s="16"/>
      <c r="CI21" s="16"/>
      <c r="CJ21" s="16"/>
      <c r="CK21" s="16"/>
      <c r="CL21" s="16"/>
      <c r="CM21" s="16"/>
      <c r="CN21" s="16"/>
      <c r="CO21" s="16"/>
      <c r="CP21" s="16"/>
      <c r="CQ21" s="16"/>
      <c r="CR21" s="16"/>
      <c r="CS21" s="16"/>
      <c r="CT21" s="16"/>
      <c r="CU21" s="16"/>
      <c r="CV21" s="16"/>
      <c r="CW21" s="16"/>
      <c r="CX21" s="16"/>
      <c r="CY21" s="16"/>
      <c r="CZ21" s="16"/>
      <c r="DA21" s="16"/>
      <c r="DB21" s="16"/>
      <c r="DC21" s="16"/>
      <c r="DD21" s="16"/>
      <c r="DE21" s="16"/>
      <c r="DF21" s="16"/>
      <c r="DG21" s="154"/>
      <c r="DH21" s="154"/>
      <c r="DI21" s="16"/>
      <c r="DJ21" s="16"/>
      <c r="DK21" s="16"/>
      <c r="DL21" s="16"/>
      <c r="DM21" s="16"/>
      <c r="DN21" s="16"/>
      <c r="DO21" s="154"/>
      <c r="DP21" s="154"/>
      <c r="DQ21" s="16"/>
      <c r="DR21" s="16"/>
      <c r="DS21" s="16"/>
      <c r="DT21" s="16"/>
      <c r="DU21" s="16"/>
      <c r="DV21" s="16"/>
      <c r="DW21" s="16"/>
      <c r="DX21" s="10"/>
      <c r="DY21" s="154"/>
      <c r="DZ21" s="16"/>
      <c r="EA21" s="154"/>
      <c r="EB21" s="154"/>
      <c r="EC21" s="154"/>
      <c r="ED21" s="154"/>
      <c r="EE21" s="16"/>
      <c r="EF21" s="16"/>
      <c r="EG21" s="16"/>
      <c r="EH21" s="16"/>
      <c r="EI21" s="16"/>
      <c r="EJ21" s="16"/>
      <c r="EK21" s="16"/>
      <c r="EL21" s="16"/>
      <c r="EM21" s="16"/>
      <c r="EN21" s="16"/>
      <c r="EO21" s="16"/>
      <c r="EP21" s="16"/>
      <c r="EQ21" s="16"/>
      <c r="ER21" s="16"/>
      <c r="ES21" s="16"/>
      <c r="ET21" s="16"/>
      <c r="EU21" s="16"/>
      <c r="EV21" s="16"/>
      <c r="EW21" s="16"/>
      <c r="EX21" s="16"/>
      <c r="EY21" s="16"/>
      <c r="EZ21" s="16"/>
      <c r="FA21" s="16"/>
      <c r="FB21" s="16"/>
      <c r="FC21" s="154"/>
      <c r="FD21" s="154"/>
      <c r="FE21" s="154"/>
      <c r="FF21" s="154"/>
      <c r="FG21" s="154"/>
      <c r="FH21" s="154"/>
      <c r="FI21" s="10"/>
      <c r="FJ21" s="16"/>
      <c r="FK21" s="16"/>
      <c r="FL21" s="16"/>
      <c r="FM21" s="16"/>
      <c r="FN21" s="154"/>
      <c r="FO21" s="16"/>
      <c r="FP21" s="16"/>
      <c r="FQ21" s="16"/>
      <c r="FR21" s="16"/>
      <c r="FS21" s="16"/>
      <c r="FT21" s="16"/>
      <c r="FU21" s="16"/>
      <c r="FV21" s="16"/>
      <c r="FW21" s="16"/>
      <c r="FX21" s="16"/>
      <c r="FY21" s="16"/>
      <c r="FZ21" s="16"/>
      <c r="GA21" s="16"/>
      <c r="GB21" s="16"/>
      <c r="GC21" s="16"/>
      <c r="GD21" s="16"/>
      <c r="GE21" s="16"/>
      <c r="GF21" s="16"/>
      <c r="GG21" s="16"/>
      <c r="GH21" s="16"/>
      <c r="GI21" s="16"/>
      <c r="GJ21" s="154"/>
      <c r="GK21" s="154"/>
      <c r="GL21" s="154"/>
      <c r="GM21" s="154"/>
      <c r="GN21" s="16"/>
      <c r="GO21" s="16"/>
      <c r="GP21" s="16"/>
      <c r="GQ21" s="16"/>
      <c r="GR21" s="16"/>
      <c r="GS21" s="16"/>
      <c r="GT21" s="16"/>
      <c r="GU21" s="16"/>
      <c r="GV21" s="16"/>
      <c r="GW21" s="16"/>
      <c r="GX21" s="16"/>
      <c r="GY21" s="154"/>
      <c r="GZ21" s="154"/>
      <c r="HA21" s="154"/>
      <c r="HB21" s="154"/>
      <c r="HC21" s="154"/>
      <c r="HD21" s="154"/>
      <c r="HE21" s="154"/>
      <c r="HF21" s="154"/>
      <c r="HG21" s="154"/>
      <c r="HH21" s="154"/>
      <c r="HI21" s="154"/>
      <c r="HJ21" s="154"/>
      <c r="HK21" s="154"/>
      <c r="HL21" s="154"/>
      <c r="HM21" s="154"/>
      <c r="HN21" s="154"/>
      <c r="HO21" s="154"/>
      <c r="HP21" s="154"/>
      <c r="HQ21" s="154"/>
      <c r="HR21" s="154"/>
      <c r="HS21" s="154"/>
      <c r="HT21" s="154"/>
      <c r="HU21" s="154"/>
      <c r="HV21" s="154"/>
      <c r="HW21" s="154"/>
      <c r="HX21" s="154"/>
      <c r="HY21" s="154"/>
      <c r="HZ21" s="154"/>
      <c r="IA21" s="154"/>
      <c r="IB21" s="154"/>
      <c r="IC21" s="154"/>
      <c r="ID21" s="154"/>
      <c r="IE21" s="154"/>
      <c r="IF21" s="154"/>
      <c r="IG21" s="154"/>
      <c r="IH21" s="154"/>
      <c r="II21" s="154"/>
      <c r="IJ21" s="154"/>
      <c r="IK21" s="154"/>
      <c r="IL21" s="154"/>
      <c r="IM21" s="154"/>
      <c r="IN21" s="154"/>
      <c r="IO21" s="154"/>
      <c r="IP21" s="154"/>
      <c r="IQ21" s="154"/>
      <c r="IR21" s="154"/>
      <c r="IS21" s="154"/>
      <c r="IT21" s="154"/>
      <c r="IU21" s="154"/>
      <c r="IV21" s="154"/>
      <c r="IW21" s="154"/>
      <c r="IX21" s="154"/>
      <c r="IY21" s="154"/>
      <c r="IZ21" s="10"/>
      <c r="JA21" s="16"/>
      <c r="JB21" s="154"/>
      <c r="JC21" s="154"/>
      <c r="JD21" s="16"/>
      <c r="JE21" s="16"/>
      <c r="JF21" s="16"/>
      <c r="JG21" s="16"/>
      <c r="JH21" s="16"/>
      <c r="JI21" s="16"/>
      <c r="JJ21" s="16"/>
      <c r="JK21" s="16"/>
      <c r="JL21" s="16"/>
      <c r="JM21" s="16"/>
      <c r="JN21" s="16"/>
      <c r="JO21" s="154"/>
      <c r="JP21" s="154"/>
      <c r="JQ21" s="16"/>
      <c r="JR21" s="10"/>
      <c r="JS21" s="16"/>
      <c r="JT21" s="154"/>
      <c r="JU21" s="154"/>
      <c r="JV21" s="16"/>
      <c r="JW21" s="16"/>
      <c r="JX21" s="154"/>
      <c r="JY21" s="16"/>
      <c r="JZ21" s="16"/>
      <c r="KA21" s="154"/>
      <c r="KB21" s="16"/>
      <c r="KC21" s="154"/>
      <c r="KD21" s="154"/>
      <c r="KE21" s="154"/>
      <c r="KF21" s="154"/>
      <c r="KG21" s="154"/>
      <c r="KH21" s="16"/>
      <c r="KI21" s="27">
        <v>0</v>
      </c>
    </row>
    <row r="22" spans="1:295" s="127" customFormat="1">
      <c r="A22" s="126">
        <f>ROW(A22)-5</f>
        <v>17</v>
      </c>
      <c r="B22" s="126"/>
      <c r="C22" s="32">
        <v>2</v>
      </c>
      <c r="D22" s="32"/>
      <c r="E22" s="127" t="b">
        <v>0</v>
      </c>
      <c r="F22" s="128"/>
      <c r="G22" s="125" t="s">
        <v>917</v>
      </c>
      <c r="H22" s="127">
        <v>1</v>
      </c>
      <c r="I22" s="127">
        <v>1</v>
      </c>
      <c r="J22" s="148">
        <v>1</v>
      </c>
      <c r="K22" s="148">
        <v>1</v>
      </c>
      <c r="L22" s="127">
        <v>1</v>
      </c>
      <c r="M22" s="127">
        <v>1</v>
      </c>
      <c r="N22" s="148">
        <v>1</v>
      </c>
      <c r="O22" s="148">
        <v>1</v>
      </c>
      <c r="P22" s="148">
        <v>1</v>
      </c>
      <c r="Q22" s="148">
        <v>1</v>
      </c>
      <c r="R22" s="148">
        <v>1</v>
      </c>
      <c r="S22" s="148">
        <v>1</v>
      </c>
      <c r="T22" s="148">
        <v>1</v>
      </c>
      <c r="U22" s="148">
        <v>1</v>
      </c>
      <c r="V22" s="127">
        <v>1</v>
      </c>
      <c r="W22" s="127">
        <v>1</v>
      </c>
      <c r="X22" s="127">
        <v>1</v>
      </c>
      <c r="Y22" s="148">
        <v>1</v>
      </c>
      <c r="Z22" s="127">
        <v>0</v>
      </c>
      <c r="AA22" s="139" t="s">
        <v>1579</v>
      </c>
      <c r="AB22" s="10" t="str">
        <f ca="1">IF(COUNTIF(AA$5:AA22,AA22)=1,"-","Dup")</f>
        <v>-</v>
      </c>
      <c r="AC22" s="10"/>
      <c r="AD22" s="16"/>
      <c r="AE22" s="16"/>
      <c r="AF22" s="16"/>
      <c r="AG22" s="16"/>
      <c r="AH22" s="16"/>
      <c r="AI22" s="154"/>
      <c r="AJ22" s="10"/>
      <c r="AK22" s="16"/>
      <c r="AL22" s="154"/>
      <c r="AM22" s="154"/>
      <c r="AN22" s="154"/>
      <c r="AO22" s="16"/>
      <c r="AP22" s="154"/>
      <c r="AQ22" s="154"/>
      <c r="AR22" s="198"/>
      <c r="AS22" s="198"/>
      <c r="AT22" s="198"/>
      <c r="AU22" s="198"/>
      <c r="AV22" s="198"/>
      <c r="AW22" s="10"/>
      <c r="AX22" s="16"/>
      <c r="AY22" s="154"/>
      <c r="AZ22" s="16"/>
      <c r="BA22" s="16" t="s">
        <v>1027</v>
      </c>
      <c r="BB22" s="16"/>
      <c r="BC22" s="154"/>
      <c r="BD22" s="16"/>
      <c r="BE22" s="16"/>
      <c r="BF22" s="16"/>
      <c r="BG22" s="16"/>
      <c r="BH22" s="16"/>
      <c r="BI22" s="16"/>
      <c r="BJ22" s="16"/>
      <c r="BK22" s="10"/>
      <c r="BL22" s="16"/>
      <c r="BM22" s="16"/>
      <c r="BN22" s="16"/>
      <c r="BO22" s="16"/>
      <c r="BP22" s="16"/>
      <c r="BQ22" s="16"/>
      <c r="BR22" s="16"/>
      <c r="BS22" s="16"/>
      <c r="BT22" s="16"/>
      <c r="BU22" s="16"/>
      <c r="BV22" s="16"/>
      <c r="BW22" s="16"/>
      <c r="BX22" s="16"/>
      <c r="BY22" s="16"/>
      <c r="BZ22" s="16"/>
      <c r="CA22" s="16"/>
      <c r="CB22" s="16"/>
      <c r="CC22" s="16"/>
      <c r="CD22" s="16"/>
      <c r="CE22" s="16"/>
      <c r="CF22" s="16"/>
      <c r="CG22" s="10"/>
      <c r="CH22" s="16"/>
      <c r="CI22" s="16"/>
      <c r="CJ22" s="16"/>
      <c r="CK22" s="16"/>
      <c r="CL22" s="16"/>
      <c r="CM22" s="16"/>
      <c r="CN22" s="16"/>
      <c r="CO22" s="16"/>
      <c r="CP22" s="16"/>
      <c r="CQ22" s="16"/>
      <c r="CR22" s="16"/>
      <c r="CS22" s="16"/>
      <c r="CT22" s="16"/>
      <c r="CU22" s="16"/>
      <c r="CV22" s="16"/>
      <c r="CW22" s="16"/>
      <c r="CX22" s="16"/>
      <c r="CY22" s="16"/>
      <c r="CZ22" s="16"/>
      <c r="DA22" s="16"/>
      <c r="DB22" s="16"/>
      <c r="DC22" s="16"/>
      <c r="DD22" s="16"/>
      <c r="DE22" s="16"/>
      <c r="DF22" s="16"/>
      <c r="DG22" s="154"/>
      <c r="DH22" s="154"/>
      <c r="DI22" s="16"/>
      <c r="DJ22" s="16"/>
      <c r="DK22" s="16"/>
      <c r="DL22" s="16"/>
      <c r="DM22" s="16"/>
      <c r="DN22" s="16"/>
      <c r="DO22" s="154"/>
      <c r="DP22" s="154"/>
      <c r="DQ22" s="16"/>
      <c r="DR22" s="16"/>
      <c r="DS22" s="16"/>
      <c r="DT22" s="16"/>
      <c r="DU22" s="16"/>
      <c r="DV22" s="16"/>
      <c r="DW22" s="16"/>
      <c r="DX22" s="10"/>
      <c r="DY22" s="154"/>
      <c r="DZ22" s="16"/>
      <c r="EA22" s="154"/>
      <c r="EB22" s="154"/>
      <c r="EC22" s="154"/>
      <c r="ED22" s="154"/>
      <c r="EE22" s="16"/>
      <c r="EF22" s="16"/>
      <c r="EG22" s="16"/>
      <c r="EH22" s="16"/>
      <c r="EI22" s="16"/>
      <c r="EJ22" s="16"/>
      <c r="EK22" s="16"/>
      <c r="EL22" s="16"/>
      <c r="EM22" s="16"/>
      <c r="EN22" s="16"/>
      <c r="EO22" s="16"/>
      <c r="EP22" s="16"/>
      <c r="EQ22" s="16"/>
      <c r="ER22" s="16"/>
      <c r="ES22" s="16"/>
      <c r="ET22" s="16"/>
      <c r="EU22" s="16"/>
      <c r="EV22" s="16"/>
      <c r="EW22" s="16"/>
      <c r="EX22" s="16"/>
      <c r="EY22" s="16"/>
      <c r="EZ22" s="16"/>
      <c r="FA22" s="16"/>
      <c r="FB22" s="16"/>
      <c r="FC22" s="154"/>
      <c r="FD22" s="154"/>
      <c r="FE22" s="154"/>
      <c r="FF22" s="154"/>
      <c r="FG22" s="154"/>
      <c r="FH22" s="154"/>
      <c r="FI22" s="10"/>
      <c r="FJ22" s="16"/>
      <c r="FK22" s="16"/>
      <c r="FL22" s="16"/>
      <c r="FM22" s="16"/>
      <c r="FN22" s="154"/>
      <c r="FO22" s="16"/>
      <c r="FP22" s="16"/>
      <c r="FQ22" s="16"/>
      <c r="FR22" s="16"/>
      <c r="FS22" s="16"/>
      <c r="FT22" s="16"/>
      <c r="FU22" s="16"/>
      <c r="FV22" s="16"/>
      <c r="FW22" s="16"/>
      <c r="FX22" s="16"/>
      <c r="FY22" s="16"/>
      <c r="FZ22" s="16"/>
      <c r="GA22" s="16"/>
      <c r="GB22" s="16"/>
      <c r="GC22" s="16"/>
      <c r="GD22" s="16"/>
      <c r="GE22" s="16"/>
      <c r="GF22" s="16"/>
      <c r="GG22" s="16"/>
      <c r="GH22" s="16"/>
      <c r="GI22" s="16"/>
      <c r="GJ22" s="154"/>
      <c r="GK22" s="154"/>
      <c r="GL22" s="154"/>
      <c r="GM22" s="154"/>
      <c r="GN22" s="16"/>
      <c r="GO22" s="16"/>
      <c r="GP22" s="16"/>
      <c r="GQ22" s="16"/>
      <c r="GR22" s="16"/>
      <c r="GS22" s="16"/>
      <c r="GT22" s="16"/>
      <c r="GU22" s="16"/>
      <c r="GV22" s="16"/>
      <c r="GW22" s="16"/>
      <c r="GX22" s="16"/>
      <c r="GY22" s="154"/>
      <c r="GZ22" s="154"/>
      <c r="HA22" s="154"/>
      <c r="HB22" s="154"/>
      <c r="HC22" s="154"/>
      <c r="HD22" s="154"/>
      <c r="HE22" s="154"/>
      <c r="HF22" s="154"/>
      <c r="HG22" s="154"/>
      <c r="HH22" s="154"/>
      <c r="HI22" s="154"/>
      <c r="HJ22" s="154"/>
      <c r="HK22" s="154"/>
      <c r="HL22" s="154"/>
      <c r="HM22" s="154"/>
      <c r="HN22" s="154"/>
      <c r="HO22" s="154"/>
      <c r="HP22" s="154"/>
      <c r="HQ22" s="154"/>
      <c r="HR22" s="154"/>
      <c r="HS22" s="154"/>
      <c r="HT22" s="154"/>
      <c r="HU22" s="154"/>
      <c r="HV22" s="154"/>
      <c r="HW22" s="154"/>
      <c r="HX22" s="154"/>
      <c r="HY22" s="154"/>
      <c r="HZ22" s="154"/>
      <c r="IA22" s="154"/>
      <c r="IB22" s="154"/>
      <c r="IC22" s="154"/>
      <c r="ID22" s="154"/>
      <c r="IE22" s="154"/>
      <c r="IF22" s="154"/>
      <c r="IG22" s="154"/>
      <c r="IH22" s="154"/>
      <c r="II22" s="154"/>
      <c r="IJ22" s="154"/>
      <c r="IK22" s="154"/>
      <c r="IL22" s="154"/>
      <c r="IM22" s="154"/>
      <c r="IN22" s="154"/>
      <c r="IO22" s="154"/>
      <c r="IP22" s="154"/>
      <c r="IQ22" s="154"/>
      <c r="IR22" s="154"/>
      <c r="IS22" s="154"/>
      <c r="IT22" s="154"/>
      <c r="IU22" s="154"/>
      <c r="IV22" s="154"/>
      <c r="IW22" s="154"/>
      <c r="IX22" s="154"/>
      <c r="IY22" s="154"/>
      <c r="IZ22" s="10"/>
      <c r="JA22" s="16"/>
      <c r="JB22" s="154"/>
      <c r="JC22" s="154"/>
      <c r="JD22" s="16"/>
      <c r="JE22" s="16"/>
      <c r="JF22" s="16"/>
      <c r="JG22" s="16"/>
      <c r="JH22" s="16"/>
      <c r="JI22" s="16"/>
      <c r="JJ22" s="16"/>
      <c r="JK22" s="16"/>
      <c r="JL22" s="16"/>
      <c r="JM22" s="16"/>
      <c r="JN22" s="16"/>
      <c r="JO22" s="154"/>
      <c r="JP22" s="154"/>
      <c r="JQ22" s="16"/>
      <c r="JR22" s="10"/>
      <c r="JS22" s="16"/>
      <c r="JT22" s="154"/>
      <c r="JU22" s="154"/>
      <c r="JV22" s="16"/>
      <c r="JW22" s="16"/>
      <c r="JX22" s="154"/>
      <c r="JY22" s="16"/>
      <c r="JZ22" s="16"/>
      <c r="KA22" s="154"/>
      <c r="KB22" s="16"/>
      <c r="KC22" s="154"/>
      <c r="KD22" s="154"/>
      <c r="KE22" s="154"/>
      <c r="KF22" s="154"/>
      <c r="KG22" s="154"/>
      <c r="KH22" s="16"/>
      <c r="KI22" s="27">
        <v>0</v>
      </c>
    </row>
    <row r="23" spans="1:295" s="127" customFormat="1" outlineLevel="1">
      <c r="A23" s="126">
        <f>ROW(A23)-5</f>
        <v>18</v>
      </c>
      <c r="B23" s="126"/>
      <c r="D23" s="148"/>
      <c r="E23" s="127" t="b">
        <v>0</v>
      </c>
      <c r="F23" s="128"/>
      <c r="G23" s="125" t="s">
        <v>918</v>
      </c>
      <c r="H23" s="127">
        <v>3</v>
      </c>
      <c r="I23" s="127">
        <v>3</v>
      </c>
      <c r="J23" s="148">
        <v>2</v>
      </c>
      <c r="K23" s="148">
        <v>4</v>
      </c>
      <c r="L23" s="127">
        <v>3</v>
      </c>
      <c r="M23" s="127">
        <v>3</v>
      </c>
      <c r="N23" s="148">
        <v>3</v>
      </c>
      <c r="O23" s="148">
        <v>3</v>
      </c>
      <c r="P23" s="148">
        <v>3</v>
      </c>
      <c r="Q23" s="148">
        <v>3</v>
      </c>
      <c r="R23" s="148">
        <v>3</v>
      </c>
      <c r="S23" s="148">
        <v>3</v>
      </c>
      <c r="T23" s="148">
        <v>3</v>
      </c>
      <c r="U23" s="148">
        <v>4</v>
      </c>
      <c r="V23" s="127">
        <v>1</v>
      </c>
      <c r="W23" s="127">
        <v>1</v>
      </c>
      <c r="X23" s="127">
        <v>1</v>
      </c>
      <c r="Y23" s="148">
        <v>1</v>
      </c>
      <c r="Z23" s="127">
        <v>0</v>
      </c>
      <c r="AA23" s="140" t="str">
        <f t="array" ref="AA23">PRODUCT($H23:$Z23-$H22:$Z22+1)&amp;" "&amp;AA22&amp;" specific pointers"</f>
        <v>5668704 Feedsupply  specific pointers</v>
      </c>
      <c r="AB23" s="10" t="str">
        <f ca="1">IF(COUNTIF(AA$5:AA23,AA23)=1,"-","Dup")</f>
        <v>-</v>
      </c>
      <c r="AC23" s="10"/>
      <c r="AD23" s="16"/>
      <c r="AE23" s="16"/>
      <c r="AF23" s="16"/>
      <c r="AG23" s="16"/>
      <c r="AH23" s="16"/>
      <c r="AI23" s="154"/>
      <c r="AJ23" s="10"/>
      <c r="AK23" s="16"/>
      <c r="AL23" s="154"/>
      <c r="AM23" s="154"/>
      <c r="AN23" s="154"/>
      <c r="AO23" s="16"/>
      <c r="AP23" s="154"/>
      <c r="AQ23" s="154"/>
      <c r="AR23" s="198"/>
      <c r="AS23" s="198"/>
      <c r="AT23" s="198"/>
      <c r="AU23" s="198"/>
      <c r="AV23" s="198"/>
      <c r="AW23" s="10"/>
      <c r="AX23" s="16"/>
      <c r="AY23" s="154"/>
      <c r="AZ23" s="16"/>
      <c r="BA23" s="16" t="s">
        <v>1028</v>
      </c>
      <c r="BB23" s="16"/>
      <c r="BC23" s="161"/>
      <c r="BD23" s="16"/>
      <c r="BE23" s="16"/>
      <c r="BF23" s="16"/>
      <c r="BG23" s="16"/>
      <c r="BH23" s="16"/>
      <c r="BI23" s="16"/>
      <c r="BJ23" s="16"/>
      <c r="BK23" s="10"/>
      <c r="BL23" s="16"/>
      <c r="BM23" s="16"/>
      <c r="BN23" s="16"/>
      <c r="BO23" s="16"/>
      <c r="BP23" s="16"/>
      <c r="BQ23" s="16"/>
      <c r="BR23" s="16"/>
      <c r="BS23" s="16"/>
      <c r="BT23" s="16"/>
      <c r="BU23" s="16"/>
      <c r="BV23" s="16"/>
      <c r="BW23" s="16"/>
      <c r="BX23" s="16"/>
      <c r="BY23" s="16"/>
      <c r="BZ23" s="16"/>
      <c r="CA23" s="16"/>
      <c r="CB23" s="16"/>
      <c r="CC23" s="16"/>
      <c r="CD23" s="16"/>
      <c r="CE23" s="16"/>
      <c r="CF23" s="16"/>
      <c r="CG23" s="10"/>
      <c r="CH23" s="16"/>
      <c r="CI23" s="16"/>
      <c r="CJ23" s="16"/>
      <c r="CK23" s="16"/>
      <c r="CL23" s="16"/>
      <c r="CM23" s="16"/>
      <c r="CN23" s="16"/>
      <c r="CO23" s="16"/>
      <c r="CP23" s="16"/>
      <c r="CQ23" s="16"/>
      <c r="CR23" s="16"/>
      <c r="CS23" s="16"/>
      <c r="CT23" s="16"/>
      <c r="CU23" s="16"/>
      <c r="CV23" s="16"/>
      <c r="CW23" s="16"/>
      <c r="CX23" s="16"/>
      <c r="CY23" s="16"/>
      <c r="CZ23" s="16"/>
      <c r="DA23" s="16"/>
      <c r="DB23" s="16"/>
      <c r="DC23" s="16"/>
      <c r="DD23" s="16"/>
      <c r="DE23" s="16"/>
      <c r="DF23" s="16"/>
      <c r="DG23" s="154"/>
      <c r="DH23" s="154"/>
      <c r="DI23" s="16"/>
      <c r="DJ23" s="16"/>
      <c r="DK23" s="16"/>
      <c r="DL23" s="16"/>
      <c r="DM23" s="16"/>
      <c r="DN23" s="16"/>
      <c r="DO23" s="154"/>
      <c r="DP23" s="154"/>
      <c r="DQ23" s="16"/>
      <c r="DR23" s="16"/>
      <c r="DS23" s="16"/>
      <c r="DT23" s="16"/>
      <c r="DU23" s="16"/>
      <c r="DV23" s="16"/>
      <c r="DW23" s="16"/>
      <c r="DX23" s="10"/>
      <c r="DY23" s="154"/>
      <c r="DZ23" s="16"/>
      <c r="EA23" s="154"/>
      <c r="EB23" s="154"/>
      <c r="EC23" s="154"/>
      <c r="ED23" s="154"/>
      <c r="EE23" s="16"/>
      <c r="EF23" s="16"/>
      <c r="EG23" s="16"/>
      <c r="EH23" s="16"/>
      <c r="EI23" s="16"/>
      <c r="EJ23" s="16"/>
      <c r="EK23" s="16"/>
      <c r="EL23" s="16"/>
      <c r="EM23" s="16"/>
      <c r="EN23" s="16"/>
      <c r="EO23" s="16"/>
      <c r="EP23" s="16"/>
      <c r="EQ23" s="16"/>
      <c r="ER23" s="16"/>
      <c r="ES23" s="16"/>
      <c r="ET23" s="16"/>
      <c r="EU23" s="16"/>
      <c r="EV23" s="16"/>
      <c r="EW23" s="16"/>
      <c r="EX23" s="16"/>
      <c r="EY23" s="16"/>
      <c r="EZ23" s="16"/>
      <c r="FA23" s="16"/>
      <c r="FB23" s="16"/>
      <c r="FC23" s="154"/>
      <c r="FD23" s="154"/>
      <c r="FE23" s="154"/>
      <c r="FF23" s="154"/>
      <c r="FG23" s="154"/>
      <c r="FH23" s="154"/>
      <c r="FI23" s="10"/>
      <c r="FJ23" s="16"/>
      <c r="FK23" s="16"/>
      <c r="FL23" s="16"/>
      <c r="FM23" s="16"/>
      <c r="FN23" s="154"/>
      <c r="FO23" s="21"/>
      <c r="FP23" s="21"/>
      <c r="FQ23" s="21"/>
      <c r="FR23" s="21"/>
      <c r="FS23" s="16"/>
      <c r="FT23" s="16"/>
      <c r="FU23" s="21"/>
      <c r="FV23" s="21"/>
      <c r="FW23" s="21"/>
      <c r="FX23" s="21"/>
      <c r="FY23" s="21"/>
      <c r="FZ23" s="21"/>
      <c r="GA23" s="16"/>
      <c r="GB23" s="16"/>
      <c r="GC23" s="21"/>
      <c r="GD23" s="16"/>
      <c r="GE23" s="16"/>
      <c r="GF23" s="16"/>
      <c r="GG23" s="16"/>
      <c r="GH23" s="16"/>
      <c r="GI23" s="16"/>
      <c r="GJ23" s="154"/>
      <c r="GK23" s="154"/>
      <c r="GL23" s="154"/>
      <c r="GM23" s="154"/>
      <c r="GN23" s="16"/>
      <c r="GO23" s="21"/>
      <c r="GP23" s="16"/>
      <c r="GQ23" s="16"/>
      <c r="GR23" s="21"/>
      <c r="GS23" s="21"/>
      <c r="GT23" s="21"/>
      <c r="GU23" s="21"/>
      <c r="GV23" s="21"/>
      <c r="GW23" s="21"/>
      <c r="GX23" s="16"/>
      <c r="GY23" s="154"/>
      <c r="GZ23" s="154"/>
      <c r="HA23" s="154"/>
      <c r="HB23" s="154"/>
      <c r="HC23" s="154"/>
      <c r="HD23" s="154"/>
      <c r="HE23" s="154"/>
      <c r="HF23" s="154"/>
      <c r="HG23" s="154"/>
      <c r="HH23" s="154"/>
      <c r="HI23" s="154"/>
      <c r="HJ23" s="154"/>
      <c r="HK23" s="154"/>
      <c r="HL23" s="154"/>
      <c r="HM23" s="154"/>
      <c r="HN23" s="154"/>
      <c r="HO23" s="154"/>
      <c r="HP23" s="154"/>
      <c r="HQ23" s="154"/>
      <c r="HR23" s="154"/>
      <c r="HS23" s="154"/>
      <c r="HT23" s="154"/>
      <c r="HU23" s="154"/>
      <c r="HV23" s="154"/>
      <c r="HW23" s="154"/>
      <c r="HX23" s="154"/>
      <c r="HY23" s="154"/>
      <c r="HZ23" s="154"/>
      <c r="IA23" s="154"/>
      <c r="IB23" s="154"/>
      <c r="IC23" s="154"/>
      <c r="ID23" s="154"/>
      <c r="IE23" s="154"/>
      <c r="IF23" s="154"/>
      <c r="IG23" s="154"/>
      <c r="IH23" s="154"/>
      <c r="II23" s="154"/>
      <c r="IJ23" s="154"/>
      <c r="IK23" s="154"/>
      <c r="IL23" s="154"/>
      <c r="IM23" s="154"/>
      <c r="IN23" s="154"/>
      <c r="IO23" s="154"/>
      <c r="IP23" s="154"/>
      <c r="IQ23" s="154"/>
      <c r="IR23" s="154"/>
      <c r="IS23" s="154"/>
      <c r="IT23" s="154"/>
      <c r="IU23" s="154"/>
      <c r="IV23" s="154"/>
      <c r="IW23" s="154"/>
      <c r="IX23" s="154"/>
      <c r="IY23" s="154"/>
      <c r="IZ23" s="10"/>
      <c r="JA23" s="16"/>
      <c r="JB23" s="154"/>
      <c r="JC23" s="154"/>
      <c r="JD23" s="16"/>
      <c r="JE23" s="16"/>
      <c r="JF23" s="16"/>
      <c r="JG23" s="16"/>
      <c r="JH23" s="16"/>
      <c r="JI23" s="16"/>
      <c r="JJ23" s="16"/>
      <c r="JK23" s="16"/>
      <c r="JL23" s="21"/>
      <c r="JM23" s="21"/>
      <c r="JN23" s="21"/>
      <c r="JO23" s="167"/>
      <c r="JP23" s="167"/>
      <c r="JQ23" s="16"/>
      <c r="JR23" s="10"/>
      <c r="JS23" s="16"/>
      <c r="JT23" s="154"/>
      <c r="JU23" s="154"/>
      <c r="JV23" s="16"/>
      <c r="JW23" s="16"/>
      <c r="JX23" s="154"/>
      <c r="JY23" s="16"/>
      <c r="JZ23" s="16"/>
      <c r="KA23" s="154"/>
      <c r="KB23" s="16"/>
      <c r="KC23" s="154"/>
      <c r="KD23" s="154"/>
      <c r="KE23" s="154"/>
      <c r="KF23" s="154"/>
      <c r="KG23" s="154"/>
      <c r="KH23" s="16"/>
      <c r="KI23" s="27">
        <v>0</v>
      </c>
    </row>
    <row r="24" spans="1:295" s="127" customFormat="1" ht="14.25" customHeight="1" outlineLevel="1">
      <c r="A24" s="126">
        <f t="shared" si="13"/>
        <v>19</v>
      </c>
      <c r="B24" s="32">
        <f>$A$7</f>
        <v>2</v>
      </c>
      <c r="C24" s="148">
        <v>200</v>
      </c>
      <c r="D24" s="148" t="s">
        <v>884</v>
      </c>
      <c r="E24" s="148" t="b">
        <v>1</v>
      </c>
      <c r="F24" s="127" t="b">
        <v>0</v>
      </c>
      <c r="G24" s="177" t="b">
        <f>$C$22=1</f>
        <v>0</v>
      </c>
      <c r="H24" s="176">
        <v>3</v>
      </c>
      <c r="I24" s="32">
        <v>1</v>
      </c>
      <c r="J24" s="32">
        <v>1</v>
      </c>
      <c r="K24" s="32">
        <v>1</v>
      </c>
      <c r="L24" s="32">
        <v>1</v>
      </c>
      <c r="M24" s="32">
        <v>1</v>
      </c>
      <c r="N24" s="32">
        <v>1</v>
      </c>
      <c r="O24" s="32">
        <v>1</v>
      </c>
      <c r="P24" s="32">
        <v>1</v>
      </c>
      <c r="Q24" s="32">
        <v>1</v>
      </c>
      <c r="R24" s="32">
        <v>2</v>
      </c>
      <c r="S24" s="32">
        <v>1</v>
      </c>
      <c r="T24" s="32">
        <v>1</v>
      </c>
      <c r="U24" s="32">
        <v>1</v>
      </c>
      <c r="V24" s="32">
        <v>1</v>
      </c>
      <c r="W24" s="32">
        <v>1</v>
      </c>
      <c r="X24" s="32">
        <v>1</v>
      </c>
      <c r="Y24" s="32">
        <v>1</v>
      </c>
      <c r="AA24" s="142" t="str" cm="1">
        <f t="array" aca="1" ref="AA24" ca="1">"00000 " &amp;AA22
&amp;INDEX(DataMaster!$B$10:$B$12,$I24)         &amp;IF($J24=1,""," Risk"&amp;INDEX(i.risk_aversion,$J24,1))        &amp;IF($K24=1,""," REV"&amp; INDEX(DataMaster!$B$54:$B$58,$K24))              &amp; IF($L24=1,""," Minroe"&amp;INDEX(minroe,$L24))              &amp;  IF($M24=1,""," Overdraw"&amp;INDEX(overdraw,$M24))
&amp; IF($N24=1,""," Mach"&amp;INDEX(i.mach_option,$N24))
&amp; IF($O24=1,""," Interest"&amp;INDEX(i.interest_rate,$O24))            &amp; IF($P24=1,""," Opp cost"&amp;INDEX(i.opp_cost_capital,$P24))           &amp; IF($Q24=1,""," Casual_ub"&amp;INDEX(i.casual_ub,$Q24))           &amp; IF($R24=1,""," Cropgraze"&amp;INDEX(i.cropgraze_inc,$R24))
&amp; IF($S24=1,""," Yield"&amp;INDEX(i.all_rot_yield,$S24))          &amp; IF($T24=1,""," Pasture"&amp;INDEX(i.pasture_prod,$T24))          &amp; IF($U24=1,""," Scan"&amp;INDEX(i.scan,$U24))
&amp;  IF($JL24=1,""," WP"&amp;TEXT($JL24*100,"000p"))                &amp; IF($JM24=1,""," MP"&amp;TEXT($JM24*100,"000p"))                      &amp; IF($JN24=1,""," GP"&amp;TEXT($JN24*100,"000p"))          &amp; IF($JO24=1,""," Can"&amp;TEXT($JO24*100,"000p"))
&amp; " (F"&amp;3+IFERROR(1*$CH24,0)+IFERROR(1*$CI24,0)&amp;3-IFERROR(1*NOT($CK24),0)&amp;"N"&amp;$CP24&amp;$CQ24&amp;")"</f>
        <v>00000 Feedsupply SE CropgrazeFALSE (F33N11)</v>
      </c>
      <c r="AB24" s="10" t="str">
        <f ca="1">IF(COUNTIF(AA$5:AA24,AA24)=1,"-","Dup")</f>
        <v>-</v>
      </c>
      <c r="AC24" s="10"/>
      <c r="AD24" s="21" t="b">
        <v>1</v>
      </c>
      <c r="AE24" s="22" t="str">
        <f t="shared" ref="AE24:AE41" ca="1" si="116">OFFSET(AE$5,$B24,0)</f>
        <v>-</v>
      </c>
      <c r="AF24" s="21" t="b">
        <v>1</v>
      </c>
      <c r="AG24" s="21" t="b">
        <v>1</v>
      </c>
      <c r="AH24" s="22" t="str">
        <f t="shared" ref="AH24:AI41" ca="1" si="117">OFFSET(AH$5,$B24,0)</f>
        <v>-</v>
      </c>
      <c r="AI24" s="168" t="b">
        <f t="shared" ca="1" si="117"/>
        <v>1</v>
      </c>
      <c r="AJ24" s="10"/>
      <c r="AK24" s="166" t="b">
        <f t="shared" ref="AK24:AO33" si="118">INDEX(model_structure,$I24,AK$15)</f>
        <v>1</v>
      </c>
      <c r="AL24" s="166" t="str">
        <f t="shared" si="118"/>
        <v>-</v>
      </c>
      <c r="AM24" s="166" t="str">
        <f t="shared" si="118"/>
        <v>-</v>
      </c>
      <c r="AN24" s="166" t="str">
        <f t="shared" si="118"/>
        <v>-</v>
      </c>
      <c r="AO24" s="166" t="b">
        <f t="shared" si="118"/>
        <v>0</v>
      </c>
      <c r="AP24" s="192" t="b">
        <v>1</v>
      </c>
      <c r="AQ24" s="166">
        <f t="shared" ref="AQ24:AQ41" si="119">INDEX(minroe,$L24)</f>
        <v>0</v>
      </c>
      <c r="AR24" s="166" t="b">
        <f t="shared" ref="AR24:AV33" si="120">INDEX(i.risk_aversion,$J24,AR$15)</f>
        <v>0</v>
      </c>
      <c r="AS24" s="166" t="b">
        <f t="shared" si="120"/>
        <v>0</v>
      </c>
      <c r="AT24" s="166" t="str">
        <f t="shared" si="120"/>
        <v>-</v>
      </c>
      <c r="AU24" s="166" t="str">
        <f t="shared" si="120"/>
        <v>-</v>
      </c>
      <c r="AV24" s="166" t="str">
        <f t="shared" si="120"/>
        <v>-</v>
      </c>
      <c r="AW24" s="10"/>
      <c r="AX24" s="21" t="b">
        <v>0</v>
      </c>
      <c r="AY24" s="167" t="b">
        <v>0</v>
      </c>
      <c r="AZ24" s="167" t="b">
        <v>0</v>
      </c>
      <c r="BA24" s="22" t="str">
        <f ca="1">OFFSET(BA$5,$B24,0)</f>
        <v>-</v>
      </c>
      <c r="BB24" s="21" t="b">
        <v>1</v>
      </c>
      <c r="BC24" s="156" t="str">
        <f t="shared" ca="1" si="42"/>
        <v>-</v>
      </c>
      <c r="BD24" s="21" t="b">
        <v>1</v>
      </c>
      <c r="BE24" s="21">
        <f>VALUE($H24&amp;$I24&amp;"01")</f>
        <v>3101</v>
      </c>
      <c r="BF24" s="168" t="str">
        <f t="shared" ref="BC24:BL32" ca="1" si="121">OFFSET(BF$5,$B24,0)</f>
        <v>-</v>
      </c>
      <c r="BG24" s="156">
        <f t="shared" ca="1" si="121"/>
        <v>1</v>
      </c>
      <c r="BH24" s="156">
        <f t="shared" ca="1" si="121"/>
        <v>1</v>
      </c>
      <c r="BI24" s="22" t="str">
        <f t="shared" ca="1" si="42"/>
        <v>-</v>
      </c>
      <c r="BJ24" s="22" t="str">
        <f t="shared" ca="1" si="42"/>
        <v>-</v>
      </c>
      <c r="BK24" s="10"/>
      <c r="BL24" s="22" t="str">
        <f t="shared" ca="1" si="42"/>
        <v>-</v>
      </c>
      <c r="BM24" s="22" t="str">
        <f t="shared" ca="1" si="90"/>
        <v>-</v>
      </c>
      <c r="BN24" s="22" t="str">
        <f t="shared" ca="1" si="90"/>
        <v>-</v>
      </c>
      <c r="BO24" s="22" t="str">
        <f t="shared" ca="1" si="90"/>
        <v>-</v>
      </c>
      <c r="BP24" s="22" t="str">
        <f t="shared" ca="1" si="90"/>
        <v>-</v>
      </c>
      <c r="BQ24" s="22" t="str">
        <f t="shared" ca="1" si="90"/>
        <v>-</v>
      </c>
      <c r="BR24" s="22" t="str">
        <f t="shared" ca="1" si="90"/>
        <v>-</v>
      </c>
      <c r="BS24" s="22" t="str">
        <f t="shared" ca="1" si="90"/>
        <v>-</v>
      </c>
      <c r="BT24" s="22" t="str">
        <f t="shared" ca="1" si="90"/>
        <v>-</v>
      </c>
      <c r="BU24" s="22" t="str">
        <f t="shared" ca="1" si="90"/>
        <v>-</v>
      </c>
      <c r="BV24" s="22" t="str">
        <f t="shared" ca="1" si="90"/>
        <v>-</v>
      </c>
      <c r="BW24" s="166" t="str" cm="1">
        <f t="array" ref="BW24">INDEX(i.rev,$K24,BW$15)</f>
        <v>-</v>
      </c>
      <c r="BX24" s="166" t="str" cm="1">
        <f t="array" ref="BX24">INDEX(i.rev,$K24,BX$15)</f>
        <v>-</v>
      </c>
      <c r="BY24" s="166" t="str" cm="1">
        <f t="array" ref="BY24">INDEX(i.rev,$K24,BY$15)</f>
        <v>-</v>
      </c>
      <c r="BZ24" s="166" t="str" cm="1">
        <f t="array" ref="BZ24">INDEX(i.rev,$K24,BZ$15)</f>
        <v>-</v>
      </c>
      <c r="CA24" s="166" t="str" cm="1">
        <f t="array" ref="CA24">INDEX(i.rev,$K24,CA$15)</f>
        <v>-</v>
      </c>
      <c r="CB24" s="166" t="str" cm="1">
        <f t="array" ref="CB24">INDEX(i.rev,$K24,CB$15)</f>
        <v>-</v>
      </c>
      <c r="CC24" s="166" t="str" cm="1">
        <f t="array" ref="CC24">INDEX(i.rev,$K24,CC$15)</f>
        <v>-</v>
      </c>
      <c r="CD24" s="166" t="str" cm="1">
        <f t="array" ref="CD24">INDEX(i.rev,$K24,CD$15)</f>
        <v>-</v>
      </c>
      <c r="CE24" s="166" t="str" cm="1">
        <f t="array" ref="CE24">INDEX(i.rev,$K24,CE$15)</f>
        <v>-</v>
      </c>
      <c r="CF24" s="166" t="str" cm="1">
        <f t="array" ref="CF24">INDEX(i.rev,$K24,CF$15)</f>
        <v>-</v>
      </c>
      <c r="CG24" s="10"/>
      <c r="CH24" s="22" t="str">
        <f t="shared" ca="1" si="90"/>
        <v>-</v>
      </c>
      <c r="CI24" s="22" t="str">
        <f t="shared" ca="1" si="90"/>
        <v>-</v>
      </c>
      <c r="CJ24" s="22" t="str">
        <f t="shared" ca="1" si="90"/>
        <v>-</v>
      </c>
      <c r="CK24" s="22" t="str">
        <f t="shared" ca="1" si="90"/>
        <v>-</v>
      </c>
      <c r="CL24" s="22" t="str">
        <f t="shared" ca="1" si="90"/>
        <v>-</v>
      </c>
      <c r="CM24" s="22" t="str">
        <f t="shared" ca="1" si="90"/>
        <v>-</v>
      </c>
      <c r="CN24" s="22" t="str">
        <f t="shared" ca="1" si="90"/>
        <v>-</v>
      </c>
      <c r="CO24" s="22" t="str">
        <f t="shared" ca="1" si="90"/>
        <v>-</v>
      </c>
      <c r="CP24" s="22">
        <f t="shared" ca="1" si="90"/>
        <v>1</v>
      </c>
      <c r="CQ24" s="22">
        <f t="shared" ca="1" si="90"/>
        <v>1</v>
      </c>
      <c r="CR24" s="22">
        <f t="shared" ca="1" si="90"/>
        <v>0</v>
      </c>
      <c r="CS24" s="22" t="str">
        <f t="shared" ca="1" si="90"/>
        <v>-</v>
      </c>
      <c r="CT24" s="22" t="str">
        <f t="shared" ca="1" si="90"/>
        <v>-</v>
      </c>
      <c r="CU24" s="22" t="str">
        <f t="shared" ca="1" si="90"/>
        <v>-</v>
      </c>
      <c r="CV24" s="22" t="str">
        <f t="shared" ca="1" si="90"/>
        <v>-</v>
      </c>
      <c r="CW24" s="22" t="str">
        <f t="shared" ca="1" si="90"/>
        <v>-</v>
      </c>
      <c r="CX24" s="22" t="str">
        <f t="shared" ca="1" si="90"/>
        <v>-</v>
      </c>
      <c r="CY24" s="22" t="str">
        <f t="shared" ca="1" si="90"/>
        <v>-</v>
      </c>
      <c r="CZ24" s="22">
        <f t="shared" ca="1" si="90"/>
        <v>0</v>
      </c>
      <c r="DA24" s="22" t="str">
        <f t="shared" ca="1" si="90"/>
        <v>-</v>
      </c>
      <c r="DB24" s="22" t="str">
        <f t="shared" ca="1" si="90"/>
        <v>-</v>
      </c>
      <c r="DC24" s="22" t="str">
        <f t="shared" ca="1" si="90"/>
        <v>-</v>
      </c>
      <c r="DD24" s="22" t="str">
        <f t="shared" ca="1" si="90"/>
        <v>-</v>
      </c>
      <c r="DE24" s="22" t="str">
        <f t="shared" ca="1" si="90"/>
        <v>-</v>
      </c>
      <c r="DF24" s="22">
        <f t="shared" ca="1" si="90"/>
        <v>0</v>
      </c>
      <c r="DG24" s="168">
        <f t="shared" ca="1" si="90"/>
        <v>0</v>
      </c>
      <c r="DH24" s="168">
        <f t="shared" ref="DG24:DI32" ca="1" si="122">OFFSET(DH$5,$B24,0)</f>
        <v>0</v>
      </c>
      <c r="DI24" s="168">
        <f t="shared" ca="1" si="122"/>
        <v>0</v>
      </c>
      <c r="DJ24" s="22">
        <f t="shared" ca="1" si="95"/>
        <v>0</v>
      </c>
      <c r="DK24" s="22">
        <f t="shared" ca="1" si="95"/>
        <v>0</v>
      </c>
      <c r="DL24" s="22">
        <f t="shared" ca="1" si="95"/>
        <v>0</v>
      </c>
      <c r="DM24" s="22" t="str">
        <f t="shared" ca="1" si="95"/>
        <v>-</v>
      </c>
      <c r="DN24" s="22" t="str">
        <f t="shared" ca="1" si="95"/>
        <v>-</v>
      </c>
      <c r="DO24" s="168" t="str">
        <f t="shared" ref="DO24:DP24" ca="1" si="123">OFFSET(DO$5,$B24,0)</f>
        <v>-</v>
      </c>
      <c r="DP24" s="168" t="str">
        <f t="shared" ca="1" si="123"/>
        <v>-</v>
      </c>
      <c r="DQ24" s="22" t="str">
        <f t="shared" ca="1" si="95"/>
        <v>-</v>
      </c>
      <c r="DR24" s="22" t="str">
        <f t="shared" ca="1" si="95"/>
        <v>-</v>
      </c>
      <c r="DS24" s="22" t="str">
        <f t="shared" ca="1" si="95"/>
        <v>-</v>
      </c>
      <c r="DT24" s="22" t="str">
        <f t="shared" ca="1" si="95"/>
        <v>-</v>
      </c>
      <c r="DU24" s="22" t="str">
        <f t="shared" ca="1" si="95"/>
        <v>-</v>
      </c>
      <c r="DV24" s="22" t="str">
        <f t="shared" ca="1" si="95"/>
        <v>-</v>
      </c>
      <c r="DW24" s="22" t="str">
        <f t="shared" ca="1" si="95"/>
        <v>-</v>
      </c>
      <c r="DX24" s="10"/>
      <c r="DY24" s="168">
        <f t="shared" ca="1" si="95"/>
        <v>1</v>
      </c>
      <c r="DZ24" s="22" t="str">
        <f t="shared" ca="1" si="95"/>
        <v>-</v>
      </c>
      <c r="EA24" s="168" t="str">
        <f t="shared" ca="1" si="95"/>
        <v>-</v>
      </c>
      <c r="EB24" s="168" t="str">
        <f t="shared" ca="1" si="95"/>
        <v>-</v>
      </c>
      <c r="EC24" s="168" t="str">
        <f t="shared" ca="1" si="95"/>
        <v>-</v>
      </c>
      <c r="ED24" s="168" t="b">
        <f t="shared" ca="1" si="95"/>
        <v>0</v>
      </c>
      <c r="EE24" s="22" t="str">
        <f t="shared" ca="1" si="95"/>
        <v>-</v>
      </c>
      <c r="EF24" s="22">
        <f t="shared" ca="1" si="95"/>
        <v>0</v>
      </c>
      <c r="EG24" s="22" t="str">
        <f t="shared" ca="1" si="95"/>
        <v>-</v>
      </c>
      <c r="EH24" s="166" cm="1">
        <f t="array" ref="EH24">INDEX(i.rev,$K24,EH$15)</f>
        <v>1</v>
      </c>
      <c r="EI24" s="22">
        <f t="shared" ref="EI24:EI41" ca="1" si="124">OFFSET(EI$5,$B24,0)</f>
        <v>0</v>
      </c>
      <c r="EJ24" s="22">
        <f t="shared" ca="1" si="95"/>
        <v>1</v>
      </c>
      <c r="EK24" s="22">
        <f t="shared" ca="1" si="95"/>
        <v>0</v>
      </c>
      <c r="EL24" s="22">
        <f t="shared" ca="1" si="95"/>
        <v>1</v>
      </c>
      <c r="EM24" s="22">
        <f t="shared" ca="1" si="95"/>
        <v>1</v>
      </c>
      <c r="EN24" s="22">
        <f t="shared" ca="1" si="95"/>
        <v>1</v>
      </c>
      <c r="EO24" s="22">
        <f t="shared" ca="1" si="95"/>
        <v>0</v>
      </c>
      <c r="EP24" s="22">
        <f t="shared" ca="1" si="95"/>
        <v>0</v>
      </c>
      <c r="EQ24" s="22">
        <f t="shared" ca="1" si="95"/>
        <v>0</v>
      </c>
      <c r="ER24" s="22">
        <f t="shared" ca="1" si="95"/>
        <v>0</v>
      </c>
      <c r="ES24" s="22">
        <f t="shared" ca="1" si="95"/>
        <v>0</v>
      </c>
      <c r="ET24" s="22">
        <f t="shared" ca="1" si="95"/>
        <v>0</v>
      </c>
      <c r="EU24" s="22">
        <f t="shared" ca="1" si="95"/>
        <v>0</v>
      </c>
      <c r="EV24" s="22">
        <f t="shared" ca="1" si="95"/>
        <v>0</v>
      </c>
      <c r="EW24" s="22">
        <f t="shared" ref="EW24:EX41" ca="1" si="125">OFFSET(EW$5,$B24,0)</f>
        <v>0</v>
      </c>
      <c r="EX24" s="22">
        <f t="shared" ca="1" si="125"/>
        <v>0</v>
      </c>
      <c r="EY24" s="166" cm="1">
        <f t="array" ref="EY24">INDEX(i.rev,$K24,EY$15)</f>
        <v>0</v>
      </c>
      <c r="EZ24" s="22">
        <f t="shared" ca="1" si="95"/>
        <v>0</v>
      </c>
      <c r="FA24" s="166" cm="1">
        <f t="array" ref="FA24">INDEX(i.rev,$K24,FA$15)</f>
        <v>1</v>
      </c>
      <c r="FB24" s="22">
        <f t="shared" ca="1" si="95"/>
        <v>0</v>
      </c>
      <c r="FC24" s="168">
        <f t="shared" ca="1" si="98"/>
        <v>0</v>
      </c>
      <c r="FD24" s="168">
        <f t="shared" ca="1" si="98"/>
        <v>0</v>
      </c>
      <c r="FE24" s="168">
        <f t="shared" ca="1" si="98"/>
        <v>0</v>
      </c>
      <c r="FF24" s="168">
        <f t="shared" ca="1" si="95"/>
        <v>0</v>
      </c>
      <c r="FG24" s="168">
        <f t="shared" ca="1" si="95"/>
        <v>0</v>
      </c>
      <c r="FH24" s="168">
        <f t="shared" ca="1" si="95"/>
        <v>0</v>
      </c>
      <c r="FI24" s="10"/>
      <c r="FJ24" s="22" t="str">
        <f t="shared" ca="1" si="95"/>
        <v>-</v>
      </c>
      <c r="FK24" s="22" t="str">
        <f t="shared" ca="1" si="95"/>
        <v>-</v>
      </c>
      <c r="FL24" s="22" t="str">
        <f t="shared" ca="1" si="95"/>
        <v>-</v>
      </c>
      <c r="FM24" s="22" t="str">
        <f t="shared" ca="1" si="95"/>
        <v>-</v>
      </c>
      <c r="FN24" s="168" t="str">
        <f t="shared" ca="1" si="95"/>
        <v>-</v>
      </c>
      <c r="FO24" s="5" t="b">
        <f t="shared" ref="FO24:FQ41" si="126">INDEX(i.TOL,$H24,FO$15)</f>
        <v>0</v>
      </c>
      <c r="FP24" s="5" t="b">
        <f t="shared" si="126"/>
        <v>0</v>
      </c>
      <c r="FQ24" s="5" t="b">
        <f t="shared" si="126"/>
        <v>1</v>
      </c>
      <c r="FR24" s="168">
        <f t="shared" ca="1" si="95"/>
        <v>0</v>
      </c>
      <c r="FS24" s="166">
        <f t="shared" ref="FS24:FT41" si="127">INDEX(i.scan,$U24)</f>
        <v>1</v>
      </c>
      <c r="FT24" s="166">
        <f t="shared" si="127"/>
        <v>1</v>
      </c>
      <c r="FU24" s="168" t="str">
        <f t="shared" ca="1" si="95"/>
        <v>-</v>
      </c>
      <c r="FV24" s="168" t="str">
        <f t="shared" ca="1" si="95"/>
        <v>-</v>
      </c>
      <c r="FW24" s="168" t="str">
        <f t="shared" ca="1" si="95"/>
        <v>-</v>
      </c>
      <c r="FX24" s="168" t="str">
        <f t="shared" ca="1" si="95"/>
        <v>-</v>
      </c>
      <c r="FY24" s="168" t="str">
        <f t="shared" ca="1" si="95"/>
        <v>-</v>
      </c>
      <c r="FZ24" s="5" t="str">
        <f>IF(TRUE,"-",INDEX(i_dryman,INDEX(CHOOSE($H24,[0]!i.AdultDrys,[0]!i.AdultDrys,[0]!i.AdultDrys),1,#REF!)+1,FZ$15))</f>
        <v>-</v>
      </c>
      <c r="GA24" s="22" t="str">
        <f t="shared" ca="1" si="95"/>
        <v>-</v>
      </c>
      <c r="GB24" s="5" t="b">
        <f t="array" ref="GB24">IF(OR(GC24:GC24&lt;&gt;"-"),TRUE,"-")</f>
        <v>1</v>
      </c>
      <c r="GC24" s="155">
        <v>2</v>
      </c>
      <c r="GD24" s="5" t="str">
        <f t="array" ref="GD24">IF(OR(GE24:GE24&lt;&gt;"-"),TRUE,"-")</f>
        <v>-</v>
      </c>
      <c r="GE24" s="167" t="s">
        <v>36</v>
      </c>
      <c r="GF24" s="167" t="b">
        <v>1</v>
      </c>
      <c r="GG24" s="167">
        <v>2</v>
      </c>
      <c r="GH24" s="22" t="str">
        <f t="shared" ca="1" si="103"/>
        <v>-</v>
      </c>
      <c r="GI24" s="167" t="s">
        <v>36</v>
      </c>
      <c r="GJ24" s="168" t="str">
        <f t="shared" ca="1" si="104"/>
        <v>-</v>
      </c>
      <c r="GK24" s="168" t="str">
        <f t="shared" ca="1" si="104"/>
        <v>-</v>
      </c>
      <c r="GL24" s="168" t="str">
        <f t="shared" ca="1" si="104"/>
        <v>-</v>
      </c>
      <c r="GM24" s="168" t="str">
        <f t="shared" ca="1" si="104"/>
        <v>-</v>
      </c>
      <c r="GN24" s="22" t="str">
        <f t="shared" ca="1" si="105"/>
        <v>-</v>
      </c>
      <c r="GO24" s="164">
        <v>0.5</v>
      </c>
      <c r="GP24" s="164">
        <v>0.9</v>
      </c>
      <c r="GQ24" s="164">
        <v>0.5</v>
      </c>
      <c r="GR24" s="164">
        <v>0.5</v>
      </c>
      <c r="GS24" s="164">
        <v>0</v>
      </c>
      <c r="GT24" s="164">
        <v>0</v>
      </c>
      <c r="GU24" s="164" t="s">
        <v>36</v>
      </c>
      <c r="GV24" s="168" t="str">
        <f t="shared" ref="GN24:JH38" ca="1" si="128">OFFSET(GV$5,$B24,0)</f>
        <v>-</v>
      </c>
      <c r="GW24" s="168" t="str">
        <f t="shared" ca="1" si="128"/>
        <v>-</v>
      </c>
      <c r="GX24" s="117" t="b">
        <f ca="1">SUM(GY24:IY24)&gt;0</f>
        <v>0</v>
      </c>
      <c r="GY24" s="117" t="str">
        <f t="shared" ref="GY24:IY38" ca="1" si="129">OFFSET(GY$5,$B24,0)</f>
        <v>-</v>
      </c>
      <c r="GZ24" s="117" t="str">
        <f t="shared" ca="1" si="129"/>
        <v>-</v>
      </c>
      <c r="HA24" s="117" t="str">
        <f t="shared" ca="1" si="129"/>
        <v>-</v>
      </c>
      <c r="HB24" s="117" t="str">
        <f t="shared" ca="1" si="129"/>
        <v>-</v>
      </c>
      <c r="HC24" s="117" t="str">
        <f t="shared" ca="1" si="129"/>
        <v>-</v>
      </c>
      <c r="HD24" s="117" t="str">
        <f t="shared" ca="1" si="129"/>
        <v>-</v>
      </c>
      <c r="HE24" s="117" t="str">
        <f t="shared" ca="1" si="129"/>
        <v>-</v>
      </c>
      <c r="HF24" s="117" t="str">
        <f t="shared" ca="1" si="129"/>
        <v>-</v>
      </c>
      <c r="HG24" s="117" t="str">
        <f t="shared" ca="1" si="129"/>
        <v>-</v>
      </c>
      <c r="HH24" s="117" t="str">
        <f t="shared" ca="1" si="129"/>
        <v>-</v>
      </c>
      <c r="HI24" s="117" t="str">
        <f t="shared" ca="1" si="129"/>
        <v>-</v>
      </c>
      <c r="HJ24" s="117" t="str">
        <f t="shared" ca="1" si="129"/>
        <v>-</v>
      </c>
      <c r="HK24" s="117" t="str">
        <f t="shared" ca="1" si="129"/>
        <v>-</v>
      </c>
      <c r="HL24" s="117" t="str">
        <f t="shared" ca="1" si="129"/>
        <v>-</v>
      </c>
      <c r="HM24" s="117" t="str">
        <f t="shared" ca="1" si="129"/>
        <v>-</v>
      </c>
      <c r="HN24" s="117" t="str">
        <f t="shared" ca="1" si="129"/>
        <v>-</v>
      </c>
      <c r="HO24" s="117" t="str">
        <f t="shared" ca="1" si="129"/>
        <v>-</v>
      </c>
      <c r="HP24" s="117" t="str">
        <f t="shared" ca="1" si="129"/>
        <v>-</v>
      </c>
      <c r="HQ24" s="117" t="str">
        <f t="shared" ca="1" si="129"/>
        <v>-</v>
      </c>
      <c r="HR24" s="117" t="str">
        <f t="shared" ca="1" si="129"/>
        <v>-</v>
      </c>
      <c r="HS24" s="117" t="str">
        <f t="shared" ca="1" si="129"/>
        <v>-</v>
      </c>
      <c r="HT24" s="117" t="str">
        <f t="shared" ca="1" si="129"/>
        <v>-</v>
      </c>
      <c r="HU24" s="117" t="str">
        <f t="shared" ca="1" si="129"/>
        <v>-</v>
      </c>
      <c r="HV24" s="117" t="str">
        <f t="shared" ca="1" si="129"/>
        <v>-</v>
      </c>
      <c r="HW24" s="117" t="str">
        <f t="shared" ca="1" si="129"/>
        <v>-</v>
      </c>
      <c r="HX24" s="117" t="str">
        <f t="shared" ca="1" si="129"/>
        <v>-</v>
      </c>
      <c r="HY24" s="117" t="str">
        <f t="shared" ca="1" si="129"/>
        <v>-</v>
      </c>
      <c r="HZ24" s="117" t="str">
        <f t="shared" ca="1" si="129"/>
        <v>-</v>
      </c>
      <c r="IA24" s="117" t="str">
        <f t="shared" ca="1" si="129"/>
        <v>-</v>
      </c>
      <c r="IB24" s="117" t="str">
        <f t="shared" ca="1" si="129"/>
        <v>-</v>
      </c>
      <c r="IC24" s="117" t="str">
        <f t="shared" ca="1" si="129"/>
        <v>-</v>
      </c>
      <c r="ID24" s="117" t="str">
        <f t="shared" ca="1" si="129"/>
        <v>-</v>
      </c>
      <c r="IE24" s="117" t="str">
        <f t="shared" ca="1" si="129"/>
        <v>-</v>
      </c>
      <c r="IF24" s="117" t="str">
        <f t="shared" ca="1" si="129"/>
        <v>-</v>
      </c>
      <c r="IG24" s="117" t="str">
        <f t="shared" ca="1" si="129"/>
        <v>-</v>
      </c>
      <c r="IH24" s="117" t="str">
        <f t="shared" ca="1" si="129"/>
        <v>-</v>
      </c>
      <c r="II24" s="117" t="str">
        <f t="shared" ca="1" si="129"/>
        <v>-</v>
      </c>
      <c r="IJ24" s="117" t="str">
        <f t="shared" ca="1" si="129"/>
        <v>-</v>
      </c>
      <c r="IK24" s="117" t="str">
        <f t="shared" ca="1" si="129"/>
        <v>-</v>
      </c>
      <c r="IL24" s="117" t="str">
        <f t="shared" ca="1" si="129"/>
        <v>-</v>
      </c>
      <c r="IM24" s="117" t="str">
        <f t="shared" ca="1" si="129"/>
        <v>-</v>
      </c>
      <c r="IN24" s="117" t="str">
        <f t="shared" ca="1" si="129"/>
        <v>-</v>
      </c>
      <c r="IO24" s="117" t="str">
        <f t="shared" ca="1" si="129"/>
        <v>-</v>
      </c>
      <c r="IP24" s="117" t="str">
        <f t="shared" ca="1" si="129"/>
        <v>-</v>
      </c>
      <c r="IQ24" s="117" t="str">
        <f t="shared" ca="1" si="129"/>
        <v>-</v>
      </c>
      <c r="IR24" s="117" t="str">
        <f t="shared" ca="1" si="129"/>
        <v>-</v>
      </c>
      <c r="IS24" s="117" t="str">
        <f t="shared" ca="1" si="129"/>
        <v>-</v>
      </c>
      <c r="IT24" s="117" t="str">
        <f t="shared" ca="1" si="129"/>
        <v>-</v>
      </c>
      <c r="IU24" s="117" t="str">
        <f t="shared" ca="1" si="129"/>
        <v>-</v>
      </c>
      <c r="IV24" s="117" t="str">
        <f t="shared" ca="1" si="129"/>
        <v>-</v>
      </c>
      <c r="IW24" s="117" t="str">
        <f t="shared" ca="1" si="129"/>
        <v>-</v>
      </c>
      <c r="IX24" s="117" t="str">
        <f t="shared" ca="1" si="129"/>
        <v>-</v>
      </c>
      <c r="IY24" s="117" t="str">
        <f t="shared" ca="1" si="129"/>
        <v>-</v>
      </c>
      <c r="IZ24" s="10"/>
      <c r="JA24" s="166">
        <f t="shared" ref="JA24:JA41" si="130">INDEX(i.interest_rate,$O24)</f>
        <v>4.4999999999999998E-2</v>
      </c>
      <c r="JB24" s="166">
        <f t="shared" ref="JB24:JB41" si="131">INDEX(i.opp_cost_capital,$P24)</f>
        <v>4.4999999999999998E-2</v>
      </c>
      <c r="JC24" s="168">
        <f t="shared" ca="1" si="105"/>
        <v>1</v>
      </c>
      <c r="JD24" s="22">
        <f t="shared" ca="1" si="105"/>
        <v>0</v>
      </c>
      <c r="JE24" s="22">
        <f t="shared" ca="1" si="105"/>
        <v>1</v>
      </c>
      <c r="JF24" s="22">
        <f t="shared" ca="1" si="105"/>
        <v>1</v>
      </c>
      <c r="JG24" s="22">
        <f t="shared" ca="1" si="105"/>
        <v>0</v>
      </c>
      <c r="JH24" s="22">
        <f t="shared" ca="1" si="105"/>
        <v>70</v>
      </c>
      <c r="JI24" s="22">
        <f t="shared" ca="1" si="105"/>
        <v>50</v>
      </c>
      <c r="JJ24" s="22">
        <f t="shared" ca="1" si="105"/>
        <v>70</v>
      </c>
      <c r="JK24" s="22">
        <f t="shared" ca="1" si="105"/>
        <v>50</v>
      </c>
      <c r="JL24" s="5">
        <f t="shared" ref="JL24:JL41" si="132">INDEX(i.WoolPrices,$V24,JL$15)</f>
        <v>1</v>
      </c>
      <c r="JM24" s="5">
        <f t="shared" ref="JM24:JM41" si="133">INDEX(i.MeatPrices,$W24,JM$15)</f>
        <v>1</v>
      </c>
      <c r="JN24" s="5">
        <f t="shared" ref="JN24:JN41" si="134">INDEX(i.GrainPrices,$X24,JN$15)</f>
        <v>1</v>
      </c>
      <c r="JO24" s="166">
        <f t="shared" ref="JO24:JP41" si="135">INDEX(i.GrainPrices_k,$Y24,JO$15)</f>
        <v>1</v>
      </c>
      <c r="JP24" s="166">
        <f t="shared" si="135"/>
        <v>1</v>
      </c>
      <c r="JQ24" s="22">
        <f t="shared" ca="1" si="105"/>
        <v>1</v>
      </c>
      <c r="JR24" s="10"/>
      <c r="JS24" s="22">
        <f t="shared" ca="1" si="105"/>
        <v>1</v>
      </c>
      <c r="JT24" s="166">
        <f t="shared" ref="JT24:JT41" si="136">INDEX(i.pasture_prod,$T24)</f>
        <v>1</v>
      </c>
      <c r="JU24" s="168">
        <f t="shared" ca="1" si="105"/>
        <v>1</v>
      </c>
      <c r="JV24" s="22">
        <f t="shared" ca="1" si="105"/>
        <v>1</v>
      </c>
      <c r="JW24" s="22">
        <f t="shared" ca="1" si="105"/>
        <v>1</v>
      </c>
      <c r="JX24" s="168">
        <f t="shared" ca="1" si="105"/>
        <v>1</v>
      </c>
      <c r="JY24" s="22">
        <f t="shared" ca="1" si="105"/>
        <v>1</v>
      </c>
      <c r="JZ24" s="22">
        <f t="shared" ca="1" si="105"/>
        <v>1</v>
      </c>
      <c r="KA24" s="166">
        <f t="shared" ref="KA24:KA41" si="137">INDEX(i.pasture_prod,$T24)</f>
        <v>1</v>
      </c>
      <c r="KB24" s="166">
        <f t="shared" ref="KB24:KB41" si="138">INDEX(i.all_rot_yield,$S24)</f>
        <v>1</v>
      </c>
      <c r="KC24" s="166">
        <f t="shared" ref="KC24:KC41" si="139">INDEX(i.mach_option,$N24)</f>
        <v>1</v>
      </c>
      <c r="KD24" s="166" t="str">
        <f t="shared" ref="KD24:KD41" si="140">INDEX(overdraw,$M24)</f>
        <v>-</v>
      </c>
      <c r="KE24" s="166" t="str">
        <f t="shared" ref="KE24:KE41" si="141">INDEX(i.casual_ub,$Q24)</f>
        <v>-</v>
      </c>
      <c r="KF24" s="166" t="str">
        <f t="shared" ref="KF24:KF41" si="142">INDEX(i.seedharv_casual_ub,$Q24)</f>
        <v>-</v>
      </c>
      <c r="KG24" s="166" t="b">
        <f t="shared" ref="KG24:KG41" si="143">INDEX(i.cropgraze_inc,$R24)</f>
        <v>0</v>
      </c>
      <c r="KH24" s="22">
        <f t="shared" ca="1" si="105"/>
        <v>0</v>
      </c>
      <c r="KI24" s="27">
        <v>0</v>
      </c>
    </row>
    <row r="25" spans="1:295" s="127" customFormat="1" outlineLevel="2">
      <c r="A25" s="126">
        <f t="shared" ref="A25:A32" si="144">ROW(A25)-5</f>
        <v>20</v>
      </c>
      <c r="B25" s="32">
        <f ca="1">OFFSET(B25,-1,-1)</f>
        <v>19</v>
      </c>
      <c r="C25" s="148">
        <v>200</v>
      </c>
      <c r="D25" s="148" t="s">
        <v>884</v>
      </c>
      <c r="E25" s="148" t="b">
        <v>1</v>
      </c>
      <c r="F25" s="127" t="b">
        <v>0</v>
      </c>
      <c r="G25" s="127" t="b">
        <f t="shared" ref="G25:G41" si="145">E25</f>
        <v>1</v>
      </c>
      <c r="H25" s="144">
        <v>3</v>
      </c>
      <c r="I25" s="144">
        <f t="shared" ref="I25:Y33" ca="1" si="146">OFFSET(I25,-1,0)</f>
        <v>1</v>
      </c>
      <c r="J25" s="144">
        <f t="shared" ca="1" si="146"/>
        <v>1</v>
      </c>
      <c r="K25" s="144">
        <f t="shared" ca="1" si="146"/>
        <v>1</v>
      </c>
      <c r="L25" s="144">
        <f t="shared" ca="1" si="146"/>
        <v>1</v>
      </c>
      <c r="M25" s="144">
        <f t="shared" ca="1" si="146"/>
        <v>1</v>
      </c>
      <c r="N25" s="144">
        <f t="shared" ca="1" si="146"/>
        <v>1</v>
      </c>
      <c r="O25" s="144">
        <f t="shared" ca="1" si="146"/>
        <v>1</v>
      </c>
      <c r="P25" s="144">
        <f t="shared" ca="1" si="146"/>
        <v>1</v>
      </c>
      <c r="Q25" s="144">
        <f t="shared" ca="1" si="146"/>
        <v>1</v>
      </c>
      <c r="R25" s="144">
        <f t="shared" ca="1" si="146"/>
        <v>2</v>
      </c>
      <c r="S25" s="144">
        <f t="shared" ca="1" si="146"/>
        <v>1</v>
      </c>
      <c r="T25" s="144">
        <f t="shared" ca="1" si="146"/>
        <v>1</v>
      </c>
      <c r="U25" s="144">
        <f t="shared" ca="1" si="146"/>
        <v>1</v>
      </c>
      <c r="V25" s="144">
        <f t="shared" ca="1" si="146"/>
        <v>1</v>
      </c>
      <c r="W25" s="144">
        <f t="shared" ca="1" si="146"/>
        <v>1</v>
      </c>
      <c r="X25" s="144">
        <f t="shared" ca="1" si="146"/>
        <v>1</v>
      </c>
      <c r="Y25" s="144">
        <f t="shared" ca="1" si="146"/>
        <v>1</v>
      </c>
      <c r="AA25" s="162" t="str" cm="1">
        <f t="array" aca="1" ref="AA25" ca="1">TEXT(LEFT(OFFSET(AA25,-1,0),5)+1,"00000")&amp;MID(OFFSET(AA25,-1,0),6,FIND(" ",OFFSET(AA25,-1,0),7)-5)
&amp;INDEX(DataMaster!$B$10:$B$12,$I25)         &amp;IF($J25=1,""," Risk"&amp;INDEX(i.risk_aversion,$J25,1))    &amp;IF($K25=1,""," REV"&amp; INDEX(DataMaster!$B$54:$B$58,$K25))              &amp; IF($L25=1,""," Minroe"&amp;INDEX(minroe,$L25))              &amp;  IF($M25=1,""," Overdraw"&amp;INDEX(overdraw,$M25))
&amp; IF($N25=1,""," Mach"&amp;INDEX(i.mach_option,$N25))
&amp; IF($O25=1,""," Interest"&amp;INDEX(i.interest_rate,$O25))            &amp; IF($P25=1,""," Opp cost"&amp;INDEX(i.opp_cost_capital,$P25))           &amp; IF($Q25=1,""," Casual_ub"&amp;INDEX(i.casual_ub,$Q25))           &amp; IF($R25=1,""," Cropgraze"&amp;INDEX(i.cropgraze_inc,$R25))
&amp; IF($S25=1,""," Yield"&amp;INDEX(i.all_rot_yield,$S25))          &amp; IF($T25=1,""," Pasture"&amp;INDEX(i.pasture_prod,$T25))          &amp; IF($U25=1,""," Scan"&amp;INDEX(i.scan,$U25))
&amp; IF($JL25=1,""," WP"&amp;TEXT($JL25*100,"000p"))                &amp; IF($JM25=1,""," MP"&amp;TEXT($JM25*100,"000p"))                      &amp; IF($JN25=1,""," GP"&amp;TEXT($JN25*100,"000p"))          &amp; IF($JO25=1,""," Can"&amp;TEXT($JO25*100,"000p"))
&amp; " (F"&amp;3+IFERROR(1*$CH25,0)+IFERROR(1*$CI25,0)&amp;3-IFERROR(1*NOT($CK25),0)&amp;"N"&amp;$CP25&amp;$CQ25&amp;")"</f>
        <v>00001 Feedsupply SE CropgrazeFALSE (F43N33)</v>
      </c>
      <c r="AB25" s="10" t="str">
        <f ca="1">IF(COUNTIF(AA$5:AA25,AA25)=1,"-","Dup")</f>
        <v>-</v>
      </c>
      <c r="AC25" s="10"/>
      <c r="AD25" s="21" t="s">
        <v>36</v>
      </c>
      <c r="AE25" s="22" t="str">
        <f t="shared" ca="1" si="116"/>
        <v>-</v>
      </c>
      <c r="AF25" s="21" t="s">
        <v>36</v>
      </c>
      <c r="AG25" s="21" t="s">
        <v>36</v>
      </c>
      <c r="AH25" s="22" t="str">
        <f t="shared" ca="1" si="117"/>
        <v>-</v>
      </c>
      <c r="AI25" s="168" t="b">
        <f t="shared" ca="1" si="117"/>
        <v>1</v>
      </c>
      <c r="AJ25" s="10"/>
      <c r="AK25" s="166" t="b">
        <f t="shared" ca="1" si="118"/>
        <v>1</v>
      </c>
      <c r="AL25" s="166" t="str">
        <f t="shared" ca="1" si="118"/>
        <v>-</v>
      </c>
      <c r="AM25" s="166" t="str">
        <f t="shared" ca="1" si="118"/>
        <v>-</v>
      </c>
      <c r="AN25" s="166" t="str">
        <f t="shared" ca="1" si="118"/>
        <v>-</v>
      </c>
      <c r="AO25" s="166" t="b">
        <f t="shared" ca="1" si="118"/>
        <v>0</v>
      </c>
      <c r="AP25" s="192" t="b">
        <v>1</v>
      </c>
      <c r="AQ25" s="166">
        <f t="shared" ca="1" si="119"/>
        <v>0</v>
      </c>
      <c r="AR25" s="166" t="b">
        <f t="shared" ca="1" si="120"/>
        <v>0</v>
      </c>
      <c r="AS25" s="166" t="b">
        <f t="shared" ca="1" si="120"/>
        <v>0</v>
      </c>
      <c r="AT25" s="166" t="str">
        <f t="shared" ca="1" si="120"/>
        <v>-</v>
      </c>
      <c r="AU25" s="166" t="str">
        <f t="shared" ca="1" si="120"/>
        <v>-</v>
      </c>
      <c r="AV25" s="166" t="str">
        <f t="shared" ca="1" si="120"/>
        <v>-</v>
      </c>
      <c r="AW25" s="10"/>
      <c r="AX25" s="167" t="b">
        <v>1</v>
      </c>
      <c r="AY25" s="167" t="b">
        <v>0</v>
      </c>
      <c r="AZ25" s="21" t="b">
        <v>1</v>
      </c>
      <c r="BA25" s="145">
        <f t="shared" ref="BA25:BA32" ca="1" si="147">OFFSET($BE25,-1,0)</f>
        <v>3101</v>
      </c>
      <c r="BB25" s="155" t="b">
        <v>0</v>
      </c>
      <c r="BC25" s="156" t="str">
        <f t="shared" ca="1" si="121"/>
        <v>-</v>
      </c>
      <c r="BD25" s="22" t="b">
        <f t="shared" ca="1" si="121"/>
        <v>1</v>
      </c>
      <c r="BE25" s="144">
        <f ca="1">OFFSET(BE25,-1,0)+1</f>
        <v>3102</v>
      </c>
      <c r="BF25" s="22" t="str">
        <f t="shared" ca="1" si="121"/>
        <v>-</v>
      </c>
      <c r="BG25" s="22">
        <f t="shared" ca="1" si="121"/>
        <v>1</v>
      </c>
      <c r="BH25" s="22">
        <f t="shared" ca="1" si="121"/>
        <v>1</v>
      </c>
      <c r="BI25" s="22" t="str">
        <f t="shared" ca="1" si="121"/>
        <v>-</v>
      </c>
      <c r="BJ25" s="22" t="str">
        <f t="shared" ca="1" si="121"/>
        <v>-</v>
      </c>
      <c r="BK25" s="10"/>
      <c r="BL25" s="22" t="str">
        <f t="shared" ca="1" si="121"/>
        <v>-</v>
      </c>
      <c r="BM25" s="22" t="str">
        <f t="shared" ref="BM25:BV32" ca="1" si="148">OFFSET(BM$5,$B25,0)</f>
        <v>-</v>
      </c>
      <c r="BN25" s="22" t="str">
        <f t="shared" ca="1" si="148"/>
        <v>-</v>
      </c>
      <c r="BO25" s="22" t="str">
        <f t="shared" ca="1" si="148"/>
        <v>-</v>
      </c>
      <c r="BP25" s="22" t="str">
        <f t="shared" ca="1" si="148"/>
        <v>-</v>
      </c>
      <c r="BQ25" s="22" t="str">
        <f t="shared" ca="1" si="148"/>
        <v>-</v>
      </c>
      <c r="BR25" s="22" t="str">
        <f t="shared" ca="1" si="148"/>
        <v>-</v>
      </c>
      <c r="BS25" s="22" t="str">
        <f t="shared" ca="1" si="148"/>
        <v>-</v>
      </c>
      <c r="BT25" s="22" t="str">
        <f t="shared" ca="1" si="148"/>
        <v>-</v>
      </c>
      <c r="BU25" s="22" t="str">
        <f t="shared" ca="1" si="148"/>
        <v>-</v>
      </c>
      <c r="BV25" s="22" t="str">
        <f t="shared" ca="1" si="148"/>
        <v>-</v>
      </c>
      <c r="BW25" s="166" t="str" cm="1">
        <f t="array" aca="1" ref="BW25" ca="1">INDEX(i.rev,$K25,BW$15)</f>
        <v>-</v>
      </c>
      <c r="BX25" s="166" t="str" cm="1">
        <f t="array" aca="1" ref="BX25" ca="1">INDEX(i.rev,$K25,BX$15)</f>
        <v>-</v>
      </c>
      <c r="BY25" s="166" t="str" cm="1">
        <f t="array" aca="1" ref="BY25" ca="1">INDEX(i.rev,$K25,BY$15)</f>
        <v>-</v>
      </c>
      <c r="BZ25" s="166" t="str" cm="1">
        <f t="array" aca="1" ref="BZ25" ca="1">INDEX(i.rev,$K25,BZ$15)</f>
        <v>-</v>
      </c>
      <c r="CA25" s="166" t="str" cm="1">
        <f t="array" aca="1" ref="CA25" ca="1">INDEX(i.rev,$K25,CA$15)</f>
        <v>-</v>
      </c>
      <c r="CB25" s="166" t="str" cm="1">
        <f t="array" aca="1" ref="CB25" ca="1">INDEX(i.rev,$K25,CB$15)</f>
        <v>-</v>
      </c>
      <c r="CC25" s="166" t="str" cm="1">
        <f t="array" aca="1" ref="CC25" ca="1">INDEX(i.rev,$K25,CC$15)</f>
        <v>-</v>
      </c>
      <c r="CD25" s="166" t="str" cm="1">
        <f t="array" aca="1" ref="CD25" ca="1">INDEX(i.rev,$K25,CD$15)</f>
        <v>-</v>
      </c>
      <c r="CE25" s="166" t="str" cm="1">
        <f t="array" aca="1" ref="CE25" ca="1">INDEX(i.rev,$K25,CE$15)</f>
        <v>-</v>
      </c>
      <c r="CF25" s="166" t="str" cm="1">
        <f t="array" aca="1" ref="CF25" ca="1">INDEX(i.rev,$K25,CF$15)</f>
        <v>-</v>
      </c>
      <c r="CG25" s="10"/>
      <c r="CH25" s="155" t="b">
        <v>1</v>
      </c>
      <c r="CI25" s="155" t="b">
        <v>0</v>
      </c>
      <c r="CJ25" s="22" t="str">
        <f t="shared" ref="CJ25:CR40" ca="1" si="149">OFFSET(CJ$5,$B25,0)</f>
        <v>-</v>
      </c>
      <c r="CK25" s="156" t="str">
        <f t="shared" ca="1" si="149"/>
        <v>-</v>
      </c>
      <c r="CL25" s="22" t="str">
        <f t="shared" ca="1" si="149"/>
        <v>-</v>
      </c>
      <c r="CM25" s="22" t="str">
        <f t="shared" ca="1" si="149"/>
        <v>-</v>
      </c>
      <c r="CN25" s="22" t="str">
        <f t="shared" ca="1" si="149"/>
        <v>-</v>
      </c>
      <c r="CO25" s="22" t="str">
        <f t="shared" ca="1" si="149"/>
        <v>-</v>
      </c>
      <c r="CP25" s="21">
        <v>3</v>
      </c>
      <c r="CQ25" s="21">
        <v>3</v>
      </c>
      <c r="CR25" s="22">
        <f t="shared" ca="1" si="149"/>
        <v>0</v>
      </c>
      <c r="CS25" s="167">
        <v>2</v>
      </c>
      <c r="CT25" s="167">
        <v>-2</v>
      </c>
      <c r="CU25" s="22" t="str">
        <f t="shared" ref="CS25:DH32" ca="1" si="150">OFFSET(CU$5,$B25,0)</f>
        <v>-</v>
      </c>
      <c r="CV25" s="22" t="str">
        <f t="shared" ca="1" si="150"/>
        <v>-</v>
      </c>
      <c r="CW25" s="22" t="str">
        <f t="shared" ca="1" si="150"/>
        <v>-</v>
      </c>
      <c r="CX25" s="22" t="str">
        <f t="shared" ca="1" si="150"/>
        <v>-</v>
      </c>
      <c r="CY25" s="22" t="str">
        <f t="shared" ca="1" si="150"/>
        <v>-</v>
      </c>
      <c r="CZ25" s="22">
        <f t="shared" ca="1" si="150"/>
        <v>0</v>
      </c>
      <c r="DA25" s="167">
        <v>2</v>
      </c>
      <c r="DB25" s="167">
        <v>-2</v>
      </c>
      <c r="DC25" s="22" t="str">
        <f t="shared" ca="1" si="150"/>
        <v>-</v>
      </c>
      <c r="DD25" s="22" t="str">
        <f t="shared" ca="1" si="150"/>
        <v>-</v>
      </c>
      <c r="DE25" s="22" t="str">
        <f t="shared" ca="1" si="150"/>
        <v>-</v>
      </c>
      <c r="DF25" s="22">
        <f t="shared" ca="1" si="150"/>
        <v>0</v>
      </c>
      <c r="DG25" s="168">
        <f t="shared" ca="1" si="150"/>
        <v>0</v>
      </c>
      <c r="DH25" s="168">
        <f t="shared" ca="1" si="150"/>
        <v>0</v>
      </c>
      <c r="DI25" s="168">
        <f t="shared" ca="1" si="122"/>
        <v>0</v>
      </c>
      <c r="DJ25" s="22">
        <f t="shared" ref="DJ25:DW34" ca="1" si="151">OFFSET(DJ$5,$B25,0)</f>
        <v>0</v>
      </c>
      <c r="DK25" s="22">
        <f t="shared" ca="1" si="151"/>
        <v>0</v>
      </c>
      <c r="DL25" s="22">
        <f t="shared" ca="1" si="151"/>
        <v>0</v>
      </c>
      <c r="DM25" s="22" t="str">
        <f t="shared" ca="1" si="151"/>
        <v>-</v>
      </c>
      <c r="DN25" s="22" t="str">
        <f t="shared" ca="1" si="151"/>
        <v>-</v>
      </c>
      <c r="DO25" s="168" t="str">
        <f t="shared" ca="1" si="151"/>
        <v>-</v>
      </c>
      <c r="DP25" s="168" t="str">
        <f t="shared" ca="1" si="151"/>
        <v>-</v>
      </c>
      <c r="DQ25" s="22" t="str">
        <f t="shared" ca="1" si="151"/>
        <v>-</v>
      </c>
      <c r="DR25" s="22" t="str">
        <f t="shared" ca="1" si="151"/>
        <v>-</v>
      </c>
      <c r="DS25" s="22" t="str">
        <f t="shared" ca="1" si="151"/>
        <v>-</v>
      </c>
      <c r="DT25" s="22" t="str">
        <f t="shared" ca="1" si="151"/>
        <v>-</v>
      </c>
      <c r="DU25" s="22" t="str">
        <f t="shared" ca="1" si="151"/>
        <v>-</v>
      </c>
      <c r="DV25" s="22" t="str">
        <f t="shared" ca="1" si="151"/>
        <v>-</v>
      </c>
      <c r="DW25" s="22" t="str">
        <f t="shared" ca="1" si="151"/>
        <v>-</v>
      </c>
      <c r="DX25" s="10"/>
      <c r="DY25" s="168">
        <f t="shared" ref="DY25:EQ32" ca="1" si="152">OFFSET(DY$5,$B25,0)</f>
        <v>1</v>
      </c>
      <c r="DZ25" s="22" t="str">
        <f t="shared" ca="1" si="152"/>
        <v>-</v>
      </c>
      <c r="EA25" s="168" t="str">
        <f t="shared" ca="1" si="152"/>
        <v>-</v>
      </c>
      <c r="EB25" s="168" t="str">
        <f t="shared" ca="1" si="152"/>
        <v>-</v>
      </c>
      <c r="EC25" s="168" t="str">
        <f t="shared" ca="1" si="152"/>
        <v>-</v>
      </c>
      <c r="ED25" s="168" t="b">
        <f t="shared" ca="1" si="152"/>
        <v>0</v>
      </c>
      <c r="EE25" s="22" t="str">
        <f t="shared" ca="1" si="152"/>
        <v>-</v>
      </c>
      <c r="EF25" s="22">
        <f t="shared" ca="1" si="152"/>
        <v>0</v>
      </c>
      <c r="EG25" s="22" t="str">
        <f t="shared" ca="1" si="152"/>
        <v>-</v>
      </c>
      <c r="EH25" s="166" cm="1">
        <f t="array" aca="1" ref="EH25" ca="1">INDEX(i.rev,$K25,EH$15)</f>
        <v>1</v>
      </c>
      <c r="EI25" s="22">
        <f t="shared" ca="1" si="124"/>
        <v>0</v>
      </c>
      <c r="EJ25" s="22">
        <f t="shared" ca="1" si="152"/>
        <v>1</v>
      </c>
      <c r="EK25" s="22">
        <f t="shared" ca="1" si="152"/>
        <v>0</v>
      </c>
      <c r="EL25" s="22">
        <f t="shared" ca="1" si="152"/>
        <v>1</v>
      </c>
      <c r="EM25" s="22">
        <f t="shared" ca="1" si="152"/>
        <v>1</v>
      </c>
      <c r="EN25" s="22">
        <f t="shared" ca="1" si="152"/>
        <v>1</v>
      </c>
      <c r="EO25" s="22">
        <f t="shared" ca="1" si="152"/>
        <v>0</v>
      </c>
      <c r="EP25" s="22">
        <f t="shared" ca="1" si="152"/>
        <v>0</v>
      </c>
      <c r="EQ25" s="22">
        <f t="shared" ca="1" si="152"/>
        <v>0</v>
      </c>
      <c r="ER25" s="22">
        <f t="shared" ref="ER25:FE32" ca="1" si="153">OFFSET(ER$5,$B25,0)</f>
        <v>0</v>
      </c>
      <c r="ES25" s="22">
        <f t="shared" ca="1" si="153"/>
        <v>0</v>
      </c>
      <c r="ET25" s="22">
        <f t="shared" ca="1" si="153"/>
        <v>0</v>
      </c>
      <c r="EU25" s="22">
        <f t="shared" ca="1" si="153"/>
        <v>0</v>
      </c>
      <c r="EV25" s="22">
        <f t="shared" ca="1" si="153"/>
        <v>0</v>
      </c>
      <c r="EW25" s="22">
        <f t="shared" ca="1" si="125"/>
        <v>0</v>
      </c>
      <c r="EX25" s="22">
        <f t="shared" ca="1" si="125"/>
        <v>0</v>
      </c>
      <c r="EY25" s="166" cm="1">
        <f t="array" aca="1" ref="EY25" ca="1">INDEX(i.rev,$K25,EY$15)</f>
        <v>0</v>
      </c>
      <c r="EZ25" s="22">
        <f t="shared" ca="1" si="153"/>
        <v>0</v>
      </c>
      <c r="FA25" s="166" cm="1">
        <f t="array" aca="1" ref="FA25" ca="1">INDEX(i.rev,$K25,FA$15)</f>
        <v>1</v>
      </c>
      <c r="FB25" s="22">
        <f t="shared" ca="1" si="153"/>
        <v>0</v>
      </c>
      <c r="FC25" s="168">
        <f t="shared" ca="1" si="153"/>
        <v>0</v>
      </c>
      <c r="FD25" s="168">
        <f t="shared" ca="1" si="153"/>
        <v>0</v>
      </c>
      <c r="FE25" s="168">
        <f t="shared" ca="1" si="153"/>
        <v>0</v>
      </c>
      <c r="FF25" s="168">
        <f t="shared" ca="1" si="95"/>
        <v>0</v>
      </c>
      <c r="FG25" s="168">
        <f t="shared" ca="1" si="95"/>
        <v>0</v>
      </c>
      <c r="FH25" s="168">
        <f t="shared" ca="1" si="95"/>
        <v>0</v>
      </c>
      <c r="FI25" s="10"/>
      <c r="FJ25" s="22" t="str">
        <f t="shared" ref="FJ25:FX32" ca="1" si="154">OFFSET(FJ$5,$B25,0)</f>
        <v>-</v>
      </c>
      <c r="FK25" s="22" t="str">
        <f t="shared" ca="1" si="154"/>
        <v>-</v>
      </c>
      <c r="FL25" s="22" t="str">
        <f t="shared" ca="1" si="154"/>
        <v>-</v>
      </c>
      <c r="FM25" s="22" t="str">
        <f t="shared" ca="1" si="154"/>
        <v>-</v>
      </c>
      <c r="FN25" s="168" t="str">
        <f t="shared" ca="1" si="154"/>
        <v>-</v>
      </c>
      <c r="FO25" s="5" t="b">
        <f t="shared" si="126"/>
        <v>0</v>
      </c>
      <c r="FP25" s="5" t="b">
        <f t="shared" si="126"/>
        <v>0</v>
      </c>
      <c r="FQ25" s="5" t="b">
        <f t="shared" si="126"/>
        <v>1</v>
      </c>
      <c r="FR25" s="168">
        <f t="shared" ca="1" si="154"/>
        <v>0</v>
      </c>
      <c r="FS25" s="166">
        <f t="shared" ca="1" si="127"/>
        <v>1</v>
      </c>
      <c r="FT25" s="166">
        <f t="shared" ca="1" si="127"/>
        <v>1</v>
      </c>
      <c r="FU25" s="168" t="str">
        <f t="shared" ca="1" si="154"/>
        <v>-</v>
      </c>
      <c r="FV25" s="168" t="str">
        <f t="shared" ca="1" si="154"/>
        <v>-</v>
      </c>
      <c r="FW25" s="168" t="str">
        <f t="shared" ca="1" si="154"/>
        <v>-</v>
      </c>
      <c r="FX25" s="168" t="str">
        <f t="shared" ca="1" si="154"/>
        <v>-</v>
      </c>
      <c r="FY25" s="168" t="str">
        <f t="shared" ca="1" si="95"/>
        <v>-</v>
      </c>
      <c r="FZ25" s="22" t="str">
        <f t="shared" ref="FZ25:GA32" ca="1" si="155">OFFSET(FZ$5,$B25,0)</f>
        <v>-</v>
      </c>
      <c r="GA25" s="22" t="str">
        <f t="shared" ca="1" si="155"/>
        <v>-</v>
      </c>
      <c r="GB25" s="5" t="b">
        <f t="array" aca="1" ref="GB25" ca="1">IF(OR(GC25:GC25&lt;&gt;"-"),TRUE,"-")</f>
        <v>1</v>
      </c>
      <c r="GC25" s="144">
        <f ca="1">OFFSET(GC25,-1,0)</f>
        <v>2</v>
      </c>
      <c r="GD25" s="5" t="str">
        <f t="array" aca="1" ref="GD25" ca="1">IF(OR(GE25:GE25&lt;&gt;"-"),TRUE,"-")</f>
        <v>-</v>
      </c>
      <c r="GE25" s="22" t="str">
        <f t="shared" ref="GE25:GE32" ca="1" si="156">OFFSET(GE$5,$B25,0)</f>
        <v>-</v>
      </c>
      <c r="GF25" s="22" t="b">
        <f t="shared" ca="1" si="102"/>
        <v>1</v>
      </c>
      <c r="GG25" s="22">
        <f t="shared" ca="1" si="102"/>
        <v>2</v>
      </c>
      <c r="GH25" s="22" t="str">
        <f t="shared" ca="1" si="103"/>
        <v>-</v>
      </c>
      <c r="GI25" s="22" t="str">
        <f t="shared" ca="1" si="103"/>
        <v>-</v>
      </c>
      <c r="GJ25" s="168" t="str">
        <f t="shared" ca="1" si="104"/>
        <v>-</v>
      </c>
      <c r="GK25" s="168" t="str">
        <f t="shared" ca="1" si="104"/>
        <v>-</v>
      </c>
      <c r="GL25" s="168" t="str">
        <f t="shared" ca="1" si="104"/>
        <v>-</v>
      </c>
      <c r="GM25" s="168" t="str">
        <f t="shared" ca="1" si="104"/>
        <v>-</v>
      </c>
      <c r="GN25" s="22" t="str">
        <f t="shared" ca="1" si="128"/>
        <v>-</v>
      </c>
      <c r="GO25" s="165">
        <f t="shared" ca="1" si="128"/>
        <v>0.5</v>
      </c>
      <c r="GP25" s="165">
        <f t="shared" ca="1" si="128"/>
        <v>0.9</v>
      </c>
      <c r="GQ25" s="165">
        <f t="shared" ca="1" si="128"/>
        <v>0.5</v>
      </c>
      <c r="GR25" s="165">
        <f t="shared" ca="1" si="128"/>
        <v>0.5</v>
      </c>
      <c r="GS25" s="165">
        <f t="shared" ca="1" si="128"/>
        <v>0</v>
      </c>
      <c r="GT25" s="165">
        <f t="shared" ca="1" si="128"/>
        <v>0</v>
      </c>
      <c r="GU25" s="165" t="str">
        <f t="shared" ca="1" si="128"/>
        <v>-</v>
      </c>
      <c r="GV25" s="168" t="str">
        <f t="shared" ca="1" si="128"/>
        <v>-</v>
      </c>
      <c r="GW25" s="168" t="str">
        <f t="shared" ca="1" si="128"/>
        <v>-</v>
      </c>
      <c r="GX25" s="117" t="b">
        <f t="shared" ref="GX25:GX41" ca="1" si="157">SUM(GY25:IY25)&gt;0</f>
        <v>0</v>
      </c>
      <c r="GY25" s="117" t="str">
        <f t="shared" ca="1" si="129"/>
        <v>-</v>
      </c>
      <c r="GZ25" s="117" t="str">
        <f t="shared" ca="1" si="129"/>
        <v>-</v>
      </c>
      <c r="HA25" s="117" t="str">
        <f t="shared" ca="1" si="129"/>
        <v>-</v>
      </c>
      <c r="HB25" s="117" t="str">
        <f t="shared" ca="1" si="129"/>
        <v>-</v>
      </c>
      <c r="HC25" s="117" t="str">
        <f t="shared" ca="1" si="129"/>
        <v>-</v>
      </c>
      <c r="HD25" s="117" t="str">
        <f t="shared" ca="1" si="129"/>
        <v>-</v>
      </c>
      <c r="HE25" s="117" t="str">
        <f t="shared" ca="1" si="129"/>
        <v>-</v>
      </c>
      <c r="HF25" s="117" t="str">
        <f t="shared" ca="1" si="129"/>
        <v>-</v>
      </c>
      <c r="HG25" s="117" t="str">
        <f t="shared" ca="1" si="129"/>
        <v>-</v>
      </c>
      <c r="HH25" s="117" t="str">
        <f t="shared" ca="1" si="129"/>
        <v>-</v>
      </c>
      <c r="HI25" s="117" t="str">
        <f t="shared" ca="1" si="129"/>
        <v>-</v>
      </c>
      <c r="HJ25" s="117" t="str">
        <f t="shared" ca="1" si="129"/>
        <v>-</v>
      </c>
      <c r="HK25" s="117" t="str">
        <f t="shared" ca="1" si="129"/>
        <v>-</v>
      </c>
      <c r="HL25" s="117" t="str">
        <f t="shared" ca="1" si="129"/>
        <v>-</v>
      </c>
      <c r="HM25" s="117" t="str">
        <f t="shared" ca="1" si="129"/>
        <v>-</v>
      </c>
      <c r="HN25" s="117" t="str">
        <f t="shared" ca="1" si="129"/>
        <v>-</v>
      </c>
      <c r="HO25" s="117" t="str">
        <f t="shared" ca="1" si="129"/>
        <v>-</v>
      </c>
      <c r="HP25" s="117" t="str">
        <f t="shared" ca="1" si="129"/>
        <v>-</v>
      </c>
      <c r="HQ25" s="117" t="str">
        <f t="shared" ca="1" si="129"/>
        <v>-</v>
      </c>
      <c r="HR25" s="117" t="str">
        <f t="shared" ca="1" si="129"/>
        <v>-</v>
      </c>
      <c r="HS25" s="117" t="str">
        <f t="shared" ca="1" si="129"/>
        <v>-</v>
      </c>
      <c r="HT25" s="117" t="str">
        <f t="shared" ca="1" si="129"/>
        <v>-</v>
      </c>
      <c r="HU25" s="117" t="str">
        <f t="shared" ca="1" si="129"/>
        <v>-</v>
      </c>
      <c r="HV25" s="117" t="str">
        <f t="shared" ca="1" si="129"/>
        <v>-</v>
      </c>
      <c r="HW25" s="117" t="str">
        <f t="shared" ca="1" si="129"/>
        <v>-</v>
      </c>
      <c r="HX25" s="117" t="str">
        <f t="shared" ca="1" si="129"/>
        <v>-</v>
      </c>
      <c r="HY25" s="117" t="str">
        <f t="shared" ca="1" si="129"/>
        <v>-</v>
      </c>
      <c r="HZ25" s="117" t="str">
        <f t="shared" ca="1" si="129"/>
        <v>-</v>
      </c>
      <c r="IA25" s="117" t="str">
        <f t="shared" ca="1" si="129"/>
        <v>-</v>
      </c>
      <c r="IB25" s="117" t="str">
        <f t="shared" ca="1" si="129"/>
        <v>-</v>
      </c>
      <c r="IC25" s="117" t="str">
        <f t="shared" ca="1" si="129"/>
        <v>-</v>
      </c>
      <c r="ID25" s="117" t="str">
        <f t="shared" ca="1" si="129"/>
        <v>-</v>
      </c>
      <c r="IE25" s="117" t="str">
        <f t="shared" ca="1" si="129"/>
        <v>-</v>
      </c>
      <c r="IF25" s="117" t="str">
        <f t="shared" ca="1" si="129"/>
        <v>-</v>
      </c>
      <c r="IG25" s="117" t="str">
        <f t="shared" ca="1" si="129"/>
        <v>-</v>
      </c>
      <c r="IH25" s="117" t="str">
        <f t="shared" ca="1" si="129"/>
        <v>-</v>
      </c>
      <c r="II25" s="117" t="str">
        <f t="shared" ca="1" si="129"/>
        <v>-</v>
      </c>
      <c r="IJ25" s="117" t="str">
        <f t="shared" ca="1" si="129"/>
        <v>-</v>
      </c>
      <c r="IK25" s="117" t="str">
        <f t="shared" ca="1" si="129"/>
        <v>-</v>
      </c>
      <c r="IL25" s="117" t="str">
        <f t="shared" ca="1" si="129"/>
        <v>-</v>
      </c>
      <c r="IM25" s="117" t="str">
        <f t="shared" ca="1" si="129"/>
        <v>-</v>
      </c>
      <c r="IN25" s="117" t="str">
        <f t="shared" ca="1" si="129"/>
        <v>-</v>
      </c>
      <c r="IO25" s="117" t="str">
        <f t="shared" ca="1" si="129"/>
        <v>-</v>
      </c>
      <c r="IP25" s="117" t="str">
        <f t="shared" ca="1" si="129"/>
        <v>-</v>
      </c>
      <c r="IQ25" s="117" t="str">
        <f t="shared" ca="1" si="129"/>
        <v>-</v>
      </c>
      <c r="IR25" s="117" t="str">
        <f t="shared" ca="1" si="129"/>
        <v>-</v>
      </c>
      <c r="IS25" s="117" t="str">
        <f t="shared" ca="1" si="129"/>
        <v>-</v>
      </c>
      <c r="IT25" s="117" t="str">
        <f t="shared" ca="1" si="129"/>
        <v>-</v>
      </c>
      <c r="IU25" s="117" t="str">
        <f t="shared" ca="1" si="129"/>
        <v>-</v>
      </c>
      <c r="IV25" s="117" t="str">
        <f t="shared" ca="1" si="129"/>
        <v>-</v>
      </c>
      <c r="IW25" s="117" t="str">
        <f t="shared" ca="1" si="129"/>
        <v>-</v>
      </c>
      <c r="IX25" s="117" t="str">
        <f t="shared" ca="1" si="129"/>
        <v>-</v>
      </c>
      <c r="IY25" s="117" t="str">
        <f t="shared" ca="1" si="129"/>
        <v>-</v>
      </c>
      <c r="IZ25" s="10"/>
      <c r="JA25" s="166">
        <f t="shared" ca="1" si="130"/>
        <v>4.4999999999999998E-2</v>
      </c>
      <c r="JB25" s="166">
        <f t="shared" ca="1" si="131"/>
        <v>4.4999999999999998E-2</v>
      </c>
      <c r="JC25" s="168">
        <f t="shared" ca="1" si="128"/>
        <v>1</v>
      </c>
      <c r="JD25" s="22">
        <f t="shared" ca="1" si="128"/>
        <v>0</v>
      </c>
      <c r="JE25" s="22">
        <f t="shared" ca="1" si="128"/>
        <v>1</v>
      </c>
      <c r="JF25" s="22">
        <f t="shared" ca="1" si="128"/>
        <v>1</v>
      </c>
      <c r="JG25" s="22">
        <f t="shared" ca="1" si="128"/>
        <v>0</v>
      </c>
      <c r="JH25" s="22">
        <f t="shared" ca="1" si="128"/>
        <v>70</v>
      </c>
      <c r="JI25" s="22">
        <f t="shared" ref="JI25:JZ32" ca="1" si="158">OFFSET(JI$5,$B25,0)</f>
        <v>50</v>
      </c>
      <c r="JJ25" s="22">
        <f t="shared" ca="1" si="158"/>
        <v>70</v>
      </c>
      <c r="JK25" s="22">
        <f t="shared" ca="1" si="158"/>
        <v>50</v>
      </c>
      <c r="JL25" s="5">
        <f t="shared" ca="1" si="132"/>
        <v>1</v>
      </c>
      <c r="JM25" s="5">
        <f t="shared" ca="1" si="133"/>
        <v>1</v>
      </c>
      <c r="JN25" s="5">
        <f t="shared" ca="1" si="134"/>
        <v>1</v>
      </c>
      <c r="JO25" s="166">
        <f t="shared" ca="1" si="135"/>
        <v>1</v>
      </c>
      <c r="JP25" s="166">
        <f t="shared" ca="1" si="135"/>
        <v>1</v>
      </c>
      <c r="JQ25" s="22">
        <f t="shared" ca="1" si="158"/>
        <v>1</v>
      </c>
      <c r="JR25" s="10"/>
      <c r="JS25" s="22">
        <f t="shared" ca="1" si="158"/>
        <v>1</v>
      </c>
      <c r="JT25" s="166">
        <f t="shared" ca="1" si="136"/>
        <v>1</v>
      </c>
      <c r="JU25" s="168">
        <f t="shared" ca="1" si="158"/>
        <v>1</v>
      </c>
      <c r="JV25" s="22">
        <f t="shared" ca="1" si="158"/>
        <v>1</v>
      </c>
      <c r="JW25" s="22">
        <f t="shared" ca="1" si="158"/>
        <v>1</v>
      </c>
      <c r="JX25" s="168">
        <f t="shared" ca="1" si="158"/>
        <v>1</v>
      </c>
      <c r="JY25" s="22">
        <f t="shared" ca="1" si="158"/>
        <v>1</v>
      </c>
      <c r="JZ25" s="22">
        <f t="shared" ca="1" si="158"/>
        <v>1</v>
      </c>
      <c r="KA25" s="166">
        <f t="shared" ca="1" si="137"/>
        <v>1</v>
      </c>
      <c r="KB25" s="166">
        <f t="shared" ca="1" si="138"/>
        <v>1</v>
      </c>
      <c r="KC25" s="166">
        <f t="shared" ca="1" si="139"/>
        <v>1</v>
      </c>
      <c r="KD25" s="166" t="str">
        <f t="shared" ca="1" si="140"/>
        <v>-</v>
      </c>
      <c r="KE25" s="166" t="str">
        <f t="shared" ca="1" si="141"/>
        <v>-</v>
      </c>
      <c r="KF25" s="166" t="str">
        <f t="shared" ca="1" si="142"/>
        <v>-</v>
      </c>
      <c r="KG25" s="166" t="b">
        <f t="shared" ca="1" si="143"/>
        <v>0</v>
      </c>
      <c r="KH25" s="22">
        <f t="shared" ref="KH25:KH32" ca="1" si="159">OFFSET(KH$5,$B25,0)</f>
        <v>0</v>
      </c>
      <c r="KI25" s="27">
        <v>0</v>
      </c>
    </row>
    <row r="26" spans="1:295" s="127" customFormat="1" outlineLevel="2">
      <c r="A26" s="126">
        <f t="shared" si="144"/>
        <v>21</v>
      </c>
      <c r="B26" s="132">
        <f t="shared" ref="B26:B32" ca="1" si="160">OFFSET(B26,-1,0)</f>
        <v>19</v>
      </c>
      <c r="C26" s="148">
        <v>200</v>
      </c>
      <c r="D26" s="148" t="s">
        <v>884</v>
      </c>
      <c r="E26" s="148" t="b">
        <v>1</v>
      </c>
      <c r="F26" s="127" t="b">
        <v>0</v>
      </c>
      <c r="G26" s="127" t="b">
        <f t="shared" si="145"/>
        <v>1</v>
      </c>
      <c r="H26" s="144">
        <v>3</v>
      </c>
      <c r="I26" s="144">
        <f t="shared" ca="1" si="146"/>
        <v>1</v>
      </c>
      <c r="J26" s="144">
        <f t="shared" ca="1" si="146"/>
        <v>1</v>
      </c>
      <c r="K26" s="144">
        <f t="shared" ca="1" si="146"/>
        <v>1</v>
      </c>
      <c r="L26" s="144">
        <f t="shared" ca="1" si="146"/>
        <v>1</v>
      </c>
      <c r="M26" s="144">
        <f t="shared" ca="1" si="146"/>
        <v>1</v>
      </c>
      <c r="N26" s="144">
        <f t="shared" ca="1" si="146"/>
        <v>1</v>
      </c>
      <c r="O26" s="144">
        <f t="shared" ca="1" si="146"/>
        <v>1</v>
      </c>
      <c r="P26" s="144">
        <f t="shared" ca="1" si="146"/>
        <v>1</v>
      </c>
      <c r="Q26" s="144">
        <f t="shared" ca="1" si="146"/>
        <v>1</v>
      </c>
      <c r="R26" s="144">
        <f t="shared" ca="1" si="146"/>
        <v>2</v>
      </c>
      <c r="S26" s="144">
        <f t="shared" ca="1" si="146"/>
        <v>1</v>
      </c>
      <c r="T26" s="144">
        <f t="shared" ca="1" si="146"/>
        <v>1</v>
      </c>
      <c r="U26" s="144">
        <f t="shared" ca="1" si="146"/>
        <v>1</v>
      </c>
      <c r="V26" s="144">
        <f t="shared" ca="1" si="146"/>
        <v>1</v>
      </c>
      <c r="W26" s="144">
        <f t="shared" ca="1" si="146"/>
        <v>1</v>
      </c>
      <c r="X26" s="144">
        <f t="shared" ca="1" si="146"/>
        <v>1</v>
      </c>
      <c r="Y26" s="144">
        <f t="shared" ca="1" si="146"/>
        <v>1</v>
      </c>
      <c r="AA26" s="162" t="str" cm="1">
        <f t="array" aca="1" ref="AA26" ca="1">TEXT(LEFT(OFFSET(AA26,-1,0),5)+1,"00000")&amp;MID(OFFSET(AA26,-1,0),6,FIND(" ",OFFSET(AA26,-1,0),7)-5)
&amp;INDEX(DataMaster!$B$10:$B$12,$I26)         &amp;IF($J26=1,""," Risk"&amp;INDEX(i.risk_aversion,$J26,1))    &amp;IF($K26=1,""," REV"&amp; INDEX(DataMaster!$B$54:$B$58,$K26))              &amp; IF($L26=1,""," Minroe"&amp;INDEX(minroe,$L26))              &amp;  IF($M26=1,""," Overdraw"&amp;INDEX(overdraw,$M26))
&amp; IF($N26=1,""," Mach"&amp;INDEX(i.mach_option,$N26))
&amp; IF($O26=1,""," Interest"&amp;INDEX(i.interest_rate,$O26))            &amp; IF($P26=1,""," Opp cost"&amp;INDEX(i.opp_cost_capital,$P26))           &amp; IF($Q26=1,""," Casual_ub"&amp;INDEX(i.casual_ub,$Q26))           &amp; IF($R26=1,""," Cropgraze"&amp;INDEX(i.cropgraze_inc,$R26))
&amp; IF($S26=1,""," Yield"&amp;INDEX(i.all_rot_yield,$S26))          &amp; IF($T26=1,""," Pasture"&amp;INDEX(i.pasture_prod,$T26))          &amp; IF($U26=1,""," Scan"&amp;INDEX(i.scan,$U26))
&amp; IF($JL26=1,""," WP"&amp;TEXT($JL26*100,"000p"))                &amp; IF($JM26=1,""," MP"&amp;TEXT($JM26*100,"000p"))                      &amp; IF($JN26=1,""," GP"&amp;TEXT($JN26*100,"000p"))          &amp; IF($JO26=1,""," Can"&amp;TEXT($JO26*100,"000p"))
&amp; " (F"&amp;3+IFERROR(1*$CH26,0)+IFERROR(1*$CI26,0)&amp;3-IFERROR(1*NOT($CK26),0)&amp;"N"&amp;$CP26&amp;$CQ26&amp;")"</f>
        <v>00002 Feedsupply SE CropgrazeFALSE (F43N33)</v>
      </c>
      <c r="AB26" s="10" t="str">
        <f ca="1">IF(COUNTIF(AA$5:AA26,AA26)=1,"-","Dup")</f>
        <v>-</v>
      </c>
      <c r="AC26" s="10"/>
      <c r="AD26" s="144" t="str">
        <f t="shared" ref="AD26:AG32" ca="1" si="161">OFFSET(AD26,-1,0)</f>
        <v>-</v>
      </c>
      <c r="AE26" s="22" t="str">
        <f t="shared" ca="1" si="116"/>
        <v>-</v>
      </c>
      <c r="AF26" s="144" t="str">
        <f t="shared" ca="1" si="161"/>
        <v>-</v>
      </c>
      <c r="AG26" s="144" t="str">
        <f t="shared" ca="1" si="161"/>
        <v>-</v>
      </c>
      <c r="AH26" s="22" t="str">
        <f t="shared" ca="1" si="117"/>
        <v>-</v>
      </c>
      <c r="AI26" s="168" t="b">
        <f t="shared" ca="1" si="117"/>
        <v>1</v>
      </c>
      <c r="AJ26" s="10"/>
      <c r="AK26" s="166" t="b">
        <f t="shared" ca="1" si="118"/>
        <v>1</v>
      </c>
      <c r="AL26" s="166" t="str">
        <f t="shared" ca="1" si="118"/>
        <v>-</v>
      </c>
      <c r="AM26" s="166" t="str">
        <f t="shared" ca="1" si="118"/>
        <v>-</v>
      </c>
      <c r="AN26" s="166" t="str">
        <f t="shared" ca="1" si="118"/>
        <v>-</v>
      </c>
      <c r="AO26" s="166" t="b">
        <f t="shared" ca="1" si="118"/>
        <v>0</v>
      </c>
      <c r="AP26" s="192" t="b">
        <v>1</v>
      </c>
      <c r="AQ26" s="166">
        <f t="shared" ca="1" si="119"/>
        <v>0</v>
      </c>
      <c r="AR26" s="166" t="b">
        <f t="shared" ca="1" si="120"/>
        <v>0</v>
      </c>
      <c r="AS26" s="166" t="b">
        <f t="shared" ca="1" si="120"/>
        <v>0</v>
      </c>
      <c r="AT26" s="166" t="str">
        <f t="shared" ca="1" si="120"/>
        <v>-</v>
      </c>
      <c r="AU26" s="166" t="str">
        <f t="shared" ca="1" si="120"/>
        <v>-</v>
      </c>
      <c r="AV26" s="166" t="str">
        <f t="shared" ca="1" si="120"/>
        <v>-</v>
      </c>
      <c r="AW26" s="10"/>
      <c r="AX26" s="144" t="b">
        <f ca="1">OFFSET(AX26,-1,0)</f>
        <v>1</v>
      </c>
      <c r="AY26" s="167" t="b">
        <v>0</v>
      </c>
      <c r="AZ26" s="144" t="b">
        <f t="shared" ref="AZ26:AZ32" ca="1" si="162">OFFSET(AZ26,-1,0)</f>
        <v>1</v>
      </c>
      <c r="BA26" s="163">
        <f t="shared" ca="1" si="147"/>
        <v>3102</v>
      </c>
      <c r="BB26" s="144" t="b">
        <f t="shared" ref="BB26:BB32" ca="1" si="163">OFFSET(BB26,-1,0)</f>
        <v>0</v>
      </c>
      <c r="BC26" s="156" t="str">
        <f t="shared" ca="1" si="121"/>
        <v>-</v>
      </c>
      <c r="BD26" s="22" t="b">
        <f t="shared" ca="1" si="121"/>
        <v>1</v>
      </c>
      <c r="BE26" s="144">
        <f t="shared" ref="BE26:BE32" ca="1" si="164">OFFSET(BE26,-1,0)+1</f>
        <v>3103</v>
      </c>
      <c r="BF26" s="22" t="str">
        <f t="shared" ref="BF26:BF32" ca="1" si="165">OFFSET(BF$5,$B26,0)</f>
        <v>-</v>
      </c>
      <c r="BG26" s="22">
        <f t="shared" ca="1" si="121"/>
        <v>1</v>
      </c>
      <c r="BH26" s="22">
        <f t="shared" ca="1" si="121"/>
        <v>1</v>
      </c>
      <c r="BI26" s="22" t="str">
        <f t="shared" ca="1" si="121"/>
        <v>-</v>
      </c>
      <c r="BJ26" s="22" t="str">
        <f t="shared" ca="1" si="121"/>
        <v>-</v>
      </c>
      <c r="BK26" s="10"/>
      <c r="BL26" s="22" t="str">
        <f t="shared" ca="1" si="121"/>
        <v>-</v>
      </c>
      <c r="BM26" s="22" t="str">
        <f t="shared" ca="1" si="148"/>
        <v>-</v>
      </c>
      <c r="BN26" s="22" t="str">
        <f t="shared" ca="1" si="148"/>
        <v>-</v>
      </c>
      <c r="BO26" s="22" t="str">
        <f t="shared" ca="1" si="148"/>
        <v>-</v>
      </c>
      <c r="BP26" s="22" t="str">
        <f t="shared" ca="1" si="148"/>
        <v>-</v>
      </c>
      <c r="BQ26" s="22" t="str">
        <f t="shared" ca="1" si="148"/>
        <v>-</v>
      </c>
      <c r="BR26" s="22" t="str">
        <f t="shared" ca="1" si="148"/>
        <v>-</v>
      </c>
      <c r="BS26" s="22" t="str">
        <f t="shared" ca="1" si="148"/>
        <v>-</v>
      </c>
      <c r="BT26" s="22" t="str">
        <f t="shared" ca="1" si="148"/>
        <v>-</v>
      </c>
      <c r="BU26" s="22" t="str">
        <f t="shared" ca="1" si="148"/>
        <v>-</v>
      </c>
      <c r="BV26" s="22" t="str">
        <f t="shared" ca="1" si="148"/>
        <v>-</v>
      </c>
      <c r="BW26" s="166" t="str" cm="1">
        <f t="array" aca="1" ref="BW26" ca="1">INDEX(i.rev,$K26,BW$15)</f>
        <v>-</v>
      </c>
      <c r="BX26" s="166" t="str" cm="1">
        <f t="array" aca="1" ref="BX26" ca="1">INDEX(i.rev,$K26,BX$15)</f>
        <v>-</v>
      </c>
      <c r="BY26" s="166" t="str" cm="1">
        <f t="array" aca="1" ref="BY26" ca="1">INDEX(i.rev,$K26,BY$15)</f>
        <v>-</v>
      </c>
      <c r="BZ26" s="166" t="str" cm="1">
        <f t="array" aca="1" ref="BZ26" ca="1">INDEX(i.rev,$K26,BZ$15)</f>
        <v>-</v>
      </c>
      <c r="CA26" s="166" t="str" cm="1">
        <f t="array" aca="1" ref="CA26" ca="1">INDEX(i.rev,$K26,CA$15)</f>
        <v>-</v>
      </c>
      <c r="CB26" s="166" t="str" cm="1">
        <f t="array" aca="1" ref="CB26" ca="1">INDEX(i.rev,$K26,CB$15)</f>
        <v>-</v>
      </c>
      <c r="CC26" s="166" t="str" cm="1">
        <f t="array" aca="1" ref="CC26" ca="1">INDEX(i.rev,$K26,CC$15)</f>
        <v>-</v>
      </c>
      <c r="CD26" s="166" t="str" cm="1">
        <f t="array" aca="1" ref="CD26" ca="1">INDEX(i.rev,$K26,CD$15)</f>
        <v>-</v>
      </c>
      <c r="CE26" s="166" t="str" cm="1">
        <f t="array" aca="1" ref="CE26" ca="1">INDEX(i.rev,$K26,CE$15)</f>
        <v>-</v>
      </c>
      <c r="CF26" s="166" t="str" cm="1">
        <f t="array" aca="1" ref="CF26" ca="1">INDEX(i.rev,$K26,CF$15)</f>
        <v>-</v>
      </c>
      <c r="CG26" s="10"/>
      <c r="CH26" s="167" t="b">
        <v>0</v>
      </c>
      <c r="CI26" s="167" t="b">
        <v>1</v>
      </c>
      <c r="CJ26" s="156" t="str">
        <f t="shared" ca="1" si="149"/>
        <v>-</v>
      </c>
      <c r="CK26" s="156" t="str">
        <f t="shared" ca="1" si="149"/>
        <v>-</v>
      </c>
      <c r="CL26" s="156" t="str">
        <f t="shared" ca="1" si="149"/>
        <v>-</v>
      </c>
      <c r="CM26" s="156" t="str">
        <f t="shared" ca="1" si="149"/>
        <v>-</v>
      </c>
      <c r="CN26" s="156" t="str">
        <f t="shared" ca="1" si="149"/>
        <v>-</v>
      </c>
      <c r="CO26" s="156" t="str">
        <f t="shared" ca="1" si="149"/>
        <v>-</v>
      </c>
      <c r="CP26" s="144">
        <f t="shared" ref="CP26:CQ31" ca="1" si="166">OFFSET(CP26,-1,0)</f>
        <v>3</v>
      </c>
      <c r="CQ26" s="144">
        <f t="shared" ca="1" si="166"/>
        <v>3</v>
      </c>
      <c r="CR26" s="168">
        <f t="shared" ca="1" si="149"/>
        <v>0</v>
      </c>
      <c r="CS26" s="167">
        <v>2</v>
      </c>
      <c r="CT26" s="167">
        <v>-2</v>
      </c>
      <c r="CU26" s="22" t="str">
        <f t="shared" ca="1" si="150"/>
        <v>-</v>
      </c>
      <c r="CV26" s="22" t="str">
        <f t="shared" ca="1" si="150"/>
        <v>-</v>
      </c>
      <c r="CW26" s="22" t="str">
        <f t="shared" ca="1" si="150"/>
        <v>-</v>
      </c>
      <c r="CX26" s="22" t="str">
        <f t="shared" ca="1" si="150"/>
        <v>-</v>
      </c>
      <c r="CY26" s="22" t="str">
        <f t="shared" ca="1" si="150"/>
        <v>-</v>
      </c>
      <c r="CZ26" s="163">
        <f t="shared" ref="CZ26:CZ32" ca="1" si="167">CR26</f>
        <v>0</v>
      </c>
      <c r="DA26" s="167">
        <v>2</v>
      </c>
      <c r="DB26" s="167">
        <v>-2</v>
      </c>
      <c r="DC26" s="22" t="str">
        <f t="shared" ca="1" si="150"/>
        <v>-</v>
      </c>
      <c r="DD26" s="22" t="str">
        <f t="shared" ca="1" si="150"/>
        <v>-</v>
      </c>
      <c r="DE26" s="22" t="str">
        <f t="shared" ca="1" si="150"/>
        <v>-</v>
      </c>
      <c r="DF26" s="22">
        <f t="shared" ca="1" si="150"/>
        <v>0</v>
      </c>
      <c r="DG26" s="168">
        <f t="shared" ca="1" si="122"/>
        <v>0</v>
      </c>
      <c r="DH26" s="168">
        <f t="shared" ca="1" si="122"/>
        <v>0</v>
      </c>
      <c r="DI26" s="168">
        <f t="shared" ca="1" si="122"/>
        <v>0</v>
      </c>
      <c r="DJ26" s="22">
        <f t="shared" ca="1" si="151"/>
        <v>0</v>
      </c>
      <c r="DK26" s="22">
        <f t="shared" ca="1" si="151"/>
        <v>0</v>
      </c>
      <c r="DL26" s="22">
        <f t="shared" ca="1" si="151"/>
        <v>0</v>
      </c>
      <c r="DM26" s="22" t="str">
        <f t="shared" ca="1" si="151"/>
        <v>-</v>
      </c>
      <c r="DN26" s="22" t="str">
        <f t="shared" ca="1" si="151"/>
        <v>-</v>
      </c>
      <c r="DO26" s="168" t="str">
        <f t="shared" ca="1" si="151"/>
        <v>-</v>
      </c>
      <c r="DP26" s="168" t="str">
        <f t="shared" ca="1" si="151"/>
        <v>-</v>
      </c>
      <c r="DQ26" s="22" t="str">
        <f t="shared" ca="1" si="151"/>
        <v>-</v>
      </c>
      <c r="DR26" s="22" t="str">
        <f t="shared" ca="1" si="151"/>
        <v>-</v>
      </c>
      <c r="DS26" s="22" t="str">
        <f t="shared" ca="1" si="151"/>
        <v>-</v>
      </c>
      <c r="DT26" s="22" t="str">
        <f t="shared" ca="1" si="151"/>
        <v>-</v>
      </c>
      <c r="DU26" s="22" t="str">
        <f t="shared" ca="1" si="151"/>
        <v>-</v>
      </c>
      <c r="DV26" s="22" t="str">
        <f t="shared" ca="1" si="151"/>
        <v>-</v>
      </c>
      <c r="DW26" s="22" t="str">
        <f t="shared" ca="1" si="151"/>
        <v>-</v>
      </c>
      <c r="DX26" s="10"/>
      <c r="DY26" s="168">
        <f t="shared" ca="1" si="152"/>
        <v>1</v>
      </c>
      <c r="DZ26" s="22" t="str">
        <f t="shared" ca="1" si="152"/>
        <v>-</v>
      </c>
      <c r="EA26" s="168" t="str">
        <f t="shared" ca="1" si="152"/>
        <v>-</v>
      </c>
      <c r="EB26" s="168" t="str">
        <f t="shared" ca="1" si="152"/>
        <v>-</v>
      </c>
      <c r="EC26" s="168" t="str">
        <f t="shared" ca="1" si="152"/>
        <v>-</v>
      </c>
      <c r="ED26" s="168" t="b">
        <f t="shared" ca="1" si="152"/>
        <v>0</v>
      </c>
      <c r="EE26" s="22" t="str">
        <f t="shared" ca="1" si="152"/>
        <v>-</v>
      </c>
      <c r="EF26" s="22">
        <f t="shared" ca="1" si="152"/>
        <v>0</v>
      </c>
      <c r="EG26" s="22" t="str">
        <f t="shared" ca="1" si="152"/>
        <v>-</v>
      </c>
      <c r="EH26" s="166" cm="1">
        <f t="array" aca="1" ref="EH26" ca="1">INDEX(i.rev,$K26,EH$15)</f>
        <v>1</v>
      </c>
      <c r="EI26" s="22">
        <f t="shared" ca="1" si="124"/>
        <v>0</v>
      </c>
      <c r="EJ26" s="22">
        <f t="shared" ca="1" si="152"/>
        <v>1</v>
      </c>
      <c r="EK26" s="22">
        <f t="shared" ca="1" si="152"/>
        <v>0</v>
      </c>
      <c r="EL26" s="22">
        <f t="shared" ca="1" si="152"/>
        <v>1</v>
      </c>
      <c r="EM26" s="22">
        <f t="shared" ca="1" si="152"/>
        <v>1</v>
      </c>
      <c r="EN26" s="22">
        <f t="shared" ca="1" si="152"/>
        <v>1</v>
      </c>
      <c r="EO26" s="22">
        <f t="shared" ca="1" si="152"/>
        <v>0</v>
      </c>
      <c r="EP26" s="22">
        <f t="shared" ca="1" si="152"/>
        <v>0</v>
      </c>
      <c r="EQ26" s="22">
        <f t="shared" ca="1" si="152"/>
        <v>0</v>
      </c>
      <c r="ER26" s="22">
        <f t="shared" ca="1" si="153"/>
        <v>0</v>
      </c>
      <c r="ES26" s="22">
        <f t="shared" ca="1" si="153"/>
        <v>0</v>
      </c>
      <c r="ET26" s="22">
        <f t="shared" ca="1" si="153"/>
        <v>0</v>
      </c>
      <c r="EU26" s="22">
        <f t="shared" ca="1" si="153"/>
        <v>0</v>
      </c>
      <c r="EV26" s="22">
        <f t="shared" ca="1" si="153"/>
        <v>0</v>
      </c>
      <c r="EW26" s="22">
        <f t="shared" ca="1" si="125"/>
        <v>0</v>
      </c>
      <c r="EX26" s="22">
        <f t="shared" ca="1" si="125"/>
        <v>0</v>
      </c>
      <c r="EY26" s="166" cm="1">
        <f t="array" aca="1" ref="EY26" ca="1">INDEX(i.rev,$K26,EY$15)</f>
        <v>0</v>
      </c>
      <c r="EZ26" s="22">
        <f t="shared" ca="1" si="153"/>
        <v>0</v>
      </c>
      <c r="FA26" s="166" cm="1">
        <f t="array" aca="1" ref="FA26" ca="1">INDEX(i.rev,$K26,FA$15)</f>
        <v>1</v>
      </c>
      <c r="FB26" s="22">
        <f t="shared" ca="1" si="153"/>
        <v>0</v>
      </c>
      <c r="FC26" s="168">
        <f t="shared" ca="1" si="153"/>
        <v>0</v>
      </c>
      <c r="FD26" s="168">
        <f t="shared" ca="1" si="153"/>
        <v>0</v>
      </c>
      <c r="FE26" s="168">
        <f t="shared" ca="1" si="153"/>
        <v>0</v>
      </c>
      <c r="FF26" s="168">
        <f t="shared" ca="1" si="95"/>
        <v>0</v>
      </c>
      <c r="FG26" s="168">
        <f t="shared" ca="1" si="95"/>
        <v>0</v>
      </c>
      <c r="FH26" s="168">
        <f t="shared" ca="1" si="95"/>
        <v>0</v>
      </c>
      <c r="FI26" s="10"/>
      <c r="FJ26" s="22" t="str">
        <f t="shared" ca="1" si="154"/>
        <v>-</v>
      </c>
      <c r="FK26" s="22" t="str">
        <f t="shared" ca="1" si="154"/>
        <v>-</v>
      </c>
      <c r="FL26" s="22" t="str">
        <f t="shared" ca="1" si="154"/>
        <v>-</v>
      </c>
      <c r="FM26" s="22" t="str">
        <f t="shared" ca="1" si="154"/>
        <v>-</v>
      </c>
      <c r="FN26" s="168" t="str">
        <f t="shared" ca="1" si="154"/>
        <v>-</v>
      </c>
      <c r="FO26" s="5" t="b">
        <f t="shared" si="126"/>
        <v>0</v>
      </c>
      <c r="FP26" s="5" t="b">
        <f t="shared" si="126"/>
        <v>0</v>
      </c>
      <c r="FQ26" s="5" t="b">
        <f t="shared" si="126"/>
        <v>1</v>
      </c>
      <c r="FR26" s="168">
        <f t="shared" ca="1" si="154"/>
        <v>0</v>
      </c>
      <c r="FS26" s="166">
        <f t="shared" ca="1" si="127"/>
        <v>1</v>
      </c>
      <c r="FT26" s="166">
        <f t="shared" ca="1" si="127"/>
        <v>1</v>
      </c>
      <c r="FU26" s="168" t="str">
        <f t="shared" ca="1" si="95"/>
        <v>-</v>
      </c>
      <c r="FV26" s="168" t="str">
        <f t="shared" ca="1" si="95"/>
        <v>-</v>
      </c>
      <c r="FW26" s="168" t="str">
        <f t="shared" ca="1" si="95"/>
        <v>-</v>
      </c>
      <c r="FX26" s="168" t="str">
        <f t="shared" ca="1" si="95"/>
        <v>-</v>
      </c>
      <c r="FY26" s="168" t="str">
        <f t="shared" ca="1" si="95"/>
        <v>-</v>
      </c>
      <c r="FZ26" s="22" t="str">
        <f t="shared" ca="1" si="155"/>
        <v>-</v>
      </c>
      <c r="GA26" s="22" t="str">
        <f t="shared" ca="1" si="155"/>
        <v>-</v>
      </c>
      <c r="GB26" s="5" t="b">
        <f t="array" aca="1" ref="GB26" ca="1">IF(OR(GC26:GC26&lt;&gt;"-"),TRUE,"-")</f>
        <v>1</v>
      </c>
      <c r="GC26" s="144">
        <f t="shared" ref="GC26:GC41" ca="1" si="168">OFFSET(GC26,-1,0)</f>
        <v>2</v>
      </c>
      <c r="GD26" s="5" t="str">
        <f t="array" aca="1" ref="GD26" ca="1">IF(OR(GE26:GE26&lt;&gt;"-"),TRUE,"-")</f>
        <v>-</v>
      </c>
      <c r="GE26" s="22" t="str">
        <f t="shared" ca="1" si="156"/>
        <v>-</v>
      </c>
      <c r="GF26" s="22" t="b">
        <f t="shared" ca="1" si="102"/>
        <v>1</v>
      </c>
      <c r="GG26" s="22">
        <f t="shared" ca="1" si="102"/>
        <v>2</v>
      </c>
      <c r="GH26" s="22" t="str">
        <f t="shared" ca="1" si="103"/>
        <v>-</v>
      </c>
      <c r="GI26" s="22" t="str">
        <f t="shared" ca="1" si="103"/>
        <v>-</v>
      </c>
      <c r="GJ26" s="168" t="str">
        <f t="shared" ca="1" si="104"/>
        <v>-</v>
      </c>
      <c r="GK26" s="168" t="str">
        <f t="shared" ca="1" si="104"/>
        <v>-</v>
      </c>
      <c r="GL26" s="168" t="str">
        <f t="shared" ca="1" si="104"/>
        <v>-</v>
      </c>
      <c r="GM26" s="168" t="str">
        <f t="shared" ca="1" si="104"/>
        <v>-</v>
      </c>
      <c r="GN26" s="22" t="str">
        <f t="shared" ca="1" si="128"/>
        <v>-</v>
      </c>
      <c r="GO26" s="165">
        <f t="shared" ca="1" si="128"/>
        <v>0.5</v>
      </c>
      <c r="GP26" s="165">
        <f t="shared" ca="1" si="128"/>
        <v>0.9</v>
      </c>
      <c r="GQ26" s="165">
        <f t="shared" ca="1" si="128"/>
        <v>0.5</v>
      </c>
      <c r="GR26" s="165">
        <f t="shared" ca="1" si="128"/>
        <v>0.5</v>
      </c>
      <c r="GS26" s="165">
        <f t="shared" ca="1" si="128"/>
        <v>0</v>
      </c>
      <c r="GT26" s="165">
        <f t="shared" ca="1" si="128"/>
        <v>0</v>
      </c>
      <c r="GU26" s="165" t="str">
        <f t="shared" ca="1" si="128"/>
        <v>-</v>
      </c>
      <c r="GV26" s="168" t="str">
        <f t="shared" ca="1" si="128"/>
        <v>-</v>
      </c>
      <c r="GW26" s="168" t="str">
        <f t="shared" ca="1" si="128"/>
        <v>-</v>
      </c>
      <c r="GX26" s="117" t="b">
        <f t="shared" ca="1" si="157"/>
        <v>0</v>
      </c>
      <c r="GY26" s="117" t="str">
        <f t="shared" ca="1" si="129"/>
        <v>-</v>
      </c>
      <c r="GZ26" s="117" t="str">
        <f t="shared" ca="1" si="129"/>
        <v>-</v>
      </c>
      <c r="HA26" s="117" t="str">
        <f t="shared" ca="1" si="129"/>
        <v>-</v>
      </c>
      <c r="HB26" s="117" t="str">
        <f t="shared" ca="1" si="129"/>
        <v>-</v>
      </c>
      <c r="HC26" s="117" t="str">
        <f t="shared" ca="1" si="129"/>
        <v>-</v>
      </c>
      <c r="HD26" s="117" t="str">
        <f t="shared" ca="1" si="129"/>
        <v>-</v>
      </c>
      <c r="HE26" s="117" t="str">
        <f t="shared" ca="1" si="129"/>
        <v>-</v>
      </c>
      <c r="HF26" s="117" t="str">
        <f t="shared" ref="GZ26:IO32" ca="1" si="169">OFFSET(HF$5,$B26,0)</f>
        <v>-</v>
      </c>
      <c r="HG26" s="117" t="str">
        <f t="shared" ca="1" si="169"/>
        <v>-</v>
      </c>
      <c r="HH26" s="117" t="str">
        <f t="shared" ca="1" si="169"/>
        <v>-</v>
      </c>
      <c r="HI26" s="117" t="str">
        <f t="shared" ca="1" si="169"/>
        <v>-</v>
      </c>
      <c r="HJ26" s="117" t="str">
        <f t="shared" ca="1" si="169"/>
        <v>-</v>
      </c>
      <c r="HK26" s="117" t="str">
        <f t="shared" ca="1" si="169"/>
        <v>-</v>
      </c>
      <c r="HL26" s="117" t="str">
        <f t="shared" ca="1" si="169"/>
        <v>-</v>
      </c>
      <c r="HM26" s="117" t="str">
        <f t="shared" ca="1" si="169"/>
        <v>-</v>
      </c>
      <c r="HN26" s="117" t="str">
        <f t="shared" ca="1" si="169"/>
        <v>-</v>
      </c>
      <c r="HO26" s="117" t="str">
        <f t="shared" ca="1" si="169"/>
        <v>-</v>
      </c>
      <c r="HP26" s="117" t="str">
        <f t="shared" ca="1" si="169"/>
        <v>-</v>
      </c>
      <c r="HQ26" s="117" t="str">
        <f t="shared" ca="1" si="169"/>
        <v>-</v>
      </c>
      <c r="HR26" s="117" t="str">
        <f t="shared" ca="1" si="169"/>
        <v>-</v>
      </c>
      <c r="HS26" s="117" t="str">
        <f t="shared" ca="1" si="169"/>
        <v>-</v>
      </c>
      <c r="HT26" s="117" t="str">
        <f t="shared" ca="1" si="169"/>
        <v>-</v>
      </c>
      <c r="HU26" s="117" t="str">
        <f t="shared" ca="1" si="169"/>
        <v>-</v>
      </c>
      <c r="HV26" s="117" t="str">
        <f t="shared" ca="1" si="169"/>
        <v>-</v>
      </c>
      <c r="HW26" s="117" t="str">
        <f t="shared" ca="1" si="169"/>
        <v>-</v>
      </c>
      <c r="HX26" s="117" t="str">
        <f t="shared" ca="1" si="169"/>
        <v>-</v>
      </c>
      <c r="HY26" s="117" t="str">
        <f t="shared" ca="1" si="169"/>
        <v>-</v>
      </c>
      <c r="HZ26" s="117" t="str">
        <f t="shared" ca="1" si="169"/>
        <v>-</v>
      </c>
      <c r="IA26" s="117" t="str">
        <f t="shared" ca="1" si="169"/>
        <v>-</v>
      </c>
      <c r="IB26" s="117" t="str">
        <f t="shared" ca="1" si="169"/>
        <v>-</v>
      </c>
      <c r="IC26" s="117" t="str">
        <f t="shared" ca="1" si="169"/>
        <v>-</v>
      </c>
      <c r="ID26" s="117" t="str">
        <f t="shared" ca="1" si="169"/>
        <v>-</v>
      </c>
      <c r="IE26" s="117" t="str">
        <f t="shared" ca="1" si="169"/>
        <v>-</v>
      </c>
      <c r="IF26" s="117" t="str">
        <f t="shared" ca="1" si="169"/>
        <v>-</v>
      </c>
      <c r="IG26" s="117" t="str">
        <f t="shared" ca="1" si="169"/>
        <v>-</v>
      </c>
      <c r="IH26" s="117" t="str">
        <f t="shared" ca="1" si="169"/>
        <v>-</v>
      </c>
      <c r="II26" s="117" t="str">
        <f t="shared" ca="1" si="169"/>
        <v>-</v>
      </c>
      <c r="IJ26" s="117" t="str">
        <f t="shared" ca="1" si="169"/>
        <v>-</v>
      </c>
      <c r="IK26" s="117" t="str">
        <f t="shared" ca="1" si="169"/>
        <v>-</v>
      </c>
      <c r="IL26" s="117" t="str">
        <f t="shared" ca="1" si="169"/>
        <v>-</v>
      </c>
      <c r="IM26" s="117" t="str">
        <f t="shared" ca="1" si="169"/>
        <v>-</v>
      </c>
      <c r="IN26" s="117" t="str">
        <f t="shared" ca="1" si="169"/>
        <v>-</v>
      </c>
      <c r="IO26" s="117" t="str">
        <f t="shared" ca="1" si="169"/>
        <v>-</v>
      </c>
      <c r="IP26" s="117" t="str">
        <f t="shared" ca="1" si="129"/>
        <v>-</v>
      </c>
      <c r="IQ26" s="117" t="str">
        <f t="shared" ca="1" si="129"/>
        <v>-</v>
      </c>
      <c r="IR26" s="117" t="str">
        <f t="shared" ca="1" si="129"/>
        <v>-</v>
      </c>
      <c r="IS26" s="117" t="str">
        <f t="shared" ca="1" si="129"/>
        <v>-</v>
      </c>
      <c r="IT26" s="117" t="str">
        <f t="shared" ca="1" si="129"/>
        <v>-</v>
      </c>
      <c r="IU26" s="117" t="str">
        <f t="shared" ca="1" si="129"/>
        <v>-</v>
      </c>
      <c r="IV26" s="117" t="str">
        <f t="shared" ca="1" si="129"/>
        <v>-</v>
      </c>
      <c r="IW26" s="117" t="str">
        <f t="shared" ca="1" si="129"/>
        <v>-</v>
      </c>
      <c r="IX26" s="117" t="str">
        <f t="shared" ca="1" si="129"/>
        <v>-</v>
      </c>
      <c r="IY26" s="117" t="str">
        <f t="shared" ca="1" si="129"/>
        <v>-</v>
      </c>
      <c r="IZ26" s="10"/>
      <c r="JA26" s="166">
        <f t="shared" ca="1" si="130"/>
        <v>4.4999999999999998E-2</v>
      </c>
      <c r="JB26" s="166">
        <f t="shared" ca="1" si="131"/>
        <v>4.4999999999999998E-2</v>
      </c>
      <c r="JC26" s="168">
        <f t="shared" ca="1" si="128"/>
        <v>1</v>
      </c>
      <c r="JD26" s="22">
        <f t="shared" ca="1" si="128"/>
        <v>0</v>
      </c>
      <c r="JE26" s="22">
        <f t="shared" ca="1" si="128"/>
        <v>1</v>
      </c>
      <c r="JF26" s="22">
        <f t="shared" ca="1" si="128"/>
        <v>1</v>
      </c>
      <c r="JG26" s="22">
        <f t="shared" ca="1" si="128"/>
        <v>0</v>
      </c>
      <c r="JH26" s="22">
        <f t="shared" ca="1" si="128"/>
        <v>70</v>
      </c>
      <c r="JI26" s="22">
        <f t="shared" ca="1" si="158"/>
        <v>50</v>
      </c>
      <c r="JJ26" s="22">
        <f t="shared" ca="1" si="158"/>
        <v>70</v>
      </c>
      <c r="JK26" s="22">
        <f t="shared" ca="1" si="158"/>
        <v>50</v>
      </c>
      <c r="JL26" s="5">
        <f t="shared" ca="1" si="132"/>
        <v>1</v>
      </c>
      <c r="JM26" s="5">
        <f t="shared" ca="1" si="133"/>
        <v>1</v>
      </c>
      <c r="JN26" s="5">
        <f t="shared" ca="1" si="134"/>
        <v>1</v>
      </c>
      <c r="JO26" s="166">
        <f t="shared" ca="1" si="135"/>
        <v>1</v>
      </c>
      <c r="JP26" s="166">
        <f t="shared" ca="1" si="135"/>
        <v>1</v>
      </c>
      <c r="JQ26" s="22">
        <f t="shared" ca="1" si="158"/>
        <v>1</v>
      </c>
      <c r="JR26" s="10"/>
      <c r="JS26" s="22">
        <f t="shared" ca="1" si="158"/>
        <v>1</v>
      </c>
      <c r="JT26" s="166">
        <f t="shared" ca="1" si="136"/>
        <v>1</v>
      </c>
      <c r="JU26" s="168">
        <f t="shared" ca="1" si="158"/>
        <v>1</v>
      </c>
      <c r="JV26" s="22">
        <f t="shared" ca="1" si="158"/>
        <v>1</v>
      </c>
      <c r="JW26" s="22">
        <f t="shared" ca="1" si="158"/>
        <v>1</v>
      </c>
      <c r="JX26" s="168">
        <f t="shared" ca="1" si="158"/>
        <v>1</v>
      </c>
      <c r="JY26" s="22">
        <f t="shared" ca="1" si="158"/>
        <v>1</v>
      </c>
      <c r="JZ26" s="22">
        <f t="shared" ca="1" si="158"/>
        <v>1</v>
      </c>
      <c r="KA26" s="166">
        <f t="shared" ca="1" si="137"/>
        <v>1</v>
      </c>
      <c r="KB26" s="166">
        <f t="shared" ca="1" si="138"/>
        <v>1</v>
      </c>
      <c r="KC26" s="166">
        <f t="shared" ca="1" si="139"/>
        <v>1</v>
      </c>
      <c r="KD26" s="166" t="str">
        <f t="shared" ca="1" si="140"/>
        <v>-</v>
      </c>
      <c r="KE26" s="166" t="str">
        <f t="shared" ca="1" si="141"/>
        <v>-</v>
      </c>
      <c r="KF26" s="166" t="str">
        <f t="shared" ca="1" si="142"/>
        <v>-</v>
      </c>
      <c r="KG26" s="166" t="b">
        <f t="shared" ca="1" si="143"/>
        <v>0</v>
      </c>
      <c r="KH26" s="22">
        <f t="shared" ca="1" si="159"/>
        <v>0</v>
      </c>
      <c r="KI26" s="27">
        <v>0</v>
      </c>
    </row>
    <row r="27" spans="1:295" s="127" customFormat="1" outlineLevel="2">
      <c r="A27" s="126">
        <f t="shared" si="144"/>
        <v>22</v>
      </c>
      <c r="B27" s="132">
        <f t="shared" ca="1" si="160"/>
        <v>19</v>
      </c>
      <c r="C27" s="148">
        <v>200</v>
      </c>
      <c r="D27" s="148" t="s">
        <v>884</v>
      </c>
      <c r="E27" s="148" t="b">
        <v>1</v>
      </c>
      <c r="F27" s="127" t="b">
        <v>0</v>
      </c>
      <c r="G27" s="127" t="b">
        <f t="shared" si="145"/>
        <v>1</v>
      </c>
      <c r="H27" s="144">
        <v>3</v>
      </c>
      <c r="I27" s="144">
        <f t="shared" ca="1" si="146"/>
        <v>1</v>
      </c>
      <c r="J27" s="144">
        <f t="shared" ca="1" si="146"/>
        <v>1</v>
      </c>
      <c r="K27" s="144">
        <f t="shared" ca="1" si="146"/>
        <v>1</v>
      </c>
      <c r="L27" s="144">
        <f t="shared" ca="1" si="146"/>
        <v>1</v>
      </c>
      <c r="M27" s="144">
        <f t="shared" ca="1" si="146"/>
        <v>1</v>
      </c>
      <c r="N27" s="144">
        <f t="shared" ca="1" si="146"/>
        <v>1</v>
      </c>
      <c r="O27" s="144">
        <f t="shared" ca="1" si="146"/>
        <v>1</v>
      </c>
      <c r="P27" s="144">
        <f t="shared" ca="1" si="146"/>
        <v>1</v>
      </c>
      <c r="Q27" s="144">
        <f t="shared" ca="1" si="146"/>
        <v>1</v>
      </c>
      <c r="R27" s="144">
        <f t="shared" ca="1" si="146"/>
        <v>2</v>
      </c>
      <c r="S27" s="144">
        <f t="shared" ca="1" si="146"/>
        <v>1</v>
      </c>
      <c r="T27" s="144">
        <f t="shared" ca="1" si="146"/>
        <v>1</v>
      </c>
      <c r="U27" s="144">
        <f t="shared" ca="1" si="146"/>
        <v>1</v>
      </c>
      <c r="V27" s="144">
        <f t="shared" ca="1" si="146"/>
        <v>1</v>
      </c>
      <c r="W27" s="144">
        <f t="shared" ca="1" si="146"/>
        <v>1</v>
      </c>
      <c r="X27" s="144">
        <f t="shared" ca="1" si="146"/>
        <v>1</v>
      </c>
      <c r="Y27" s="144">
        <f t="shared" ca="1" si="146"/>
        <v>1</v>
      </c>
      <c r="AA27" s="162" t="str" cm="1">
        <f t="array" aca="1" ref="AA27" ca="1">TEXT(LEFT(OFFSET(AA27,-1,0),5)+1,"00000")&amp;MID(OFFSET(AA27,-1,0),6,FIND(" ",OFFSET(AA27,-1,0),7)-5)
&amp;INDEX(DataMaster!$B$10:$B$12,$I27)         &amp;IF($J27=1,""," Risk"&amp;INDEX(i.risk_aversion,$J27,1))    &amp;IF($K27=1,""," REV"&amp; INDEX(DataMaster!$B$54:$B$58,$K27))              &amp; IF($L27=1,""," Minroe"&amp;INDEX(minroe,$L27))              &amp;  IF($M27=1,""," Overdraw"&amp;INDEX(overdraw,$M27))
&amp; IF($N27=1,""," Mach"&amp;INDEX(i.mach_option,$N27))
&amp; IF($O27=1,""," Interest"&amp;INDEX(i.interest_rate,$O27))            &amp; IF($P27=1,""," Opp cost"&amp;INDEX(i.opp_cost_capital,$P27))           &amp; IF($Q27=1,""," Casual_ub"&amp;INDEX(i.casual_ub,$Q27))           &amp; IF($R27=1,""," Cropgraze"&amp;INDEX(i.cropgraze_inc,$R27))
&amp; IF($S27=1,""," Yield"&amp;INDEX(i.all_rot_yield,$S27))          &amp; IF($T27=1,""," Pasture"&amp;INDEX(i.pasture_prod,$T27))          &amp; IF($U27=1,""," Scan"&amp;INDEX(i.scan,$U27))
&amp; IF($JL27=1,""," WP"&amp;TEXT($JL27*100,"000p"))                &amp; IF($JM27=1,""," MP"&amp;TEXT($JM27*100,"000p"))                      &amp; IF($JN27=1,""," GP"&amp;TEXT($JN27*100,"000p"))          &amp; IF($JO27=1,""," Can"&amp;TEXT($JO27*100,"000p"))
&amp; " (F"&amp;3+IFERROR(1*$CH27,0)+IFERROR(1*$CI27,0)&amp;3-IFERROR(1*NOT($CK27),0)&amp;"N"&amp;$CP27&amp;$CQ27&amp;")"</f>
        <v>00003 Feedsupply SE CropgrazeFALSE (F33N33)</v>
      </c>
      <c r="AB27" s="10" t="str">
        <f ca="1">IF(COUNTIF(AA$5:AA27,AA27)=1,"-","Dup")</f>
        <v>-</v>
      </c>
      <c r="AC27" s="10"/>
      <c r="AD27" s="144" t="str">
        <f t="shared" ca="1" si="161"/>
        <v>-</v>
      </c>
      <c r="AE27" s="22" t="str">
        <f t="shared" ca="1" si="116"/>
        <v>-</v>
      </c>
      <c r="AF27" s="144" t="str">
        <f t="shared" ca="1" si="161"/>
        <v>-</v>
      </c>
      <c r="AG27" s="144" t="str">
        <f t="shared" ca="1" si="161"/>
        <v>-</v>
      </c>
      <c r="AH27" s="22" t="str">
        <f t="shared" ca="1" si="117"/>
        <v>-</v>
      </c>
      <c r="AI27" s="168" t="b">
        <f t="shared" ca="1" si="117"/>
        <v>1</v>
      </c>
      <c r="AJ27" s="10"/>
      <c r="AK27" s="166" t="b">
        <f t="shared" ca="1" si="118"/>
        <v>1</v>
      </c>
      <c r="AL27" s="166" t="str">
        <f t="shared" ca="1" si="118"/>
        <v>-</v>
      </c>
      <c r="AM27" s="166" t="str">
        <f t="shared" ca="1" si="118"/>
        <v>-</v>
      </c>
      <c r="AN27" s="166" t="str">
        <f t="shared" ca="1" si="118"/>
        <v>-</v>
      </c>
      <c r="AO27" s="166" t="b">
        <f t="shared" ca="1" si="118"/>
        <v>0</v>
      </c>
      <c r="AP27" s="192" t="b">
        <v>1</v>
      </c>
      <c r="AQ27" s="166">
        <f t="shared" ca="1" si="119"/>
        <v>0</v>
      </c>
      <c r="AR27" s="166" t="b">
        <f t="shared" ca="1" si="120"/>
        <v>0</v>
      </c>
      <c r="AS27" s="166" t="b">
        <f t="shared" ca="1" si="120"/>
        <v>0</v>
      </c>
      <c r="AT27" s="166" t="str">
        <f t="shared" ca="1" si="120"/>
        <v>-</v>
      </c>
      <c r="AU27" s="166" t="str">
        <f t="shared" ca="1" si="120"/>
        <v>-</v>
      </c>
      <c r="AV27" s="166" t="str">
        <f t="shared" ca="1" si="120"/>
        <v>-</v>
      </c>
      <c r="AW27" s="10"/>
      <c r="AX27" s="144" t="b">
        <f ca="1">OFFSET(AX27,-1,0)</f>
        <v>1</v>
      </c>
      <c r="AY27" s="167" t="b">
        <v>0</v>
      </c>
      <c r="AZ27" s="144" t="b">
        <f t="shared" ca="1" si="162"/>
        <v>1</v>
      </c>
      <c r="BA27" s="163">
        <f t="shared" ca="1" si="147"/>
        <v>3103</v>
      </c>
      <c r="BB27" s="144" t="b">
        <f t="shared" ca="1" si="163"/>
        <v>0</v>
      </c>
      <c r="BC27" s="156" t="str">
        <f t="shared" ca="1" si="121"/>
        <v>-</v>
      </c>
      <c r="BD27" s="22" t="b">
        <f t="shared" ca="1" si="121"/>
        <v>1</v>
      </c>
      <c r="BE27" s="144">
        <f t="shared" ca="1" si="164"/>
        <v>3104</v>
      </c>
      <c r="BF27" s="22" t="str">
        <f t="shared" ca="1" si="165"/>
        <v>-</v>
      </c>
      <c r="BG27" s="22">
        <f t="shared" ca="1" si="121"/>
        <v>1</v>
      </c>
      <c r="BH27" s="22">
        <f t="shared" ca="1" si="121"/>
        <v>1</v>
      </c>
      <c r="BI27" s="22" t="str">
        <f t="shared" ca="1" si="121"/>
        <v>-</v>
      </c>
      <c r="BJ27" s="22" t="str">
        <f t="shared" ca="1" si="121"/>
        <v>-</v>
      </c>
      <c r="BK27" s="10"/>
      <c r="BL27" s="22" t="str">
        <f t="shared" ca="1" si="121"/>
        <v>-</v>
      </c>
      <c r="BM27" s="22" t="str">
        <f t="shared" ca="1" si="148"/>
        <v>-</v>
      </c>
      <c r="BN27" s="22" t="str">
        <f t="shared" ca="1" si="148"/>
        <v>-</v>
      </c>
      <c r="BO27" s="22" t="str">
        <f t="shared" ca="1" si="148"/>
        <v>-</v>
      </c>
      <c r="BP27" s="22" t="str">
        <f t="shared" ca="1" si="148"/>
        <v>-</v>
      </c>
      <c r="BQ27" s="22" t="str">
        <f t="shared" ca="1" si="148"/>
        <v>-</v>
      </c>
      <c r="BR27" s="22" t="str">
        <f t="shared" ca="1" si="148"/>
        <v>-</v>
      </c>
      <c r="BS27" s="22" t="str">
        <f t="shared" ca="1" si="148"/>
        <v>-</v>
      </c>
      <c r="BT27" s="22" t="str">
        <f t="shared" ca="1" si="148"/>
        <v>-</v>
      </c>
      <c r="BU27" s="22" t="str">
        <f t="shared" ca="1" si="148"/>
        <v>-</v>
      </c>
      <c r="BV27" s="22" t="str">
        <f t="shared" ca="1" si="148"/>
        <v>-</v>
      </c>
      <c r="BW27" s="166" t="str" cm="1">
        <f t="array" aca="1" ref="BW27" ca="1">INDEX(i.rev,$K27,BW$15)</f>
        <v>-</v>
      </c>
      <c r="BX27" s="166" t="str" cm="1">
        <f t="array" aca="1" ref="BX27" ca="1">INDEX(i.rev,$K27,BX$15)</f>
        <v>-</v>
      </c>
      <c r="BY27" s="166" t="str" cm="1">
        <f t="array" aca="1" ref="BY27" ca="1">INDEX(i.rev,$K27,BY$15)</f>
        <v>-</v>
      </c>
      <c r="BZ27" s="166" t="str" cm="1">
        <f t="array" aca="1" ref="BZ27" ca="1">INDEX(i.rev,$K27,BZ$15)</f>
        <v>-</v>
      </c>
      <c r="CA27" s="166" t="str" cm="1">
        <f t="array" aca="1" ref="CA27" ca="1">INDEX(i.rev,$K27,CA$15)</f>
        <v>-</v>
      </c>
      <c r="CB27" s="166" t="str" cm="1">
        <f t="array" aca="1" ref="CB27" ca="1">INDEX(i.rev,$K27,CB$15)</f>
        <v>-</v>
      </c>
      <c r="CC27" s="166" t="str" cm="1">
        <f t="array" aca="1" ref="CC27" ca="1">INDEX(i.rev,$K27,CC$15)</f>
        <v>-</v>
      </c>
      <c r="CD27" s="166" t="str" cm="1">
        <f t="array" aca="1" ref="CD27" ca="1">INDEX(i.rev,$K27,CD$15)</f>
        <v>-</v>
      </c>
      <c r="CE27" s="166" t="str" cm="1">
        <f t="array" aca="1" ref="CE27" ca="1">INDEX(i.rev,$K27,CE$15)</f>
        <v>-</v>
      </c>
      <c r="CF27" s="166" t="str" cm="1">
        <f t="array" aca="1" ref="CF27" ca="1">INDEX(i.rev,$K27,CF$15)</f>
        <v>-</v>
      </c>
      <c r="CG27" s="10"/>
      <c r="CH27" s="167" t="b">
        <v>0</v>
      </c>
      <c r="CI27" s="167" t="b">
        <v>0</v>
      </c>
      <c r="CJ27" s="156" t="str">
        <f t="shared" ca="1" si="149"/>
        <v>-</v>
      </c>
      <c r="CK27" s="156" t="str">
        <f t="shared" ca="1" si="149"/>
        <v>-</v>
      </c>
      <c r="CL27" s="156" t="str">
        <f t="shared" ca="1" si="149"/>
        <v>-</v>
      </c>
      <c r="CM27" s="156" t="str">
        <f t="shared" ca="1" si="149"/>
        <v>-</v>
      </c>
      <c r="CN27" s="156" t="str">
        <f t="shared" ca="1" si="149"/>
        <v>-</v>
      </c>
      <c r="CO27" s="156" t="str">
        <f t="shared" ca="1" si="149"/>
        <v>-</v>
      </c>
      <c r="CP27" s="144">
        <f t="shared" ca="1" si="166"/>
        <v>3</v>
      </c>
      <c r="CQ27" s="144">
        <f t="shared" ca="1" si="166"/>
        <v>3</v>
      </c>
      <c r="CR27" s="168">
        <f t="shared" ca="1" si="149"/>
        <v>0</v>
      </c>
      <c r="CS27" s="167">
        <v>1</v>
      </c>
      <c r="CT27" s="167">
        <v>-1</v>
      </c>
      <c r="CU27" s="22" t="str">
        <f t="shared" ca="1" si="150"/>
        <v>-</v>
      </c>
      <c r="CV27" s="22" t="str">
        <f t="shared" ca="1" si="150"/>
        <v>-</v>
      </c>
      <c r="CW27" s="22" t="str">
        <f t="shared" ca="1" si="150"/>
        <v>-</v>
      </c>
      <c r="CX27" s="22" t="str">
        <f t="shared" ca="1" si="150"/>
        <v>-</v>
      </c>
      <c r="CY27" s="22" t="str">
        <f t="shared" ca="1" si="150"/>
        <v>-</v>
      </c>
      <c r="CZ27" s="163">
        <f t="shared" ca="1" si="167"/>
        <v>0</v>
      </c>
      <c r="DA27" s="167">
        <v>1</v>
      </c>
      <c r="DB27" s="167">
        <v>-1</v>
      </c>
      <c r="DC27" s="22" t="str">
        <f t="shared" ca="1" si="150"/>
        <v>-</v>
      </c>
      <c r="DD27" s="22" t="str">
        <f t="shared" ca="1" si="150"/>
        <v>-</v>
      </c>
      <c r="DE27" s="22" t="str">
        <f t="shared" ca="1" si="150"/>
        <v>-</v>
      </c>
      <c r="DF27" s="22">
        <f t="shared" ca="1" si="150"/>
        <v>0</v>
      </c>
      <c r="DG27" s="168">
        <f t="shared" ca="1" si="122"/>
        <v>0</v>
      </c>
      <c r="DH27" s="168">
        <f t="shared" ca="1" si="122"/>
        <v>0</v>
      </c>
      <c r="DI27" s="168">
        <f t="shared" ca="1" si="122"/>
        <v>0</v>
      </c>
      <c r="DJ27" s="22">
        <f t="shared" ca="1" si="151"/>
        <v>0</v>
      </c>
      <c r="DK27" s="22">
        <f t="shared" ca="1" si="151"/>
        <v>0</v>
      </c>
      <c r="DL27" s="22">
        <f t="shared" ca="1" si="151"/>
        <v>0</v>
      </c>
      <c r="DM27" s="22" t="str">
        <f t="shared" ca="1" si="151"/>
        <v>-</v>
      </c>
      <c r="DN27" s="22" t="str">
        <f t="shared" ca="1" si="151"/>
        <v>-</v>
      </c>
      <c r="DO27" s="168" t="str">
        <f t="shared" ca="1" si="151"/>
        <v>-</v>
      </c>
      <c r="DP27" s="168" t="str">
        <f t="shared" ca="1" si="151"/>
        <v>-</v>
      </c>
      <c r="DQ27" s="22" t="str">
        <f t="shared" ca="1" si="151"/>
        <v>-</v>
      </c>
      <c r="DR27" s="22" t="str">
        <f t="shared" ca="1" si="151"/>
        <v>-</v>
      </c>
      <c r="DS27" s="22" t="str">
        <f t="shared" ca="1" si="151"/>
        <v>-</v>
      </c>
      <c r="DT27" s="22" t="str">
        <f t="shared" ca="1" si="151"/>
        <v>-</v>
      </c>
      <c r="DU27" s="22" t="str">
        <f t="shared" ca="1" si="151"/>
        <v>-</v>
      </c>
      <c r="DV27" s="22" t="str">
        <f t="shared" ca="1" si="151"/>
        <v>-</v>
      </c>
      <c r="DW27" s="22" t="str">
        <f t="shared" ca="1" si="151"/>
        <v>-</v>
      </c>
      <c r="DX27" s="10"/>
      <c r="DY27" s="168">
        <f t="shared" ca="1" si="152"/>
        <v>1</v>
      </c>
      <c r="DZ27" s="22" t="str">
        <f t="shared" ca="1" si="152"/>
        <v>-</v>
      </c>
      <c r="EA27" s="168" t="str">
        <f t="shared" ca="1" si="152"/>
        <v>-</v>
      </c>
      <c r="EB27" s="168" t="str">
        <f t="shared" ca="1" si="152"/>
        <v>-</v>
      </c>
      <c r="EC27" s="168" t="str">
        <f t="shared" ca="1" si="152"/>
        <v>-</v>
      </c>
      <c r="ED27" s="168" t="b">
        <f t="shared" ca="1" si="152"/>
        <v>0</v>
      </c>
      <c r="EE27" s="22" t="str">
        <f t="shared" ca="1" si="152"/>
        <v>-</v>
      </c>
      <c r="EF27" s="22">
        <f t="shared" ca="1" si="152"/>
        <v>0</v>
      </c>
      <c r="EG27" s="22" t="str">
        <f t="shared" ca="1" si="152"/>
        <v>-</v>
      </c>
      <c r="EH27" s="166" cm="1">
        <f t="array" aca="1" ref="EH27" ca="1">INDEX(i.rev,$K27,EH$15)</f>
        <v>1</v>
      </c>
      <c r="EI27" s="22">
        <f t="shared" ca="1" si="124"/>
        <v>0</v>
      </c>
      <c r="EJ27" s="22">
        <f t="shared" ca="1" si="152"/>
        <v>1</v>
      </c>
      <c r="EK27" s="22">
        <f t="shared" ca="1" si="152"/>
        <v>0</v>
      </c>
      <c r="EL27" s="22">
        <f t="shared" ca="1" si="152"/>
        <v>1</v>
      </c>
      <c r="EM27" s="22">
        <f t="shared" ca="1" si="152"/>
        <v>1</v>
      </c>
      <c r="EN27" s="22">
        <f t="shared" ca="1" si="152"/>
        <v>1</v>
      </c>
      <c r="EO27" s="22">
        <f t="shared" ca="1" si="152"/>
        <v>0</v>
      </c>
      <c r="EP27" s="22">
        <f t="shared" ca="1" si="152"/>
        <v>0</v>
      </c>
      <c r="EQ27" s="22">
        <f t="shared" ca="1" si="152"/>
        <v>0</v>
      </c>
      <c r="ER27" s="22">
        <f t="shared" ca="1" si="153"/>
        <v>0</v>
      </c>
      <c r="ES27" s="22">
        <f t="shared" ca="1" si="153"/>
        <v>0</v>
      </c>
      <c r="ET27" s="22">
        <f t="shared" ca="1" si="153"/>
        <v>0</v>
      </c>
      <c r="EU27" s="22">
        <f t="shared" ca="1" si="153"/>
        <v>0</v>
      </c>
      <c r="EV27" s="22">
        <f t="shared" ca="1" si="153"/>
        <v>0</v>
      </c>
      <c r="EW27" s="22">
        <f t="shared" ca="1" si="125"/>
        <v>0</v>
      </c>
      <c r="EX27" s="22">
        <f t="shared" ca="1" si="125"/>
        <v>0</v>
      </c>
      <c r="EY27" s="166" cm="1">
        <f t="array" aca="1" ref="EY27" ca="1">INDEX(i.rev,$K27,EY$15)</f>
        <v>0</v>
      </c>
      <c r="EZ27" s="22">
        <f t="shared" ca="1" si="153"/>
        <v>0</v>
      </c>
      <c r="FA27" s="166" cm="1">
        <f t="array" aca="1" ref="FA27" ca="1">INDEX(i.rev,$K27,FA$15)</f>
        <v>1</v>
      </c>
      <c r="FB27" s="22">
        <f t="shared" ca="1" si="153"/>
        <v>0</v>
      </c>
      <c r="FC27" s="168">
        <f t="shared" ca="1" si="153"/>
        <v>0</v>
      </c>
      <c r="FD27" s="168">
        <f t="shared" ca="1" si="153"/>
        <v>0</v>
      </c>
      <c r="FE27" s="168">
        <f t="shared" ca="1" si="153"/>
        <v>0</v>
      </c>
      <c r="FF27" s="168">
        <f t="shared" ca="1" si="95"/>
        <v>0</v>
      </c>
      <c r="FG27" s="168">
        <f t="shared" ca="1" si="95"/>
        <v>0</v>
      </c>
      <c r="FH27" s="168">
        <f t="shared" ca="1" si="95"/>
        <v>0</v>
      </c>
      <c r="FI27" s="10"/>
      <c r="FJ27" s="22" t="str">
        <f t="shared" ca="1" si="154"/>
        <v>-</v>
      </c>
      <c r="FK27" s="22" t="str">
        <f t="shared" ca="1" si="154"/>
        <v>-</v>
      </c>
      <c r="FL27" s="22" t="str">
        <f t="shared" ca="1" si="154"/>
        <v>-</v>
      </c>
      <c r="FM27" s="22" t="str">
        <f t="shared" ca="1" si="154"/>
        <v>-</v>
      </c>
      <c r="FN27" s="168" t="str">
        <f t="shared" ca="1" si="154"/>
        <v>-</v>
      </c>
      <c r="FO27" s="5" t="b">
        <f t="shared" si="126"/>
        <v>0</v>
      </c>
      <c r="FP27" s="5" t="b">
        <f t="shared" si="126"/>
        <v>0</v>
      </c>
      <c r="FQ27" s="5" t="b">
        <f t="shared" si="126"/>
        <v>1</v>
      </c>
      <c r="FR27" s="168">
        <f t="shared" ca="1" si="154"/>
        <v>0</v>
      </c>
      <c r="FS27" s="166">
        <f t="shared" ca="1" si="127"/>
        <v>1</v>
      </c>
      <c r="FT27" s="166">
        <f t="shared" ca="1" si="127"/>
        <v>1</v>
      </c>
      <c r="FU27" s="168" t="str">
        <f t="shared" ca="1" si="95"/>
        <v>-</v>
      </c>
      <c r="FV27" s="168" t="str">
        <f t="shared" ca="1" si="95"/>
        <v>-</v>
      </c>
      <c r="FW27" s="168" t="str">
        <f t="shared" ca="1" si="95"/>
        <v>-</v>
      </c>
      <c r="FX27" s="168" t="str">
        <f t="shared" ca="1" si="95"/>
        <v>-</v>
      </c>
      <c r="FY27" s="168" t="str">
        <f t="shared" ca="1" si="95"/>
        <v>-</v>
      </c>
      <c r="FZ27" s="22" t="str">
        <f t="shared" ca="1" si="155"/>
        <v>-</v>
      </c>
      <c r="GA27" s="22" t="str">
        <f t="shared" ca="1" si="155"/>
        <v>-</v>
      </c>
      <c r="GB27" s="5" t="b">
        <f t="array" aca="1" ref="GB27" ca="1">IF(OR(GC27:GC27&lt;&gt;"-"),TRUE,"-")</f>
        <v>1</v>
      </c>
      <c r="GC27" s="144">
        <f t="shared" ca="1" si="168"/>
        <v>2</v>
      </c>
      <c r="GD27" s="5" t="str">
        <f t="array" aca="1" ref="GD27" ca="1">IF(OR(GE27:GE27&lt;&gt;"-"),TRUE,"-")</f>
        <v>-</v>
      </c>
      <c r="GE27" s="22" t="str">
        <f t="shared" ca="1" si="156"/>
        <v>-</v>
      </c>
      <c r="GF27" s="22" t="b">
        <f t="shared" ca="1" si="102"/>
        <v>1</v>
      </c>
      <c r="GG27" s="22">
        <f t="shared" ca="1" si="102"/>
        <v>2</v>
      </c>
      <c r="GH27" s="22" t="str">
        <f t="shared" ca="1" si="103"/>
        <v>-</v>
      </c>
      <c r="GI27" s="22" t="str">
        <f t="shared" ca="1" si="103"/>
        <v>-</v>
      </c>
      <c r="GJ27" s="168" t="str">
        <f t="shared" ca="1" si="104"/>
        <v>-</v>
      </c>
      <c r="GK27" s="168" t="str">
        <f t="shared" ca="1" si="104"/>
        <v>-</v>
      </c>
      <c r="GL27" s="168" t="str">
        <f t="shared" ca="1" si="104"/>
        <v>-</v>
      </c>
      <c r="GM27" s="168" t="str">
        <f t="shared" ca="1" si="104"/>
        <v>-</v>
      </c>
      <c r="GN27" s="22" t="str">
        <f t="shared" ca="1" si="128"/>
        <v>-</v>
      </c>
      <c r="GO27" s="165">
        <f t="shared" ca="1" si="128"/>
        <v>0.5</v>
      </c>
      <c r="GP27" s="165">
        <f t="shared" ca="1" si="128"/>
        <v>0.9</v>
      </c>
      <c r="GQ27" s="165">
        <f t="shared" ca="1" si="128"/>
        <v>0.5</v>
      </c>
      <c r="GR27" s="165">
        <f t="shared" ca="1" si="128"/>
        <v>0.5</v>
      </c>
      <c r="GS27" s="165">
        <f t="shared" ca="1" si="128"/>
        <v>0</v>
      </c>
      <c r="GT27" s="165">
        <f t="shared" ca="1" si="128"/>
        <v>0</v>
      </c>
      <c r="GU27" s="165" t="str">
        <f t="shared" ca="1" si="128"/>
        <v>-</v>
      </c>
      <c r="GV27" s="168" t="str">
        <f t="shared" ca="1" si="128"/>
        <v>-</v>
      </c>
      <c r="GW27" s="168" t="str">
        <f t="shared" ca="1" si="128"/>
        <v>-</v>
      </c>
      <c r="GX27" s="117" t="b">
        <f t="shared" ca="1" si="157"/>
        <v>0</v>
      </c>
      <c r="GY27" s="117" t="str">
        <f t="shared" ca="1" si="129"/>
        <v>-</v>
      </c>
      <c r="GZ27" s="117" t="str">
        <f t="shared" ca="1" si="169"/>
        <v>-</v>
      </c>
      <c r="HA27" s="117" t="str">
        <f t="shared" ca="1" si="169"/>
        <v>-</v>
      </c>
      <c r="HB27" s="117" t="str">
        <f t="shared" ca="1" si="169"/>
        <v>-</v>
      </c>
      <c r="HC27" s="117" t="str">
        <f t="shared" ca="1" si="169"/>
        <v>-</v>
      </c>
      <c r="HD27" s="117" t="str">
        <f t="shared" ca="1" si="169"/>
        <v>-</v>
      </c>
      <c r="HE27" s="117" t="str">
        <f t="shared" ca="1" si="169"/>
        <v>-</v>
      </c>
      <c r="HF27" s="117" t="str">
        <f t="shared" ca="1" si="169"/>
        <v>-</v>
      </c>
      <c r="HG27" s="117" t="str">
        <f t="shared" ca="1" si="169"/>
        <v>-</v>
      </c>
      <c r="HH27" s="117" t="str">
        <f t="shared" ca="1" si="169"/>
        <v>-</v>
      </c>
      <c r="HI27" s="117" t="str">
        <f t="shared" ca="1" si="169"/>
        <v>-</v>
      </c>
      <c r="HJ27" s="117" t="str">
        <f t="shared" ca="1" si="169"/>
        <v>-</v>
      </c>
      <c r="HK27" s="117" t="str">
        <f t="shared" ca="1" si="169"/>
        <v>-</v>
      </c>
      <c r="HL27" s="117" t="str">
        <f t="shared" ca="1" si="169"/>
        <v>-</v>
      </c>
      <c r="HM27" s="117" t="str">
        <f t="shared" ca="1" si="169"/>
        <v>-</v>
      </c>
      <c r="HN27" s="117" t="str">
        <f t="shared" ca="1" si="169"/>
        <v>-</v>
      </c>
      <c r="HO27" s="117" t="str">
        <f t="shared" ca="1" si="169"/>
        <v>-</v>
      </c>
      <c r="HP27" s="117" t="str">
        <f t="shared" ca="1" si="169"/>
        <v>-</v>
      </c>
      <c r="HQ27" s="117" t="str">
        <f t="shared" ca="1" si="169"/>
        <v>-</v>
      </c>
      <c r="HR27" s="117" t="str">
        <f t="shared" ca="1" si="169"/>
        <v>-</v>
      </c>
      <c r="HS27" s="117" t="str">
        <f t="shared" ca="1" si="169"/>
        <v>-</v>
      </c>
      <c r="HT27" s="117" t="str">
        <f t="shared" ca="1" si="169"/>
        <v>-</v>
      </c>
      <c r="HU27" s="117" t="str">
        <f t="shared" ca="1" si="169"/>
        <v>-</v>
      </c>
      <c r="HV27" s="117" t="str">
        <f t="shared" ca="1" si="169"/>
        <v>-</v>
      </c>
      <c r="HW27" s="117" t="str">
        <f t="shared" ca="1" si="169"/>
        <v>-</v>
      </c>
      <c r="HX27" s="117" t="str">
        <f t="shared" ca="1" si="169"/>
        <v>-</v>
      </c>
      <c r="HY27" s="117" t="str">
        <f t="shared" ca="1" si="169"/>
        <v>-</v>
      </c>
      <c r="HZ27" s="117" t="str">
        <f t="shared" ca="1" si="169"/>
        <v>-</v>
      </c>
      <c r="IA27" s="117" t="str">
        <f t="shared" ca="1" si="169"/>
        <v>-</v>
      </c>
      <c r="IB27" s="117" t="str">
        <f t="shared" ca="1" si="169"/>
        <v>-</v>
      </c>
      <c r="IC27" s="117" t="str">
        <f t="shared" ca="1" si="169"/>
        <v>-</v>
      </c>
      <c r="ID27" s="117" t="str">
        <f t="shared" ca="1" si="169"/>
        <v>-</v>
      </c>
      <c r="IE27" s="117" t="str">
        <f t="shared" ca="1" si="169"/>
        <v>-</v>
      </c>
      <c r="IF27" s="117" t="str">
        <f t="shared" ca="1" si="169"/>
        <v>-</v>
      </c>
      <c r="IG27" s="117" t="str">
        <f t="shared" ca="1" si="169"/>
        <v>-</v>
      </c>
      <c r="IH27" s="117" t="str">
        <f t="shared" ca="1" si="169"/>
        <v>-</v>
      </c>
      <c r="II27" s="117" t="str">
        <f t="shared" ca="1" si="169"/>
        <v>-</v>
      </c>
      <c r="IJ27" s="117" t="str">
        <f t="shared" ca="1" si="169"/>
        <v>-</v>
      </c>
      <c r="IK27" s="117" t="str">
        <f t="shared" ca="1" si="169"/>
        <v>-</v>
      </c>
      <c r="IL27" s="117" t="str">
        <f t="shared" ca="1" si="169"/>
        <v>-</v>
      </c>
      <c r="IM27" s="117" t="str">
        <f t="shared" ca="1" si="169"/>
        <v>-</v>
      </c>
      <c r="IN27" s="117" t="str">
        <f t="shared" ca="1" si="169"/>
        <v>-</v>
      </c>
      <c r="IO27" s="117" t="str">
        <f t="shared" ca="1" si="169"/>
        <v>-</v>
      </c>
      <c r="IP27" s="117" t="str">
        <f t="shared" ca="1" si="129"/>
        <v>-</v>
      </c>
      <c r="IQ27" s="117" t="str">
        <f t="shared" ca="1" si="129"/>
        <v>-</v>
      </c>
      <c r="IR27" s="117" t="str">
        <f t="shared" ca="1" si="129"/>
        <v>-</v>
      </c>
      <c r="IS27" s="117" t="str">
        <f t="shared" ca="1" si="129"/>
        <v>-</v>
      </c>
      <c r="IT27" s="117" t="str">
        <f t="shared" ca="1" si="129"/>
        <v>-</v>
      </c>
      <c r="IU27" s="117" t="str">
        <f t="shared" ca="1" si="129"/>
        <v>-</v>
      </c>
      <c r="IV27" s="117" t="str">
        <f t="shared" ca="1" si="129"/>
        <v>-</v>
      </c>
      <c r="IW27" s="117" t="str">
        <f t="shared" ca="1" si="129"/>
        <v>-</v>
      </c>
      <c r="IX27" s="117" t="str">
        <f t="shared" ca="1" si="129"/>
        <v>-</v>
      </c>
      <c r="IY27" s="117" t="str">
        <f t="shared" ca="1" si="129"/>
        <v>-</v>
      </c>
      <c r="IZ27" s="10"/>
      <c r="JA27" s="166">
        <f t="shared" ca="1" si="130"/>
        <v>4.4999999999999998E-2</v>
      </c>
      <c r="JB27" s="166">
        <f t="shared" ca="1" si="131"/>
        <v>4.4999999999999998E-2</v>
      </c>
      <c r="JC27" s="168">
        <f t="shared" ca="1" si="128"/>
        <v>1</v>
      </c>
      <c r="JD27" s="22">
        <f t="shared" ca="1" si="128"/>
        <v>0</v>
      </c>
      <c r="JE27" s="22">
        <f t="shared" ca="1" si="128"/>
        <v>1</v>
      </c>
      <c r="JF27" s="22">
        <f t="shared" ca="1" si="128"/>
        <v>1</v>
      </c>
      <c r="JG27" s="22">
        <f t="shared" ca="1" si="128"/>
        <v>0</v>
      </c>
      <c r="JH27" s="22">
        <f t="shared" ca="1" si="128"/>
        <v>70</v>
      </c>
      <c r="JI27" s="22">
        <f t="shared" ca="1" si="158"/>
        <v>50</v>
      </c>
      <c r="JJ27" s="22">
        <f t="shared" ca="1" si="158"/>
        <v>70</v>
      </c>
      <c r="JK27" s="22">
        <f t="shared" ca="1" si="158"/>
        <v>50</v>
      </c>
      <c r="JL27" s="5">
        <f t="shared" ca="1" si="132"/>
        <v>1</v>
      </c>
      <c r="JM27" s="5">
        <f t="shared" ca="1" si="133"/>
        <v>1</v>
      </c>
      <c r="JN27" s="5">
        <f t="shared" ca="1" si="134"/>
        <v>1</v>
      </c>
      <c r="JO27" s="166">
        <f t="shared" ca="1" si="135"/>
        <v>1</v>
      </c>
      <c r="JP27" s="166">
        <f t="shared" ca="1" si="135"/>
        <v>1</v>
      </c>
      <c r="JQ27" s="22">
        <f t="shared" ca="1" si="158"/>
        <v>1</v>
      </c>
      <c r="JR27" s="10"/>
      <c r="JS27" s="22">
        <f t="shared" ca="1" si="158"/>
        <v>1</v>
      </c>
      <c r="JT27" s="166">
        <f t="shared" ca="1" si="136"/>
        <v>1</v>
      </c>
      <c r="JU27" s="168">
        <f t="shared" ca="1" si="158"/>
        <v>1</v>
      </c>
      <c r="JV27" s="22">
        <f t="shared" ca="1" si="158"/>
        <v>1</v>
      </c>
      <c r="JW27" s="22">
        <f t="shared" ca="1" si="158"/>
        <v>1</v>
      </c>
      <c r="JX27" s="168">
        <f t="shared" ca="1" si="158"/>
        <v>1</v>
      </c>
      <c r="JY27" s="22">
        <f t="shared" ca="1" si="158"/>
        <v>1</v>
      </c>
      <c r="JZ27" s="22">
        <f t="shared" ca="1" si="158"/>
        <v>1</v>
      </c>
      <c r="KA27" s="166">
        <f t="shared" ca="1" si="137"/>
        <v>1</v>
      </c>
      <c r="KB27" s="166">
        <f t="shared" ca="1" si="138"/>
        <v>1</v>
      </c>
      <c r="KC27" s="166">
        <f t="shared" ca="1" si="139"/>
        <v>1</v>
      </c>
      <c r="KD27" s="166" t="str">
        <f t="shared" ca="1" si="140"/>
        <v>-</v>
      </c>
      <c r="KE27" s="166" t="str">
        <f t="shared" ca="1" si="141"/>
        <v>-</v>
      </c>
      <c r="KF27" s="166" t="str">
        <f t="shared" ca="1" si="142"/>
        <v>-</v>
      </c>
      <c r="KG27" s="166" t="b">
        <f t="shared" ca="1" si="143"/>
        <v>0</v>
      </c>
      <c r="KH27" s="22">
        <f t="shared" ca="1" si="159"/>
        <v>0</v>
      </c>
      <c r="KI27" s="27">
        <v>0</v>
      </c>
    </row>
    <row r="28" spans="1:295" s="127" customFormat="1" outlineLevel="2">
      <c r="A28" s="126">
        <f t="shared" si="144"/>
        <v>23</v>
      </c>
      <c r="B28" s="132">
        <f t="shared" ca="1" si="160"/>
        <v>19</v>
      </c>
      <c r="C28" s="148">
        <v>200</v>
      </c>
      <c r="D28" s="148" t="s">
        <v>884</v>
      </c>
      <c r="E28" s="148" t="b">
        <v>1</v>
      </c>
      <c r="F28" s="127" t="b">
        <v>0</v>
      </c>
      <c r="G28" s="127" t="b">
        <f t="shared" si="145"/>
        <v>1</v>
      </c>
      <c r="H28" s="144">
        <v>3</v>
      </c>
      <c r="I28" s="144">
        <f t="shared" ca="1" si="146"/>
        <v>1</v>
      </c>
      <c r="J28" s="144">
        <f t="shared" ca="1" si="146"/>
        <v>1</v>
      </c>
      <c r="K28" s="144">
        <f t="shared" ca="1" si="146"/>
        <v>1</v>
      </c>
      <c r="L28" s="144">
        <f t="shared" ca="1" si="146"/>
        <v>1</v>
      </c>
      <c r="M28" s="144">
        <f t="shared" ca="1" si="146"/>
        <v>1</v>
      </c>
      <c r="N28" s="144">
        <f t="shared" ca="1" si="146"/>
        <v>1</v>
      </c>
      <c r="O28" s="144">
        <f t="shared" ca="1" si="146"/>
        <v>1</v>
      </c>
      <c r="P28" s="144">
        <f t="shared" ca="1" si="146"/>
        <v>1</v>
      </c>
      <c r="Q28" s="144">
        <f t="shared" ca="1" si="146"/>
        <v>1</v>
      </c>
      <c r="R28" s="144">
        <f t="shared" ca="1" si="146"/>
        <v>2</v>
      </c>
      <c r="S28" s="144">
        <f t="shared" ca="1" si="146"/>
        <v>1</v>
      </c>
      <c r="T28" s="144">
        <f t="shared" ca="1" si="146"/>
        <v>1</v>
      </c>
      <c r="U28" s="144">
        <f t="shared" ca="1" si="146"/>
        <v>1</v>
      </c>
      <c r="V28" s="144">
        <f t="shared" ca="1" si="146"/>
        <v>1</v>
      </c>
      <c r="W28" s="144">
        <f t="shared" ca="1" si="146"/>
        <v>1</v>
      </c>
      <c r="X28" s="144">
        <f t="shared" ca="1" si="146"/>
        <v>1</v>
      </c>
      <c r="Y28" s="144">
        <f t="shared" ca="1" si="146"/>
        <v>1</v>
      </c>
      <c r="AA28" s="162" t="str" cm="1">
        <f t="array" aca="1" ref="AA28" ca="1">TEXT(LEFT(OFFSET(AA28,-1,0),5)+1,"00000")&amp;MID(OFFSET(AA28,-1,0),6,FIND(" ",OFFSET(AA28,-1,0),7)-5)
&amp;INDEX(DataMaster!$B$10:$B$12,$I28)         &amp;IF($J28=1,""," Risk"&amp;INDEX(i.risk_aversion,$J28,1))    &amp;IF($K28=1,""," REV"&amp; INDEX(DataMaster!$B$54:$B$58,$K28))              &amp; IF($L28=1,""," Minroe"&amp;INDEX(minroe,$L28))              &amp;  IF($M28=1,""," Overdraw"&amp;INDEX(overdraw,$M28))
&amp; IF($N28=1,""," Mach"&amp;INDEX(i.mach_option,$N28))
&amp; IF($O28=1,""," Interest"&amp;INDEX(i.interest_rate,$O28))            &amp; IF($P28=1,""," Opp cost"&amp;INDEX(i.opp_cost_capital,$P28))           &amp; IF($Q28=1,""," Casual_ub"&amp;INDEX(i.casual_ub,$Q28))           &amp; IF($R28=1,""," Cropgraze"&amp;INDEX(i.cropgraze_inc,$R28))
&amp; IF($S28=1,""," Yield"&amp;INDEX(i.all_rot_yield,$S28))          &amp; IF($T28=1,""," Pasture"&amp;INDEX(i.pasture_prod,$T28))          &amp; IF($U28=1,""," Scan"&amp;INDEX(i.scan,$U28))
&amp; IF($JL28=1,""," WP"&amp;TEXT($JL28*100,"000p"))                &amp; IF($JM28=1,""," MP"&amp;TEXT($JM28*100,"000p"))                      &amp; IF($JN28=1,""," GP"&amp;TEXT($JN28*100,"000p"))          &amp; IF($JO28=1,""," Can"&amp;TEXT($JO28*100,"000p"))
&amp; " (F"&amp;3+IFERROR(1*$CH28,0)+IFERROR(1*$CI28,0)&amp;3-IFERROR(1*NOT($CK28),0)&amp;"N"&amp;$CP28&amp;$CQ28&amp;")"</f>
        <v>00004 Feedsupply SE CropgrazeFALSE (F43N33)</v>
      </c>
      <c r="AB28" s="10" t="str">
        <f ca="1">IF(COUNTIF(AA$5:AA28,AA28)=1,"-","Dup")</f>
        <v>-</v>
      </c>
      <c r="AC28" s="10"/>
      <c r="AD28" s="144" t="str">
        <f t="shared" ca="1" si="161"/>
        <v>-</v>
      </c>
      <c r="AE28" s="22" t="str">
        <f t="shared" ca="1" si="116"/>
        <v>-</v>
      </c>
      <c r="AF28" s="144" t="str">
        <f t="shared" ca="1" si="161"/>
        <v>-</v>
      </c>
      <c r="AG28" s="144" t="str">
        <f t="shared" ca="1" si="161"/>
        <v>-</v>
      </c>
      <c r="AH28" s="22" t="str">
        <f t="shared" ca="1" si="117"/>
        <v>-</v>
      </c>
      <c r="AI28" s="168" t="b">
        <f t="shared" ca="1" si="117"/>
        <v>1</v>
      </c>
      <c r="AJ28" s="10"/>
      <c r="AK28" s="166" t="b">
        <f t="shared" ca="1" si="118"/>
        <v>1</v>
      </c>
      <c r="AL28" s="166" t="str">
        <f t="shared" ca="1" si="118"/>
        <v>-</v>
      </c>
      <c r="AM28" s="166" t="str">
        <f t="shared" ca="1" si="118"/>
        <v>-</v>
      </c>
      <c r="AN28" s="166" t="str">
        <f t="shared" ca="1" si="118"/>
        <v>-</v>
      </c>
      <c r="AO28" s="166" t="b">
        <f t="shared" ca="1" si="118"/>
        <v>0</v>
      </c>
      <c r="AP28" s="192" t="b">
        <v>1</v>
      </c>
      <c r="AQ28" s="166">
        <f t="shared" ca="1" si="119"/>
        <v>0</v>
      </c>
      <c r="AR28" s="166" t="b">
        <f t="shared" ca="1" si="120"/>
        <v>0</v>
      </c>
      <c r="AS28" s="166" t="b">
        <f t="shared" ca="1" si="120"/>
        <v>0</v>
      </c>
      <c r="AT28" s="166" t="str">
        <f t="shared" ca="1" si="120"/>
        <v>-</v>
      </c>
      <c r="AU28" s="166" t="str">
        <f t="shared" ca="1" si="120"/>
        <v>-</v>
      </c>
      <c r="AV28" s="166" t="str">
        <f t="shared" ca="1" si="120"/>
        <v>-</v>
      </c>
      <c r="AW28" s="10"/>
      <c r="AX28" s="144" t="b">
        <f t="shared" ref="AX28:AX32" ca="1" si="170">OFFSET(AX28,-1,0)</f>
        <v>1</v>
      </c>
      <c r="AY28" s="167" t="b">
        <v>1</v>
      </c>
      <c r="AZ28" s="144" t="b">
        <f t="shared" ca="1" si="162"/>
        <v>1</v>
      </c>
      <c r="BA28" s="163">
        <f t="shared" ca="1" si="147"/>
        <v>3104</v>
      </c>
      <c r="BB28" s="144" t="b">
        <f t="shared" ca="1" si="163"/>
        <v>0</v>
      </c>
      <c r="BC28" s="156" t="str">
        <f t="shared" ca="1" si="121"/>
        <v>-</v>
      </c>
      <c r="BD28" s="22" t="b">
        <f t="shared" ca="1" si="121"/>
        <v>1</v>
      </c>
      <c r="BE28" s="144">
        <f t="shared" ca="1" si="164"/>
        <v>3105</v>
      </c>
      <c r="BF28" s="22" t="str">
        <f t="shared" ca="1" si="165"/>
        <v>-</v>
      </c>
      <c r="BG28" s="22">
        <f t="shared" ca="1" si="121"/>
        <v>1</v>
      </c>
      <c r="BH28" s="22">
        <f t="shared" ca="1" si="121"/>
        <v>1</v>
      </c>
      <c r="BI28" s="22" t="str">
        <f t="shared" ca="1" si="121"/>
        <v>-</v>
      </c>
      <c r="BJ28" s="22" t="str">
        <f t="shared" ca="1" si="121"/>
        <v>-</v>
      </c>
      <c r="BK28" s="10"/>
      <c r="BL28" s="22" t="str">
        <f t="shared" ca="1" si="121"/>
        <v>-</v>
      </c>
      <c r="BM28" s="22" t="str">
        <f t="shared" ca="1" si="148"/>
        <v>-</v>
      </c>
      <c r="BN28" s="22" t="str">
        <f t="shared" ca="1" si="148"/>
        <v>-</v>
      </c>
      <c r="BO28" s="22" t="str">
        <f t="shared" ca="1" si="148"/>
        <v>-</v>
      </c>
      <c r="BP28" s="22" t="str">
        <f t="shared" ca="1" si="148"/>
        <v>-</v>
      </c>
      <c r="BQ28" s="22" t="str">
        <f t="shared" ca="1" si="148"/>
        <v>-</v>
      </c>
      <c r="BR28" s="22" t="str">
        <f t="shared" ca="1" si="148"/>
        <v>-</v>
      </c>
      <c r="BS28" s="22" t="str">
        <f t="shared" ca="1" si="148"/>
        <v>-</v>
      </c>
      <c r="BT28" s="22" t="str">
        <f t="shared" ca="1" si="148"/>
        <v>-</v>
      </c>
      <c r="BU28" s="22" t="str">
        <f t="shared" ca="1" si="148"/>
        <v>-</v>
      </c>
      <c r="BV28" s="22" t="str">
        <f t="shared" ca="1" si="148"/>
        <v>-</v>
      </c>
      <c r="BW28" s="166" t="str" cm="1">
        <f t="array" aca="1" ref="BW28" ca="1">INDEX(i.rev,$K28,BW$15)</f>
        <v>-</v>
      </c>
      <c r="BX28" s="166" t="str" cm="1">
        <f t="array" aca="1" ref="BX28" ca="1">INDEX(i.rev,$K28,BX$15)</f>
        <v>-</v>
      </c>
      <c r="BY28" s="166" t="str" cm="1">
        <f t="array" aca="1" ref="BY28" ca="1">INDEX(i.rev,$K28,BY$15)</f>
        <v>-</v>
      </c>
      <c r="BZ28" s="166" t="str" cm="1">
        <f t="array" aca="1" ref="BZ28" ca="1">INDEX(i.rev,$K28,BZ$15)</f>
        <v>-</v>
      </c>
      <c r="CA28" s="166" t="str" cm="1">
        <f t="array" aca="1" ref="CA28" ca="1">INDEX(i.rev,$K28,CA$15)</f>
        <v>-</v>
      </c>
      <c r="CB28" s="166" t="str" cm="1">
        <f t="array" aca="1" ref="CB28" ca="1">INDEX(i.rev,$K28,CB$15)</f>
        <v>-</v>
      </c>
      <c r="CC28" s="166" t="str" cm="1">
        <f t="array" aca="1" ref="CC28" ca="1">INDEX(i.rev,$K28,CC$15)</f>
        <v>-</v>
      </c>
      <c r="CD28" s="166" t="str" cm="1">
        <f t="array" aca="1" ref="CD28" ca="1">INDEX(i.rev,$K28,CD$15)</f>
        <v>-</v>
      </c>
      <c r="CE28" s="166" t="str" cm="1">
        <f t="array" aca="1" ref="CE28" ca="1">INDEX(i.rev,$K28,CE$15)</f>
        <v>-</v>
      </c>
      <c r="CF28" s="166" t="str" cm="1">
        <f t="array" aca="1" ref="CF28" ca="1">INDEX(i.rev,$K28,CF$15)</f>
        <v>-</v>
      </c>
      <c r="CG28" s="10"/>
      <c r="CH28" s="167" t="b">
        <v>1</v>
      </c>
      <c r="CI28" s="167" t="b">
        <v>0</v>
      </c>
      <c r="CJ28" s="156" t="str">
        <f t="shared" ca="1" si="149"/>
        <v>-</v>
      </c>
      <c r="CK28" s="156" t="str">
        <f t="shared" ca="1" si="149"/>
        <v>-</v>
      </c>
      <c r="CL28" s="156" t="str">
        <f t="shared" ca="1" si="149"/>
        <v>-</v>
      </c>
      <c r="CM28" s="156" t="str">
        <f t="shared" ca="1" si="149"/>
        <v>-</v>
      </c>
      <c r="CN28" s="156" t="str">
        <f t="shared" ca="1" si="149"/>
        <v>-</v>
      </c>
      <c r="CO28" s="156" t="str">
        <f t="shared" ca="1" si="149"/>
        <v>-</v>
      </c>
      <c r="CP28" s="144">
        <f t="shared" ca="1" si="166"/>
        <v>3</v>
      </c>
      <c r="CQ28" s="144">
        <f t="shared" ca="1" si="166"/>
        <v>3</v>
      </c>
      <c r="CR28" s="168">
        <f t="shared" ca="1" si="149"/>
        <v>0</v>
      </c>
      <c r="CS28" s="167">
        <v>1</v>
      </c>
      <c r="CT28" s="167">
        <v>-1</v>
      </c>
      <c r="CU28" s="22" t="str">
        <f t="shared" ca="1" si="150"/>
        <v>-</v>
      </c>
      <c r="CV28" s="22" t="str">
        <f t="shared" ca="1" si="150"/>
        <v>-</v>
      </c>
      <c r="CW28" s="22" t="str">
        <f t="shared" ca="1" si="150"/>
        <v>-</v>
      </c>
      <c r="CX28" s="22" t="str">
        <f t="shared" ca="1" si="150"/>
        <v>-</v>
      </c>
      <c r="CY28" s="22" t="str">
        <f t="shared" ca="1" si="150"/>
        <v>-</v>
      </c>
      <c r="CZ28" s="163">
        <f t="shared" ca="1" si="167"/>
        <v>0</v>
      </c>
      <c r="DA28" s="167">
        <v>1</v>
      </c>
      <c r="DB28" s="167">
        <v>-1</v>
      </c>
      <c r="DC28" s="22" t="str">
        <f t="shared" ca="1" si="150"/>
        <v>-</v>
      </c>
      <c r="DD28" s="22" t="str">
        <f t="shared" ca="1" si="150"/>
        <v>-</v>
      </c>
      <c r="DE28" s="22" t="str">
        <f t="shared" ca="1" si="150"/>
        <v>-</v>
      </c>
      <c r="DF28" s="22">
        <f t="shared" ca="1" si="150"/>
        <v>0</v>
      </c>
      <c r="DG28" s="168">
        <f t="shared" ca="1" si="122"/>
        <v>0</v>
      </c>
      <c r="DH28" s="168">
        <f t="shared" ca="1" si="122"/>
        <v>0</v>
      </c>
      <c r="DI28" s="168">
        <f t="shared" ca="1" si="122"/>
        <v>0</v>
      </c>
      <c r="DJ28" s="22">
        <f t="shared" ca="1" si="151"/>
        <v>0</v>
      </c>
      <c r="DK28" s="22">
        <f t="shared" ca="1" si="151"/>
        <v>0</v>
      </c>
      <c r="DL28" s="22">
        <f t="shared" ca="1" si="151"/>
        <v>0</v>
      </c>
      <c r="DM28" s="22" t="str">
        <f t="shared" ca="1" si="151"/>
        <v>-</v>
      </c>
      <c r="DN28" s="22" t="str">
        <f t="shared" ca="1" si="151"/>
        <v>-</v>
      </c>
      <c r="DO28" s="168" t="str">
        <f t="shared" ca="1" si="151"/>
        <v>-</v>
      </c>
      <c r="DP28" s="168" t="str">
        <f t="shared" ca="1" si="151"/>
        <v>-</v>
      </c>
      <c r="DQ28" s="22" t="str">
        <f t="shared" ca="1" si="151"/>
        <v>-</v>
      </c>
      <c r="DR28" s="22" t="str">
        <f t="shared" ca="1" si="151"/>
        <v>-</v>
      </c>
      <c r="DS28" s="22" t="str">
        <f t="shared" ca="1" si="151"/>
        <v>-</v>
      </c>
      <c r="DT28" s="22" t="str">
        <f t="shared" ca="1" si="151"/>
        <v>-</v>
      </c>
      <c r="DU28" s="22" t="str">
        <f t="shared" ca="1" si="151"/>
        <v>-</v>
      </c>
      <c r="DV28" s="22" t="str">
        <f t="shared" ca="1" si="151"/>
        <v>-</v>
      </c>
      <c r="DW28" s="22" t="str">
        <f t="shared" ca="1" si="151"/>
        <v>-</v>
      </c>
      <c r="DX28" s="10"/>
      <c r="DY28" s="168">
        <f t="shared" ca="1" si="152"/>
        <v>1</v>
      </c>
      <c r="DZ28" s="22" t="str">
        <f t="shared" ca="1" si="152"/>
        <v>-</v>
      </c>
      <c r="EA28" s="168" t="str">
        <f t="shared" ca="1" si="152"/>
        <v>-</v>
      </c>
      <c r="EB28" s="168" t="str">
        <f t="shared" ca="1" si="152"/>
        <v>-</v>
      </c>
      <c r="EC28" s="168" t="str">
        <f t="shared" ca="1" si="152"/>
        <v>-</v>
      </c>
      <c r="ED28" s="168" t="b">
        <f t="shared" ca="1" si="152"/>
        <v>0</v>
      </c>
      <c r="EE28" s="22" t="str">
        <f t="shared" ca="1" si="152"/>
        <v>-</v>
      </c>
      <c r="EF28" s="22">
        <f t="shared" ca="1" si="152"/>
        <v>0</v>
      </c>
      <c r="EG28" s="22" t="str">
        <f t="shared" ca="1" si="152"/>
        <v>-</v>
      </c>
      <c r="EH28" s="166" cm="1">
        <f t="array" aca="1" ref="EH28" ca="1">INDEX(i.rev,$K28,EH$15)</f>
        <v>1</v>
      </c>
      <c r="EI28" s="22">
        <f t="shared" ca="1" si="124"/>
        <v>0</v>
      </c>
      <c r="EJ28" s="22">
        <f t="shared" ca="1" si="152"/>
        <v>1</v>
      </c>
      <c r="EK28" s="22">
        <f t="shared" ca="1" si="152"/>
        <v>0</v>
      </c>
      <c r="EL28" s="22">
        <f t="shared" ca="1" si="152"/>
        <v>1</v>
      </c>
      <c r="EM28" s="22">
        <f t="shared" ca="1" si="152"/>
        <v>1</v>
      </c>
      <c r="EN28" s="22">
        <f t="shared" ca="1" si="152"/>
        <v>1</v>
      </c>
      <c r="EO28" s="22">
        <f t="shared" ca="1" si="152"/>
        <v>0</v>
      </c>
      <c r="EP28" s="22">
        <f t="shared" ca="1" si="152"/>
        <v>0</v>
      </c>
      <c r="EQ28" s="22">
        <f t="shared" ca="1" si="152"/>
        <v>0</v>
      </c>
      <c r="ER28" s="22">
        <f t="shared" ca="1" si="153"/>
        <v>0</v>
      </c>
      <c r="ES28" s="22">
        <f t="shared" ca="1" si="153"/>
        <v>0</v>
      </c>
      <c r="ET28" s="22">
        <f t="shared" ca="1" si="153"/>
        <v>0</v>
      </c>
      <c r="EU28" s="22">
        <f t="shared" ca="1" si="153"/>
        <v>0</v>
      </c>
      <c r="EV28" s="22">
        <f t="shared" ca="1" si="153"/>
        <v>0</v>
      </c>
      <c r="EW28" s="22">
        <f t="shared" ca="1" si="125"/>
        <v>0</v>
      </c>
      <c r="EX28" s="22">
        <f t="shared" ca="1" si="125"/>
        <v>0</v>
      </c>
      <c r="EY28" s="166" cm="1">
        <f t="array" aca="1" ref="EY28" ca="1">INDEX(i.rev,$K28,EY$15)</f>
        <v>0</v>
      </c>
      <c r="EZ28" s="22">
        <f t="shared" ca="1" si="153"/>
        <v>0</v>
      </c>
      <c r="FA28" s="166" cm="1">
        <f t="array" aca="1" ref="FA28" ca="1">INDEX(i.rev,$K28,FA$15)</f>
        <v>1</v>
      </c>
      <c r="FB28" s="22">
        <f t="shared" ca="1" si="153"/>
        <v>0</v>
      </c>
      <c r="FC28" s="168">
        <f t="shared" ca="1" si="153"/>
        <v>0</v>
      </c>
      <c r="FD28" s="168">
        <f t="shared" ca="1" si="153"/>
        <v>0</v>
      </c>
      <c r="FE28" s="168">
        <f t="shared" ca="1" si="153"/>
        <v>0</v>
      </c>
      <c r="FF28" s="168">
        <f t="shared" ca="1" si="95"/>
        <v>0</v>
      </c>
      <c r="FG28" s="168">
        <f t="shared" ca="1" si="95"/>
        <v>0</v>
      </c>
      <c r="FH28" s="168">
        <f t="shared" ca="1" si="95"/>
        <v>0</v>
      </c>
      <c r="FI28" s="10"/>
      <c r="FJ28" s="22" t="str">
        <f t="shared" ca="1" si="154"/>
        <v>-</v>
      </c>
      <c r="FK28" s="22" t="str">
        <f t="shared" ca="1" si="154"/>
        <v>-</v>
      </c>
      <c r="FL28" s="22" t="str">
        <f t="shared" ca="1" si="154"/>
        <v>-</v>
      </c>
      <c r="FM28" s="22" t="str">
        <f t="shared" ca="1" si="154"/>
        <v>-</v>
      </c>
      <c r="FN28" s="168" t="str">
        <f t="shared" ca="1" si="154"/>
        <v>-</v>
      </c>
      <c r="FO28" s="5" t="b">
        <f t="shared" si="126"/>
        <v>0</v>
      </c>
      <c r="FP28" s="5" t="b">
        <f t="shared" si="126"/>
        <v>0</v>
      </c>
      <c r="FQ28" s="5" t="b">
        <f t="shared" si="126"/>
        <v>1</v>
      </c>
      <c r="FR28" s="168">
        <f t="shared" ca="1" si="154"/>
        <v>0</v>
      </c>
      <c r="FS28" s="166">
        <f t="shared" ca="1" si="127"/>
        <v>1</v>
      </c>
      <c r="FT28" s="166">
        <f t="shared" ca="1" si="127"/>
        <v>1</v>
      </c>
      <c r="FU28" s="168" t="str">
        <f t="shared" ca="1" si="95"/>
        <v>-</v>
      </c>
      <c r="FV28" s="168" t="str">
        <f t="shared" ca="1" si="95"/>
        <v>-</v>
      </c>
      <c r="FW28" s="168" t="str">
        <f t="shared" ca="1" si="95"/>
        <v>-</v>
      </c>
      <c r="FX28" s="168" t="str">
        <f t="shared" ca="1" si="95"/>
        <v>-</v>
      </c>
      <c r="FY28" s="168" t="str">
        <f t="shared" ca="1" si="95"/>
        <v>-</v>
      </c>
      <c r="FZ28" s="22" t="str">
        <f t="shared" ca="1" si="155"/>
        <v>-</v>
      </c>
      <c r="GA28" s="22" t="str">
        <f t="shared" ca="1" si="155"/>
        <v>-</v>
      </c>
      <c r="GB28" s="5" t="b">
        <f t="array" aca="1" ref="GB28" ca="1">IF(OR(GC28:GC28&lt;&gt;"-"),TRUE,"-")</f>
        <v>1</v>
      </c>
      <c r="GC28" s="144">
        <f t="shared" ca="1" si="168"/>
        <v>2</v>
      </c>
      <c r="GD28" s="5" t="str">
        <f t="array" aca="1" ref="GD28" ca="1">IF(OR(GE28:GE28&lt;&gt;"-"),TRUE,"-")</f>
        <v>-</v>
      </c>
      <c r="GE28" s="22" t="str">
        <f t="shared" ca="1" si="156"/>
        <v>-</v>
      </c>
      <c r="GF28" s="22" t="b">
        <f t="shared" ca="1" si="102"/>
        <v>1</v>
      </c>
      <c r="GG28" s="22">
        <f t="shared" ca="1" si="102"/>
        <v>2</v>
      </c>
      <c r="GH28" s="22" t="str">
        <f t="shared" ca="1" si="103"/>
        <v>-</v>
      </c>
      <c r="GI28" s="22" t="str">
        <f t="shared" ca="1" si="103"/>
        <v>-</v>
      </c>
      <c r="GJ28" s="168" t="str">
        <f t="shared" ca="1" si="104"/>
        <v>-</v>
      </c>
      <c r="GK28" s="168" t="str">
        <f t="shared" ca="1" si="104"/>
        <v>-</v>
      </c>
      <c r="GL28" s="168" t="str">
        <f t="shared" ca="1" si="104"/>
        <v>-</v>
      </c>
      <c r="GM28" s="168" t="str">
        <f t="shared" ca="1" si="104"/>
        <v>-</v>
      </c>
      <c r="GN28" s="22" t="str">
        <f t="shared" ca="1" si="128"/>
        <v>-</v>
      </c>
      <c r="GO28" s="165">
        <f t="shared" ca="1" si="128"/>
        <v>0.5</v>
      </c>
      <c r="GP28" s="165">
        <f t="shared" ca="1" si="128"/>
        <v>0.9</v>
      </c>
      <c r="GQ28" s="165">
        <f t="shared" ca="1" si="128"/>
        <v>0.5</v>
      </c>
      <c r="GR28" s="165">
        <f t="shared" ca="1" si="128"/>
        <v>0.5</v>
      </c>
      <c r="GS28" s="165">
        <f t="shared" ca="1" si="128"/>
        <v>0</v>
      </c>
      <c r="GT28" s="165">
        <f t="shared" ca="1" si="128"/>
        <v>0</v>
      </c>
      <c r="GU28" s="165" t="str">
        <f t="shared" ca="1" si="128"/>
        <v>-</v>
      </c>
      <c r="GV28" s="168" t="str">
        <f t="shared" ca="1" si="128"/>
        <v>-</v>
      </c>
      <c r="GW28" s="168" t="str">
        <f t="shared" ca="1" si="128"/>
        <v>-</v>
      </c>
      <c r="GX28" s="117" t="b">
        <f t="shared" ca="1" si="157"/>
        <v>0</v>
      </c>
      <c r="GY28" s="117" t="str">
        <f t="shared" ca="1" si="129"/>
        <v>-</v>
      </c>
      <c r="GZ28" s="117" t="str">
        <f t="shared" ca="1" si="169"/>
        <v>-</v>
      </c>
      <c r="HA28" s="117" t="str">
        <f t="shared" ca="1" si="169"/>
        <v>-</v>
      </c>
      <c r="HB28" s="117" t="str">
        <f t="shared" ca="1" si="169"/>
        <v>-</v>
      </c>
      <c r="HC28" s="117" t="str">
        <f t="shared" ca="1" si="169"/>
        <v>-</v>
      </c>
      <c r="HD28" s="117" t="str">
        <f t="shared" ca="1" si="169"/>
        <v>-</v>
      </c>
      <c r="HE28" s="117" t="str">
        <f t="shared" ca="1" si="169"/>
        <v>-</v>
      </c>
      <c r="HF28" s="117" t="str">
        <f t="shared" ca="1" si="169"/>
        <v>-</v>
      </c>
      <c r="HG28" s="117" t="str">
        <f t="shared" ca="1" si="169"/>
        <v>-</v>
      </c>
      <c r="HH28" s="117" t="str">
        <f t="shared" ca="1" si="169"/>
        <v>-</v>
      </c>
      <c r="HI28" s="117" t="str">
        <f t="shared" ca="1" si="169"/>
        <v>-</v>
      </c>
      <c r="HJ28" s="117" t="str">
        <f t="shared" ca="1" si="169"/>
        <v>-</v>
      </c>
      <c r="HK28" s="117" t="str">
        <f t="shared" ca="1" si="169"/>
        <v>-</v>
      </c>
      <c r="HL28" s="117" t="str">
        <f t="shared" ca="1" si="169"/>
        <v>-</v>
      </c>
      <c r="HM28" s="117" t="str">
        <f t="shared" ca="1" si="169"/>
        <v>-</v>
      </c>
      <c r="HN28" s="117" t="str">
        <f t="shared" ca="1" si="169"/>
        <v>-</v>
      </c>
      <c r="HO28" s="117" t="str">
        <f t="shared" ca="1" si="169"/>
        <v>-</v>
      </c>
      <c r="HP28" s="117" t="str">
        <f t="shared" ca="1" si="169"/>
        <v>-</v>
      </c>
      <c r="HQ28" s="117" t="str">
        <f t="shared" ca="1" si="169"/>
        <v>-</v>
      </c>
      <c r="HR28" s="117" t="str">
        <f t="shared" ca="1" si="169"/>
        <v>-</v>
      </c>
      <c r="HS28" s="117" t="str">
        <f t="shared" ca="1" si="169"/>
        <v>-</v>
      </c>
      <c r="HT28" s="117" t="str">
        <f t="shared" ca="1" si="169"/>
        <v>-</v>
      </c>
      <c r="HU28" s="117" t="str">
        <f t="shared" ca="1" si="169"/>
        <v>-</v>
      </c>
      <c r="HV28" s="117" t="str">
        <f t="shared" ca="1" si="169"/>
        <v>-</v>
      </c>
      <c r="HW28" s="117" t="str">
        <f t="shared" ca="1" si="169"/>
        <v>-</v>
      </c>
      <c r="HX28" s="117" t="str">
        <f t="shared" ca="1" si="169"/>
        <v>-</v>
      </c>
      <c r="HY28" s="117" t="str">
        <f t="shared" ca="1" si="169"/>
        <v>-</v>
      </c>
      <c r="HZ28" s="117" t="str">
        <f t="shared" ca="1" si="169"/>
        <v>-</v>
      </c>
      <c r="IA28" s="117" t="str">
        <f t="shared" ca="1" si="169"/>
        <v>-</v>
      </c>
      <c r="IB28" s="117" t="str">
        <f t="shared" ca="1" si="169"/>
        <v>-</v>
      </c>
      <c r="IC28" s="117" t="str">
        <f t="shared" ca="1" si="169"/>
        <v>-</v>
      </c>
      <c r="ID28" s="117" t="str">
        <f t="shared" ca="1" si="169"/>
        <v>-</v>
      </c>
      <c r="IE28" s="117" t="str">
        <f t="shared" ca="1" si="169"/>
        <v>-</v>
      </c>
      <c r="IF28" s="117" t="str">
        <f t="shared" ca="1" si="169"/>
        <v>-</v>
      </c>
      <c r="IG28" s="117" t="str">
        <f t="shared" ca="1" si="169"/>
        <v>-</v>
      </c>
      <c r="IH28" s="117" t="str">
        <f t="shared" ca="1" si="169"/>
        <v>-</v>
      </c>
      <c r="II28" s="117" t="str">
        <f t="shared" ca="1" si="169"/>
        <v>-</v>
      </c>
      <c r="IJ28" s="117" t="str">
        <f t="shared" ca="1" si="169"/>
        <v>-</v>
      </c>
      <c r="IK28" s="117" t="str">
        <f t="shared" ca="1" si="169"/>
        <v>-</v>
      </c>
      <c r="IL28" s="117" t="str">
        <f t="shared" ca="1" si="169"/>
        <v>-</v>
      </c>
      <c r="IM28" s="117" t="str">
        <f t="shared" ca="1" si="169"/>
        <v>-</v>
      </c>
      <c r="IN28" s="117" t="str">
        <f t="shared" ca="1" si="169"/>
        <v>-</v>
      </c>
      <c r="IO28" s="117" t="str">
        <f t="shared" ca="1" si="169"/>
        <v>-</v>
      </c>
      <c r="IP28" s="117" t="str">
        <f t="shared" ca="1" si="129"/>
        <v>-</v>
      </c>
      <c r="IQ28" s="117" t="str">
        <f t="shared" ca="1" si="129"/>
        <v>-</v>
      </c>
      <c r="IR28" s="117" t="str">
        <f t="shared" ca="1" si="129"/>
        <v>-</v>
      </c>
      <c r="IS28" s="117" t="str">
        <f t="shared" ca="1" si="129"/>
        <v>-</v>
      </c>
      <c r="IT28" s="117" t="str">
        <f t="shared" ca="1" si="129"/>
        <v>-</v>
      </c>
      <c r="IU28" s="117" t="str">
        <f t="shared" ca="1" si="129"/>
        <v>-</v>
      </c>
      <c r="IV28" s="117" t="str">
        <f t="shared" ca="1" si="129"/>
        <v>-</v>
      </c>
      <c r="IW28" s="117" t="str">
        <f t="shared" ca="1" si="129"/>
        <v>-</v>
      </c>
      <c r="IX28" s="117" t="str">
        <f t="shared" ca="1" si="129"/>
        <v>-</v>
      </c>
      <c r="IY28" s="117" t="str">
        <f t="shared" ca="1" si="129"/>
        <v>-</v>
      </c>
      <c r="IZ28" s="10"/>
      <c r="JA28" s="166">
        <f t="shared" ca="1" si="130"/>
        <v>4.4999999999999998E-2</v>
      </c>
      <c r="JB28" s="166">
        <f t="shared" ca="1" si="131"/>
        <v>4.4999999999999998E-2</v>
      </c>
      <c r="JC28" s="168">
        <f t="shared" ca="1" si="128"/>
        <v>1</v>
      </c>
      <c r="JD28" s="22">
        <f t="shared" ca="1" si="128"/>
        <v>0</v>
      </c>
      <c r="JE28" s="22">
        <f t="shared" ca="1" si="128"/>
        <v>1</v>
      </c>
      <c r="JF28" s="22">
        <f t="shared" ca="1" si="128"/>
        <v>1</v>
      </c>
      <c r="JG28" s="22">
        <f t="shared" ca="1" si="128"/>
        <v>0</v>
      </c>
      <c r="JH28" s="22">
        <f t="shared" ca="1" si="128"/>
        <v>70</v>
      </c>
      <c r="JI28" s="22">
        <f t="shared" ca="1" si="158"/>
        <v>50</v>
      </c>
      <c r="JJ28" s="22">
        <f t="shared" ca="1" si="158"/>
        <v>70</v>
      </c>
      <c r="JK28" s="22">
        <f t="shared" ca="1" si="158"/>
        <v>50</v>
      </c>
      <c r="JL28" s="5">
        <f t="shared" ca="1" si="132"/>
        <v>1</v>
      </c>
      <c r="JM28" s="5">
        <f t="shared" ca="1" si="133"/>
        <v>1</v>
      </c>
      <c r="JN28" s="5">
        <f t="shared" ca="1" si="134"/>
        <v>1</v>
      </c>
      <c r="JO28" s="166">
        <f t="shared" ca="1" si="135"/>
        <v>1</v>
      </c>
      <c r="JP28" s="166">
        <f t="shared" ca="1" si="135"/>
        <v>1</v>
      </c>
      <c r="JQ28" s="22">
        <f t="shared" ca="1" si="158"/>
        <v>1</v>
      </c>
      <c r="JR28" s="10"/>
      <c r="JS28" s="22">
        <f t="shared" ca="1" si="158"/>
        <v>1</v>
      </c>
      <c r="JT28" s="166">
        <f t="shared" ca="1" si="136"/>
        <v>1</v>
      </c>
      <c r="JU28" s="168">
        <f t="shared" ca="1" si="158"/>
        <v>1</v>
      </c>
      <c r="JV28" s="22">
        <f t="shared" ca="1" si="158"/>
        <v>1</v>
      </c>
      <c r="JW28" s="22">
        <f t="shared" ca="1" si="158"/>
        <v>1</v>
      </c>
      <c r="JX28" s="168">
        <f t="shared" ca="1" si="158"/>
        <v>1</v>
      </c>
      <c r="JY28" s="22">
        <f t="shared" ca="1" si="158"/>
        <v>1</v>
      </c>
      <c r="JZ28" s="22">
        <f t="shared" ca="1" si="158"/>
        <v>1</v>
      </c>
      <c r="KA28" s="166">
        <f t="shared" ca="1" si="137"/>
        <v>1</v>
      </c>
      <c r="KB28" s="166">
        <f t="shared" ca="1" si="138"/>
        <v>1</v>
      </c>
      <c r="KC28" s="166">
        <f t="shared" ca="1" si="139"/>
        <v>1</v>
      </c>
      <c r="KD28" s="166" t="str">
        <f t="shared" ca="1" si="140"/>
        <v>-</v>
      </c>
      <c r="KE28" s="166" t="str">
        <f t="shared" ca="1" si="141"/>
        <v>-</v>
      </c>
      <c r="KF28" s="166" t="str">
        <f t="shared" ca="1" si="142"/>
        <v>-</v>
      </c>
      <c r="KG28" s="166" t="b">
        <f t="shared" ca="1" si="143"/>
        <v>0</v>
      </c>
      <c r="KH28" s="22">
        <f t="shared" ca="1" si="159"/>
        <v>0</v>
      </c>
      <c r="KI28" s="27">
        <v>0</v>
      </c>
    </row>
    <row r="29" spans="1:295" s="127" customFormat="1" outlineLevel="2">
      <c r="A29" s="126">
        <f t="shared" si="144"/>
        <v>24</v>
      </c>
      <c r="B29" s="132">
        <f t="shared" ca="1" si="160"/>
        <v>19</v>
      </c>
      <c r="C29" s="148">
        <v>200</v>
      </c>
      <c r="D29" s="148" t="s">
        <v>884</v>
      </c>
      <c r="E29" s="148" t="b">
        <v>1</v>
      </c>
      <c r="F29" s="127" t="b">
        <v>0</v>
      </c>
      <c r="G29" s="127" t="b">
        <f t="shared" si="145"/>
        <v>1</v>
      </c>
      <c r="H29" s="144">
        <v>3</v>
      </c>
      <c r="I29" s="144">
        <f t="shared" ca="1" si="146"/>
        <v>1</v>
      </c>
      <c r="J29" s="144">
        <f t="shared" ca="1" si="146"/>
        <v>1</v>
      </c>
      <c r="K29" s="144">
        <f t="shared" ca="1" si="146"/>
        <v>1</v>
      </c>
      <c r="L29" s="144">
        <f t="shared" ca="1" si="146"/>
        <v>1</v>
      </c>
      <c r="M29" s="144">
        <f t="shared" ca="1" si="146"/>
        <v>1</v>
      </c>
      <c r="N29" s="144">
        <f t="shared" ca="1" si="146"/>
        <v>1</v>
      </c>
      <c r="O29" s="144">
        <f t="shared" ca="1" si="146"/>
        <v>1</v>
      </c>
      <c r="P29" s="144">
        <f t="shared" ca="1" si="146"/>
        <v>1</v>
      </c>
      <c r="Q29" s="144">
        <f t="shared" ca="1" si="146"/>
        <v>1</v>
      </c>
      <c r="R29" s="144">
        <f t="shared" ca="1" si="146"/>
        <v>2</v>
      </c>
      <c r="S29" s="144">
        <f t="shared" ca="1" si="146"/>
        <v>1</v>
      </c>
      <c r="T29" s="144">
        <f t="shared" ca="1" si="146"/>
        <v>1</v>
      </c>
      <c r="U29" s="144">
        <f t="shared" ca="1" si="146"/>
        <v>1</v>
      </c>
      <c r="V29" s="144">
        <f t="shared" ca="1" si="146"/>
        <v>1</v>
      </c>
      <c r="W29" s="144">
        <f t="shared" ca="1" si="146"/>
        <v>1</v>
      </c>
      <c r="X29" s="144">
        <f t="shared" ca="1" si="146"/>
        <v>1</v>
      </c>
      <c r="Y29" s="144">
        <f t="shared" ca="1" si="146"/>
        <v>1</v>
      </c>
      <c r="AA29" s="162" t="str" cm="1">
        <f t="array" aca="1" ref="AA29" ca="1">TEXT(LEFT(OFFSET(AA29,-1,0),5)+1,"00000")&amp;MID(OFFSET(AA29,-1,0),6,FIND(" ",OFFSET(AA29,-1,0),7)-5)
&amp;INDEX(DataMaster!$B$10:$B$12,$I29)         &amp;IF($J29=1,""," Risk"&amp;INDEX(i.risk_aversion,$J29,1))    &amp;IF($K29=1,""," REV"&amp; INDEX(DataMaster!$B$54:$B$58,$K29))              &amp; IF($L29=1,""," Minroe"&amp;INDEX(minroe,$L29))              &amp;  IF($M29=1,""," Overdraw"&amp;INDEX(overdraw,$M29))
&amp; IF($N29=1,""," Mach"&amp;INDEX(i.mach_option,$N29))
&amp; IF($O29=1,""," Interest"&amp;INDEX(i.interest_rate,$O29))            &amp; IF($P29=1,""," Opp cost"&amp;INDEX(i.opp_cost_capital,$P29))           &amp; IF($Q29=1,""," Casual_ub"&amp;INDEX(i.casual_ub,$Q29))           &amp; IF($R29=1,""," Cropgraze"&amp;INDEX(i.cropgraze_inc,$R29))
&amp; IF($S29=1,""," Yield"&amp;INDEX(i.all_rot_yield,$S29))          &amp; IF($T29=1,""," Pasture"&amp;INDEX(i.pasture_prod,$T29))          &amp; IF($U29=1,""," Scan"&amp;INDEX(i.scan,$U29))
&amp; IF($JL29=1,""," WP"&amp;TEXT($JL29*100,"000p"))                &amp; IF($JM29=1,""," MP"&amp;TEXT($JM29*100,"000p"))                      &amp; IF($JN29=1,""," GP"&amp;TEXT($JN29*100,"000p"))          &amp; IF($JO29=1,""," Can"&amp;TEXT($JO29*100,"000p"))
&amp; " (F"&amp;3+IFERROR(1*$CH29,0)+IFERROR(1*$CI29,0)&amp;3-IFERROR(1*NOT($CK29),0)&amp;"N"&amp;$CP29&amp;$CQ29&amp;")"</f>
        <v>00005 Feedsupply SE CropgrazeFALSE (F43N33)</v>
      </c>
      <c r="AB29" s="10" t="str">
        <f ca="1">IF(COUNTIF(AA$5:AA29,AA29)=1,"-","Dup")</f>
        <v>-</v>
      </c>
      <c r="AC29" s="10"/>
      <c r="AD29" s="144" t="str">
        <f t="shared" ca="1" si="161"/>
        <v>-</v>
      </c>
      <c r="AE29" s="22" t="str">
        <f t="shared" ca="1" si="116"/>
        <v>-</v>
      </c>
      <c r="AF29" s="144" t="str">
        <f t="shared" ca="1" si="161"/>
        <v>-</v>
      </c>
      <c r="AG29" s="144" t="str">
        <f t="shared" ca="1" si="161"/>
        <v>-</v>
      </c>
      <c r="AH29" s="22" t="str">
        <f t="shared" ca="1" si="117"/>
        <v>-</v>
      </c>
      <c r="AI29" s="168" t="b">
        <f t="shared" ca="1" si="117"/>
        <v>1</v>
      </c>
      <c r="AJ29" s="10"/>
      <c r="AK29" s="166" t="b">
        <f t="shared" ca="1" si="118"/>
        <v>1</v>
      </c>
      <c r="AL29" s="166" t="str">
        <f t="shared" ca="1" si="118"/>
        <v>-</v>
      </c>
      <c r="AM29" s="166" t="str">
        <f t="shared" ca="1" si="118"/>
        <v>-</v>
      </c>
      <c r="AN29" s="166" t="str">
        <f t="shared" ca="1" si="118"/>
        <v>-</v>
      </c>
      <c r="AO29" s="166" t="b">
        <f t="shared" ca="1" si="118"/>
        <v>0</v>
      </c>
      <c r="AP29" s="192" t="b">
        <v>1</v>
      </c>
      <c r="AQ29" s="166">
        <f t="shared" ca="1" si="119"/>
        <v>0</v>
      </c>
      <c r="AR29" s="166" t="b">
        <f t="shared" ca="1" si="120"/>
        <v>0</v>
      </c>
      <c r="AS29" s="166" t="b">
        <f t="shared" ca="1" si="120"/>
        <v>0</v>
      </c>
      <c r="AT29" s="166" t="str">
        <f t="shared" ca="1" si="120"/>
        <v>-</v>
      </c>
      <c r="AU29" s="166" t="str">
        <f t="shared" ca="1" si="120"/>
        <v>-</v>
      </c>
      <c r="AV29" s="166" t="str">
        <f t="shared" ca="1" si="120"/>
        <v>-</v>
      </c>
      <c r="AW29" s="10"/>
      <c r="AX29" s="144" t="b">
        <f t="shared" ca="1" si="170"/>
        <v>1</v>
      </c>
      <c r="AY29" s="167" t="b">
        <v>1</v>
      </c>
      <c r="AZ29" s="144" t="b">
        <f t="shared" ca="1" si="162"/>
        <v>1</v>
      </c>
      <c r="BA29" s="163">
        <f t="shared" ca="1" si="147"/>
        <v>3105</v>
      </c>
      <c r="BB29" s="144" t="b">
        <f t="shared" ca="1" si="163"/>
        <v>0</v>
      </c>
      <c r="BC29" s="156" t="str">
        <f t="shared" ca="1" si="121"/>
        <v>-</v>
      </c>
      <c r="BD29" s="22" t="b">
        <f t="shared" ca="1" si="121"/>
        <v>1</v>
      </c>
      <c r="BE29" s="144">
        <f t="shared" ca="1" si="164"/>
        <v>3106</v>
      </c>
      <c r="BF29" s="22" t="str">
        <f t="shared" ca="1" si="165"/>
        <v>-</v>
      </c>
      <c r="BG29" s="22">
        <f t="shared" ca="1" si="121"/>
        <v>1</v>
      </c>
      <c r="BH29" s="22">
        <f t="shared" ca="1" si="121"/>
        <v>1</v>
      </c>
      <c r="BI29" s="22" t="str">
        <f t="shared" ca="1" si="121"/>
        <v>-</v>
      </c>
      <c r="BJ29" s="22" t="str">
        <f t="shared" ca="1" si="121"/>
        <v>-</v>
      </c>
      <c r="BK29" s="10"/>
      <c r="BL29" s="22" t="str">
        <f t="shared" ca="1" si="121"/>
        <v>-</v>
      </c>
      <c r="BM29" s="22" t="str">
        <f t="shared" ca="1" si="148"/>
        <v>-</v>
      </c>
      <c r="BN29" s="22" t="str">
        <f t="shared" ca="1" si="148"/>
        <v>-</v>
      </c>
      <c r="BO29" s="22" t="str">
        <f t="shared" ca="1" si="148"/>
        <v>-</v>
      </c>
      <c r="BP29" s="22" t="str">
        <f t="shared" ca="1" si="148"/>
        <v>-</v>
      </c>
      <c r="BQ29" s="22" t="str">
        <f t="shared" ca="1" si="148"/>
        <v>-</v>
      </c>
      <c r="BR29" s="22" t="str">
        <f t="shared" ca="1" si="148"/>
        <v>-</v>
      </c>
      <c r="BS29" s="22" t="str">
        <f t="shared" ca="1" si="148"/>
        <v>-</v>
      </c>
      <c r="BT29" s="22" t="str">
        <f t="shared" ca="1" si="148"/>
        <v>-</v>
      </c>
      <c r="BU29" s="22" t="str">
        <f t="shared" ca="1" si="148"/>
        <v>-</v>
      </c>
      <c r="BV29" s="22" t="str">
        <f t="shared" ca="1" si="148"/>
        <v>-</v>
      </c>
      <c r="BW29" s="166" t="str" cm="1">
        <f t="array" aca="1" ref="BW29" ca="1">INDEX(i.rev,$K29,BW$15)</f>
        <v>-</v>
      </c>
      <c r="BX29" s="166" t="str" cm="1">
        <f t="array" aca="1" ref="BX29" ca="1">INDEX(i.rev,$K29,BX$15)</f>
        <v>-</v>
      </c>
      <c r="BY29" s="166" t="str" cm="1">
        <f t="array" aca="1" ref="BY29" ca="1">INDEX(i.rev,$K29,BY$15)</f>
        <v>-</v>
      </c>
      <c r="BZ29" s="166" t="str" cm="1">
        <f t="array" aca="1" ref="BZ29" ca="1">INDEX(i.rev,$K29,BZ$15)</f>
        <v>-</v>
      </c>
      <c r="CA29" s="166" t="str" cm="1">
        <f t="array" aca="1" ref="CA29" ca="1">INDEX(i.rev,$K29,CA$15)</f>
        <v>-</v>
      </c>
      <c r="CB29" s="166" t="str" cm="1">
        <f t="array" aca="1" ref="CB29" ca="1">INDEX(i.rev,$K29,CB$15)</f>
        <v>-</v>
      </c>
      <c r="CC29" s="166" t="str" cm="1">
        <f t="array" aca="1" ref="CC29" ca="1">INDEX(i.rev,$K29,CC$15)</f>
        <v>-</v>
      </c>
      <c r="CD29" s="166" t="str" cm="1">
        <f t="array" aca="1" ref="CD29" ca="1">INDEX(i.rev,$K29,CD$15)</f>
        <v>-</v>
      </c>
      <c r="CE29" s="166" t="str" cm="1">
        <f t="array" aca="1" ref="CE29" ca="1">INDEX(i.rev,$K29,CE$15)</f>
        <v>-</v>
      </c>
      <c r="CF29" s="166" t="str" cm="1">
        <f t="array" aca="1" ref="CF29" ca="1">INDEX(i.rev,$K29,CF$15)</f>
        <v>-</v>
      </c>
      <c r="CG29" s="10"/>
      <c r="CH29" s="167" t="b">
        <v>0</v>
      </c>
      <c r="CI29" s="167" t="b">
        <v>1</v>
      </c>
      <c r="CJ29" s="156" t="str">
        <f t="shared" ca="1" si="149"/>
        <v>-</v>
      </c>
      <c r="CK29" s="156" t="str">
        <f t="shared" ca="1" si="149"/>
        <v>-</v>
      </c>
      <c r="CL29" s="156" t="str">
        <f t="shared" ca="1" si="149"/>
        <v>-</v>
      </c>
      <c r="CM29" s="156" t="str">
        <f t="shared" ca="1" si="149"/>
        <v>-</v>
      </c>
      <c r="CN29" s="156" t="str">
        <f t="shared" ca="1" si="149"/>
        <v>-</v>
      </c>
      <c r="CO29" s="156" t="str">
        <f t="shared" ca="1" si="149"/>
        <v>-</v>
      </c>
      <c r="CP29" s="144">
        <f t="shared" ca="1" si="166"/>
        <v>3</v>
      </c>
      <c r="CQ29" s="144">
        <f t="shared" ca="1" si="166"/>
        <v>3</v>
      </c>
      <c r="CR29" s="168">
        <f t="shared" ca="1" si="149"/>
        <v>0</v>
      </c>
      <c r="CS29" s="167">
        <v>1</v>
      </c>
      <c r="CT29" s="167">
        <v>-1</v>
      </c>
      <c r="CU29" s="22" t="str">
        <f t="shared" ca="1" si="150"/>
        <v>-</v>
      </c>
      <c r="CV29" s="22" t="str">
        <f t="shared" ca="1" si="150"/>
        <v>-</v>
      </c>
      <c r="CW29" s="22" t="str">
        <f t="shared" ca="1" si="150"/>
        <v>-</v>
      </c>
      <c r="CX29" s="22" t="str">
        <f t="shared" ca="1" si="150"/>
        <v>-</v>
      </c>
      <c r="CY29" s="22" t="str">
        <f t="shared" ca="1" si="150"/>
        <v>-</v>
      </c>
      <c r="CZ29" s="163">
        <f t="shared" ca="1" si="167"/>
        <v>0</v>
      </c>
      <c r="DA29" s="167">
        <v>1</v>
      </c>
      <c r="DB29" s="167">
        <v>-1</v>
      </c>
      <c r="DC29" s="22" t="str">
        <f t="shared" ca="1" si="150"/>
        <v>-</v>
      </c>
      <c r="DD29" s="22" t="str">
        <f t="shared" ca="1" si="150"/>
        <v>-</v>
      </c>
      <c r="DE29" s="22" t="str">
        <f t="shared" ca="1" si="150"/>
        <v>-</v>
      </c>
      <c r="DF29" s="22">
        <f t="shared" ca="1" si="150"/>
        <v>0</v>
      </c>
      <c r="DG29" s="168">
        <f t="shared" ca="1" si="122"/>
        <v>0</v>
      </c>
      <c r="DH29" s="168">
        <f t="shared" ca="1" si="122"/>
        <v>0</v>
      </c>
      <c r="DI29" s="168">
        <f t="shared" ca="1" si="122"/>
        <v>0</v>
      </c>
      <c r="DJ29" s="22">
        <f t="shared" ca="1" si="151"/>
        <v>0</v>
      </c>
      <c r="DK29" s="22">
        <f t="shared" ca="1" si="151"/>
        <v>0</v>
      </c>
      <c r="DL29" s="22">
        <f t="shared" ca="1" si="151"/>
        <v>0</v>
      </c>
      <c r="DM29" s="22" t="str">
        <f t="shared" ca="1" si="151"/>
        <v>-</v>
      </c>
      <c r="DN29" s="22" t="str">
        <f t="shared" ca="1" si="151"/>
        <v>-</v>
      </c>
      <c r="DO29" s="168" t="str">
        <f t="shared" ca="1" si="151"/>
        <v>-</v>
      </c>
      <c r="DP29" s="168" t="str">
        <f t="shared" ca="1" si="151"/>
        <v>-</v>
      </c>
      <c r="DQ29" s="22" t="str">
        <f t="shared" ca="1" si="151"/>
        <v>-</v>
      </c>
      <c r="DR29" s="22" t="str">
        <f t="shared" ca="1" si="151"/>
        <v>-</v>
      </c>
      <c r="DS29" s="22" t="str">
        <f t="shared" ca="1" si="151"/>
        <v>-</v>
      </c>
      <c r="DT29" s="22" t="str">
        <f t="shared" ca="1" si="151"/>
        <v>-</v>
      </c>
      <c r="DU29" s="22" t="str">
        <f t="shared" ca="1" si="151"/>
        <v>-</v>
      </c>
      <c r="DV29" s="22" t="str">
        <f t="shared" ca="1" si="151"/>
        <v>-</v>
      </c>
      <c r="DW29" s="22" t="str">
        <f t="shared" ca="1" si="151"/>
        <v>-</v>
      </c>
      <c r="DX29" s="10"/>
      <c r="DY29" s="168">
        <f t="shared" ca="1" si="152"/>
        <v>1</v>
      </c>
      <c r="DZ29" s="22" t="str">
        <f t="shared" ca="1" si="152"/>
        <v>-</v>
      </c>
      <c r="EA29" s="168" t="str">
        <f t="shared" ca="1" si="152"/>
        <v>-</v>
      </c>
      <c r="EB29" s="168" t="str">
        <f t="shared" ca="1" si="152"/>
        <v>-</v>
      </c>
      <c r="EC29" s="168" t="str">
        <f t="shared" ca="1" si="152"/>
        <v>-</v>
      </c>
      <c r="ED29" s="168" t="b">
        <f t="shared" ca="1" si="152"/>
        <v>0</v>
      </c>
      <c r="EE29" s="22" t="str">
        <f t="shared" ca="1" si="152"/>
        <v>-</v>
      </c>
      <c r="EF29" s="22">
        <f t="shared" ca="1" si="152"/>
        <v>0</v>
      </c>
      <c r="EG29" s="22" t="str">
        <f t="shared" ca="1" si="152"/>
        <v>-</v>
      </c>
      <c r="EH29" s="166" cm="1">
        <f t="array" aca="1" ref="EH29" ca="1">INDEX(i.rev,$K29,EH$15)</f>
        <v>1</v>
      </c>
      <c r="EI29" s="22">
        <f t="shared" ca="1" si="124"/>
        <v>0</v>
      </c>
      <c r="EJ29" s="22">
        <f t="shared" ca="1" si="152"/>
        <v>1</v>
      </c>
      <c r="EK29" s="22">
        <f t="shared" ca="1" si="152"/>
        <v>0</v>
      </c>
      <c r="EL29" s="22">
        <f t="shared" ca="1" si="152"/>
        <v>1</v>
      </c>
      <c r="EM29" s="22">
        <f t="shared" ca="1" si="152"/>
        <v>1</v>
      </c>
      <c r="EN29" s="22">
        <f t="shared" ca="1" si="152"/>
        <v>1</v>
      </c>
      <c r="EO29" s="22">
        <f t="shared" ca="1" si="152"/>
        <v>0</v>
      </c>
      <c r="EP29" s="22">
        <f t="shared" ca="1" si="152"/>
        <v>0</v>
      </c>
      <c r="EQ29" s="22">
        <f t="shared" ca="1" si="152"/>
        <v>0</v>
      </c>
      <c r="ER29" s="22">
        <f t="shared" ca="1" si="153"/>
        <v>0</v>
      </c>
      <c r="ES29" s="22">
        <f t="shared" ca="1" si="153"/>
        <v>0</v>
      </c>
      <c r="ET29" s="22">
        <f t="shared" ca="1" si="153"/>
        <v>0</v>
      </c>
      <c r="EU29" s="22">
        <f t="shared" ca="1" si="153"/>
        <v>0</v>
      </c>
      <c r="EV29" s="22">
        <f t="shared" ca="1" si="153"/>
        <v>0</v>
      </c>
      <c r="EW29" s="22">
        <f t="shared" ca="1" si="125"/>
        <v>0</v>
      </c>
      <c r="EX29" s="22">
        <f t="shared" ca="1" si="125"/>
        <v>0</v>
      </c>
      <c r="EY29" s="166" cm="1">
        <f t="array" aca="1" ref="EY29" ca="1">INDEX(i.rev,$K29,EY$15)</f>
        <v>0</v>
      </c>
      <c r="EZ29" s="22">
        <f t="shared" ca="1" si="153"/>
        <v>0</v>
      </c>
      <c r="FA29" s="166" cm="1">
        <f t="array" aca="1" ref="FA29" ca="1">INDEX(i.rev,$K29,FA$15)</f>
        <v>1</v>
      </c>
      <c r="FB29" s="22">
        <f t="shared" ca="1" si="153"/>
        <v>0</v>
      </c>
      <c r="FC29" s="168">
        <f t="shared" ca="1" si="153"/>
        <v>0</v>
      </c>
      <c r="FD29" s="168">
        <f t="shared" ca="1" si="153"/>
        <v>0</v>
      </c>
      <c r="FE29" s="168">
        <f t="shared" ca="1" si="153"/>
        <v>0</v>
      </c>
      <c r="FF29" s="168">
        <f t="shared" ca="1" si="95"/>
        <v>0</v>
      </c>
      <c r="FG29" s="168">
        <f t="shared" ca="1" si="95"/>
        <v>0</v>
      </c>
      <c r="FH29" s="168">
        <f t="shared" ca="1" si="95"/>
        <v>0</v>
      </c>
      <c r="FI29" s="10"/>
      <c r="FJ29" s="22" t="str">
        <f t="shared" ca="1" si="154"/>
        <v>-</v>
      </c>
      <c r="FK29" s="22" t="str">
        <f t="shared" ca="1" si="154"/>
        <v>-</v>
      </c>
      <c r="FL29" s="22" t="str">
        <f t="shared" ca="1" si="154"/>
        <v>-</v>
      </c>
      <c r="FM29" s="22" t="str">
        <f t="shared" ca="1" si="154"/>
        <v>-</v>
      </c>
      <c r="FN29" s="168" t="str">
        <f t="shared" ca="1" si="154"/>
        <v>-</v>
      </c>
      <c r="FO29" s="5" t="b">
        <f t="shared" si="126"/>
        <v>0</v>
      </c>
      <c r="FP29" s="5" t="b">
        <f t="shared" si="126"/>
        <v>0</v>
      </c>
      <c r="FQ29" s="5" t="b">
        <f t="shared" si="126"/>
        <v>1</v>
      </c>
      <c r="FR29" s="168">
        <f t="shared" ca="1" si="154"/>
        <v>0</v>
      </c>
      <c r="FS29" s="166">
        <f t="shared" ca="1" si="127"/>
        <v>1</v>
      </c>
      <c r="FT29" s="166">
        <f t="shared" ca="1" si="127"/>
        <v>1</v>
      </c>
      <c r="FU29" s="168" t="str">
        <f t="shared" ca="1" si="95"/>
        <v>-</v>
      </c>
      <c r="FV29" s="168" t="str">
        <f t="shared" ca="1" si="95"/>
        <v>-</v>
      </c>
      <c r="FW29" s="168" t="str">
        <f t="shared" ca="1" si="95"/>
        <v>-</v>
      </c>
      <c r="FX29" s="168" t="str">
        <f t="shared" ca="1" si="95"/>
        <v>-</v>
      </c>
      <c r="FY29" s="168" t="str">
        <f t="shared" ca="1" si="95"/>
        <v>-</v>
      </c>
      <c r="FZ29" s="22" t="str">
        <f t="shared" ca="1" si="155"/>
        <v>-</v>
      </c>
      <c r="GA29" s="22" t="str">
        <f t="shared" ca="1" si="155"/>
        <v>-</v>
      </c>
      <c r="GB29" s="5" t="b">
        <f t="array" aca="1" ref="GB29" ca="1">IF(OR(GC29:GC29&lt;&gt;"-"),TRUE,"-")</f>
        <v>1</v>
      </c>
      <c r="GC29" s="144">
        <f t="shared" ca="1" si="168"/>
        <v>2</v>
      </c>
      <c r="GD29" s="5" t="str">
        <f t="array" aca="1" ref="GD29" ca="1">IF(OR(GE29:GE29&lt;&gt;"-"),TRUE,"-")</f>
        <v>-</v>
      </c>
      <c r="GE29" s="22" t="str">
        <f t="shared" ca="1" si="156"/>
        <v>-</v>
      </c>
      <c r="GF29" s="22" t="b">
        <f t="shared" ca="1" si="102"/>
        <v>1</v>
      </c>
      <c r="GG29" s="22">
        <f t="shared" ca="1" si="102"/>
        <v>2</v>
      </c>
      <c r="GH29" s="22" t="str">
        <f t="shared" ca="1" si="103"/>
        <v>-</v>
      </c>
      <c r="GI29" s="22" t="str">
        <f t="shared" ca="1" si="103"/>
        <v>-</v>
      </c>
      <c r="GJ29" s="168" t="str">
        <f t="shared" ca="1" si="104"/>
        <v>-</v>
      </c>
      <c r="GK29" s="168" t="str">
        <f t="shared" ca="1" si="104"/>
        <v>-</v>
      </c>
      <c r="GL29" s="168" t="str">
        <f t="shared" ca="1" si="104"/>
        <v>-</v>
      </c>
      <c r="GM29" s="168" t="str">
        <f t="shared" ca="1" si="104"/>
        <v>-</v>
      </c>
      <c r="GN29" s="22" t="str">
        <f t="shared" ca="1" si="128"/>
        <v>-</v>
      </c>
      <c r="GO29" s="165">
        <f t="shared" ca="1" si="128"/>
        <v>0.5</v>
      </c>
      <c r="GP29" s="165">
        <f t="shared" ca="1" si="128"/>
        <v>0.9</v>
      </c>
      <c r="GQ29" s="165">
        <f t="shared" ca="1" si="128"/>
        <v>0.5</v>
      </c>
      <c r="GR29" s="165">
        <f t="shared" ca="1" si="128"/>
        <v>0.5</v>
      </c>
      <c r="GS29" s="165">
        <f t="shared" ca="1" si="128"/>
        <v>0</v>
      </c>
      <c r="GT29" s="165">
        <f t="shared" ca="1" si="128"/>
        <v>0</v>
      </c>
      <c r="GU29" s="165" t="str">
        <f t="shared" ca="1" si="128"/>
        <v>-</v>
      </c>
      <c r="GV29" s="168" t="str">
        <f t="shared" ca="1" si="128"/>
        <v>-</v>
      </c>
      <c r="GW29" s="168" t="str">
        <f t="shared" ca="1" si="128"/>
        <v>-</v>
      </c>
      <c r="GX29" s="117" t="b">
        <f t="shared" ca="1" si="157"/>
        <v>0</v>
      </c>
      <c r="GY29" s="117" t="str">
        <f t="shared" ca="1" si="129"/>
        <v>-</v>
      </c>
      <c r="GZ29" s="117" t="str">
        <f t="shared" ca="1" si="169"/>
        <v>-</v>
      </c>
      <c r="HA29" s="117" t="str">
        <f t="shared" ca="1" si="169"/>
        <v>-</v>
      </c>
      <c r="HB29" s="117" t="str">
        <f t="shared" ca="1" si="169"/>
        <v>-</v>
      </c>
      <c r="HC29" s="117" t="str">
        <f t="shared" ca="1" si="169"/>
        <v>-</v>
      </c>
      <c r="HD29" s="117" t="str">
        <f t="shared" ca="1" si="169"/>
        <v>-</v>
      </c>
      <c r="HE29" s="117" t="str">
        <f t="shared" ca="1" si="169"/>
        <v>-</v>
      </c>
      <c r="HF29" s="117" t="str">
        <f t="shared" ca="1" si="169"/>
        <v>-</v>
      </c>
      <c r="HG29" s="117" t="str">
        <f t="shared" ca="1" si="169"/>
        <v>-</v>
      </c>
      <c r="HH29" s="117" t="str">
        <f t="shared" ca="1" si="169"/>
        <v>-</v>
      </c>
      <c r="HI29" s="117" t="str">
        <f t="shared" ca="1" si="169"/>
        <v>-</v>
      </c>
      <c r="HJ29" s="117" t="str">
        <f t="shared" ca="1" si="169"/>
        <v>-</v>
      </c>
      <c r="HK29" s="117" t="str">
        <f t="shared" ca="1" si="169"/>
        <v>-</v>
      </c>
      <c r="HL29" s="117" t="str">
        <f t="shared" ca="1" si="169"/>
        <v>-</v>
      </c>
      <c r="HM29" s="117" t="str">
        <f t="shared" ca="1" si="169"/>
        <v>-</v>
      </c>
      <c r="HN29" s="117" t="str">
        <f t="shared" ca="1" si="169"/>
        <v>-</v>
      </c>
      <c r="HO29" s="117" t="str">
        <f t="shared" ca="1" si="169"/>
        <v>-</v>
      </c>
      <c r="HP29" s="117" t="str">
        <f t="shared" ca="1" si="169"/>
        <v>-</v>
      </c>
      <c r="HQ29" s="117" t="str">
        <f t="shared" ca="1" si="169"/>
        <v>-</v>
      </c>
      <c r="HR29" s="117" t="str">
        <f t="shared" ca="1" si="169"/>
        <v>-</v>
      </c>
      <c r="HS29" s="117" t="str">
        <f t="shared" ca="1" si="169"/>
        <v>-</v>
      </c>
      <c r="HT29" s="117" t="str">
        <f t="shared" ca="1" si="169"/>
        <v>-</v>
      </c>
      <c r="HU29" s="117" t="str">
        <f t="shared" ca="1" si="169"/>
        <v>-</v>
      </c>
      <c r="HV29" s="117" t="str">
        <f t="shared" ca="1" si="169"/>
        <v>-</v>
      </c>
      <c r="HW29" s="117" t="str">
        <f t="shared" ca="1" si="169"/>
        <v>-</v>
      </c>
      <c r="HX29" s="117" t="str">
        <f t="shared" ca="1" si="169"/>
        <v>-</v>
      </c>
      <c r="HY29" s="117" t="str">
        <f t="shared" ca="1" si="169"/>
        <v>-</v>
      </c>
      <c r="HZ29" s="117" t="str">
        <f t="shared" ca="1" si="169"/>
        <v>-</v>
      </c>
      <c r="IA29" s="117" t="str">
        <f t="shared" ca="1" si="169"/>
        <v>-</v>
      </c>
      <c r="IB29" s="117" t="str">
        <f t="shared" ca="1" si="169"/>
        <v>-</v>
      </c>
      <c r="IC29" s="117" t="str">
        <f t="shared" ca="1" si="169"/>
        <v>-</v>
      </c>
      <c r="ID29" s="117" t="str">
        <f t="shared" ca="1" si="169"/>
        <v>-</v>
      </c>
      <c r="IE29" s="117" t="str">
        <f t="shared" ca="1" si="169"/>
        <v>-</v>
      </c>
      <c r="IF29" s="117" t="str">
        <f t="shared" ca="1" si="169"/>
        <v>-</v>
      </c>
      <c r="IG29" s="117" t="str">
        <f t="shared" ca="1" si="169"/>
        <v>-</v>
      </c>
      <c r="IH29" s="117" t="str">
        <f t="shared" ca="1" si="169"/>
        <v>-</v>
      </c>
      <c r="II29" s="117" t="str">
        <f t="shared" ca="1" si="169"/>
        <v>-</v>
      </c>
      <c r="IJ29" s="117" t="str">
        <f t="shared" ca="1" si="169"/>
        <v>-</v>
      </c>
      <c r="IK29" s="117" t="str">
        <f t="shared" ca="1" si="169"/>
        <v>-</v>
      </c>
      <c r="IL29" s="117" t="str">
        <f t="shared" ca="1" si="169"/>
        <v>-</v>
      </c>
      <c r="IM29" s="117" t="str">
        <f t="shared" ca="1" si="169"/>
        <v>-</v>
      </c>
      <c r="IN29" s="117" t="str">
        <f t="shared" ca="1" si="169"/>
        <v>-</v>
      </c>
      <c r="IO29" s="117" t="str">
        <f t="shared" ca="1" si="169"/>
        <v>-</v>
      </c>
      <c r="IP29" s="117" t="str">
        <f t="shared" ca="1" si="129"/>
        <v>-</v>
      </c>
      <c r="IQ29" s="117" t="str">
        <f t="shared" ca="1" si="129"/>
        <v>-</v>
      </c>
      <c r="IR29" s="117" t="str">
        <f t="shared" ca="1" si="129"/>
        <v>-</v>
      </c>
      <c r="IS29" s="117" t="str">
        <f t="shared" ca="1" si="129"/>
        <v>-</v>
      </c>
      <c r="IT29" s="117" t="str">
        <f t="shared" ca="1" si="129"/>
        <v>-</v>
      </c>
      <c r="IU29" s="117" t="str">
        <f t="shared" ca="1" si="129"/>
        <v>-</v>
      </c>
      <c r="IV29" s="117" t="str">
        <f t="shared" ca="1" si="129"/>
        <v>-</v>
      </c>
      <c r="IW29" s="117" t="str">
        <f t="shared" ca="1" si="129"/>
        <v>-</v>
      </c>
      <c r="IX29" s="117" t="str">
        <f t="shared" ca="1" si="129"/>
        <v>-</v>
      </c>
      <c r="IY29" s="117" t="str">
        <f t="shared" ca="1" si="129"/>
        <v>-</v>
      </c>
      <c r="IZ29" s="10"/>
      <c r="JA29" s="166">
        <f t="shared" ca="1" si="130"/>
        <v>4.4999999999999998E-2</v>
      </c>
      <c r="JB29" s="166">
        <f t="shared" ca="1" si="131"/>
        <v>4.4999999999999998E-2</v>
      </c>
      <c r="JC29" s="168">
        <f t="shared" ca="1" si="128"/>
        <v>1</v>
      </c>
      <c r="JD29" s="22">
        <f t="shared" ca="1" si="128"/>
        <v>0</v>
      </c>
      <c r="JE29" s="22">
        <f t="shared" ca="1" si="128"/>
        <v>1</v>
      </c>
      <c r="JF29" s="22">
        <f t="shared" ca="1" si="128"/>
        <v>1</v>
      </c>
      <c r="JG29" s="22">
        <f t="shared" ca="1" si="128"/>
        <v>0</v>
      </c>
      <c r="JH29" s="22">
        <f t="shared" ca="1" si="128"/>
        <v>70</v>
      </c>
      <c r="JI29" s="22">
        <f t="shared" ca="1" si="158"/>
        <v>50</v>
      </c>
      <c r="JJ29" s="22">
        <f t="shared" ca="1" si="158"/>
        <v>70</v>
      </c>
      <c r="JK29" s="22">
        <f t="shared" ca="1" si="158"/>
        <v>50</v>
      </c>
      <c r="JL29" s="5">
        <f t="shared" ca="1" si="132"/>
        <v>1</v>
      </c>
      <c r="JM29" s="5">
        <f t="shared" ca="1" si="133"/>
        <v>1</v>
      </c>
      <c r="JN29" s="5">
        <f t="shared" ca="1" si="134"/>
        <v>1</v>
      </c>
      <c r="JO29" s="166">
        <f t="shared" ca="1" si="135"/>
        <v>1</v>
      </c>
      <c r="JP29" s="166">
        <f t="shared" ca="1" si="135"/>
        <v>1</v>
      </c>
      <c r="JQ29" s="22">
        <f t="shared" ca="1" si="158"/>
        <v>1</v>
      </c>
      <c r="JR29" s="10"/>
      <c r="JS29" s="22">
        <f t="shared" ca="1" si="158"/>
        <v>1</v>
      </c>
      <c r="JT29" s="166">
        <f t="shared" ca="1" si="136"/>
        <v>1</v>
      </c>
      <c r="JU29" s="168">
        <f t="shared" ca="1" si="158"/>
        <v>1</v>
      </c>
      <c r="JV29" s="22">
        <f t="shared" ca="1" si="158"/>
        <v>1</v>
      </c>
      <c r="JW29" s="22">
        <f t="shared" ca="1" si="158"/>
        <v>1</v>
      </c>
      <c r="JX29" s="168">
        <f t="shared" ca="1" si="158"/>
        <v>1</v>
      </c>
      <c r="JY29" s="22">
        <f t="shared" ca="1" si="158"/>
        <v>1</v>
      </c>
      <c r="JZ29" s="22">
        <f t="shared" ca="1" si="158"/>
        <v>1</v>
      </c>
      <c r="KA29" s="166">
        <f t="shared" ca="1" si="137"/>
        <v>1</v>
      </c>
      <c r="KB29" s="166">
        <f t="shared" ca="1" si="138"/>
        <v>1</v>
      </c>
      <c r="KC29" s="166">
        <f t="shared" ca="1" si="139"/>
        <v>1</v>
      </c>
      <c r="KD29" s="166" t="str">
        <f t="shared" ca="1" si="140"/>
        <v>-</v>
      </c>
      <c r="KE29" s="166" t="str">
        <f t="shared" ca="1" si="141"/>
        <v>-</v>
      </c>
      <c r="KF29" s="166" t="str">
        <f t="shared" ca="1" si="142"/>
        <v>-</v>
      </c>
      <c r="KG29" s="166" t="b">
        <f t="shared" ca="1" si="143"/>
        <v>0</v>
      </c>
      <c r="KH29" s="22">
        <f t="shared" ca="1" si="159"/>
        <v>0</v>
      </c>
      <c r="KI29" s="27">
        <v>0</v>
      </c>
    </row>
    <row r="30" spans="1:295" s="127" customFormat="1" outlineLevel="2">
      <c r="A30" s="126">
        <f t="shared" si="144"/>
        <v>25</v>
      </c>
      <c r="B30" s="132">
        <f t="shared" ca="1" si="160"/>
        <v>19</v>
      </c>
      <c r="C30" s="148">
        <v>200</v>
      </c>
      <c r="D30" s="148" t="s">
        <v>884</v>
      </c>
      <c r="E30" s="148" t="b">
        <v>1</v>
      </c>
      <c r="F30" s="127" t="b">
        <v>0</v>
      </c>
      <c r="G30" s="127" t="b">
        <f t="shared" si="145"/>
        <v>1</v>
      </c>
      <c r="H30" s="144">
        <v>3</v>
      </c>
      <c r="I30" s="144">
        <f t="shared" ca="1" si="146"/>
        <v>1</v>
      </c>
      <c r="J30" s="144">
        <f t="shared" ca="1" si="146"/>
        <v>1</v>
      </c>
      <c r="K30" s="144">
        <f t="shared" ca="1" si="146"/>
        <v>1</v>
      </c>
      <c r="L30" s="144">
        <f t="shared" ca="1" si="146"/>
        <v>1</v>
      </c>
      <c r="M30" s="144">
        <f t="shared" ca="1" si="146"/>
        <v>1</v>
      </c>
      <c r="N30" s="144">
        <f t="shared" ca="1" si="146"/>
        <v>1</v>
      </c>
      <c r="O30" s="144">
        <f t="shared" ca="1" si="146"/>
        <v>1</v>
      </c>
      <c r="P30" s="144">
        <f t="shared" ca="1" si="146"/>
        <v>1</v>
      </c>
      <c r="Q30" s="144">
        <f t="shared" ca="1" si="146"/>
        <v>1</v>
      </c>
      <c r="R30" s="144">
        <f t="shared" ca="1" si="146"/>
        <v>2</v>
      </c>
      <c r="S30" s="144">
        <f t="shared" ca="1" si="146"/>
        <v>1</v>
      </c>
      <c r="T30" s="144">
        <f t="shared" ca="1" si="146"/>
        <v>1</v>
      </c>
      <c r="U30" s="144">
        <f t="shared" ca="1" si="146"/>
        <v>1</v>
      </c>
      <c r="V30" s="144">
        <f t="shared" ca="1" si="146"/>
        <v>1</v>
      </c>
      <c r="W30" s="144">
        <f t="shared" ca="1" si="146"/>
        <v>1</v>
      </c>
      <c r="X30" s="144">
        <f t="shared" ca="1" si="146"/>
        <v>1</v>
      </c>
      <c r="Y30" s="144">
        <f t="shared" ca="1" si="146"/>
        <v>1</v>
      </c>
      <c r="AA30" s="162" t="str" cm="1">
        <f t="array" aca="1" ref="AA30" ca="1">TEXT(LEFT(OFFSET(AA30,-1,0),5)+1,"00000")&amp;MID(OFFSET(AA30,-1,0),6,FIND(" ",OFFSET(AA30,-1,0),7)-5)
&amp;INDEX(DataMaster!$B$10:$B$12,$I30)         &amp;IF($J30=1,""," Risk"&amp;INDEX(i.risk_aversion,$J30,1))    &amp;IF($K30=1,""," REV"&amp; INDEX(DataMaster!$B$54:$B$58,$K30))              &amp; IF($L30=1,""," Minroe"&amp;INDEX(minroe,$L30))              &amp;  IF($M30=1,""," Overdraw"&amp;INDEX(overdraw,$M30))
&amp; IF($N30=1,""," Mach"&amp;INDEX(i.mach_option,$N30))
&amp; IF($O30=1,""," Interest"&amp;INDEX(i.interest_rate,$O30))            &amp; IF($P30=1,""," Opp cost"&amp;INDEX(i.opp_cost_capital,$P30))           &amp; IF($Q30=1,""," Casual_ub"&amp;INDEX(i.casual_ub,$Q30))           &amp; IF($R30=1,""," Cropgraze"&amp;INDEX(i.cropgraze_inc,$R30))
&amp; IF($S30=1,""," Yield"&amp;INDEX(i.all_rot_yield,$S30))          &amp; IF($T30=1,""," Pasture"&amp;INDEX(i.pasture_prod,$T30))          &amp; IF($U30=1,""," Scan"&amp;INDEX(i.scan,$U30))
&amp; IF($JL30=1,""," WP"&amp;TEXT($JL30*100,"000p"))                &amp; IF($JM30=1,""," MP"&amp;TEXT($JM30*100,"000p"))                      &amp; IF($JN30=1,""," GP"&amp;TEXT($JN30*100,"000p"))          &amp; IF($JO30=1,""," Can"&amp;TEXT($JO30*100,"000p"))
&amp; " (F"&amp;3+IFERROR(1*$CH30,0)+IFERROR(1*$CI30,0)&amp;3-IFERROR(1*NOT($CK30),0)&amp;"N"&amp;$CP30&amp;$CQ30&amp;")"</f>
        <v>00006 Feedsupply SE CropgrazeFALSE (F43N33)</v>
      </c>
      <c r="AB30" s="10" t="str">
        <f ca="1">IF(COUNTIF(AA$5:AA30,AA30)=1,"-","Dup")</f>
        <v>-</v>
      </c>
      <c r="AC30" s="10"/>
      <c r="AD30" s="144" t="str">
        <f t="shared" ca="1" si="161"/>
        <v>-</v>
      </c>
      <c r="AE30" s="22" t="str">
        <f t="shared" ca="1" si="116"/>
        <v>-</v>
      </c>
      <c r="AF30" s="144" t="str">
        <f t="shared" ca="1" si="161"/>
        <v>-</v>
      </c>
      <c r="AG30" s="144" t="str">
        <f t="shared" ca="1" si="161"/>
        <v>-</v>
      </c>
      <c r="AH30" s="22" t="str">
        <f t="shared" ca="1" si="117"/>
        <v>-</v>
      </c>
      <c r="AI30" s="168" t="b">
        <f t="shared" ca="1" si="117"/>
        <v>1</v>
      </c>
      <c r="AJ30" s="10"/>
      <c r="AK30" s="166" t="b">
        <f t="shared" ca="1" si="118"/>
        <v>1</v>
      </c>
      <c r="AL30" s="166" t="str">
        <f t="shared" ca="1" si="118"/>
        <v>-</v>
      </c>
      <c r="AM30" s="166" t="str">
        <f t="shared" ca="1" si="118"/>
        <v>-</v>
      </c>
      <c r="AN30" s="166" t="str">
        <f t="shared" ca="1" si="118"/>
        <v>-</v>
      </c>
      <c r="AO30" s="166" t="b">
        <f t="shared" ca="1" si="118"/>
        <v>0</v>
      </c>
      <c r="AP30" s="192" t="b">
        <v>1</v>
      </c>
      <c r="AQ30" s="166">
        <f t="shared" ca="1" si="119"/>
        <v>0</v>
      </c>
      <c r="AR30" s="166" t="b">
        <f t="shared" ca="1" si="120"/>
        <v>0</v>
      </c>
      <c r="AS30" s="166" t="b">
        <f t="shared" ca="1" si="120"/>
        <v>0</v>
      </c>
      <c r="AT30" s="166" t="str">
        <f t="shared" ca="1" si="120"/>
        <v>-</v>
      </c>
      <c r="AU30" s="166" t="str">
        <f t="shared" ca="1" si="120"/>
        <v>-</v>
      </c>
      <c r="AV30" s="166" t="str">
        <f t="shared" ca="1" si="120"/>
        <v>-</v>
      </c>
      <c r="AW30" s="10"/>
      <c r="AX30" s="144" t="b">
        <f t="shared" ca="1" si="170"/>
        <v>1</v>
      </c>
      <c r="AY30" s="167" t="b">
        <v>1</v>
      </c>
      <c r="AZ30" s="144" t="b">
        <f t="shared" ca="1" si="162"/>
        <v>1</v>
      </c>
      <c r="BA30" s="163">
        <f t="shared" ca="1" si="147"/>
        <v>3106</v>
      </c>
      <c r="BB30" s="144" t="b">
        <f t="shared" ca="1" si="163"/>
        <v>0</v>
      </c>
      <c r="BC30" s="156" t="str">
        <f t="shared" ca="1" si="121"/>
        <v>-</v>
      </c>
      <c r="BD30" s="22" t="b">
        <f t="shared" ca="1" si="121"/>
        <v>1</v>
      </c>
      <c r="BE30" s="144">
        <f t="shared" ca="1" si="164"/>
        <v>3107</v>
      </c>
      <c r="BF30" s="22" t="str">
        <f t="shared" ca="1" si="165"/>
        <v>-</v>
      </c>
      <c r="BG30" s="22">
        <f t="shared" ca="1" si="121"/>
        <v>1</v>
      </c>
      <c r="BH30" s="22">
        <f t="shared" ca="1" si="121"/>
        <v>1</v>
      </c>
      <c r="BI30" s="22" t="str">
        <f t="shared" ca="1" si="121"/>
        <v>-</v>
      </c>
      <c r="BJ30" s="22" t="str">
        <f t="shared" ca="1" si="121"/>
        <v>-</v>
      </c>
      <c r="BK30" s="10"/>
      <c r="BL30" s="22" t="str">
        <f t="shared" ca="1" si="121"/>
        <v>-</v>
      </c>
      <c r="BM30" s="22" t="str">
        <f t="shared" ca="1" si="148"/>
        <v>-</v>
      </c>
      <c r="BN30" s="22" t="str">
        <f t="shared" ca="1" si="148"/>
        <v>-</v>
      </c>
      <c r="BO30" s="22" t="str">
        <f t="shared" ca="1" si="148"/>
        <v>-</v>
      </c>
      <c r="BP30" s="22" t="str">
        <f t="shared" ca="1" si="148"/>
        <v>-</v>
      </c>
      <c r="BQ30" s="22" t="str">
        <f t="shared" ca="1" si="148"/>
        <v>-</v>
      </c>
      <c r="BR30" s="22" t="str">
        <f t="shared" ca="1" si="148"/>
        <v>-</v>
      </c>
      <c r="BS30" s="22" t="str">
        <f t="shared" ca="1" si="148"/>
        <v>-</v>
      </c>
      <c r="BT30" s="22" t="str">
        <f t="shared" ca="1" si="148"/>
        <v>-</v>
      </c>
      <c r="BU30" s="22" t="str">
        <f t="shared" ca="1" si="148"/>
        <v>-</v>
      </c>
      <c r="BV30" s="22" t="str">
        <f t="shared" ca="1" si="148"/>
        <v>-</v>
      </c>
      <c r="BW30" s="166" t="str" cm="1">
        <f t="array" aca="1" ref="BW30" ca="1">INDEX(i.rev,$K30,BW$15)</f>
        <v>-</v>
      </c>
      <c r="BX30" s="166" t="str" cm="1">
        <f t="array" aca="1" ref="BX30" ca="1">INDEX(i.rev,$K30,BX$15)</f>
        <v>-</v>
      </c>
      <c r="BY30" s="166" t="str" cm="1">
        <f t="array" aca="1" ref="BY30" ca="1">INDEX(i.rev,$K30,BY$15)</f>
        <v>-</v>
      </c>
      <c r="BZ30" s="166" t="str" cm="1">
        <f t="array" aca="1" ref="BZ30" ca="1">INDEX(i.rev,$K30,BZ$15)</f>
        <v>-</v>
      </c>
      <c r="CA30" s="166" t="str" cm="1">
        <f t="array" aca="1" ref="CA30" ca="1">INDEX(i.rev,$K30,CA$15)</f>
        <v>-</v>
      </c>
      <c r="CB30" s="166" t="str" cm="1">
        <f t="array" aca="1" ref="CB30" ca="1">INDEX(i.rev,$K30,CB$15)</f>
        <v>-</v>
      </c>
      <c r="CC30" s="166" t="str" cm="1">
        <f t="array" aca="1" ref="CC30" ca="1">INDEX(i.rev,$K30,CC$15)</f>
        <v>-</v>
      </c>
      <c r="CD30" s="166" t="str" cm="1">
        <f t="array" aca="1" ref="CD30" ca="1">INDEX(i.rev,$K30,CD$15)</f>
        <v>-</v>
      </c>
      <c r="CE30" s="166" t="str" cm="1">
        <f t="array" aca="1" ref="CE30" ca="1">INDEX(i.rev,$K30,CE$15)</f>
        <v>-</v>
      </c>
      <c r="CF30" s="166" t="str" cm="1">
        <f t="array" aca="1" ref="CF30" ca="1">INDEX(i.rev,$K30,CF$15)</f>
        <v>-</v>
      </c>
      <c r="CG30" s="10"/>
      <c r="CH30" s="167" t="b">
        <v>1</v>
      </c>
      <c r="CI30" s="167" t="b">
        <v>0</v>
      </c>
      <c r="CJ30" s="156" t="str">
        <f t="shared" ca="1" si="149"/>
        <v>-</v>
      </c>
      <c r="CK30" s="156" t="str">
        <f t="shared" ca="1" si="149"/>
        <v>-</v>
      </c>
      <c r="CL30" s="156" t="str">
        <f t="shared" ca="1" si="149"/>
        <v>-</v>
      </c>
      <c r="CM30" s="156" t="str">
        <f t="shared" ca="1" si="149"/>
        <v>-</v>
      </c>
      <c r="CN30" s="156" t="str">
        <f t="shared" ca="1" si="149"/>
        <v>-</v>
      </c>
      <c r="CO30" s="156" t="str">
        <f t="shared" ca="1" si="149"/>
        <v>-</v>
      </c>
      <c r="CP30" s="144">
        <f t="shared" ca="1" si="166"/>
        <v>3</v>
      </c>
      <c r="CQ30" s="144">
        <f t="shared" ca="1" si="166"/>
        <v>3</v>
      </c>
      <c r="CR30" s="168">
        <f t="shared" ca="1" si="149"/>
        <v>0</v>
      </c>
      <c r="CS30" s="167">
        <v>0.5</v>
      </c>
      <c r="CT30" s="167">
        <v>-0.5</v>
      </c>
      <c r="CU30" s="22" t="str">
        <f t="shared" ca="1" si="150"/>
        <v>-</v>
      </c>
      <c r="CV30" s="22" t="str">
        <f t="shared" ca="1" si="150"/>
        <v>-</v>
      </c>
      <c r="CW30" s="22" t="str">
        <f t="shared" ca="1" si="150"/>
        <v>-</v>
      </c>
      <c r="CX30" s="22" t="str">
        <f t="shared" ca="1" si="150"/>
        <v>-</v>
      </c>
      <c r="CY30" s="22" t="str">
        <f t="shared" ca="1" si="150"/>
        <v>-</v>
      </c>
      <c r="CZ30" s="163">
        <f t="shared" ca="1" si="167"/>
        <v>0</v>
      </c>
      <c r="DA30" s="167">
        <v>0.5</v>
      </c>
      <c r="DB30" s="167">
        <v>-0.5</v>
      </c>
      <c r="DC30" s="22" t="str">
        <f t="shared" ca="1" si="150"/>
        <v>-</v>
      </c>
      <c r="DD30" s="22" t="str">
        <f t="shared" ca="1" si="150"/>
        <v>-</v>
      </c>
      <c r="DE30" s="22" t="str">
        <f t="shared" ca="1" si="150"/>
        <v>-</v>
      </c>
      <c r="DF30" s="22">
        <f t="shared" ca="1" si="150"/>
        <v>0</v>
      </c>
      <c r="DG30" s="168">
        <f t="shared" ca="1" si="122"/>
        <v>0</v>
      </c>
      <c r="DH30" s="168">
        <f t="shared" ca="1" si="122"/>
        <v>0</v>
      </c>
      <c r="DI30" s="168">
        <f t="shared" ca="1" si="122"/>
        <v>0</v>
      </c>
      <c r="DJ30" s="22">
        <f t="shared" ca="1" si="151"/>
        <v>0</v>
      </c>
      <c r="DK30" s="22">
        <f t="shared" ca="1" si="151"/>
        <v>0</v>
      </c>
      <c r="DL30" s="22">
        <f t="shared" ca="1" si="151"/>
        <v>0</v>
      </c>
      <c r="DM30" s="22" t="str">
        <f t="shared" ca="1" si="151"/>
        <v>-</v>
      </c>
      <c r="DN30" s="22" t="str">
        <f t="shared" ca="1" si="151"/>
        <v>-</v>
      </c>
      <c r="DO30" s="168" t="str">
        <f t="shared" ca="1" si="151"/>
        <v>-</v>
      </c>
      <c r="DP30" s="168" t="str">
        <f t="shared" ca="1" si="151"/>
        <v>-</v>
      </c>
      <c r="DQ30" s="22" t="str">
        <f t="shared" ca="1" si="151"/>
        <v>-</v>
      </c>
      <c r="DR30" s="22" t="str">
        <f t="shared" ca="1" si="151"/>
        <v>-</v>
      </c>
      <c r="DS30" s="22" t="str">
        <f t="shared" ca="1" si="151"/>
        <v>-</v>
      </c>
      <c r="DT30" s="22" t="str">
        <f t="shared" ca="1" si="151"/>
        <v>-</v>
      </c>
      <c r="DU30" s="22" t="str">
        <f t="shared" ca="1" si="151"/>
        <v>-</v>
      </c>
      <c r="DV30" s="22" t="str">
        <f t="shared" ca="1" si="151"/>
        <v>-</v>
      </c>
      <c r="DW30" s="22" t="str">
        <f t="shared" ca="1" si="151"/>
        <v>-</v>
      </c>
      <c r="DX30" s="10"/>
      <c r="DY30" s="168">
        <f t="shared" ca="1" si="152"/>
        <v>1</v>
      </c>
      <c r="DZ30" s="22" t="str">
        <f t="shared" ca="1" si="152"/>
        <v>-</v>
      </c>
      <c r="EA30" s="168" t="str">
        <f t="shared" ca="1" si="152"/>
        <v>-</v>
      </c>
      <c r="EB30" s="168" t="str">
        <f t="shared" ca="1" si="152"/>
        <v>-</v>
      </c>
      <c r="EC30" s="168" t="str">
        <f t="shared" ca="1" si="152"/>
        <v>-</v>
      </c>
      <c r="ED30" s="168" t="b">
        <f t="shared" ca="1" si="152"/>
        <v>0</v>
      </c>
      <c r="EE30" s="22" t="str">
        <f t="shared" ca="1" si="152"/>
        <v>-</v>
      </c>
      <c r="EF30" s="22">
        <f t="shared" ca="1" si="152"/>
        <v>0</v>
      </c>
      <c r="EG30" s="22" t="str">
        <f t="shared" ca="1" si="152"/>
        <v>-</v>
      </c>
      <c r="EH30" s="166" cm="1">
        <f t="array" aca="1" ref="EH30" ca="1">INDEX(i.rev,$K30,EH$15)</f>
        <v>1</v>
      </c>
      <c r="EI30" s="22">
        <f t="shared" ca="1" si="124"/>
        <v>0</v>
      </c>
      <c r="EJ30" s="22">
        <f t="shared" ca="1" si="152"/>
        <v>1</v>
      </c>
      <c r="EK30" s="22">
        <f t="shared" ca="1" si="152"/>
        <v>0</v>
      </c>
      <c r="EL30" s="22">
        <f t="shared" ca="1" si="152"/>
        <v>1</v>
      </c>
      <c r="EM30" s="22">
        <f t="shared" ca="1" si="152"/>
        <v>1</v>
      </c>
      <c r="EN30" s="22">
        <f t="shared" ca="1" si="152"/>
        <v>1</v>
      </c>
      <c r="EO30" s="22">
        <f t="shared" ca="1" si="152"/>
        <v>0</v>
      </c>
      <c r="EP30" s="22">
        <f t="shared" ca="1" si="152"/>
        <v>0</v>
      </c>
      <c r="EQ30" s="22">
        <f t="shared" ca="1" si="152"/>
        <v>0</v>
      </c>
      <c r="ER30" s="22">
        <f t="shared" ca="1" si="153"/>
        <v>0</v>
      </c>
      <c r="ES30" s="22">
        <f t="shared" ca="1" si="153"/>
        <v>0</v>
      </c>
      <c r="ET30" s="22">
        <f t="shared" ca="1" si="153"/>
        <v>0</v>
      </c>
      <c r="EU30" s="22">
        <f t="shared" ca="1" si="153"/>
        <v>0</v>
      </c>
      <c r="EV30" s="22">
        <f t="shared" ca="1" si="153"/>
        <v>0</v>
      </c>
      <c r="EW30" s="22">
        <f t="shared" ca="1" si="125"/>
        <v>0</v>
      </c>
      <c r="EX30" s="22">
        <f t="shared" ca="1" si="125"/>
        <v>0</v>
      </c>
      <c r="EY30" s="166" cm="1">
        <f t="array" aca="1" ref="EY30" ca="1">INDEX(i.rev,$K30,EY$15)</f>
        <v>0</v>
      </c>
      <c r="EZ30" s="22">
        <f t="shared" ca="1" si="153"/>
        <v>0</v>
      </c>
      <c r="FA30" s="166" cm="1">
        <f t="array" aca="1" ref="FA30" ca="1">INDEX(i.rev,$K30,FA$15)</f>
        <v>1</v>
      </c>
      <c r="FB30" s="22">
        <f t="shared" ca="1" si="153"/>
        <v>0</v>
      </c>
      <c r="FC30" s="168">
        <f t="shared" ca="1" si="153"/>
        <v>0</v>
      </c>
      <c r="FD30" s="168">
        <f t="shared" ca="1" si="153"/>
        <v>0</v>
      </c>
      <c r="FE30" s="168">
        <f t="shared" ca="1" si="153"/>
        <v>0</v>
      </c>
      <c r="FF30" s="168">
        <f t="shared" ca="1" si="95"/>
        <v>0</v>
      </c>
      <c r="FG30" s="168">
        <f t="shared" ca="1" si="95"/>
        <v>0</v>
      </c>
      <c r="FH30" s="168">
        <f t="shared" ca="1" si="95"/>
        <v>0</v>
      </c>
      <c r="FI30" s="10"/>
      <c r="FJ30" s="22" t="str">
        <f t="shared" ca="1" si="154"/>
        <v>-</v>
      </c>
      <c r="FK30" s="22" t="str">
        <f t="shared" ca="1" si="154"/>
        <v>-</v>
      </c>
      <c r="FL30" s="22" t="str">
        <f t="shared" ca="1" si="154"/>
        <v>-</v>
      </c>
      <c r="FM30" s="22" t="str">
        <f t="shared" ca="1" si="154"/>
        <v>-</v>
      </c>
      <c r="FN30" s="168" t="str">
        <f t="shared" ca="1" si="154"/>
        <v>-</v>
      </c>
      <c r="FO30" s="5" t="b">
        <f t="shared" si="126"/>
        <v>0</v>
      </c>
      <c r="FP30" s="5" t="b">
        <f t="shared" si="126"/>
        <v>0</v>
      </c>
      <c r="FQ30" s="5" t="b">
        <f t="shared" si="126"/>
        <v>1</v>
      </c>
      <c r="FR30" s="168">
        <f t="shared" ca="1" si="154"/>
        <v>0</v>
      </c>
      <c r="FS30" s="166">
        <f t="shared" ca="1" si="127"/>
        <v>1</v>
      </c>
      <c r="FT30" s="166">
        <f t="shared" ca="1" si="127"/>
        <v>1</v>
      </c>
      <c r="FU30" s="168" t="str">
        <f t="shared" ca="1" si="95"/>
        <v>-</v>
      </c>
      <c r="FV30" s="168" t="str">
        <f t="shared" ca="1" si="95"/>
        <v>-</v>
      </c>
      <c r="FW30" s="168" t="str">
        <f t="shared" ca="1" si="95"/>
        <v>-</v>
      </c>
      <c r="FX30" s="168" t="str">
        <f t="shared" ca="1" si="95"/>
        <v>-</v>
      </c>
      <c r="FY30" s="168" t="str">
        <f t="shared" ca="1" si="95"/>
        <v>-</v>
      </c>
      <c r="FZ30" s="22" t="str">
        <f t="shared" ca="1" si="155"/>
        <v>-</v>
      </c>
      <c r="GA30" s="22" t="str">
        <f t="shared" ca="1" si="155"/>
        <v>-</v>
      </c>
      <c r="GB30" s="5" t="b">
        <f t="array" aca="1" ref="GB30" ca="1">IF(OR(GC30:GC30&lt;&gt;"-"),TRUE,"-")</f>
        <v>1</v>
      </c>
      <c r="GC30" s="144">
        <f t="shared" ca="1" si="168"/>
        <v>2</v>
      </c>
      <c r="GD30" s="5" t="str">
        <f t="array" aca="1" ref="GD30" ca="1">IF(OR(GE30:GE30&lt;&gt;"-"),TRUE,"-")</f>
        <v>-</v>
      </c>
      <c r="GE30" s="22" t="str">
        <f t="shared" ca="1" si="156"/>
        <v>-</v>
      </c>
      <c r="GF30" s="22" t="b">
        <f t="shared" ca="1" si="102"/>
        <v>1</v>
      </c>
      <c r="GG30" s="22">
        <f t="shared" ca="1" si="102"/>
        <v>2</v>
      </c>
      <c r="GH30" s="22" t="str">
        <f t="shared" ca="1" si="103"/>
        <v>-</v>
      </c>
      <c r="GI30" s="22" t="str">
        <f t="shared" ca="1" si="103"/>
        <v>-</v>
      </c>
      <c r="GJ30" s="168" t="str">
        <f t="shared" ca="1" si="104"/>
        <v>-</v>
      </c>
      <c r="GK30" s="168" t="str">
        <f t="shared" ca="1" si="104"/>
        <v>-</v>
      </c>
      <c r="GL30" s="168" t="str">
        <f t="shared" ca="1" si="104"/>
        <v>-</v>
      </c>
      <c r="GM30" s="168" t="str">
        <f t="shared" ca="1" si="104"/>
        <v>-</v>
      </c>
      <c r="GN30" s="22" t="str">
        <f t="shared" ca="1" si="128"/>
        <v>-</v>
      </c>
      <c r="GO30" s="165">
        <f t="shared" ca="1" si="128"/>
        <v>0.5</v>
      </c>
      <c r="GP30" s="165">
        <f t="shared" ca="1" si="128"/>
        <v>0.9</v>
      </c>
      <c r="GQ30" s="165">
        <f t="shared" ca="1" si="128"/>
        <v>0.5</v>
      </c>
      <c r="GR30" s="165">
        <f t="shared" ca="1" si="128"/>
        <v>0.5</v>
      </c>
      <c r="GS30" s="165">
        <f t="shared" ca="1" si="128"/>
        <v>0</v>
      </c>
      <c r="GT30" s="165">
        <f t="shared" ca="1" si="128"/>
        <v>0</v>
      </c>
      <c r="GU30" s="165" t="str">
        <f t="shared" ca="1" si="128"/>
        <v>-</v>
      </c>
      <c r="GV30" s="168" t="str">
        <f t="shared" ca="1" si="128"/>
        <v>-</v>
      </c>
      <c r="GW30" s="168" t="str">
        <f t="shared" ca="1" si="128"/>
        <v>-</v>
      </c>
      <c r="GX30" s="117" t="b">
        <f t="shared" ca="1" si="157"/>
        <v>0</v>
      </c>
      <c r="GY30" s="117" t="str">
        <f t="shared" ca="1" si="129"/>
        <v>-</v>
      </c>
      <c r="GZ30" s="117" t="str">
        <f t="shared" ca="1" si="169"/>
        <v>-</v>
      </c>
      <c r="HA30" s="117" t="str">
        <f t="shared" ca="1" si="169"/>
        <v>-</v>
      </c>
      <c r="HB30" s="117" t="str">
        <f t="shared" ca="1" si="169"/>
        <v>-</v>
      </c>
      <c r="HC30" s="117" t="str">
        <f t="shared" ca="1" si="169"/>
        <v>-</v>
      </c>
      <c r="HD30" s="117" t="str">
        <f t="shared" ca="1" si="169"/>
        <v>-</v>
      </c>
      <c r="HE30" s="117" t="str">
        <f t="shared" ca="1" si="169"/>
        <v>-</v>
      </c>
      <c r="HF30" s="117" t="str">
        <f t="shared" ca="1" si="169"/>
        <v>-</v>
      </c>
      <c r="HG30" s="117" t="str">
        <f t="shared" ca="1" si="169"/>
        <v>-</v>
      </c>
      <c r="HH30" s="117" t="str">
        <f t="shared" ca="1" si="169"/>
        <v>-</v>
      </c>
      <c r="HI30" s="117" t="str">
        <f t="shared" ca="1" si="169"/>
        <v>-</v>
      </c>
      <c r="HJ30" s="117" t="str">
        <f t="shared" ca="1" si="169"/>
        <v>-</v>
      </c>
      <c r="HK30" s="117" t="str">
        <f t="shared" ca="1" si="169"/>
        <v>-</v>
      </c>
      <c r="HL30" s="117" t="str">
        <f t="shared" ca="1" si="169"/>
        <v>-</v>
      </c>
      <c r="HM30" s="117" t="str">
        <f t="shared" ca="1" si="169"/>
        <v>-</v>
      </c>
      <c r="HN30" s="117" t="str">
        <f t="shared" ca="1" si="169"/>
        <v>-</v>
      </c>
      <c r="HO30" s="117" t="str">
        <f t="shared" ca="1" si="169"/>
        <v>-</v>
      </c>
      <c r="HP30" s="117" t="str">
        <f t="shared" ca="1" si="169"/>
        <v>-</v>
      </c>
      <c r="HQ30" s="117" t="str">
        <f t="shared" ca="1" si="169"/>
        <v>-</v>
      </c>
      <c r="HR30" s="117" t="str">
        <f t="shared" ca="1" si="169"/>
        <v>-</v>
      </c>
      <c r="HS30" s="117" t="str">
        <f t="shared" ca="1" si="169"/>
        <v>-</v>
      </c>
      <c r="HT30" s="117" t="str">
        <f t="shared" ca="1" si="169"/>
        <v>-</v>
      </c>
      <c r="HU30" s="117" t="str">
        <f t="shared" ca="1" si="169"/>
        <v>-</v>
      </c>
      <c r="HV30" s="117" t="str">
        <f t="shared" ca="1" si="169"/>
        <v>-</v>
      </c>
      <c r="HW30" s="117" t="str">
        <f t="shared" ca="1" si="169"/>
        <v>-</v>
      </c>
      <c r="HX30" s="117" t="str">
        <f t="shared" ca="1" si="169"/>
        <v>-</v>
      </c>
      <c r="HY30" s="117" t="str">
        <f t="shared" ca="1" si="169"/>
        <v>-</v>
      </c>
      <c r="HZ30" s="117" t="str">
        <f t="shared" ca="1" si="169"/>
        <v>-</v>
      </c>
      <c r="IA30" s="117" t="str">
        <f t="shared" ca="1" si="169"/>
        <v>-</v>
      </c>
      <c r="IB30" s="117" t="str">
        <f t="shared" ca="1" si="169"/>
        <v>-</v>
      </c>
      <c r="IC30" s="117" t="str">
        <f t="shared" ca="1" si="169"/>
        <v>-</v>
      </c>
      <c r="ID30" s="117" t="str">
        <f t="shared" ca="1" si="169"/>
        <v>-</v>
      </c>
      <c r="IE30" s="117" t="str">
        <f t="shared" ca="1" si="169"/>
        <v>-</v>
      </c>
      <c r="IF30" s="117" t="str">
        <f t="shared" ca="1" si="169"/>
        <v>-</v>
      </c>
      <c r="IG30" s="117" t="str">
        <f t="shared" ca="1" si="169"/>
        <v>-</v>
      </c>
      <c r="IH30" s="117" t="str">
        <f t="shared" ca="1" si="169"/>
        <v>-</v>
      </c>
      <c r="II30" s="117" t="str">
        <f t="shared" ca="1" si="169"/>
        <v>-</v>
      </c>
      <c r="IJ30" s="117" t="str">
        <f t="shared" ca="1" si="169"/>
        <v>-</v>
      </c>
      <c r="IK30" s="117" t="str">
        <f t="shared" ca="1" si="169"/>
        <v>-</v>
      </c>
      <c r="IL30" s="117" t="str">
        <f t="shared" ca="1" si="169"/>
        <v>-</v>
      </c>
      <c r="IM30" s="117" t="str">
        <f t="shared" ca="1" si="169"/>
        <v>-</v>
      </c>
      <c r="IN30" s="117" t="str">
        <f t="shared" ca="1" si="169"/>
        <v>-</v>
      </c>
      <c r="IO30" s="117" t="str">
        <f t="shared" ca="1" si="169"/>
        <v>-</v>
      </c>
      <c r="IP30" s="117" t="str">
        <f t="shared" ca="1" si="129"/>
        <v>-</v>
      </c>
      <c r="IQ30" s="117" t="str">
        <f t="shared" ca="1" si="129"/>
        <v>-</v>
      </c>
      <c r="IR30" s="117" t="str">
        <f t="shared" ca="1" si="129"/>
        <v>-</v>
      </c>
      <c r="IS30" s="117" t="str">
        <f t="shared" ca="1" si="129"/>
        <v>-</v>
      </c>
      <c r="IT30" s="117" t="str">
        <f t="shared" ca="1" si="129"/>
        <v>-</v>
      </c>
      <c r="IU30" s="117" t="str">
        <f t="shared" ca="1" si="129"/>
        <v>-</v>
      </c>
      <c r="IV30" s="117" t="str">
        <f t="shared" ca="1" si="129"/>
        <v>-</v>
      </c>
      <c r="IW30" s="117" t="str">
        <f t="shared" ca="1" si="129"/>
        <v>-</v>
      </c>
      <c r="IX30" s="117" t="str">
        <f t="shared" ca="1" si="129"/>
        <v>-</v>
      </c>
      <c r="IY30" s="117" t="str">
        <f t="shared" ca="1" si="129"/>
        <v>-</v>
      </c>
      <c r="IZ30" s="10"/>
      <c r="JA30" s="166">
        <f t="shared" ca="1" si="130"/>
        <v>4.4999999999999998E-2</v>
      </c>
      <c r="JB30" s="166">
        <f t="shared" ca="1" si="131"/>
        <v>4.4999999999999998E-2</v>
      </c>
      <c r="JC30" s="168">
        <f t="shared" ca="1" si="128"/>
        <v>1</v>
      </c>
      <c r="JD30" s="22">
        <f t="shared" ca="1" si="128"/>
        <v>0</v>
      </c>
      <c r="JE30" s="22">
        <f t="shared" ca="1" si="128"/>
        <v>1</v>
      </c>
      <c r="JF30" s="22">
        <f t="shared" ca="1" si="128"/>
        <v>1</v>
      </c>
      <c r="JG30" s="22">
        <f t="shared" ca="1" si="128"/>
        <v>0</v>
      </c>
      <c r="JH30" s="22">
        <f t="shared" ca="1" si="128"/>
        <v>70</v>
      </c>
      <c r="JI30" s="22">
        <f t="shared" ca="1" si="158"/>
        <v>50</v>
      </c>
      <c r="JJ30" s="22">
        <f t="shared" ca="1" si="158"/>
        <v>70</v>
      </c>
      <c r="JK30" s="22">
        <f t="shared" ca="1" si="158"/>
        <v>50</v>
      </c>
      <c r="JL30" s="5">
        <f t="shared" ca="1" si="132"/>
        <v>1</v>
      </c>
      <c r="JM30" s="5">
        <f t="shared" ca="1" si="133"/>
        <v>1</v>
      </c>
      <c r="JN30" s="5">
        <f t="shared" ca="1" si="134"/>
        <v>1</v>
      </c>
      <c r="JO30" s="166">
        <f t="shared" ca="1" si="135"/>
        <v>1</v>
      </c>
      <c r="JP30" s="166">
        <f t="shared" ca="1" si="135"/>
        <v>1</v>
      </c>
      <c r="JQ30" s="22">
        <f t="shared" ca="1" si="158"/>
        <v>1</v>
      </c>
      <c r="JR30" s="10"/>
      <c r="JS30" s="22">
        <f t="shared" ca="1" si="158"/>
        <v>1</v>
      </c>
      <c r="JT30" s="166">
        <f t="shared" ca="1" si="136"/>
        <v>1</v>
      </c>
      <c r="JU30" s="168">
        <f t="shared" ca="1" si="158"/>
        <v>1</v>
      </c>
      <c r="JV30" s="22">
        <f t="shared" ca="1" si="158"/>
        <v>1</v>
      </c>
      <c r="JW30" s="22">
        <f t="shared" ca="1" si="158"/>
        <v>1</v>
      </c>
      <c r="JX30" s="168">
        <f t="shared" ca="1" si="158"/>
        <v>1</v>
      </c>
      <c r="JY30" s="22">
        <f t="shared" ca="1" si="158"/>
        <v>1</v>
      </c>
      <c r="JZ30" s="22">
        <f t="shared" ca="1" si="158"/>
        <v>1</v>
      </c>
      <c r="KA30" s="166">
        <f t="shared" ca="1" si="137"/>
        <v>1</v>
      </c>
      <c r="KB30" s="166">
        <f t="shared" ca="1" si="138"/>
        <v>1</v>
      </c>
      <c r="KC30" s="166">
        <f t="shared" ca="1" si="139"/>
        <v>1</v>
      </c>
      <c r="KD30" s="166" t="str">
        <f t="shared" ca="1" si="140"/>
        <v>-</v>
      </c>
      <c r="KE30" s="166" t="str">
        <f t="shared" ca="1" si="141"/>
        <v>-</v>
      </c>
      <c r="KF30" s="166" t="str">
        <f t="shared" ca="1" si="142"/>
        <v>-</v>
      </c>
      <c r="KG30" s="166" t="b">
        <f t="shared" ca="1" si="143"/>
        <v>0</v>
      </c>
      <c r="KH30" s="22">
        <f t="shared" ca="1" si="159"/>
        <v>0</v>
      </c>
      <c r="KI30" s="27">
        <v>0</v>
      </c>
    </row>
    <row r="31" spans="1:295" s="127" customFormat="1" outlineLevel="2">
      <c r="A31" s="126">
        <f t="shared" si="144"/>
        <v>26</v>
      </c>
      <c r="B31" s="132">
        <f t="shared" ca="1" si="160"/>
        <v>19</v>
      </c>
      <c r="C31" s="148">
        <v>200</v>
      </c>
      <c r="D31" s="148" t="s">
        <v>884</v>
      </c>
      <c r="E31" s="148" t="b">
        <v>1</v>
      </c>
      <c r="F31" s="127" t="b">
        <v>0</v>
      </c>
      <c r="G31" s="127" t="b">
        <f t="shared" si="145"/>
        <v>1</v>
      </c>
      <c r="H31" s="144">
        <v>3</v>
      </c>
      <c r="I31" s="144">
        <f t="shared" ca="1" si="146"/>
        <v>1</v>
      </c>
      <c r="J31" s="144">
        <f t="shared" ca="1" si="146"/>
        <v>1</v>
      </c>
      <c r="K31" s="144">
        <f t="shared" ca="1" si="146"/>
        <v>1</v>
      </c>
      <c r="L31" s="144">
        <f t="shared" ca="1" si="146"/>
        <v>1</v>
      </c>
      <c r="M31" s="144">
        <f t="shared" ca="1" si="146"/>
        <v>1</v>
      </c>
      <c r="N31" s="144">
        <f t="shared" ca="1" si="146"/>
        <v>1</v>
      </c>
      <c r="O31" s="144">
        <f t="shared" ca="1" si="146"/>
        <v>1</v>
      </c>
      <c r="P31" s="144">
        <f t="shared" ca="1" si="146"/>
        <v>1</v>
      </c>
      <c r="Q31" s="144">
        <f t="shared" ca="1" si="146"/>
        <v>1</v>
      </c>
      <c r="R31" s="144">
        <f t="shared" ca="1" si="146"/>
        <v>2</v>
      </c>
      <c r="S31" s="144">
        <f t="shared" ca="1" si="146"/>
        <v>1</v>
      </c>
      <c r="T31" s="144">
        <f t="shared" ca="1" si="146"/>
        <v>1</v>
      </c>
      <c r="U31" s="144">
        <f t="shared" ca="1" si="146"/>
        <v>1</v>
      </c>
      <c r="V31" s="144">
        <f t="shared" ca="1" si="146"/>
        <v>1</v>
      </c>
      <c r="W31" s="144">
        <f t="shared" ca="1" si="146"/>
        <v>1</v>
      </c>
      <c r="X31" s="144">
        <f t="shared" ca="1" si="146"/>
        <v>1</v>
      </c>
      <c r="Y31" s="144">
        <f t="shared" ca="1" si="146"/>
        <v>1</v>
      </c>
      <c r="AA31" s="162" t="str" cm="1">
        <f t="array" aca="1" ref="AA31" ca="1">TEXT(LEFT(OFFSET(AA31,-1,0),5)+1,"00000")&amp;MID(OFFSET(AA31,-1,0),6,FIND(" ",OFFSET(AA31,-1,0),7)-5)
&amp;INDEX(DataMaster!$B$10:$B$12,$I31)         &amp;IF($J31=1,""," Risk"&amp;INDEX(i.risk_aversion,$J31,1))    &amp;IF($K31=1,""," REV"&amp; INDEX(DataMaster!$B$54:$B$58,$K31))              &amp; IF($L31=1,""," Minroe"&amp;INDEX(minroe,$L31))              &amp;  IF($M31=1,""," Overdraw"&amp;INDEX(overdraw,$M31))
&amp; IF($N31=1,""," Mach"&amp;INDEX(i.mach_option,$N31))
&amp; IF($O31=1,""," Interest"&amp;INDEX(i.interest_rate,$O31))            &amp; IF($P31=1,""," Opp cost"&amp;INDEX(i.opp_cost_capital,$P31))           &amp; IF($Q31=1,""," Casual_ub"&amp;INDEX(i.casual_ub,$Q31))           &amp; IF($R31=1,""," Cropgraze"&amp;INDEX(i.cropgraze_inc,$R31))
&amp; IF($S31=1,""," Yield"&amp;INDEX(i.all_rot_yield,$S31))          &amp; IF($T31=1,""," Pasture"&amp;INDEX(i.pasture_prod,$T31))          &amp; IF($U31=1,""," Scan"&amp;INDEX(i.scan,$U31))
&amp; IF($JL31=1,""," WP"&amp;TEXT($JL31*100,"000p"))                &amp; IF($JM31=1,""," MP"&amp;TEXT($JM31*100,"000p"))                      &amp; IF($JN31=1,""," GP"&amp;TEXT($JN31*100,"000p"))          &amp; IF($JO31=1,""," Can"&amp;TEXT($JO31*100,"000p"))
&amp; " (F"&amp;3+IFERROR(1*$CH31,0)+IFERROR(1*$CI31,0)&amp;3-IFERROR(1*NOT($CK31),0)&amp;"N"&amp;$CP31&amp;$CQ31&amp;")"</f>
        <v>00007 Feedsupply SE CropgrazeFALSE (F43N33)</v>
      </c>
      <c r="AB31" s="10" t="str">
        <f ca="1">IF(COUNTIF(AA$5:AA31,AA31)=1,"-","Dup")</f>
        <v>-</v>
      </c>
      <c r="AC31" s="10"/>
      <c r="AD31" s="144" t="str">
        <f t="shared" ca="1" si="161"/>
        <v>-</v>
      </c>
      <c r="AE31" s="22" t="str">
        <f t="shared" ca="1" si="116"/>
        <v>-</v>
      </c>
      <c r="AF31" s="144" t="str">
        <f t="shared" ca="1" si="161"/>
        <v>-</v>
      </c>
      <c r="AG31" s="144" t="str">
        <f t="shared" ca="1" si="161"/>
        <v>-</v>
      </c>
      <c r="AH31" s="22" t="str">
        <f t="shared" ca="1" si="117"/>
        <v>-</v>
      </c>
      <c r="AI31" s="168" t="b">
        <f t="shared" ca="1" si="117"/>
        <v>1</v>
      </c>
      <c r="AJ31" s="10"/>
      <c r="AK31" s="166" t="b">
        <f t="shared" ca="1" si="118"/>
        <v>1</v>
      </c>
      <c r="AL31" s="166" t="str">
        <f t="shared" ca="1" si="118"/>
        <v>-</v>
      </c>
      <c r="AM31" s="166" t="str">
        <f t="shared" ca="1" si="118"/>
        <v>-</v>
      </c>
      <c r="AN31" s="166" t="str">
        <f t="shared" ca="1" si="118"/>
        <v>-</v>
      </c>
      <c r="AO31" s="166" t="b">
        <f t="shared" ca="1" si="118"/>
        <v>0</v>
      </c>
      <c r="AP31" s="192" t="b">
        <v>1</v>
      </c>
      <c r="AQ31" s="166">
        <f t="shared" ca="1" si="119"/>
        <v>0</v>
      </c>
      <c r="AR31" s="166" t="b">
        <f t="shared" ca="1" si="120"/>
        <v>0</v>
      </c>
      <c r="AS31" s="166" t="b">
        <f t="shared" ca="1" si="120"/>
        <v>0</v>
      </c>
      <c r="AT31" s="166" t="str">
        <f t="shared" ca="1" si="120"/>
        <v>-</v>
      </c>
      <c r="AU31" s="166" t="str">
        <f t="shared" ca="1" si="120"/>
        <v>-</v>
      </c>
      <c r="AV31" s="166" t="str">
        <f t="shared" ca="1" si="120"/>
        <v>-</v>
      </c>
      <c r="AW31" s="10"/>
      <c r="AX31" s="144" t="b">
        <f t="shared" ca="1" si="170"/>
        <v>1</v>
      </c>
      <c r="AY31" s="167" t="b">
        <v>1</v>
      </c>
      <c r="AZ31" s="144" t="b">
        <f t="shared" ca="1" si="162"/>
        <v>1</v>
      </c>
      <c r="BA31" s="163">
        <f t="shared" ca="1" si="147"/>
        <v>3107</v>
      </c>
      <c r="BB31" s="144" t="b">
        <f t="shared" ca="1" si="163"/>
        <v>0</v>
      </c>
      <c r="BC31" s="156" t="str">
        <f t="shared" ca="1" si="121"/>
        <v>-</v>
      </c>
      <c r="BD31" s="22" t="b">
        <f t="shared" ca="1" si="121"/>
        <v>1</v>
      </c>
      <c r="BE31" s="144">
        <f t="shared" ca="1" si="164"/>
        <v>3108</v>
      </c>
      <c r="BF31" s="22" t="str">
        <f t="shared" ca="1" si="165"/>
        <v>-</v>
      </c>
      <c r="BG31" s="22">
        <f t="shared" ca="1" si="121"/>
        <v>1</v>
      </c>
      <c r="BH31" s="22">
        <f t="shared" ca="1" si="121"/>
        <v>1</v>
      </c>
      <c r="BI31" s="22" t="str">
        <f t="shared" ca="1" si="121"/>
        <v>-</v>
      </c>
      <c r="BJ31" s="22" t="str">
        <f t="shared" ca="1" si="121"/>
        <v>-</v>
      </c>
      <c r="BK31" s="10"/>
      <c r="BL31" s="22" t="str">
        <f t="shared" ca="1" si="121"/>
        <v>-</v>
      </c>
      <c r="BM31" s="22" t="str">
        <f t="shared" ca="1" si="148"/>
        <v>-</v>
      </c>
      <c r="BN31" s="22" t="str">
        <f t="shared" ca="1" si="148"/>
        <v>-</v>
      </c>
      <c r="BO31" s="22" t="str">
        <f t="shared" ca="1" si="148"/>
        <v>-</v>
      </c>
      <c r="BP31" s="22" t="str">
        <f t="shared" ca="1" si="148"/>
        <v>-</v>
      </c>
      <c r="BQ31" s="22" t="str">
        <f t="shared" ca="1" si="148"/>
        <v>-</v>
      </c>
      <c r="BR31" s="22" t="str">
        <f t="shared" ca="1" si="148"/>
        <v>-</v>
      </c>
      <c r="BS31" s="22" t="str">
        <f t="shared" ca="1" si="148"/>
        <v>-</v>
      </c>
      <c r="BT31" s="22" t="str">
        <f t="shared" ca="1" si="148"/>
        <v>-</v>
      </c>
      <c r="BU31" s="22" t="str">
        <f t="shared" ca="1" si="148"/>
        <v>-</v>
      </c>
      <c r="BV31" s="22" t="str">
        <f t="shared" ca="1" si="148"/>
        <v>-</v>
      </c>
      <c r="BW31" s="166" t="str" cm="1">
        <f t="array" aca="1" ref="BW31" ca="1">INDEX(i.rev,$K31,BW$15)</f>
        <v>-</v>
      </c>
      <c r="BX31" s="166" t="str" cm="1">
        <f t="array" aca="1" ref="BX31" ca="1">INDEX(i.rev,$K31,BX$15)</f>
        <v>-</v>
      </c>
      <c r="BY31" s="166" t="str" cm="1">
        <f t="array" aca="1" ref="BY31" ca="1">INDEX(i.rev,$K31,BY$15)</f>
        <v>-</v>
      </c>
      <c r="BZ31" s="166" t="str" cm="1">
        <f t="array" aca="1" ref="BZ31" ca="1">INDEX(i.rev,$K31,BZ$15)</f>
        <v>-</v>
      </c>
      <c r="CA31" s="166" t="str" cm="1">
        <f t="array" aca="1" ref="CA31" ca="1">INDEX(i.rev,$K31,CA$15)</f>
        <v>-</v>
      </c>
      <c r="CB31" s="166" t="str" cm="1">
        <f t="array" aca="1" ref="CB31" ca="1">INDEX(i.rev,$K31,CB$15)</f>
        <v>-</v>
      </c>
      <c r="CC31" s="166" t="str" cm="1">
        <f t="array" aca="1" ref="CC31" ca="1">INDEX(i.rev,$K31,CC$15)</f>
        <v>-</v>
      </c>
      <c r="CD31" s="166" t="str" cm="1">
        <f t="array" aca="1" ref="CD31" ca="1">INDEX(i.rev,$K31,CD$15)</f>
        <v>-</v>
      </c>
      <c r="CE31" s="166" t="str" cm="1">
        <f t="array" aca="1" ref="CE31" ca="1">INDEX(i.rev,$K31,CE$15)</f>
        <v>-</v>
      </c>
      <c r="CF31" s="166" t="str" cm="1">
        <f t="array" aca="1" ref="CF31" ca="1">INDEX(i.rev,$K31,CF$15)</f>
        <v>-</v>
      </c>
      <c r="CG31" s="10"/>
      <c r="CH31" s="167" t="b">
        <v>0</v>
      </c>
      <c r="CI31" s="167" t="b">
        <v>1</v>
      </c>
      <c r="CJ31" s="156" t="str">
        <f t="shared" ca="1" si="149"/>
        <v>-</v>
      </c>
      <c r="CK31" s="156" t="str">
        <f t="shared" ca="1" si="149"/>
        <v>-</v>
      </c>
      <c r="CL31" s="156" t="str">
        <f t="shared" ca="1" si="149"/>
        <v>-</v>
      </c>
      <c r="CM31" s="156" t="str">
        <f t="shared" ca="1" si="149"/>
        <v>-</v>
      </c>
      <c r="CN31" s="156" t="str">
        <f t="shared" ca="1" si="149"/>
        <v>-</v>
      </c>
      <c r="CO31" s="156" t="str">
        <f t="shared" ca="1" si="149"/>
        <v>-</v>
      </c>
      <c r="CP31" s="144">
        <f t="shared" ca="1" si="166"/>
        <v>3</v>
      </c>
      <c r="CQ31" s="144">
        <f t="shared" ca="1" si="166"/>
        <v>3</v>
      </c>
      <c r="CR31" s="168">
        <f t="shared" ca="1" si="149"/>
        <v>0</v>
      </c>
      <c r="CS31" s="167">
        <v>0.5</v>
      </c>
      <c r="CT31" s="167">
        <v>-0.5</v>
      </c>
      <c r="CU31" s="22" t="str">
        <f t="shared" ca="1" si="150"/>
        <v>-</v>
      </c>
      <c r="CV31" s="22" t="str">
        <f t="shared" ca="1" si="150"/>
        <v>-</v>
      </c>
      <c r="CW31" s="22" t="str">
        <f t="shared" ca="1" si="150"/>
        <v>-</v>
      </c>
      <c r="CX31" s="22" t="str">
        <f t="shared" ca="1" si="150"/>
        <v>-</v>
      </c>
      <c r="CY31" s="22" t="str">
        <f t="shared" ca="1" si="150"/>
        <v>-</v>
      </c>
      <c r="CZ31" s="163">
        <f t="shared" ca="1" si="167"/>
        <v>0</v>
      </c>
      <c r="DA31" s="167">
        <v>0.5</v>
      </c>
      <c r="DB31" s="167">
        <v>-0.5</v>
      </c>
      <c r="DC31" s="22" t="str">
        <f t="shared" ca="1" si="150"/>
        <v>-</v>
      </c>
      <c r="DD31" s="22" t="str">
        <f t="shared" ca="1" si="150"/>
        <v>-</v>
      </c>
      <c r="DE31" s="22" t="str">
        <f t="shared" ca="1" si="150"/>
        <v>-</v>
      </c>
      <c r="DF31" s="22">
        <f t="shared" ca="1" si="150"/>
        <v>0</v>
      </c>
      <c r="DG31" s="168">
        <f t="shared" ca="1" si="122"/>
        <v>0</v>
      </c>
      <c r="DH31" s="168">
        <f t="shared" ca="1" si="122"/>
        <v>0</v>
      </c>
      <c r="DI31" s="168">
        <f t="shared" ca="1" si="122"/>
        <v>0</v>
      </c>
      <c r="DJ31" s="22">
        <f t="shared" ca="1" si="151"/>
        <v>0</v>
      </c>
      <c r="DK31" s="22">
        <f t="shared" ca="1" si="151"/>
        <v>0</v>
      </c>
      <c r="DL31" s="22">
        <f t="shared" ca="1" si="151"/>
        <v>0</v>
      </c>
      <c r="DM31" s="22" t="str">
        <f t="shared" ca="1" si="151"/>
        <v>-</v>
      </c>
      <c r="DN31" s="22" t="str">
        <f t="shared" ca="1" si="151"/>
        <v>-</v>
      </c>
      <c r="DO31" s="168" t="str">
        <f t="shared" ca="1" si="151"/>
        <v>-</v>
      </c>
      <c r="DP31" s="168" t="str">
        <f t="shared" ca="1" si="151"/>
        <v>-</v>
      </c>
      <c r="DQ31" s="22" t="str">
        <f t="shared" ca="1" si="151"/>
        <v>-</v>
      </c>
      <c r="DR31" s="22" t="str">
        <f t="shared" ca="1" si="151"/>
        <v>-</v>
      </c>
      <c r="DS31" s="22" t="str">
        <f t="shared" ca="1" si="151"/>
        <v>-</v>
      </c>
      <c r="DT31" s="22" t="str">
        <f t="shared" ca="1" si="151"/>
        <v>-</v>
      </c>
      <c r="DU31" s="22" t="str">
        <f t="shared" ca="1" si="151"/>
        <v>-</v>
      </c>
      <c r="DV31" s="22" t="str">
        <f t="shared" ca="1" si="151"/>
        <v>-</v>
      </c>
      <c r="DW31" s="22" t="str">
        <f t="shared" ca="1" si="151"/>
        <v>-</v>
      </c>
      <c r="DX31" s="10"/>
      <c r="DY31" s="168">
        <f t="shared" ca="1" si="152"/>
        <v>1</v>
      </c>
      <c r="DZ31" s="22" t="str">
        <f t="shared" ca="1" si="152"/>
        <v>-</v>
      </c>
      <c r="EA31" s="168" t="str">
        <f t="shared" ca="1" si="152"/>
        <v>-</v>
      </c>
      <c r="EB31" s="168" t="str">
        <f t="shared" ca="1" si="152"/>
        <v>-</v>
      </c>
      <c r="EC31" s="168" t="str">
        <f t="shared" ca="1" si="152"/>
        <v>-</v>
      </c>
      <c r="ED31" s="168" t="b">
        <f t="shared" ca="1" si="152"/>
        <v>0</v>
      </c>
      <c r="EE31" s="22" t="str">
        <f t="shared" ca="1" si="152"/>
        <v>-</v>
      </c>
      <c r="EF31" s="22">
        <f t="shared" ca="1" si="152"/>
        <v>0</v>
      </c>
      <c r="EG31" s="22" t="str">
        <f t="shared" ca="1" si="152"/>
        <v>-</v>
      </c>
      <c r="EH31" s="166" cm="1">
        <f t="array" aca="1" ref="EH31" ca="1">INDEX(i.rev,$K31,EH$15)</f>
        <v>1</v>
      </c>
      <c r="EI31" s="22">
        <f t="shared" ca="1" si="124"/>
        <v>0</v>
      </c>
      <c r="EJ31" s="22">
        <f t="shared" ca="1" si="152"/>
        <v>1</v>
      </c>
      <c r="EK31" s="22">
        <f t="shared" ca="1" si="152"/>
        <v>0</v>
      </c>
      <c r="EL31" s="22">
        <f t="shared" ca="1" si="152"/>
        <v>1</v>
      </c>
      <c r="EM31" s="22">
        <f t="shared" ca="1" si="152"/>
        <v>1</v>
      </c>
      <c r="EN31" s="22">
        <f t="shared" ca="1" si="152"/>
        <v>1</v>
      </c>
      <c r="EO31" s="22">
        <f t="shared" ca="1" si="152"/>
        <v>0</v>
      </c>
      <c r="EP31" s="22">
        <f t="shared" ca="1" si="152"/>
        <v>0</v>
      </c>
      <c r="EQ31" s="22">
        <f t="shared" ca="1" si="152"/>
        <v>0</v>
      </c>
      <c r="ER31" s="22">
        <f t="shared" ca="1" si="153"/>
        <v>0</v>
      </c>
      <c r="ES31" s="22">
        <f t="shared" ca="1" si="153"/>
        <v>0</v>
      </c>
      <c r="ET31" s="22">
        <f t="shared" ca="1" si="153"/>
        <v>0</v>
      </c>
      <c r="EU31" s="22">
        <f t="shared" ca="1" si="153"/>
        <v>0</v>
      </c>
      <c r="EV31" s="22">
        <f t="shared" ca="1" si="153"/>
        <v>0</v>
      </c>
      <c r="EW31" s="22">
        <f t="shared" ca="1" si="125"/>
        <v>0</v>
      </c>
      <c r="EX31" s="22">
        <f t="shared" ca="1" si="125"/>
        <v>0</v>
      </c>
      <c r="EY31" s="166" cm="1">
        <f t="array" aca="1" ref="EY31" ca="1">INDEX(i.rev,$K31,EY$15)</f>
        <v>0</v>
      </c>
      <c r="EZ31" s="22">
        <f t="shared" ca="1" si="153"/>
        <v>0</v>
      </c>
      <c r="FA31" s="166" cm="1">
        <f t="array" aca="1" ref="FA31" ca="1">INDEX(i.rev,$K31,FA$15)</f>
        <v>1</v>
      </c>
      <c r="FB31" s="22">
        <f t="shared" ca="1" si="153"/>
        <v>0</v>
      </c>
      <c r="FC31" s="168">
        <f t="shared" ca="1" si="153"/>
        <v>0</v>
      </c>
      <c r="FD31" s="168">
        <f t="shared" ca="1" si="153"/>
        <v>0</v>
      </c>
      <c r="FE31" s="168">
        <f t="shared" ca="1" si="153"/>
        <v>0</v>
      </c>
      <c r="FF31" s="168">
        <f t="shared" ca="1" si="95"/>
        <v>0</v>
      </c>
      <c r="FG31" s="168">
        <f t="shared" ca="1" si="95"/>
        <v>0</v>
      </c>
      <c r="FH31" s="168">
        <f t="shared" ca="1" si="95"/>
        <v>0</v>
      </c>
      <c r="FI31" s="10"/>
      <c r="FJ31" s="22" t="str">
        <f t="shared" ca="1" si="154"/>
        <v>-</v>
      </c>
      <c r="FK31" s="22" t="str">
        <f t="shared" ca="1" si="154"/>
        <v>-</v>
      </c>
      <c r="FL31" s="22" t="str">
        <f t="shared" ca="1" si="154"/>
        <v>-</v>
      </c>
      <c r="FM31" s="22" t="str">
        <f t="shared" ca="1" si="154"/>
        <v>-</v>
      </c>
      <c r="FN31" s="168" t="str">
        <f t="shared" ca="1" si="154"/>
        <v>-</v>
      </c>
      <c r="FO31" s="5" t="b">
        <f t="shared" si="126"/>
        <v>0</v>
      </c>
      <c r="FP31" s="5" t="b">
        <f t="shared" si="126"/>
        <v>0</v>
      </c>
      <c r="FQ31" s="5" t="b">
        <f t="shared" si="126"/>
        <v>1</v>
      </c>
      <c r="FR31" s="168">
        <f t="shared" ca="1" si="154"/>
        <v>0</v>
      </c>
      <c r="FS31" s="166">
        <f t="shared" ca="1" si="127"/>
        <v>1</v>
      </c>
      <c r="FT31" s="166">
        <f t="shared" ca="1" si="127"/>
        <v>1</v>
      </c>
      <c r="FU31" s="168" t="str">
        <f t="shared" ca="1" si="95"/>
        <v>-</v>
      </c>
      <c r="FV31" s="168" t="str">
        <f t="shared" ca="1" si="95"/>
        <v>-</v>
      </c>
      <c r="FW31" s="168" t="str">
        <f t="shared" ca="1" si="95"/>
        <v>-</v>
      </c>
      <c r="FX31" s="168" t="str">
        <f t="shared" ca="1" si="95"/>
        <v>-</v>
      </c>
      <c r="FY31" s="168" t="str">
        <f t="shared" ca="1" si="95"/>
        <v>-</v>
      </c>
      <c r="FZ31" s="22" t="str">
        <f t="shared" ca="1" si="155"/>
        <v>-</v>
      </c>
      <c r="GA31" s="22" t="str">
        <f t="shared" ca="1" si="155"/>
        <v>-</v>
      </c>
      <c r="GB31" s="5" t="b">
        <f t="array" aca="1" ref="GB31" ca="1">IF(OR(GC31:GC31&lt;&gt;"-"),TRUE,"-")</f>
        <v>1</v>
      </c>
      <c r="GC31" s="144">
        <f t="shared" ca="1" si="168"/>
        <v>2</v>
      </c>
      <c r="GD31" s="5" t="str">
        <f t="array" aca="1" ref="GD31" ca="1">IF(OR(GE31:GE31&lt;&gt;"-"),TRUE,"-")</f>
        <v>-</v>
      </c>
      <c r="GE31" s="22" t="str">
        <f t="shared" ca="1" si="156"/>
        <v>-</v>
      </c>
      <c r="GF31" s="22" t="b">
        <f t="shared" ca="1" si="102"/>
        <v>1</v>
      </c>
      <c r="GG31" s="22">
        <f t="shared" ca="1" si="102"/>
        <v>2</v>
      </c>
      <c r="GH31" s="22" t="str">
        <f t="shared" ca="1" si="103"/>
        <v>-</v>
      </c>
      <c r="GI31" s="22" t="str">
        <f t="shared" ca="1" si="103"/>
        <v>-</v>
      </c>
      <c r="GJ31" s="168" t="str">
        <f t="shared" ca="1" si="104"/>
        <v>-</v>
      </c>
      <c r="GK31" s="168" t="str">
        <f t="shared" ca="1" si="104"/>
        <v>-</v>
      </c>
      <c r="GL31" s="168" t="str">
        <f t="shared" ca="1" si="104"/>
        <v>-</v>
      </c>
      <c r="GM31" s="168" t="str">
        <f t="shared" ca="1" si="104"/>
        <v>-</v>
      </c>
      <c r="GN31" s="22" t="str">
        <f t="shared" ca="1" si="128"/>
        <v>-</v>
      </c>
      <c r="GO31" s="165">
        <f t="shared" ca="1" si="128"/>
        <v>0.5</v>
      </c>
      <c r="GP31" s="165">
        <f t="shared" ca="1" si="128"/>
        <v>0.9</v>
      </c>
      <c r="GQ31" s="165">
        <f t="shared" ca="1" si="128"/>
        <v>0.5</v>
      </c>
      <c r="GR31" s="165">
        <f t="shared" ca="1" si="128"/>
        <v>0.5</v>
      </c>
      <c r="GS31" s="165">
        <f t="shared" ca="1" si="128"/>
        <v>0</v>
      </c>
      <c r="GT31" s="165">
        <f t="shared" ca="1" si="128"/>
        <v>0</v>
      </c>
      <c r="GU31" s="165" t="str">
        <f t="shared" ca="1" si="128"/>
        <v>-</v>
      </c>
      <c r="GV31" s="168" t="str">
        <f t="shared" ca="1" si="128"/>
        <v>-</v>
      </c>
      <c r="GW31" s="168" t="str">
        <f t="shared" ca="1" si="128"/>
        <v>-</v>
      </c>
      <c r="GX31" s="117" t="b">
        <f t="shared" ca="1" si="157"/>
        <v>0</v>
      </c>
      <c r="GY31" s="117" t="str">
        <f t="shared" ca="1" si="129"/>
        <v>-</v>
      </c>
      <c r="GZ31" s="117" t="str">
        <f t="shared" ca="1" si="169"/>
        <v>-</v>
      </c>
      <c r="HA31" s="117" t="str">
        <f t="shared" ca="1" si="169"/>
        <v>-</v>
      </c>
      <c r="HB31" s="117" t="str">
        <f t="shared" ca="1" si="169"/>
        <v>-</v>
      </c>
      <c r="HC31" s="117" t="str">
        <f t="shared" ca="1" si="169"/>
        <v>-</v>
      </c>
      <c r="HD31" s="117" t="str">
        <f t="shared" ca="1" si="169"/>
        <v>-</v>
      </c>
      <c r="HE31" s="117" t="str">
        <f t="shared" ca="1" si="169"/>
        <v>-</v>
      </c>
      <c r="HF31" s="117" t="str">
        <f t="shared" ca="1" si="169"/>
        <v>-</v>
      </c>
      <c r="HG31" s="117" t="str">
        <f t="shared" ca="1" si="169"/>
        <v>-</v>
      </c>
      <c r="HH31" s="117" t="str">
        <f t="shared" ca="1" si="169"/>
        <v>-</v>
      </c>
      <c r="HI31" s="117" t="str">
        <f t="shared" ca="1" si="169"/>
        <v>-</v>
      </c>
      <c r="HJ31" s="117" t="str">
        <f t="shared" ca="1" si="169"/>
        <v>-</v>
      </c>
      <c r="HK31" s="117" t="str">
        <f t="shared" ca="1" si="169"/>
        <v>-</v>
      </c>
      <c r="HL31" s="117" t="str">
        <f t="shared" ca="1" si="169"/>
        <v>-</v>
      </c>
      <c r="HM31" s="117" t="str">
        <f t="shared" ca="1" si="169"/>
        <v>-</v>
      </c>
      <c r="HN31" s="117" t="str">
        <f t="shared" ca="1" si="169"/>
        <v>-</v>
      </c>
      <c r="HO31" s="117" t="str">
        <f t="shared" ca="1" si="169"/>
        <v>-</v>
      </c>
      <c r="HP31" s="117" t="str">
        <f t="shared" ca="1" si="169"/>
        <v>-</v>
      </c>
      <c r="HQ31" s="117" t="str">
        <f t="shared" ca="1" si="169"/>
        <v>-</v>
      </c>
      <c r="HR31" s="117" t="str">
        <f t="shared" ca="1" si="169"/>
        <v>-</v>
      </c>
      <c r="HS31" s="117" t="str">
        <f t="shared" ca="1" si="169"/>
        <v>-</v>
      </c>
      <c r="HT31" s="117" t="str">
        <f t="shared" ca="1" si="169"/>
        <v>-</v>
      </c>
      <c r="HU31" s="117" t="str">
        <f t="shared" ca="1" si="169"/>
        <v>-</v>
      </c>
      <c r="HV31" s="117" t="str">
        <f t="shared" ca="1" si="169"/>
        <v>-</v>
      </c>
      <c r="HW31" s="117" t="str">
        <f t="shared" ca="1" si="169"/>
        <v>-</v>
      </c>
      <c r="HX31" s="117" t="str">
        <f t="shared" ca="1" si="169"/>
        <v>-</v>
      </c>
      <c r="HY31" s="117" t="str">
        <f t="shared" ca="1" si="169"/>
        <v>-</v>
      </c>
      <c r="HZ31" s="117" t="str">
        <f t="shared" ca="1" si="169"/>
        <v>-</v>
      </c>
      <c r="IA31" s="117" t="str">
        <f t="shared" ca="1" si="169"/>
        <v>-</v>
      </c>
      <c r="IB31" s="117" t="str">
        <f t="shared" ca="1" si="169"/>
        <v>-</v>
      </c>
      <c r="IC31" s="117" t="str">
        <f t="shared" ca="1" si="169"/>
        <v>-</v>
      </c>
      <c r="ID31" s="117" t="str">
        <f t="shared" ca="1" si="169"/>
        <v>-</v>
      </c>
      <c r="IE31" s="117" t="str">
        <f t="shared" ca="1" si="169"/>
        <v>-</v>
      </c>
      <c r="IF31" s="117" t="str">
        <f t="shared" ca="1" si="169"/>
        <v>-</v>
      </c>
      <c r="IG31" s="117" t="str">
        <f t="shared" ca="1" si="169"/>
        <v>-</v>
      </c>
      <c r="IH31" s="117" t="str">
        <f t="shared" ca="1" si="169"/>
        <v>-</v>
      </c>
      <c r="II31" s="117" t="str">
        <f t="shared" ca="1" si="169"/>
        <v>-</v>
      </c>
      <c r="IJ31" s="117" t="str">
        <f t="shared" ca="1" si="169"/>
        <v>-</v>
      </c>
      <c r="IK31" s="117" t="str">
        <f t="shared" ca="1" si="169"/>
        <v>-</v>
      </c>
      <c r="IL31" s="117" t="str">
        <f t="shared" ca="1" si="169"/>
        <v>-</v>
      </c>
      <c r="IM31" s="117" t="str">
        <f t="shared" ca="1" si="169"/>
        <v>-</v>
      </c>
      <c r="IN31" s="117" t="str">
        <f t="shared" ca="1" si="169"/>
        <v>-</v>
      </c>
      <c r="IO31" s="117" t="str">
        <f t="shared" ca="1" si="169"/>
        <v>-</v>
      </c>
      <c r="IP31" s="117" t="str">
        <f t="shared" ca="1" si="129"/>
        <v>-</v>
      </c>
      <c r="IQ31" s="117" t="str">
        <f t="shared" ca="1" si="129"/>
        <v>-</v>
      </c>
      <c r="IR31" s="117" t="str">
        <f t="shared" ca="1" si="129"/>
        <v>-</v>
      </c>
      <c r="IS31" s="117" t="str">
        <f t="shared" ca="1" si="129"/>
        <v>-</v>
      </c>
      <c r="IT31" s="117" t="str">
        <f t="shared" ca="1" si="129"/>
        <v>-</v>
      </c>
      <c r="IU31" s="117" t="str">
        <f t="shared" ca="1" si="129"/>
        <v>-</v>
      </c>
      <c r="IV31" s="117" t="str">
        <f t="shared" ca="1" si="129"/>
        <v>-</v>
      </c>
      <c r="IW31" s="117" t="str">
        <f t="shared" ca="1" si="129"/>
        <v>-</v>
      </c>
      <c r="IX31" s="117" t="str">
        <f t="shared" ca="1" si="129"/>
        <v>-</v>
      </c>
      <c r="IY31" s="117" t="str">
        <f t="shared" ca="1" si="129"/>
        <v>-</v>
      </c>
      <c r="IZ31" s="10"/>
      <c r="JA31" s="166">
        <f t="shared" ca="1" si="130"/>
        <v>4.4999999999999998E-2</v>
      </c>
      <c r="JB31" s="166">
        <f t="shared" ca="1" si="131"/>
        <v>4.4999999999999998E-2</v>
      </c>
      <c r="JC31" s="168">
        <f t="shared" ca="1" si="128"/>
        <v>1</v>
      </c>
      <c r="JD31" s="22">
        <f t="shared" ca="1" si="128"/>
        <v>0</v>
      </c>
      <c r="JE31" s="22">
        <f t="shared" ca="1" si="128"/>
        <v>1</v>
      </c>
      <c r="JF31" s="22">
        <f t="shared" ca="1" si="128"/>
        <v>1</v>
      </c>
      <c r="JG31" s="22">
        <f t="shared" ca="1" si="128"/>
        <v>0</v>
      </c>
      <c r="JH31" s="22">
        <f t="shared" ca="1" si="128"/>
        <v>70</v>
      </c>
      <c r="JI31" s="22">
        <f t="shared" ca="1" si="158"/>
        <v>50</v>
      </c>
      <c r="JJ31" s="22">
        <f t="shared" ca="1" si="158"/>
        <v>70</v>
      </c>
      <c r="JK31" s="22">
        <f t="shared" ca="1" si="158"/>
        <v>50</v>
      </c>
      <c r="JL31" s="5">
        <f t="shared" ca="1" si="132"/>
        <v>1</v>
      </c>
      <c r="JM31" s="5">
        <f t="shared" ca="1" si="133"/>
        <v>1</v>
      </c>
      <c r="JN31" s="5">
        <f t="shared" ca="1" si="134"/>
        <v>1</v>
      </c>
      <c r="JO31" s="166">
        <f t="shared" ca="1" si="135"/>
        <v>1</v>
      </c>
      <c r="JP31" s="166">
        <f t="shared" ca="1" si="135"/>
        <v>1</v>
      </c>
      <c r="JQ31" s="22">
        <f t="shared" ca="1" si="158"/>
        <v>1</v>
      </c>
      <c r="JR31" s="10"/>
      <c r="JS31" s="22">
        <f t="shared" ca="1" si="158"/>
        <v>1</v>
      </c>
      <c r="JT31" s="166">
        <f t="shared" ca="1" si="136"/>
        <v>1</v>
      </c>
      <c r="JU31" s="168">
        <f t="shared" ca="1" si="158"/>
        <v>1</v>
      </c>
      <c r="JV31" s="22">
        <f t="shared" ca="1" si="158"/>
        <v>1</v>
      </c>
      <c r="JW31" s="22">
        <f t="shared" ca="1" si="158"/>
        <v>1</v>
      </c>
      <c r="JX31" s="168">
        <f t="shared" ca="1" si="158"/>
        <v>1</v>
      </c>
      <c r="JY31" s="22">
        <f t="shared" ca="1" si="158"/>
        <v>1</v>
      </c>
      <c r="JZ31" s="22">
        <f t="shared" ca="1" si="158"/>
        <v>1</v>
      </c>
      <c r="KA31" s="166">
        <f t="shared" ca="1" si="137"/>
        <v>1</v>
      </c>
      <c r="KB31" s="166">
        <f t="shared" ca="1" si="138"/>
        <v>1</v>
      </c>
      <c r="KC31" s="166">
        <f t="shared" ca="1" si="139"/>
        <v>1</v>
      </c>
      <c r="KD31" s="166" t="str">
        <f t="shared" ca="1" si="140"/>
        <v>-</v>
      </c>
      <c r="KE31" s="166" t="str">
        <f t="shared" ca="1" si="141"/>
        <v>-</v>
      </c>
      <c r="KF31" s="166" t="str">
        <f t="shared" ca="1" si="142"/>
        <v>-</v>
      </c>
      <c r="KG31" s="166" t="b">
        <f t="shared" ca="1" si="143"/>
        <v>0</v>
      </c>
      <c r="KH31" s="22">
        <f t="shared" ca="1" si="159"/>
        <v>0</v>
      </c>
      <c r="KI31" s="27">
        <v>0</v>
      </c>
    </row>
    <row r="32" spans="1:295" s="127" customFormat="1" outlineLevel="2">
      <c r="A32" s="126">
        <f t="shared" si="144"/>
        <v>27</v>
      </c>
      <c r="B32" s="132">
        <f t="shared" ca="1" si="160"/>
        <v>19</v>
      </c>
      <c r="C32" s="148">
        <v>200</v>
      </c>
      <c r="D32" s="148" t="s">
        <v>884</v>
      </c>
      <c r="E32" s="148" t="b">
        <v>1</v>
      </c>
      <c r="F32" s="127" t="b">
        <v>0</v>
      </c>
      <c r="G32" s="127" t="b">
        <f t="shared" si="145"/>
        <v>1</v>
      </c>
      <c r="H32" s="144">
        <v>3</v>
      </c>
      <c r="I32" s="144">
        <f t="shared" ca="1" si="146"/>
        <v>1</v>
      </c>
      <c r="J32" s="144">
        <f t="shared" ca="1" si="146"/>
        <v>1</v>
      </c>
      <c r="K32" s="144">
        <f t="shared" ca="1" si="146"/>
        <v>1</v>
      </c>
      <c r="L32" s="144">
        <f t="shared" ca="1" si="146"/>
        <v>1</v>
      </c>
      <c r="M32" s="144">
        <f t="shared" ca="1" si="146"/>
        <v>1</v>
      </c>
      <c r="N32" s="144">
        <f t="shared" ca="1" si="146"/>
        <v>1</v>
      </c>
      <c r="O32" s="144">
        <f t="shared" ca="1" si="146"/>
        <v>1</v>
      </c>
      <c r="P32" s="144">
        <f t="shared" ca="1" si="146"/>
        <v>1</v>
      </c>
      <c r="Q32" s="144">
        <f t="shared" ca="1" si="146"/>
        <v>1</v>
      </c>
      <c r="R32" s="144">
        <f t="shared" ca="1" si="146"/>
        <v>2</v>
      </c>
      <c r="S32" s="144">
        <f t="shared" ca="1" si="146"/>
        <v>1</v>
      </c>
      <c r="T32" s="144">
        <f t="shared" ca="1" si="146"/>
        <v>1</v>
      </c>
      <c r="U32" s="144">
        <f t="shared" ca="1" si="146"/>
        <v>1</v>
      </c>
      <c r="V32" s="144">
        <f t="shared" ca="1" si="146"/>
        <v>1</v>
      </c>
      <c r="W32" s="144">
        <f t="shared" ca="1" si="146"/>
        <v>1</v>
      </c>
      <c r="X32" s="144">
        <f t="shared" ca="1" si="146"/>
        <v>1</v>
      </c>
      <c r="Y32" s="144">
        <f t="shared" ca="1" si="146"/>
        <v>1</v>
      </c>
      <c r="AA32" s="162" t="str" cm="1">
        <f t="array" aca="1" ref="AA32" ca="1">TEXT(LEFT(OFFSET(AA32,-1,0),5)+1,"00000")&amp;MID(OFFSET(AA32,-1,0),6,FIND(" ",OFFSET(AA32,-1,0),7)-5)
&amp;INDEX(DataMaster!$B$10:$B$12,$I32)         &amp;IF($J32=1,""," Risk"&amp;INDEX(i.risk_aversion,$J32,1))    &amp;IF($K32=1,""," REV"&amp; INDEX(DataMaster!$B$54:$B$58,$K32))              &amp; IF($L32=1,""," Minroe"&amp;INDEX(minroe,$L32))              &amp;  IF($M32=1,""," Overdraw"&amp;INDEX(overdraw,$M32))
&amp; IF($N32=1,""," Mach"&amp;INDEX(i.mach_option,$N32))
&amp; IF($O32=1,""," Interest"&amp;INDEX(i.interest_rate,$O32))            &amp; IF($P32=1,""," Opp cost"&amp;INDEX(i.opp_cost_capital,$P32))           &amp; IF($Q32=1,""," Casual_ub"&amp;INDEX(i.casual_ub,$Q32))           &amp; IF($R32=1,""," Cropgraze"&amp;INDEX(i.cropgraze_inc,$R32))
&amp; IF($S32=1,""," Yield"&amp;INDEX(i.all_rot_yield,$S32))          &amp; IF($T32=1,""," Pasture"&amp;INDEX(i.pasture_prod,$T32))          &amp; IF($U32=1,""," Scan"&amp;INDEX(i.scan,$U32))
&amp; IF($JL32=1,""," WP"&amp;TEXT($JL32*100,"000p"))                &amp; IF($JM32=1,""," MP"&amp;TEXT($JM32*100,"000p"))                      &amp; IF($JN32=1,""," GP"&amp;TEXT($JN32*100,"000p"))          &amp; IF($JO32=1,""," Can"&amp;TEXT($JO32*100,"000p"))
&amp; " (F"&amp;3+IFERROR(1*$CH32,0)+IFERROR(1*$CI32,0)&amp;3-IFERROR(1*NOT($CK32),0)&amp;"N"&amp;$CP32&amp;$CQ32&amp;")"</f>
        <v>00008 Feedsupply SE CropgrazeFALSE (F43N11)</v>
      </c>
      <c r="AB32" s="10" t="str">
        <f ca="1">IF(COUNTIF(AA$5:AA32,AA32)=1,"-","Dup")</f>
        <v>-</v>
      </c>
      <c r="AC32" s="10"/>
      <c r="AD32" s="144" t="str">
        <f t="shared" ca="1" si="161"/>
        <v>-</v>
      </c>
      <c r="AE32" s="22" t="str">
        <f t="shared" ca="1" si="116"/>
        <v>-</v>
      </c>
      <c r="AF32" s="144" t="str">
        <f t="shared" ca="1" si="161"/>
        <v>-</v>
      </c>
      <c r="AG32" s="144" t="str">
        <f t="shared" ca="1" si="161"/>
        <v>-</v>
      </c>
      <c r="AH32" s="22" t="str">
        <f t="shared" ca="1" si="117"/>
        <v>-</v>
      </c>
      <c r="AI32" s="168" t="b">
        <f t="shared" ca="1" si="117"/>
        <v>1</v>
      </c>
      <c r="AJ32" s="10"/>
      <c r="AK32" s="166" t="b">
        <f t="shared" ca="1" si="118"/>
        <v>1</v>
      </c>
      <c r="AL32" s="166" t="str">
        <f t="shared" ca="1" si="118"/>
        <v>-</v>
      </c>
      <c r="AM32" s="166" t="str">
        <f t="shared" ca="1" si="118"/>
        <v>-</v>
      </c>
      <c r="AN32" s="166" t="str">
        <f t="shared" ca="1" si="118"/>
        <v>-</v>
      </c>
      <c r="AO32" s="166" t="b">
        <f t="shared" ca="1" si="118"/>
        <v>0</v>
      </c>
      <c r="AP32" s="192" t="b">
        <v>1</v>
      </c>
      <c r="AQ32" s="166">
        <f t="shared" ca="1" si="119"/>
        <v>0</v>
      </c>
      <c r="AR32" s="166" t="b">
        <f t="shared" ca="1" si="120"/>
        <v>0</v>
      </c>
      <c r="AS32" s="166" t="b">
        <f t="shared" ca="1" si="120"/>
        <v>0</v>
      </c>
      <c r="AT32" s="166" t="str">
        <f t="shared" ca="1" si="120"/>
        <v>-</v>
      </c>
      <c r="AU32" s="166" t="str">
        <f t="shared" ca="1" si="120"/>
        <v>-</v>
      </c>
      <c r="AV32" s="166" t="str">
        <f t="shared" ca="1" si="120"/>
        <v>-</v>
      </c>
      <c r="AW32" s="10"/>
      <c r="AX32" s="144" t="b">
        <f t="shared" ca="1" si="170"/>
        <v>1</v>
      </c>
      <c r="AY32" s="167" t="b">
        <v>1</v>
      </c>
      <c r="AZ32" s="144" t="b">
        <f t="shared" ca="1" si="162"/>
        <v>1</v>
      </c>
      <c r="BA32" s="163">
        <f t="shared" ca="1" si="147"/>
        <v>3108</v>
      </c>
      <c r="BB32" s="144" t="b">
        <f t="shared" ca="1" si="163"/>
        <v>0</v>
      </c>
      <c r="BC32" s="156" t="str">
        <f t="shared" ca="1" si="121"/>
        <v>-</v>
      </c>
      <c r="BD32" s="22" t="b">
        <f t="shared" ca="1" si="121"/>
        <v>1</v>
      </c>
      <c r="BE32" s="144">
        <f t="shared" ca="1" si="164"/>
        <v>3109</v>
      </c>
      <c r="BF32" s="22" t="str">
        <f t="shared" ca="1" si="165"/>
        <v>-</v>
      </c>
      <c r="BG32" s="22">
        <f t="shared" ca="1" si="121"/>
        <v>1</v>
      </c>
      <c r="BH32" s="22">
        <f t="shared" ca="1" si="121"/>
        <v>1</v>
      </c>
      <c r="BI32" s="22" t="str">
        <f t="shared" ca="1" si="121"/>
        <v>-</v>
      </c>
      <c r="BJ32" s="22" t="str">
        <f t="shared" ca="1" si="121"/>
        <v>-</v>
      </c>
      <c r="BK32" s="10"/>
      <c r="BL32" s="22" t="str">
        <f t="shared" ca="1" si="121"/>
        <v>-</v>
      </c>
      <c r="BM32" s="22" t="str">
        <f t="shared" ca="1" si="148"/>
        <v>-</v>
      </c>
      <c r="BN32" s="22" t="str">
        <f t="shared" ca="1" si="148"/>
        <v>-</v>
      </c>
      <c r="BO32" s="22" t="str">
        <f t="shared" ca="1" si="148"/>
        <v>-</v>
      </c>
      <c r="BP32" s="22" t="str">
        <f t="shared" ca="1" si="148"/>
        <v>-</v>
      </c>
      <c r="BQ32" s="22" t="str">
        <f t="shared" ca="1" si="148"/>
        <v>-</v>
      </c>
      <c r="BR32" s="22" t="str">
        <f t="shared" ca="1" si="148"/>
        <v>-</v>
      </c>
      <c r="BS32" s="22" t="str">
        <f t="shared" ca="1" si="148"/>
        <v>-</v>
      </c>
      <c r="BT32" s="22" t="str">
        <f t="shared" ca="1" si="148"/>
        <v>-</v>
      </c>
      <c r="BU32" s="22" t="str">
        <f t="shared" ca="1" si="148"/>
        <v>-</v>
      </c>
      <c r="BV32" s="22" t="str">
        <f t="shared" ca="1" si="148"/>
        <v>-</v>
      </c>
      <c r="BW32" s="166" t="str" cm="1">
        <f t="array" aca="1" ref="BW32" ca="1">INDEX(i.rev,$K32,BW$15)</f>
        <v>-</v>
      </c>
      <c r="BX32" s="166" t="str" cm="1">
        <f t="array" aca="1" ref="BX32" ca="1">INDEX(i.rev,$K32,BX$15)</f>
        <v>-</v>
      </c>
      <c r="BY32" s="166" t="str" cm="1">
        <f t="array" aca="1" ref="BY32" ca="1">INDEX(i.rev,$K32,BY$15)</f>
        <v>-</v>
      </c>
      <c r="BZ32" s="166" t="str" cm="1">
        <f t="array" aca="1" ref="BZ32" ca="1">INDEX(i.rev,$K32,BZ$15)</f>
        <v>-</v>
      </c>
      <c r="CA32" s="166" t="str" cm="1">
        <f t="array" aca="1" ref="CA32" ca="1">INDEX(i.rev,$K32,CA$15)</f>
        <v>-</v>
      </c>
      <c r="CB32" s="166" t="str" cm="1">
        <f t="array" aca="1" ref="CB32" ca="1">INDEX(i.rev,$K32,CB$15)</f>
        <v>-</v>
      </c>
      <c r="CC32" s="166" t="str" cm="1">
        <f t="array" aca="1" ref="CC32" ca="1">INDEX(i.rev,$K32,CC$15)</f>
        <v>-</v>
      </c>
      <c r="CD32" s="166" t="str" cm="1">
        <f t="array" aca="1" ref="CD32" ca="1">INDEX(i.rev,$K32,CD$15)</f>
        <v>-</v>
      </c>
      <c r="CE32" s="166" t="str" cm="1">
        <f t="array" aca="1" ref="CE32" ca="1">INDEX(i.rev,$K32,CE$15)</f>
        <v>-</v>
      </c>
      <c r="CF32" s="166" t="str" cm="1">
        <f t="array" aca="1" ref="CF32" ca="1">INDEX(i.rev,$K32,CF$15)</f>
        <v>-</v>
      </c>
      <c r="CG32" s="10"/>
      <c r="CH32" s="155" t="b">
        <v>0</v>
      </c>
      <c r="CI32" s="155" t="b">
        <v>1</v>
      </c>
      <c r="CJ32" s="156" t="str">
        <f t="shared" ca="1" si="149"/>
        <v>-</v>
      </c>
      <c r="CK32" s="156" t="str">
        <f t="shared" ca="1" si="149"/>
        <v>-</v>
      </c>
      <c r="CL32" s="156" t="str">
        <f t="shared" ca="1" si="149"/>
        <v>-</v>
      </c>
      <c r="CM32" s="156" t="str">
        <f t="shared" ca="1" si="149"/>
        <v>-</v>
      </c>
      <c r="CN32" s="156" t="str">
        <f t="shared" ca="1" si="149"/>
        <v>-</v>
      </c>
      <c r="CO32" s="156" t="str">
        <f t="shared" ca="1" si="149"/>
        <v>-</v>
      </c>
      <c r="CP32" s="167">
        <v>1</v>
      </c>
      <c r="CQ32" s="167">
        <v>1</v>
      </c>
      <c r="CR32" s="168">
        <f t="shared" ca="1" si="149"/>
        <v>0</v>
      </c>
      <c r="CS32" s="168" t="str">
        <f t="shared" ca="1" si="150"/>
        <v>-</v>
      </c>
      <c r="CT32" s="168" t="str">
        <f t="shared" ca="1" si="150"/>
        <v>-</v>
      </c>
      <c r="CU32" s="22" t="str">
        <f t="shared" ca="1" si="150"/>
        <v>-</v>
      </c>
      <c r="CV32" s="22" t="str">
        <f t="shared" ca="1" si="150"/>
        <v>-</v>
      </c>
      <c r="CW32" s="22" t="str">
        <f t="shared" ca="1" si="150"/>
        <v>-</v>
      </c>
      <c r="CX32" s="22" t="str">
        <f t="shared" ca="1" si="150"/>
        <v>-</v>
      </c>
      <c r="CY32" s="22" t="str">
        <f t="shared" ca="1" si="150"/>
        <v>-</v>
      </c>
      <c r="CZ32" s="163">
        <f t="shared" ca="1" si="167"/>
        <v>0</v>
      </c>
      <c r="DA32" s="163" t="str">
        <f t="shared" ref="DA32" ca="1" si="171">CS32</f>
        <v>-</v>
      </c>
      <c r="DB32" s="163" t="str">
        <f t="shared" ref="DB32" ca="1" si="172">CT32</f>
        <v>-</v>
      </c>
      <c r="DC32" s="22" t="str">
        <f t="shared" ca="1" si="150"/>
        <v>-</v>
      </c>
      <c r="DD32" s="22" t="str">
        <f t="shared" ca="1" si="150"/>
        <v>-</v>
      </c>
      <c r="DE32" s="22" t="str">
        <f t="shared" ca="1" si="150"/>
        <v>-</v>
      </c>
      <c r="DF32" s="22">
        <f t="shared" ca="1" si="150"/>
        <v>0</v>
      </c>
      <c r="DG32" s="168">
        <f t="shared" ca="1" si="122"/>
        <v>0</v>
      </c>
      <c r="DH32" s="168">
        <f t="shared" ca="1" si="122"/>
        <v>0</v>
      </c>
      <c r="DI32" s="168">
        <f t="shared" ca="1" si="122"/>
        <v>0</v>
      </c>
      <c r="DJ32" s="22">
        <f t="shared" ca="1" si="151"/>
        <v>0</v>
      </c>
      <c r="DK32" s="22">
        <f t="shared" ca="1" si="151"/>
        <v>0</v>
      </c>
      <c r="DL32" s="22">
        <f t="shared" ca="1" si="151"/>
        <v>0</v>
      </c>
      <c r="DM32" s="22" t="str">
        <f t="shared" ca="1" si="151"/>
        <v>-</v>
      </c>
      <c r="DN32" s="22" t="str">
        <f t="shared" ca="1" si="151"/>
        <v>-</v>
      </c>
      <c r="DO32" s="168" t="str">
        <f t="shared" ca="1" si="151"/>
        <v>-</v>
      </c>
      <c r="DP32" s="168" t="str">
        <f t="shared" ca="1" si="151"/>
        <v>-</v>
      </c>
      <c r="DQ32" s="22" t="str">
        <f t="shared" ca="1" si="151"/>
        <v>-</v>
      </c>
      <c r="DR32" s="22" t="str">
        <f t="shared" ca="1" si="151"/>
        <v>-</v>
      </c>
      <c r="DS32" s="22" t="str">
        <f t="shared" ca="1" si="151"/>
        <v>-</v>
      </c>
      <c r="DT32" s="22" t="str">
        <f t="shared" ca="1" si="151"/>
        <v>-</v>
      </c>
      <c r="DU32" s="22" t="str">
        <f t="shared" ca="1" si="151"/>
        <v>-</v>
      </c>
      <c r="DV32" s="22" t="str">
        <f t="shared" ca="1" si="151"/>
        <v>-</v>
      </c>
      <c r="DW32" s="22" t="str">
        <f t="shared" ca="1" si="151"/>
        <v>-</v>
      </c>
      <c r="DX32" s="10"/>
      <c r="DY32" s="168">
        <f t="shared" ca="1" si="152"/>
        <v>1</v>
      </c>
      <c r="DZ32" s="22" t="str">
        <f t="shared" ca="1" si="152"/>
        <v>-</v>
      </c>
      <c r="EA32" s="168" t="str">
        <f t="shared" ca="1" si="152"/>
        <v>-</v>
      </c>
      <c r="EB32" s="168" t="str">
        <f t="shared" ca="1" si="152"/>
        <v>-</v>
      </c>
      <c r="EC32" s="168" t="str">
        <f t="shared" ca="1" si="152"/>
        <v>-</v>
      </c>
      <c r="ED32" s="168" t="b">
        <f t="shared" ca="1" si="152"/>
        <v>0</v>
      </c>
      <c r="EE32" s="22" t="str">
        <f t="shared" ca="1" si="152"/>
        <v>-</v>
      </c>
      <c r="EF32" s="22">
        <f t="shared" ca="1" si="152"/>
        <v>0</v>
      </c>
      <c r="EG32" s="22" t="str">
        <f t="shared" ca="1" si="152"/>
        <v>-</v>
      </c>
      <c r="EH32" s="166" cm="1">
        <f t="array" aca="1" ref="EH32" ca="1">INDEX(i.rev,$K32,EH$15)</f>
        <v>1</v>
      </c>
      <c r="EI32" s="22">
        <f t="shared" ca="1" si="124"/>
        <v>0</v>
      </c>
      <c r="EJ32" s="22">
        <f t="shared" ca="1" si="152"/>
        <v>1</v>
      </c>
      <c r="EK32" s="22">
        <f t="shared" ca="1" si="152"/>
        <v>0</v>
      </c>
      <c r="EL32" s="22">
        <f t="shared" ca="1" si="152"/>
        <v>1</v>
      </c>
      <c r="EM32" s="22">
        <f t="shared" ca="1" si="152"/>
        <v>1</v>
      </c>
      <c r="EN32" s="22">
        <f t="shared" ca="1" si="152"/>
        <v>1</v>
      </c>
      <c r="EO32" s="22">
        <f t="shared" ca="1" si="152"/>
        <v>0</v>
      </c>
      <c r="EP32" s="22">
        <f t="shared" ca="1" si="152"/>
        <v>0</v>
      </c>
      <c r="EQ32" s="22">
        <f t="shared" ca="1" si="152"/>
        <v>0</v>
      </c>
      <c r="ER32" s="22">
        <f t="shared" ca="1" si="153"/>
        <v>0</v>
      </c>
      <c r="ES32" s="22">
        <f t="shared" ca="1" si="153"/>
        <v>0</v>
      </c>
      <c r="ET32" s="22">
        <f t="shared" ca="1" si="153"/>
        <v>0</v>
      </c>
      <c r="EU32" s="22">
        <f t="shared" ca="1" si="153"/>
        <v>0</v>
      </c>
      <c r="EV32" s="22">
        <f t="shared" ca="1" si="153"/>
        <v>0</v>
      </c>
      <c r="EW32" s="22">
        <f t="shared" ca="1" si="125"/>
        <v>0</v>
      </c>
      <c r="EX32" s="22">
        <f t="shared" ca="1" si="125"/>
        <v>0</v>
      </c>
      <c r="EY32" s="166" cm="1">
        <f t="array" aca="1" ref="EY32" ca="1">INDEX(i.rev,$K32,EY$15)</f>
        <v>0</v>
      </c>
      <c r="EZ32" s="22">
        <f t="shared" ca="1" si="153"/>
        <v>0</v>
      </c>
      <c r="FA32" s="166" cm="1">
        <f t="array" aca="1" ref="FA32" ca="1">INDEX(i.rev,$K32,FA$15)</f>
        <v>1</v>
      </c>
      <c r="FB32" s="22">
        <f t="shared" ca="1" si="153"/>
        <v>0</v>
      </c>
      <c r="FC32" s="168">
        <f t="shared" ca="1" si="153"/>
        <v>0</v>
      </c>
      <c r="FD32" s="168">
        <f t="shared" ca="1" si="153"/>
        <v>0</v>
      </c>
      <c r="FE32" s="168">
        <f t="shared" ca="1" si="153"/>
        <v>0</v>
      </c>
      <c r="FF32" s="168">
        <f t="shared" ca="1" si="95"/>
        <v>0</v>
      </c>
      <c r="FG32" s="168">
        <f t="shared" ca="1" si="95"/>
        <v>0</v>
      </c>
      <c r="FH32" s="168">
        <f t="shared" ca="1" si="95"/>
        <v>0</v>
      </c>
      <c r="FI32" s="10"/>
      <c r="FJ32" s="22" t="str">
        <f t="shared" ca="1" si="154"/>
        <v>-</v>
      </c>
      <c r="FK32" s="22" t="str">
        <f t="shared" ca="1" si="154"/>
        <v>-</v>
      </c>
      <c r="FL32" s="22" t="str">
        <f t="shared" ca="1" si="154"/>
        <v>-</v>
      </c>
      <c r="FM32" s="22" t="str">
        <f t="shared" ca="1" si="154"/>
        <v>-</v>
      </c>
      <c r="FN32" s="168" t="str">
        <f t="shared" ca="1" si="154"/>
        <v>-</v>
      </c>
      <c r="FO32" s="5" t="b">
        <f t="shared" si="126"/>
        <v>0</v>
      </c>
      <c r="FP32" s="5" t="b">
        <f t="shared" si="126"/>
        <v>0</v>
      </c>
      <c r="FQ32" s="5" t="b">
        <f t="shared" si="126"/>
        <v>1</v>
      </c>
      <c r="FR32" s="168">
        <f t="shared" ca="1" si="154"/>
        <v>0</v>
      </c>
      <c r="FS32" s="166">
        <f t="shared" ca="1" si="127"/>
        <v>1</v>
      </c>
      <c r="FT32" s="166">
        <f t="shared" ca="1" si="127"/>
        <v>1</v>
      </c>
      <c r="FU32" s="168" t="str">
        <f t="shared" ca="1" si="95"/>
        <v>-</v>
      </c>
      <c r="FV32" s="168" t="str">
        <f t="shared" ca="1" si="95"/>
        <v>-</v>
      </c>
      <c r="FW32" s="168" t="str">
        <f t="shared" ca="1" si="95"/>
        <v>-</v>
      </c>
      <c r="FX32" s="168" t="str">
        <f t="shared" ca="1" si="95"/>
        <v>-</v>
      </c>
      <c r="FY32" s="168" t="str">
        <f t="shared" ca="1" si="95"/>
        <v>-</v>
      </c>
      <c r="FZ32" s="22" t="str">
        <f t="shared" ca="1" si="155"/>
        <v>-</v>
      </c>
      <c r="GA32" s="22" t="str">
        <f t="shared" ca="1" si="155"/>
        <v>-</v>
      </c>
      <c r="GB32" s="5" t="b">
        <f t="array" aca="1" ref="GB32" ca="1">IF(OR(GC32:GC32&lt;&gt;"-"),TRUE,"-")</f>
        <v>1</v>
      </c>
      <c r="GC32" s="144">
        <f t="shared" ca="1" si="168"/>
        <v>2</v>
      </c>
      <c r="GD32" s="5" t="str">
        <f t="array" aca="1" ref="GD32" ca="1">IF(OR(GE32:GE32&lt;&gt;"-"),TRUE,"-")</f>
        <v>-</v>
      </c>
      <c r="GE32" s="22" t="str">
        <f t="shared" ca="1" si="156"/>
        <v>-</v>
      </c>
      <c r="GF32" s="22" t="b">
        <f t="shared" ca="1" si="102"/>
        <v>1</v>
      </c>
      <c r="GG32" s="22">
        <f t="shared" ca="1" si="102"/>
        <v>2</v>
      </c>
      <c r="GH32" s="22" t="str">
        <f t="shared" ca="1" si="103"/>
        <v>-</v>
      </c>
      <c r="GI32" s="22" t="str">
        <f t="shared" ca="1" si="103"/>
        <v>-</v>
      </c>
      <c r="GJ32" s="168" t="str">
        <f t="shared" ca="1" si="104"/>
        <v>-</v>
      </c>
      <c r="GK32" s="168" t="str">
        <f t="shared" ca="1" si="104"/>
        <v>-</v>
      </c>
      <c r="GL32" s="168" t="str">
        <f t="shared" ca="1" si="104"/>
        <v>-</v>
      </c>
      <c r="GM32" s="168" t="str">
        <f t="shared" ca="1" si="104"/>
        <v>-</v>
      </c>
      <c r="GN32" s="22" t="str">
        <f t="shared" ca="1" si="128"/>
        <v>-</v>
      </c>
      <c r="GO32" s="165">
        <f t="shared" ca="1" si="128"/>
        <v>0.5</v>
      </c>
      <c r="GP32" s="165">
        <f t="shared" ca="1" si="128"/>
        <v>0.9</v>
      </c>
      <c r="GQ32" s="165">
        <f t="shared" ca="1" si="128"/>
        <v>0.5</v>
      </c>
      <c r="GR32" s="165">
        <f t="shared" ca="1" si="128"/>
        <v>0.5</v>
      </c>
      <c r="GS32" s="165">
        <f t="shared" ca="1" si="128"/>
        <v>0</v>
      </c>
      <c r="GT32" s="165">
        <f t="shared" ca="1" si="128"/>
        <v>0</v>
      </c>
      <c r="GU32" s="165" t="str">
        <f t="shared" ca="1" si="128"/>
        <v>-</v>
      </c>
      <c r="GV32" s="168" t="str">
        <f t="shared" ca="1" si="128"/>
        <v>-</v>
      </c>
      <c r="GW32" s="168" t="str">
        <f t="shared" ca="1" si="128"/>
        <v>-</v>
      </c>
      <c r="GX32" s="117" t="b">
        <f t="shared" ca="1" si="157"/>
        <v>0</v>
      </c>
      <c r="GY32" s="117" t="str">
        <f t="shared" ca="1" si="129"/>
        <v>-</v>
      </c>
      <c r="GZ32" s="117" t="str">
        <f t="shared" ca="1" si="169"/>
        <v>-</v>
      </c>
      <c r="HA32" s="117" t="str">
        <f t="shared" ca="1" si="169"/>
        <v>-</v>
      </c>
      <c r="HB32" s="117" t="str">
        <f t="shared" ca="1" si="169"/>
        <v>-</v>
      </c>
      <c r="HC32" s="117" t="str">
        <f t="shared" ca="1" si="169"/>
        <v>-</v>
      </c>
      <c r="HD32" s="117" t="str">
        <f t="shared" ca="1" si="169"/>
        <v>-</v>
      </c>
      <c r="HE32" s="117" t="str">
        <f t="shared" ca="1" si="169"/>
        <v>-</v>
      </c>
      <c r="HF32" s="117" t="str">
        <f t="shared" ca="1" si="169"/>
        <v>-</v>
      </c>
      <c r="HG32" s="117" t="str">
        <f t="shared" ca="1" si="169"/>
        <v>-</v>
      </c>
      <c r="HH32" s="117" t="str">
        <f t="shared" ca="1" si="169"/>
        <v>-</v>
      </c>
      <c r="HI32" s="117" t="str">
        <f t="shared" ref="GZ32:IO38" ca="1" si="173">OFFSET(HI$5,$B32,0)</f>
        <v>-</v>
      </c>
      <c r="HJ32" s="117" t="str">
        <f t="shared" ca="1" si="173"/>
        <v>-</v>
      </c>
      <c r="HK32" s="117" t="str">
        <f t="shared" ca="1" si="173"/>
        <v>-</v>
      </c>
      <c r="HL32" s="117" t="str">
        <f t="shared" ca="1" si="173"/>
        <v>-</v>
      </c>
      <c r="HM32" s="117" t="str">
        <f t="shared" ca="1" si="173"/>
        <v>-</v>
      </c>
      <c r="HN32" s="117" t="str">
        <f t="shared" ca="1" si="173"/>
        <v>-</v>
      </c>
      <c r="HO32" s="117" t="str">
        <f t="shared" ca="1" si="173"/>
        <v>-</v>
      </c>
      <c r="HP32" s="117" t="str">
        <f t="shared" ca="1" si="173"/>
        <v>-</v>
      </c>
      <c r="HQ32" s="117" t="str">
        <f t="shared" ca="1" si="173"/>
        <v>-</v>
      </c>
      <c r="HR32" s="117" t="str">
        <f t="shared" ca="1" si="173"/>
        <v>-</v>
      </c>
      <c r="HS32" s="117" t="str">
        <f t="shared" ca="1" si="173"/>
        <v>-</v>
      </c>
      <c r="HT32" s="117" t="str">
        <f t="shared" ca="1" si="173"/>
        <v>-</v>
      </c>
      <c r="HU32" s="117" t="str">
        <f t="shared" ca="1" si="173"/>
        <v>-</v>
      </c>
      <c r="HV32" s="117" t="str">
        <f t="shared" ca="1" si="173"/>
        <v>-</v>
      </c>
      <c r="HW32" s="117" t="str">
        <f t="shared" ca="1" si="173"/>
        <v>-</v>
      </c>
      <c r="HX32" s="117" t="str">
        <f t="shared" ca="1" si="173"/>
        <v>-</v>
      </c>
      <c r="HY32" s="117" t="str">
        <f t="shared" ca="1" si="173"/>
        <v>-</v>
      </c>
      <c r="HZ32" s="117" t="str">
        <f t="shared" ca="1" si="173"/>
        <v>-</v>
      </c>
      <c r="IA32" s="117" t="str">
        <f t="shared" ca="1" si="173"/>
        <v>-</v>
      </c>
      <c r="IB32" s="117" t="str">
        <f t="shared" ca="1" si="173"/>
        <v>-</v>
      </c>
      <c r="IC32" s="117" t="str">
        <f t="shared" ca="1" si="173"/>
        <v>-</v>
      </c>
      <c r="ID32" s="117" t="str">
        <f t="shared" ca="1" si="173"/>
        <v>-</v>
      </c>
      <c r="IE32" s="117" t="str">
        <f t="shared" ca="1" si="173"/>
        <v>-</v>
      </c>
      <c r="IF32" s="117" t="str">
        <f t="shared" ca="1" si="173"/>
        <v>-</v>
      </c>
      <c r="IG32" s="117" t="str">
        <f t="shared" ca="1" si="173"/>
        <v>-</v>
      </c>
      <c r="IH32" s="117" t="str">
        <f t="shared" ca="1" si="173"/>
        <v>-</v>
      </c>
      <c r="II32" s="117" t="str">
        <f t="shared" ca="1" si="173"/>
        <v>-</v>
      </c>
      <c r="IJ32" s="117" t="str">
        <f t="shared" ca="1" si="173"/>
        <v>-</v>
      </c>
      <c r="IK32" s="117" t="str">
        <f t="shared" ca="1" si="173"/>
        <v>-</v>
      </c>
      <c r="IL32" s="117" t="str">
        <f t="shared" ca="1" si="173"/>
        <v>-</v>
      </c>
      <c r="IM32" s="117" t="str">
        <f t="shared" ca="1" si="173"/>
        <v>-</v>
      </c>
      <c r="IN32" s="117" t="str">
        <f t="shared" ca="1" si="173"/>
        <v>-</v>
      </c>
      <c r="IO32" s="117" t="str">
        <f t="shared" ca="1" si="173"/>
        <v>-</v>
      </c>
      <c r="IP32" s="117" t="str">
        <f t="shared" ca="1" si="129"/>
        <v>-</v>
      </c>
      <c r="IQ32" s="117" t="str">
        <f t="shared" ca="1" si="129"/>
        <v>-</v>
      </c>
      <c r="IR32" s="117" t="str">
        <f t="shared" ca="1" si="129"/>
        <v>-</v>
      </c>
      <c r="IS32" s="117" t="str">
        <f t="shared" ca="1" si="129"/>
        <v>-</v>
      </c>
      <c r="IT32" s="117" t="str">
        <f t="shared" ca="1" si="129"/>
        <v>-</v>
      </c>
      <c r="IU32" s="117" t="str">
        <f t="shared" ca="1" si="129"/>
        <v>-</v>
      </c>
      <c r="IV32" s="117" t="str">
        <f t="shared" ca="1" si="129"/>
        <v>-</v>
      </c>
      <c r="IW32" s="117" t="str">
        <f t="shared" ca="1" si="129"/>
        <v>-</v>
      </c>
      <c r="IX32" s="117" t="str">
        <f t="shared" ca="1" si="129"/>
        <v>-</v>
      </c>
      <c r="IY32" s="117" t="str">
        <f t="shared" ca="1" si="129"/>
        <v>-</v>
      </c>
      <c r="IZ32" s="10"/>
      <c r="JA32" s="166">
        <f t="shared" ca="1" si="130"/>
        <v>4.4999999999999998E-2</v>
      </c>
      <c r="JB32" s="166">
        <f t="shared" ca="1" si="131"/>
        <v>4.4999999999999998E-2</v>
      </c>
      <c r="JC32" s="168">
        <f t="shared" ca="1" si="128"/>
        <v>1</v>
      </c>
      <c r="JD32" s="22">
        <f t="shared" ca="1" si="128"/>
        <v>0</v>
      </c>
      <c r="JE32" s="22">
        <f t="shared" ca="1" si="128"/>
        <v>1</v>
      </c>
      <c r="JF32" s="22">
        <f t="shared" ca="1" si="128"/>
        <v>1</v>
      </c>
      <c r="JG32" s="22">
        <f t="shared" ca="1" si="128"/>
        <v>0</v>
      </c>
      <c r="JH32" s="22">
        <f t="shared" ca="1" si="128"/>
        <v>70</v>
      </c>
      <c r="JI32" s="22">
        <f t="shared" ca="1" si="158"/>
        <v>50</v>
      </c>
      <c r="JJ32" s="22">
        <f t="shared" ca="1" si="158"/>
        <v>70</v>
      </c>
      <c r="JK32" s="22">
        <f t="shared" ca="1" si="158"/>
        <v>50</v>
      </c>
      <c r="JL32" s="5">
        <f t="shared" ca="1" si="132"/>
        <v>1</v>
      </c>
      <c r="JM32" s="5">
        <f t="shared" ca="1" si="133"/>
        <v>1</v>
      </c>
      <c r="JN32" s="5">
        <f t="shared" ca="1" si="134"/>
        <v>1</v>
      </c>
      <c r="JO32" s="166">
        <f t="shared" ca="1" si="135"/>
        <v>1</v>
      </c>
      <c r="JP32" s="166">
        <f t="shared" ca="1" si="135"/>
        <v>1</v>
      </c>
      <c r="JQ32" s="22">
        <f t="shared" ca="1" si="158"/>
        <v>1</v>
      </c>
      <c r="JR32" s="10"/>
      <c r="JS32" s="22">
        <f t="shared" ca="1" si="158"/>
        <v>1</v>
      </c>
      <c r="JT32" s="166">
        <f t="shared" ca="1" si="136"/>
        <v>1</v>
      </c>
      <c r="JU32" s="168">
        <f t="shared" ca="1" si="158"/>
        <v>1</v>
      </c>
      <c r="JV32" s="22">
        <f t="shared" ca="1" si="158"/>
        <v>1</v>
      </c>
      <c r="JW32" s="22">
        <f t="shared" ca="1" si="158"/>
        <v>1</v>
      </c>
      <c r="JX32" s="168">
        <f t="shared" ca="1" si="158"/>
        <v>1</v>
      </c>
      <c r="JY32" s="22">
        <f t="shared" ca="1" si="158"/>
        <v>1</v>
      </c>
      <c r="JZ32" s="22">
        <f t="shared" ca="1" si="158"/>
        <v>1</v>
      </c>
      <c r="KA32" s="166">
        <f t="shared" ca="1" si="137"/>
        <v>1</v>
      </c>
      <c r="KB32" s="166">
        <f t="shared" ca="1" si="138"/>
        <v>1</v>
      </c>
      <c r="KC32" s="166">
        <f t="shared" ca="1" si="139"/>
        <v>1</v>
      </c>
      <c r="KD32" s="166" t="str">
        <f t="shared" ca="1" si="140"/>
        <v>-</v>
      </c>
      <c r="KE32" s="166" t="str">
        <f t="shared" ca="1" si="141"/>
        <v>-</v>
      </c>
      <c r="KF32" s="166" t="str">
        <f t="shared" ca="1" si="142"/>
        <v>-</v>
      </c>
      <c r="KG32" s="166" t="b">
        <f t="shared" ca="1" si="143"/>
        <v>0</v>
      </c>
      <c r="KH32" s="22">
        <f t="shared" ca="1" si="159"/>
        <v>0</v>
      </c>
      <c r="KI32" s="27">
        <v>0</v>
      </c>
    </row>
    <row r="33" spans="1:295" s="127" customFormat="1" outlineLevel="1">
      <c r="A33" s="126">
        <f t="shared" ref="A33:A42" si="174">ROW(A33)-5</f>
        <v>28</v>
      </c>
      <c r="B33" s="170">
        <f>$A24</f>
        <v>19</v>
      </c>
      <c r="C33" s="148">
        <v>300</v>
      </c>
      <c r="D33" s="148" t="s">
        <v>884</v>
      </c>
      <c r="E33" s="148" t="b">
        <v>1</v>
      </c>
      <c r="F33" s="127" t="b">
        <v>0</v>
      </c>
      <c r="G33" s="127" t="b">
        <f t="shared" si="145"/>
        <v>1</v>
      </c>
      <c r="H33" s="144">
        <v>3</v>
      </c>
      <c r="I33" s="122">
        <v>2</v>
      </c>
      <c r="J33" s="122">
        <f t="shared" ca="1" si="146"/>
        <v>1</v>
      </c>
      <c r="K33" s="122">
        <f t="shared" ca="1" si="146"/>
        <v>1</v>
      </c>
      <c r="L33" s="144">
        <f t="shared" ca="1" si="146"/>
        <v>1</v>
      </c>
      <c r="M33" s="144">
        <f t="shared" ca="1" si="146"/>
        <v>1</v>
      </c>
      <c r="N33" s="144">
        <f t="shared" ca="1" si="146"/>
        <v>1</v>
      </c>
      <c r="O33" s="144">
        <f t="shared" ca="1" si="146"/>
        <v>1</v>
      </c>
      <c r="P33" s="144">
        <f t="shared" ca="1" si="146"/>
        <v>1</v>
      </c>
      <c r="Q33" s="144">
        <f t="shared" ca="1" si="146"/>
        <v>1</v>
      </c>
      <c r="R33" s="144">
        <f t="shared" ca="1" si="146"/>
        <v>2</v>
      </c>
      <c r="S33" s="144">
        <f t="shared" ca="1" si="146"/>
        <v>1</v>
      </c>
      <c r="T33" s="144">
        <f t="shared" ca="1" si="146"/>
        <v>1</v>
      </c>
      <c r="U33" s="144">
        <f t="shared" ca="1" si="146"/>
        <v>1</v>
      </c>
      <c r="V33" s="144">
        <f t="shared" ca="1" si="146"/>
        <v>1</v>
      </c>
      <c r="W33" s="144">
        <f t="shared" ca="1" si="146"/>
        <v>1</v>
      </c>
      <c r="X33" s="144">
        <f t="shared" ca="1" si="146"/>
        <v>1</v>
      </c>
      <c r="Y33" s="144">
        <f t="shared" ca="1" si="146"/>
        <v>1</v>
      </c>
      <c r="AA33" s="162" t="str" cm="1">
        <f t="array" aca="1" ref="AA33" ca="1">TEXT(LEFT(OFFSET(AA33,-1,0),5)+1,"00000")&amp;MID(OFFSET(AA33,-1,0),6,FIND(" ",OFFSET(AA33,-1,0),7)-5)
&amp;INDEX(DataMaster!$B$10:$B$12,$I33)         &amp;IF($J33=1,""," Risk"&amp;INDEX(i.risk_aversion,$J33,1))    &amp;IF($K33=1,""," REV"&amp; INDEX(DataMaster!$B$54:$B$58,$K33))              &amp; IF($L33=1,""," Minroe"&amp;INDEX(minroe,$L33))              &amp;  IF($M33=1,""," Overdraw"&amp;INDEX(overdraw,$M33))
&amp; IF($N33=1,""," Mach"&amp;INDEX(i.mach_option,$N33))
&amp; IF($O33=1,""," Interest"&amp;INDEX(i.interest_rate,$O33))            &amp; IF($P33=1,""," Opp cost"&amp;INDEX(i.opp_cost_capital,$P33))           &amp; IF($Q33=1,""," Casual_ub"&amp;INDEX(i.casual_ub,$Q33))           &amp; IF($R33=1,""," Cropgraze"&amp;INDEX(i.cropgraze_inc,$R33))
&amp; IF($S33=1,""," Yield"&amp;INDEX(i.all_rot_yield,$S33))          &amp; IF($T33=1,""," Pasture"&amp;INDEX(i.pasture_prod,$T33))          &amp; IF($U33=1,""," Scan"&amp;INDEX(i.scan,$U33))
&amp; IF($JL33=1,""," WP"&amp;TEXT($JL33*100,"000p"))                &amp; IF($JM33=1,""," MP"&amp;TEXT($JM33*100,"000p"))                      &amp; IF($JN33=1,""," GP"&amp;TEXT($JN33*100,"000p"))          &amp; IF($JO33=1,""," Can"&amp;TEXT($JO33*100,"000p"))
&amp; " (F"&amp;3+IFERROR(1*$CH33,0)+IFERROR(1*$CI33,0)&amp;3-IFERROR(1*NOT($CK33),0)&amp;"N"&amp;$CP33&amp;$CQ33&amp;")"</f>
        <v>00009 Feedsupply DSP CropgrazeFALSE (F33N11)</v>
      </c>
      <c r="AB33" s="10" t="str">
        <f ca="1">IF(COUNTIF(AA$5:AA33,AA33)=1,"-","Dup")</f>
        <v>-</v>
      </c>
      <c r="AC33" s="10"/>
      <c r="AD33" s="167" t="s">
        <v>36</v>
      </c>
      <c r="AE33" s="156" t="str">
        <f t="shared" ca="1" si="116"/>
        <v>-</v>
      </c>
      <c r="AF33" s="167" t="s">
        <v>36</v>
      </c>
      <c r="AG33" s="167" t="s">
        <v>36</v>
      </c>
      <c r="AH33" s="156" t="str">
        <f t="shared" ca="1" si="117"/>
        <v>-</v>
      </c>
      <c r="AI33" s="168" t="b">
        <f t="shared" ca="1" si="117"/>
        <v>1</v>
      </c>
      <c r="AJ33" s="10"/>
      <c r="AK33" s="166" t="b">
        <f t="shared" si="118"/>
        <v>0</v>
      </c>
      <c r="AL33" s="166" t="str">
        <f t="shared" si="118"/>
        <v>-</v>
      </c>
      <c r="AM33" s="166" t="b">
        <f t="shared" si="118"/>
        <v>0</v>
      </c>
      <c r="AN33" s="166" t="b">
        <f t="shared" si="118"/>
        <v>1</v>
      </c>
      <c r="AO33" s="166" t="b">
        <f t="shared" si="118"/>
        <v>0</v>
      </c>
      <c r="AP33" s="192" t="b">
        <v>1</v>
      </c>
      <c r="AQ33" s="166">
        <f t="shared" ca="1" si="119"/>
        <v>0</v>
      </c>
      <c r="AR33" s="166" t="b">
        <f t="shared" ca="1" si="120"/>
        <v>0</v>
      </c>
      <c r="AS33" s="166" t="b">
        <f t="shared" ca="1" si="120"/>
        <v>0</v>
      </c>
      <c r="AT33" s="166" t="str">
        <f t="shared" ca="1" si="120"/>
        <v>-</v>
      </c>
      <c r="AU33" s="166" t="str">
        <f t="shared" ca="1" si="120"/>
        <v>-</v>
      </c>
      <c r="AV33" s="166" t="str">
        <f t="shared" ca="1" si="120"/>
        <v>-</v>
      </c>
      <c r="AW33" s="10"/>
      <c r="AX33" s="167" t="b">
        <v>0</v>
      </c>
      <c r="AY33" s="167" t="b">
        <v>0</v>
      </c>
      <c r="AZ33" s="167" t="b">
        <v>0</v>
      </c>
      <c r="BA33" s="168" t="str">
        <f ca="1">OFFSET(BA$5,$B33,0)</f>
        <v>-</v>
      </c>
      <c r="BB33" s="167" t="b">
        <v>1</v>
      </c>
      <c r="BC33" s="156" t="str">
        <f t="shared" ref="BB33:BD41" ca="1" si="175">OFFSET(BC$5,$B33,0)</f>
        <v>-</v>
      </c>
      <c r="BD33" s="156" t="b">
        <f t="shared" ca="1" si="175"/>
        <v>1</v>
      </c>
      <c r="BE33" s="155">
        <f>VALUE($H33&amp;$I33&amp;"01")</f>
        <v>3201</v>
      </c>
      <c r="BF33" s="22" t="str">
        <f t="shared" ref="BF33:CI39" ca="1" si="176">OFFSET(BF$5,$B33,0)</f>
        <v>-</v>
      </c>
      <c r="BG33" s="156">
        <f t="shared" ca="1" si="176"/>
        <v>1</v>
      </c>
      <c r="BH33" s="156">
        <f t="shared" ca="1" si="176"/>
        <v>1</v>
      </c>
      <c r="BI33" s="156" t="str">
        <f t="shared" ca="1" si="176"/>
        <v>-</v>
      </c>
      <c r="BJ33" s="156" t="str">
        <f t="shared" ca="1" si="176"/>
        <v>-</v>
      </c>
      <c r="BK33" s="10"/>
      <c r="BL33" s="156" t="str">
        <f t="shared" ca="1" si="176"/>
        <v>-</v>
      </c>
      <c r="BM33" s="156" t="str">
        <f t="shared" ca="1" si="176"/>
        <v>-</v>
      </c>
      <c r="BN33" s="156" t="str">
        <f t="shared" ca="1" si="176"/>
        <v>-</v>
      </c>
      <c r="BO33" s="156" t="str">
        <f t="shared" ca="1" si="176"/>
        <v>-</v>
      </c>
      <c r="BP33" s="156" t="str">
        <f t="shared" ca="1" si="176"/>
        <v>-</v>
      </c>
      <c r="BQ33" s="156" t="str">
        <f t="shared" ca="1" si="176"/>
        <v>-</v>
      </c>
      <c r="BR33" s="156" t="str">
        <f t="shared" ca="1" si="176"/>
        <v>-</v>
      </c>
      <c r="BS33" s="156" t="str">
        <f t="shared" ca="1" si="176"/>
        <v>-</v>
      </c>
      <c r="BT33" s="156" t="str">
        <f t="shared" ca="1" si="176"/>
        <v>-</v>
      </c>
      <c r="BU33" s="156" t="str">
        <f t="shared" ca="1" si="176"/>
        <v>-</v>
      </c>
      <c r="BV33" s="156" t="str">
        <f t="shared" ca="1" si="176"/>
        <v>-</v>
      </c>
      <c r="BW33" s="166" t="str" cm="1">
        <f t="array" aca="1" ref="BW33" ca="1">INDEX(i.rev,$K33,BW$15)</f>
        <v>-</v>
      </c>
      <c r="BX33" s="166" t="str" cm="1">
        <f t="array" aca="1" ref="BX33" ca="1">INDEX(i.rev,$K33,BX$15)</f>
        <v>-</v>
      </c>
      <c r="BY33" s="166" t="str" cm="1">
        <f t="array" aca="1" ref="BY33" ca="1">INDEX(i.rev,$K33,BY$15)</f>
        <v>-</v>
      </c>
      <c r="BZ33" s="166" t="str" cm="1">
        <f t="array" aca="1" ref="BZ33" ca="1">INDEX(i.rev,$K33,BZ$15)</f>
        <v>-</v>
      </c>
      <c r="CA33" s="166" t="str" cm="1">
        <f t="array" aca="1" ref="CA33" ca="1">INDEX(i.rev,$K33,CA$15)</f>
        <v>-</v>
      </c>
      <c r="CB33" s="166" t="str" cm="1">
        <f t="array" aca="1" ref="CB33" ca="1">INDEX(i.rev,$K33,CB$15)</f>
        <v>-</v>
      </c>
      <c r="CC33" s="166" t="str" cm="1">
        <f t="array" aca="1" ref="CC33" ca="1">INDEX(i.rev,$K33,CC$15)</f>
        <v>-</v>
      </c>
      <c r="CD33" s="166" t="str" cm="1">
        <f t="array" aca="1" ref="CD33" ca="1">INDEX(i.rev,$K33,CD$15)</f>
        <v>-</v>
      </c>
      <c r="CE33" s="166" t="str" cm="1">
        <f t="array" aca="1" ref="CE33" ca="1">INDEX(i.rev,$K33,CE$15)</f>
        <v>-</v>
      </c>
      <c r="CF33" s="166" t="str" cm="1">
        <f t="array" aca="1" ref="CF33" ca="1">INDEX(i.rev,$K33,CF$15)</f>
        <v>-</v>
      </c>
      <c r="CG33" s="10"/>
      <c r="CH33" s="156" t="str">
        <f t="shared" ca="1" si="176"/>
        <v>-</v>
      </c>
      <c r="CI33" s="156" t="str">
        <f t="shared" ca="1" si="176"/>
        <v>-</v>
      </c>
      <c r="CJ33" s="22" t="str">
        <f t="shared" ref="CJ33:DG34" ca="1" si="177">OFFSET(CJ$5,$B33,0)</f>
        <v>-</v>
      </c>
      <c r="CK33" s="22" t="str">
        <f t="shared" ca="1" si="177"/>
        <v>-</v>
      </c>
      <c r="CL33" s="22" t="str">
        <f t="shared" ca="1" si="177"/>
        <v>-</v>
      </c>
      <c r="CM33" s="22" t="str">
        <f t="shared" ca="1" si="177"/>
        <v>-</v>
      </c>
      <c r="CN33" s="22" t="str">
        <f t="shared" ca="1" si="177"/>
        <v>-</v>
      </c>
      <c r="CO33" s="22" t="str">
        <f t="shared" ca="1" si="177"/>
        <v>-</v>
      </c>
      <c r="CP33" s="156">
        <f t="shared" ca="1" si="177"/>
        <v>1</v>
      </c>
      <c r="CQ33" s="156">
        <f t="shared" ca="1" si="177"/>
        <v>1</v>
      </c>
      <c r="CR33" s="156">
        <f t="shared" ca="1" si="177"/>
        <v>0</v>
      </c>
      <c r="CS33" s="156" t="str">
        <f t="shared" ca="1" si="177"/>
        <v>-</v>
      </c>
      <c r="CT33" s="22" t="str">
        <f t="shared" ca="1" si="177"/>
        <v>-</v>
      </c>
      <c r="CU33" s="22" t="str">
        <f t="shared" ca="1" si="177"/>
        <v>-</v>
      </c>
      <c r="CV33" s="22" t="str">
        <f t="shared" ca="1" si="177"/>
        <v>-</v>
      </c>
      <c r="CW33" s="22" t="str">
        <f t="shared" ca="1" si="177"/>
        <v>-</v>
      </c>
      <c r="CX33" s="22" t="str">
        <f t="shared" ca="1" si="177"/>
        <v>-</v>
      </c>
      <c r="CY33" s="22" t="str">
        <f t="shared" ca="1" si="177"/>
        <v>-</v>
      </c>
      <c r="CZ33" s="22">
        <f t="shared" ca="1" si="177"/>
        <v>0</v>
      </c>
      <c r="DA33" s="22" t="str">
        <f t="shared" ca="1" si="177"/>
        <v>-</v>
      </c>
      <c r="DB33" s="22" t="str">
        <f t="shared" ca="1" si="177"/>
        <v>-</v>
      </c>
      <c r="DC33" s="22" t="str">
        <f t="shared" ca="1" si="177"/>
        <v>-</v>
      </c>
      <c r="DD33" s="22" t="str">
        <f t="shared" ca="1" si="177"/>
        <v>-</v>
      </c>
      <c r="DE33" s="22" t="str">
        <f t="shared" ca="1" si="177"/>
        <v>-</v>
      </c>
      <c r="DF33" s="22">
        <f t="shared" ca="1" si="177"/>
        <v>0</v>
      </c>
      <c r="DG33" s="168">
        <f t="shared" ca="1" si="177"/>
        <v>0</v>
      </c>
      <c r="DH33" s="168">
        <f t="shared" ref="DG33:DI35" ca="1" si="178">OFFSET(DH$5,$B33,0)</f>
        <v>0</v>
      </c>
      <c r="DI33" s="168">
        <f t="shared" ca="1" si="178"/>
        <v>0</v>
      </c>
      <c r="DJ33" s="22">
        <f t="shared" ca="1" si="151"/>
        <v>0</v>
      </c>
      <c r="DK33" s="22">
        <f t="shared" ca="1" si="151"/>
        <v>0</v>
      </c>
      <c r="DL33" s="22">
        <f t="shared" ca="1" si="151"/>
        <v>0</v>
      </c>
      <c r="DM33" s="22" t="str">
        <f t="shared" ca="1" si="151"/>
        <v>-</v>
      </c>
      <c r="DN33" s="22" t="str">
        <f t="shared" ca="1" si="151"/>
        <v>-</v>
      </c>
      <c r="DO33" s="168" t="str">
        <f t="shared" ca="1" si="151"/>
        <v>-</v>
      </c>
      <c r="DP33" s="168" t="str">
        <f t="shared" ca="1" si="151"/>
        <v>-</v>
      </c>
      <c r="DQ33" s="22" t="str">
        <f t="shared" ca="1" si="151"/>
        <v>-</v>
      </c>
      <c r="DR33" s="22" t="str">
        <f t="shared" ca="1" si="151"/>
        <v>-</v>
      </c>
      <c r="DS33" s="22" t="str">
        <f t="shared" ca="1" si="151"/>
        <v>-</v>
      </c>
      <c r="DT33" s="22" t="str">
        <f t="shared" ca="1" si="151"/>
        <v>-</v>
      </c>
      <c r="DU33" s="22" t="str">
        <f t="shared" ca="1" si="151"/>
        <v>-</v>
      </c>
      <c r="DV33" s="22" t="str">
        <f t="shared" ca="1" si="151"/>
        <v>-</v>
      </c>
      <c r="DW33" s="22" t="str">
        <f t="shared" ca="1" si="151"/>
        <v>-</v>
      </c>
      <c r="DX33" s="10"/>
      <c r="DY33" s="168">
        <f t="shared" ca="1" si="95"/>
        <v>1</v>
      </c>
      <c r="DZ33" s="22" t="str">
        <f t="shared" ca="1" si="95"/>
        <v>-</v>
      </c>
      <c r="EA33" s="168" t="str">
        <f t="shared" ca="1" si="95"/>
        <v>-</v>
      </c>
      <c r="EB33" s="168" t="str">
        <f t="shared" ca="1" si="95"/>
        <v>-</v>
      </c>
      <c r="EC33" s="168" t="str">
        <f t="shared" ca="1" si="95"/>
        <v>-</v>
      </c>
      <c r="ED33" s="168" t="b">
        <f t="shared" ca="1" si="95"/>
        <v>0</v>
      </c>
      <c r="EE33" s="22" t="str">
        <f t="shared" ref="EE33:GA41" ca="1" si="179">OFFSET(EE$5,$B33,0)</f>
        <v>-</v>
      </c>
      <c r="EF33" s="22">
        <f t="shared" ca="1" si="179"/>
        <v>0</v>
      </c>
      <c r="EG33" s="22" t="str">
        <f t="shared" ca="1" si="179"/>
        <v>-</v>
      </c>
      <c r="EH33" s="166" cm="1">
        <f t="array" aca="1" ref="EH33" ca="1">INDEX(i.rev,$K33,EH$15)</f>
        <v>1</v>
      </c>
      <c r="EI33" s="22">
        <f t="shared" ca="1" si="124"/>
        <v>0</v>
      </c>
      <c r="EJ33" s="22">
        <f t="shared" ca="1" si="179"/>
        <v>1</v>
      </c>
      <c r="EK33" s="22">
        <f t="shared" ca="1" si="179"/>
        <v>0</v>
      </c>
      <c r="EL33" s="22">
        <f t="shared" ca="1" si="179"/>
        <v>1</v>
      </c>
      <c r="EM33" s="22">
        <f t="shared" ca="1" si="179"/>
        <v>1</v>
      </c>
      <c r="EN33" s="22">
        <f t="shared" ca="1" si="179"/>
        <v>1</v>
      </c>
      <c r="EO33" s="22">
        <f t="shared" ca="1" si="179"/>
        <v>0</v>
      </c>
      <c r="EP33" s="22">
        <f t="shared" ca="1" si="179"/>
        <v>0</v>
      </c>
      <c r="EQ33" s="22">
        <f t="shared" ca="1" si="179"/>
        <v>0</v>
      </c>
      <c r="ER33" s="22">
        <f t="shared" ca="1" si="179"/>
        <v>0</v>
      </c>
      <c r="ES33" s="22">
        <f t="shared" ca="1" si="179"/>
        <v>0</v>
      </c>
      <c r="ET33" s="22">
        <f t="shared" ca="1" si="179"/>
        <v>0</v>
      </c>
      <c r="EU33" s="22">
        <f t="shared" ca="1" si="179"/>
        <v>0</v>
      </c>
      <c r="EV33" s="22">
        <f t="shared" ca="1" si="179"/>
        <v>0</v>
      </c>
      <c r="EW33" s="22">
        <f t="shared" ca="1" si="125"/>
        <v>0</v>
      </c>
      <c r="EX33" s="22">
        <f t="shared" ca="1" si="125"/>
        <v>0</v>
      </c>
      <c r="EY33" s="166" cm="1">
        <f t="array" aca="1" ref="EY33" ca="1">INDEX(i.rev,$K33,EY$15)</f>
        <v>0</v>
      </c>
      <c r="EZ33" s="22">
        <f t="shared" ca="1" si="179"/>
        <v>0</v>
      </c>
      <c r="FA33" s="166" cm="1">
        <f t="array" aca="1" ref="FA33" ca="1">INDEX(i.rev,$K33,FA$15)</f>
        <v>1</v>
      </c>
      <c r="FB33" s="22">
        <f t="shared" ca="1" si="179"/>
        <v>0</v>
      </c>
      <c r="FC33" s="168">
        <f t="shared" ca="1" si="179"/>
        <v>0</v>
      </c>
      <c r="FD33" s="168">
        <f t="shared" ca="1" si="179"/>
        <v>0</v>
      </c>
      <c r="FE33" s="168">
        <f t="shared" ca="1" si="179"/>
        <v>0</v>
      </c>
      <c r="FF33" s="168">
        <f t="shared" ca="1" si="179"/>
        <v>0</v>
      </c>
      <c r="FG33" s="168">
        <f t="shared" ca="1" si="179"/>
        <v>0</v>
      </c>
      <c r="FH33" s="168">
        <f t="shared" ca="1" si="179"/>
        <v>0</v>
      </c>
      <c r="FI33" s="10"/>
      <c r="FJ33" s="22" t="str">
        <f t="shared" ca="1" si="179"/>
        <v>-</v>
      </c>
      <c r="FK33" s="22" t="str">
        <f t="shared" ca="1" si="179"/>
        <v>-</v>
      </c>
      <c r="FL33" s="22" t="str">
        <f t="shared" ca="1" si="179"/>
        <v>-</v>
      </c>
      <c r="FM33" s="22" t="str">
        <f t="shared" ca="1" si="179"/>
        <v>-</v>
      </c>
      <c r="FN33" s="168" t="str">
        <f t="shared" ca="1" si="179"/>
        <v>-</v>
      </c>
      <c r="FO33" s="5" t="b">
        <f t="shared" si="126"/>
        <v>0</v>
      </c>
      <c r="FP33" s="5" t="b">
        <f t="shared" si="126"/>
        <v>0</v>
      </c>
      <c r="FQ33" s="5" t="b">
        <f t="shared" si="126"/>
        <v>1</v>
      </c>
      <c r="FR33" s="168">
        <f t="shared" ca="1" si="179"/>
        <v>0</v>
      </c>
      <c r="FS33" s="166">
        <f t="shared" ca="1" si="127"/>
        <v>1</v>
      </c>
      <c r="FT33" s="166">
        <f t="shared" ca="1" si="127"/>
        <v>1</v>
      </c>
      <c r="FU33" s="168" t="str">
        <f t="shared" ca="1" si="179"/>
        <v>-</v>
      </c>
      <c r="FV33" s="168" t="str">
        <f t="shared" ca="1" si="179"/>
        <v>-</v>
      </c>
      <c r="FW33" s="168" t="str">
        <f t="shared" ca="1" si="179"/>
        <v>-</v>
      </c>
      <c r="FX33" s="168" t="str">
        <f t="shared" ca="1" si="179"/>
        <v>-</v>
      </c>
      <c r="FY33" s="168" t="str">
        <f t="shared" ca="1" si="179"/>
        <v>-</v>
      </c>
      <c r="FZ33" s="22" t="str">
        <f t="shared" ca="1" si="179"/>
        <v>-</v>
      </c>
      <c r="GA33" s="22" t="str">
        <f t="shared" ca="1" si="179"/>
        <v>-</v>
      </c>
      <c r="GB33" s="5" t="b">
        <f t="array" aca="1" ref="GB33" ca="1">IF(OR(GC33:GC33&lt;&gt;"-"),TRUE,"-")</f>
        <v>1</v>
      </c>
      <c r="GC33" s="144">
        <f t="shared" ca="1" si="168"/>
        <v>2</v>
      </c>
      <c r="GD33" s="5" t="str">
        <f t="array" aca="1" ref="GD33" ca="1">IF(OR(GE33:GE33&lt;&gt;"-"),TRUE,"-")</f>
        <v>-</v>
      </c>
      <c r="GE33" s="22" t="str">
        <f t="shared" ref="GE33:GE41" ca="1" si="180">OFFSET(GE$5,$B33,0)</f>
        <v>-</v>
      </c>
      <c r="GF33" s="22" t="b">
        <f t="shared" ca="1" si="102"/>
        <v>1</v>
      </c>
      <c r="GG33" s="22">
        <f ca="1">OFFSET(GG$5,$B33,0)</f>
        <v>2</v>
      </c>
      <c r="GH33" s="22" t="str">
        <f t="shared" ca="1" si="103"/>
        <v>-</v>
      </c>
      <c r="GI33" s="22" t="str">
        <f ca="1">OFFSET(GI$5,$B33,0)</f>
        <v>-</v>
      </c>
      <c r="GJ33" s="168" t="str">
        <f t="shared" ref="GJ33:GM41" ca="1" si="181">OFFSET(GJ$5,$B33,0)</f>
        <v>-</v>
      </c>
      <c r="GK33" s="168" t="str">
        <f t="shared" ca="1" si="181"/>
        <v>-</v>
      </c>
      <c r="GL33" s="168" t="str">
        <f t="shared" ca="1" si="181"/>
        <v>-</v>
      </c>
      <c r="GM33" s="168" t="str">
        <f t="shared" ca="1" si="181"/>
        <v>-</v>
      </c>
      <c r="GN33" s="22" t="str">
        <f t="shared" ref="GN33:KH40" ca="1" si="182">OFFSET(GN$5,$B33,0)</f>
        <v>-</v>
      </c>
      <c r="GO33" s="165">
        <f t="shared" ca="1" si="128"/>
        <v>0.5</v>
      </c>
      <c r="GP33" s="165">
        <f t="shared" ca="1" si="128"/>
        <v>0.9</v>
      </c>
      <c r="GQ33" s="165">
        <f t="shared" ca="1" si="128"/>
        <v>0.5</v>
      </c>
      <c r="GR33" s="165">
        <f t="shared" ca="1" si="128"/>
        <v>0.5</v>
      </c>
      <c r="GS33" s="165">
        <f t="shared" ca="1" si="128"/>
        <v>0</v>
      </c>
      <c r="GT33" s="165">
        <f t="shared" ca="1" si="128"/>
        <v>0</v>
      </c>
      <c r="GU33" s="165" t="str">
        <f t="shared" ca="1" si="128"/>
        <v>-</v>
      </c>
      <c r="GV33" s="168" t="str">
        <f t="shared" ca="1" si="128"/>
        <v>-</v>
      </c>
      <c r="GW33" s="168" t="str">
        <f t="shared" ca="1" si="128"/>
        <v>-</v>
      </c>
      <c r="GX33" s="117" t="b">
        <f t="shared" ca="1" si="157"/>
        <v>0</v>
      </c>
      <c r="GY33" s="117" t="str">
        <f t="shared" ca="1" si="129"/>
        <v>-</v>
      </c>
      <c r="GZ33" s="117" t="str">
        <f t="shared" ca="1" si="173"/>
        <v>-</v>
      </c>
      <c r="HA33" s="117" t="str">
        <f t="shared" ca="1" si="173"/>
        <v>-</v>
      </c>
      <c r="HB33" s="117" t="str">
        <f t="shared" ca="1" si="173"/>
        <v>-</v>
      </c>
      <c r="HC33" s="117" t="str">
        <f t="shared" ca="1" si="173"/>
        <v>-</v>
      </c>
      <c r="HD33" s="117" t="str">
        <f t="shared" ca="1" si="173"/>
        <v>-</v>
      </c>
      <c r="HE33" s="117" t="str">
        <f t="shared" ca="1" si="173"/>
        <v>-</v>
      </c>
      <c r="HF33" s="117" t="str">
        <f t="shared" ca="1" si="173"/>
        <v>-</v>
      </c>
      <c r="HG33" s="117" t="str">
        <f t="shared" ca="1" si="173"/>
        <v>-</v>
      </c>
      <c r="HH33" s="117" t="str">
        <f t="shared" ca="1" si="173"/>
        <v>-</v>
      </c>
      <c r="HI33" s="117" t="str">
        <f t="shared" ca="1" si="173"/>
        <v>-</v>
      </c>
      <c r="HJ33" s="117" t="str">
        <f t="shared" ca="1" si="173"/>
        <v>-</v>
      </c>
      <c r="HK33" s="117" t="str">
        <f t="shared" ca="1" si="173"/>
        <v>-</v>
      </c>
      <c r="HL33" s="117" t="str">
        <f t="shared" ca="1" si="173"/>
        <v>-</v>
      </c>
      <c r="HM33" s="117" t="str">
        <f t="shared" ca="1" si="173"/>
        <v>-</v>
      </c>
      <c r="HN33" s="117" t="str">
        <f t="shared" ca="1" si="173"/>
        <v>-</v>
      </c>
      <c r="HO33" s="117" t="str">
        <f t="shared" ca="1" si="173"/>
        <v>-</v>
      </c>
      <c r="HP33" s="117" t="str">
        <f t="shared" ca="1" si="173"/>
        <v>-</v>
      </c>
      <c r="HQ33" s="117" t="str">
        <f t="shared" ca="1" si="173"/>
        <v>-</v>
      </c>
      <c r="HR33" s="117" t="str">
        <f t="shared" ca="1" si="173"/>
        <v>-</v>
      </c>
      <c r="HS33" s="117" t="str">
        <f t="shared" ca="1" si="173"/>
        <v>-</v>
      </c>
      <c r="HT33" s="117" t="str">
        <f t="shared" ca="1" si="173"/>
        <v>-</v>
      </c>
      <c r="HU33" s="117" t="str">
        <f t="shared" ca="1" si="173"/>
        <v>-</v>
      </c>
      <c r="HV33" s="117" t="str">
        <f t="shared" ca="1" si="173"/>
        <v>-</v>
      </c>
      <c r="HW33" s="117" t="str">
        <f t="shared" ca="1" si="173"/>
        <v>-</v>
      </c>
      <c r="HX33" s="117" t="str">
        <f t="shared" ca="1" si="173"/>
        <v>-</v>
      </c>
      <c r="HY33" s="117" t="str">
        <f t="shared" ca="1" si="173"/>
        <v>-</v>
      </c>
      <c r="HZ33" s="117" t="str">
        <f t="shared" ca="1" si="173"/>
        <v>-</v>
      </c>
      <c r="IA33" s="117" t="str">
        <f t="shared" ca="1" si="173"/>
        <v>-</v>
      </c>
      <c r="IB33" s="117" t="str">
        <f t="shared" ca="1" si="173"/>
        <v>-</v>
      </c>
      <c r="IC33" s="117" t="str">
        <f t="shared" ca="1" si="173"/>
        <v>-</v>
      </c>
      <c r="ID33" s="117" t="str">
        <f t="shared" ca="1" si="173"/>
        <v>-</v>
      </c>
      <c r="IE33" s="117" t="str">
        <f t="shared" ca="1" si="173"/>
        <v>-</v>
      </c>
      <c r="IF33" s="117" t="str">
        <f t="shared" ca="1" si="173"/>
        <v>-</v>
      </c>
      <c r="IG33" s="117" t="str">
        <f t="shared" ca="1" si="173"/>
        <v>-</v>
      </c>
      <c r="IH33" s="117" t="str">
        <f t="shared" ca="1" si="173"/>
        <v>-</v>
      </c>
      <c r="II33" s="117" t="str">
        <f t="shared" ca="1" si="173"/>
        <v>-</v>
      </c>
      <c r="IJ33" s="117" t="str">
        <f t="shared" ca="1" si="173"/>
        <v>-</v>
      </c>
      <c r="IK33" s="117" t="str">
        <f t="shared" ca="1" si="173"/>
        <v>-</v>
      </c>
      <c r="IL33" s="117" t="str">
        <f t="shared" ca="1" si="173"/>
        <v>-</v>
      </c>
      <c r="IM33" s="117" t="str">
        <f t="shared" ca="1" si="173"/>
        <v>-</v>
      </c>
      <c r="IN33" s="117" t="str">
        <f t="shared" ca="1" si="173"/>
        <v>-</v>
      </c>
      <c r="IO33" s="117" t="str">
        <f t="shared" ca="1" si="173"/>
        <v>-</v>
      </c>
      <c r="IP33" s="117" t="str">
        <f t="shared" ca="1" si="129"/>
        <v>-</v>
      </c>
      <c r="IQ33" s="117" t="str">
        <f t="shared" ca="1" si="129"/>
        <v>-</v>
      </c>
      <c r="IR33" s="117" t="str">
        <f t="shared" ca="1" si="129"/>
        <v>-</v>
      </c>
      <c r="IS33" s="117" t="str">
        <f t="shared" ca="1" si="129"/>
        <v>-</v>
      </c>
      <c r="IT33" s="117" t="str">
        <f t="shared" ca="1" si="129"/>
        <v>-</v>
      </c>
      <c r="IU33" s="117" t="str">
        <f t="shared" ca="1" si="129"/>
        <v>-</v>
      </c>
      <c r="IV33" s="117" t="str">
        <f t="shared" ca="1" si="129"/>
        <v>-</v>
      </c>
      <c r="IW33" s="117" t="str">
        <f t="shared" ca="1" si="129"/>
        <v>-</v>
      </c>
      <c r="IX33" s="117" t="str">
        <f t="shared" ca="1" si="129"/>
        <v>-</v>
      </c>
      <c r="IY33" s="117" t="str">
        <f t="shared" ca="1" si="129"/>
        <v>-</v>
      </c>
      <c r="IZ33" s="10"/>
      <c r="JA33" s="166">
        <f t="shared" ca="1" si="130"/>
        <v>4.4999999999999998E-2</v>
      </c>
      <c r="JB33" s="166">
        <f t="shared" ca="1" si="131"/>
        <v>4.4999999999999998E-2</v>
      </c>
      <c r="JC33" s="168">
        <f t="shared" ca="1" si="182"/>
        <v>1</v>
      </c>
      <c r="JD33" s="22">
        <f t="shared" ca="1" si="182"/>
        <v>0</v>
      </c>
      <c r="JE33" s="22">
        <f t="shared" ca="1" si="182"/>
        <v>1</v>
      </c>
      <c r="JF33" s="22">
        <f t="shared" ca="1" si="182"/>
        <v>1</v>
      </c>
      <c r="JG33" s="22">
        <f t="shared" ca="1" si="182"/>
        <v>0</v>
      </c>
      <c r="JH33" s="22">
        <f t="shared" ca="1" si="182"/>
        <v>70</v>
      </c>
      <c r="JI33" s="22">
        <f t="shared" ca="1" si="182"/>
        <v>50</v>
      </c>
      <c r="JJ33" s="22">
        <f t="shared" ca="1" si="182"/>
        <v>70</v>
      </c>
      <c r="JK33" s="22">
        <f t="shared" ca="1" si="182"/>
        <v>50</v>
      </c>
      <c r="JL33" s="5">
        <f t="shared" ca="1" si="132"/>
        <v>1</v>
      </c>
      <c r="JM33" s="5">
        <f t="shared" ca="1" si="133"/>
        <v>1</v>
      </c>
      <c r="JN33" s="5">
        <f t="shared" ca="1" si="134"/>
        <v>1</v>
      </c>
      <c r="JO33" s="166">
        <f t="shared" ca="1" si="135"/>
        <v>1</v>
      </c>
      <c r="JP33" s="166">
        <f t="shared" ca="1" si="135"/>
        <v>1</v>
      </c>
      <c r="JQ33" s="22">
        <f t="shared" ca="1" si="182"/>
        <v>1</v>
      </c>
      <c r="JR33" s="10"/>
      <c r="JS33" s="22">
        <f t="shared" ca="1" si="182"/>
        <v>1</v>
      </c>
      <c r="JT33" s="166">
        <f t="shared" ca="1" si="136"/>
        <v>1</v>
      </c>
      <c r="JU33" s="168">
        <f t="shared" ca="1" si="182"/>
        <v>1</v>
      </c>
      <c r="JV33" s="22">
        <f t="shared" ca="1" si="182"/>
        <v>1</v>
      </c>
      <c r="JW33" s="22">
        <f t="shared" ca="1" si="182"/>
        <v>1</v>
      </c>
      <c r="JX33" s="168">
        <f t="shared" ca="1" si="182"/>
        <v>1</v>
      </c>
      <c r="JY33" s="22">
        <f t="shared" ca="1" si="182"/>
        <v>1</v>
      </c>
      <c r="JZ33" s="22">
        <f t="shared" ca="1" si="182"/>
        <v>1</v>
      </c>
      <c r="KA33" s="166">
        <f t="shared" ca="1" si="137"/>
        <v>1</v>
      </c>
      <c r="KB33" s="166">
        <f t="shared" ca="1" si="138"/>
        <v>1</v>
      </c>
      <c r="KC33" s="166">
        <f t="shared" ca="1" si="139"/>
        <v>1</v>
      </c>
      <c r="KD33" s="166" t="str">
        <f t="shared" ca="1" si="140"/>
        <v>-</v>
      </c>
      <c r="KE33" s="166" t="str">
        <f t="shared" ca="1" si="141"/>
        <v>-</v>
      </c>
      <c r="KF33" s="166" t="str">
        <f t="shared" ca="1" si="142"/>
        <v>-</v>
      </c>
      <c r="KG33" s="166" t="b">
        <f t="shared" ca="1" si="143"/>
        <v>0</v>
      </c>
      <c r="KH33" s="22">
        <f t="shared" ca="1" si="182"/>
        <v>0</v>
      </c>
      <c r="KI33" s="27">
        <v>0</v>
      </c>
    </row>
    <row r="34" spans="1:295" s="127" customFormat="1" outlineLevel="2">
      <c r="A34" s="126">
        <f t="shared" si="174"/>
        <v>29</v>
      </c>
      <c r="B34" s="132">
        <f ca="1">OFFSET(B34,-1,0)+1</f>
        <v>20</v>
      </c>
      <c r="C34" s="148">
        <v>300</v>
      </c>
      <c r="D34" s="148" t="s">
        <v>884</v>
      </c>
      <c r="E34" s="148" t="b">
        <v>1</v>
      </c>
      <c r="F34" s="127" t="b">
        <v>0</v>
      </c>
      <c r="G34" s="127" t="b">
        <f t="shared" si="145"/>
        <v>1</v>
      </c>
      <c r="H34" s="144">
        <v>3</v>
      </c>
      <c r="I34" s="144">
        <f t="shared" ref="I34:Y41" ca="1" si="183">OFFSET(I34,-1,0)</f>
        <v>2</v>
      </c>
      <c r="J34" s="144">
        <f t="shared" ca="1" si="183"/>
        <v>1</v>
      </c>
      <c r="K34" s="144">
        <f t="shared" ca="1" si="183"/>
        <v>1</v>
      </c>
      <c r="L34" s="144">
        <f t="shared" ca="1" si="183"/>
        <v>1</v>
      </c>
      <c r="M34" s="144">
        <f t="shared" ca="1" si="183"/>
        <v>1</v>
      </c>
      <c r="N34" s="144">
        <f t="shared" ca="1" si="183"/>
        <v>1</v>
      </c>
      <c r="O34" s="144">
        <f t="shared" ca="1" si="183"/>
        <v>1</v>
      </c>
      <c r="P34" s="144">
        <f t="shared" ca="1" si="183"/>
        <v>1</v>
      </c>
      <c r="Q34" s="144">
        <f t="shared" ca="1" si="183"/>
        <v>1</v>
      </c>
      <c r="R34" s="144">
        <f t="shared" ca="1" si="183"/>
        <v>2</v>
      </c>
      <c r="S34" s="144">
        <f t="shared" ca="1" si="183"/>
        <v>1</v>
      </c>
      <c r="T34" s="144">
        <f t="shared" ca="1" si="183"/>
        <v>1</v>
      </c>
      <c r="U34" s="144">
        <f t="shared" ca="1" si="183"/>
        <v>1</v>
      </c>
      <c r="V34" s="144">
        <f t="shared" ca="1" si="183"/>
        <v>1</v>
      </c>
      <c r="W34" s="144">
        <f t="shared" ca="1" si="183"/>
        <v>1</v>
      </c>
      <c r="X34" s="144">
        <f t="shared" ca="1" si="183"/>
        <v>1</v>
      </c>
      <c r="Y34" s="144">
        <f t="shared" ca="1" si="183"/>
        <v>1</v>
      </c>
      <c r="AA34" s="162" t="str" cm="1">
        <f t="array" aca="1" ref="AA34" ca="1">TEXT(LEFT(OFFSET(AA34,-1,0),5)+1,"00000")&amp;MID(OFFSET(AA34,-1,0),6,FIND(" ",OFFSET(AA34,-1,0),7)-5)
&amp;INDEX(DataMaster!$B$10:$B$12,$I34)         &amp;IF($J34=1,""," Risk"&amp;INDEX(i.risk_aversion,$J34,1))    &amp;IF($K34=1,""," REV"&amp; INDEX(DataMaster!$B$54:$B$58,$K34))              &amp; IF($L34=1,""," Minroe"&amp;INDEX(minroe,$L34))              &amp;  IF($M34=1,""," Overdraw"&amp;INDEX(overdraw,$M34))
&amp; IF($N34=1,""," Mach"&amp;INDEX(i.mach_option,$N34))
&amp; IF($O34=1,""," Interest"&amp;INDEX(i.interest_rate,$O34))            &amp; IF($P34=1,""," Opp cost"&amp;INDEX(i.opp_cost_capital,$P34))           &amp; IF($Q34=1,""," Casual_ub"&amp;INDEX(i.casual_ub,$Q34))           &amp; IF($R34=1,""," Cropgraze"&amp;INDEX(i.cropgraze_inc,$R34))
&amp; IF($S34=1,""," Yield"&amp;INDEX(i.all_rot_yield,$S34))          &amp; IF($T34=1,""," Pasture"&amp;INDEX(i.pasture_prod,$T34))          &amp; IF($U34=1,""," Scan"&amp;INDEX(i.scan,$U34))
&amp; IF($JL34=1,""," WP"&amp;TEXT($JL34*100,"000p"))                &amp; IF($JM34=1,""," MP"&amp;TEXT($JM34*100,"000p"))                      &amp; IF($JN34=1,""," GP"&amp;TEXT($JN34*100,"000p"))          &amp; IF($JO34=1,""," Can"&amp;TEXT($JO34*100,"000p"))
&amp; " (F"&amp;3+IFERROR(1*$CH34,0)+IFERROR(1*$CI34,0)&amp;3-IFERROR(1*NOT($CK34),0)&amp;"N"&amp;$CP34&amp;$CQ34&amp;")"</f>
        <v>00010 Feedsupply DSP CropgrazeFALSE (F43N33)</v>
      </c>
      <c r="AB34" s="10" t="str">
        <f ca="1">IF(COUNTIF(AA$5:AA34,AA34)=1,"-","Dup")</f>
        <v>-</v>
      </c>
      <c r="AC34" s="10"/>
      <c r="AD34" s="156" t="str">
        <f t="shared" ref="AD34:AD41" ca="1" si="184">OFFSET(AD$5,$B34,0)</f>
        <v>-</v>
      </c>
      <c r="AE34" s="156" t="str">
        <f t="shared" ca="1" si="116"/>
        <v>-</v>
      </c>
      <c r="AF34" s="156" t="str">
        <f t="shared" ref="AF34:AG41" ca="1" si="185">OFFSET(AF$5,$B34,0)</f>
        <v>-</v>
      </c>
      <c r="AG34" s="156" t="str">
        <f t="shared" ca="1" si="185"/>
        <v>-</v>
      </c>
      <c r="AH34" s="156" t="str">
        <f t="shared" ca="1" si="117"/>
        <v>-</v>
      </c>
      <c r="AI34" s="168" t="b">
        <f t="shared" ca="1" si="117"/>
        <v>1</v>
      </c>
      <c r="AJ34" s="10"/>
      <c r="AK34" s="166" t="b">
        <f t="shared" ref="AK34:AO41" ca="1" si="186">INDEX(model_structure,$I34,AK$15)</f>
        <v>0</v>
      </c>
      <c r="AL34" s="166" t="str">
        <f t="shared" ca="1" si="186"/>
        <v>-</v>
      </c>
      <c r="AM34" s="166" t="b">
        <f t="shared" ca="1" si="186"/>
        <v>0</v>
      </c>
      <c r="AN34" s="166" t="b">
        <f t="shared" ca="1" si="186"/>
        <v>1</v>
      </c>
      <c r="AO34" s="166" t="b">
        <f t="shared" ca="1" si="186"/>
        <v>0</v>
      </c>
      <c r="AP34" s="192" t="b">
        <v>1</v>
      </c>
      <c r="AQ34" s="166">
        <f t="shared" ca="1" si="119"/>
        <v>0</v>
      </c>
      <c r="AR34" s="166" t="b">
        <f t="shared" ref="AR34:AV41" ca="1" si="187">INDEX(i.risk_aversion,$J34,AR$15)</f>
        <v>0</v>
      </c>
      <c r="AS34" s="166" t="b">
        <f t="shared" ca="1" si="187"/>
        <v>0</v>
      </c>
      <c r="AT34" s="166" t="str">
        <f t="shared" ca="1" si="187"/>
        <v>-</v>
      </c>
      <c r="AU34" s="166" t="str">
        <f t="shared" ca="1" si="187"/>
        <v>-</v>
      </c>
      <c r="AV34" s="166" t="str">
        <f t="shared" ca="1" si="187"/>
        <v>-</v>
      </c>
      <c r="AW34" s="10"/>
      <c r="AX34" s="156" t="b">
        <f t="shared" ref="AX34:AZ41" ca="1" si="188">OFFSET(AX$5,$B34,0)</f>
        <v>1</v>
      </c>
      <c r="AY34" s="167" t="b">
        <v>0</v>
      </c>
      <c r="AZ34" s="156" t="b">
        <f t="shared" ca="1" si="188"/>
        <v>1</v>
      </c>
      <c r="BA34" s="163">
        <f t="shared" ref="BA34:BA41" ca="1" si="189">OFFSET($BE34,-1,0)</f>
        <v>3201</v>
      </c>
      <c r="BB34" s="156" t="b">
        <f t="shared" ca="1" si="175"/>
        <v>0</v>
      </c>
      <c r="BC34" s="156" t="str">
        <f t="shared" ca="1" si="175"/>
        <v>-</v>
      </c>
      <c r="BD34" s="156" t="b">
        <f t="shared" ca="1" si="175"/>
        <v>1</v>
      </c>
      <c r="BE34" s="144">
        <f ca="1">OFFSET(BE34,-1,0)+1</f>
        <v>3202</v>
      </c>
      <c r="BF34" s="22" t="str">
        <f t="shared" ref="BF34:DF35" ca="1" si="190">OFFSET(BF$5,$B34,0)</f>
        <v>-</v>
      </c>
      <c r="BG34" s="156">
        <f t="shared" ca="1" si="176"/>
        <v>1</v>
      </c>
      <c r="BH34" s="156">
        <f t="shared" ca="1" si="176"/>
        <v>1</v>
      </c>
      <c r="BI34" s="156" t="str">
        <f t="shared" ca="1" si="176"/>
        <v>-</v>
      </c>
      <c r="BJ34" s="156" t="str">
        <f t="shared" ca="1" si="176"/>
        <v>-</v>
      </c>
      <c r="BK34" s="10"/>
      <c r="BL34" s="156" t="str">
        <f t="shared" ca="1" si="176"/>
        <v>-</v>
      </c>
      <c r="BM34" s="156" t="str">
        <f t="shared" ca="1" si="176"/>
        <v>-</v>
      </c>
      <c r="BN34" s="156" t="str">
        <f t="shared" ca="1" si="176"/>
        <v>-</v>
      </c>
      <c r="BO34" s="156" t="str">
        <f t="shared" ca="1" si="176"/>
        <v>-</v>
      </c>
      <c r="BP34" s="156" t="str">
        <f t="shared" ca="1" si="176"/>
        <v>-</v>
      </c>
      <c r="BQ34" s="156" t="str">
        <f t="shared" ca="1" si="176"/>
        <v>-</v>
      </c>
      <c r="BR34" s="156" t="str">
        <f t="shared" ca="1" si="176"/>
        <v>-</v>
      </c>
      <c r="BS34" s="156" t="str">
        <f t="shared" ca="1" si="176"/>
        <v>-</v>
      </c>
      <c r="BT34" s="156" t="str">
        <f t="shared" ca="1" si="176"/>
        <v>-</v>
      </c>
      <c r="BU34" s="156" t="str">
        <f t="shared" ca="1" si="176"/>
        <v>-</v>
      </c>
      <c r="BV34" s="156" t="str">
        <f t="shared" ca="1" si="176"/>
        <v>-</v>
      </c>
      <c r="BW34" s="166" t="str" cm="1">
        <f t="array" aca="1" ref="BW34" ca="1">INDEX(i.rev,$K34,BW$15)</f>
        <v>-</v>
      </c>
      <c r="BX34" s="166" t="str" cm="1">
        <f t="array" aca="1" ref="BX34" ca="1">INDEX(i.rev,$K34,BX$15)</f>
        <v>-</v>
      </c>
      <c r="BY34" s="166" t="str" cm="1">
        <f t="array" aca="1" ref="BY34" ca="1">INDEX(i.rev,$K34,BY$15)</f>
        <v>-</v>
      </c>
      <c r="BZ34" s="166" t="str" cm="1">
        <f t="array" aca="1" ref="BZ34" ca="1">INDEX(i.rev,$K34,BZ$15)</f>
        <v>-</v>
      </c>
      <c r="CA34" s="166" t="str" cm="1">
        <f t="array" aca="1" ref="CA34" ca="1">INDEX(i.rev,$K34,CA$15)</f>
        <v>-</v>
      </c>
      <c r="CB34" s="166" t="str" cm="1">
        <f t="array" aca="1" ref="CB34" ca="1">INDEX(i.rev,$K34,CB$15)</f>
        <v>-</v>
      </c>
      <c r="CC34" s="166" t="str" cm="1">
        <f t="array" aca="1" ref="CC34" ca="1">INDEX(i.rev,$K34,CC$15)</f>
        <v>-</v>
      </c>
      <c r="CD34" s="166" t="str" cm="1">
        <f t="array" aca="1" ref="CD34" ca="1">INDEX(i.rev,$K34,CD$15)</f>
        <v>-</v>
      </c>
      <c r="CE34" s="166" t="str" cm="1">
        <f t="array" aca="1" ref="CE34" ca="1">INDEX(i.rev,$K34,CE$15)</f>
        <v>-</v>
      </c>
      <c r="CF34" s="166" t="str" cm="1">
        <f t="array" aca="1" ref="CF34" ca="1">INDEX(i.rev,$K34,CF$15)</f>
        <v>-</v>
      </c>
      <c r="CG34" s="10"/>
      <c r="CH34" s="167" t="b">
        <v>1</v>
      </c>
      <c r="CI34" s="167" t="b">
        <v>0</v>
      </c>
      <c r="CJ34" s="22" t="str">
        <f t="shared" ca="1" si="190"/>
        <v>-</v>
      </c>
      <c r="CK34" s="22" t="str">
        <f t="shared" ca="1" si="190"/>
        <v>-</v>
      </c>
      <c r="CL34" s="22" t="str">
        <f t="shared" ca="1" si="190"/>
        <v>-</v>
      </c>
      <c r="CM34" s="22" t="str">
        <f t="shared" ca="1" si="190"/>
        <v>-</v>
      </c>
      <c r="CN34" s="22" t="str">
        <f t="shared" ca="1" si="190"/>
        <v>-</v>
      </c>
      <c r="CO34" s="22" t="str">
        <f t="shared" ca="1" si="190"/>
        <v>-</v>
      </c>
      <c r="CP34" s="167">
        <v>3</v>
      </c>
      <c r="CQ34" s="167">
        <v>3</v>
      </c>
      <c r="CR34" s="168">
        <f t="shared" ca="1" si="149"/>
        <v>0</v>
      </c>
      <c r="CS34" s="167">
        <v>2</v>
      </c>
      <c r="CT34" s="167">
        <v>-2</v>
      </c>
      <c r="CU34" s="22" t="str">
        <f t="shared" ca="1" si="190"/>
        <v>-</v>
      </c>
      <c r="CV34" s="22" t="str">
        <f t="shared" ca="1" si="190"/>
        <v>-</v>
      </c>
      <c r="CW34" s="22" t="str">
        <f t="shared" ca="1" si="190"/>
        <v>-</v>
      </c>
      <c r="CX34" s="22" t="str">
        <f t="shared" ca="1" si="190"/>
        <v>-</v>
      </c>
      <c r="CY34" s="22" t="str">
        <f t="shared" ca="1" si="190"/>
        <v>-</v>
      </c>
      <c r="CZ34" s="22">
        <f t="shared" ca="1" si="190"/>
        <v>0</v>
      </c>
      <c r="DA34" s="167">
        <v>2</v>
      </c>
      <c r="DB34" s="167">
        <v>-2</v>
      </c>
      <c r="DC34" s="22" t="str">
        <f t="shared" ca="1" si="190"/>
        <v>-</v>
      </c>
      <c r="DD34" s="22" t="str">
        <f t="shared" ca="1" si="190"/>
        <v>-</v>
      </c>
      <c r="DE34" s="22" t="str">
        <f t="shared" ca="1" si="190"/>
        <v>-</v>
      </c>
      <c r="DF34" s="22">
        <f t="shared" ca="1" si="190"/>
        <v>0</v>
      </c>
      <c r="DG34" s="168">
        <f t="shared" ca="1" si="177"/>
        <v>0</v>
      </c>
      <c r="DH34" s="168">
        <f t="shared" ca="1" si="178"/>
        <v>0</v>
      </c>
      <c r="DI34" s="168">
        <f t="shared" ca="1" si="178"/>
        <v>0</v>
      </c>
      <c r="DJ34" s="22">
        <f t="shared" ca="1" si="151"/>
        <v>0</v>
      </c>
      <c r="DK34" s="22">
        <f t="shared" ca="1" si="151"/>
        <v>0</v>
      </c>
      <c r="DL34" s="22">
        <f t="shared" ca="1" si="151"/>
        <v>0</v>
      </c>
      <c r="DM34" s="22" t="str">
        <f t="shared" ca="1" si="151"/>
        <v>-</v>
      </c>
      <c r="DN34" s="22" t="str">
        <f t="shared" ca="1" si="151"/>
        <v>-</v>
      </c>
      <c r="DO34" s="168" t="str">
        <f t="shared" ca="1" si="151"/>
        <v>-</v>
      </c>
      <c r="DP34" s="168" t="str">
        <f t="shared" ca="1" si="151"/>
        <v>-</v>
      </c>
      <c r="DQ34" s="22" t="str">
        <f t="shared" ca="1" si="151"/>
        <v>-</v>
      </c>
      <c r="DR34" s="22" t="str">
        <f t="shared" ca="1" si="151"/>
        <v>-</v>
      </c>
      <c r="DS34" s="22" t="str">
        <f t="shared" ca="1" si="151"/>
        <v>-</v>
      </c>
      <c r="DT34" s="22" t="str">
        <f t="shared" ca="1" si="151"/>
        <v>-</v>
      </c>
      <c r="DU34" s="22" t="str">
        <f t="shared" ca="1" si="151"/>
        <v>-</v>
      </c>
      <c r="DV34" s="22" t="str">
        <f t="shared" ca="1" si="151"/>
        <v>-</v>
      </c>
      <c r="DW34" s="22" t="str">
        <f t="shared" ca="1" si="151"/>
        <v>-</v>
      </c>
      <c r="DX34" s="10"/>
      <c r="DY34" s="168">
        <f t="shared" ref="DY34:GA38" ca="1" si="191">OFFSET(DY$5,$B34,0)</f>
        <v>1</v>
      </c>
      <c r="DZ34" s="22" t="str">
        <f t="shared" ca="1" si="191"/>
        <v>-</v>
      </c>
      <c r="EA34" s="168" t="str">
        <f t="shared" ca="1" si="191"/>
        <v>-</v>
      </c>
      <c r="EB34" s="168" t="str">
        <f t="shared" ca="1" si="191"/>
        <v>-</v>
      </c>
      <c r="EC34" s="168" t="str">
        <f t="shared" ca="1" si="191"/>
        <v>-</v>
      </c>
      <c r="ED34" s="168" t="b">
        <f t="shared" ca="1" si="191"/>
        <v>0</v>
      </c>
      <c r="EE34" s="22" t="str">
        <f t="shared" ca="1" si="191"/>
        <v>-</v>
      </c>
      <c r="EF34" s="22">
        <f t="shared" ca="1" si="191"/>
        <v>0</v>
      </c>
      <c r="EG34" s="22" t="str">
        <f t="shared" ca="1" si="191"/>
        <v>-</v>
      </c>
      <c r="EH34" s="166" cm="1">
        <f t="array" aca="1" ref="EH34" ca="1">INDEX(i.rev,$K34,EH$15)</f>
        <v>1</v>
      </c>
      <c r="EI34" s="22">
        <f t="shared" ca="1" si="124"/>
        <v>0</v>
      </c>
      <c r="EJ34" s="22">
        <f t="shared" ca="1" si="191"/>
        <v>1</v>
      </c>
      <c r="EK34" s="22">
        <f t="shared" ca="1" si="191"/>
        <v>0</v>
      </c>
      <c r="EL34" s="22">
        <f t="shared" ca="1" si="191"/>
        <v>1</v>
      </c>
      <c r="EM34" s="22">
        <f t="shared" ca="1" si="191"/>
        <v>1</v>
      </c>
      <c r="EN34" s="22">
        <f t="shared" ca="1" si="191"/>
        <v>1</v>
      </c>
      <c r="EO34" s="22">
        <f t="shared" ca="1" si="191"/>
        <v>0</v>
      </c>
      <c r="EP34" s="22">
        <f t="shared" ca="1" si="191"/>
        <v>0</v>
      </c>
      <c r="EQ34" s="22">
        <f t="shared" ca="1" si="191"/>
        <v>0</v>
      </c>
      <c r="ER34" s="22">
        <f t="shared" ca="1" si="191"/>
        <v>0</v>
      </c>
      <c r="ES34" s="22">
        <f t="shared" ca="1" si="191"/>
        <v>0</v>
      </c>
      <c r="ET34" s="22">
        <f t="shared" ca="1" si="191"/>
        <v>0</v>
      </c>
      <c r="EU34" s="22">
        <f t="shared" ca="1" si="191"/>
        <v>0</v>
      </c>
      <c r="EV34" s="22">
        <f t="shared" ca="1" si="191"/>
        <v>0</v>
      </c>
      <c r="EW34" s="22">
        <f t="shared" ca="1" si="125"/>
        <v>0</v>
      </c>
      <c r="EX34" s="22">
        <f t="shared" ca="1" si="125"/>
        <v>0</v>
      </c>
      <c r="EY34" s="166" cm="1">
        <f t="array" aca="1" ref="EY34" ca="1">INDEX(i.rev,$K34,EY$15)</f>
        <v>0</v>
      </c>
      <c r="EZ34" s="22">
        <f t="shared" ca="1" si="191"/>
        <v>0</v>
      </c>
      <c r="FA34" s="166" cm="1">
        <f t="array" aca="1" ref="FA34" ca="1">INDEX(i.rev,$K34,FA$15)</f>
        <v>1</v>
      </c>
      <c r="FB34" s="22">
        <f t="shared" ca="1" si="191"/>
        <v>0</v>
      </c>
      <c r="FC34" s="168">
        <f t="shared" ca="1" si="179"/>
        <v>0</v>
      </c>
      <c r="FD34" s="168">
        <f t="shared" ca="1" si="179"/>
        <v>0</v>
      </c>
      <c r="FE34" s="168">
        <f t="shared" ca="1" si="179"/>
        <v>0</v>
      </c>
      <c r="FF34" s="168">
        <f t="shared" ca="1" si="179"/>
        <v>0</v>
      </c>
      <c r="FG34" s="168">
        <f t="shared" ca="1" si="179"/>
        <v>0</v>
      </c>
      <c r="FH34" s="168">
        <f t="shared" ca="1" si="179"/>
        <v>0</v>
      </c>
      <c r="FI34" s="10"/>
      <c r="FJ34" s="22" t="str">
        <f t="shared" ca="1" si="191"/>
        <v>-</v>
      </c>
      <c r="FK34" s="22" t="str">
        <f t="shared" ca="1" si="191"/>
        <v>-</v>
      </c>
      <c r="FL34" s="22" t="str">
        <f t="shared" ca="1" si="191"/>
        <v>-</v>
      </c>
      <c r="FM34" s="22" t="str">
        <f t="shared" ca="1" si="191"/>
        <v>-</v>
      </c>
      <c r="FN34" s="168" t="str">
        <f t="shared" ca="1" si="191"/>
        <v>-</v>
      </c>
      <c r="FO34" s="5" t="b">
        <f t="shared" si="126"/>
        <v>0</v>
      </c>
      <c r="FP34" s="5" t="b">
        <f t="shared" si="126"/>
        <v>0</v>
      </c>
      <c r="FQ34" s="5" t="b">
        <f t="shared" si="126"/>
        <v>1</v>
      </c>
      <c r="FR34" s="168">
        <f t="shared" ca="1" si="179"/>
        <v>0</v>
      </c>
      <c r="FS34" s="166">
        <f t="shared" ca="1" si="127"/>
        <v>1</v>
      </c>
      <c r="FT34" s="166">
        <f t="shared" ca="1" si="127"/>
        <v>1</v>
      </c>
      <c r="FU34" s="168" t="str">
        <f t="shared" ca="1" si="179"/>
        <v>-</v>
      </c>
      <c r="FV34" s="168" t="str">
        <f t="shared" ca="1" si="179"/>
        <v>-</v>
      </c>
      <c r="FW34" s="168" t="str">
        <f t="shared" ca="1" si="179"/>
        <v>-</v>
      </c>
      <c r="FX34" s="168" t="str">
        <f t="shared" ca="1" si="179"/>
        <v>-</v>
      </c>
      <c r="FY34" s="168" t="str">
        <f t="shared" ca="1" si="179"/>
        <v>-</v>
      </c>
      <c r="FZ34" s="22" t="str">
        <f t="shared" ca="1" si="191"/>
        <v>-</v>
      </c>
      <c r="GA34" s="22" t="str">
        <f t="shared" ca="1" si="191"/>
        <v>-</v>
      </c>
      <c r="GB34" s="5" t="b">
        <f t="array" aca="1" ref="GB34" ca="1">IF(OR(GC34:GC34&lt;&gt;"-"),TRUE,"-")</f>
        <v>1</v>
      </c>
      <c r="GC34" s="144">
        <f t="shared" ca="1" si="168"/>
        <v>2</v>
      </c>
      <c r="GD34" s="5" t="str">
        <f t="array" aca="1" ref="GD34" ca="1">IF(OR(GE34:GE34&lt;&gt;"-"),TRUE,"-")</f>
        <v>-</v>
      </c>
      <c r="GE34" s="22" t="str">
        <f t="shared" ca="1" si="180"/>
        <v>-</v>
      </c>
      <c r="GF34" s="22" t="b">
        <f t="shared" ca="1" si="102"/>
        <v>1</v>
      </c>
      <c r="GG34" s="22">
        <f t="shared" ca="1" si="102"/>
        <v>2</v>
      </c>
      <c r="GH34" s="22" t="str">
        <f t="shared" ca="1" si="103"/>
        <v>-</v>
      </c>
      <c r="GI34" s="22" t="str">
        <f t="shared" ca="1" si="103"/>
        <v>-</v>
      </c>
      <c r="GJ34" s="168" t="str">
        <f t="shared" ca="1" si="181"/>
        <v>-</v>
      </c>
      <c r="GK34" s="168" t="str">
        <f t="shared" ca="1" si="181"/>
        <v>-</v>
      </c>
      <c r="GL34" s="168" t="str">
        <f t="shared" ca="1" si="181"/>
        <v>-</v>
      </c>
      <c r="GM34" s="168" t="str">
        <f t="shared" ca="1" si="181"/>
        <v>-</v>
      </c>
      <c r="GN34" s="22" t="str">
        <f t="shared" ca="1" si="182"/>
        <v>-</v>
      </c>
      <c r="GO34" s="165">
        <f t="shared" ca="1" si="128"/>
        <v>0.5</v>
      </c>
      <c r="GP34" s="165">
        <f t="shared" ca="1" si="128"/>
        <v>0.9</v>
      </c>
      <c r="GQ34" s="165">
        <f t="shared" ca="1" si="128"/>
        <v>0.5</v>
      </c>
      <c r="GR34" s="165">
        <f t="shared" ca="1" si="128"/>
        <v>0.5</v>
      </c>
      <c r="GS34" s="165">
        <f t="shared" ca="1" si="128"/>
        <v>0</v>
      </c>
      <c r="GT34" s="165">
        <f t="shared" ca="1" si="128"/>
        <v>0</v>
      </c>
      <c r="GU34" s="165" t="str">
        <f t="shared" ca="1" si="128"/>
        <v>-</v>
      </c>
      <c r="GV34" s="168" t="str">
        <f t="shared" ca="1" si="128"/>
        <v>-</v>
      </c>
      <c r="GW34" s="168" t="str">
        <f t="shared" ca="1" si="128"/>
        <v>-</v>
      </c>
      <c r="GX34" s="117" t="b">
        <f t="shared" ca="1" si="157"/>
        <v>0</v>
      </c>
      <c r="GY34" s="117" t="str">
        <f t="shared" ca="1" si="129"/>
        <v>-</v>
      </c>
      <c r="GZ34" s="117" t="str">
        <f t="shared" ca="1" si="173"/>
        <v>-</v>
      </c>
      <c r="HA34" s="117" t="str">
        <f t="shared" ca="1" si="173"/>
        <v>-</v>
      </c>
      <c r="HB34" s="117" t="str">
        <f t="shared" ca="1" si="173"/>
        <v>-</v>
      </c>
      <c r="HC34" s="117" t="str">
        <f t="shared" ca="1" si="173"/>
        <v>-</v>
      </c>
      <c r="HD34" s="117" t="str">
        <f t="shared" ca="1" si="173"/>
        <v>-</v>
      </c>
      <c r="HE34" s="117" t="str">
        <f t="shared" ca="1" si="173"/>
        <v>-</v>
      </c>
      <c r="HF34" s="117" t="str">
        <f t="shared" ca="1" si="173"/>
        <v>-</v>
      </c>
      <c r="HG34" s="117" t="str">
        <f t="shared" ca="1" si="173"/>
        <v>-</v>
      </c>
      <c r="HH34" s="117" t="str">
        <f t="shared" ca="1" si="173"/>
        <v>-</v>
      </c>
      <c r="HI34" s="117" t="str">
        <f t="shared" ca="1" si="173"/>
        <v>-</v>
      </c>
      <c r="HJ34" s="117" t="str">
        <f t="shared" ca="1" si="173"/>
        <v>-</v>
      </c>
      <c r="HK34" s="117" t="str">
        <f t="shared" ca="1" si="173"/>
        <v>-</v>
      </c>
      <c r="HL34" s="117" t="str">
        <f t="shared" ca="1" si="173"/>
        <v>-</v>
      </c>
      <c r="HM34" s="117" t="str">
        <f t="shared" ca="1" si="173"/>
        <v>-</v>
      </c>
      <c r="HN34" s="117" t="str">
        <f t="shared" ca="1" si="173"/>
        <v>-</v>
      </c>
      <c r="HO34" s="117" t="str">
        <f t="shared" ca="1" si="173"/>
        <v>-</v>
      </c>
      <c r="HP34" s="117" t="str">
        <f t="shared" ca="1" si="173"/>
        <v>-</v>
      </c>
      <c r="HQ34" s="117" t="str">
        <f t="shared" ca="1" si="173"/>
        <v>-</v>
      </c>
      <c r="HR34" s="117" t="str">
        <f t="shared" ca="1" si="173"/>
        <v>-</v>
      </c>
      <c r="HS34" s="117" t="str">
        <f t="shared" ca="1" si="173"/>
        <v>-</v>
      </c>
      <c r="HT34" s="117" t="str">
        <f t="shared" ca="1" si="173"/>
        <v>-</v>
      </c>
      <c r="HU34" s="117" t="str">
        <f t="shared" ca="1" si="173"/>
        <v>-</v>
      </c>
      <c r="HV34" s="117" t="str">
        <f t="shared" ca="1" si="173"/>
        <v>-</v>
      </c>
      <c r="HW34" s="117" t="str">
        <f t="shared" ca="1" si="173"/>
        <v>-</v>
      </c>
      <c r="HX34" s="117" t="str">
        <f t="shared" ca="1" si="173"/>
        <v>-</v>
      </c>
      <c r="HY34" s="117" t="str">
        <f t="shared" ca="1" si="173"/>
        <v>-</v>
      </c>
      <c r="HZ34" s="117" t="str">
        <f t="shared" ca="1" si="173"/>
        <v>-</v>
      </c>
      <c r="IA34" s="117" t="str">
        <f t="shared" ca="1" si="173"/>
        <v>-</v>
      </c>
      <c r="IB34" s="117" t="str">
        <f t="shared" ca="1" si="173"/>
        <v>-</v>
      </c>
      <c r="IC34" s="117" t="str">
        <f t="shared" ca="1" si="173"/>
        <v>-</v>
      </c>
      <c r="ID34" s="117" t="str">
        <f t="shared" ca="1" si="173"/>
        <v>-</v>
      </c>
      <c r="IE34" s="117" t="str">
        <f t="shared" ca="1" si="173"/>
        <v>-</v>
      </c>
      <c r="IF34" s="117" t="str">
        <f t="shared" ca="1" si="173"/>
        <v>-</v>
      </c>
      <c r="IG34" s="117" t="str">
        <f t="shared" ca="1" si="173"/>
        <v>-</v>
      </c>
      <c r="IH34" s="117" t="str">
        <f t="shared" ca="1" si="173"/>
        <v>-</v>
      </c>
      <c r="II34" s="117" t="str">
        <f t="shared" ca="1" si="173"/>
        <v>-</v>
      </c>
      <c r="IJ34" s="117" t="str">
        <f t="shared" ca="1" si="173"/>
        <v>-</v>
      </c>
      <c r="IK34" s="117" t="str">
        <f t="shared" ca="1" si="173"/>
        <v>-</v>
      </c>
      <c r="IL34" s="117" t="str">
        <f t="shared" ca="1" si="173"/>
        <v>-</v>
      </c>
      <c r="IM34" s="117" t="str">
        <f t="shared" ca="1" si="173"/>
        <v>-</v>
      </c>
      <c r="IN34" s="117" t="str">
        <f t="shared" ca="1" si="173"/>
        <v>-</v>
      </c>
      <c r="IO34" s="117" t="str">
        <f t="shared" ca="1" si="173"/>
        <v>-</v>
      </c>
      <c r="IP34" s="117" t="str">
        <f t="shared" ca="1" si="129"/>
        <v>-</v>
      </c>
      <c r="IQ34" s="117" t="str">
        <f t="shared" ca="1" si="129"/>
        <v>-</v>
      </c>
      <c r="IR34" s="117" t="str">
        <f t="shared" ca="1" si="129"/>
        <v>-</v>
      </c>
      <c r="IS34" s="117" t="str">
        <f t="shared" ca="1" si="129"/>
        <v>-</v>
      </c>
      <c r="IT34" s="117" t="str">
        <f t="shared" ca="1" si="129"/>
        <v>-</v>
      </c>
      <c r="IU34" s="117" t="str">
        <f t="shared" ca="1" si="129"/>
        <v>-</v>
      </c>
      <c r="IV34" s="117" t="str">
        <f t="shared" ca="1" si="129"/>
        <v>-</v>
      </c>
      <c r="IW34" s="117" t="str">
        <f t="shared" ca="1" si="129"/>
        <v>-</v>
      </c>
      <c r="IX34" s="117" t="str">
        <f t="shared" ca="1" si="129"/>
        <v>-</v>
      </c>
      <c r="IY34" s="117" t="str">
        <f t="shared" ca="1" si="129"/>
        <v>-</v>
      </c>
      <c r="IZ34" s="10"/>
      <c r="JA34" s="166">
        <f t="shared" ca="1" si="130"/>
        <v>4.4999999999999998E-2</v>
      </c>
      <c r="JB34" s="166">
        <f t="shared" ca="1" si="131"/>
        <v>4.4999999999999998E-2</v>
      </c>
      <c r="JC34" s="168">
        <f t="shared" ca="1" si="182"/>
        <v>1</v>
      </c>
      <c r="JD34" s="22">
        <f t="shared" ca="1" si="182"/>
        <v>0</v>
      </c>
      <c r="JE34" s="22">
        <f t="shared" ca="1" si="182"/>
        <v>1</v>
      </c>
      <c r="JF34" s="22">
        <f t="shared" ca="1" si="182"/>
        <v>1</v>
      </c>
      <c r="JG34" s="22">
        <f t="shared" ca="1" si="182"/>
        <v>0</v>
      </c>
      <c r="JH34" s="22">
        <f t="shared" ca="1" si="182"/>
        <v>70</v>
      </c>
      <c r="JI34" s="22">
        <f t="shared" ca="1" si="182"/>
        <v>50</v>
      </c>
      <c r="JJ34" s="22">
        <f t="shared" ca="1" si="182"/>
        <v>70</v>
      </c>
      <c r="JK34" s="22">
        <f t="shared" ca="1" si="182"/>
        <v>50</v>
      </c>
      <c r="JL34" s="5">
        <f t="shared" ca="1" si="132"/>
        <v>1</v>
      </c>
      <c r="JM34" s="5">
        <f t="shared" ca="1" si="133"/>
        <v>1</v>
      </c>
      <c r="JN34" s="5">
        <f t="shared" ca="1" si="134"/>
        <v>1</v>
      </c>
      <c r="JO34" s="166">
        <f t="shared" ca="1" si="135"/>
        <v>1</v>
      </c>
      <c r="JP34" s="166">
        <f t="shared" ca="1" si="135"/>
        <v>1</v>
      </c>
      <c r="JQ34" s="22">
        <f t="shared" ca="1" si="182"/>
        <v>1</v>
      </c>
      <c r="JR34" s="10"/>
      <c r="JS34" s="22">
        <f t="shared" ca="1" si="182"/>
        <v>1</v>
      </c>
      <c r="JT34" s="166">
        <f t="shared" ca="1" si="136"/>
        <v>1</v>
      </c>
      <c r="JU34" s="168">
        <f t="shared" ca="1" si="182"/>
        <v>1</v>
      </c>
      <c r="JV34" s="22">
        <f t="shared" ca="1" si="182"/>
        <v>1</v>
      </c>
      <c r="JW34" s="22">
        <f t="shared" ca="1" si="182"/>
        <v>1</v>
      </c>
      <c r="JX34" s="168">
        <f t="shared" ca="1" si="182"/>
        <v>1</v>
      </c>
      <c r="JY34" s="22">
        <f t="shared" ca="1" si="182"/>
        <v>1</v>
      </c>
      <c r="JZ34" s="22">
        <f t="shared" ca="1" si="182"/>
        <v>1</v>
      </c>
      <c r="KA34" s="166">
        <f t="shared" ca="1" si="137"/>
        <v>1</v>
      </c>
      <c r="KB34" s="166">
        <f t="shared" ca="1" si="138"/>
        <v>1</v>
      </c>
      <c r="KC34" s="166">
        <f t="shared" ca="1" si="139"/>
        <v>1</v>
      </c>
      <c r="KD34" s="166" t="str">
        <f t="shared" ca="1" si="140"/>
        <v>-</v>
      </c>
      <c r="KE34" s="166" t="str">
        <f t="shared" ca="1" si="141"/>
        <v>-</v>
      </c>
      <c r="KF34" s="166" t="str">
        <f t="shared" ca="1" si="142"/>
        <v>-</v>
      </c>
      <c r="KG34" s="166" t="b">
        <f t="shared" ca="1" si="143"/>
        <v>0</v>
      </c>
      <c r="KH34" s="22">
        <f t="shared" ca="1" si="182"/>
        <v>0</v>
      </c>
      <c r="KI34" s="27">
        <v>0</v>
      </c>
    </row>
    <row r="35" spans="1:295" s="148" customFormat="1" outlineLevel="2">
      <c r="A35" s="126">
        <f t="shared" si="174"/>
        <v>30</v>
      </c>
      <c r="B35" s="132">
        <f t="shared" ref="B35:B41" ca="1" si="192">OFFSET(B35,-1,0)+1</f>
        <v>21</v>
      </c>
      <c r="C35" s="148">
        <v>300</v>
      </c>
      <c r="D35" s="148" t="s">
        <v>884</v>
      </c>
      <c r="E35" s="148" t="b">
        <v>1</v>
      </c>
      <c r="F35" s="148" t="b">
        <v>0</v>
      </c>
      <c r="G35" s="148" t="b">
        <f t="shared" si="145"/>
        <v>1</v>
      </c>
      <c r="H35" s="144">
        <v>3</v>
      </c>
      <c r="I35" s="144">
        <f t="shared" ca="1" si="183"/>
        <v>2</v>
      </c>
      <c r="J35" s="144">
        <f t="shared" ca="1" si="183"/>
        <v>1</v>
      </c>
      <c r="K35" s="144">
        <f t="shared" ca="1" si="183"/>
        <v>1</v>
      </c>
      <c r="L35" s="144">
        <f t="shared" ca="1" si="183"/>
        <v>1</v>
      </c>
      <c r="M35" s="144">
        <f t="shared" ca="1" si="183"/>
        <v>1</v>
      </c>
      <c r="N35" s="144">
        <f t="shared" ca="1" si="183"/>
        <v>1</v>
      </c>
      <c r="O35" s="144">
        <f t="shared" ca="1" si="183"/>
        <v>1</v>
      </c>
      <c r="P35" s="144">
        <f t="shared" ca="1" si="183"/>
        <v>1</v>
      </c>
      <c r="Q35" s="144">
        <f t="shared" ca="1" si="183"/>
        <v>1</v>
      </c>
      <c r="R35" s="144">
        <f t="shared" ca="1" si="183"/>
        <v>2</v>
      </c>
      <c r="S35" s="144">
        <f t="shared" ca="1" si="183"/>
        <v>1</v>
      </c>
      <c r="T35" s="144">
        <f t="shared" ca="1" si="183"/>
        <v>1</v>
      </c>
      <c r="U35" s="144">
        <f t="shared" ca="1" si="183"/>
        <v>1</v>
      </c>
      <c r="V35" s="144">
        <f t="shared" ca="1" si="183"/>
        <v>1</v>
      </c>
      <c r="W35" s="144">
        <f t="shared" ca="1" si="183"/>
        <v>1</v>
      </c>
      <c r="X35" s="144">
        <f t="shared" ca="1" si="183"/>
        <v>1</v>
      </c>
      <c r="Y35" s="144">
        <f t="shared" ca="1" si="183"/>
        <v>1</v>
      </c>
      <c r="AA35" s="162" t="str" cm="1">
        <f t="array" aca="1" ref="AA35" ca="1">TEXT(LEFT(OFFSET(AA35,-1,0),5)+1,"00000")&amp;MID(OFFSET(AA35,-1,0),6,FIND(" ",OFFSET(AA35,-1,0),7)-5)
&amp;INDEX(DataMaster!$B$10:$B$12,$I35)         &amp;IF($J35=1,""," Risk"&amp;INDEX(i.risk_aversion,$J35,1))    &amp;IF($K35=1,""," REV"&amp; INDEX(DataMaster!$B$54:$B$58,$K35))              &amp; IF($L35=1,""," Minroe"&amp;INDEX(minroe,$L35))              &amp;  IF($M35=1,""," Overdraw"&amp;INDEX(overdraw,$M35))
&amp; IF($N35=1,""," Mach"&amp;INDEX(i.mach_option,$N35))
&amp; IF($O35=1,""," Interest"&amp;INDEX(i.interest_rate,$O35))            &amp; IF($P35=1,""," Opp cost"&amp;INDEX(i.opp_cost_capital,$P35))           &amp; IF($Q35=1,""," Casual_ub"&amp;INDEX(i.casual_ub,$Q35))           &amp; IF($R35=1,""," Cropgraze"&amp;INDEX(i.cropgraze_inc,$R35))
&amp; IF($S35=1,""," Yield"&amp;INDEX(i.all_rot_yield,$S35))          &amp; IF($T35=1,""," Pasture"&amp;INDEX(i.pasture_prod,$T35))          &amp; IF($U35=1,""," Scan"&amp;INDEX(i.scan,$U35))
&amp; IF($JL35=1,""," WP"&amp;TEXT($JL35*100,"000p"))                &amp; IF($JM35=1,""," MP"&amp;TEXT($JM35*100,"000p"))                      &amp; IF($JN35=1,""," GP"&amp;TEXT($JN35*100,"000p"))          &amp; IF($JO35=1,""," Can"&amp;TEXT($JO35*100,"000p"))
&amp; " (F"&amp;3+IFERROR(1*$CH35,0)+IFERROR(1*$CI35,0)&amp;3-IFERROR(1*NOT($CK35),0)&amp;"N"&amp;$CP35&amp;$CQ35&amp;")"</f>
        <v>00011 Feedsupply DSP CropgrazeFALSE (F43N33)</v>
      </c>
      <c r="AB35" s="10" t="str">
        <f ca="1">IF(COUNTIF(AA$5:AA35,AA35)=1,"-","Dup")</f>
        <v>-</v>
      </c>
      <c r="AC35" s="10"/>
      <c r="AD35" s="156" t="str">
        <f t="shared" ca="1" si="184"/>
        <v>-</v>
      </c>
      <c r="AE35" s="156" t="str">
        <f t="shared" ca="1" si="116"/>
        <v>-</v>
      </c>
      <c r="AF35" s="156" t="str">
        <f t="shared" ca="1" si="185"/>
        <v>-</v>
      </c>
      <c r="AG35" s="156" t="str">
        <f t="shared" ca="1" si="185"/>
        <v>-</v>
      </c>
      <c r="AH35" s="156" t="str">
        <f t="shared" ca="1" si="117"/>
        <v>-</v>
      </c>
      <c r="AI35" s="168" t="b">
        <f t="shared" ca="1" si="117"/>
        <v>1</v>
      </c>
      <c r="AJ35" s="10"/>
      <c r="AK35" s="166" t="b">
        <f t="shared" ca="1" si="186"/>
        <v>0</v>
      </c>
      <c r="AL35" s="166" t="str">
        <f t="shared" ca="1" si="186"/>
        <v>-</v>
      </c>
      <c r="AM35" s="166" t="b">
        <f t="shared" ca="1" si="186"/>
        <v>0</v>
      </c>
      <c r="AN35" s="166" t="b">
        <f t="shared" ca="1" si="186"/>
        <v>1</v>
      </c>
      <c r="AO35" s="166" t="b">
        <f t="shared" ca="1" si="186"/>
        <v>0</v>
      </c>
      <c r="AP35" s="192" t="b">
        <v>1</v>
      </c>
      <c r="AQ35" s="166">
        <f t="shared" ca="1" si="119"/>
        <v>0</v>
      </c>
      <c r="AR35" s="166" t="b">
        <f t="shared" ca="1" si="187"/>
        <v>0</v>
      </c>
      <c r="AS35" s="166" t="b">
        <f t="shared" ca="1" si="187"/>
        <v>0</v>
      </c>
      <c r="AT35" s="166" t="str">
        <f t="shared" ca="1" si="187"/>
        <v>-</v>
      </c>
      <c r="AU35" s="166" t="str">
        <f t="shared" ca="1" si="187"/>
        <v>-</v>
      </c>
      <c r="AV35" s="166" t="str">
        <f t="shared" ca="1" si="187"/>
        <v>-</v>
      </c>
      <c r="AW35" s="10"/>
      <c r="AX35" s="156" t="b">
        <f t="shared" ca="1" si="188"/>
        <v>1</v>
      </c>
      <c r="AY35" s="167" t="b">
        <v>0</v>
      </c>
      <c r="AZ35" s="156" t="b">
        <f t="shared" ca="1" si="188"/>
        <v>1</v>
      </c>
      <c r="BA35" s="163">
        <f t="shared" ca="1" si="189"/>
        <v>3202</v>
      </c>
      <c r="BB35" s="156" t="b">
        <f t="shared" ca="1" si="175"/>
        <v>0</v>
      </c>
      <c r="BC35" s="156" t="str">
        <f t="shared" ca="1" si="175"/>
        <v>-</v>
      </c>
      <c r="BD35" s="156" t="b">
        <f t="shared" ca="1" si="175"/>
        <v>1</v>
      </c>
      <c r="BE35" s="144">
        <f t="shared" ref="BE35:BE41" ca="1" si="193">OFFSET(BE35,-1,0)+1</f>
        <v>3203</v>
      </c>
      <c r="BF35" s="156" t="str">
        <f t="shared" ca="1" si="190"/>
        <v>-</v>
      </c>
      <c r="BG35" s="156">
        <f t="shared" ca="1" si="176"/>
        <v>1</v>
      </c>
      <c r="BH35" s="156">
        <f t="shared" ca="1" si="176"/>
        <v>1</v>
      </c>
      <c r="BI35" s="156" t="str">
        <f t="shared" ca="1" si="176"/>
        <v>-</v>
      </c>
      <c r="BJ35" s="156" t="str">
        <f t="shared" ca="1" si="176"/>
        <v>-</v>
      </c>
      <c r="BK35" s="10"/>
      <c r="BL35" s="156" t="str">
        <f t="shared" ca="1" si="176"/>
        <v>-</v>
      </c>
      <c r="BM35" s="156" t="str">
        <f t="shared" ca="1" si="176"/>
        <v>-</v>
      </c>
      <c r="BN35" s="156" t="str">
        <f t="shared" ca="1" si="176"/>
        <v>-</v>
      </c>
      <c r="BO35" s="156" t="str">
        <f t="shared" ca="1" si="176"/>
        <v>-</v>
      </c>
      <c r="BP35" s="156" t="str">
        <f t="shared" ca="1" si="176"/>
        <v>-</v>
      </c>
      <c r="BQ35" s="156" t="str">
        <f t="shared" ca="1" si="176"/>
        <v>-</v>
      </c>
      <c r="BR35" s="156" t="str">
        <f t="shared" ca="1" si="176"/>
        <v>-</v>
      </c>
      <c r="BS35" s="156" t="str">
        <f t="shared" ca="1" si="176"/>
        <v>-</v>
      </c>
      <c r="BT35" s="156" t="str">
        <f t="shared" ca="1" si="176"/>
        <v>-</v>
      </c>
      <c r="BU35" s="156" t="str">
        <f t="shared" ca="1" si="176"/>
        <v>-</v>
      </c>
      <c r="BV35" s="156" t="str">
        <f t="shared" ca="1" si="176"/>
        <v>-</v>
      </c>
      <c r="BW35" s="166" t="str" cm="1">
        <f t="array" aca="1" ref="BW35" ca="1">INDEX(i.rev,$K35,BW$15)</f>
        <v>-</v>
      </c>
      <c r="BX35" s="166" t="str" cm="1">
        <f t="array" aca="1" ref="BX35" ca="1">INDEX(i.rev,$K35,BX$15)</f>
        <v>-</v>
      </c>
      <c r="BY35" s="166" t="str" cm="1">
        <f t="array" aca="1" ref="BY35" ca="1">INDEX(i.rev,$K35,BY$15)</f>
        <v>-</v>
      </c>
      <c r="BZ35" s="166" t="str" cm="1">
        <f t="array" aca="1" ref="BZ35" ca="1">INDEX(i.rev,$K35,BZ$15)</f>
        <v>-</v>
      </c>
      <c r="CA35" s="166" t="str" cm="1">
        <f t="array" aca="1" ref="CA35" ca="1">INDEX(i.rev,$K35,CA$15)</f>
        <v>-</v>
      </c>
      <c r="CB35" s="166" t="str" cm="1">
        <f t="array" aca="1" ref="CB35" ca="1">INDEX(i.rev,$K35,CB$15)</f>
        <v>-</v>
      </c>
      <c r="CC35" s="166" t="str" cm="1">
        <f t="array" aca="1" ref="CC35" ca="1">INDEX(i.rev,$K35,CC$15)</f>
        <v>-</v>
      </c>
      <c r="CD35" s="166" t="str" cm="1">
        <f t="array" aca="1" ref="CD35" ca="1">INDEX(i.rev,$K35,CD$15)</f>
        <v>-</v>
      </c>
      <c r="CE35" s="166" t="str" cm="1">
        <f t="array" aca="1" ref="CE35" ca="1">INDEX(i.rev,$K35,CE$15)</f>
        <v>-</v>
      </c>
      <c r="CF35" s="166" t="str" cm="1">
        <f t="array" aca="1" ref="CF35" ca="1">INDEX(i.rev,$K35,CF$15)</f>
        <v>-</v>
      </c>
      <c r="CG35" s="10"/>
      <c r="CH35" s="167" t="b">
        <v>0</v>
      </c>
      <c r="CI35" s="167" t="b">
        <v>1</v>
      </c>
      <c r="CJ35" s="156" t="str">
        <f t="shared" ca="1" si="190"/>
        <v>-</v>
      </c>
      <c r="CK35" s="156" t="str">
        <f t="shared" ca="1" si="190"/>
        <v>-</v>
      </c>
      <c r="CL35" s="156" t="str">
        <f t="shared" ca="1" si="190"/>
        <v>-</v>
      </c>
      <c r="CM35" s="156" t="str">
        <f t="shared" ca="1" si="190"/>
        <v>-</v>
      </c>
      <c r="CN35" s="156" t="str">
        <f t="shared" ca="1" si="190"/>
        <v>-</v>
      </c>
      <c r="CO35" s="156" t="str">
        <f t="shared" ca="1" si="190"/>
        <v>-</v>
      </c>
      <c r="CP35" s="144">
        <f t="shared" ref="CP35:CQ40" ca="1" si="194">OFFSET(CP35,-1,0)</f>
        <v>3</v>
      </c>
      <c r="CQ35" s="144">
        <f t="shared" ca="1" si="194"/>
        <v>3</v>
      </c>
      <c r="CR35" s="168">
        <f t="shared" ca="1" si="149"/>
        <v>0</v>
      </c>
      <c r="CS35" s="167">
        <v>2</v>
      </c>
      <c r="CT35" s="167">
        <v>-2</v>
      </c>
      <c r="CU35" s="156" t="str">
        <f t="shared" ca="1" si="190"/>
        <v>-</v>
      </c>
      <c r="CV35" s="156" t="str">
        <f t="shared" ca="1" si="190"/>
        <v>-</v>
      </c>
      <c r="CW35" s="156" t="str">
        <f t="shared" ca="1" si="190"/>
        <v>-</v>
      </c>
      <c r="CX35" s="156" t="str">
        <f t="shared" ca="1" si="190"/>
        <v>-</v>
      </c>
      <c r="CY35" s="156" t="str">
        <f t="shared" ca="1" si="190"/>
        <v>-</v>
      </c>
      <c r="CZ35" s="156">
        <f t="shared" ca="1" si="190"/>
        <v>0</v>
      </c>
      <c r="DA35" s="167">
        <v>2</v>
      </c>
      <c r="DB35" s="167">
        <v>-2</v>
      </c>
      <c r="DC35" s="156" t="str">
        <f t="shared" ca="1" si="190"/>
        <v>-</v>
      </c>
      <c r="DD35" s="156" t="str">
        <f t="shared" ca="1" si="190"/>
        <v>-</v>
      </c>
      <c r="DE35" s="156" t="str">
        <f t="shared" ca="1" si="190"/>
        <v>-</v>
      </c>
      <c r="DF35" s="156">
        <f t="shared" ca="1" si="190"/>
        <v>0</v>
      </c>
      <c r="DG35" s="168">
        <f t="shared" ca="1" si="178"/>
        <v>0</v>
      </c>
      <c r="DH35" s="168">
        <f t="shared" ca="1" si="178"/>
        <v>0</v>
      </c>
      <c r="DI35" s="168">
        <f t="shared" ca="1" si="178"/>
        <v>0</v>
      </c>
      <c r="DJ35" s="156">
        <f t="shared" ref="DJ35:DW41" ca="1" si="195">OFFSET(DJ$5,$B35,0)</f>
        <v>0</v>
      </c>
      <c r="DK35" s="156">
        <f t="shared" ca="1" si="195"/>
        <v>0</v>
      </c>
      <c r="DL35" s="156">
        <f t="shared" ca="1" si="195"/>
        <v>0</v>
      </c>
      <c r="DM35" s="156" t="str">
        <f t="shared" ca="1" si="195"/>
        <v>-</v>
      </c>
      <c r="DN35" s="156" t="str">
        <f t="shared" ca="1" si="195"/>
        <v>-</v>
      </c>
      <c r="DO35" s="168" t="str">
        <f t="shared" ca="1" si="195"/>
        <v>-</v>
      </c>
      <c r="DP35" s="168" t="str">
        <f t="shared" ca="1" si="195"/>
        <v>-</v>
      </c>
      <c r="DQ35" s="156" t="str">
        <f t="shared" ca="1" si="195"/>
        <v>-</v>
      </c>
      <c r="DR35" s="156" t="str">
        <f t="shared" ca="1" si="195"/>
        <v>-</v>
      </c>
      <c r="DS35" s="156" t="str">
        <f t="shared" ca="1" si="195"/>
        <v>-</v>
      </c>
      <c r="DT35" s="156" t="str">
        <f t="shared" ca="1" si="195"/>
        <v>-</v>
      </c>
      <c r="DU35" s="156" t="str">
        <f t="shared" ca="1" si="195"/>
        <v>-</v>
      </c>
      <c r="DV35" s="156" t="str">
        <f t="shared" ca="1" si="195"/>
        <v>-</v>
      </c>
      <c r="DW35" s="156" t="str">
        <f t="shared" ca="1" si="195"/>
        <v>-</v>
      </c>
      <c r="DX35" s="10"/>
      <c r="DY35" s="168">
        <f t="shared" ca="1" si="191"/>
        <v>1</v>
      </c>
      <c r="DZ35" s="156" t="str">
        <f t="shared" ca="1" si="191"/>
        <v>-</v>
      </c>
      <c r="EA35" s="168" t="str">
        <f t="shared" ca="1" si="191"/>
        <v>-</v>
      </c>
      <c r="EB35" s="168" t="str">
        <f t="shared" ca="1" si="191"/>
        <v>-</v>
      </c>
      <c r="EC35" s="168" t="str">
        <f t="shared" ca="1" si="191"/>
        <v>-</v>
      </c>
      <c r="ED35" s="168" t="b">
        <f t="shared" ca="1" si="191"/>
        <v>0</v>
      </c>
      <c r="EE35" s="156" t="str">
        <f t="shared" ca="1" si="191"/>
        <v>-</v>
      </c>
      <c r="EF35" s="156">
        <f t="shared" ca="1" si="191"/>
        <v>0</v>
      </c>
      <c r="EG35" s="156" t="str">
        <f t="shared" ca="1" si="191"/>
        <v>-</v>
      </c>
      <c r="EH35" s="166" cm="1">
        <f t="array" aca="1" ref="EH35" ca="1">INDEX(i.rev,$K35,EH$15)</f>
        <v>1</v>
      </c>
      <c r="EI35" s="156">
        <f t="shared" ca="1" si="124"/>
        <v>0</v>
      </c>
      <c r="EJ35" s="156">
        <f t="shared" ca="1" si="191"/>
        <v>1</v>
      </c>
      <c r="EK35" s="156">
        <f t="shared" ca="1" si="191"/>
        <v>0</v>
      </c>
      <c r="EL35" s="156">
        <f t="shared" ca="1" si="191"/>
        <v>1</v>
      </c>
      <c r="EM35" s="156">
        <f t="shared" ca="1" si="191"/>
        <v>1</v>
      </c>
      <c r="EN35" s="156">
        <f t="shared" ca="1" si="191"/>
        <v>1</v>
      </c>
      <c r="EO35" s="156">
        <f t="shared" ca="1" si="191"/>
        <v>0</v>
      </c>
      <c r="EP35" s="156">
        <f t="shared" ca="1" si="191"/>
        <v>0</v>
      </c>
      <c r="EQ35" s="156">
        <f t="shared" ca="1" si="191"/>
        <v>0</v>
      </c>
      <c r="ER35" s="156">
        <f t="shared" ca="1" si="191"/>
        <v>0</v>
      </c>
      <c r="ES35" s="156">
        <f t="shared" ca="1" si="191"/>
        <v>0</v>
      </c>
      <c r="ET35" s="156">
        <f t="shared" ca="1" si="191"/>
        <v>0</v>
      </c>
      <c r="EU35" s="156">
        <f t="shared" ca="1" si="191"/>
        <v>0</v>
      </c>
      <c r="EV35" s="156">
        <f t="shared" ca="1" si="191"/>
        <v>0</v>
      </c>
      <c r="EW35" s="156">
        <f t="shared" ca="1" si="125"/>
        <v>0</v>
      </c>
      <c r="EX35" s="156">
        <f t="shared" ca="1" si="125"/>
        <v>0</v>
      </c>
      <c r="EY35" s="166" cm="1">
        <f t="array" aca="1" ref="EY35" ca="1">INDEX(i.rev,$K35,EY$15)</f>
        <v>0</v>
      </c>
      <c r="EZ35" s="156">
        <f t="shared" ca="1" si="191"/>
        <v>0</v>
      </c>
      <c r="FA35" s="166" cm="1">
        <f t="array" aca="1" ref="FA35" ca="1">INDEX(i.rev,$K35,FA$15)</f>
        <v>1</v>
      </c>
      <c r="FB35" s="156">
        <f t="shared" ca="1" si="191"/>
        <v>0</v>
      </c>
      <c r="FC35" s="168">
        <f t="shared" ca="1" si="179"/>
        <v>0</v>
      </c>
      <c r="FD35" s="168">
        <f t="shared" ca="1" si="179"/>
        <v>0</v>
      </c>
      <c r="FE35" s="168">
        <f t="shared" ca="1" si="179"/>
        <v>0</v>
      </c>
      <c r="FF35" s="168">
        <f t="shared" ca="1" si="179"/>
        <v>0</v>
      </c>
      <c r="FG35" s="168">
        <f t="shared" ca="1" si="179"/>
        <v>0</v>
      </c>
      <c r="FH35" s="168">
        <f t="shared" ca="1" si="179"/>
        <v>0</v>
      </c>
      <c r="FI35" s="10"/>
      <c r="FJ35" s="156" t="str">
        <f t="shared" ca="1" si="191"/>
        <v>-</v>
      </c>
      <c r="FK35" s="156" t="str">
        <f t="shared" ca="1" si="191"/>
        <v>-</v>
      </c>
      <c r="FL35" s="156" t="str">
        <f t="shared" ca="1" si="191"/>
        <v>-</v>
      </c>
      <c r="FM35" s="156" t="str">
        <f t="shared" ca="1" si="191"/>
        <v>-</v>
      </c>
      <c r="FN35" s="168" t="str">
        <f t="shared" ca="1" si="191"/>
        <v>-</v>
      </c>
      <c r="FO35" s="150" t="b">
        <f t="shared" si="126"/>
        <v>0</v>
      </c>
      <c r="FP35" s="150" t="b">
        <f t="shared" si="126"/>
        <v>0</v>
      </c>
      <c r="FQ35" s="150" t="b">
        <f t="shared" si="126"/>
        <v>1</v>
      </c>
      <c r="FR35" s="168">
        <f t="shared" ca="1" si="179"/>
        <v>0</v>
      </c>
      <c r="FS35" s="166">
        <f t="shared" ca="1" si="127"/>
        <v>1</v>
      </c>
      <c r="FT35" s="166">
        <f t="shared" ca="1" si="127"/>
        <v>1</v>
      </c>
      <c r="FU35" s="168" t="str">
        <f t="shared" ca="1" si="179"/>
        <v>-</v>
      </c>
      <c r="FV35" s="168" t="str">
        <f t="shared" ca="1" si="179"/>
        <v>-</v>
      </c>
      <c r="FW35" s="168" t="str">
        <f t="shared" ca="1" si="179"/>
        <v>-</v>
      </c>
      <c r="FX35" s="168" t="str">
        <f t="shared" ca="1" si="179"/>
        <v>-</v>
      </c>
      <c r="FY35" s="168" t="str">
        <f t="shared" ca="1" si="179"/>
        <v>-</v>
      </c>
      <c r="FZ35" s="156" t="str">
        <f t="shared" ca="1" si="191"/>
        <v>-</v>
      </c>
      <c r="GA35" s="156" t="str">
        <f t="shared" ca="1" si="191"/>
        <v>-</v>
      </c>
      <c r="GB35" s="150" t="b">
        <f t="array" aca="1" ref="GB35" ca="1">IF(OR(GC35:GC35&lt;&gt;"-"),TRUE,"-")</f>
        <v>1</v>
      </c>
      <c r="GC35" s="144">
        <f t="shared" ca="1" si="168"/>
        <v>2</v>
      </c>
      <c r="GD35" s="150" t="str">
        <f t="array" aca="1" ref="GD35" ca="1">IF(OR(GE35:GE35&lt;&gt;"-"),TRUE,"-")</f>
        <v>-</v>
      </c>
      <c r="GE35" s="156" t="str">
        <f t="shared" ca="1" si="180"/>
        <v>-</v>
      </c>
      <c r="GF35" s="156" t="b">
        <f t="shared" ref="GF35:GG41" ca="1" si="196">OFFSET(GF$5,$B35,0)</f>
        <v>1</v>
      </c>
      <c r="GG35" s="156">
        <f t="shared" ca="1" si="196"/>
        <v>2</v>
      </c>
      <c r="GH35" s="156" t="str">
        <f t="shared" ca="1" si="103"/>
        <v>-</v>
      </c>
      <c r="GI35" s="156" t="str">
        <f t="shared" ca="1" si="103"/>
        <v>-</v>
      </c>
      <c r="GJ35" s="168" t="str">
        <f t="shared" ca="1" si="181"/>
        <v>-</v>
      </c>
      <c r="GK35" s="168" t="str">
        <f t="shared" ca="1" si="181"/>
        <v>-</v>
      </c>
      <c r="GL35" s="168" t="str">
        <f t="shared" ca="1" si="181"/>
        <v>-</v>
      </c>
      <c r="GM35" s="168" t="str">
        <f t="shared" ca="1" si="181"/>
        <v>-</v>
      </c>
      <c r="GN35" s="156" t="str">
        <f t="shared" ca="1" si="182"/>
        <v>-</v>
      </c>
      <c r="GO35" s="165">
        <f t="shared" ref="GO35:GW41" ca="1" si="197">OFFSET(GO$5,$B35,0)</f>
        <v>0.5</v>
      </c>
      <c r="GP35" s="165">
        <f t="shared" ca="1" si="197"/>
        <v>0.9</v>
      </c>
      <c r="GQ35" s="165">
        <f t="shared" ca="1" si="197"/>
        <v>0.5</v>
      </c>
      <c r="GR35" s="165">
        <f t="shared" ca="1" si="197"/>
        <v>0.5</v>
      </c>
      <c r="GS35" s="165">
        <f t="shared" ca="1" si="197"/>
        <v>0</v>
      </c>
      <c r="GT35" s="165">
        <f t="shared" ca="1" si="197"/>
        <v>0</v>
      </c>
      <c r="GU35" s="165" t="str">
        <f t="shared" ca="1" si="197"/>
        <v>-</v>
      </c>
      <c r="GV35" s="168" t="str">
        <f t="shared" ca="1" si="128"/>
        <v>-</v>
      </c>
      <c r="GW35" s="168" t="str">
        <f t="shared" ca="1" si="128"/>
        <v>-</v>
      </c>
      <c r="GX35" s="117" t="b">
        <f t="shared" ca="1" si="157"/>
        <v>0</v>
      </c>
      <c r="GY35" s="117" t="str">
        <f t="shared" ca="1" si="129"/>
        <v>-</v>
      </c>
      <c r="GZ35" s="117" t="str">
        <f t="shared" ca="1" si="173"/>
        <v>-</v>
      </c>
      <c r="HA35" s="117" t="str">
        <f t="shared" ca="1" si="173"/>
        <v>-</v>
      </c>
      <c r="HB35" s="117" t="str">
        <f t="shared" ca="1" si="173"/>
        <v>-</v>
      </c>
      <c r="HC35" s="117" t="str">
        <f t="shared" ca="1" si="173"/>
        <v>-</v>
      </c>
      <c r="HD35" s="117" t="str">
        <f t="shared" ca="1" si="173"/>
        <v>-</v>
      </c>
      <c r="HE35" s="117" t="str">
        <f t="shared" ca="1" si="173"/>
        <v>-</v>
      </c>
      <c r="HF35" s="117" t="str">
        <f t="shared" ca="1" si="173"/>
        <v>-</v>
      </c>
      <c r="HG35" s="117" t="str">
        <f t="shared" ca="1" si="173"/>
        <v>-</v>
      </c>
      <c r="HH35" s="117" t="str">
        <f t="shared" ca="1" si="173"/>
        <v>-</v>
      </c>
      <c r="HI35" s="117" t="str">
        <f t="shared" ca="1" si="173"/>
        <v>-</v>
      </c>
      <c r="HJ35" s="117" t="str">
        <f t="shared" ca="1" si="173"/>
        <v>-</v>
      </c>
      <c r="HK35" s="117" t="str">
        <f t="shared" ca="1" si="173"/>
        <v>-</v>
      </c>
      <c r="HL35" s="117" t="str">
        <f t="shared" ca="1" si="173"/>
        <v>-</v>
      </c>
      <c r="HM35" s="117" t="str">
        <f t="shared" ca="1" si="173"/>
        <v>-</v>
      </c>
      <c r="HN35" s="117" t="str">
        <f t="shared" ca="1" si="173"/>
        <v>-</v>
      </c>
      <c r="HO35" s="117" t="str">
        <f t="shared" ca="1" si="173"/>
        <v>-</v>
      </c>
      <c r="HP35" s="117" t="str">
        <f t="shared" ca="1" si="173"/>
        <v>-</v>
      </c>
      <c r="HQ35" s="117" t="str">
        <f t="shared" ca="1" si="173"/>
        <v>-</v>
      </c>
      <c r="HR35" s="117" t="str">
        <f t="shared" ca="1" si="173"/>
        <v>-</v>
      </c>
      <c r="HS35" s="117" t="str">
        <f t="shared" ca="1" si="173"/>
        <v>-</v>
      </c>
      <c r="HT35" s="117" t="str">
        <f t="shared" ca="1" si="173"/>
        <v>-</v>
      </c>
      <c r="HU35" s="117" t="str">
        <f t="shared" ca="1" si="173"/>
        <v>-</v>
      </c>
      <c r="HV35" s="117" t="str">
        <f t="shared" ca="1" si="173"/>
        <v>-</v>
      </c>
      <c r="HW35" s="117" t="str">
        <f t="shared" ca="1" si="173"/>
        <v>-</v>
      </c>
      <c r="HX35" s="117" t="str">
        <f t="shared" ca="1" si="173"/>
        <v>-</v>
      </c>
      <c r="HY35" s="117" t="str">
        <f t="shared" ca="1" si="173"/>
        <v>-</v>
      </c>
      <c r="HZ35" s="117" t="str">
        <f t="shared" ca="1" si="173"/>
        <v>-</v>
      </c>
      <c r="IA35" s="117" t="str">
        <f t="shared" ca="1" si="173"/>
        <v>-</v>
      </c>
      <c r="IB35" s="117" t="str">
        <f t="shared" ca="1" si="173"/>
        <v>-</v>
      </c>
      <c r="IC35" s="117" t="str">
        <f t="shared" ca="1" si="173"/>
        <v>-</v>
      </c>
      <c r="ID35" s="117" t="str">
        <f t="shared" ca="1" si="173"/>
        <v>-</v>
      </c>
      <c r="IE35" s="117" t="str">
        <f t="shared" ca="1" si="173"/>
        <v>-</v>
      </c>
      <c r="IF35" s="117" t="str">
        <f t="shared" ca="1" si="173"/>
        <v>-</v>
      </c>
      <c r="IG35" s="117" t="str">
        <f t="shared" ca="1" si="173"/>
        <v>-</v>
      </c>
      <c r="IH35" s="117" t="str">
        <f t="shared" ca="1" si="173"/>
        <v>-</v>
      </c>
      <c r="II35" s="117" t="str">
        <f t="shared" ca="1" si="173"/>
        <v>-</v>
      </c>
      <c r="IJ35" s="117" t="str">
        <f t="shared" ca="1" si="173"/>
        <v>-</v>
      </c>
      <c r="IK35" s="117" t="str">
        <f t="shared" ca="1" si="173"/>
        <v>-</v>
      </c>
      <c r="IL35" s="117" t="str">
        <f t="shared" ca="1" si="173"/>
        <v>-</v>
      </c>
      <c r="IM35" s="117" t="str">
        <f t="shared" ca="1" si="173"/>
        <v>-</v>
      </c>
      <c r="IN35" s="117" t="str">
        <f t="shared" ca="1" si="173"/>
        <v>-</v>
      </c>
      <c r="IO35" s="117" t="str">
        <f t="shared" ca="1" si="173"/>
        <v>-</v>
      </c>
      <c r="IP35" s="117" t="str">
        <f t="shared" ca="1" si="129"/>
        <v>-</v>
      </c>
      <c r="IQ35" s="117" t="str">
        <f t="shared" ca="1" si="129"/>
        <v>-</v>
      </c>
      <c r="IR35" s="117" t="str">
        <f t="shared" ca="1" si="129"/>
        <v>-</v>
      </c>
      <c r="IS35" s="117" t="str">
        <f t="shared" ca="1" si="129"/>
        <v>-</v>
      </c>
      <c r="IT35" s="117" t="str">
        <f t="shared" ca="1" si="129"/>
        <v>-</v>
      </c>
      <c r="IU35" s="117" t="str">
        <f t="shared" ca="1" si="129"/>
        <v>-</v>
      </c>
      <c r="IV35" s="117" t="str">
        <f t="shared" ca="1" si="129"/>
        <v>-</v>
      </c>
      <c r="IW35" s="117" t="str">
        <f t="shared" ca="1" si="129"/>
        <v>-</v>
      </c>
      <c r="IX35" s="117" t="str">
        <f t="shared" ca="1" si="129"/>
        <v>-</v>
      </c>
      <c r="IY35" s="117" t="str">
        <f t="shared" ca="1" si="129"/>
        <v>-</v>
      </c>
      <c r="IZ35" s="10"/>
      <c r="JA35" s="166">
        <f t="shared" ca="1" si="130"/>
        <v>4.4999999999999998E-2</v>
      </c>
      <c r="JB35" s="166">
        <f t="shared" ca="1" si="131"/>
        <v>4.4999999999999998E-2</v>
      </c>
      <c r="JC35" s="168">
        <f t="shared" ca="1" si="182"/>
        <v>1</v>
      </c>
      <c r="JD35" s="156">
        <f t="shared" ca="1" si="182"/>
        <v>0</v>
      </c>
      <c r="JE35" s="156">
        <f t="shared" ca="1" si="182"/>
        <v>1</v>
      </c>
      <c r="JF35" s="156">
        <f t="shared" ca="1" si="182"/>
        <v>1</v>
      </c>
      <c r="JG35" s="156">
        <f t="shared" ca="1" si="182"/>
        <v>0</v>
      </c>
      <c r="JH35" s="156">
        <f t="shared" ca="1" si="182"/>
        <v>70</v>
      </c>
      <c r="JI35" s="156">
        <f t="shared" ca="1" si="182"/>
        <v>50</v>
      </c>
      <c r="JJ35" s="156">
        <f t="shared" ca="1" si="182"/>
        <v>70</v>
      </c>
      <c r="JK35" s="156">
        <f t="shared" ca="1" si="182"/>
        <v>50</v>
      </c>
      <c r="JL35" s="150">
        <f t="shared" ca="1" si="132"/>
        <v>1</v>
      </c>
      <c r="JM35" s="150">
        <f t="shared" ca="1" si="133"/>
        <v>1</v>
      </c>
      <c r="JN35" s="150">
        <f t="shared" ca="1" si="134"/>
        <v>1</v>
      </c>
      <c r="JO35" s="166">
        <f t="shared" ca="1" si="135"/>
        <v>1</v>
      </c>
      <c r="JP35" s="166">
        <f t="shared" ca="1" si="135"/>
        <v>1</v>
      </c>
      <c r="JQ35" s="156">
        <f t="shared" ca="1" si="182"/>
        <v>1</v>
      </c>
      <c r="JR35" s="10"/>
      <c r="JS35" s="156">
        <f t="shared" ca="1" si="182"/>
        <v>1</v>
      </c>
      <c r="JT35" s="166">
        <f t="shared" ca="1" si="136"/>
        <v>1</v>
      </c>
      <c r="JU35" s="168">
        <f t="shared" ca="1" si="182"/>
        <v>1</v>
      </c>
      <c r="JV35" s="156">
        <f t="shared" ca="1" si="182"/>
        <v>1</v>
      </c>
      <c r="JW35" s="156">
        <f t="shared" ca="1" si="182"/>
        <v>1</v>
      </c>
      <c r="JX35" s="168">
        <f t="shared" ca="1" si="182"/>
        <v>1</v>
      </c>
      <c r="JY35" s="156">
        <f t="shared" ca="1" si="182"/>
        <v>1</v>
      </c>
      <c r="JZ35" s="156">
        <f t="shared" ca="1" si="182"/>
        <v>1</v>
      </c>
      <c r="KA35" s="166">
        <f t="shared" ca="1" si="137"/>
        <v>1</v>
      </c>
      <c r="KB35" s="166">
        <f t="shared" ca="1" si="138"/>
        <v>1</v>
      </c>
      <c r="KC35" s="166">
        <f t="shared" ca="1" si="139"/>
        <v>1</v>
      </c>
      <c r="KD35" s="166" t="str">
        <f t="shared" ca="1" si="140"/>
        <v>-</v>
      </c>
      <c r="KE35" s="166" t="str">
        <f t="shared" ca="1" si="141"/>
        <v>-</v>
      </c>
      <c r="KF35" s="166" t="str">
        <f t="shared" ca="1" si="142"/>
        <v>-</v>
      </c>
      <c r="KG35" s="166" t="b">
        <f t="shared" ca="1" si="143"/>
        <v>0</v>
      </c>
      <c r="KH35" s="156">
        <f t="shared" ca="1" si="182"/>
        <v>0</v>
      </c>
      <c r="KI35" s="27">
        <v>0</v>
      </c>
    </row>
    <row r="36" spans="1:295" s="148" customFormat="1" outlineLevel="2">
      <c r="A36" s="126">
        <f t="shared" si="174"/>
        <v>31</v>
      </c>
      <c r="B36" s="132">
        <f t="shared" ca="1" si="192"/>
        <v>22</v>
      </c>
      <c r="C36" s="148">
        <v>300</v>
      </c>
      <c r="D36" s="148" t="s">
        <v>884</v>
      </c>
      <c r="E36" s="148" t="b">
        <v>1</v>
      </c>
      <c r="F36" s="148" t="b">
        <v>0</v>
      </c>
      <c r="G36" s="148" t="b">
        <f t="shared" si="145"/>
        <v>1</v>
      </c>
      <c r="H36" s="144">
        <v>3</v>
      </c>
      <c r="I36" s="144">
        <f t="shared" ca="1" si="183"/>
        <v>2</v>
      </c>
      <c r="J36" s="144">
        <f t="shared" ca="1" si="183"/>
        <v>1</v>
      </c>
      <c r="K36" s="144">
        <f t="shared" ca="1" si="183"/>
        <v>1</v>
      </c>
      <c r="L36" s="144">
        <f t="shared" ca="1" si="183"/>
        <v>1</v>
      </c>
      <c r="M36" s="144">
        <f t="shared" ca="1" si="183"/>
        <v>1</v>
      </c>
      <c r="N36" s="144">
        <f t="shared" ca="1" si="183"/>
        <v>1</v>
      </c>
      <c r="O36" s="144">
        <f t="shared" ca="1" si="183"/>
        <v>1</v>
      </c>
      <c r="P36" s="144">
        <f t="shared" ca="1" si="183"/>
        <v>1</v>
      </c>
      <c r="Q36" s="144">
        <f t="shared" ca="1" si="183"/>
        <v>1</v>
      </c>
      <c r="R36" s="144">
        <f t="shared" ca="1" si="183"/>
        <v>2</v>
      </c>
      <c r="S36" s="144">
        <f t="shared" ca="1" si="183"/>
        <v>1</v>
      </c>
      <c r="T36" s="144">
        <f t="shared" ca="1" si="183"/>
        <v>1</v>
      </c>
      <c r="U36" s="144">
        <f t="shared" ca="1" si="183"/>
        <v>1</v>
      </c>
      <c r="V36" s="144">
        <f t="shared" ca="1" si="183"/>
        <v>1</v>
      </c>
      <c r="W36" s="144">
        <f t="shared" ca="1" si="183"/>
        <v>1</v>
      </c>
      <c r="X36" s="144">
        <f t="shared" ca="1" si="183"/>
        <v>1</v>
      </c>
      <c r="Y36" s="144">
        <f t="shared" ca="1" si="183"/>
        <v>1</v>
      </c>
      <c r="AA36" s="162" t="str" cm="1">
        <f t="array" aca="1" ref="AA36" ca="1">TEXT(LEFT(OFFSET(AA36,-1,0),5)+1,"00000")&amp;MID(OFFSET(AA36,-1,0),6,FIND(" ",OFFSET(AA36,-1,0),7)-5)
&amp;INDEX(DataMaster!$B$10:$B$12,$I36)         &amp;IF($J36=1,""," Risk"&amp;INDEX(i.risk_aversion,$J36,1))    &amp;IF($K36=1,""," REV"&amp; INDEX(DataMaster!$B$54:$B$58,$K36))              &amp; IF($L36=1,""," Minroe"&amp;INDEX(minroe,$L36))              &amp;  IF($M36=1,""," Overdraw"&amp;INDEX(overdraw,$M36))
&amp; IF($N36=1,""," Mach"&amp;INDEX(i.mach_option,$N36))
&amp; IF($O36=1,""," Interest"&amp;INDEX(i.interest_rate,$O36))            &amp; IF($P36=1,""," Opp cost"&amp;INDEX(i.opp_cost_capital,$P36))           &amp; IF($Q36=1,""," Casual_ub"&amp;INDEX(i.casual_ub,$Q36))           &amp; IF($R36=1,""," Cropgraze"&amp;INDEX(i.cropgraze_inc,$R36))
&amp; IF($S36=1,""," Yield"&amp;INDEX(i.all_rot_yield,$S36))          &amp; IF($T36=1,""," Pasture"&amp;INDEX(i.pasture_prod,$T36))          &amp; IF($U36=1,""," Scan"&amp;INDEX(i.scan,$U36))
&amp; IF($JL36=1,""," WP"&amp;TEXT($JL36*100,"000p"))                &amp; IF($JM36=1,""," MP"&amp;TEXT($JM36*100,"000p"))                      &amp; IF($JN36=1,""," GP"&amp;TEXT($JN36*100,"000p"))          &amp; IF($JO36=1,""," Can"&amp;TEXT($JO36*100,"000p"))
&amp; " (F"&amp;3+IFERROR(1*$CH36,0)+IFERROR(1*$CI36,0)&amp;3-IFERROR(1*NOT($CK36),0)&amp;"N"&amp;$CP36&amp;$CQ36&amp;")"</f>
        <v>00012 Feedsupply DSP CropgrazeFALSE (F33N33)</v>
      </c>
      <c r="AB36" s="10" t="str">
        <f ca="1">IF(COUNTIF(AA$5:AA36,AA36)=1,"-","Dup")</f>
        <v>-</v>
      </c>
      <c r="AC36" s="10"/>
      <c r="AD36" s="156" t="str">
        <f t="shared" ca="1" si="184"/>
        <v>-</v>
      </c>
      <c r="AE36" s="156" t="str">
        <f t="shared" ca="1" si="116"/>
        <v>-</v>
      </c>
      <c r="AF36" s="156" t="str">
        <f t="shared" ca="1" si="185"/>
        <v>-</v>
      </c>
      <c r="AG36" s="156" t="str">
        <f t="shared" ca="1" si="185"/>
        <v>-</v>
      </c>
      <c r="AH36" s="156" t="str">
        <f t="shared" ca="1" si="117"/>
        <v>-</v>
      </c>
      <c r="AI36" s="168" t="b">
        <f t="shared" ca="1" si="117"/>
        <v>1</v>
      </c>
      <c r="AJ36" s="10"/>
      <c r="AK36" s="166" t="b">
        <f t="shared" ca="1" si="186"/>
        <v>0</v>
      </c>
      <c r="AL36" s="166" t="str">
        <f t="shared" ca="1" si="186"/>
        <v>-</v>
      </c>
      <c r="AM36" s="166" t="b">
        <f t="shared" ca="1" si="186"/>
        <v>0</v>
      </c>
      <c r="AN36" s="166" t="b">
        <f t="shared" ca="1" si="186"/>
        <v>1</v>
      </c>
      <c r="AO36" s="166" t="b">
        <f t="shared" ca="1" si="186"/>
        <v>0</v>
      </c>
      <c r="AP36" s="192" t="b">
        <v>1</v>
      </c>
      <c r="AQ36" s="166">
        <f t="shared" ca="1" si="119"/>
        <v>0</v>
      </c>
      <c r="AR36" s="166" t="b">
        <f t="shared" ca="1" si="187"/>
        <v>0</v>
      </c>
      <c r="AS36" s="166" t="b">
        <f t="shared" ca="1" si="187"/>
        <v>0</v>
      </c>
      <c r="AT36" s="166" t="str">
        <f t="shared" ca="1" si="187"/>
        <v>-</v>
      </c>
      <c r="AU36" s="166" t="str">
        <f t="shared" ca="1" si="187"/>
        <v>-</v>
      </c>
      <c r="AV36" s="166" t="str">
        <f t="shared" ca="1" si="187"/>
        <v>-</v>
      </c>
      <c r="AW36" s="10"/>
      <c r="AX36" s="156" t="b">
        <f t="shared" ca="1" si="188"/>
        <v>1</v>
      </c>
      <c r="AY36" s="167" t="b">
        <v>0</v>
      </c>
      <c r="AZ36" s="156" t="b">
        <f t="shared" ca="1" si="188"/>
        <v>1</v>
      </c>
      <c r="BA36" s="163">
        <f t="shared" ca="1" si="189"/>
        <v>3203</v>
      </c>
      <c r="BB36" s="156" t="b">
        <f t="shared" ca="1" si="175"/>
        <v>0</v>
      </c>
      <c r="BC36" s="156" t="str">
        <f t="shared" ca="1" si="175"/>
        <v>-</v>
      </c>
      <c r="BD36" s="156" t="b">
        <f t="shared" ca="1" si="175"/>
        <v>1</v>
      </c>
      <c r="BE36" s="144">
        <f t="shared" ca="1" si="193"/>
        <v>3204</v>
      </c>
      <c r="BF36" s="156" t="str">
        <f t="shared" ref="BF36:BF41" ca="1" si="198">OFFSET(BF$5,$B36,0)</f>
        <v>-</v>
      </c>
      <c r="BG36" s="156">
        <f t="shared" ca="1" si="176"/>
        <v>1</v>
      </c>
      <c r="BH36" s="156">
        <f t="shared" ca="1" si="176"/>
        <v>1</v>
      </c>
      <c r="BI36" s="156" t="str">
        <f t="shared" ca="1" si="176"/>
        <v>-</v>
      </c>
      <c r="BJ36" s="156" t="str">
        <f t="shared" ca="1" si="176"/>
        <v>-</v>
      </c>
      <c r="BK36" s="10"/>
      <c r="BL36" s="156" t="str">
        <f t="shared" ca="1" si="176"/>
        <v>-</v>
      </c>
      <c r="BM36" s="156" t="str">
        <f t="shared" ca="1" si="176"/>
        <v>-</v>
      </c>
      <c r="BN36" s="156" t="str">
        <f t="shared" ca="1" si="176"/>
        <v>-</v>
      </c>
      <c r="BO36" s="156" t="str">
        <f t="shared" ca="1" si="176"/>
        <v>-</v>
      </c>
      <c r="BP36" s="156" t="str">
        <f t="shared" ca="1" si="176"/>
        <v>-</v>
      </c>
      <c r="BQ36" s="156" t="str">
        <f t="shared" ca="1" si="176"/>
        <v>-</v>
      </c>
      <c r="BR36" s="156" t="str">
        <f t="shared" ca="1" si="176"/>
        <v>-</v>
      </c>
      <c r="BS36" s="156" t="str">
        <f t="shared" ca="1" si="176"/>
        <v>-</v>
      </c>
      <c r="BT36" s="156" t="str">
        <f t="shared" ca="1" si="176"/>
        <v>-</v>
      </c>
      <c r="BU36" s="156" t="str">
        <f t="shared" ca="1" si="176"/>
        <v>-</v>
      </c>
      <c r="BV36" s="156" t="str">
        <f t="shared" ca="1" si="176"/>
        <v>-</v>
      </c>
      <c r="BW36" s="166" t="str" cm="1">
        <f t="array" aca="1" ref="BW36" ca="1">INDEX(i.rev,$K36,BW$15)</f>
        <v>-</v>
      </c>
      <c r="BX36" s="166" t="str" cm="1">
        <f t="array" aca="1" ref="BX36" ca="1">INDEX(i.rev,$K36,BX$15)</f>
        <v>-</v>
      </c>
      <c r="BY36" s="166" t="str" cm="1">
        <f t="array" aca="1" ref="BY36" ca="1">INDEX(i.rev,$K36,BY$15)</f>
        <v>-</v>
      </c>
      <c r="BZ36" s="166" t="str" cm="1">
        <f t="array" aca="1" ref="BZ36" ca="1">INDEX(i.rev,$K36,BZ$15)</f>
        <v>-</v>
      </c>
      <c r="CA36" s="166" t="str" cm="1">
        <f t="array" aca="1" ref="CA36" ca="1">INDEX(i.rev,$K36,CA$15)</f>
        <v>-</v>
      </c>
      <c r="CB36" s="166" t="str" cm="1">
        <f t="array" aca="1" ref="CB36" ca="1">INDEX(i.rev,$K36,CB$15)</f>
        <v>-</v>
      </c>
      <c r="CC36" s="166" t="str" cm="1">
        <f t="array" aca="1" ref="CC36" ca="1">INDEX(i.rev,$K36,CC$15)</f>
        <v>-</v>
      </c>
      <c r="CD36" s="166" t="str" cm="1">
        <f t="array" aca="1" ref="CD36" ca="1">INDEX(i.rev,$K36,CD$15)</f>
        <v>-</v>
      </c>
      <c r="CE36" s="166" t="str" cm="1">
        <f t="array" aca="1" ref="CE36" ca="1">INDEX(i.rev,$K36,CE$15)</f>
        <v>-</v>
      </c>
      <c r="CF36" s="166" t="str" cm="1">
        <f t="array" aca="1" ref="CF36" ca="1">INDEX(i.rev,$K36,CF$15)</f>
        <v>-</v>
      </c>
      <c r="CG36" s="10"/>
      <c r="CH36" s="167" t="b">
        <v>0</v>
      </c>
      <c r="CI36" s="167" t="b">
        <v>0</v>
      </c>
      <c r="CJ36" s="156" t="str">
        <f t="shared" ref="CJ36:CO41" ca="1" si="199">OFFSET(CJ$5,$B36,0)</f>
        <v>-</v>
      </c>
      <c r="CK36" s="156" t="str">
        <f t="shared" ca="1" si="199"/>
        <v>-</v>
      </c>
      <c r="CL36" s="156" t="str">
        <f t="shared" ca="1" si="199"/>
        <v>-</v>
      </c>
      <c r="CM36" s="156" t="str">
        <f t="shared" ca="1" si="199"/>
        <v>-</v>
      </c>
      <c r="CN36" s="156" t="str">
        <f t="shared" ca="1" si="199"/>
        <v>-</v>
      </c>
      <c r="CO36" s="156" t="str">
        <f t="shared" ca="1" si="199"/>
        <v>-</v>
      </c>
      <c r="CP36" s="144">
        <f t="shared" ca="1" si="194"/>
        <v>3</v>
      </c>
      <c r="CQ36" s="144">
        <f t="shared" ca="1" si="194"/>
        <v>3</v>
      </c>
      <c r="CR36" s="168">
        <f t="shared" ca="1" si="149"/>
        <v>0</v>
      </c>
      <c r="CS36" s="167">
        <v>1</v>
      </c>
      <c r="CT36" s="167">
        <v>-1</v>
      </c>
      <c r="CU36" s="156" t="str">
        <f t="shared" ref="CU36:DI41" ca="1" si="200">OFFSET(CU$5,$B36,0)</f>
        <v>-</v>
      </c>
      <c r="CV36" s="156" t="str">
        <f t="shared" ca="1" si="200"/>
        <v>-</v>
      </c>
      <c r="CW36" s="156" t="str">
        <f t="shared" ca="1" si="200"/>
        <v>-</v>
      </c>
      <c r="CX36" s="156" t="str">
        <f t="shared" ca="1" si="200"/>
        <v>-</v>
      </c>
      <c r="CY36" s="156" t="str">
        <f t="shared" ca="1" si="200"/>
        <v>-</v>
      </c>
      <c r="CZ36" s="156">
        <f t="shared" ca="1" si="200"/>
        <v>0</v>
      </c>
      <c r="DA36" s="167">
        <v>1</v>
      </c>
      <c r="DB36" s="167">
        <v>-1</v>
      </c>
      <c r="DC36" s="156" t="str">
        <f t="shared" ca="1" si="200"/>
        <v>-</v>
      </c>
      <c r="DD36" s="156" t="str">
        <f t="shared" ca="1" si="200"/>
        <v>-</v>
      </c>
      <c r="DE36" s="156" t="str">
        <f t="shared" ca="1" si="200"/>
        <v>-</v>
      </c>
      <c r="DF36" s="156">
        <f t="shared" ca="1" si="200"/>
        <v>0</v>
      </c>
      <c r="DG36" s="168">
        <f t="shared" ca="1" si="200"/>
        <v>0</v>
      </c>
      <c r="DH36" s="168">
        <f t="shared" ca="1" si="200"/>
        <v>0</v>
      </c>
      <c r="DI36" s="168">
        <f t="shared" ca="1" si="200"/>
        <v>0</v>
      </c>
      <c r="DJ36" s="156">
        <f t="shared" ca="1" si="195"/>
        <v>0</v>
      </c>
      <c r="DK36" s="156">
        <f t="shared" ca="1" si="195"/>
        <v>0</v>
      </c>
      <c r="DL36" s="156">
        <f t="shared" ca="1" si="195"/>
        <v>0</v>
      </c>
      <c r="DM36" s="156" t="str">
        <f t="shared" ca="1" si="195"/>
        <v>-</v>
      </c>
      <c r="DN36" s="156" t="str">
        <f t="shared" ca="1" si="195"/>
        <v>-</v>
      </c>
      <c r="DO36" s="168" t="str">
        <f t="shared" ca="1" si="195"/>
        <v>-</v>
      </c>
      <c r="DP36" s="168" t="str">
        <f t="shared" ca="1" si="195"/>
        <v>-</v>
      </c>
      <c r="DQ36" s="156" t="str">
        <f t="shared" ca="1" si="195"/>
        <v>-</v>
      </c>
      <c r="DR36" s="156" t="str">
        <f t="shared" ca="1" si="195"/>
        <v>-</v>
      </c>
      <c r="DS36" s="156" t="str">
        <f t="shared" ca="1" si="195"/>
        <v>-</v>
      </c>
      <c r="DT36" s="156" t="str">
        <f t="shared" ca="1" si="195"/>
        <v>-</v>
      </c>
      <c r="DU36" s="156" t="str">
        <f t="shared" ca="1" si="195"/>
        <v>-</v>
      </c>
      <c r="DV36" s="156" t="str">
        <f t="shared" ca="1" si="195"/>
        <v>-</v>
      </c>
      <c r="DW36" s="156" t="str">
        <f t="shared" ca="1" si="195"/>
        <v>-</v>
      </c>
      <c r="DX36" s="10"/>
      <c r="DY36" s="168">
        <f t="shared" ca="1" si="191"/>
        <v>1</v>
      </c>
      <c r="DZ36" s="156" t="str">
        <f t="shared" ca="1" si="191"/>
        <v>-</v>
      </c>
      <c r="EA36" s="168" t="str">
        <f t="shared" ca="1" si="191"/>
        <v>-</v>
      </c>
      <c r="EB36" s="168" t="str">
        <f t="shared" ca="1" si="191"/>
        <v>-</v>
      </c>
      <c r="EC36" s="168" t="str">
        <f t="shared" ca="1" si="191"/>
        <v>-</v>
      </c>
      <c r="ED36" s="168" t="b">
        <f t="shared" ca="1" si="191"/>
        <v>0</v>
      </c>
      <c r="EE36" s="156" t="str">
        <f t="shared" ca="1" si="191"/>
        <v>-</v>
      </c>
      <c r="EF36" s="156">
        <f t="shared" ca="1" si="191"/>
        <v>0</v>
      </c>
      <c r="EG36" s="156" t="str">
        <f t="shared" ca="1" si="191"/>
        <v>-</v>
      </c>
      <c r="EH36" s="166" cm="1">
        <f t="array" aca="1" ref="EH36" ca="1">INDEX(i.rev,$K36,EH$15)</f>
        <v>1</v>
      </c>
      <c r="EI36" s="156">
        <f t="shared" ca="1" si="124"/>
        <v>0</v>
      </c>
      <c r="EJ36" s="156">
        <f t="shared" ca="1" si="191"/>
        <v>1</v>
      </c>
      <c r="EK36" s="156">
        <f t="shared" ca="1" si="191"/>
        <v>0</v>
      </c>
      <c r="EL36" s="156">
        <f t="shared" ca="1" si="191"/>
        <v>1</v>
      </c>
      <c r="EM36" s="156">
        <f t="shared" ca="1" si="191"/>
        <v>1</v>
      </c>
      <c r="EN36" s="156">
        <f t="shared" ca="1" si="191"/>
        <v>1</v>
      </c>
      <c r="EO36" s="156">
        <f t="shared" ca="1" si="191"/>
        <v>0</v>
      </c>
      <c r="EP36" s="156">
        <f t="shared" ca="1" si="191"/>
        <v>0</v>
      </c>
      <c r="EQ36" s="156">
        <f t="shared" ca="1" si="191"/>
        <v>0</v>
      </c>
      <c r="ER36" s="156">
        <f t="shared" ca="1" si="191"/>
        <v>0</v>
      </c>
      <c r="ES36" s="156">
        <f t="shared" ca="1" si="191"/>
        <v>0</v>
      </c>
      <c r="ET36" s="156">
        <f t="shared" ca="1" si="191"/>
        <v>0</v>
      </c>
      <c r="EU36" s="156">
        <f t="shared" ca="1" si="191"/>
        <v>0</v>
      </c>
      <c r="EV36" s="156">
        <f t="shared" ca="1" si="191"/>
        <v>0</v>
      </c>
      <c r="EW36" s="156">
        <f t="shared" ca="1" si="125"/>
        <v>0</v>
      </c>
      <c r="EX36" s="156">
        <f t="shared" ca="1" si="125"/>
        <v>0</v>
      </c>
      <c r="EY36" s="166" cm="1">
        <f t="array" aca="1" ref="EY36" ca="1">INDEX(i.rev,$K36,EY$15)</f>
        <v>0</v>
      </c>
      <c r="EZ36" s="156">
        <f t="shared" ca="1" si="191"/>
        <v>0</v>
      </c>
      <c r="FA36" s="166" cm="1">
        <f t="array" aca="1" ref="FA36" ca="1">INDEX(i.rev,$K36,FA$15)</f>
        <v>1</v>
      </c>
      <c r="FB36" s="156">
        <f t="shared" ca="1" si="191"/>
        <v>0</v>
      </c>
      <c r="FC36" s="168">
        <f t="shared" ca="1" si="179"/>
        <v>0</v>
      </c>
      <c r="FD36" s="168">
        <f t="shared" ca="1" si="179"/>
        <v>0</v>
      </c>
      <c r="FE36" s="168">
        <f t="shared" ca="1" si="179"/>
        <v>0</v>
      </c>
      <c r="FF36" s="168">
        <f t="shared" ca="1" si="179"/>
        <v>0</v>
      </c>
      <c r="FG36" s="168">
        <f t="shared" ca="1" si="179"/>
        <v>0</v>
      </c>
      <c r="FH36" s="168">
        <f t="shared" ca="1" si="179"/>
        <v>0</v>
      </c>
      <c r="FI36" s="10"/>
      <c r="FJ36" s="156" t="str">
        <f t="shared" ca="1" si="191"/>
        <v>-</v>
      </c>
      <c r="FK36" s="156" t="str">
        <f t="shared" ca="1" si="191"/>
        <v>-</v>
      </c>
      <c r="FL36" s="156" t="str">
        <f t="shared" ca="1" si="191"/>
        <v>-</v>
      </c>
      <c r="FM36" s="156" t="str">
        <f t="shared" ca="1" si="191"/>
        <v>-</v>
      </c>
      <c r="FN36" s="168" t="str">
        <f t="shared" ca="1" si="191"/>
        <v>-</v>
      </c>
      <c r="FO36" s="150" t="b">
        <f t="shared" si="126"/>
        <v>0</v>
      </c>
      <c r="FP36" s="150" t="b">
        <f t="shared" si="126"/>
        <v>0</v>
      </c>
      <c r="FQ36" s="150" t="b">
        <f t="shared" si="126"/>
        <v>1</v>
      </c>
      <c r="FR36" s="168">
        <f t="shared" ca="1" si="179"/>
        <v>0</v>
      </c>
      <c r="FS36" s="166">
        <f t="shared" ca="1" si="127"/>
        <v>1</v>
      </c>
      <c r="FT36" s="166">
        <f t="shared" ca="1" si="127"/>
        <v>1</v>
      </c>
      <c r="FU36" s="168" t="str">
        <f t="shared" ca="1" si="179"/>
        <v>-</v>
      </c>
      <c r="FV36" s="168" t="str">
        <f t="shared" ca="1" si="179"/>
        <v>-</v>
      </c>
      <c r="FW36" s="168" t="str">
        <f t="shared" ca="1" si="179"/>
        <v>-</v>
      </c>
      <c r="FX36" s="168" t="str">
        <f t="shared" ca="1" si="179"/>
        <v>-</v>
      </c>
      <c r="FY36" s="168" t="str">
        <f t="shared" ca="1" si="179"/>
        <v>-</v>
      </c>
      <c r="FZ36" s="156" t="str">
        <f t="shared" ca="1" si="191"/>
        <v>-</v>
      </c>
      <c r="GA36" s="156" t="str">
        <f t="shared" ca="1" si="191"/>
        <v>-</v>
      </c>
      <c r="GB36" s="150" t="b">
        <f t="array" aca="1" ref="GB36" ca="1">IF(OR(GC36:GC36&lt;&gt;"-"),TRUE,"-")</f>
        <v>1</v>
      </c>
      <c r="GC36" s="144">
        <f t="shared" ca="1" si="168"/>
        <v>2</v>
      </c>
      <c r="GD36" s="150" t="str">
        <f t="array" aca="1" ref="GD36" ca="1">IF(OR(GE36:GE36&lt;&gt;"-"),TRUE,"-")</f>
        <v>-</v>
      </c>
      <c r="GE36" s="156" t="str">
        <f t="shared" ca="1" si="180"/>
        <v>-</v>
      </c>
      <c r="GF36" s="156" t="b">
        <f t="shared" ca="1" si="196"/>
        <v>1</v>
      </c>
      <c r="GG36" s="156">
        <f t="shared" ca="1" si="196"/>
        <v>2</v>
      </c>
      <c r="GH36" s="156" t="str">
        <f t="shared" ca="1" si="103"/>
        <v>-</v>
      </c>
      <c r="GI36" s="156" t="str">
        <f t="shared" ca="1" si="103"/>
        <v>-</v>
      </c>
      <c r="GJ36" s="168" t="str">
        <f t="shared" ca="1" si="181"/>
        <v>-</v>
      </c>
      <c r="GK36" s="168" t="str">
        <f t="shared" ca="1" si="181"/>
        <v>-</v>
      </c>
      <c r="GL36" s="168" t="str">
        <f t="shared" ca="1" si="181"/>
        <v>-</v>
      </c>
      <c r="GM36" s="168" t="str">
        <f t="shared" ca="1" si="181"/>
        <v>-</v>
      </c>
      <c r="GN36" s="156" t="str">
        <f t="shared" ca="1" si="182"/>
        <v>-</v>
      </c>
      <c r="GO36" s="165">
        <f t="shared" ca="1" si="197"/>
        <v>0.5</v>
      </c>
      <c r="GP36" s="165">
        <f t="shared" ca="1" si="197"/>
        <v>0.9</v>
      </c>
      <c r="GQ36" s="165">
        <f t="shared" ca="1" si="197"/>
        <v>0.5</v>
      </c>
      <c r="GR36" s="165">
        <f t="shared" ca="1" si="197"/>
        <v>0.5</v>
      </c>
      <c r="GS36" s="165">
        <f t="shared" ca="1" si="197"/>
        <v>0</v>
      </c>
      <c r="GT36" s="165">
        <f t="shared" ca="1" si="197"/>
        <v>0</v>
      </c>
      <c r="GU36" s="165" t="str">
        <f t="shared" ca="1" si="197"/>
        <v>-</v>
      </c>
      <c r="GV36" s="168" t="str">
        <f t="shared" ca="1" si="128"/>
        <v>-</v>
      </c>
      <c r="GW36" s="168" t="str">
        <f t="shared" ca="1" si="128"/>
        <v>-</v>
      </c>
      <c r="GX36" s="117" t="b">
        <f t="shared" ca="1" si="157"/>
        <v>0</v>
      </c>
      <c r="GY36" s="117" t="str">
        <f t="shared" ca="1" si="129"/>
        <v>-</v>
      </c>
      <c r="GZ36" s="117" t="str">
        <f t="shared" ca="1" si="173"/>
        <v>-</v>
      </c>
      <c r="HA36" s="117" t="str">
        <f t="shared" ca="1" si="173"/>
        <v>-</v>
      </c>
      <c r="HB36" s="117" t="str">
        <f t="shared" ca="1" si="173"/>
        <v>-</v>
      </c>
      <c r="HC36" s="117" t="str">
        <f t="shared" ca="1" si="173"/>
        <v>-</v>
      </c>
      <c r="HD36" s="117" t="str">
        <f t="shared" ca="1" si="173"/>
        <v>-</v>
      </c>
      <c r="HE36" s="117" t="str">
        <f t="shared" ca="1" si="173"/>
        <v>-</v>
      </c>
      <c r="HF36" s="117" t="str">
        <f t="shared" ca="1" si="173"/>
        <v>-</v>
      </c>
      <c r="HG36" s="117" t="str">
        <f t="shared" ca="1" si="173"/>
        <v>-</v>
      </c>
      <c r="HH36" s="117" t="str">
        <f t="shared" ca="1" si="173"/>
        <v>-</v>
      </c>
      <c r="HI36" s="117" t="str">
        <f t="shared" ca="1" si="173"/>
        <v>-</v>
      </c>
      <c r="HJ36" s="117" t="str">
        <f t="shared" ca="1" si="173"/>
        <v>-</v>
      </c>
      <c r="HK36" s="117" t="str">
        <f t="shared" ca="1" si="173"/>
        <v>-</v>
      </c>
      <c r="HL36" s="117" t="str">
        <f t="shared" ca="1" si="173"/>
        <v>-</v>
      </c>
      <c r="HM36" s="117" t="str">
        <f t="shared" ca="1" si="173"/>
        <v>-</v>
      </c>
      <c r="HN36" s="117" t="str">
        <f t="shared" ca="1" si="173"/>
        <v>-</v>
      </c>
      <c r="HO36" s="117" t="str">
        <f t="shared" ca="1" si="173"/>
        <v>-</v>
      </c>
      <c r="HP36" s="117" t="str">
        <f t="shared" ca="1" si="173"/>
        <v>-</v>
      </c>
      <c r="HQ36" s="117" t="str">
        <f t="shared" ca="1" si="173"/>
        <v>-</v>
      </c>
      <c r="HR36" s="117" t="str">
        <f t="shared" ca="1" si="173"/>
        <v>-</v>
      </c>
      <c r="HS36" s="117" t="str">
        <f t="shared" ca="1" si="173"/>
        <v>-</v>
      </c>
      <c r="HT36" s="117" t="str">
        <f t="shared" ca="1" si="173"/>
        <v>-</v>
      </c>
      <c r="HU36" s="117" t="str">
        <f t="shared" ca="1" si="173"/>
        <v>-</v>
      </c>
      <c r="HV36" s="117" t="str">
        <f t="shared" ca="1" si="173"/>
        <v>-</v>
      </c>
      <c r="HW36" s="117" t="str">
        <f t="shared" ca="1" si="173"/>
        <v>-</v>
      </c>
      <c r="HX36" s="117" t="str">
        <f t="shared" ca="1" si="173"/>
        <v>-</v>
      </c>
      <c r="HY36" s="117" t="str">
        <f t="shared" ca="1" si="173"/>
        <v>-</v>
      </c>
      <c r="HZ36" s="117" t="str">
        <f t="shared" ca="1" si="173"/>
        <v>-</v>
      </c>
      <c r="IA36" s="117" t="str">
        <f t="shared" ca="1" si="173"/>
        <v>-</v>
      </c>
      <c r="IB36" s="117" t="str">
        <f t="shared" ca="1" si="173"/>
        <v>-</v>
      </c>
      <c r="IC36" s="117" t="str">
        <f t="shared" ca="1" si="173"/>
        <v>-</v>
      </c>
      <c r="ID36" s="117" t="str">
        <f t="shared" ca="1" si="173"/>
        <v>-</v>
      </c>
      <c r="IE36" s="117" t="str">
        <f t="shared" ca="1" si="173"/>
        <v>-</v>
      </c>
      <c r="IF36" s="117" t="str">
        <f t="shared" ca="1" si="173"/>
        <v>-</v>
      </c>
      <c r="IG36" s="117" t="str">
        <f t="shared" ca="1" si="173"/>
        <v>-</v>
      </c>
      <c r="IH36" s="117" t="str">
        <f t="shared" ca="1" si="173"/>
        <v>-</v>
      </c>
      <c r="II36" s="117" t="str">
        <f t="shared" ca="1" si="173"/>
        <v>-</v>
      </c>
      <c r="IJ36" s="117" t="str">
        <f t="shared" ca="1" si="173"/>
        <v>-</v>
      </c>
      <c r="IK36" s="117" t="str">
        <f t="shared" ca="1" si="173"/>
        <v>-</v>
      </c>
      <c r="IL36" s="117" t="str">
        <f t="shared" ca="1" si="173"/>
        <v>-</v>
      </c>
      <c r="IM36" s="117" t="str">
        <f t="shared" ca="1" si="173"/>
        <v>-</v>
      </c>
      <c r="IN36" s="117" t="str">
        <f t="shared" ca="1" si="173"/>
        <v>-</v>
      </c>
      <c r="IO36" s="117" t="str">
        <f t="shared" ca="1" si="173"/>
        <v>-</v>
      </c>
      <c r="IP36" s="117" t="str">
        <f t="shared" ca="1" si="129"/>
        <v>-</v>
      </c>
      <c r="IQ36" s="117" t="str">
        <f t="shared" ca="1" si="129"/>
        <v>-</v>
      </c>
      <c r="IR36" s="117" t="str">
        <f t="shared" ca="1" si="129"/>
        <v>-</v>
      </c>
      <c r="IS36" s="117" t="str">
        <f t="shared" ca="1" si="129"/>
        <v>-</v>
      </c>
      <c r="IT36" s="117" t="str">
        <f t="shared" ca="1" si="129"/>
        <v>-</v>
      </c>
      <c r="IU36" s="117" t="str">
        <f t="shared" ca="1" si="129"/>
        <v>-</v>
      </c>
      <c r="IV36" s="117" t="str">
        <f t="shared" ca="1" si="129"/>
        <v>-</v>
      </c>
      <c r="IW36" s="117" t="str">
        <f t="shared" ca="1" si="129"/>
        <v>-</v>
      </c>
      <c r="IX36" s="117" t="str">
        <f t="shared" ca="1" si="129"/>
        <v>-</v>
      </c>
      <c r="IY36" s="117" t="str">
        <f t="shared" ca="1" si="129"/>
        <v>-</v>
      </c>
      <c r="IZ36" s="10"/>
      <c r="JA36" s="166">
        <f t="shared" ca="1" si="130"/>
        <v>4.4999999999999998E-2</v>
      </c>
      <c r="JB36" s="166">
        <f t="shared" ca="1" si="131"/>
        <v>4.4999999999999998E-2</v>
      </c>
      <c r="JC36" s="168">
        <f t="shared" ca="1" si="182"/>
        <v>1</v>
      </c>
      <c r="JD36" s="156">
        <f t="shared" ca="1" si="182"/>
        <v>0</v>
      </c>
      <c r="JE36" s="156">
        <f t="shared" ca="1" si="182"/>
        <v>1</v>
      </c>
      <c r="JF36" s="156">
        <f t="shared" ca="1" si="182"/>
        <v>1</v>
      </c>
      <c r="JG36" s="156">
        <f t="shared" ca="1" si="182"/>
        <v>0</v>
      </c>
      <c r="JH36" s="156">
        <f t="shared" ca="1" si="182"/>
        <v>70</v>
      </c>
      <c r="JI36" s="156">
        <f t="shared" ca="1" si="182"/>
        <v>50</v>
      </c>
      <c r="JJ36" s="156">
        <f t="shared" ca="1" si="182"/>
        <v>70</v>
      </c>
      <c r="JK36" s="156">
        <f t="shared" ca="1" si="182"/>
        <v>50</v>
      </c>
      <c r="JL36" s="150">
        <f t="shared" ca="1" si="132"/>
        <v>1</v>
      </c>
      <c r="JM36" s="150">
        <f t="shared" ca="1" si="133"/>
        <v>1</v>
      </c>
      <c r="JN36" s="150">
        <f t="shared" ca="1" si="134"/>
        <v>1</v>
      </c>
      <c r="JO36" s="166">
        <f t="shared" ca="1" si="135"/>
        <v>1</v>
      </c>
      <c r="JP36" s="166">
        <f t="shared" ca="1" si="135"/>
        <v>1</v>
      </c>
      <c r="JQ36" s="156">
        <f t="shared" ca="1" si="182"/>
        <v>1</v>
      </c>
      <c r="JR36" s="10"/>
      <c r="JS36" s="156">
        <f t="shared" ca="1" si="182"/>
        <v>1</v>
      </c>
      <c r="JT36" s="166">
        <f t="shared" ca="1" si="136"/>
        <v>1</v>
      </c>
      <c r="JU36" s="168">
        <f t="shared" ca="1" si="182"/>
        <v>1</v>
      </c>
      <c r="JV36" s="156">
        <f t="shared" ca="1" si="182"/>
        <v>1</v>
      </c>
      <c r="JW36" s="156">
        <f t="shared" ca="1" si="182"/>
        <v>1</v>
      </c>
      <c r="JX36" s="168">
        <f t="shared" ca="1" si="182"/>
        <v>1</v>
      </c>
      <c r="JY36" s="156">
        <f t="shared" ca="1" si="182"/>
        <v>1</v>
      </c>
      <c r="JZ36" s="156">
        <f t="shared" ca="1" si="182"/>
        <v>1</v>
      </c>
      <c r="KA36" s="166">
        <f t="shared" ca="1" si="137"/>
        <v>1</v>
      </c>
      <c r="KB36" s="166">
        <f t="shared" ca="1" si="138"/>
        <v>1</v>
      </c>
      <c r="KC36" s="166">
        <f t="shared" ca="1" si="139"/>
        <v>1</v>
      </c>
      <c r="KD36" s="166" t="str">
        <f t="shared" ca="1" si="140"/>
        <v>-</v>
      </c>
      <c r="KE36" s="166" t="str">
        <f t="shared" ca="1" si="141"/>
        <v>-</v>
      </c>
      <c r="KF36" s="166" t="str">
        <f t="shared" ca="1" si="142"/>
        <v>-</v>
      </c>
      <c r="KG36" s="166" t="b">
        <f t="shared" ca="1" si="143"/>
        <v>0</v>
      </c>
      <c r="KH36" s="156">
        <f t="shared" ca="1" si="182"/>
        <v>0</v>
      </c>
      <c r="KI36" s="27">
        <v>0</v>
      </c>
    </row>
    <row r="37" spans="1:295" s="148" customFormat="1" outlineLevel="2">
      <c r="A37" s="126">
        <f t="shared" si="174"/>
        <v>32</v>
      </c>
      <c r="B37" s="132">
        <f t="shared" ca="1" si="192"/>
        <v>23</v>
      </c>
      <c r="C37" s="148">
        <v>300</v>
      </c>
      <c r="D37" s="148" t="s">
        <v>884</v>
      </c>
      <c r="E37" s="148" t="b">
        <v>1</v>
      </c>
      <c r="F37" s="148" t="b">
        <v>0</v>
      </c>
      <c r="G37" s="148" t="b">
        <f t="shared" si="145"/>
        <v>1</v>
      </c>
      <c r="H37" s="144">
        <v>3</v>
      </c>
      <c r="I37" s="144">
        <f t="shared" ca="1" si="183"/>
        <v>2</v>
      </c>
      <c r="J37" s="144">
        <f t="shared" ca="1" si="183"/>
        <v>1</v>
      </c>
      <c r="K37" s="144">
        <f t="shared" ca="1" si="183"/>
        <v>1</v>
      </c>
      <c r="L37" s="144">
        <f t="shared" ca="1" si="183"/>
        <v>1</v>
      </c>
      <c r="M37" s="144">
        <f t="shared" ca="1" si="183"/>
        <v>1</v>
      </c>
      <c r="N37" s="144">
        <f t="shared" ca="1" si="183"/>
        <v>1</v>
      </c>
      <c r="O37" s="144">
        <f t="shared" ca="1" si="183"/>
        <v>1</v>
      </c>
      <c r="P37" s="144">
        <f t="shared" ca="1" si="183"/>
        <v>1</v>
      </c>
      <c r="Q37" s="144">
        <f t="shared" ca="1" si="183"/>
        <v>1</v>
      </c>
      <c r="R37" s="144">
        <f t="shared" ca="1" si="183"/>
        <v>2</v>
      </c>
      <c r="S37" s="144">
        <f t="shared" ca="1" si="183"/>
        <v>1</v>
      </c>
      <c r="T37" s="144">
        <f t="shared" ca="1" si="183"/>
        <v>1</v>
      </c>
      <c r="U37" s="144">
        <f t="shared" ca="1" si="183"/>
        <v>1</v>
      </c>
      <c r="V37" s="144">
        <f t="shared" ca="1" si="183"/>
        <v>1</v>
      </c>
      <c r="W37" s="144">
        <f t="shared" ca="1" si="183"/>
        <v>1</v>
      </c>
      <c r="X37" s="144">
        <f t="shared" ca="1" si="183"/>
        <v>1</v>
      </c>
      <c r="Y37" s="144">
        <f t="shared" ca="1" si="183"/>
        <v>1</v>
      </c>
      <c r="AA37" s="162" t="str" cm="1">
        <f t="array" aca="1" ref="AA37" ca="1">TEXT(LEFT(OFFSET(AA37,-1,0),5)+1,"00000")&amp;MID(OFFSET(AA37,-1,0),6,FIND(" ",OFFSET(AA37,-1,0),7)-5)
&amp;INDEX(DataMaster!$B$10:$B$12,$I37)         &amp;IF($J37=1,""," Risk"&amp;INDEX(i.risk_aversion,$J37,1))    &amp;IF($K37=1,""," REV"&amp; INDEX(DataMaster!$B$54:$B$58,$K37))              &amp; IF($L37=1,""," Minroe"&amp;INDEX(minroe,$L37))              &amp;  IF($M37=1,""," Overdraw"&amp;INDEX(overdraw,$M37))
&amp; IF($N37=1,""," Mach"&amp;INDEX(i.mach_option,$N37))
&amp; IF($O37=1,""," Interest"&amp;INDEX(i.interest_rate,$O37))            &amp; IF($P37=1,""," Opp cost"&amp;INDEX(i.opp_cost_capital,$P37))           &amp; IF($Q37=1,""," Casual_ub"&amp;INDEX(i.casual_ub,$Q37))           &amp; IF($R37=1,""," Cropgraze"&amp;INDEX(i.cropgraze_inc,$R37))
&amp; IF($S37=1,""," Yield"&amp;INDEX(i.all_rot_yield,$S37))          &amp; IF($T37=1,""," Pasture"&amp;INDEX(i.pasture_prod,$T37))          &amp; IF($U37=1,""," Scan"&amp;INDEX(i.scan,$U37))
&amp; IF($JL37=1,""," WP"&amp;TEXT($JL37*100,"000p"))                &amp; IF($JM37=1,""," MP"&amp;TEXT($JM37*100,"000p"))                      &amp; IF($JN37=1,""," GP"&amp;TEXT($JN37*100,"000p"))          &amp; IF($JO37=1,""," Can"&amp;TEXT($JO37*100,"000p"))
&amp; " (F"&amp;3+IFERROR(1*$CH37,0)+IFERROR(1*$CI37,0)&amp;3-IFERROR(1*NOT($CK37),0)&amp;"N"&amp;$CP37&amp;$CQ37&amp;")"</f>
        <v>00013 Feedsupply DSP CropgrazeFALSE (F43N33)</v>
      </c>
      <c r="AB37" s="10" t="str">
        <f ca="1">IF(COUNTIF(AA$5:AA37,AA37)=1,"-","Dup")</f>
        <v>-</v>
      </c>
      <c r="AC37" s="10"/>
      <c r="AD37" s="156" t="str">
        <f t="shared" ca="1" si="184"/>
        <v>-</v>
      </c>
      <c r="AE37" s="156" t="str">
        <f t="shared" ca="1" si="116"/>
        <v>-</v>
      </c>
      <c r="AF37" s="156" t="str">
        <f t="shared" ca="1" si="185"/>
        <v>-</v>
      </c>
      <c r="AG37" s="156" t="str">
        <f t="shared" ca="1" si="185"/>
        <v>-</v>
      </c>
      <c r="AH37" s="156" t="str">
        <f t="shared" ca="1" si="117"/>
        <v>-</v>
      </c>
      <c r="AI37" s="168" t="b">
        <f t="shared" ca="1" si="117"/>
        <v>1</v>
      </c>
      <c r="AJ37" s="10"/>
      <c r="AK37" s="166" t="b">
        <f t="shared" ca="1" si="186"/>
        <v>0</v>
      </c>
      <c r="AL37" s="166" t="str">
        <f t="shared" ca="1" si="186"/>
        <v>-</v>
      </c>
      <c r="AM37" s="166" t="b">
        <f t="shared" ca="1" si="186"/>
        <v>0</v>
      </c>
      <c r="AN37" s="166" t="b">
        <f t="shared" ca="1" si="186"/>
        <v>1</v>
      </c>
      <c r="AO37" s="166" t="b">
        <f t="shared" ca="1" si="186"/>
        <v>0</v>
      </c>
      <c r="AP37" s="192" t="b">
        <v>1</v>
      </c>
      <c r="AQ37" s="166">
        <f t="shared" ca="1" si="119"/>
        <v>0</v>
      </c>
      <c r="AR37" s="166" t="b">
        <f t="shared" ca="1" si="187"/>
        <v>0</v>
      </c>
      <c r="AS37" s="166" t="b">
        <f t="shared" ca="1" si="187"/>
        <v>0</v>
      </c>
      <c r="AT37" s="166" t="str">
        <f t="shared" ca="1" si="187"/>
        <v>-</v>
      </c>
      <c r="AU37" s="166" t="str">
        <f t="shared" ca="1" si="187"/>
        <v>-</v>
      </c>
      <c r="AV37" s="166" t="str">
        <f t="shared" ca="1" si="187"/>
        <v>-</v>
      </c>
      <c r="AW37" s="10"/>
      <c r="AX37" s="156" t="b">
        <f t="shared" ca="1" si="188"/>
        <v>1</v>
      </c>
      <c r="AY37" s="167" t="b">
        <v>1</v>
      </c>
      <c r="AZ37" s="156" t="b">
        <f t="shared" ca="1" si="188"/>
        <v>1</v>
      </c>
      <c r="BA37" s="163">
        <f t="shared" ca="1" si="189"/>
        <v>3204</v>
      </c>
      <c r="BB37" s="156" t="b">
        <f t="shared" ca="1" si="175"/>
        <v>0</v>
      </c>
      <c r="BC37" s="156" t="str">
        <f t="shared" ca="1" si="175"/>
        <v>-</v>
      </c>
      <c r="BD37" s="156" t="b">
        <f t="shared" ca="1" si="175"/>
        <v>1</v>
      </c>
      <c r="BE37" s="144">
        <f t="shared" ca="1" si="193"/>
        <v>3205</v>
      </c>
      <c r="BF37" s="156" t="str">
        <f t="shared" ca="1" si="198"/>
        <v>-</v>
      </c>
      <c r="BG37" s="156">
        <f t="shared" ca="1" si="176"/>
        <v>1</v>
      </c>
      <c r="BH37" s="156">
        <f t="shared" ca="1" si="176"/>
        <v>1</v>
      </c>
      <c r="BI37" s="156" t="str">
        <f t="shared" ca="1" si="176"/>
        <v>-</v>
      </c>
      <c r="BJ37" s="156" t="str">
        <f t="shared" ca="1" si="176"/>
        <v>-</v>
      </c>
      <c r="BK37" s="10"/>
      <c r="BL37" s="156" t="str">
        <f t="shared" ca="1" si="176"/>
        <v>-</v>
      </c>
      <c r="BM37" s="156" t="str">
        <f t="shared" ca="1" si="176"/>
        <v>-</v>
      </c>
      <c r="BN37" s="156" t="str">
        <f t="shared" ca="1" si="176"/>
        <v>-</v>
      </c>
      <c r="BO37" s="156" t="str">
        <f t="shared" ca="1" si="176"/>
        <v>-</v>
      </c>
      <c r="BP37" s="156" t="str">
        <f t="shared" ca="1" si="176"/>
        <v>-</v>
      </c>
      <c r="BQ37" s="156" t="str">
        <f t="shared" ca="1" si="176"/>
        <v>-</v>
      </c>
      <c r="BR37" s="156" t="str">
        <f t="shared" ca="1" si="176"/>
        <v>-</v>
      </c>
      <c r="BS37" s="156" t="str">
        <f t="shared" ca="1" si="176"/>
        <v>-</v>
      </c>
      <c r="BT37" s="156" t="str">
        <f t="shared" ca="1" si="176"/>
        <v>-</v>
      </c>
      <c r="BU37" s="156" t="str">
        <f t="shared" ca="1" si="176"/>
        <v>-</v>
      </c>
      <c r="BV37" s="156" t="str">
        <f t="shared" ca="1" si="176"/>
        <v>-</v>
      </c>
      <c r="BW37" s="166" t="str" cm="1">
        <f t="array" aca="1" ref="BW37" ca="1">INDEX(i.rev,$K37,BW$15)</f>
        <v>-</v>
      </c>
      <c r="BX37" s="166" t="str" cm="1">
        <f t="array" aca="1" ref="BX37" ca="1">INDEX(i.rev,$K37,BX$15)</f>
        <v>-</v>
      </c>
      <c r="BY37" s="166" t="str" cm="1">
        <f t="array" aca="1" ref="BY37" ca="1">INDEX(i.rev,$K37,BY$15)</f>
        <v>-</v>
      </c>
      <c r="BZ37" s="166" t="str" cm="1">
        <f t="array" aca="1" ref="BZ37" ca="1">INDEX(i.rev,$K37,BZ$15)</f>
        <v>-</v>
      </c>
      <c r="CA37" s="166" t="str" cm="1">
        <f t="array" aca="1" ref="CA37" ca="1">INDEX(i.rev,$K37,CA$15)</f>
        <v>-</v>
      </c>
      <c r="CB37" s="166" t="str" cm="1">
        <f t="array" aca="1" ref="CB37" ca="1">INDEX(i.rev,$K37,CB$15)</f>
        <v>-</v>
      </c>
      <c r="CC37" s="166" t="str" cm="1">
        <f t="array" aca="1" ref="CC37" ca="1">INDEX(i.rev,$K37,CC$15)</f>
        <v>-</v>
      </c>
      <c r="CD37" s="166" t="str" cm="1">
        <f t="array" aca="1" ref="CD37" ca="1">INDEX(i.rev,$K37,CD$15)</f>
        <v>-</v>
      </c>
      <c r="CE37" s="166" t="str" cm="1">
        <f t="array" aca="1" ref="CE37" ca="1">INDEX(i.rev,$K37,CE$15)</f>
        <v>-</v>
      </c>
      <c r="CF37" s="166" t="str" cm="1">
        <f t="array" aca="1" ref="CF37" ca="1">INDEX(i.rev,$K37,CF$15)</f>
        <v>-</v>
      </c>
      <c r="CG37" s="10"/>
      <c r="CH37" s="167" t="b">
        <v>1</v>
      </c>
      <c r="CI37" s="167" t="b">
        <v>0</v>
      </c>
      <c r="CJ37" s="156" t="str">
        <f t="shared" ca="1" si="199"/>
        <v>-</v>
      </c>
      <c r="CK37" s="156" t="str">
        <f t="shared" ca="1" si="199"/>
        <v>-</v>
      </c>
      <c r="CL37" s="156" t="str">
        <f t="shared" ca="1" si="199"/>
        <v>-</v>
      </c>
      <c r="CM37" s="156" t="str">
        <f t="shared" ca="1" si="199"/>
        <v>-</v>
      </c>
      <c r="CN37" s="156" t="str">
        <f t="shared" ca="1" si="199"/>
        <v>-</v>
      </c>
      <c r="CO37" s="156" t="str">
        <f t="shared" ca="1" si="199"/>
        <v>-</v>
      </c>
      <c r="CP37" s="144">
        <f t="shared" ca="1" si="194"/>
        <v>3</v>
      </c>
      <c r="CQ37" s="144">
        <f t="shared" ca="1" si="194"/>
        <v>3</v>
      </c>
      <c r="CR37" s="168">
        <f t="shared" ca="1" si="149"/>
        <v>0</v>
      </c>
      <c r="CS37" s="167">
        <v>1</v>
      </c>
      <c r="CT37" s="167">
        <v>-1</v>
      </c>
      <c r="CU37" s="156" t="str">
        <f t="shared" ca="1" si="200"/>
        <v>-</v>
      </c>
      <c r="CV37" s="156" t="str">
        <f t="shared" ca="1" si="200"/>
        <v>-</v>
      </c>
      <c r="CW37" s="156" t="str">
        <f t="shared" ca="1" si="200"/>
        <v>-</v>
      </c>
      <c r="CX37" s="156" t="str">
        <f t="shared" ca="1" si="200"/>
        <v>-</v>
      </c>
      <c r="CY37" s="156" t="str">
        <f t="shared" ca="1" si="200"/>
        <v>-</v>
      </c>
      <c r="CZ37" s="156">
        <f t="shared" ca="1" si="200"/>
        <v>0</v>
      </c>
      <c r="DA37" s="167">
        <v>1</v>
      </c>
      <c r="DB37" s="167">
        <v>-1</v>
      </c>
      <c r="DC37" s="156" t="str">
        <f t="shared" ca="1" si="200"/>
        <v>-</v>
      </c>
      <c r="DD37" s="156" t="str">
        <f t="shared" ca="1" si="200"/>
        <v>-</v>
      </c>
      <c r="DE37" s="156" t="str">
        <f t="shared" ca="1" si="200"/>
        <v>-</v>
      </c>
      <c r="DF37" s="156">
        <f t="shared" ca="1" si="200"/>
        <v>0</v>
      </c>
      <c r="DG37" s="168">
        <f t="shared" ca="1" si="200"/>
        <v>0</v>
      </c>
      <c r="DH37" s="168">
        <f t="shared" ca="1" si="200"/>
        <v>0</v>
      </c>
      <c r="DI37" s="168">
        <f t="shared" ca="1" si="200"/>
        <v>0</v>
      </c>
      <c r="DJ37" s="156">
        <f t="shared" ca="1" si="195"/>
        <v>0</v>
      </c>
      <c r="DK37" s="156">
        <f t="shared" ca="1" si="195"/>
        <v>0</v>
      </c>
      <c r="DL37" s="156">
        <f t="shared" ca="1" si="195"/>
        <v>0</v>
      </c>
      <c r="DM37" s="156" t="str">
        <f t="shared" ca="1" si="195"/>
        <v>-</v>
      </c>
      <c r="DN37" s="156" t="str">
        <f t="shared" ca="1" si="195"/>
        <v>-</v>
      </c>
      <c r="DO37" s="168" t="str">
        <f t="shared" ca="1" si="195"/>
        <v>-</v>
      </c>
      <c r="DP37" s="168" t="str">
        <f t="shared" ca="1" si="195"/>
        <v>-</v>
      </c>
      <c r="DQ37" s="156" t="str">
        <f t="shared" ca="1" si="195"/>
        <v>-</v>
      </c>
      <c r="DR37" s="156" t="str">
        <f t="shared" ca="1" si="195"/>
        <v>-</v>
      </c>
      <c r="DS37" s="156" t="str">
        <f t="shared" ca="1" si="195"/>
        <v>-</v>
      </c>
      <c r="DT37" s="156" t="str">
        <f t="shared" ca="1" si="195"/>
        <v>-</v>
      </c>
      <c r="DU37" s="156" t="str">
        <f t="shared" ca="1" si="195"/>
        <v>-</v>
      </c>
      <c r="DV37" s="156" t="str">
        <f t="shared" ca="1" si="195"/>
        <v>-</v>
      </c>
      <c r="DW37" s="156" t="str">
        <f t="shared" ca="1" si="195"/>
        <v>-</v>
      </c>
      <c r="DX37" s="10"/>
      <c r="DY37" s="168">
        <f t="shared" ca="1" si="191"/>
        <v>1</v>
      </c>
      <c r="DZ37" s="156" t="str">
        <f t="shared" ca="1" si="191"/>
        <v>-</v>
      </c>
      <c r="EA37" s="168" t="str">
        <f t="shared" ca="1" si="191"/>
        <v>-</v>
      </c>
      <c r="EB37" s="168" t="str">
        <f t="shared" ca="1" si="191"/>
        <v>-</v>
      </c>
      <c r="EC37" s="168" t="str">
        <f t="shared" ca="1" si="191"/>
        <v>-</v>
      </c>
      <c r="ED37" s="168" t="b">
        <f t="shared" ca="1" si="191"/>
        <v>0</v>
      </c>
      <c r="EE37" s="156" t="str">
        <f t="shared" ca="1" si="191"/>
        <v>-</v>
      </c>
      <c r="EF37" s="156">
        <f t="shared" ca="1" si="191"/>
        <v>0</v>
      </c>
      <c r="EG37" s="156" t="str">
        <f t="shared" ca="1" si="191"/>
        <v>-</v>
      </c>
      <c r="EH37" s="166" cm="1">
        <f t="array" aca="1" ref="EH37" ca="1">INDEX(i.rev,$K37,EH$15)</f>
        <v>1</v>
      </c>
      <c r="EI37" s="156">
        <f t="shared" ca="1" si="124"/>
        <v>0</v>
      </c>
      <c r="EJ37" s="156">
        <f t="shared" ca="1" si="191"/>
        <v>1</v>
      </c>
      <c r="EK37" s="156">
        <f t="shared" ca="1" si="191"/>
        <v>0</v>
      </c>
      <c r="EL37" s="156">
        <f t="shared" ca="1" si="191"/>
        <v>1</v>
      </c>
      <c r="EM37" s="156">
        <f t="shared" ca="1" si="191"/>
        <v>1</v>
      </c>
      <c r="EN37" s="156">
        <f t="shared" ca="1" si="191"/>
        <v>1</v>
      </c>
      <c r="EO37" s="156">
        <f t="shared" ca="1" si="191"/>
        <v>0</v>
      </c>
      <c r="EP37" s="156">
        <f t="shared" ca="1" si="191"/>
        <v>0</v>
      </c>
      <c r="EQ37" s="156">
        <f t="shared" ca="1" si="191"/>
        <v>0</v>
      </c>
      <c r="ER37" s="156">
        <f t="shared" ca="1" si="191"/>
        <v>0</v>
      </c>
      <c r="ES37" s="156">
        <f t="shared" ca="1" si="191"/>
        <v>0</v>
      </c>
      <c r="ET37" s="156">
        <f t="shared" ca="1" si="191"/>
        <v>0</v>
      </c>
      <c r="EU37" s="156">
        <f t="shared" ca="1" si="191"/>
        <v>0</v>
      </c>
      <c r="EV37" s="156">
        <f t="shared" ca="1" si="191"/>
        <v>0</v>
      </c>
      <c r="EW37" s="156">
        <f t="shared" ca="1" si="125"/>
        <v>0</v>
      </c>
      <c r="EX37" s="156">
        <f t="shared" ca="1" si="125"/>
        <v>0</v>
      </c>
      <c r="EY37" s="166" cm="1">
        <f t="array" aca="1" ref="EY37" ca="1">INDEX(i.rev,$K37,EY$15)</f>
        <v>0</v>
      </c>
      <c r="EZ37" s="156">
        <f t="shared" ca="1" si="191"/>
        <v>0</v>
      </c>
      <c r="FA37" s="166" cm="1">
        <f t="array" aca="1" ref="FA37" ca="1">INDEX(i.rev,$K37,FA$15)</f>
        <v>1</v>
      </c>
      <c r="FB37" s="156">
        <f t="shared" ca="1" si="191"/>
        <v>0</v>
      </c>
      <c r="FC37" s="168">
        <f t="shared" ca="1" si="179"/>
        <v>0</v>
      </c>
      <c r="FD37" s="168">
        <f t="shared" ca="1" si="179"/>
        <v>0</v>
      </c>
      <c r="FE37" s="168">
        <f t="shared" ca="1" si="179"/>
        <v>0</v>
      </c>
      <c r="FF37" s="168">
        <f t="shared" ca="1" si="179"/>
        <v>0</v>
      </c>
      <c r="FG37" s="168">
        <f t="shared" ca="1" si="179"/>
        <v>0</v>
      </c>
      <c r="FH37" s="168">
        <f t="shared" ca="1" si="179"/>
        <v>0</v>
      </c>
      <c r="FI37" s="10"/>
      <c r="FJ37" s="156" t="str">
        <f t="shared" ca="1" si="191"/>
        <v>-</v>
      </c>
      <c r="FK37" s="156" t="str">
        <f t="shared" ca="1" si="191"/>
        <v>-</v>
      </c>
      <c r="FL37" s="156" t="str">
        <f t="shared" ca="1" si="191"/>
        <v>-</v>
      </c>
      <c r="FM37" s="156" t="str">
        <f t="shared" ca="1" si="191"/>
        <v>-</v>
      </c>
      <c r="FN37" s="168" t="str">
        <f t="shared" ca="1" si="191"/>
        <v>-</v>
      </c>
      <c r="FO37" s="150" t="b">
        <f t="shared" si="126"/>
        <v>0</v>
      </c>
      <c r="FP37" s="150" t="b">
        <f t="shared" si="126"/>
        <v>0</v>
      </c>
      <c r="FQ37" s="150" t="b">
        <f t="shared" si="126"/>
        <v>1</v>
      </c>
      <c r="FR37" s="168">
        <f t="shared" ca="1" si="179"/>
        <v>0</v>
      </c>
      <c r="FS37" s="166">
        <f t="shared" ca="1" si="127"/>
        <v>1</v>
      </c>
      <c r="FT37" s="166">
        <f t="shared" ca="1" si="127"/>
        <v>1</v>
      </c>
      <c r="FU37" s="168" t="str">
        <f t="shared" ca="1" si="179"/>
        <v>-</v>
      </c>
      <c r="FV37" s="168" t="str">
        <f t="shared" ca="1" si="179"/>
        <v>-</v>
      </c>
      <c r="FW37" s="168" t="str">
        <f t="shared" ca="1" si="179"/>
        <v>-</v>
      </c>
      <c r="FX37" s="168" t="str">
        <f t="shared" ca="1" si="179"/>
        <v>-</v>
      </c>
      <c r="FY37" s="168" t="str">
        <f t="shared" ca="1" si="179"/>
        <v>-</v>
      </c>
      <c r="FZ37" s="156" t="str">
        <f t="shared" ca="1" si="191"/>
        <v>-</v>
      </c>
      <c r="GA37" s="156" t="str">
        <f t="shared" ca="1" si="191"/>
        <v>-</v>
      </c>
      <c r="GB37" s="150" t="b">
        <f t="array" aca="1" ref="GB37" ca="1">IF(OR(GC37:GC37&lt;&gt;"-"),TRUE,"-")</f>
        <v>1</v>
      </c>
      <c r="GC37" s="144">
        <f t="shared" ca="1" si="168"/>
        <v>2</v>
      </c>
      <c r="GD37" s="150" t="str">
        <f t="array" aca="1" ref="GD37" ca="1">IF(OR(GE37:GE37&lt;&gt;"-"),TRUE,"-")</f>
        <v>-</v>
      </c>
      <c r="GE37" s="156" t="str">
        <f t="shared" ca="1" si="180"/>
        <v>-</v>
      </c>
      <c r="GF37" s="156" t="b">
        <f t="shared" ca="1" si="196"/>
        <v>1</v>
      </c>
      <c r="GG37" s="156">
        <f t="shared" ca="1" si="196"/>
        <v>2</v>
      </c>
      <c r="GH37" s="156" t="str">
        <f t="shared" ca="1" si="103"/>
        <v>-</v>
      </c>
      <c r="GI37" s="156" t="str">
        <f t="shared" ca="1" si="103"/>
        <v>-</v>
      </c>
      <c r="GJ37" s="168" t="str">
        <f t="shared" ca="1" si="181"/>
        <v>-</v>
      </c>
      <c r="GK37" s="168" t="str">
        <f t="shared" ca="1" si="181"/>
        <v>-</v>
      </c>
      <c r="GL37" s="168" t="str">
        <f t="shared" ca="1" si="181"/>
        <v>-</v>
      </c>
      <c r="GM37" s="168" t="str">
        <f t="shared" ca="1" si="181"/>
        <v>-</v>
      </c>
      <c r="GN37" s="156" t="str">
        <f t="shared" ca="1" si="182"/>
        <v>-</v>
      </c>
      <c r="GO37" s="165">
        <f t="shared" ca="1" si="197"/>
        <v>0.5</v>
      </c>
      <c r="GP37" s="165">
        <f t="shared" ca="1" si="197"/>
        <v>0.9</v>
      </c>
      <c r="GQ37" s="165">
        <f t="shared" ca="1" si="197"/>
        <v>0.5</v>
      </c>
      <c r="GR37" s="165">
        <f t="shared" ca="1" si="197"/>
        <v>0.5</v>
      </c>
      <c r="GS37" s="165">
        <f t="shared" ca="1" si="197"/>
        <v>0</v>
      </c>
      <c r="GT37" s="165">
        <f t="shared" ca="1" si="197"/>
        <v>0</v>
      </c>
      <c r="GU37" s="165" t="str">
        <f t="shared" ca="1" si="197"/>
        <v>-</v>
      </c>
      <c r="GV37" s="168" t="str">
        <f t="shared" ca="1" si="128"/>
        <v>-</v>
      </c>
      <c r="GW37" s="168" t="str">
        <f t="shared" ca="1" si="128"/>
        <v>-</v>
      </c>
      <c r="GX37" s="117" t="b">
        <f t="shared" ca="1" si="157"/>
        <v>0</v>
      </c>
      <c r="GY37" s="117" t="str">
        <f t="shared" ca="1" si="129"/>
        <v>-</v>
      </c>
      <c r="GZ37" s="117" t="str">
        <f t="shared" ca="1" si="173"/>
        <v>-</v>
      </c>
      <c r="HA37" s="117" t="str">
        <f t="shared" ca="1" si="173"/>
        <v>-</v>
      </c>
      <c r="HB37" s="117" t="str">
        <f t="shared" ca="1" si="173"/>
        <v>-</v>
      </c>
      <c r="HC37" s="117" t="str">
        <f t="shared" ca="1" si="173"/>
        <v>-</v>
      </c>
      <c r="HD37" s="117" t="str">
        <f t="shared" ca="1" si="173"/>
        <v>-</v>
      </c>
      <c r="HE37" s="117" t="str">
        <f t="shared" ca="1" si="173"/>
        <v>-</v>
      </c>
      <c r="HF37" s="117" t="str">
        <f t="shared" ca="1" si="173"/>
        <v>-</v>
      </c>
      <c r="HG37" s="117" t="str">
        <f t="shared" ca="1" si="173"/>
        <v>-</v>
      </c>
      <c r="HH37" s="117" t="str">
        <f t="shared" ca="1" si="173"/>
        <v>-</v>
      </c>
      <c r="HI37" s="117" t="str">
        <f t="shared" ca="1" si="173"/>
        <v>-</v>
      </c>
      <c r="HJ37" s="117" t="str">
        <f t="shared" ca="1" si="173"/>
        <v>-</v>
      </c>
      <c r="HK37" s="117" t="str">
        <f t="shared" ca="1" si="173"/>
        <v>-</v>
      </c>
      <c r="HL37" s="117" t="str">
        <f t="shared" ca="1" si="173"/>
        <v>-</v>
      </c>
      <c r="HM37" s="117" t="str">
        <f t="shared" ca="1" si="173"/>
        <v>-</v>
      </c>
      <c r="HN37" s="117" t="str">
        <f t="shared" ca="1" si="173"/>
        <v>-</v>
      </c>
      <c r="HO37" s="117" t="str">
        <f t="shared" ca="1" si="173"/>
        <v>-</v>
      </c>
      <c r="HP37" s="117" t="str">
        <f t="shared" ca="1" si="173"/>
        <v>-</v>
      </c>
      <c r="HQ37" s="117" t="str">
        <f t="shared" ca="1" si="173"/>
        <v>-</v>
      </c>
      <c r="HR37" s="117" t="str">
        <f t="shared" ca="1" si="173"/>
        <v>-</v>
      </c>
      <c r="HS37" s="117" t="str">
        <f t="shared" ca="1" si="173"/>
        <v>-</v>
      </c>
      <c r="HT37" s="117" t="str">
        <f t="shared" ca="1" si="173"/>
        <v>-</v>
      </c>
      <c r="HU37" s="117" t="str">
        <f t="shared" ca="1" si="173"/>
        <v>-</v>
      </c>
      <c r="HV37" s="117" t="str">
        <f t="shared" ca="1" si="173"/>
        <v>-</v>
      </c>
      <c r="HW37" s="117" t="str">
        <f t="shared" ca="1" si="173"/>
        <v>-</v>
      </c>
      <c r="HX37" s="117" t="str">
        <f t="shared" ca="1" si="173"/>
        <v>-</v>
      </c>
      <c r="HY37" s="117" t="str">
        <f t="shared" ca="1" si="173"/>
        <v>-</v>
      </c>
      <c r="HZ37" s="117" t="str">
        <f t="shared" ca="1" si="173"/>
        <v>-</v>
      </c>
      <c r="IA37" s="117" t="str">
        <f t="shared" ca="1" si="173"/>
        <v>-</v>
      </c>
      <c r="IB37" s="117" t="str">
        <f t="shared" ca="1" si="173"/>
        <v>-</v>
      </c>
      <c r="IC37" s="117" t="str">
        <f t="shared" ca="1" si="173"/>
        <v>-</v>
      </c>
      <c r="ID37" s="117" t="str">
        <f t="shared" ca="1" si="173"/>
        <v>-</v>
      </c>
      <c r="IE37" s="117" t="str">
        <f t="shared" ca="1" si="173"/>
        <v>-</v>
      </c>
      <c r="IF37" s="117" t="str">
        <f t="shared" ca="1" si="173"/>
        <v>-</v>
      </c>
      <c r="IG37" s="117" t="str">
        <f t="shared" ca="1" si="173"/>
        <v>-</v>
      </c>
      <c r="IH37" s="117" t="str">
        <f t="shared" ca="1" si="173"/>
        <v>-</v>
      </c>
      <c r="II37" s="117" t="str">
        <f t="shared" ca="1" si="173"/>
        <v>-</v>
      </c>
      <c r="IJ37" s="117" t="str">
        <f t="shared" ca="1" si="173"/>
        <v>-</v>
      </c>
      <c r="IK37" s="117" t="str">
        <f t="shared" ca="1" si="173"/>
        <v>-</v>
      </c>
      <c r="IL37" s="117" t="str">
        <f t="shared" ca="1" si="173"/>
        <v>-</v>
      </c>
      <c r="IM37" s="117" t="str">
        <f t="shared" ca="1" si="173"/>
        <v>-</v>
      </c>
      <c r="IN37" s="117" t="str">
        <f t="shared" ca="1" si="173"/>
        <v>-</v>
      </c>
      <c r="IO37" s="117" t="str">
        <f t="shared" ca="1" si="173"/>
        <v>-</v>
      </c>
      <c r="IP37" s="117" t="str">
        <f t="shared" ca="1" si="129"/>
        <v>-</v>
      </c>
      <c r="IQ37" s="117" t="str">
        <f t="shared" ca="1" si="129"/>
        <v>-</v>
      </c>
      <c r="IR37" s="117" t="str">
        <f t="shared" ca="1" si="129"/>
        <v>-</v>
      </c>
      <c r="IS37" s="117" t="str">
        <f t="shared" ca="1" si="129"/>
        <v>-</v>
      </c>
      <c r="IT37" s="117" t="str">
        <f t="shared" ca="1" si="129"/>
        <v>-</v>
      </c>
      <c r="IU37" s="117" t="str">
        <f t="shared" ca="1" si="129"/>
        <v>-</v>
      </c>
      <c r="IV37" s="117" t="str">
        <f t="shared" ca="1" si="129"/>
        <v>-</v>
      </c>
      <c r="IW37" s="117" t="str">
        <f t="shared" ca="1" si="129"/>
        <v>-</v>
      </c>
      <c r="IX37" s="117" t="str">
        <f t="shared" ca="1" si="129"/>
        <v>-</v>
      </c>
      <c r="IY37" s="117" t="str">
        <f t="shared" ca="1" si="129"/>
        <v>-</v>
      </c>
      <c r="IZ37" s="10"/>
      <c r="JA37" s="166">
        <f t="shared" ca="1" si="130"/>
        <v>4.4999999999999998E-2</v>
      </c>
      <c r="JB37" s="166">
        <f t="shared" ca="1" si="131"/>
        <v>4.4999999999999998E-2</v>
      </c>
      <c r="JC37" s="168">
        <f t="shared" ca="1" si="182"/>
        <v>1</v>
      </c>
      <c r="JD37" s="156">
        <f t="shared" ca="1" si="182"/>
        <v>0</v>
      </c>
      <c r="JE37" s="156">
        <f t="shared" ca="1" si="182"/>
        <v>1</v>
      </c>
      <c r="JF37" s="156">
        <f t="shared" ca="1" si="182"/>
        <v>1</v>
      </c>
      <c r="JG37" s="156">
        <f t="shared" ca="1" si="182"/>
        <v>0</v>
      </c>
      <c r="JH37" s="156">
        <f t="shared" ca="1" si="182"/>
        <v>70</v>
      </c>
      <c r="JI37" s="156">
        <f t="shared" ca="1" si="182"/>
        <v>50</v>
      </c>
      <c r="JJ37" s="156">
        <f t="shared" ca="1" si="182"/>
        <v>70</v>
      </c>
      <c r="JK37" s="156">
        <f t="shared" ca="1" si="182"/>
        <v>50</v>
      </c>
      <c r="JL37" s="150">
        <f t="shared" ca="1" si="132"/>
        <v>1</v>
      </c>
      <c r="JM37" s="150">
        <f t="shared" ca="1" si="133"/>
        <v>1</v>
      </c>
      <c r="JN37" s="150">
        <f t="shared" ca="1" si="134"/>
        <v>1</v>
      </c>
      <c r="JO37" s="166">
        <f t="shared" ca="1" si="135"/>
        <v>1</v>
      </c>
      <c r="JP37" s="166">
        <f t="shared" ca="1" si="135"/>
        <v>1</v>
      </c>
      <c r="JQ37" s="156">
        <f t="shared" ca="1" si="182"/>
        <v>1</v>
      </c>
      <c r="JR37" s="10"/>
      <c r="JS37" s="156">
        <f t="shared" ca="1" si="182"/>
        <v>1</v>
      </c>
      <c r="JT37" s="166">
        <f t="shared" ca="1" si="136"/>
        <v>1</v>
      </c>
      <c r="JU37" s="168">
        <f t="shared" ca="1" si="182"/>
        <v>1</v>
      </c>
      <c r="JV37" s="156">
        <f t="shared" ca="1" si="182"/>
        <v>1</v>
      </c>
      <c r="JW37" s="156">
        <f t="shared" ca="1" si="182"/>
        <v>1</v>
      </c>
      <c r="JX37" s="168">
        <f t="shared" ca="1" si="182"/>
        <v>1</v>
      </c>
      <c r="JY37" s="156">
        <f t="shared" ca="1" si="182"/>
        <v>1</v>
      </c>
      <c r="JZ37" s="156">
        <f t="shared" ca="1" si="182"/>
        <v>1</v>
      </c>
      <c r="KA37" s="166">
        <f t="shared" ca="1" si="137"/>
        <v>1</v>
      </c>
      <c r="KB37" s="166">
        <f t="shared" ca="1" si="138"/>
        <v>1</v>
      </c>
      <c r="KC37" s="166">
        <f t="shared" ca="1" si="139"/>
        <v>1</v>
      </c>
      <c r="KD37" s="166" t="str">
        <f t="shared" ca="1" si="140"/>
        <v>-</v>
      </c>
      <c r="KE37" s="166" t="str">
        <f t="shared" ca="1" si="141"/>
        <v>-</v>
      </c>
      <c r="KF37" s="166" t="str">
        <f t="shared" ca="1" si="142"/>
        <v>-</v>
      </c>
      <c r="KG37" s="166" t="b">
        <f t="shared" ca="1" si="143"/>
        <v>0</v>
      </c>
      <c r="KH37" s="156">
        <f t="shared" ca="1" si="182"/>
        <v>0</v>
      </c>
      <c r="KI37" s="27">
        <v>0</v>
      </c>
    </row>
    <row r="38" spans="1:295" s="148" customFormat="1" outlineLevel="2">
      <c r="A38" s="126">
        <f t="shared" si="174"/>
        <v>33</v>
      </c>
      <c r="B38" s="132">
        <f t="shared" ca="1" si="192"/>
        <v>24</v>
      </c>
      <c r="C38" s="148">
        <v>300</v>
      </c>
      <c r="D38" s="148" t="s">
        <v>884</v>
      </c>
      <c r="E38" s="148" t="b">
        <v>1</v>
      </c>
      <c r="F38" s="148" t="b">
        <v>0</v>
      </c>
      <c r="G38" s="148" t="b">
        <f t="shared" si="145"/>
        <v>1</v>
      </c>
      <c r="H38" s="144">
        <v>3</v>
      </c>
      <c r="I38" s="144">
        <f t="shared" ca="1" si="183"/>
        <v>2</v>
      </c>
      <c r="J38" s="144">
        <f t="shared" ca="1" si="183"/>
        <v>1</v>
      </c>
      <c r="K38" s="144">
        <f t="shared" ca="1" si="183"/>
        <v>1</v>
      </c>
      <c r="L38" s="144">
        <f t="shared" ca="1" si="183"/>
        <v>1</v>
      </c>
      <c r="M38" s="144">
        <f t="shared" ca="1" si="183"/>
        <v>1</v>
      </c>
      <c r="N38" s="144">
        <f t="shared" ca="1" si="183"/>
        <v>1</v>
      </c>
      <c r="O38" s="144">
        <f t="shared" ca="1" si="183"/>
        <v>1</v>
      </c>
      <c r="P38" s="144">
        <f t="shared" ca="1" si="183"/>
        <v>1</v>
      </c>
      <c r="Q38" s="144">
        <f t="shared" ca="1" si="183"/>
        <v>1</v>
      </c>
      <c r="R38" s="144">
        <f t="shared" ca="1" si="183"/>
        <v>2</v>
      </c>
      <c r="S38" s="144">
        <f t="shared" ca="1" si="183"/>
        <v>1</v>
      </c>
      <c r="T38" s="144">
        <f t="shared" ca="1" si="183"/>
        <v>1</v>
      </c>
      <c r="U38" s="144">
        <f t="shared" ca="1" si="183"/>
        <v>1</v>
      </c>
      <c r="V38" s="144">
        <f t="shared" ca="1" si="183"/>
        <v>1</v>
      </c>
      <c r="W38" s="144">
        <f t="shared" ca="1" si="183"/>
        <v>1</v>
      </c>
      <c r="X38" s="144">
        <f t="shared" ca="1" si="183"/>
        <v>1</v>
      </c>
      <c r="Y38" s="144">
        <f t="shared" ca="1" si="183"/>
        <v>1</v>
      </c>
      <c r="AA38" s="162" t="str" cm="1">
        <f t="array" aca="1" ref="AA38" ca="1">TEXT(LEFT(OFFSET(AA38,-1,0),5)+1,"00000")&amp;MID(OFFSET(AA38,-1,0),6,FIND(" ",OFFSET(AA38,-1,0),7)-5)
&amp;INDEX(DataMaster!$B$10:$B$12,$I38)         &amp;IF($J38=1,""," Risk"&amp;INDEX(i.risk_aversion,$J38,1))    &amp;IF($K38=1,""," REV"&amp; INDEX(DataMaster!$B$54:$B$58,$K38))              &amp; IF($L38=1,""," Minroe"&amp;INDEX(minroe,$L38))              &amp;  IF($M38=1,""," Overdraw"&amp;INDEX(overdraw,$M38))
&amp; IF($N38=1,""," Mach"&amp;INDEX(i.mach_option,$N38))
&amp; IF($O38=1,""," Interest"&amp;INDEX(i.interest_rate,$O38))            &amp; IF($P38=1,""," Opp cost"&amp;INDEX(i.opp_cost_capital,$P38))           &amp; IF($Q38=1,""," Casual_ub"&amp;INDEX(i.casual_ub,$Q38))           &amp; IF($R38=1,""," Cropgraze"&amp;INDEX(i.cropgraze_inc,$R38))
&amp; IF($S38=1,""," Yield"&amp;INDEX(i.all_rot_yield,$S38))          &amp; IF($T38=1,""," Pasture"&amp;INDEX(i.pasture_prod,$T38))          &amp; IF($U38=1,""," Scan"&amp;INDEX(i.scan,$U38))
&amp; IF($JL38=1,""," WP"&amp;TEXT($JL38*100,"000p"))                &amp; IF($JM38=1,""," MP"&amp;TEXT($JM38*100,"000p"))                      &amp; IF($JN38=1,""," GP"&amp;TEXT($JN38*100,"000p"))          &amp; IF($JO38=1,""," Can"&amp;TEXT($JO38*100,"000p"))
&amp; " (F"&amp;3+IFERROR(1*$CH38,0)+IFERROR(1*$CI38,0)&amp;3-IFERROR(1*NOT($CK38),0)&amp;"N"&amp;$CP38&amp;$CQ38&amp;")"</f>
        <v>00014 Feedsupply DSP CropgrazeFALSE (F43N33)</v>
      </c>
      <c r="AB38" s="10" t="str">
        <f ca="1">IF(COUNTIF(AA$5:AA38,AA38)=1,"-","Dup")</f>
        <v>-</v>
      </c>
      <c r="AC38" s="10"/>
      <c r="AD38" s="156" t="str">
        <f t="shared" ca="1" si="184"/>
        <v>-</v>
      </c>
      <c r="AE38" s="156" t="str">
        <f t="shared" ca="1" si="116"/>
        <v>-</v>
      </c>
      <c r="AF38" s="156" t="str">
        <f t="shared" ca="1" si="185"/>
        <v>-</v>
      </c>
      <c r="AG38" s="156" t="str">
        <f t="shared" ca="1" si="185"/>
        <v>-</v>
      </c>
      <c r="AH38" s="156" t="str">
        <f t="shared" ca="1" si="117"/>
        <v>-</v>
      </c>
      <c r="AI38" s="168" t="b">
        <f t="shared" ca="1" si="117"/>
        <v>1</v>
      </c>
      <c r="AJ38" s="10"/>
      <c r="AK38" s="166" t="b">
        <f t="shared" ca="1" si="186"/>
        <v>0</v>
      </c>
      <c r="AL38" s="166" t="str">
        <f t="shared" ca="1" si="186"/>
        <v>-</v>
      </c>
      <c r="AM38" s="166" t="b">
        <f t="shared" ca="1" si="186"/>
        <v>0</v>
      </c>
      <c r="AN38" s="166" t="b">
        <f t="shared" ca="1" si="186"/>
        <v>1</v>
      </c>
      <c r="AO38" s="166" t="b">
        <f t="shared" ca="1" si="186"/>
        <v>0</v>
      </c>
      <c r="AP38" s="192" t="b">
        <v>1</v>
      </c>
      <c r="AQ38" s="166">
        <f t="shared" ca="1" si="119"/>
        <v>0</v>
      </c>
      <c r="AR38" s="166" t="b">
        <f t="shared" ca="1" si="187"/>
        <v>0</v>
      </c>
      <c r="AS38" s="166" t="b">
        <f t="shared" ca="1" si="187"/>
        <v>0</v>
      </c>
      <c r="AT38" s="166" t="str">
        <f t="shared" ca="1" si="187"/>
        <v>-</v>
      </c>
      <c r="AU38" s="166" t="str">
        <f t="shared" ca="1" si="187"/>
        <v>-</v>
      </c>
      <c r="AV38" s="166" t="str">
        <f t="shared" ca="1" si="187"/>
        <v>-</v>
      </c>
      <c r="AW38" s="10"/>
      <c r="AX38" s="156" t="b">
        <f t="shared" ca="1" si="188"/>
        <v>1</v>
      </c>
      <c r="AY38" s="167" t="b">
        <v>1</v>
      </c>
      <c r="AZ38" s="156" t="b">
        <f t="shared" ca="1" si="188"/>
        <v>1</v>
      </c>
      <c r="BA38" s="163">
        <f t="shared" ca="1" si="189"/>
        <v>3205</v>
      </c>
      <c r="BB38" s="156" t="b">
        <f t="shared" ca="1" si="175"/>
        <v>0</v>
      </c>
      <c r="BC38" s="156" t="str">
        <f t="shared" ca="1" si="175"/>
        <v>-</v>
      </c>
      <c r="BD38" s="156" t="b">
        <f t="shared" ca="1" si="175"/>
        <v>1</v>
      </c>
      <c r="BE38" s="144">
        <f t="shared" ca="1" si="193"/>
        <v>3206</v>
      </c>
      <c r="BF38" s="156" t="str">
        <f t="shared" ca="1" si="198"/>
        <v>-</v>
      </c>
      <c r="BG38" s="156">
        <f t="shared" ca="1" si="176"/>
        <v>1</v>
      </c>
      <c r="BH38" s="156">
        <f t="shared" ca="1" si="176"/>
        <v>1</v>
      </c>
      <c r="BI38" s="156" t="str">
        <f t="shared" ca="1" si="176"/>
        <v>-</v>
      </c>
      <c r="BJ38" s="156" t="str">
        <f t="shared" ca="1" si="176"/>
        <v>-</v>
      </c>
      <c r="BK38" s="10"/>
      <c r="BL38" s="156" t="str">
        <f t="shared" ca="1" si="176"/>
        <v>-</v>
      </c>
      <c r="BM38" s="156" t="str">
        <f t="shared" ca="1" si="176"/>
        <v>-</v>
      </c>
      <c r="BN38" s="156" t="str">
        <f t="shared" ca="1" si="176"/>
        <v>-</v>
      </c>
      <c r="BO38" s="156" t="str">
        <f t="shared" ca="1" si="176"/>
        <v>-</v>
      </c>
      <c r="BP38" s="156" t="str">
        <f t="shared" ca="1" si="176"/>
        <v>-</v>
      </c>
      <c r="BQ38" s="156" t="str">
        <f t="shared" ca="1" si="176"/>
        <v>-</v>
      </c>
      <c r="BR38" s="156" t="str">
        <f t="shared" ca="1" si="176"/>
        <v>-</v>
      </c>
      <c r="BS38" s="156" t="str">
        <f t="shared" ca="1" si="176"/>
        <v>-</v>
      </c>
      <c r="BT38" s="156" t="str">
        <f t="shared" ca="1" si="176"/>
        <v>-</v>
      </c>
      <c r="BU38" s="156" t="str">
        <f t="shared" ca="1" si="176"/>
        <v>-</v>
      </c>
      <c r="BV38" s="156" t="str">
        <f t="shared" ca="1" si="176"/>
        <v>-</v>
      </c>
      <c r="BW38" s="166" t="str" cm="1">
        <f t="array" aca="1" ref="BW38" ca="1">INDEX(i.rev,$K38,BW$15)</f>
        <v>-</v>
      </c>
      <c r="BX38" s="166" t="str" cm="1">
        <f t="array" aca="1" ref="BX38" ca="1">INDEX(i.rev,$K38,BX$15)</f>
        <v>-</v>
      </c>
      <c r="BY38" s="166" t="str" cm="1">
        <f t="array" aca="1" ref="BY38" ca="1">INDEX(i.rev,$K38,BY$15)</f>
        <v>-</v>
      </c>
      <c r="BZ38" s="166" t="str" cm="1">
        <f t="array" aca="1" ref="BZ38" ca="1">INDEX(i.rev,$K38,BZ$15)</f>
        <v>-</v>
      </c>
      <c r="CA38" s="166" t="str" cm="1">
        <f t="array" aca="1" ref="CA38" ca="1">INDEX(i.rev,$K38,CA$15)</f>
        <v>-</v>
      </c>
      <c r="CB38" s="166" t="str" cm="1">
        <f t="array" aca="1" ref="CB38" ca="1">INDEX(i.rev,$K38,CB$15)</f>
        <v>-</v>
      </c>
      <c r="CC38" s="166" t="str" cm="1">
        <f t="array" aca="1" ref="CC38" ca="1">INDEX(i.rev,$K38,CC$15)</f>
        <v>-</v>
      </c>
      <c r="CD38" s="166" t="str" cm="1">
        <f t="array" aca="1" ref="CD38" ca="1">INDEX(i.rev,$K38,CD$15)</f>
        <v>-</v>
      </c>
      <c r="CE38" s="166" t="str" cm="1">
        <f t="array" aca="1" ref="CE38" ca="1">INDEX(i.rev,$K38,CE$15)</f>
        <v>-</v>
      </c>
      <c r="CF38" s="166" t="str" cm="1">
        <f t="array" aca="1" ref="CF38" ca="1">INDEX(i.rev,$K38,CF$15)</f>
        <v>-</v>
      </c>
      <c r="CG38" s="10"/>
      <c r="CH38" s="167" t="b">
        <v>0</v>
      </c>
      <c r="CI38" s="167" t="b">
        <v>1</v>
      </c>
      <c r="CJ38" s="156" t="str">
        <f t="shared" ca="1" si="199"/>
        <v>-</v>
      </c>
      <c r="CK38" s="156" t="str">
        <f t="shared" ca="1" si="199"/>
        <v>-</v>
      </c>
      <c r="CL38" s="156" t="str">
        <f t="shared" ca="1" si="199"/>
        <v>-</v>
      </c>
      <c r="CM38" s="156" t="str">
        <f t="shared" ca="1" si="199"/>
        <v>-</v>
      </c>
      <c r="CN38" s="156" t="str">
        <f t="shared" ca="1" si="199"/>
        <v>-</v>
      </c>
      <c r="CO38" s="156" t="str">
        <f t="shared" ca="1" si="199"/>
        <v>-</v>
      </c>
      <c r="CP38" s="144">
        <f t="shared" ca="1" si="194"/>
        <v>3</v>
      </c>
      <c r="CQ38" s="144">
        <f t="shared" ca="1" si="194"/>
        <v>3</v>
      </c>
      <c r="CR38" s="168">
        <f t="shared" ca="1" si="149"/>
        <v>0</v>
      </c>
      <c r="CS38" s="167">
        <v>1</v>
      </c>
      <c r="CT38" s="167">
        <v>-1</v>
      </c>
      <c r="CU38" s="156" t="str">
        <f t="shared" ca="1" si="200"/>
        <v>-</v>
      </c>
      <c r="CV38" s="156" t="str">
        <f t="shared" ca="1" si="200"/>
        <v>-</v>
      </c>
      <c r="CW38" s="156" t="str">
        <f t="shared" ca="1" si="200"/>
        <v>-</v>
      </c>
      <c r="CX38" s="156" t="str">
        <f t="shared" ca="1" si="200"/>
        <v>-</v>
      </c>
      <c r="CY38" s="156" t="str">
        <f t="shared" ca="1" si="200"/>
        <v>-</v>
      </c>
      <c r="CZ38" s="156">
        <f t="shared" ca="1" si="200"/>
        <v>0</v>
      </c>
      <c r="DA38" s="167">
        <v>1</v>
      </c>
      <c r="DB38" s="167">
        <v>-1</v>
      </c>
      <c r="DC38" s="156" t="str">
        <f t="shared" ca="1" si="200"/>
        <v>-</v>
      </c>
      <c r="DD38" s="156" t="str">
        <f t="shared" ca="1" si="200"/>
        <v>-</v>
      </c>
      <c r="DE38" s="156" t="str">
        <f t="shared" ca="1" si="200"/>
        <v>-</v>
      </c>
      <c r="DF38" s="156">
        <f t="shared" ca="1" si="200"/>
        <v>0</v>
      </c>
      <c r="DG38" s="168">
        <f t="shared" ca="1" si="200"/>
        <v>0</v>
      </c>
      <c r="DH38" s="168">
        <f t="shared" ca="1" si="200"/>
        <v>0</v>
      </c>
      <c r="DI38" s="168">
        <f t="shared" ca="1" si="200"/>
        <v>0</v>
      </c>
      <c r="DJ38" s="156">
        <f t="shared" ca="1" si="195"/>
        <v>0</v>
      </c>
      <c r="DK38" s="156">
        <f t="shared" ca="1" si="195"/>
        <v>0</v>
      </c>
      <c r="DL38" s="156">
        <f t="shared" ca="1" si="195"/>
        <v>0</v>
      </c>
      <c r="DM38" s="156" t="str">
        <f t="shared" ca="1" si="195"/>
        <v>-</v>
      </c>
      <c r="DN38" s="156" t="str">
        <f t="shared" ca="1" si="195"/>
        <v>-</v>
      </c>
      <c r="DO38" s="168" t="str">
        <f t="shared" ca="1" si="195"/>
        <v>-</v>
      </c>
      <c r="DP38" s="168" t="str">
        <f t="shared" ca="1" si="195"/>
        <v>-</v>
      </c>
      <c r="DQ38" s="156" t="str">
        <f t="shared" ca="1" si="195"/>
        <v>-</v>
      </c>
      <c r="DR38" s="156" t="str">
        <f t="shared" ca="1" si="195"/>
        <v>-</v>
      </c>
      <c r="DS38" s="156" t="str">
        <f t="shared" ca="1" si="195"/>
        <v>-</v>
      </c>
      <c r="DT38" s="156" t="str">
        <f t="shared" ca="1" si="195"/>
        <v>-</v>
      </c>
      <c r="DU38" s="156" t="str">
        <f t="shared" ca="1" si="195"/>
        <v>-</v>
      </c>
      <c r="DV38" s="156" t="str">
        <f t="shared" ca="1" si="195"/>
        <v>-</v>
      </c>
      <c r="DW38" s="156" t="str">
        <f t="shared" ca="1" si="195"/>
        <v>-</v>
      </c>
      <c r="DX38" s="10"/>
      <c r="DY38" s="168">
        <f t="shared" ca="1" si="191"/>
        <v>1</v>
      </c>
      <c r="DZ38" s="156" t="str">
        <f t="shared" ca="1" si="191"/>
        <v>-</v>
      </c>
      <c r="EA38" s="168" t="str">
        <f t="shared" ca="1" si="191"/>
        <v>-</v>
      </c>
      <c r="EB38" s="168" t="str">
        <f t="shared" ca="1" si="191"/>
        <v>-</v>
      </c>
      <c r="EC38" s="168" t="str">
        <f t="shared" ca="1" si="191"/>
        <v>-</v>
      </c>
      <c r="ED38" s="168" t="b">
        <f t="shared" ca="1" si="191"/>
        <v>0</v>
      </c>
      <c r="EE38" s="156" t="str">
        <f t="shared" ca="1" si="191"/>
        <v>-</v>
      </c>
      <c r="EF38" s="156">
        <f t="shared" ca="1" si="191"/>
        <v>0</v>
      </c>
      <c r="EG38" s="156" t="str">
        <f t="shared" ca="1" si="191"/>
        <v>-</v>
      </c>
      <c r="EH38" s="166" cm="1">
        <f t="array" aca="1" ref="EH38" ca="1">INDEX(i.rev,$K38,EH$15)</f>
        <v>1</v>
      </c>
      <c r="EI38" s="156">
        <f t="shared" ca="1" si="124"/>
        <v>0</v>
      </c>
      <c r="EJ38" s="156">
        <f t="shared" ca="1" si="191"/>
        <v>1</v>
      </c>
      <c r="EK38" s="156">
        <f t="shared" ca="1" si="191"/>
        <v>0</v>
      </c>
      <c r="EL38" s="156">
        <f t="shared" ca="1" si="191"/>
        <v>1</v>
      </c>
      <c r="EM38" s="156">
        <f t="shared" ca="1" si="191"/>
        <v>1</v>
      </c>
      <c r="EN38" s="156">
        <f t="shared" ca="1" si="191"/>
        <v>1</v>
      </c>
      <c r="EO38" s="156">
        <f t="shared" ca="1" si="191"/>
        <v>0</v>
      </c>
      <c r="EP38" s="156">
        <f t="shared" ca="1" si="191"/>
        <v>0</v>
      </c>
      <c r="EQ38" s="156">
        <f t="shared" ca="1" si="191"/>
        <v>0</v>
      </c>
      <c r="ER38" s="156">
        <f t="shared" ca="1" si="191"/>
        <v>0</v>
      </c>
      <c r="ES38" s="156">
        <f t="shared" ca="1" si="191"/>
        <v>0</v>
      </c>
      <c r="ET38" s="156">
        <f t="shared" ca="1" si="191"/>
        <v>0</v>
      </c>
      <c r="EU38" s="156">
        <f t="shared" ca="1" si="191"/>
        <v>0</v>
      </c>
      <c r="EV38" s="156">
        <f t="shared" ca="1" si="191"/>
        <v>0</v>
      </c>
      <c r="EW38" s="156">
        <f t="shared" ca="1" si="125"/>
        <v>0</v>
      </c>
      <c r="EX38" s="156">
        <f t="shared" ca="1" si="125"/>
        <v>0</v>
      </c>
      <c r="EY38" s="166" cm="1">
        <f t="array" aca="1" ref="EY38" ca="1">INDEX(i.rev,$K38,EY$15)</f>
        <v>0</v>
      </c>
      <c r="EZ38" s="156">
        <f t="shared" ca="1" si="191"/>
        <v>0</v>
      </c>
      <c r="FA38" s="166" cm="1">
        <f t="array" aca="1" ref="FA38" ca="1">INDEX(i.rev,$K38,FA$15)</f>
        <v>1</v>
      </c>
      <c r="FB38" s="156">
        <f t="shared" ref="FB38:FE38" ca="1" si="201">OFFSET(FB$5,$B38,0)</f>
        <v>0</v>
      </c>
      <c r="FC38" s="168">
        <f t="shared" ca="1" si="201"/>
        <v>0</v>
      </c>
      <c r="FD38" s="168">
        <f t="shared" ca="1" si="201"/>
        <v>0</v>
      </c>
      <c r="FE38" s="168">
        <f t="shared" ca="1" si="201"/>
        <v>0</v>
      </c>
      <c r="FF38" s="168">
        <f t="shared" ca="1" si="179"/>
        <v>0</v>
      </c>
      <c r="FG38" s="168">
        <f t="shared" ca="1" si="179"/>
        <v>0</v>
      </c>
      <c r="FH38" s="168">
        <f t="shared" ca="1" si="179"/>
        <v>0</v>
      </c>
      <c r="FI38" s="10"/>
      <c r="FJ38" s="156" t="str">
        <f t="shared" ref="FJ38:FX41" ca="1" si="202">OFFSET(FJ$5,$B38,0)</f>
        <v>-</v>
      </c>
      <c r="FK38" s="156" t="str">
        <f t="shared" ca="1" si="202"/>
        <v>-</v>
      </c>
      <c r="FL38" s="156" t="str">
        <f t="shared" ca="1" si="202"/>
        <v>-</v>
      </c>
      <c r="FM38" s="156" t="str">
        <f t="shared" ca="1" si="202"/>
        <v>-</v>
      </c>
      <c r="FN38" s="168" t="str">
        <f t="shared" ca="1" si="202"/>
        <v>-</v>
      </c>
      <c r="FO38" s="150" t="b">
        <f t="shared" si="126"/>
        <v>0</v>
      </c>
      <c r="FP38" s="150" t="b">
        <f t="shared" si="126"/>
        <v>0</v>
      </c>
      <c r="FQ38" s="150" t="b">
        <f t="shared" si="126"/>
        <v>1</v>
      </c>
      <c r="FR38" s="168">
        <f t="shared" ca="1" si="202"/>
        <v>0</v>
      </c>
      <c r="FS38" s="166">
        <f t="shared" ca="1" si="127"/>
        <v>1</v>
      </c>
      <c r="FT38" s="166">
        <f t="shared" ca="1" si="127"/>
        <v>1</v>
      </c>
      <c r="FU38" s="168" t="str">
        <f t="shared" ca="1" si="202"/>
        <v>-</v>
      </c>
      <c r="FV38" s="168" t="str">
        <f t="shared" ca="1" si="202"/>
        <v>-</v>
      </c>
      <c r="FW38" s="168" t="str">
        <f t="shared" ca="1" si="202"/>
        <v>-</v>
      </c>
      <c r="FX38" s="168" t="str">
        <f t="shared" ca="1" si="202"/>
        <v>-</v>
      </c>
      <c r="FY38" s="168" t="str">
        <f t="shared" ca="1" si="179"/>
        <v>-</v>
      </c>
      <c r="FZ38" s="156" t="str">
        <f t="shared" ref="FZ38:GA41" ca="1" si="203">OFFSET(FZ$5,$B38,0)</f>
        <v>-</v>
      </c>
      <c r="GA38" s="156" t="str">
        <f t="shared" ca="1" si="203"/>
        <v>-</v>
      </c>
      <c r="GB38" s="150" t="b">
        <f t="array" aca="1" ref="GB38" ca="1">IF(OR(GC38:GC38&lt;&gt;"-"),TRUE,"-")</f>
        <v>1</v>
      </c>
      <c r="GC38" s="144">
        <f t="shared" ca="1" si="168"/>
        <v>2</v>
      </c>
      <c r="GD38" s="150" t="str">
        <f t="array" aca="1" ref="GD38" ca="1">IF(OR(GE38:GE38&lt;&gt;"-"),TRUE,"-")</f>
        <v>-</v>
      </c>
      <c r="GE38" s="156" t="str">
        <f t="shared" ca="1" si="180"/>
        <v>-</v>
      </c>
      <c r="GF38" s="156" t="b">
        <f t="shared" ca="1" si="196"/>
        <v>1</v>
      </c>
      <c r="GG38" s="156">
        <f t="shared" ca="1" si="196"/>
        <v>2</v>
      </c>
      <c r="GH38" s="156" t="str">
        <f t="shared" ca="1" si="103"/>
        <v>-</v>
      </c>
      <c r="GI38" s="156" t="str">
        <f t="shared" ca="1" si="103"/>
        <v>-</v>
      </c>
      <c r="GJ38" s="168" t="str">
        <f t="shared" ca="1" si="181"/>
        <v>-</v>
      </c>
      <c r="GK38" s="168" t="str">
        <f t="shared" ca="1" si="181"/>
        <v>-</v>
      </c>
      <c r="GL38" s="168" t="str">
        <f t="shared" ca="1" si="181"/>
        <v>-</v>
      </c>
      <c r="GM38" s="168" t="str">
        <f t="shared" ca="1" si="181"/>
        <v>-</v>
      </c>
      <c r="GN38" s="156" t="str">
        <f t="shared" ca="1" si="182"/>
        <v>-</v>
      </c>
      <c r="GO38" s="165">
        <f t="shared" ca="1" si="197"/>
        <v>0.5</v>
      </c>
      <c r="GP38" s="165">
        <f t="shared" ca="1" si="197"/>
        <v>0.9</v>
      </c>
      <c r="GQ38" s="165">
        <f t="shared" ca="1" si="197"/>
        <v>0.5</v>
      </c>
      <c r="GR38" s="165">
        <f t="shared" ca="1" si="197"/>
        <v>0.5</v>
      </c>
      <c r="GS38" s="165">
        <f t="shared" ca="1" si="197"/>
        <v>0</v>
      </c>
      <c r="GT38" s="165">
        <f t="shared" ca="1" si="197"/>
        <v>0</v>
      </c>
      <c r="GU38" s="165" t="str">
        <f t="shared" ca="1" si="197"/>
        <v>-</v>
      </c>
      <c r="GV38" s="168" t="str">
        <f t="shared" ca="1" si="128"/>
        <v>-</v>
      </c>
      <c r="GW38" s="168" t="str">
        <f t="shared" ca="1" si="128"/>
        <v>-</v>
      </c>
      <c r="GX38" s="117" t="b">
        <f t="shared" ca="1" si="157"/>
        <v>0</v>
      </c>
      <c r="GY38" s="117" t="str">
        <f t="shared" ca="1" si="129"/>
        <v>-</v>
      </c>
      <c r="GZ38" s="117" t="str">
        <f t="shared" ca="1" si="173"/>
        <v>-</v>
      </c>
      <c r="HA38" s="117" t="str">
        <f t="shared" ca="1" si="173"/>
        <v>-</v>
      </c>
      <c r="HB38" s="117" t="str">
        <f t="shared" ca="1" si="173"/>
        <v>-</v>
      </c>
      <c r="HC38" s="117" t="str">
        <f t="shared" ca="1" si="173"/>
        <v>-</v>
      </c>
      <c r="HD38" s="117" t="str">
        <f t="shared" ca="1" si="173"/>
        <v>-</v>
      </c>
      <c r="HE38" s="117" t="str">
        <f t="shared" ca="1" si="173"/>
        <v>-</v>
      </c>
      <c r="HF38" s="117" t="str">
        <f t="shared" ca="1" si="173"/>
        <v>-</v>
      </c>
      <c r="HG38" s="117" t="str">
        <f t="shared" ca="1" si="173"/>
        <v>-</v>
      </c>
      <c r="HH38" s="117" t="str">
        <f t="shared" ca="1" si="173"/>
        <v>-</v>
      </c>
      <c r="HI38" s="117" t="str">
        <f t="shared" ca="1" si="173"/>
        <v>-</v>
      </c>
      <c r="HJ38" s="117" t="str">
        <f t="shared" ca="1" si="173"/>
        <v>-</v>
      </c>
      <c r="HK38" s="117" t="str">
        <f t="shared" ca="1" si="173"/>
        <v>-</v>
      </c>
      <c r="HL38" s="117" t="str">
        <f t="shared" ref="HL38:IO38" ca="1" si="204">OFFSET(HL$5,$B38,0)</f>
        <v>-</v>
      </c>
      <c r="HM38" s="117" t="str">
        <f t="shared" ca="1" si="204"/>
        <v>-</v>
      </c>
      <c r="HN38" s="117" t="str">
        <f t="shared" ca="1" si="204"/>
        <v>-</v>
      </c>
      <c r="HO38" s="117" t="str">
        <f t="shared" ca="1" si="204"/>
        <v>-</v>
      </c>
      <c r="HP38" s="117" t="str">
        <f t="shared" ca="1" si="204"/>
        <v>-</v>
      </c>
      <c r="HQ38" s="117" t="str">
        <f t="shared" ca="1" si="204"/>
        <v>-</v>
      </c>
      <c r="HR38" s="117" t="str">
        <f t="shared" ca="1" si="204"/>
        <v>-</v>
      </c>
      <c r="HS38" s="117" t="str">
        <f t="shared" ca="1" si="204"/>
        <v>-</v>
      </c>
      <c r="HT38" s="117" t="str">
        <f t="shared" ca="1" si="204"/>
        <v>-</v>
      </c>
      <c r="HU38" s="117" t="str">
        <f t="shared" ca="1" si="204"/>
        <v>-</v>
      </c>
      <c r="HV38" s="117" t="str">
        <f t="shared" ca="1" si="204"/>
        <v>-</v>
      </c>
      <c r="HW38" s="117" t="str">
        <f t="shared" ca="1" si="204"/>
        <v>-</v>
      </c>
      <c r="HX38" s="117" t="str">
        <f t="shared" ca="1" si="204"/>
        <v>-</v>
      </c>
      <c r="HY38" s="117" t="str">
        <f t="shared" ca="1" si="204"/>
        <v>-</v>
      </c>
      <c r="HZ38" s="117" t="str">
        <f t="shared" ca="1" si="204"/>
        <v>-</v>
      </c>
      <c r="IA38" s="117" t="str">
        <f t="shared" ca="1" si="204"/>
        <v>-</v>
      </c>
      <c r="IB38" s="117" t="str">
        <f t="shared" ca="1" si="204"/>
        <v>-</v>
      </c>
      <c r="IC38" s="117" t="str">
        <f t="shared" ca="1" si="204"/>
        <v>-</v>
      </c>
      <c r="ID38" s="117" t="str">
        <f t="shared" ca="1" si="204"/>
        <v>-</v>
      </c>
      <c r="IE38" s="117" t="str">
        <f t="shared" ca="1" si="204"/>
        <v>-</v>
      </c>
      <c r="IF38" s="117" t="str">
        <f t="shared" ca="1" si="204"/>
        <v>-</v>
      </c>
      <c r="IG38" s="117" t="str">
        <f t="shared" ca="1" si="204"/>
        <v>-</v>
      </c>
      <c r="IH38" s="117" t="str">
        <f t="shared" ca="1" si="204"/>
        <v>-</v>
      </c>
      <c r="II38" s="117" t="str">
        <f t="shared" ca="1" si="204"/>
        <v>-</v>
      </c>
      <c r="IJ38" s="117" t="str">
        <f t="shared" ca="1" si="204"/>
        <v>-</v>
      </c>
      <c r="IK38" s="117" t="str">
        <f t="shared" ca="1" si="204"/>
        <v>-</v>
      </c>
      <c r="IL38" s="117" t="str">
        <f t="shared" ca="1" si="204"/>
        <v>-</v>
      </c>
      <c r="IM38" s="117" t="str">
        <f t="shared" ca="1" si="204"/>
        <v>-</v>
      </c>
      <c r="IN38" s="117" t="str">
        <f t="shared" ca="1" si="204"/>
        <v>-</v>
      </c>
      <c r="IO38" s="117" t="str">
        <f t="shared" ca="1" si="204"/>
        <v>-</v>
      </c>
      <c r="IP38" s="117" t="str">
        <f t="shared" ca="1" si="129"/>
        <v>-</v>
      </c>
      <c r="IQ38" s="117" t="str">
        <f t="shared" ca="1" si="129"/>
        <v>-</v>
      </c>
      <c r="IR38" s="117" t="str">
        <f t="shared" ca="1" si="129"/>
        <v>-</v>
      </c>
      <c r="IS38" s="117" t="str">
        <f t="shared" ca="1" si="129"/>
        <v>-</v>
      </c>
      <c r="IT38" s="117" t="str">
        <f t="shared" ca="1" si="129"/>
        <v>-</v>
      </c>
      <c r="IU38" s="117" t="str">
        <f t="shared" ca="1" si="129"/>
        <v>-</v>
      </c>
      <c r="IV38" s="117" t="str">
        <f t="shared" ca="1" si="129"/>
        <v>-</v>
      </c>
      <c r="IW38" s="117" t="str">
        <f t="shared" ca="1" si="129"/>
        <v>-</v>
      </c>
      <c r="IX38" s="117" t="str">
        <f t="shared" ca="1" si="129"/>
        <v>-</v>
      </c>
      <c r="IY38" s="117" t="str">
        <f t="shared" ca="1" si="129"/>
        <v>-</v>
      </c>
      <c r="IZ38" s="10"/>
      <c r="JA38" s="166">
        <f t="shared" ca="1" si="130"/>
        <v>4.4999999999999998E-2</v>
      </c>
      <c r="JB38" s="166">
        <f t="shared" ca="1" si="131"/>
        <v>4.4999999999999998E-2</v>
      </c>
      <c r="JC38" s="168">
        <f t="shared" ca="1" si="182"/>
        <v>1</v>
      </c>
      <c r="JD38" s="156">
        <f t="shared" ca="1" si="182"/>
        <v>0</v>
      </c>
      <c r="JE38" s="156">
        <f t="shared" ca="1" si="182"/>
        <v>1</v>
      </c>
      <c r="JF38" s="156">
        <f t="shared" ca="1" si="182"/>
        <v>1</v>
      </c>
      <c r="JG38" s="156">
        <f t="shared" ca="1" si="182"/>
        <v>0</v>
      </c>
      <c r="JH38" s="156">
        <f t="shared" ca="1" si="182"/>
        <v>70</v>
      </c>
      <c r="JI38" s="156">
        <f t="shared" ca="1" si="182"/>
        <v>50</v>
      </c>
      <c r="JJ38" s="156">
        <f t="shared" ca="1" si="182"/>
        <v>70</v>
      </c>
      <c r="JK38" s="156">
        <f t="shared" ca="1" si="182"/>
        <v>50</v>
      </c>
      <c r="JL38" s="150">
        <f t="shared" ca="1" si="132"/>
        <v>1</v>
      </c>
      <c r="JM38" s="150">
        <f t="shared" ca="1" si="133"/>
        <v>1</v>
      </c>
      <c r="JN38" s="150">
        <f t="shared" ca="1" si="134"/>
        <v>1</v>
      </c>
      <c r="JO38" s="166">
        <f t="shared" ca="1" si="135"/>
        <v>1</v>
      </c>
      <c r="JP38" s="166">
        <f t="shared" ca="1" si="135"/>
        <v>1</v>
      </c>
      <c r="JQ38" s="156">
        <f t="shared" ca="1" si="182"/>
        <v>1</v>
      </c>
      <c r="JR38" s="10"/>
      <c r="JS38" s="156">
        <f t="shared" ca="1" si="182"/>
        <v>1</v>
      </c>
      <c r="JT38" s="166">
        <f t="shared" ca="1" si="136"/>
        <v>1</v>
      </c>
      <c r="JU38" s="168">
        <f t="shared" ca="1" si="182"/>
        <v>1</v>
      </c>
      <c r="JV38" s="156">
        <f t="shared" ca="1" si="182"/>
        <v>1</v>
      </c>
      <c r="JW38" s="156">
        <f t="shared" ca="1" si="182"/>
        <v>1</v>
      </c>
      <c r="JX38" s="168">
        <f t="shared" ca="1" si="182"/>
        <v>1</v>
      </c>
      <c r="JY38" s="156">
        <f t="shared" ca="1" si="182"/>
        <v>1</v>
      </c>
      <c r="JZ38" s="156">
        <f t="shared" ca="1" si="182"/>
        <v>1</v>
      </c>
      <c r="KA38" s="166">
        <f t="shared" ca="1" si="137"/>
        <v>1</v>
      </c>
      <c r="KB38" s="166">
        <f t="shared" ca="1" si="138"/>
        <v>1</v>
      </c>
      <c r="KC38" s="166">
        <f t="shared" ca="1" si="139"/>
        <v>1</v>
      </c>
      <c r="KD38" s="166" t="str">
        <f t="shared" ca="1" si="140"/>
        <v>-</v>
      </c>
      <c r="KE38" s="166" t="str">
        <f t="shared" ca="1" si="141"/>
        <v>-</v>
      </c>
      <c r="KF38" s="166" t="str">
        <f t="shared" ca="1" si="142"/>
        <v>-</v>
      </c>
      <c r="KG38" s="166" t="b">
        <f t="shared" ca="1" si="143"/>
        <v>0</v>
      </c>
      <c r="KH38" s="156">
        <f t="shared" ca="1" si="182"/>
        <v>0</v>
      </c>
      <c r="KI38" s="27">
        <v>0</v>
      </c>
    </row>
    <row r="39" spans="1:295" s="148" customFormat="1" outlineLevel="2">
      <c r="A39" s="126">
        <f t="shared" si="174"/>
        <v>34</v>
      </c>
      <c r="B39" s="132">
        <f t="shared" ca="1" si="192"/>
        <v>25</v>
      </c>
      <c r="C39" s="148">
        <v>300</v>
      </c>
      <c r="D39" s="148" t="s">
        <v>884</v>
      </c>
      <c r="E39" s="148" t="b">
        <v>1</v>
      </c>
      <c r="F39" s="148" t="b">
        <v>0</v>
      </c>
      <c r="G39" s="148" t="b">
        <f t="shared" si="145"/>
        <v>1</v>
      </c>
      <c r="H39" s="144">
        <v>3</v>
      </c>
      <c r="I39" s="144">
        <f t="shared" ca="1" si="183"/>
        <v>2</v>
      </c>
      <c r="J39" s="144">
        <f t="shared" ca="1" si="183"/>
        <v>1</v>
      </c>
      <c r="K39" s="144">
        <f t="shared" ca="1" si="183"/>
        <v>1</v>
      </c>
      <c r="L39" s="144">
        <f t="shared" ca="1" si="183"/>
        <v>1</v>
      </c>
      <c r="M39" s="144">
        <f t="shared" ca="1" si="183"/>
        <v>1</v>
      </c>
      <c r="N39" s="144">
        <f t="shared" ca="1" si="183"/>
        <v>1</v>
      </c>
      <c r="O39" s="144">
        <f t="shared" ca="1" si="183"/>
        <v>1</v>
      </c>
      <c r="P39" s="144">
        <f t="shared" ca="1" si="183"/>
        <v>1</v>
      </c>
      <c r="Q39" s="144">
        <f t="shared" ca="1" si="183"/>
        <v>1</v>
      </c>
      <c r="R39" s="144">
        <f t="shared" ca="1" si="183"/>
        <v>2</v>
      </c>
      <c r="S39" s="144">
        <f t="shared" ca="1" si="183"/>
        <v>1</v>
      </c>
      <c r="T39" s="144">
        <f t="shared" ca="1" si="183"/>
        <v>1</v>
      </c>
      <c r="U39" s="144">
        <f t="shared" ca="1" si="183"/>
        <v>1</v>
      </c>
      <c r="V39" s="144">
        <f t="shared" ca="1" si="183"/>
        <v>1</v>
      </c>
      <c r="W39" s="144">
        <f t="shared" ca="1" si="183"/>
        <v>1</v>
      </c>
      <c r="X39" s="144">
        <f t="shared" ca="1" si="183"/>
        <v>1</v>
      </c>
      <c r="Y39" s="144">
        <f t="shared" ca="1" si="183"/>
        <v>1</v>
      </c>
      <c r="AA39" s="162" t="str" cm="1">
        <f t="array" aca="1" ref="AA39" ca="1">TEXT(LEFT(OFFSET(AA39,-1,0),5)+1,"00000")&amp;MID(OFFSET(AA39,-1,0),6,FIND(" ",OFFSET(AA39,-1,0),7)-5)
&amp;INDEX(DataMaster!$B$10:$B$12,$I39)         &amp;IF($J39=1,""," Risk"&amp;INDEX(i.risk_aversion,$J39,1))    &amp;IF($K39=1,""," REV"&amp; INDEX(DataMaster!$B$54:$B$58,$K39))              &amp; IF($L39=1,""," Minroe"&amp;INDEX(minroe,$L39))              &amp;  IF($M39=1,""," Overdraw"&amp;INDEX(overdraw,$M39))
&amp; IF($N39=1,""," Mach"&amp;INDEX(i.mach_option,$N39))
&amp; IF($O39=1,""," Interest"&amp;INDEX(i.interest_rate,$O39))            &amp; IF($P39=1,""," Opp cost"&amp;INDEX(i.opp_cost_capital,$P39))           &amp; IF($Q39=1,""," Casual_ub"&amp;INDEX(i.casual_ub,$Q39))           &amp; IF($R39=1,""," Cropgraze"&amp;INDEX(i.cropgraze_inc,$R39))
&amp; IF($S39=1,""," Yield"&amp;INDEX(i.all_rot_yield,$S39))          &amp; IF($T39=1,""," Pasture"&amp;INDEX(i.pasture_prod,$T39))          &amp; IF($U39=1,""," Scan"&amp;INDEX(i.scan,$U39))
&amp; IF($JL39=1,""," WP"&amp;TEXT($JL39*100,"000p"))                &amp; IF($JM39=1,""," MP"&amp;TEXT($JM39*100,"000p"))                      &amp; IF($JN39=1,""," GP"&amp;TEXT($JN39*100,"000p"))          &amp; IF($JO39=1,""," Can"&amp;TEXT($JO39*100,"000p"))
&amp; " (F"&amp;3+IFERROR(1*$CH39,0)+IFERROR(1*$CI39,0)&amp;3-IFERROR(1*NOT($CK39),0)&amp;"N"&amp;$CP39&amp;$CQ39&amp;")"</f>
        <v>00015 Feedsupply DSP CropgrazeFALSE (F43N33)</v>
      </c>
      <c r="AB39" s="10" t="str">
        <f ca="1">IF(COUNTIF(AA$5:AA39,AA39)=1,"-","Dup")</f>
        <v>-</v>
      </c>
      <c r="AC39" s="10"/>
      <c r="AD39" s="156" t="str">
        <f t="shared" ca="1" si="184"/>
        <v>-</v>
      </c>
      <c r="AE39" s="156" t="str">
        <f t="shared" ca="1" si="116"/>
        <v>-</v>
      </c>
      <c r="AF39" s="156" t="str">
        <f t="shared" ca="1" si="185"/>
        <v>-</v>
      </c>
      <c r="AG39" s="156" t="str">
        <f t="shared" ca="1" si="185"/>
        <v>-</v>
      </c>
      <c r="AH39" s="156" t="str">
        <f t="shared" ca="1" si="117"/>
        <v>-</v>
      </c>
      <c r="AI39" s="168" t="b">
        <f t="shared" ca="1" si="117"/>
        <v>1</v>
      </c>
      <c r="AJ39" s="10"/>
      <c r="AK39" s="166" t="b">
        <f t="shared" ca="1" si="186"/>
        <v>0</v>
      </c>
      <c r="AL39" s="166" t="str">
        <f t="shared" ca="1" si="186"/>
        <v>-</v>
      </c>
      <c r="AM39" s="166" t="b">
        <f t="shared" ca="1" si="186"/>
        <v>0</v>
      </c>
      <c r="AN39" s="166" t="b">
        <f t="shared" ca="1" si="186"/>
        <v>1</v>
      </c>
      <c r="AO39" s="166" t="b">
        <f t="shared" ca="1" si="186"/>
        <v>0</v>
      </c>
      <c r="AP39" s="192" t="b">
        <v>1</v>
      </c>
      <c r="AQ39" s="166">
        <f t="shared" ca="1" si="119"/>
        <v>0</v>
      </c>
      <c r="AR39" s="166" t="b">
        <f t="shared" ca="1" si="187"/>
        <v>0</v>
      </c>
      <c r="AS39" s="166" t="b">
        <f t="shared" ca="1" si="187"/>
        <v>0</v>
      </c>
      <c r="AT39" s="166" t="str">
        <f t="shared" ca="1" si="187"/>
        <v>-</v>
      </c>
      <c r="AU39" s="166" t="str">
        <f t="shared" ca="1" si="187"/>
        <v>-</v>
      </c>
      <c r="AV39" s="166" t="str">
        <f t="shared" ca="1" si="187"/>
        <v>-</v>
      </c>
      <c r="AW39" s="10"/>
      <c r="AX39" s="156" t="b">
        <f t="shared" ca="1" si="188"/>
        <v>1</v>
      </c>
      <c r="AY39" s="167" t="b">
        <v>1</v>
      </c>
      <c r="AZ39" s="156" t="b">
        <f t="shared" ca="1" si="188"/>
        <v>1</v>
      </c>
      <c r="BA39" s="146">
        <f t="shared" ca="1" si="189"/>
        <v>3206</v>
      </c>
      <c r="BB39" s="156" t="b">
        <f t="shared" ca="1" si="175"/>
        <v>0</v>
      </c>
      <c r="BC39" s="156" t="str">
        <f t="shared" ca="1" si="175"/>
        <v>-</v>
      </c>
      <c r="BD39" s="156" t="b">
        <f t="shared" ca="1" si="175"/>
        <v>1</v>
      </c>
      <c r="BE39" s="144">
        <f t="shared" ca="1" si="193"/>
        <v>3207</v>
      </c>
      <c r="BF39" s="156" t="str">
        <f t="shared" ca="1" si="198"/>
        <v>-</v>
      </c>
      <c r="BG39" s="156">
        <f t="shared" ca="1" si="176"/>
        <v>1</v>
      </c>
      <c r="BH39" s="156">
        <f t="shared" ca="1" si="176"/>
        <v>1</v>
      </c>
      <c r="BI39" s="156" t="str">
        <f t="shared" ca="1" si="176"/>
        <v>-</v>
      </c>
      <c r="BJ39" s="156" t="str">
        <f t="shared" ca="1" si="176"/>
        <v>-</v>
      </c>
      <c r="BK39" s="10"/>
      <c r="BL39" s="156" t="str">
        <f t="shared" ref="BG39:BV41" ca="1" si="205">OFFSET(BL$5,$B39,0)</f>
        <v>-</v>
      </c>
      <c r="BM39" s="156" t="str">
        <f t="shared" ca="1" si="205"/>
        <v>-</v>
      </c>
      <c r="BN39" s="156" t="str">
        <f t="shared" ca="1" si="205"/>
        <v>-</v>
      </c>
      <c r="BO39" s="156" t="str">
        <f t="shared" ca="1" si="205"/>
        <v>-</v>
      </c>
      <c r="BP39" s="156" t="str">
        <f t="shared" ca="1" si="205"/>
        <v>-</v>
      </c>
      <c r="BQ39" s="156" t="str">
        <f t="shared" ca="1" si="205"/>
        <v>-</v>
      </c>
      <c r="BR39" s="156" t="str">
        <f t="shared" ca="1" si="205"/>
        <v>-</v>
      </c>
      <c r="BS39" s="156" t="str">
        <f t="shared" ca="1" si="205"/>
        <v>-</v>
      </c>
      <c r="BT39" s="156" t="str">
        <f t="shared" ca="1" si="205"/>
        <v>-</v>
      </c>
      <c r="BU39" s="156" t="str">
        <f t="shared" ca="1" si="205"/>
        <v>-</v>
      </c>
      <c r="BV39" s="156" t="str">
        <f t="shared" ca="1" si="205"/>
        <v>-</v>
      </c>
      <c r="BW39" s="166" t="str" cm="1">
        <f t="array" aca="1" ref="BW39" ca="1">INDEX(i.rev,$K39,BW$15)</f>
        <v>-</v>
      </c>
      <c r="BX39" s="166" t="str" cm="1">
        <f t="array" aca="1" ref="BX39" ca="1">INDEX(i.rev,$K39,BX$15)</f>
        <v>-</v>
      </c>
      <c r="BY39" s="166" t="str" cm="1">
        <f t="array" aca="1" ref="BY39" ca="1">INDEX(i.rev,$K39,BY$15)</f>
        <v>-</v>
      </c>
      <c r="BZ39" s="166" t="str" cm="1">
        <f t="array" aca="1" ref="BZ39" ca="1">INDEX(i.rev,$K39,BZ$15)</f>
        <v>-</v>
      </c>
      <c r="CA39" s="166" t="str" cm="1">
        <f t="array" aca="1" ref="CA39" ca="1">INDEX(i.rev,$K39,CA$15)</f>
        <v>-</v>
      </c>
      <c r="CB39" s="166" t="str" cm="1">
        <f t="array" aca="1" ref="CB39" ca="1">INDEX(i.rev,$K39,CB$15)</f>
        <v>-</v>
      </c>
      <c r="CC39" s="166" t="str" cm="1">
        <f t="array" aca="1" ref="CC39" ca="1">INDEX(i.rev,$K39,CC$15)</f>
        <v>-</v>
      </c>
      <c r="CD39" s="166" t="str" cm="1">
        <f t="array" aca="1" ref="CD39" ca="1">INDEX(i.rev,$K39,CD$15)</f>
        <v>-</v>
      </c>
      <c r="CE39" s="166" t="str" cm="1">
        <f t="array" aca="1" ref="CE39" ca="1">INDEX(i.rev,$K39,CE$15)</f>
        <v>-</v>
      </c>
      <c r="CF39" s="166" t="str" cm="1">
        <f t="array" aca="1" ref="CF39" ca="1">INDEX(i.rev,$K39,CF$15)</f>
        <v>-</v>
      </c>
      <c r="CG39" s="10"/>
      <c r="CH39" s="167" t="b">
        <v>1</v>
      </c>
      <c r="CI39" s="167" t="b">
        <v>0</v>
      </c>
      <c r="CJ39" s="156" t="str">
        <f t="shared" ca="1" si="199"/>
        <v>-</v>
      </c>
      <c r="CK39" s="156" t="str">
        <f t="shared" ca="1" si="199"/>
        <v>-</v>
      </c>
      <c r="CL39" s="156" t="str">
        <f t="shared" ca="1" si="199"/>
        <v>-</v>
      </c>
      <c r="CM39" s="156" t="str">
        <f t="shared" ca="1" si="199"/>
        <v>-</v>
      </c>
      <c r="CN39" s="156" t="str">
        <f t="shared" ca="1" si="199"/>
        <v>-</v>
      </c>
      <c r="CO39" s="156" t="str">
        <f t="shared" ca="1" si="199"/>
        <v>-</v>
      </c>
      <c r="CP39" s="144">
        <f t="shared" ca="1" si="194"/>
        <v>3</v>
      </c>
      <c r="CQ39" s="144">
        <f t="shared" ca="1" si="194"/>
        <v>3</v>
      </c>
      <c r="CR39" s="168">
        <f t="shared" ca="1" si="149"/>
        <v>0</v>
      </c>
      <c r="CS39" s="167">
        <v>0.5</v>
      </c>
      <c r="CT39" s="167">
        <v>-0.5</v>
      </c>
      <c r="CU39" s="156" t="str">
        <f t="shared" ca="1" si="200"/>
        <v>-</v>
      </c>
      <c r="CV39" s="156" t="str">
        <f t="shared" ca="1" si="200"/>
        <v>-</v>
      </c>
      <c r="CW39" s="156" t="str">
        <f t="shared" ca="1" si="200"/>
        <v>-</v>
      </c>
      <c r="CX39" s="156" t="str">
        <f t="shared" ca="1" si="200"/>
        <v>-</v>
      </c>
      <c r="CY39" s="156" t="str">
        <f t="shared" ca="1" si="200"/>
        <v>-</v>
      </c>
      <c r="CZ39" s="156">
        <f t="shared" ca="1" si="200"/>
        <v>0</v>
      </c>
      <c r="DA39" s="167">
        <v>0.5</v>
      </c>
      <c r="DB39" s="167">
        <v>-0.5</v>
      </c>
      <c r="DC39" s="156" t="str">
        <f t="shared" ca="1" si="200"/>
        <v>-</v>
      </c>
      <c r="DD39" s="156" t="str">
        <f t="shared" ca="1" si="200"/>
        <v>-</v>
      </c>
      <c r="DE39" s="156" t="str">
        <f t="shared" ca="1" si="200"/>
        <v>-</v>
      </c>
      <c r="DF39" s="156">
        <f t="shared" ca="1" si="200"/>
        <v>0</v>
      </c>
      <c r="DG39" s="168">
        <f t="shared" ca="1" si="200"/>
        <v>0</v>
      </c>
      <c r="DH39" s="168">
        <f t="shared" ca="1" si="200"/>
        <v>0</v>
      </c>
      <c r="DI39" s="168">
        <f t="shared" ca="1" si="200"/>
        <v>0</v>
      </c>
      <c r="DJ39" s="156">
        <f t="shared" ca="1" si="195"/>
        <v>0</v>
      </c>
      <c r="DK39" s="156">
        <f t="shared" ca="1" si="195"/>
        <v>0</v>
      </c>
      <c r="DL39" s="156">
        <f t="shared" ca="1" si="195"/>
        <v>0</v>
      </c>
      <c r="DM39" s="156" t="str">
        <f t="shared" ca="1" si="195"/>
        <v>-</v>
      </c>
      <c r="DN39" s="156" t="str">
        <f t="shared" ca="1" si="195"/>
        <v>-</v>
      </c>
      <c r="DO39" s="168" t="str">
        <f t="shared" ca="1" si="195"/>
        <v>-</v>
      </c>
      <c r="DP39" s="168" t="str">
        <f t="shared" ca="1" si="195"/>
        <v>-</v>
      </c>
      <c r="DQ39" s="156" t="str">
        <f t="shared" ca="1" si="195"/>
        <v>-</v>
      </c>
      <c r="DR39" s="156" t="str">
        <f t="shared" ca="1" si="195"/>
        <v>-</v>
      </c>
      <c r="DS39" s="156" t="str">
        <f t="shared" ca="1" si="195"/>
        <v>-</v>
      </c>
      <c r="DT39" s="156" t="str">
        <f t="shared" ca="1" si="195"/>
        <v>-</v>
      </c>
      <c r="DU39" s="156" t="str">
        <f t="shared" ca="1" si="195"/>
        <v>-</v>
      </c>
      <c r="DV39" s="156" t="str">
        <f t="shared" ca="1" si="195"/>
        <v>-</v>
      </c>
      <c r="DW39" s="156" t="str">
        <f t="shared" ca="1" si="195"/>
        <v>-</v>
      </c>
      <c r="DX39" s="10"/>
      <c r="DY39" s="168">
        <f t="shared" ref="DY39:EQ41" ca="1" si="206">OFFSET(DY$5,$B39,0)</f>
        <v>1</v>
      </c>
      <c r="DZ39" s="156" t="str">
        <f t="shared" ca="1" si="206"/>
        <v>-</v>
      </c>
      <c r="EA39" s="168" t="str">
        <f t="shared" ca="1" si="206"/>
        <v>-</v>
      </c>
      <c r="EB39" s="168" t="str">
        <f t="shared" ca="1" si="206"/>
        <v>-</v>
      </c>
      <c r="EC39" s="168" t="str">
        <f t="shared" ca="1" si="206"/>
        <v>-</v>
      </c>
      <c r="ED39" s="168" t="b">
        <f t="shared" ca="1" si="206"/>
        <v>0</v>
      </c>
      <c r="EE39" s="156" t="str">
        <f t="shared" ca="1" si="206"/>
        <v>-</v>
      </c>
      <c r="EF39" s="156">
        <f t="shared" ca="1" si="206"/>
        <v>0</v>
      </c>
      <c r="EG39" s="156" t="str">
        <f t="shared" ca="1" si="206"/>
        <v>-</v>
      </c>
      <c r="EH39" s="166" cm="1">
        <f t="array" aca="1" ref="EH39" ca="1">INDEX(i.rev,$K39,EH$15)</f>
        <v>1</v>
      </c>
      <c r="EI39" s="156">
        <f t="shared" ca="1" si="124"/>
        <v>0</v>
      </c>
      <c r="EJ39" s="156">
        <f t="shared" ca="1" si="206"/>
        <v>1</v>
      </c>
      <c r="EK39" s="156">
        <f t="shared" ca="1" si="206"/>
        <v>0</v>
      </c>
      <c r="EL39" s="156">
        <f t="shared" ca="1" si="206"/>
        <v>1</v>
      </c>
      <c r="EM39" s="156">
        <f t="shared" ca="1" si="206"/>
        <v>1</v>
      </c>
      <c r="EN39" s="156">
        <f t="shared" ca="1" si="206"/>
        <v>1</v>
      </c>
      <c r="EO39" s="156">
        <f t="shared" ca="1" si="206"/>
        <v>0</v>
      </c>
      <c r="EP39" s="156">
        <f t="shared" ca="1" si="206"/>
        <v>0</v>
      </c>
      <c r="EQ39" s="156">
        <f t="shared" ca="1" si="206"/>
        <v>0</v>
      </c>
      <c r="ER39" s="156">
        <f t="shared" ref="ER39:FE41" ca="1" si="207">OFFSET(ER$5,$B39,0)</f>
        <v>0</v>
      </c>
      <c r="ES39" s="156">
        <f t="shared" ca="1" si="207"/>
        <v>0</v>
      </c>
      <c r="ET39" s="156">
        <f t="shared" ca="1" si="207"/>
        <v>0</v>
      </c>
      <c r="EU39" s="156">
        <f t="shared" ca="1" si="207"/>
        <v>0</v>
      </c>
      <c r="EV39" s="156">
        <f t="shared" ca="1" si="207"/>
        <v>0</v>
      </c>
      <c r="EW39" s="156">
        <f t="shared" ca="1" si="125"/>
        <v>0</v>
      </c>
      <c r="EX39" s="156">
        <f t="shared" ca="1" si="125"/>
        <v>0</v>
      </c>
      <c r="EY39" s="166" cm="1">
        <f t="array" aca="1" ref="EY39" ca="1">INDEX(i.rev,$K39,EY$15)</f>
        <v>0</v>
      </c>
      <c r="EZ39" s="156">
        <f t="shared" ca="1" si="207"/>
        <v>0</v>
      </c>
      <c r="FA39" s="166" cm="1">
        <f t="array" aca="1" ref="FA39" ca="1">INDEX(i.rev,$K39,FA$15)</f>
        <v>1</v>
      </c>
      <c r="FB39" s="156">
        <f t="shared" ca="1" si="207"/>
        <v>0</v>
      </c>
      <c r="FC39" s="168">
        <f t="shared" ca="1" si="207"/>
        <v>0</v>
      </c>
      <c r="FD39" s="168">
        <f t="shared" ca="1" si="207"/>
        <v>0</v>
      </c>
      <c r="FE39" s="168">
        <f t="shared" ca="1" si="207"/>
        <v>0</v>
      </c>
      <c r="FF39" s="168">
        <f t="shared" ca="1" si="179"/>
        <v>0</v>
      </c>
      <c r="FG39" s="168">
        <f t="shared" ca="1" si="179"/>
        <v>0</v>
      </c>
      <c r="FH39" s="168">
        <f t="shared" ca="1" si="179"/>
        <v>0</v>
      </c>
      <c r="FI39" s="10"/>
      <c r="FJ39" s="156" t="str">
        <f t="shared" ca="1" si="202"/>
        <v>-</v>
      </c>
      <c r="FK39" s="156" t="str">
        <f t="shared" ca="1" si="202"/>
        <v>-</v>
      </c>
      <c r="FL39" s="156" t="str">
        <f t="shared" ca="1" si="202"/>
        <v>-</v>
      </c>
      <c r="FM39" s="156" t="str">
        <f t="shared" ca="1" si="202"/>
        <v>-</v>
      </c>
      <c r="FN39" s="168" t="str">
        <f t="shared" ca="1" si="202"/>
        <v>-</v>
      </c>
      <c r="FO39" s="150" t="b">
        <f t="shared" si="126"/>
        <v>0</v>
      </c>
      <c r="FP39" s="150" t="b">
        <f t="shared" si="126"/>
        <v>0</v>
      </c>
      <c r="FQ39" s="150" t="b">
        <f t="shared" si="126"/>
        <v>1</v>
      </c>
      <c r="FR39" s="168">
        <f t="shared" ca="1" si="202"/>
        <v>0</v>
      </c>
      <c r="FS39" s="166">
        <f t="shared" ca="1" si="127"/>
        <v>1</v>
      </c>
      <c r="FT39" s="166">
        <f t="shared" ca="1" si="127"/>
        <v>1</v>
      </c>
      <c r="FU39" s="168" t="str">
        <f t="shared" ca="1" si="179"/>
        <v>-</v>
      </c>
      <c r="FV39" s="168" t="str">
        <f t="shared" ca="1" si="179"/>
        <v>-</v>
      </c>
      <c r="FW39" s="168" t="str">
        <f t="shared" ca="1" si="179"/>
        <v>-</v>
      </c>
      <c r="FX39" s="168" t="str">
        <f t="shared" ca="1" si="179"/>
        <v>-</v>
      </c>
      <c r="FY39" s="168" t="str">
        <f t="shared" ca="1" si="179"/>
        <v>-</v>
      </c>
      <c r="FZ39" s="156" t="str">
        <f t="shared" ca="1" si="203"/>
        <v>-</v>
      </c>
      <c r="GA39" s="156" t="str">
        <f t="shared" ca="1" si="203"/>
        <v>-</v>
      </c>
      <c r="GB39" s="150" t="b">
        <f t="array" aca="1" ref="GB39" ca="1">IF(OR(GC39:GC39&lt;&gt;"-"),TRUE,"-")</f>
        <v>1</v>
      </c>
      <c r="GC39" s="144">
        <f t="shared" ca="1" si="168"/>
        <v>2</v>
      </c>
      <c r="GD39" s="150" t="str">
        <f t="array" aca="1" ref="GD39" ca="1">IF(OR(GE39:GE39&lt;&gt;"-"),TRUE,"-")</f>
        <v>-</v>
      </c>
      <c r="GE39" s="156" t="str">
        <f t="shared" ca="1" si="180"/>
        <v>-</v>
      </c>
      <c r="GF39" s="156" t="b">
        <f t="shared" ca="1" si="196"/>
        <v>1</v>
      </c>
      <c r="GG39" s="156">
        <f t="shared" ca="1" si="196"/>
        <v>2</v>
      </c>
      <c r="GH39" s="156" t="str">
        <f t="shared" ca="1" si="103"/>
        <v>-</v>
      </c>
      <c r="GI39" s="156" t="str">
        <f t="shared" ca="1" si="103"/>
        <v>-</v>
      </c>
      <c r="GJ39" s="168" t="str">
        <f t="shared" ca="1" si="181"/>
        <v>-</v>
      </c>
      <c r="GK39" s="168" t="str">
        <f t="shared" ca="1" si="181"/>
        <v>-</v>
      </c>
      <c r="GL39" s="168" t="str">
        <f t="shared" ca="1" si="181"/>
        <v>-</v>
      </c>
      <c r="GM39" s="168" t="str">
        <f t="shared" ca="1" si="181"/>
        <v>-</v>
      </c>
      <c r="GN39" s="156" t="str">
        <f t="shared" ca="1" si="182"/>
        <v>-</v>
      </c>
      <c r="GO39" s="165">
        <f t="shared" ca="1" si="197"/>
        <v>0.5</v>
      </c>
      <c r="GP39" s="165">
        <f t="shared" ca="1" si="197"/>
        <v>0.9</v>
      </c>
      <c r="GQ39" s="165">
        <f t="shared" ca="1" si="197"/>
        <v>0.5</v>
      </c>
      <c r="GR39" s="165">
        <f t="shared" ca="1" si="197"/>
        <v>0.5</v>
      </c>
      <c r="GS39" s="165">
        <f t="shared" ca="1" si="197"/>
        <v>0</v>
      </c>
      <c r="GT39" s="165">
        <f t="shared" ca="1" si="197"/>
        <v>0</v>
      </c>
      <c r="GU39" s="165" t="str">
        <f t="shared" ca="1" si="197"/>
        <v>-</v>
      </c>
      <c r="GV39" s="168" t="str">
        <f t="shared" ca="1" si="197"/>
        <v>-</v>
      </c>
      <c r="GW39" s="168" t="str">
        <f t="shared" ca="1" si="197"/>
        <v>-</v>
      </c>
      <c r="GX39" s="117" t="b">
        <f t="shared" ca="1" si="157"/>
        <v>0</v>
      </c>
      <c r="GY39" s="117" t="str">
        <f t="shared" ref="GY39:IY41" ca="1" si="208">OFFSET(GY$5,$B39,0)</f>
        <v>-</v>
      </c>
      <c r="GZ39" s="117" t="str">
        <f t="shared" ca="1" si="208"/>
        <v>-</v>
      </c>
      <c r="HA39" s="117" t="str">
        <f t="shared" ca="1" si="208"/>
        <v>-</v>
      </c>
      <c r="HB39" s="117" t="str">
        <f t="shared" ca="1" si="208"/>
        <v>-</v>
      </c>
      <c r="HC39" s="117" t="str">
        <f t="shared" ca="1" si="208"/>
        <v>-</v>
      </c>
      <c r="HD39" s="117" t="str">
        <f t="shared" ca="1" si="208"/>
        <v>-</v>
      </c>
      <c r="HE39" s="117" t="str">
        <f t="shared" ca="1" si="208"/>
        <v>-</v>
      </c>
      <c r="HF39" s="117" t="str">
        <f t="shared" ca="1" si="208"/>
        <v>-</v>
      </c>
      <c r="HG39" s="117" t="str">
        <f t="shared" ca="1" si="208"/>
        <v>-</v>
      </c>
      <c r="HH39" s="117" t="str">
        <f t="shared" ca="1" si="208"/>
        <v>-</v>
      </c>
      <c r="HI39" s="117" t="str">
        <f t="shared" ca="1" si="208"/>
        <v>-</v>
      </c>
      <c r="HJ39" s="117" t="str">
        <f t="shared" ca="1" si="208"/>
        <v>-</v>
      </c>
      <c r="HK39" s="117" t="str">
        <f t="shared" ca="1" si="208"/>
        <v>-</v>
      </c>
      <c r="HL39" s="117" t="str">
        <f t="shared" ca="1" si="208"/>
        <v>-</v>
      </c>
      <c r="HM39" s="117" t="str">
        <f t="shared" ca="1" si="208"/>
        <v>-</v>
      </c>
      <c r="HN39" s="117" t="str">
        <f t="shared" ca="1" si="208"/>
        <v>-</v>
      </c>
      <c r="HO39" s="117" t="str">
        <f t="shared" ca="1" si="208"/>
        <v>-</v>
      </c>
      <c r="HP39" s="117" t="str">
        <f t="shared" ca="1" si="208"/>
        <v>-</v>
      </c>
      <c r="HQ39" s="117" t="str">
        <f t="shared" ca="1" si="208"/>
        <v>-</v>
      </c>
      <c r="HR39" s="117" t="str">
        <f t="shared" ca="1" si="208"/>
        <v>-</v>
      </c>
      <c r="HS39" s="117" t="str">
        <f t="shared" ca="1" si="208"/>
        <v>-</v>
      </c>
      <c r="HT39" s="117" t="str">
        <f t="shared" ca="1" si="208"/>
        <v>-</v>
      </c>
      <c r="HU39" s="117" t="str">
        <f t="shared" ca="1" si="208"/>
        <v>-</v>
      </c>
      <c r="HV39" s="117" t="str">
        <f t="shared" ca="1" si="208"/>
        <v>-</v>
      </c>
      <c r="HW39" s="117" t="str">
        <f t="shared" ca="1" si="208"/>
        <v>-</v>
      </c>
      <c r="HX39" s="117" t="str">
        <f t="shared" ca="1" si="208"/>
        <v>-</v>
      </c>
      <c r="HY39" s="117" t="str">
        <f t="shared" ca="1" si="208"/>
        <v>-</v>
      </c>
      <c r="HZ39" s="117" t="str">
        <f t="shared" ca="1" si="208"/>
        <v>-</v>
      </c>
      <c r="IA39" s="117" t="str">
        <f t="shared" ca="1" si="208"/>
        <v>-</v>
      </c>
      <c r="IB39" s="117" t="str">
        <f t="shared" ca="1" si="208"/>
        <v>-</v>
      </c>
      <c r="IC39" s="117" t="str">
        <f t="shared" ca="1" si="208"/>
        <v>-</v>
      </c>
      <c r="ID39" s="117" t="str">
        <f t="shared" ca="1" si="208"/>
        <v>-</v>
      </c>
      <c r="IE39" s="117" t="str">
        <f t="shared" ca="1" si="208"/>
        <v>-</v>
      </c>
      <c r="IF39" s="117" t="str">
        <f t="shared" ca="1" si="208"/>
        <v>-</v>
      </c>
      <c r="IG39" s="117" t="str">
        <f t="shared" ca="1" si="208"/>
        <v>-</v>
      </c>
      <c r="IH39" s="117" t="str">
        <f t="shared" ca="1" si="208"/>
        <v>-</v>
      </c>
      <c r="II39" s="117" t="str">
        <f t="shared" ca="1" si="208"/>
        <v>-</v>
      </c>
      <c r="IJ39" s="117" t="str">
        <f t="shared" ca="1" si="208"/>
        <v>-</v>
      </c>
      <c r="IK39" s="117" t="str">
        <f t="shared" ca="1" si="208"/>
        <v>-</v>
      </c>
      <c r="IL39" s="117" t="str">
        <f t="shared" ca="1" si="208"/>
        <v>-</v>
      </c>
      <c r="IM39" s="117" t="str">
        <f t="shared" ca="1" si="208"/>
        <v>-</v>
      </c>
      <c r="IN39" s="117" t="str">
        <f t="shared" ca="1" si="208"/>
        <v>-</v>
      </c>
      <c r="IO39" s="117" t="str">
        <f t="shared" ca="1" si="208"/>
        <v>-</v>
      </c>
      <c r="IP39" s="117" t="str">
        <f t="shared" ca="1" si="208"/>
        <v>-</v>
      </c>
      <c r="IQ39" s="117" t="str">
        <f t="shared" ca="1" si="208"/>
        <v>-</v>
      </c>
      <c r="IR39" s="117" t="str">
        <f t="shared" ca="1" si="208"/>
        <v>-</v>
      </c>
      <c r="IS39" s="117" t="str">
        <f t="shared" ca="1" si="208"/>
        <v>-</v>
      </c>
      <c r="IT39" s="117" t="str">
        <f t="shared" ca="1" si="208"/>
        <v>-</v>
      </c>
      <c r="IU39" s="117" t="str">
        <f t="shared" ca="1" si="208"/>
        <v>-</v>
      </c>
      <c r="IV39" s="117" t="str">
        <f t="shared" ca="1" si="208"/>
        <v>-</v>
      </c>
      <c r="IW39" s="117" t="str">
        <f t="shared" ca="1" si="208"/>
        <v>-</v>
      </c>
      <c r="IX39" s="117" t="str">
        <f t="shared" ca="1" si="208"/>
        <v>-</v>
      </c>
      <c r="IY39" s="117" t="str">
        <f t="shared" ca="1" si="208"/>
        <v>-</v>
      </c>
      <c r="IZ39" s="10"/>
      <c r="JA39" s="166">
        <f t="shared" ca="1" si="130"/>
        <v>4.4999999999999998E-2</v>
      </c>
      <c r="JB39" s="166">
        <f t="shared" ca="1" si="131"/>
        <v>4.4999999999999998E-2</v>
      </c>
      <c r="JC39" s="168">
        <f t="shared" ca="1" si="182"/>
        <v>1</v>
      </c>
      <c r="JD39" s="156">
        <f t="shared" ca="1" si="182"/>
        <v>0</v>
      </c>
      <c r="JE39" s="156">
        <f t="shared" ca="1" si="182"/>
        <v>1</v>
      </c>
      <c r="JF39" s="156">
        <f t="shared" ca="1" si="182"/>
        <v>1</v>
      </c>
      <c r="JG39" s="156">
        <f t="shared" ca="1" si="182"/>
        <v>0</v>
      </c>
      <c r="JH39" s="156">
        <f t="shared" ca="1" si="182"/>
        <v>70</v>
      </c>
      <c r="JI39" s="156">
        <f t="shared" ca="1" si="182"/>
        <v>50</v>
      </c>
      <c r="JJ39" s="156">
        <f t="shared" ca="1" si="182"/>
        <v>70</v>
      </c>
      <c r="JK39" s="156">
        <f t="shared" ca="1" si="182"/>
        <v>50</v>
      </c>
      <c r="JL39" s="150">
        <f t="shared" ca="1" si="132"/>
        <v>1</v>
      </c>
      <c r="JM39" s="150">
        <f t="shared" ca="1" si="133"/>
        <v>1</v>
      </c>
      <c r="JN39" s="150">
        <f t="shared" ca="1" si="134"/>
        <v>1</v>
      </c>
      <c r="JO39" s="166">
        <f t="shared" ca="1" si="135"/>
        <v>1</v>
      </c>
      <c r="JP39" s="166">
        <f t="shared" ca="1" si="135"/>
        <v>1</v>
      </c>
      <c r="JQ39" s="156">
        <f t="shared" ca="1" si="182"/>
        <v>1</v>
      </c>
      <c r="JR39" s="10"/>
      <c r="JS39" s="156">
        <f t="shared" ca="1" si="182"/>
        <v>1</v>
      </c>
      <c r="JT39" s="166">
        <f t="shared" ca="1" si="136"/>
        <v>1</v>
      </c>
      <c r="JU39" s="168">
        <f t="shared" ca="1" si="182"/>
        <v>1</v>
      </c>
      <c r="JV39" s="156">
        <f t="shared" ca="1" si="182"/>
        <v>1</v>
      </c>
      <c r="JW39" s="156">
        <f t="shared" ca="1" si="182"/>
        <v>1</v>
      </c>
      <c r="JX39" s="168">
        <f t="shared" ca="1" si="182"/>
        <v>1</v>
      </c>
      <c r="JY39" s="156">
        <f t="shared" ca="1" si="182"/>
        <v>1</v>
      </c>
      <c r="JZ39" s="156">
        <f t="shared" ca="1" si="182"/>
        <v>1</v>
      </c>
      <c r="KA39" s="166">
        <f t="shared" ca="1" si="137"/>
        <v>1</v>
      </c>
      <c r="KB39" s="166">
        <f t="shared" ca="1" si="138"/>
        <v>1</v>
      </c>
      <c r="KC39" s="166">
        <f t="shared" ca="1" si="139"/>
        <v>1</v>
      </c>
      <c r="KD39" s="166" t="str">
        <f t="shared" ca="1" si="140"/>
        <v>-</v>
      </c>
      <c r="KE39" s="166" t="str">
        <f t="shared" ca="1" si="141"/>
        <v>-</v>
      </c>
      <c r="KF39" s="166" t="str">
        <f t="shared" ca="1" si="142"/>
        <v>-</v>
      </c>
      <c r="KG39" s="166" t="b">
        <f t="shared" ca="1" si="143"/>
        <v>0</v>
      </c>
      <c r="KH39" s="156">
        <f t="shared" ca="1" si="182"/>
        <v>0</v>
      </c>
      <c r="KI39" s="27">
        <v>0</v>
      </c>
    </row>
    <row r="40" spans="1:295" s="148" customFormat="1" outlineLevel="2">
      <c r="A40" s="126">
        <f t="shared" si="174"/>
        <v>35</v>
      </c>
      <c r="B40" s="132">
        <f t="shared" ca="1" si="192"/>
        <v>26</v>
      </c>
      <c r="C40" s="148">
        <v>300</v>
      </c>
      <c r="D40" s="148" t="s">
        <v>884</v>
      </c>
      <c r="E40" s="148" t="b">
        <v>1</v>
      </c>
      <c r="F40" s="148" t="b">
        <v>0</v>
      </c>
      <c r="G40" s="148" t="b">
        <f t="shared" si="145"/>
        <v>1</v>
      </c>
      <c r="H40" s="144">
        <v>3</v>
      </c>
      <c r="I40" s="144">
        <f t="shared" ca="1" si="183"/>
        <v>2</v>
      </c>
      <c r="J40" s="144">
        <f t="shared" ca="1" si="183"/>
        <v>1</v>
      </c>
      <c r="K40" s="144">
        <f t="shared" ca="1" si="183"/>
        <v>1</v>
      </c>
      <c r="L40" s="144">
        <f t="shared" ca="1" si="183"/>
        <v>1</v>
      </c>
      <c r="M40" s="144">
        <f t="shared" ca="1" si="183"/>
        <v>1</v>
      </c>
      <c r="N40" s="144">
        <f t="shared" ca="1" si="183"/>
        <v>1</v>
      </c>
      <c r="O40" s="144">
        <f t="shared" ca="1" si="183"/>
        <v>1</v>
      </c>
      <c r="P40" s="144">
        <f t="shared" ca="1" si="183"/>
        <v>1</v>
      </c>
      <c r="Q40" s="144">
        <f t="shared" ca="1" si="183"/>
        <v>1</v>
      </c>
      <c r="R40" s="144">
        <f t="shared" ca="1" si="183"/>
        <v>2</v>
      </c>
      <c r="S40" s="144">
        <f t="shared" ca="1" si="183"/>
        <v>1</v>
      </c>
      <c r="T40" s="144">
        <f t="shared" ca="1" si="183"/>
        <v>1</v>
      </c>
      <c r="U40" s="144">
        <f t="shared" ca="1" si="183"/>
        <v>1</v>
      </c>
      <c r="V40" s="144">
        <f t="shared" ca="1" si="183"/>
        <v>1</v>
      </c>
      <c r="W40" s="144">
        <f t="shared" ca="1" si="183"/>
        <v>1</v>
      </c>
      <c r="X40" s="144">
        <f t="shared" ca="1" si="183"/>
        <v>1</v>
      </c>
      <c r="Y40" s="144">
        <f t="shared" ca="1" si="183"/>
        <v>1</v>
      </c>
      <c r="AA40" s="162" t="str" cm="1">
        <f t="array" aca="1" ref="AA40" ca="1">TEXT(LEFT(OFFSET(AA40,-1,0),5)+1,"00000")&amp;MID(OFFSET(AA40,-1,0),6,FIND(" ",OFFSET(AA40,-1,0),7)-5)
&amp;INDEX(DataMaster!$B$10:$B$12,$I40)         &amp;IF($J40=1,""," Risk"&amp;INDEX(i.risk_aversion,$J40,1))    &amp;IF($K40=1,""," REV"&amp; INDEX(DataMaster!$B$54:$B$58,$K40))              &amp; IF($L40=1,""," Minroe"&amp;INDEX(minroe,$L40))              &amp;  IF($M40=1,""," Overdraw"&amp;INDEX(overdraw,$M40))
&amp; IF($N40=1,""," Mach"&amp;INDEX(i.mach_option,$N40))
&amp; IF($O40=1,""," Interest"&amp;INDEX(i.interest_rate,$O40))            &amp; IF($P40=1,""," Opp cost"&amp;INDEX(i.opp_cost_capital,$P40))           &amp; IF($Q40=1,""," Casual_ub"&amp;INDEX(i.casual_ub,$Q40))           &amp; IF($R40=1,""," Cropgraze"&amp;INDEX(i.cropgraze_inc,$R40))
&amp; IF($S40=1,""," Yield"&amp;INDEX(i.all_rot_yield,$S40))          &amp; IF($T40=1,""," Pasture"&amp;INDEX(i.pasture_prod,$T40))          &amp; IF($U40=1,""," Scan"&amp;INDEX(i.scan,$U40))
&amp; IF($JL40=1,""," WP"&amp;TEXT($JL40*100,"000p"))                &amp; IF($JM40=1,""," MP"&amp;TEXT($JM40*100,"000p"))                      &amp; IF($JN40=1,""," GP"&amp;TEXT($JN40*100,"000p"))          &amp; IF($JO40=1,""," Can"&amp;TEXT($JO40*100,"000p"))
&amp; " (F"&amp;3+IFERROR(1*$CH40,0)+IFERROR(1*$CI40,0)&amp;3-IFERROR(1*NOT($CK40),0)&amp;"N"&amp;$CP40&amp;$CQ40&amp;")"</f>
        <v>00016 Feedsupply DSP CropgrazeFALSE (F43N33)</v>
      </c>
      <c r="AB40" s="10" t="str">
        <f ca="1">IF(COUNTIF(AA$5:AA40,AA40)=1,"-","Dup")</f>
        <v>-</v>
      </c>
      <c r="AC40" s="10"/>
      <c r="AD40" s="156" t="str">
        <f t="shared" ca="1" si="184"/>
        <v>-</v>
      </c>
      <c r="AE40" s="156" t="str">
        <f t="shared" ca="1" si="116"/>
        <v>-</v>
      </c>
      <c r="AF40" s="156" t="str">
        <f t="shared" ca="1" si="185"/>
        <v>-</v>
      </c>
      <c r="AG40" s="156" t="str">
        <f t="shared" ca="1" si="185"/>
        <v>-</v>
      </c>
      <c r="AH40" s="156" t="str">
        <f t="shared" ca="1" si="117"/>
        <v>-</v>
      </c>
      <c r="AI40" s="168" t="b">
        <f t="shared" ca="1" si="117"/>
        <v>1</v>
      </c>
      <c r="AJ40" s="10"/>
      <c r="AK40" s="166" t="b">
        <f t="shared" ca="1" si="186"/>
        <v>0</v>
      </c>
      <c r="AL40" s="166" t="str">
        <f t="shared" ca="1" si="186"/>
        <v>-</v>
      </c>
      <c r="AM40" s="166" t="b">
        <f t="shared" ca="1" si="186"/>
        <v>0</v>
      </c>
      <c r="AN40" s="166" t="b">
        <f t="shared" ca="1" si="186"/>
        <v>1</v>
      </c>
      <c r="AO40" s="166" t="b">
        <f t="shared" ca="1" si="186"/>
        <v>0</v>
      </c>
      <c r="AP40" s="192" t="b">
        <v>1</v>
      </c>
      <c r="AQ40" s="166">
        <f t="shared" ca="1" si="119"/>
        <v>0</v>
      </c>
      <c r="AR40" s="166" t="b">
        <f t="shared" ca="1" si="187"/>
        <v>0</v>
      </c>
      <c r="AS40" s="166" t="b">
        <f t="shared" ca="1" si="187"/>
        <v>0</v>
      </c>
      <c r="AT40" s="166" t="str">
        <f t="shared" ca="1" si="187"/>
        <v>-</v>
      </c>
      <c r="AU40" s="166" t="str">
        <f t="shared" ca="1" si="187"/>
        <v>-</v>
      </c>
      <c r="AV40" s="166" t="str">
        <f t="shared" ca="1" si="187"/>
        <v>-</v>
      </c>
      <c r="AW40" s="10"/>
      <c r="AX40" s="156" t="b">
        <f t="shared" ca="1" si="188"/>
        <v>1</v>
      </c>
      <c r="AY40" s="167" t="b">
        <v>1</v>
      </c>
      <c r="AZ40" s="156" t="b">
        <f t="shared" ca="1" si="188"/>
        <v>1</v>
      </c>
      <c r="BA40" s="163">
        <f t="shared" ca="1" si="189"/>
        <v>3207</v>
      </c>
      <c r="BB40" s="156" t="b">
        <f t="shared" ca="1" si="175"/>
        <v>0</v>
      </c>
      <c r="BC40" s="156" t="str">
        <f t="shared" ca="1" si="175"/>
        <v>-</v>
      </c>
      <c r="BD40" s="156" t="b">
        <f t="shared" ca="1" si="175"/>
        <v>1</v>
      </c>
      <c r="BE40" s="144">
        <f t="shared" ca="1" si="193"/>
        <v>3208</v>
      </c>
      <c r="BF40" s="156" t="str">
        <f t="shared" ca="1" si="198"/>
        <v>-</v>
      </c>
      <c r="BG40" s="156">
        <f t="shared" ca="1" si="205"/>
        <v>1</v>
      </c>
      <c r="BH40" s="156">
        <f t="shared" ca="1" si="205"/>
        <v>1</v>
      </c>
      <c r="BI40" s="156" t="str">
        <f t="shared" ca="1" si="205"/>
        <v>-</v>
      </c>
      <c r="BJ40" s="156" t="str">
        <f t="shared" ca="1" si="205"/>
        <v>-</v>
      </c>
      <c r="BK40" s="10"/>
      <c r="BL40" s="156" t="str">
        <f t="shared" ca="1" si="205"/>
        <v>-</v>
      </c>
      <c r="BM40" s="156" t="str">
        <f t="shared" ca="1" si="205"/>
        <v>-</v>
      </c>
      <c r="BN40" s="156" t="str">
        <f t="shared" ca="1" si="205"/>
        <v>-</v>
      </c>
      <c r="BO40" s="156" t="str">
        <f t="shared" ca="1" si="205"/>
        <v>-</v>
      </c>
      <c r="BP40" s="156" t="str">
        <f t="shared" ca="1" si="205"/>
        <v>-</v>
      </c>
      <c r="BQ40" s="156" t="str">
        <f t="shared" ca="1" si="205"/>
        <v>-</v>
      </c>
      <c r="BR40" s="156" t="str">
        <f t="shared" ca="1" si="205"/>
        <v>-</v>
      </c>
      <c r="BS40" s="156" t="str">
        <f t="shared" ca="1" si="205"/>
        <v>-</v>
      </c>
      <c r="BT40" s="156" t="str">
        <f t="shared" ca="1" si="205"/>
        <v>-</v>
      </c>
      <c r="BU40" s="156" t="str">
        <f t="shared" ca="1" si="205"/>
        <v>-</v>
      </c>
      <c r="BV40" s="156" t="str">
        <f t="shared" ca="1" si="205"/>
        <v>-</v>
      </c>
      <c r="BW40" s="166" t="str" cm="1">
        <f t="array" aca="1" ref="BW40" ca="1">INDEX(i.rev,$K40,BW$15)</f>
        <v>-</v>
      </c>
      <c r="BX40" s="166" t="str" cm="1">
        <f t="array" aca="1" ref="BX40" ca="1">INDEX(i.rev,$K40,BX$15)</f>
        <v>-</v>
      </c>
      <c r="BY40" s="166" t="str" cm="1">
        <f t="array" aca="1" ref="BY40" ca="1">INDEX(i.rev,$K40,BY$15)</f>
        <v>-</v>
      </c>
      <c r="BZ40" s="166" t="str" cm="1">
        <f t="array" aca="1" ref="BZ40" ca="1">INDEX(i.rev,$K40,BZ$15)</f>
        <v>-</v>
      </c>
      <c r="CA40" s="166" t="str" cm="1">
        <f t="array" aca="1" ref="CA40" ca="1">INDEX(i.rev,$K40,CA$15)</f>
        <v>-</v>
      </c>
      <c r="CB40" s="166" t="str" cm="1">
        <f t="array" aca="1" ref="CB40" ca="1">INDEX(i.rev,$K40,CB$15)</f>
        <v>-</v>
      </c>
      <c r="CC40" s="166" t="str" cm="1">
        <f t="array" aca="1" ref="CC40" ca="1">INDEX(i.rev,$K40,CC$15)</f>
        <v>-</v>
      </c>
      <c r="CD40" s="166" t="str" cm="1">
        <f t="array" aca="1" ref="CD40" ca="1">INDEX(i.rev,$K40,CD$15)</f>
        <v>-</v>
      </c>
      <c r="CE40" s="166" t="str" cm="1">
        <f t="array" aca="1" ref="CE40" ca="1">INDEX(i.rev,$K40,CE$15)</f>
        <v>-</v>
      </c>
      <c r="CF40" s="166" t="str" cm="1">
        <f t="array" aca="1" ref="CF40" ca="1">INDEX(i.rev,$K40,CF$15)</f>
        <v>-</v>
      </c>
      <c r="CG40" s="10"/>
      <c r="CH40" s="167" t="b">
        <v>0</v>
      </c>
      <c r="CI40" s="167" t="b">
        <v>1</v>
      </c>
      <c r="CJ40" s="156" t="str">
        <f t="shared" ca="1" si="199"/>
        <v>-</v>
      </c>
      <c r="CK40" s="156" t="str">
        <f t="shared" ca="1" si="199"/>
        <v>-</v>
      </c>
      <c r="CL40" s="156" t="str">
        <f t="shared" ca="1" si="199"/>
        <v>-</v>
      </c>
      <c r="CM40" s="156" t="str">
        <f t="shared" ca="1" si="199"/>
        <v>-</v>
      </c>
      <c r="CN40" s="156" t="str">
        <f t="shared" ca="1" si="199"/>
        <v>-</v>
      </c>
      <c r="CO40" s="156" t="str">
        <f t="shared" ca="1" si="199"/>
        <v>-</v>
      </c>
      <c r="CP40" s="144">
        <f t="shared" ca="1" si="194"/>
        <v>3</v>
      </c>
      <c r="CQ40" s="144">
        <f t="shared" ca="1" si="194"/>
        <v>3</v>
      </c>
      <c r="CR40" s="168">
        <f t="shared" ca="1" si="149"/>
        <v>0</v>
      </c>
      <c r="CS40" s="167">
        <v>0.5</v>
      </c>
      <c r="CT40" s="167">
        <v>-0.5</v>
      </c>
      <c r="CU40" s="156" t="str">
        <f t="shared" ca="1" si="200"/>
        <v>-</v>
      </c>
      <c r="CV40" s="156" t="str">
        <f t="shared" ca="1" si="200"/>
        <v>-</v>
      </c>
      <c r="CW40" s="156" t="str">
        <f t="shared" ca="1" si="200"/>
        <v>-</v>
      </c>
      <c r="CX40" s="156" t="str">
        <f t="shared" ca="1" si="200"/>
        <v>-</v>
      </c>
      <c r="CY40" s="156" t="str">
        <f t="shared" ca="1" si="200"/>
        <v>-</v>
      </c>
      <c r="CZ40" s="156">
        <f t="shared" ca="1" si="200"/>
        <v>0</v>
      </c>
      <c r="DA40" s="167">
        <v>0.5</v>
      </c>
      <c r="DB40" s="167">
        <v>-0.5</v>
      </c>
      <c r="DC40" s="156" t="str">
        <f t="shared" ca="1" si="200"/>
        <v>-</v>
      </c>
      <c r="DD40" s="156" t="str">
        <f t="shared" ca="1" si="200"/>
        <v>-</v>
      </c>
      <c r="DE40" s="156" t="str">
        <f t="shared" ca="1" si="200"/>
        <v>-</v>
      </c>
      <c r="DF40" s="156">
        <f t="shared" ca="1" si="200"/>
        <v>0</v>
      </c>
      <c r="DG40" s="168">
        <f t="shared" ca="1" si="200"/>
        <v>0</v>
      </c>
      <c r="DH40" s="168">
        <f t="shared" ca="1" si="200"/>
        <v>0</v>
      </c>
      <c r="DI40" s="168">
        <f t="shared" ca="1" si="200"/>
        <v>0</v>
      </c>
      <c r="DJ40" s="156">
        <f t="shared" ca="1" si="195"/>
        <v>0</v>
      </c>
      <c r="DK40" s="156">
        <f t="shared" ca="1" si="195"/>
        <v>0</v>
      </c>
      <c r="DL40" s="156">
        <f t="shared" ca="1" si="195"/>
        <v>0</v>
      </c>
      <c r="DM40" s="156" t="str">
        <f t="shared" ca="1" si="195"/>
        <v>-</v>
      </c>
      <c r="DN40" s="156" t="str">
        <f t="shared" ca="1" si="195"/>
        <v>-</v>
      </c>
      <c r="DO40" s="168" t="str">
        <f t="shared" ca="1" si="195"/>
        <v>-</v>
      </c>
      <c r="DP40" s="168" t="str">
        <f t="shared" ca="1" si="195"/>
        <v>-</v>
      </c>
      <c r="DQ40" s="156" t="str">
        <f t="shared" ca="1" si="195"/>
        <v>-</v>
      </c>
      <c r="DR40" s="156" t="str">
        <f t="shared" ca="1" si="195"/>
        <v>-</v>
      </c>
      <c r="DS40" s="156" t="str">
        <f t="shared" ca="1" si="195"/>
        <v>-</v>
      </c>
      <c r="DT40" s="156" t="str">
        <f t="shared" ca="1" si="195"/>
        <v>-</v>
      </c>
      <c r="DU40" s="156" t="str">
        <f t="shared" ca="1" si="195"/>
        <v>-</v>
      </c>
      <c r="DV40" s="156" t="str">
        <f t="shared" ca="1" si="195"/>
        <v>-</v>
      </c>
      <c r="DW40" s="156" t="str">
        <f t="shared" ca="1" si="195"/>
        <v>-</v>
      </c>
      <c r="DX40" s="10"/>
      <c r="DY40" s="168">
        <f t="shared" ca="1" si="206"/>
        <v>1</v>
      </c>
      <c r="DZ40" s="156" t="str">
        <f t="shared" ca="1" si="206"/>
        <v>-</v>
      </c>
      <c r="EA40" s="168" t="str">
        <f t="shared" ca="1" si="206"/>
        <v>-</v>
      </c>
      <c r="EB40" s="168" t="str">
        <f t="shared" ca="1" si="206"/>
        <v>-</v>
      </c>
      <c r="EC40" s="168" t="str">
        <f t="shared" ca="1" si="206"/>
        <v>-</v>
      </c>
      <c r="ED40" s="168" t="b">
        <f t="shared" ca="1" si="206"/>
        <v>0</v>
      </c>
      <c r="EE40" s="156" t="str">
        <f t="shared" ca="1" si="206"/>
        <v>-</v>
      </c>
      <c r="EF40" s="156">
        <f t="shared" ca="1" si="206"/>
        <v>0</v>
      </c>
      <c r="EG40" s="156" t="str">
        <f t="shared" ca="1" si="206"/>
        <v>-</v>
      </c>
      <c r="EH40" s="166" cm="1">
        <f t="array" aca="1" ref="EH40" ca="1">INDEX(i.rev,$K40,EH$15)</f>
        <v>1</v>
      </c>
      <c r="EI40" s="156">
        <f t="shared" ca="1" si="124"/>
        <v>0</v>
      </c>
      <c r="EJ40" s="156">
        <f t="shared" ca="1" si="206"/>
        <v>1</v>
      </c>
      <c r="EK40" s="156">
        <f t="shared" ca="1" si="206"/>
        <v>0</v>
      </c>
      <c r="EL40" s="156">
        <f t="shared" ca="1" si="206"/>
        <v>1</v>
      </c>
      <c r="EM40" s="156">
        <f t="shared" ca="1" si="206"/>
        <v>1</v>
      </c>
      <c r="EN40" s="156">
        <f t="shared" ca="1" si="206"/>
        <v>1</v>
      </c>
      <c r="EO40" s="156">
        <f t="shared" ca="1" si="206"/>
        <v>0</v>
      </c>
      <c r="EP40" s="156">
        <f t="shared" ca="1" si="206"/>
        <v>0</v>
      </c>
      <c r="EQ40" s="156">
        <f t="shared" ca="1" si="206"/>
        <v>0</v>
      </c>
      <c r="ER40" s="156">
        <f t="shared" ca="1" si="207"/>
        <v>0</v>
      </c>
      <c r="ES40" s="156">
        <f t="shared" ca="1" si="207"/>
        <v>0</v>
      </c>
      <c r="ET40" s="156">
        <f t="shared" ca="1" si="207"/>
        <v>0</v>
      </c>
      <c r="EU40" s="156">
        <f t="shared" ca="1" si="207"/>
        <v>0</v>
      </c>
      <c r="EV40" s="156">
        <f t="shared" ca="1" si="207"/>
        <v>0</v>
      </c>
      <c r="EW40" s="156">
        <f t="shared" ca="1" si="125"/>
        <v>0</v>
      </c>
      <c r="EX40" s="156">
        <f t="shared" ca="1" si="125"/>
        <v>0</v>
      </c>
      <c r="EY40" s="166" cm="1">
        <f t="array" aca="1" ref="EY40" ca="1">INDEX(i.rev,$K40,EY$15)</f>
        <v>0</v>
      </c>
      <c r="EZ40" s="156">
        <f t="shared" ca="1" si="207"/>
        <v>0</v>
      </c>
      <c r="FA40" s="166" cm="1">
        <f t="array" aca="1" ref="FA40" ca="1">INDEX(i.rev,$K40,FA$15)</f>
        <v>1</v>
      </c>
      <c r="FB40" s="156">
        <f t="shared" ca="1" si="207"/>
        <v>0</v>
      </c>
      <c r="FC40" s="168">
        <f t="shared" ca="1" si="207"/>
        <v>0</v>
      </c>
      <c r="FD40" s="168">
        <f t="shared" ca="1" si="207"/>
        <v>0</v>
      </c>
      <c r="FE40" s="168">
        <f t="shared" ca="1" si="207"/>
        <v>0</v>
      </c>
      <c r="FF40" s="168">
        <f t="shared" ca="1" si="179"/>
        <v>0</v>
      </c>
      <c r="FG40" s="168">
        <f t="shared" ca="1" si="179"/>
        <v>0</v>
      </c>
      <c r="FH40" s="168">
        <f t="shared" ca="1" si="179"/>
        <v>0</v>
      </c>
      <c r="FI40" s="10"/>
      <c r="FJ40" s="156" t="str">
        <f t="shared" ca="1" si="202"/>
        <v>-</v>
      </c>
      <c r="FK40" s="156" t="str">
        <f t="shared" ca="1" si="202"/>
        <v>-</v>
      </c>
      <c r="FL40" s="156" t="str">
        <f t="shared" ca="1" si="202"/>
        <v>-</v>
      </c>
      <c r="FM40" s="156" t="str">
        <f t="shared" ca="1" si="202"/>
        <v>-</v>
      </c>
      <c r="FN40" s="168" t="str">
        <f t="shared" ca="1" si="202"/>
        <v>-</v>
      </c>
      <c r="FO40" s="150" t="b">
        <f t="shared" si="126"/>
        <v>0</v>
      </c>
      <c r="FP40" s="150" t="b">
        <f t="shared" si="126"/>
        <v>0</v>
      </c>
      <c r="FQ40" s="150" t="b">
        <f t="shared" si="126"/>
        <v>1</v>
      </c>
      <c r="FR40" s="168">
        <f t="shared" ca="1" si="202"/>
        <v>0</v>
      </c>
      <c r="FS40" s="166">
        <f t="shared" ca="1" si="127"/>
        <v>1</v>
      </c>
      <c r="FT40" s="166">
        <f t="shared" ca="1" si="127"/>
        <v>1</v>
      </c>
      <c r="FU40" s="168" t="str">
        <f t="shared" ca="1" si="179"/>
        <v>-</v>
      </c>
      <c r="FV40" s="168" t="str">
        <f t="shared" ca="1" si="179"/>
        <v>-</v>
      </c>
      <c r="FW40" s="168" t="str">
        <f t="shared" ca="1" si="179"/>
        <v>-</v>
      </c>
      <c r="FX40" s="168" t="str">
        <f t="shared" ca="1" si="179"/>
        <v>-</v>
      </c>
      <c r="FY40" s="168" t="str">
        <f t="shared" ca="1" si="179"/>
        <v>-</v>
      </c>
      <c r="FZ40" s="156" t="str">
        <f t="shared" ca="1" si="203"/>
        <v>-</v>
      </c>
      <c r="GA40" s="156" t="str">
        <f t="shared" ca="1" si="203"/>
        <v>-</v>
      </c>
      <c r="GB40" s="150" t="b">
        <f t="array" aca="1" ref="GB40" ca="1">IF(OR(GC40:GC40&lt;&gt;"-"),TRUE,"-")</f>
        <v>1</v>
      </c>
      <c r="GC40" s="144">
        <f t="shared" ca="1" si="168"/>
        <v>2</v>
      </c>
      <c r="GD40" s="150" t="str">
        <f t="array" aca="1" ref="GD40" ca="1">IF(OR(GE40:GE40&lt;&gt;"-"),TRUE,"-")</f>
        <v>-</v>
      </c>
      <c r="GE40" s="156" t="str">
        <f t="shared" ca="1" si="180"/>
        <v>-</v>
      </c>
      <c r="GF40" s="156" t="b">
        <f t="shared" ca="1" si="196"/>
        <v>1</v>
      </c>
      <c r="GG40" s="156">
        <f t="shared" ca="1" si="196"/>
        <v>2</v>
      </c>
      <c r="GH40" s="156" t="str">
        <f t="shared" ca="1" si="103"/>
        <v>-</v>
      </c>
      <c r="GI40" s="156" t="str">
        <f t="shared" ca="1" si="103"/>
        <v>-</v>
      </c>
      <c r="GJ40" s="168" t="str">
        <f t="shared" ca="1" si="181"/>
        <v>-</v>
      </c>
      <c r="GK40" s="168" t="str">
        <f t="shared" ca="1" si="181"/>
        <v>-</v>
      </c>
      <c r="GL40" s="168" t="str">
        <f t="shared" ca="1" si="181"/>
        <v>-</v>
      </c>
      <c r="GM40" s="168" t="str">
        <f t="shared" ca="1" si="181"/>
        <v>-</v>
      </c>
      <c r="GN40" s="156" t="str">
        <f t="shared" ca="1" si="182"/>
        <v>-</v>
      </c>
      <c r="GO40" s="165">
        <f t="shared" ca="1" si="197"/>
        <v>0.5</v>
      </c>
      <c r="GP40" s="165">
        <f t="shared" ca="1" si="197"/>
        <v>0.9</v>
      </c>
      <c r="GQ40" s="165">
        <f t="shared" ca="1" si="197"/>
        <v>0.5</v>
      </c>
      <c r="GR40" s="165">
        <f t="shared" ca="1" si="197"/>
        <v>0.5</v>
      </c>
      <c r="GS40" s="165">
        <f t="shared" ca="1" si="197"/>
        <v>0</v>
      </c>
      <c r="GT40" s="165">
        <f t="shared" ca="1" si="197"/>
        <v>0</v>
      </c>
      <c r="GU40" s="165" t="str">
        <f t="shared" ca="1" si="197"/>
        <v>-</v>
      </c>
      <c r="GV40" s="168" t="str">
        <f t="shared" ca="1" si="197"/>
        <v>-</v>
      </c>
      <c r="GW40" s="168" t="str">
        <f t="shared" ca="1" si="197"/>
        <v>-</v>
      </c>
      <c r="GX40" s="117" t="b">
        <f t="shared" ca="1" si="157"/>
        <v>0</v>
      </c>
      <c r="GY40" s="117" t="str">
        <f t="shared" ca="1" si="208"/>
        <v>-</v>
      </c>
      <c r="GZ40" s="117" t="str">
        <f t="shared" ca="1" si="208"/>
        <v>-</v>
      </c>
      <c r="HA40" s="117" t="str">
        <f t="shared" ca="1" si="208"/>
        <v>-</v>
      </c>
      <c r="HB40" s="117" t="str">
        <f t="shared" ca="1" si="208"/>
        <v>-</v>
      </c>
      <c r="HC40" s="117" t="str">
        <f t="shared" ca="1" si="208"/>
        <v>-</v>
      </c>
      <c r="HD40" s="117" t="str">
        <f t="shared" ca="1" si="208"/>
        <v>-</v>
      </c>
      <c r="HE40" s="117" t="str">
        <f t="shared" ca="1" si="208"/>
        <v>-</v>
      </c>
      <c r="HF40" s="117" t="str">
        <f t="shared" ca="1" si="208"/>
        <v>-</v>
      </c>
      <c r="HG40" s="117" t="str">
        <f t="shared" ca="1" si="208"/>
        <v>-</v>
      </c>
      <c r="HH40" s="117" t="str">
        <f t="shared" ca="1" si="208"/>
        <v>-</v>
      </c>
      <c r="HI40" s="117" t="str">
        <f t="shared" ca="1" si="208"/>
        <v>-</v>
      </c>
      <c r="HJ40" s="117" t="str">
        <f t="shared" ca="1" si="208"/>
        <v>-</v>
      </c>
      <c r="HK40" s="117" t="str">
        <f t="shared" ca="1" si="208"/>
        <v>-</v>
      </c>
      <c r="HL40" s="117" t="str">
        <f t="shared" ca="1" si="208"/>
        <v>-</v>
      </c>
      <c r="HM40" s="117" t="str">
        <f t="shared" ca="1" si="208"/>
        <v>-</v>
      </c>
      <c r="HN40" s="117" t="str">
        <f t="shared" ca="1" si="208"/>
        <v>-</v>
      </c>
      <c r="HO40" s="117" t="str">
        <f t="shared" ca="1" si="208"/>
        <v>-</v>
      </c>
      <c r="HP40" s="117" t="str">
        <f t="shared" ca="1" si="208"/>
        <v>-</v>
      </c>
      <c r="HQ40" s="117" t="str">
        <f t="shared" ca="1" si="208"/>
        <v>-</v>
      </c>
      <c r="HR40" s="117" t="str">
        <f t="shared" ca="1" si="208"/>
        <v>-</v>
      </c>
      <c r="HS40" s="117" t="str">
        <f t="shared" ca="1" si="208"/>
        <v>-</v>
      </c>
      <c r="HT40" s="117" t="str">
        <f t="shared" ca="1" si="208"/>
        <v>-</v>
      </c>
      <c r="HU40" s="117" t="str">
        <f t="shared" ca="1" si="208"/>
        <v>-</v>
      </c>
      <c r="HV40" s="117" t="str">
        <f t="shared" ca="1" si="208"/>
        <v>-</v>
      </c>
      <c r="HW40" s="117" t="str">
        <f t="shared" ca="1" si="208"/>
        <v>-</v>
      </c>
      <c r="HX40" s="117" t="str">
        <f t="shared" ca="1" si="208"/>
        <v>-</v>
      </c>
      <c r="HY40" s="117" t="str">
        <f t="shared" ca="1" si="208"/>
        <v>-</v>
      </c>
      <c r="HZ40" s="117" t="str">
        <f t="shared" ca="1" si="208"/>
        <v>-</v>
      </c>
      <c r="IA40" s="117" t="str">
        <f t="shared" ca="1" si="208"/>
        <v>-</v>
      </c>
      <c r="IB40" s="117" t="str">
        <f t="shared" ca="1" si="208"/>
        <v>-</v>
      </c>
      <c r="IC40" s="117" t="str">
        <f t="shared" ca="1" si="208"/>
        <v>-</v>
      </c>
      <c r="ID40" s="117" t="str">
        <f t="shared" ca="1" si="208"/>
        <v>-</v>
      </c>
      <c r="IE40" s="117" t="str">
        <f t="shared" ca="1" si="208"/>
        <v>-</v>
      </c>
      <c r="IF40" s="117" t="str">
        <f t="shared" ca="1" si="208"/>
        <v>-</v>
      </c>
      <c r="IG40" s="117" t="str">
        <f t="shared" ca="1" si="208"/>
        <v>-</v>
      </c>
      <c r="IH40" s="117" t="str">
        <f t="shared" ca="1" si="208"/>
        <v>-</v>
      </c>
      <c r="II40" s="117" t="str">
        <f t="shared" ca="1" si="208"/>
        <v>-</v>
      </c>
      <c r="IJ40" s="117" t="str">
        <f t="shared" ca="1" si="208"/>
        <v>-</v>
      </c>
      <c r="IK40" s="117" t="str">
        <f t="shared" ca="1" si="208"/>
        <v>-</v>
      </c>
      <c r="IL40" s="117" t="str">
        <f t="shared" ca="1" si="208"/>
        <v>-</v>
      </c>
      <c r="IM40" s="117" t="str">
        <f t="shared" ca="1" si="208"/>
        <v>-</v>
      </c>
      <c r="IN40" s="117" t="str">
        <f t="shared" ca="1" si="208"/>
        <v>-</v>
      </c>
      <c r="IO40" s="117" t="str">
        <f t="shared" ca="1" si="208"/>
        <v>-</v>
      </c>
      <c r="IP40" s="117" t="str">
        <f t="shared" ca="1" si="208"/>
        <v>-</v>
      </c>
      <c r="IQ40" s="117" t="str">
        <f t="shared" ca="1" si="208"/>
        <v>-</v>
      </c>
      <c r="IR40" s="117" t="str">
        <f t="shared" ca="1" si="208"/>
        <v>-</v>
      </c>
      <c r="IS40" s="117" t="str">
        <f t="shared" ca="1" si="208"/>
        <v>-</v>
      </c>
      <c r="IT40" s="117" t="str">
        <f t="shared" ca="1" si="208"/>
        <v>-</v>
      </c>
      <c r="IU40" s="117" t="str">
        <f t="shared" ca="1" si="208"/>
        <v>-</v>
      </c>
      <c r="IV40" s="117" t="str">
        <f t="shared" ca="1" si="208"/>
        <v>-</v>
      </c>
      <c r="IW40" s="117" t="str">
        <f t="shared" ca="1" si="208"/>
        <v>-</v>
      </c>
      <c r="IX40" s="117" t="str">
        <f t="shared" ca="1" si="208"/>
        <v>-</v>
      </c>
      <c r="IY40" s="117" t="str">
        <f t="shared" ca="1" si="208"/>
        <v>-</v>
      </c>
      <c r="IZ40" s="10"/>
      <c r="JA40" s="166">
        <f t="shared" ca="1" si="130"/>
        <v>4.4999999999999998E-2</v>
      </c>
      <c r="JB40" s="166">
        <f t="shared" ca="1" si="131"/>
        <v>4.4999999999999998E-2</v>
      </c>
      <c r="JC40" s="168">
        <f t="shared" ca="1" si="182"/>
        <v>1</v>
      </c>
      <c r="JD40" s="156">
        <f t="shared" ca="1" si="182"/>
        <v>0</v>
      </c>
      <c r="JE40" s="156">
        <f t="shared" ca="1" si="182"/>
        <v>1</v>
      </c>
      <c r="JF40" s="156">
        <f t="shared" ca="1" si="182"/>
        <v>1</v>
      </c>
      <c r="JG40" s="156">
        <f t="shared" ca="1" si="182"/>
        <v>0</v>
      </c>
      <c r="JH40" s="156">
        <f t="shared" ca="1" si="182"/>
        <v>70</v>
      </c>
      <c r="JI40" s="156">
        <f t="shared" ca="1" si="182"/>
        <v>50</v>
      </c>
      <c r="JJ40" s="156">
        <f t="shared" ca="1" si="182"/>
        <v>70</v>
      </c>
      <c r="JK40" s="156">
        <f t="shared" ca="1" si="182"/>
        <v>50</v>
      </c>
      <c r="JL40" s="150">
        <f t="shared" ca="1" si="132"/>
        <v>1</v>
      </c>
      <c r="JM40" s="150">
        <f t="shared" ca="1" si="133"/>
        <v>1</v>
      </c>
      <c r="JN40" s="150">
        <f t="shared" ca="1" si="134"/>
        <v>1</v>
      </c>
      <c r="JO40" s="166">
        <f t="shared" ca="1" si="135"/>
        <v>1</v>
      </c>
      <c r="JP40" s="166">
        <f t="shared" ca="1" si="135"/>
        <v>1</v>
      </c>
      <c r="JQ40" s="156">
        <f t="shared" ca="1" si="182"/>
        <v>1</v>
      </c>
      <c r="JR40" s="10"/>
      <c r="JS40" s="156">
        <f t="shared" ca="1" si="182"/>
        <v>1</v>
      </c>
      <c r="JT40" s="166">
        <f t="shared" ca="1" si="136"/>
        <v>1</v>
      </c>
      <c r="JU40" s="168">
        <f t="shared" ref="JU40:JZ40" ca="1" si="209">OFFSET(JU$5,$B40,0)</f>
        <v>1</v>
      </c>
      <c r="JV40" s="156">
        <f t="shared" ca="1" si="209"/>
        <v>1</v>
      </c>
      <c r="JW40" s="156">
        <f t="shared" ca="1" si="209"/>
        <v>1</v>
      </c>
      <c r="JX40" s="168">
        <f t="shared" ca="1" si="209"/>
        <v>1</v>
      </c>
      <c r="JY40" s="156">
        <f t="shared" ca="1" si="209"/>
        <v>1</v>
      </c>
      <c r="JZ40" s="156">
        <f t="shared" ca="1" si="209"/>
        <v>1</v>
      </c>
      <c r="KA40" s="166">
        <f t="shared" ca="1" si="137"/>
        <v>1</v>
      </c>
      <c r="KB40" s="166">
        <f t="shared" ca="1" si="138"/>
        <v>1</v>
      </c>
      <c r="KC40" s="166">
        <f t="shared" ca="1" si="139"/>
        <v>1</v>
      </c>
      <c r="KD40" s="166" t="str">
        <f t="shared" ca="1" si="140"/>
        <v>-</v>
      </c>
      <c r="KE40" s="166" t="str">
        <f t="shared" ca="1" si="141"/>
        <v>-</v>
      </c>
      <c r="KF40" s="166" t="str">
        <f t="shared" ca="1" si="142"/>
        <v>-</v>
      </c>
      <c r="KG40" s="166" t="b">
        <f t="shared" ca="1" si="143"/>
        <v>0</v>
      </c>
      <c r="KH40" s="156">
        <f t="shared" ref="KH40:KH41" ca="1" si="210">OFFSET(KH$5,$B40,0)</f>
        <v>0</v>
      </c>
      <c r="KI40" s="27">
        <v>0</v>
      </c>
    </row>
    <row r="41" spans="1:295" s="148" customFormat="1" outlineLevel="2">
      <c r="A41" s="126">
        <f t="shared" si="174"/>
        <v>36</v>
      </c>
      <c r="B41" s="132">
        <f t="shared" ca="1" si="192"/>
        <v>27</v>
      </c>
      <c r="C41" s="148">
        <v>300</v>
      </c>
      <c r="D41" s="148" t="s">
        <v>884</v>
      </c>
      <c r="E41" s="148" t="b">
        <v>1</v>
      </c>
      <c r="F41" s="148" t="b">
        <v>0</v>
      </c>
      <c r="G41" s="148" t="b">
        <f t="shared" si="145"/>
        <v>1</v>
      </c>
      <c r="H41" s="144">
        <v>3</v>
      </c>
      <c r="I41" s="144">
        <f t="shared" ca="1" si="183"/>
        <v>2</v>
      </c>
      <c r="J41" s="144">
        <f t="shared" ca="1" si="183"/>
        <v>1</v>
      </c>
      <c r="K41" s="144">
        <f t="shared" ca="1" si="183"/>
        <v>1</v>
      </c>
      <c r="L41" s="144">
        <f t="shared" ca="1" si="183"/>
        <v>1</v>
      </c>
      <c r="M41" s="144">
        <f t="shared" ca="1" si="183"/>
        <v>1</v>
      </c>
      <c r="N41" s="144">
        <f t="shared" ca="1" si="183"/>
        <v>1</v>
      </c>
      <c r="O41" s="144">
        <f t="shared" ca="1" si="183"/>
        <v>1</v>
      </c>
      <c r="P41" s="144">
        <f t="shared" ca="1" si="183"/>
        <v>1</v>
      </c>
      <c r="Q41" s="144">
        <f t="shared" ca="1" si="183"/>
        <v>1</v>
      </c>
      <c r="R41" s="144">
        <f t="shared" ca="1" si="183"/>
        <v>2</v>
      </c>
      <c r="S41" s="144">
        <f t="shared" ca="1" si="183"/>
        <v>1</v>
      </c>
      <c r="T41" s="144">
        <f t="shared" ca="1" si="183"/>
        <v>1</v>
      </c>
      <c r="U41" s="144">
        <f t="shared" ca="1" si="183"/>
        <v>1</v>
      </c>
      <c r="V41" s="144">
        <f t="shared" ca="1" si="183"/>
        <v>1</v>
      </c>
      <c r="W41" s="144">
        <f t="shared" ca="1" si="183"/>
        <v>1</v>
      </c>
      <c r="X41" s="144">
        <f t="shared" ca="1" si="183"/>
        <v>1</v>
      </c>
      <c r="Y41" s="144">
        <f t="shared" ca="1" si="183"/>
        <v>1</v>
      </c>
      <c r="AA41" s="162" t="str" cm="1">
        <f t="array" aca="1" ref="AA41" ca="1">TEXT(LEFT(OFFSET(AA41,-1,0),5)+1,"00000")&amp;MID(OFFSET(AA41,-1,0),6,FIND(" ",OFFSET(AA41,-1,0),7)-5)
&amp;INDEX(DataMaster!$B$10:$B$12,$I41)         &amp;IF($J41=1,""," Risk"&amp;INDEX(i.risk_aversion,$J41,1))    &amp;IF($K41=1,""," REV"&amp; INDEX(DataMaster!$B$54:$B$58,$K41))              &amp; IF($L41=1,""," Minroe"&amp;INDEX(minroe,$L41))              &amp;  IF($M41=1,""," Overdraw"&amp;INDEX(overdraw,$M41))
&amp; IF($N41=1,""," Mach"&amp;INDEX(i.mach_option,$N41))
&amp; IF($O41=1,""," Interest"&amp;INDEX(i.interest_rate,$O41))            &amp; IF($P41=1,""," Opp cost"&amp;INDEX(i.opp_cost_capital,$P41))           &amp; IF($Q41=1,""," Casual_ub"&amp;INDEX(i.casual_ub,$Q41))           &amp; IF($R41=1,""," Cropgraze"&amp;INDEX(i.cropgraze_inc,$R41))
&amp; IF($S41=1,""," Yield"&amp;INDEX(i.all_rot_yield,$S41))          &amp; IF($T41=1,""," Pasture"&amp;INDEX(i.pasture_prod,$T41))          &amp; IF($U41=1,""," Scan"&amp;INDEX(i.scan,$U41))
&amp; IF($JL41=1,""," WP"&amp;TEXT($JL41*100,"000p"))                &amp; IF($JM41=1,""," MP"&amp;TEXT($JM41*100,"000p"))                      &amp; IF($JN41=1,""," GP"&amp;TEXT($JN41*100,"000p"))          &amp; IF($JO41=1,""," Can"&amp;TEXT($JO41*100,"000p"))
&amp; " (F"&amp;3+IFERROR(1*$CH41,0)+IFERROR(1*$CI41,0)&amp;3-IFERROR(1*NOT($CK41),0)&amp;"N"&amp;$CP41&amp;$CQ41&amp;")"</f>
        <v>00017 Feedsupply DSP CropgrazeFALSE (F43N11)</v>
      </c>
      <c r="AB41" s="10" t="str">
        <f ca="1">IF(COUNTIF(AA$5:AA41,AA41)=1,"-","Dup")</f>
        <v>-</v>
      </c>
      <c r="AC41" s="10"/>
      <c r="AD41" s="156" t="str">
        <f t="shared" ca="1" si="184"/>
        <v>-</v>
      </c>
      <c r="AE41" s="156" t="str">
        <f t="shared" ca="1" si="116"/>
        <v>-</v>
      </c>
      <c r="AF41" s="156" t="str">
        <f t="shared" ca="1" si="185"/>
        <v>-</v>
      </c>
      <c r="AG41" s="156" t="str">
        <f t="shared" ca="1" si="185"/>
        <v>-</v>
      </c>
      <c r="AH41" s="156" t="str">
        <f t="shared" ca="1" si="117"/>
        <v>-</v>
      </c>
      <c r="AI41" s="168" t="b">
        <f t="shared" ca="1" si="117"/>
        <v>1</v>
      </c>
      <c r="AJ41" s="10"/>
      <c r="AK41" s="166" t="b">
        <f t="shared" ca="1" si="186"/>
        <v>0</v>
      </c>
      <c r="AL41" s="166" t="str">
        <f t="shared" ca="1" si="186"/>
        <v>-</v>
      </c>
      <c r="AM41" s="166" t="b">
        <f t="shared" ca="1" si="186"/>
        <v>0</v>
      </c>
      <c r="AN41" s="166" t="b">
        <f t="shared" ca="1" si="186"/>
        <v>1</v>
      </c>
      <c r="AO41" s="166" t="b">
        <f t="shared" ca="1" si="186"/>
        <v>0</v>
      </c>
      <c r="AP41" s="192" t="b">
        <v>1</v>
      </c>
      <c r="AQ41" s="166">
        <f t="shared" ca="1" si="119"/>
        <v>0</v>
      </c>
      <c r="AR41" s="166" t="b">
        <f t="shared" ca="1" si="187"/>
        <v>0</v>
      </c>
      <c r="AS41" s="166" t="b">
        <f t="shared" ca="1" si="187"/>
        <v>0</v>
      </c>
      <c r="AT41" s="166" t="str">
        <f t="shared" ca="1" si="187"/>
        <v>-</v>
      </c>
      <c r="AU41" s="166" t="str">
        <f t="shared" ca="1" si="187"/>
        <v>-</v>
      </c>
      <c r="AV41" s="166" t="str">
        <f t="shared" ca="1" si="187"/>
        <v>-</v>
      </c>
      <c r="AW41" s="10"/>
      <c r="AX41" s="156" t="b">
        <f t="shared" ca="1" si="188"/>
        <v>1</v>
      </c>
      <c r="AY41" s="167" t="b">
        <v>1</v>
      </c>
      <c r="AZ41" s="156" t="b">
        <f t="shared" ca="1" si="188"/>
        <v>1</v>
      </c>
      <c r="BA41" s="163">
        <f t="shared" ca="1" si="189"/>
        <v>3208</v>
      </c>
      <c r="BB41" s="156" t="b">
        <f t="shared" ca="1" si="175"/>
        <v>0</v>
      </c>
      <c r="BC41" s="156" t="str">
        <f t="shared" ca="1" si="175"/>
        <v>-</v>
      </c>
      <c r="BD41" s="156" t="b">
        <f t="shared" ca="1" si="175"/>
        <v>1</v>
      </c>
      <c r="BE41" s="144">
        <f t="shared" ca="1" si="193"/>
        <v>3209</v>
      </c>
      <c r="BF41" s="156" t="str">
        <f t="shared" ca="1" si="198"/>
        <v>-</v>
      </c>
      <c r="BG41" s="156">
        <f t="shared" ca="1" si="205"/>
        <v>1</v>
      </c>
      <c r="BH41" s="156">
        <f t="shared" ca="1" si="205"/>
        <v>1</v>
      </c>
      <c r="BI41" s="156" t="str">
        <f t="shared" ca="1" si="205"/>
        <v>-</v>
      </c>
      <c r="BJ41" s="156" t="str">
        <f t="shared" ca="1" si="205"/>
        <v>-</v>
      </c>
      <c r="BK41" s="10"/>
      <c r="BL41" s="156" t="str">
        <f t="shared" ca="1" si="205"/>
        <v>-</v>
      </c>
      <c r="BM41" s="156" t="str">
        <f t="shared" ca="1" si="205"/>
        <v>-</v>
      </c>
      <c r="BN41" s="156" t="str">
        <f t="shared" ca="1" si="205"/>
        <v>-</v>
      </c>
      <c r="BO41" s="156" t="str">
        <f t="shared" ca="1" si="205"/>
        <v>-</v>
      </c>
      <c r="BP41" s="156" t="str">
        <f t="shared" ca="1" si="205"/>
        <v>-</v>
      </c>
      <c r="BQ41" s="156" t="str">
        <f t="shared" ca="1" si="205"/>
        <v>-</v>
      </c>
      <c r="BR41" s="156" t="str">
        <f t="shared" ca="1" si="205"/>
        <v>-</v>
      </c>
      <c r="BS41" s="156" t="str">
        <f t="shared" ca="1" si="205"/>
        <v>-</v>
      </c>
      <c r="BT41" s="156" t="str">
        <f t="shared" ca="1" si="205"/>
        <v>-</v>
      </c>
      <c r="BU41" s="156" t="str">
        <f t="shared" ca="1" si="205"/>
        <v>-</v>
      </c>
      <c r="BV41" s="156" t="str">
        <f t="shared" ca="1" si="205"/>
        <v>-</v>
      </c>
      <c r="BW41" s="166" t="str" cm="1">
        <f t="array" aca="1" ref="BW41" ca="1">INDEX(i.rev,$K41,BW$15)</f>
        <v>-</v>
      </c>
      <c r="BX41" s="166" t="str" cm="1">
        <f t="array" aca="1" ref="BX41" ca="1">INDEX(i.rev,$K41,BX$15)</f>
        <v>-</v>
      </c>
      <c r="BY41" s="166" t="str" cm="1">
        <f t="array" aca="1" ref="BY41" ca="1">INDEX(i.rev,$K41,BY$15)</f>
        <v>-</v>
      </c>
      <c r="BZ41" s="166" t="str" cm="1">
        <f t="array" aca="1" ref="BZ41" ca="1">INDEX(i.rev,$K41,BZ$15)</f>
        <v>-</v>
      </c>
      <c r="CA41" s="166" t="str" cm="1">
        <f t="array" aca="1" ref="CA41" ca="1">INDEX(i.rev,$K41,CA$15)</f>
        <v>-</v>
      </c>
      <c r="CB41" s="166" t="str" cm="1">
        <f t="array" aca="1" ref="CB41" ca="1">INDEX(i.rev,$K41,CB$15)</f>
        <v>-</v>
      </c>
      <c r="CC41" s="166" t="str" cm="1">
        <f t="array" aca="1" ref="CC41" ca="1">INDEX(i.rev,$K41,CC$15)</f>
        <v>-</v>
      </c>
      <c r="CD41" s="166" t="str" cm="1">
        <f t="array" aca="1" ref="CD41" ca="1">INDEX(i.rev,$K41,CD$15)</f>
        <v>-</v>
      </c>
      <c r="CE41" s="166" t="str" cm="1">
        <f t="array" aca="1" ref="CE41" ca="1">INDEX(i.rev,$K41,CE$15)</f>
        <v>-</v>
      </c>
      <c r="CF41" s="166" t="str" cm="1">
        <f t="array" aca="1" ref="CF41" ca="1">INDEX(i.rev,$K41,CF$15)</f>
        <v>-</v>
      </c>
      <c r="CG41" s="10"/>
      <c r="CH41" s="167" t="b">
        <v>0</v>
      </c>
      <c r="CI41" s="167" t="b">
        <v>1</v>
      </c>
      <c r="CJ41" s="156" t="str">
        <f t="shared" ca="1" si="199"/>
        <v>-</v>
      </c>
      <c r="CK41" s="156" t="str">
        <f t="shared" ca="1" si="199"/>
        <v>-</v>
      </c>
      <c r="CL41" s="156" t="str">
        <f t="shared" ca="1" si="199"/>
        <v>-</v>
      </c>
      <c r="CM41" s="156" t="str">
        <f t="shared" ca="1" si="199"/>
        <v>-</v>
      </c>
      <c r="CN41" s="156" t="str">
        <f t="shared" ca="1" si="199"/>
        <v>-</v>
      </c>
      <c r="CO41" s="156" t="str">
        <f t="shared" ca="1" si="199"/>
        <v>-</v>
      </c>
      <c r="CP41" s="167">
        <v>1</v>
      </c>
      <c r="CQ41" s="167">
        <v>1</v>
      </c>
      <c r="CR41" s="168">
        <f t="shared" ref="CR41:CT41" ca="1" si="211">OFFSET(CR$5,$B41,0)</f>
        <v>0</v>
      </c>
      <c r="CS41" s="168" t="str">
        <f t="shared" ca="1" si="211"/>
        <v>-</v>
      </c>
      <c r="CT41" s="168" t="str">
        <f t="shared" ca="1" si="211"/>
        <v>-</v>
      </c>
      <c r="CU41" s="156" t="str">
        <f t="shared" ca="1" si="200"/>
        <v>-</v>
      </c>
      <c r="CV41" s="156" t="str">
        <f t="shared" ca="1" si="200"/>
        <v>-</v>
      </c>
      <c r="CW41" s="156" t="str">
        <f t="shared" ca="1" si="200"/>
        <v>-</v>
      </c>
      <c r="CX41" s="156" t="str">
        <f t="shared" ca="1" si="200"/>
        <v>-</v>
      </c>
      <c r="CY41" s="156" t="str">
        <f t="shared" ca="1" si="200"/>
        <v>-</v>
      </c>
      <c r="CZ41" s="156">
        <f t="shared" ca="1" si="200"/>
        <v>0</v>
      </c>
      <c r="DA41" s="156" t="str">
        <f t="shared" ca="1" si="200"/>
        <v>-</v>
      </c>
      <c r="DB41" s="156" t="str">
        <f t="shared" ca="1" si="200"/>
        <v>-</v>
      </c>
      <c r="DC41" s="156" t="str">
        <f t="shared" ca="1" si="200"/>
        <v>-</v>
      </c>
      <c r="DD41" s="156" t="str">
        <f t="shared" ca="1" si="200"/>
        <v>-</v>
      </c>
      <c r="DE41" s="156" t="str">
        <f t="shared" ca="1" si="200"/>
        <v>-</v>
      </c>
      <c r="DF41" s="156">
        <f t="shared" ca="1" si="200"/>
        <v>0</v>
      </c>
      <c r="DG41" s="168">
        <f t="shared" ca="1" si="200"/>
        <v>0</v>
      </c>
      <c r="DH41" s="168">
        <f t="shared" ca="1" si="200"/>
        <v>0</v>
      </c>
      <c r="DI41" s="168">
        <f t="shared" ca="1" si="200"/>
        <v>0</v>
      </c>
      <c r="DJ41" s="156">
        <f t="shared" ca="1" si="195"/>
        <v>0</v>
      </c>
      <c r="DK41" s="156">
        <f t="shared" ca="1" si="195"/>
        <v>0</v>
      </c>
      <c r="DL41" s="156">
        <f t="shared" ca="1" si="195"/>
        <v>0</v>
      </c>
      <c r="DM41" s="156" t="str">
        <f t="shared" ca="1" si="195"/>
        <v>-</v>
      </c>
      <c r="DN41" s="156" t="str">
        <f t="shared" ca="1" si="195"/>
        <v>-</v>
      </c>
      <c r="DO41" s="168" t="str">
        <f t="shared" ca="1" si="195"/>
        <v>-</v>
      </c>
      <c r="DP41" s="168" t="str">
        <f t="shared" ca="1" si="195"/>
        <v>-</v>
      </c>
      <c r="DQ41" s="156" t="str">
        <f t="shared" ca="1" si="195"/>
        <v>-</v>
      </c>
      <c r="DR41" s="156" t="str">
        <f t="shared" ca="1" si="195"/>
        <v>-</v>
      </c>
      <c r="DS41" s="156" t="str">
        <f t="shared" ca="1" si="195"/>
        <v>-</v>
      </c>
      <c r="DT41" s="156" t="str">
        <f t="shared" ca="1" si="195"/>
        <v>-</v>
      </c>
      <c r="DU41" s="156" t="str">
        <f t="shared" ca="1" si="195"/>
        <v>-</v>
      </c>
      <c r="DV41" s="156" t="str">
        <f t="shared" ca="1" si="195"/>
        <v>-</v>
      </c>
      <c r="DW41" s="156" t="str">
        <f t="shared" ca="1" si="195"/>
        <v>-</v>
      </c>
      <c r="DX41" s="10"/>
      <c r="DY41" s="168">
        <f t="shared" ca="1" si="206"/>
        <v>1</v>
      </c>
      <c r="DZ41" s="156" t="str">
        <f t="shared" ca="1" si="206"/>
        <v>-</v>
      </c>
      <c r="EA41" s="168" t="str">
        <f t="shared" ca="1" si="206"/>
        <v>-</v>
      </c>
      <c r="EB41" s="168" t="str">
        <f t="shared" ca="1" si="206"/>
        <v>-</v>
      </c>
      <c r="EC41" s="168" t="str">
        <f t="shared" ca="1" si="206"/>
        <v>-</v>
      </c>
      <c r="ED41" s="168" t="b">
        <f t="shared" ca="1" si="206"/>
        <v>0</v>
      </c>
      <c r="EE41" s="156" t="str">
        <f t="shared" ca="1" si="206"/>
        <v>-</v>
      </c>
      <c r="EF41" s="156">
        <f t="shared" ca="1" si="206"/>
        <v>0</v>
      </c>
      <c r="EG41" s="156" t="str">
        <f t="shared" ca="1" si="206"/>
        <v>-</v>
      </c>
      <c r="EH41" s="166" cm="1">
        <f t="array" aca="1" ref="EH41" ca="1">INDEX(i.rev,$K41,EH$15)</f>
        <v>1</v>
      </c>
      <c r="EI41" s="156">
        <f t="shared" ca="1" si="124"/>
        <v>0</v>
      </c>
      <c r="EJ41" s="156">
        <f t="shared" ca="1" si="206"/>
        <v>1</v>
      </c>
      <c r="EK41" s="156">
        <f t="shared" ca="1" si="206"/>
        <v>0</v>
      </c>
      <c r="EL41" s="156">
        <f t="shared" ca="1" si="206"/>
        <v>1</v>
      </c>
      <c r="EM41" s="156">
        <f t="shared" ca="1" si="206"/>
        <v>1</v>
      </c>
      <c r="EN41" s="156">
        <f t="shared" ca="1" si="206"/>
        <v>1</v>
      </c>
      <c r="EO41" s="156">
        <f t="shared" ca="1" si="206"/>
        <v>0</v>
      </c>
      <c r="EP41" s="156">
        <f t="shared" ca="1" si="206"/>
        <v>0</v>
      </c>
      <c r="EQ41" s="156">
        <f t="shared" ca="1" si="206"/>
        <v>0</v>
      </c>
      <c r="ER41" s="156">
        <f t="shared" ca="1" si="207"/>
        <v>0</v>
      </c>
      <c r="ES41" s="156">
        <f t="shared" ca="1" si="207"/>
        <v>0</v>
      </c>
      <c r="ET41" s="156">
        <f t="shared" ca="1" si="207"/>
        <v>0</v>
      </c>
      <c r="EU41" s="156">
        <f t="shared" ca="1" si="207"/>
        <v>0</v>
      </c>
      <c r="EV41" s="156">
        <f t="shared" ca="1" si="207"/>
        <v>0</v>
      </c>
      <c r="EW41" s="156">
        <f t="shared" ca="1" si="125"/>
        <v>0</v>
      </c>
      <c r="EX41" s="156">
        <f t="shared" ca="1" si="125"/>
        <v>0</v>
      </c>
      <c r="EY41" s="166" cm="1">
        <f t="array" aca="1" ref="EY41" ca="1">INDEX(i.rev,$K41,EY$15)</f>
        <v>0</v>
      </c>
      <c r="EZ41" s="156">
        <f t="shared" ca="1" si="207"/>
        <v>0</v>
      </c>
      <c r="FA41" s="166" cm="1">
        <f t="array" aca="1" ref="FA41" ca="1">INDEX(i.rev,$K41,FA$15)</f>
        <v>1</v>
      </c>
      <c r="FB41" s="156">
        <f t="shared" ca="1" si="207"/>
        <v>0</v>
      </c>
      <c r="FC41" s="168">
        <f t="shared" ca="1" si="207"/>
        <v>0</v>
      </c>
      <c r="FD41" s="168">
        <f t="shared" ca="1" si="207"/>
        <v>0</v>
      </c>
      <c r="FE41" s="168">
        <f t="shared" ca="1" si="207"/>
        <v>0</v>
      </c>
      <c r="FF41" s="168">
        <f t="shared" ca="1" si="179"/>
        <v>0</v>
      </c>
      <c r="FG41" s="168">
        <f t="shared" ca="1" si="179"/>
        <v>0</v>
      </c>
      <c r="FH41" s="168">
        <f t="shared" ca="1" si="179"/>
        <v>0</v>
      </c>
      <c r="FI41" s="10"/>
      <c r="FJ41" s="156" t="str">
        <f t="shared" ca="1" si="202"/>
        <v>-</v>
      </c>
      <c r="FK41" s="156" t="str">
        <f t="shared" ca="1" si="202"/>
        <v>-</v>
      </c>
      <c r="FL41" s="156" t="str">
        <f t="shared" ca="1" si="202"/>
        <v>-</v>
      </c>
      <c r="FM41" s="156" t="str">
        <f t="shared" ca="1" si="202"/>
        <v>-</v>
      </c>
      <c r="FN41" s="168" t="str">
        <f t="shared" ca="1" si="202"/>
        <v>-</v>
      </c>
      <c r="FO41" s="150" t="b">
        <f t="shared" si="126"/>
        <v>0</v>
      </c>
      <c r="FP41" s="150" t="b">
        <f t="shared" si="126"/>
        <v>0</v>
      </c>
      <c r="FQ41" s="150" t="b">
        <f t="shared" si="126"/>
        <v>1</v>
      </c>
      <c r="FR41" s="168">
        <f t="shared" ca="1" si="202"/>
        <v>0</v>
      </c>
      <c r="FS41" s="166">
        <f t="shared" ca="1" si="127"/>
        <v>1</v>
      </c>
      <c r="FT41" s="166">
        <f t="shared" ca="1" si="127"/>
        <v>1</v>
      </c>
      <c r="FU41" s="168" t="str">
        <f t="shared" ca="1" si="179"/>
        <v>-</v>
      </c>
      <c r="FV41" s="168" t="str">
        <f t="shared" ca="1" si="179"/>
        <v>-</v>
      </c>
      <c r="FW41" s="168" t="str">
        <f t="shared" ca="1" si="179"/>
        <v>-</v>
      </c>
      <c r="FX41" s="168" t="str">
        <f t="shared" ca="1" si="179"/>
        <v>-</v>
      </c>
      <c r="FY41" s="168" t="str">
        <f t="shared" ca="1" si="179"/>
        <v>-</v>
      </c>
      <c r="FZ41" s="156" t="str">
        <f t="shared" ca="1" si="203"/>
        <v>-</v>
      </c>
      <c r="GA41" s="156" t="str">
        <f t="shared" ca="1" si="203"/>
        <v>-</v>
      </c>
      <c r="GB41" s="150" t="b">
        <f t="array" aca="1" ref="GB41" ca="1">IF(OR(GC41:GC41&lt;&gt;"-"),TRUE,"-")</f>
        <v>1</v>
      </c>
      <c r="GC41" s="144">
        <f t="shared" ca="1" si="168"/>
        <v>2</v>
      </c>
      <c r="GD41" s="150" t="str">
        <f t="array" aca="1" ref="GD41" ca="1">IF(OR(GE41:GE41&lt;&gt;"-"),TRUE,"-")</f>
        <v>-</v>
      </c>
      <c r="GE41" s="156" t="str">
        <f t="shared" ca="1" si="180"/>
        <v>-</v>
      </c>
      <c r="GF41" s="156" t="b">
        <f t="shared" ca="1" si="196"/>
        <v>1</v>
      </c>
      <c r="GG41" s="156">
        <f t="shared" ca="1" si="196"/>
        <v>2</v>
      </c>
      <c r="GH41" s="156" t="str">
        <f t="shared" ca="1" si="103"/>
        <v>-</v>
      </c>
      <c r="GI41" s="156" t="str">
        <f t="shared" ca="1" si="103"/>
        <v>-</v>
      </c>
      <c r="GJ41" s="168" t="str">
        <f t="shared" ca="1" si="181"/>
        <v>-</v>
      </c>
      <c r="GK41" s="168" t="str">
        <f t="shared" ca="1" si="181"/>
        <v>-</v>
      </c>
      <c r="GL41" s="168" t="str">
        <f t="shared" ca="1" si="181"/>
        <v>-</v>
      </c>
      <c r="GM41" s="168" t="str">
        <f t="shared" ca="1" si="181"/>
        <v>-</v>
      </c>
      <c r="GN41" s="156" t="str">
        <f t="shared" ref="GN41:JH41" ca="1" si="212">OFFSET(GN$5,$B41,0)</f>
        <v>-</v>
      </c>
      <c r="GO41" s="165">
        <f t="shared" ca="1" si="197"/>
        <v>0.5</v>
      </c>
      <c r="GP41" s="165">
        <f t="shared" ca="1" si="197"/>
        <v>0.9</v>
      </c>
      <c r="GQ41" s="165">
        <f t="shared" ca="1" si="197"/>
        <v>0.5</v>
      </c>
      <c r="GR41" s="165">
        <f t="shared" ca="1" si="197"/>
        <v>0.5</v>
      </c>
      <c r="GS41" s="165">
        <f t="shared" ca="1" si="197"/>
        <v>0</v>
      </c>
      <c r="GT41" s="165">
        <f t="shared" ca="1" si="197"/>
        <v>0</v>
      </c>
      <c r="GU41" s="165" t="str">
        <f t="shared" ca="1" si="197"/>
        <v>-</v>
      </c>
      <c r="GV41" s="168" t="str">
        <f t="shared" ca="1" si="197"/>
        <v>-</v>
      </c>
      <c r="GW41" s="168" t="str">
        <f t="shared" ca="1" si="197"/>
        <v>-</v>
      </c>
      <c r="GX41" s="117" t="b">
        <f t="shared" ca="1" si="157"/>
        <v>0</v>
      </c>
      <c r="GY41" s="117" t="str">
        <f t="shared" ca="1" si="208"/>
        <v>-</v>
      </c>
      <c r="GZ41" s="117" t="str">
        <f t="shared" ca="1" si="208"/>
        <v>-</v>
      </c>
      <c r="HA41" s="117" t="str">
        <f t="shared" ca="1" si="208"/>
        <v>-</v>
      </c>
      <c r="HB41" s="117" t="str">
        <f t="shared" ca="1" si="208"/>
        <v>-</v>
      </c>
      <c r="HC41" s="117" t="str">
        <f t="shared" ca="1" si="208"/>
        <v>-</v>
      </c>
      <c r="HD41" s="117" t="str">
        <f t="shared" ca="1" si="208"/>
        <v>-</v>
      </c>
      <c r="HE41" s="117" t="str">
        <f t="shared" ca="1" si="208"/>
        <v>-</v>
      </c>
      <c r="HF41" s="117" t="str">
        <f t="shared" ca="1" si="208"/>
        <v>-</v>
      </c>
      <c r="HG41" s="117" t="str">
        <f t="shared" ca="1" si="208"/>
        <v>-</v>
      </c>
      <c r="HH41" s="117" t="str">
        <f t="shared" ca="1" si="208"/>
        <v>-</v>
      </c>
      <c r="HI41" s="117" t="str">
        <f t="shared" ca="1" si="208"/>
        <v>-</v>
      </c>
      <c r="HJ41" s="117" t="str">
        <f t="shared" ca="1" si="208"/>
        <v>-</v>
      </c>
      <c r="HK41" s="117" t="str">
        <f t="shared" ca="1" si="208"/>
        <v>-</v>
      </c>
      <c r="HL41" s="117" t="str">
        <f t="shared" ca="1" si="208"/>
        <v>-</v>
      </c>
      <c r="HM41" s="117" t="str">
        <f t="shared" ca="1" si="208"/>
        <v>-</v>
      </c>
      <c r="HN41" s="117" t="str">
        <f t="shared" ca="1" si="208"/>
        <v>-</v>
      </c>
      <c r="HO41" s="117" t="str">
        <f t="shared" ca="1" si="208"/>
        <v>-</v>
      </c>
      <c r="HP41" s="117" t="str">
        <f t="shared" ca="1" si="208"/>
        <v>-</v>
      </c>
      <c r="HQ41" s="117" t="str">
        <f t="shared" ca="1" si="208"/>
        <v>-</v>
      </c>
      <c r="HR41" s="117" t="str">
        <f t="shared" ca="1" si="208"/>
        <v>-</v>
      </c>
      <c r="HS41" s="117" t="str">
        <f t="shared" ca="1" si="208"/>
        <v>-</v>
      </c>
      <c r="HT41" s="117" t="str">
        <f t="shared" ca="1" si="208"/>
        <v>-</v>
      </c>
      <c r="HU41" s="117" t="str">
        <f t="shared" ca="1" si="208"/>
        <v>-</v>
      </c>
      <c r="HV41" s="117" t="str">
        <f t="shared" ca="1" si="208"/>
        <v>-</v>
      </c>
      <c r="HW41" s="117" t="str">
        <f t="shared" ca="1" si="208"/>
        <v>-</v>
      </c>
      <c r="HX41" s="117" t="str">
        <f t="shared" ca="1" si="208"/>
        <v>-</v>
      </c>
      <c r="HY41" s="117" t="str">
        <f t="shared" ca="1" si="208"/>
        <v>-</v>
      </c>
      <c r="HZ41" s="117" t="str">
        <f t="shared" ca="1" si="208"/>
        <v>-</v>
      </c>
      <c r="IA41" s="117" t="str">
        <f t="shared" ca="1" si="208"/>
        <v>-</v>
      </c>
      <c r="IB41" s="117" t="str">
        <f t="shared" ca="1" si="208"/>
        <v>-</v>
      </c>
      <c r="IC41" s="117" t="str">
        <f t="shared" ca="1" si="208"/>
        <v>-</v>
      </c>
      <c r="ID41" s="117" t="str">
        <f t="shared" ca="1" si="208"/>
        <v>-</v>
      </c>
      <c r="IE41" s="117" t="str">
        <f t="shared" ca="1" si="208"/>
        <v>-</v>
      </c>
      <c r="IF41" s="117" t="str">
        <f t="shared" ca="1" si="208"/>
        <v>-</v>
      </c>
      <c r="IG41" s="117" t="str">
        <f t="shared" ca="1" si="208"/>
        <v>-</v>
      </c>
      <c r="IH41" s="117" t="str">
        <f t="shared" ca="1" si="208"/>
        <v>-</v>
      </c>
      <c r="II41" s="117" t="str">
        <f t="shared" ca="1" si="208"/>
        <v>-</v>
      </c>
      <c r="IJ41" s="117" t="str">
        <f t="shared" ca="1" si="208"/>
        <v>-</v>
      </c>
      <c r="IK41" s="117" t="str">
        <f t="shared" ca="1" si="208"/>
        <v>-</v>
      </c>
      <c r="IL41" s="117" t="str">
        <f t="shared" ca="1" si="208"/>
        <v>-</v>
      </c>
      <c r="IM41" s="117" t="str">
        <f t="shared" ca="1" si="208"/>
        <v>-</v>
      </c>
      <c r="IN41" s="117" t="str">
        <f t="shared" ca="1" si="208"/>
        <v>-</v>
      </c>
      <c r="IO41" s="117" t="str">
        <f t="shared" ca="1" si="208"/>
        <v>-</v>
      </c>
      <c r="IP41" s="117" t="str">
        <f t="shared" ca="1" si="208"/>
        <v>-</v>
      </c>
      <c r="IQ41" s="117" t="str">
        <f t="shared" ca="1" si="208"/>
        <v>-</v>
      </c>
      <c r="IR41" s="117" t="str">
        <f t="shared" ca="1" si="208"/>
        <v>-</v>
      </c>
      <c r="IS41" s="117" t="str">
        <f t="shared" ca="1" si="208"/>
        <v>-</v>
      </c>
      <c r="IT41" s="117" t="str">
        <f t="shared" ca="1" si="208"/>
        <v>-</v>
      </c>
      <c r="IU41" s="117" t="str">
        <f t="shared" ca="1" si="208"/>
        <v>-</v>
      </c>
      <c r="IV41" s="117" t="str">
        <f t="shared" ca="1" si="208"/>
        <v>-</v>
      </c>
      <c r="IW41" s="117" t="str">
        <f t="shared" ca="1" si="208"/>
        <v>-</v>
      </c>
      <c r="IX41" s="117" t="str">
        <f t="shared" ca="1" si="208"/>
        <v>-</v>
      </c>
      <c r="IY41" s="117" t="str">
        <f t="shared" ca="1" si="208"/>
        <v>-</v>
      </c>
      <c r="IZ41" s="10"/>
      <c r="JA41" s="166">
        <f t="shared" ca="1" si="130"/>
        <v>4.4999999999999998E-2</v>
      </c>
      <c r="JB41" s="166">
        <f t="shared" ca="1" si="131"/>
        <v>4.4999999999999998E-2</v>
      </c>
      <c r="JC41" s="168">
        <f t="shared" ca="1" si="212"/>
        <v>1</v>
      </c>
      <c r="JD41" s="156">
        <f t="shared" ca="1" si="212"/>
        <v>0</v>
      </c>
      <c r="JE41" s="156">
        <f t="shared" ca="1" si="212"/>
        <v>1</v>
      </c>
      <c r="JF41" s="156">
        <f t="shared" ca="1" si="212"/>
        <v>1</v>
      </c>
      <c r="JG41" s="156">
        <f t="shared" ca="1" si="212"/>
        <v>0</v>
      </c>
      <c r="JH41" s="156">
        <f t="shared" ca="1" si="212"/>
        <v>70</v>
      </c>
      <c r="JI41" s="156">
        <f t="shared" ref="JI41:JZ41" ca="1" si="213">OFFSET(JI$5,$B41,0)</f>
        <v>50</v>
      </c>
      <c r="JJ41" s="156">
        <f t="shared" ca="1" si="213"/>
        <v>70</v>
      </c>
      <c r="JK41" s="156">
        <f t="shared" ca="1" si="213"/>
        <v>50</v>
      </c>
      <c r="JL41" s="150">
        <f t="shared" ca="1" si="132"/>
        <v>1</v>
      </c>
      <c r="JM41" s="150">
        <f t="shared" ca="1" si="133"/>
        <v>1</v>
      </c>
      <c r="JN41" s="150">
        <f t="shared" ca="1" si="134"/>
        <v>1</v>
      </c>
      <c r="JO41" s="166">
        <f t="shared" ca="1" si="135"/>
        <v>1</v>
      </c>
      <c r="JP41" s="166">
        <f t="shared" ca="1" si="135"/>
        <v>1</v>
      </c>
      <c r="JQ41" s="156">
        <f t="shared" ca="1" si="213"/>
        <v>1</v>
      </c>
      <c r="JR41" s="10"/>
      <c r="JS41" s="156">
        <f t="shared" ca="1" si="213"/>
        <v>1</v>
      </c>
      <c r="JT41" s="166">
        <f t="shared" ca="1" si="136"/>
        <v>1</v>
      </c>
      <c r="JU41" s="168">
        <f t="shared" ca="1" si="213"/>
        <v>1</v>
      </c>
      <c r="JV41" s="156">
        <f t="shared" ca="1" si="213"/>
        <v>1</v>
      </c>
      <c r="JW41" s="156">
        <f t="shared" ca="1" si="213"/>
        <v>1</v>
      </c>
      <c r="JX41" s="168">
        <f t="shared" ca="1" si="213"/>
        <v>1</v>
      </c>
      <c r="JY41" s="156">
        <f t="shared" ca="1" si="213"/>
        <v>1</v>
      </c>
      <c r="JZ41" s="156">
        <f t="shared" ca="1" si="213"/>
        <v>1</v>
      </c>
      <c r="KA41" s="166">
        <f t="shared" ca="1" si="137"/>
        <v>1</v>
      </c>
      <c r="KB41" s="166">
        <f t="shared" ca="1" si="138"/>
        <v>1</v>
      </c>
      <c r="KC41" s="166">
        <f t="shared" ca="1" si="139"/>
        <v>1</v>
      </c>
      <c r="KD41" s="166" t="str">
        <f t="shared" ca="1" si="140"/>
        <v>-</v>
      </c>
      <c r="KE41" s="166" t="str">
        <f t="shared" ca="1" si="141"/>
        <v>-</v>
      </c>
      <c r="KF41" s="166" t="str">
        <f t="shared" ca="1" si="142"/>
        <v>-</v>
      </c>
      <c r="KG41" s="166" t="b">
        <f t="shared" ca="1" si="143"/>
        <v>0</v>
      </c>
      <c r="KH41" s="156">
        <f t="shared" ca="1" si="210"/>
        <v>0</v>
      </c>
      <c r="KI41" s="27">
        <v>0</v>
      </c>
    </row>
    <row r="42" spans="1:295" s="127" customFormat="1" outlineLevel="1">
      <c r="A42" s="126">
        <f t="shared" si="174"/>
        <v>37</v>
      </c>
      <c r="B42" s="126"/>
      <c r="D42" s="148"/>
      <c r="E42" s="127" t="b">
        <v>0</v>
      </c>
      <c r="H42" s="126"/>
      <c r="I42" s="126"/>
      <c r="J42" s="126"/>
      <c r="K42" s="126"/>
      <c r="L42" s="126"/>
      <c r="M42" s="126"/>
      <c r="N42" s="126"/>
      <c r="O42" s="126"/>
      <c r="P42" s="126"/>
      <c r="Q42" s="126"/>
      <c r="R42" s="126"/>
      <c r="S42" s="126"/>
      <c r="T42" s="126"/>
      <c r="U42" s="126"/>
      <c r="V42" s="126"/>
      <c r="W42" s="126"/>
      <c r="X42" s="126"/>
      <c r="Y42" s="126"/>
      <c r="AA42" s="141" t="str">
        <f ca="1">"blank "&amp;TEXT(RAND(),"0.000")</f>
        <v>blank 0.200</v>
      </c>
      <c r="AB42" s="10" t="str">
        <f ca="1">IF(COUNTIF(AA$5:AA42,AA42)=1,"-","Dup")</f>
        <v>-</v>
      </c>
      <c r="AC42" s="10"/>
      <c r="AD42" s="16"/>
      <c r="AE42" s="16"/>
      <c r="AF42" s="16"/>
      <c r="AG42" s="16"/>
      <c r="AH42" s="16"/>
      <c r="AI42" s="154"/>
      <c r="AJ42" s="10"/>
      <c r="AK42" s="16"/>
      <c r="AL42" s="154"/>
      <c r="AM42" s="154"/>
      <c r="AN42" s="154"/>
      <c r="AO42" s="16"/>
      <c r="AP42" s="154"/>
      <c r="AQ42" s="16"/>
      <c r="AR42" s="198"/>
      <c r="AS42" s="198"/>
      <c r="AT42" s="198"/>
      <c r="AU42" s="198"/>
      <c r="AV42" s="198"/>
      <c r="AW42" s="10"/>
      <c r="AX42" s="16"/>
      <c r="AY42" s="154"/>
      <c r="AZ42" s="16"/>
      <c r="BA42" s="16"/>
      <c r="BB42" s="16"/>
      <c r="BC42" s="154"/>
      <c r="BD42" s="16"/>
      <c r="BE42" s="16"/>
      <c r="BF42" s="16"/>
      <c r="BG42" s="16"/>
      <c r="BH42" s="16"/>
      <c r="BI42" s="16"/>
      <c r="BJ42" s="16"/>
      <c r="BK42" s="10"/>
      <c r="BL42" s="16"/>
      <c r="BM42" s="16"/>
      <c r="BN42" s="16"/>
      <c r="BO42" s="16"/>
      <c r="BP42" s="16"/>
      <c r="BQ42" s="16"/>
      <c r="BR42" s="16"/>
      <c r="BS42" s="16"/>
      <c r="BT42" s="16"/>
      <c r="BU42" s="16"/>
      <c r="BV42" s="16"/>
      <c r="BW42" s="16"/>
      <c r="BX42" s="16"/>
      <c r="BY42" s="16"/>
      <c r="BZ42" s="16"/>
      <c r="CA42" s="16"/>
      <c r="CB42" s="16"/>
      <c r="CC42" s="16"/>
      <c r="CD42" s="16"/>
      <c r="CE42" s="16"/>
      <c r="CF42" s="16"/>
      <c r="CG42" s="10"/>
      <c r="CH42" s="16"/>
      <c r="CI42" s="16"/>
      <c r="CJ42" s="16"/>
      <c r="CK42" s="16"/>
      <c r="CL42" s="16"/>
      <c r="CM42" s="16"/>
      <c r="CN42" s="16"/>
      <c r="CO42" s="16"/>
      <c r="CP42" s="16"/>
      <c r="CQ42" s="16"/>
      <c r="CR42" s="16"/>
      <c r="CS42" s="16"/>
      <c r="CT42" s="16"/>
      <c r="CU42" s="16"/>
      <c r="CV42" s="16"/>
      <c r="CW42" s="16"/>
      <c r="CX42" s="16"/>
      <c r="CY42" s="16"/>
      <c r="CZ42" s="16"/>
      <c r="DA42" s="16"/>
      <c r="DB42" s="16"/>
      <c r="DC42" s="16"/>
      <c r="DD42" s="16"/>
      <c r="DE42" s="16"/>
      <c r="DF42" s="16"/>
      <c r="DG42" s="154"/>
      <c r="DH42" s="154"/>
      <c r="DI42" s="16"/>
      <c r="DJ42" s="16"/>
      <c r="DK42" s="16"/>
      <c r="DL42" s="16"/>
      <c r="DM42" s="16"/>
      <c r="DN42" s="16"/>
      <c r="DO42" s="16"/>
      <c r="DP42" s="16"/>
      <c r="DQ42" s="16"/>
      <c r="DR42" s="16"/>
      <c r="DS42" s="16"/>
      <c r="DT42" s="16"/>
      <c r="DU42" s="16"/>
      <c r="DV42" s="16"/>
      <c r="DW42" s="16"/>
      <c r="DX42" s="10"/>
      <c r="DY42" s="16"/>
      <c r="DZ42" s="16"/>
      <c r="EA42" s="16"/>
      <c r="EB42" s="16"/>
      <c r="EC42" s="16"/>
      <c r="ED42" s="16"/>
      <c r="EE42" s="16"/>
      <c r="EF42" s="16"/>
      <c r="EG42" s="16"/>
      <c r="EH42" s="16"/>
      <c r="EI42" s="16"/>
      <c r="EJ42" s="16"/>
      <c r="EK42" s="16"/>
      <c r="EL42" s="16"/>
      <c r="EM42" s="16"/>
      <c r="EN42" s="16"/>
      <c r="EO42" s="16"/>
      <c r="EP42" s="16"/>
      <c r="EQ42" s="16"/>
      <c r="ER42" s="16"/>
      <c r="ES42" s="16"/>
      <c r="ET42" s="16"/>
      <c r="EU42" s="16"/>
      <c r="EV42" s="16"/>
      <c r="EW42" s="16"/>
      <c r="EX42" s="16"/>
      <c r="EY42" s="16"/>
      <c r="EZ42" s="16"/>
      <c r="FA42" s="16"/>
      <c r="FB42" s="16"/>
      <c r="FC42" s="16"/>
      <c r="FD42" s="16"/>
      <c r="FE42" s="16"/>
      <c r="FF42" s="16"/>
      <c r="FG42" s="16"/>
      <c r="FH42" s="16"/>
      <c r="FI42" s="10"/>
      <c r="FJ42" s="16"/>
      <c r="FK42" s="16"/>
      <c r="FL42" s="16"/>
      <c r="FM42" s="16"/>
      <c r="FN42" s="154"/>
      <c r="FO42" s="16"/>
      <c r="FP42" s="16"/>
      <c r="FQ42" s="16"/>
      <c r="FR42" s="16"/>
      <c r="FS42" s="16"/>
      <c r="FT42" s="16"/>
      <c r="FU42" s="16"/>
      <c r="FV42" s="16"/>
      <c r="FW42" s="16"/>
      <c r="FX42" s="16"/>
      <c r="FY42" s="16"/>
      <c r="FZ42" s="16"/>
      <c r="GA42" s="16"/>
      <c r="GB42" s="16"/>
      <c r="GC42" s="16"/>
      <c r="GD42" s="16"/>
      <c r="GE42" s="16"/>
      <c r="GF42" s="16"/>
      <c r="GG42" s="16"/>
      <c r="GH42" s="16"/>
      <c r="GI42" s="16"/>
      <c r="GJ42" s="16"/>
      <c r="GK42" s="16"/>
      <c r="GL42" s="16"/>
      <c r="GM42" s="16"/>
      <c r="GN42" s="16"/>
      <c r="GO42" s="16"/>
      <c r="GP42" s="16"/>
      <c r="GQ42" s="16"/>
      <c r="GR42" s="16"/>
      <c r="GS42" s="16"/>
      <c r="GT42" s="16"/>
      <c r="GU42" s="16"/>
      <c r="GV42" s="16"/>
      <c r="GW42" s="16"/>
      <c r="GX42" s="16"/>
      <c r="GY42" s="154"/>
      <c r="GZ42" s="154"/>
      <c r="HA42" s="154"/>
      <c r="HB42" s="154"/>
      <c r="HC42" s="154"/>
      <c r="HD42" s="154"/>
      <c r="HE42" s="154"/>
      <c r="HF42" s="154"/>
      <c r="HG42" s="154"/>
      <c r="HH42" s="154"/>
      <c r="HI42" s="154"/>
      <c r="HJ42" s="154"/>
      <c r="HK42" s="154"/>
      <c r="HL42" s="154"/>
      <c r="HM42" s="154"/>
      <c r="HN42" s="154"/>
      <c r="HO42" s="154"/>
      <c r="HP42" s="154"/>
      <c r="HQ42" s="154"/>
      <c r="HR42" s="154"/>
      <c r="HS42" s="154"/>
      <c r="HT42" s="154"/>
      <c r="HU42" s="154"/>
      <c r="HV42" s="154"/>
      <c r="HW42" s="154"/>
      <c r="HX42" s="154"/>
      <c r="HY42" s="154"/>
      <c r="HZ42" s="154"/>
      <c r="IA42" s="154"/>
      <c r="IB42" s="154"/>
      <c r="IC42" s="154"/>
      <c r="ID42" s="154"/>
      <c r="IE42" s="154"/>
      <c r="IF42" s="154"/>
      <c r="IG42" s="154"/>
      <c r="IH42" s="154"/>
      <c r="II42" s="154"/>
      <c r="IJ42" s="154"/>
      <c r="IK42" s="154"/>
      <c r="IL42" s="154"/>
      <c r="IM42" s="154"/>
      <c r="IN42" s="154"/>
      <c r="IO42" s="154"/>
      <c r="IP42" s="154"/>
      <c r="IQ42" s="154"/>
      <c r="IR42" s="154"/>
      <c r="IS42" s="154"/>
      <c r="IT42" s="154"/>
      <c r="IU42" s="154"/>
      <c r="IV42" s="154"/>
      <c r="IW42" s="154"/>
      <c r="IX42" s="154"/>
      <c r="IY42" s="154"/>
      <c r="IZ42" s="10"/>
      <c r="JA42" s="16"/>
      <c r="JB42" s="154"/>
      <c r="JC42" s="154"/>
      <c r="JD42" s="16"/>
      <c r="JE42" s="16"/>
      <c r="JF42" s="16"/>
      <c r="JG42" s="16"/>
      <c r="JH42" s="16"/>
      <c r="JI42" s="16"/>
      <c r="JJ42" s="16"/>
      <c r="JK42" s="16"/>
      <c r="JL42" s="16"/>
      <c r="JM42" s="16"/>
      <c r="JN42" s="16"/>
      <c r="JO42" s="154"/>
      <c r="JP42" s="154"/>
      <c r="JQ42" s="16"/>
      <c r="JR42" s="10"/>
      <c r="JS42" s="16"/>
      <c r="JT42" s="154"/>
      <c r="JU42" s="154"/>
      <c r="JV42" s="16"/>
      <c r="JW42" s="16"/>
      <c r="JX42" s="154"/>
      <c r="JY42" s="16"/>
      <c r="JZ42" s="16"/>
      <c r="KA42" s="154"/>
      <c r="KB42" s="16"/>
      <c r="KC42" s="154"/>
      <c r="KD42" s="154"/>
      <c r="KE42" s="154"/>
      <c r="KF42" s="154"/>
      <c r="KG42" s="154"/>
      <c r="KH42" s="16"/>
      <c r="KI42" s="27">
        <v>0</v>
      </c>
    </row>
    <row r="43" spans="1:295" s="148" customFormat="1">
      <c r="A43" s="126">
        <f>ROW(A43)-5</f>
        <v>38</v>
      </c>
      <c r="B43" s="126"/>
      <c r="E43" s="148" t="b">
        <v>0</v>
      </c>
      <c r="F43" s="128"/>
      <c r="G43" s="125" t="s">
        <v>917</v>
      </c>
      <c r="H43" s="148">
        <v>1</v>
      </c>
      <c r="I43" s="148">
        <v>1</v>
      </c>
      <c r="J43" s="148">
        <v>1</v>
      </c>
      <c r="K43" s="148">
        <v>1</v>
      </c>
      <c r="L43" s="148">
        <v>1</v>
      </c>
      <c r="M43" s="148">
        <v>1</v>
      </c>
      <c r="N43" s="148">
        <v>1</v>
      </c>
      <c r="O43" s="148">
        <v>1</v>
      </c>
      <c r="P43" s="148">
        <v>1</v>
      </c>
      <c r="Q43" s="148">
        <v>1</v>
      </c>
      <c r="R43" s="148">
        <v>1</v>
      </c>
      <c r="S43" s="148">
        <v>1</v>
      </c>
      <c r="T43" s="148">
        <v>1</v>
      </c>
      <c r="U43" s="148">
        <v>1</v>
      </c>
      <c r="V43" s="148">
        <v>1</v>
      </c>
      <c r="W43" s="148">
        <v>1</v>
      </c>
      <c r="X43" s="148">
        <v>1</v>
      </c>
      <c r="Y43" s="148">
        <v>1</v>
      </c>
      <c r="Z43" s="148">
        <v>0</v>
      </c>
      <c r="AA43" s="139" t="s">
        <v>1580</v>
      </c>
      <c r="AB43" s="10" t="str">
        <f ca="1">IF(COUNTIF(AA$5:AA43,AA43)=1,"-","Dup")</f>
        <v>-</v>
      </c>
      <c r="AC43" s="10"/>
      <c r="AD43" s="154"/>
      <c r="AE43" s="154"/>
      <c r="AF43" s="154"/>
      <c r="AG43" s="154"/>
      <c r="AH43" s="154"/>
      <c r="AI43" s="154"/>
      <c r="AJ43" s="10"/>
      <c r="AK43" s="154"/>
      <c r="AL43" s="154"/>
      <c r="AM43" s="154"/>
      <c r="AN43" s="154"/>
      <c r="AO43" s="154"/>
      <c r="AP43" s="154"/>
      <c r="AQ43" s="154"/>
      <c r="AR43" s="198"/>
      <c r="AS43" s="198"/>
      <c r="AT43" s="198"/>
      <c r="AU43" s="198"/>
      <c r="AV43" s="198"/>
      <c r="AW43" s="10"/>
      <c r="AX43" s="154"/>
      <c r="AY43" s="154"/>
      <c r="AZ43" s="154"/>
      <c r="BA43" s="154"/>
      <c r="BB43" s="154"/>
      <c r="BC43" s="154"/>
      <c r="BD43" s="154"/>
      <c r="BE43" s="154"/>
      <c r="BF43" s="154"/>
      <c r="BG43" s="154"/>
      <c r="BH43" s="154"/>
      <c r="BI43" s="154"/>
      <c r="BJ43" s="154"/>
      <c r="BK43" s="10"/>
      <c r="BL43" s="154"/>
      <c r="BM43" s="154"/>
      <c r="BN43" s="154"/>
      <c r="BO43" s="154"/>
      <c r="BP43" s="154"/>
      <c r="BQ43" s="154"/>
      <c r="BR43" s="154"/>
      <c r="BS43" s="154"/>
      <c r="BT43" s="154"/>
      <c r="BU43" s="154"/>
      <c r="BV43" s="154"/>
      <c r="BW43" s="154"/>
      <c r="BX43" s="154"/>
      <c r="BY43" s="154"/>
      <c r="BZ43" s="154"/>
      <c r="CA43" s="154"/>
      <c r="CB43" s="154"/>
      <c r="CC43" s="154"/>
      <c r="CD43" s="154"/>
      <c r="CE43" s="154"/>
      <c r="CF43" s="154"/>
      <c r="CG43" s="10"/>
      <c r="CH43" s="154"/>
      <c r="CI43" s="154"/>
      <c r="CJ43" s="154"/>
      <c r="CK43" s="154"/>
      <c r="CL43" s="154"/>
      <c r="CM43" s="154"/>
      <c r="CN43" s="154"/>
      <c r="CO43" s="154"/>
      <c r="CP43" s="154"/>
      <c r="CQ43" s="154"/>
      <c r="CR43" s="154"/>
      <c r="CS43" s="154"/>
      <c r="CT43" s="154"/>
      <c r="CU43" s="154"/>
      <c r="CV43" s="154"/>
      <c r="CW43" s="154"/>
      <c r="CX43" s="154"/>
      <c r="CY43" s="154"/>
      <c r="CZ43" s="154"/>
      <c r="DA43" s="154"/>
      <c r="DB43" s="154"/>
      <c r="DC43" s="154"/>
      <c r="DD43" s="154"/>
      <c r="DE43" s="154"/>
      <c r="DF43" s="154"/>
      <c r="DG43" s="154"/>
      <c r="DH43" s="154"/>
      <c r="DI43" s="154"/>
      <c r="DJ43" s="154"/>
      <c r="DK43" s="154"/>
      <c r="DL43" s="154"/>
      <c r="DM43" s="154"/>
      <c r="DN43" s="154"/>
      <c r="DO43" s="154"/>
      <c r="DP43" s="154"/>
      <c r="DQ43" s="154"/>
      <c r="DR43" s="154"/>
      <c r="DS43" s="154"/>
      <c r="DT43" s="154"/>
      <c r="DU43" s="154"/>
      <c r="DV43" s="154"/>
      <c r="DW43" s="154"/>
      <c r="DX43" s="10"/>
      <c r="DY43" s="154"/>
      <c r="DZ43" s="154"/>
      <c r="EA43" s="154"/>
      <c r="EB43" s="154"/>
      <c r="EC43" s="154"/>
      <c r="ED43" s="154"/>
      <c r="EE43" s="154"/>
      <c r="EF43" s="154"/>
      <c r="EG43" s="154"/>
      <c r="EH43" s="154"/>
      <c r="EI43" s="154"/>
      <c r="EJ43" s="154"/>
      <c r="EK43" s="154"/>
      <c r="EL43" s="154"/>
      <c r="EM43" s="154"/>
      <c r="EN43" s="154"/>
      <c r="EO43" s="154"/>
      <c r="EP43" s="154"/>
      <c r="EQ43" s="154"/>
      <c r="ER43" s="154"/>
      <c r="ES43" s="154"/>
      <c r="ET43" s="154"/>
      <c r="EU43" s="154"/>
      <c r="EV43" s="154"/>
      <c r="EW43" s="154"/>
      <c r="EX43" s="154"/>
      <c r="EY43" s="154"/>
      <c r="EZ43" s="154"/>
      <c r="FA43" s="154"/>
      <c r="FB43" s="154"/>
      <c r="FC43" s="154"/>
      <c r="FD43" s="154"/>
      <c r="FE43" s="154"/>
      <c r="FF43" s="154"/>
      <c r="FG43" s="154"/>
      <c r="FH43" s="154"/>
      <c r="FI43" s="10"/>
      <c r="FJ43" s="154"/>
      <c r="FK43" s="154"/>
      <c r="FL43" s="154"/>
      <c r="FM43" s="154"/>
      <c r="FN43" s="154"/>
      <c r="FO43" s="154"/>
      <c r="FP43" s="154"/>
      <c r="FQ43" s="154"/>
      <c r="FR43" s="154"/>
      <c r="FS43" s="154"/>
      <c r="FT43" s="154"/>
      <c r="FU43" s="154"/>
      <c r="FV43" s="154"/>
      <c r="FW43" s="154"/>
      <c r="FX43" s="154"/>
      <c r="FY43" s="154"/>
      <c r="FZ43" s="154"/>
      <c r="GA43" s="154"/>
      <c r="GB43" s="154"/>
      <c r="GC43" s="154"/>
      <c r="GD43" s="154"/>
      <c r="GE43" s="154"/>
      <c r="GF43" s="154"/>
      <c r="GG43" s="154"/>
      <c r="GH43" s="154"/>
      <c r="GI43" s="154"/>
      <c r="GJ43" s="154"/>
      <c r="GK43" s="154"/>
      <c r="GL43" s="154"/>
      <c r="GM43" s="154"/>
      <c r="GN43" s="154"/>
      <c r="GO43" s="154"/>
      <c r="GP43" s="154"/>
      <c r="GQ43" s="154"/>
      <c r="GR43" s="154"/>
      <c r="GS43" s="154"/>
      <c r="GT43" s="154"/>
      <c r="GU43" s="154"/>
      <c r="GV43" s="154"/>
      <c r="GW43" s="154"/>
      <c r="GX43" s="154"/>
      <c r="GY43" s="154"/>
      <c r="GZ43" s="154"/>
      <c r="HA43" s="154"/>
      <c r="HB43" s="154"/>
      <c r="HC43" s="154"/>
      <c r="HD43" s="154"/>
      <c r="HE43" s="154"/>
      <c r="HF43" s="154"/>
      <c r="HG43" s="154"/>
      <c r="HH43" s="154"/>
      <c r="HI43" s="154"/>
      <c r="HJ43" s="154"/>
      <c r="HK43" s="154"/>
      <c r="HL43" s="154"/>
      <c r="HM43" s="154"/>
      <c r="HN43" s="154"/>
      <c r="HO43" s="154"/>
      <c r="HP43" s="154"/>
      <c r="HQ43" s="154"/>
      <c r="HR43" s="154"/>
      <c r="HS43" s="154"/>
      <c r="HT43" s="154"/>
      <c r="HU43" s="154"/>
      <c r="HV43" s="154"/>
      <c r="HW43" s="154"/>
      <c r="HX43" s="154"/>
      <c r="HY43" s="154"/>
      <c r="HZ43" s="154"/>
      <c r="IA43" s="154"/>
      <c r="IB43" s="154"/>
      <c r="IC43" s="154"/>
      <c r="ID43" s="154"/>
      <c r="IE43" s="154"/>
      <c r="IF43" s="154"/>
      <c r="IG43" s="154"/>
      <c r="IH43" s="154"/>
      <c r="II43" s="154"/>
      <c r="IJ43" s="154"/>
      <c r="IK43" s="154"/>
      <c r="IL43" s="154"/>
      <c r="IM43" s="154"/>
      <c r="IN43" s="154"/>
      <c r="IO43" s="154"/>
      <c r="IP43" s="154"/>
      <c r="IQ43" s="154"/>
      <c r="IR43" s="154"/>
      <c r="IS43" s="154"/>
      <c r="IT43" s="154"/>
      <c r="IU43" s="154"/>
      <c r="IV43" s="154"/>
      <c r="IW43" s="154"/>
      <c r="IX43" s="154"/>
      <c r="IY43" s="154"/>
      <c r="IZ43" s="10"/>
      <c r="JA43" s="154"/>
      <c r="JB43" s="154"/>
      <c r="JC43" s="154"/>
      <c r="JD43" s="154"/>
      <c r="JE43" s="154"/>
      <c r="JF43" s="154"/>
      <c r="JG43" s="154"/>
      <c r="JH43" s="154"/>
      <c r="JI43" s="154"/>
      <c r="JJ43" s="154"/>
      <c r="JK43" s="154"/>
      <c r="JL43" s="154"/>
      <c r="JM43" s="154"/>
      <c r="JN43" s="154"/>
      <c r="JO43" s="154"/>
      <c r="JP43" s="154"/>
      <c r="JQ43" s="154"/>
      <c r="JR43" s="10"/>
      <c r="JS43" s="154"/>
      <c r="JT43" s="154"/>
      <c r="JU43" s="154"/>
      <c r="JV43" s="154"/>
      <c r="JW43" s="154"/>
      <c r="JX43" s="154"/>
      <c r="JY43" s="154"/>
      <c r="JZ43" s="154"/>
      <c r="KA43" s="154"/>
      <c r="KB43" s="154"/>
      <c r="KC43" s="154"/>
      <c r="KD43" s="154"/>
      <c r="KE43" s="154"/>
      <c r="KF43" s="154"/>
      <c r="KG43" s="154"/>
      <c r="KH43" s="154"/>
      <c r="KI43" s="27">
        <v>0</v>
      </c>
    </row>
    <row r="44" spans="1:295" s="148" customFormat="1" outlineLevel="1">
      <c r="A44" s="126">
        <f>ROW(A44)-5</f>
        <v>39</v>
      </c>
      <c r="B44" s="126"/>
      <c r="E44" s="148" t="b">
        <v>0</v>
      </c>
      <c r="F44" s="128"/>
      <c r="G44" s="125" t="s">
        <v>918</v>
      </c>
      <c r="H44" s="148">
        <v>3</v>
      </c>
      <c r="I44" s="148">
        <v>3</v>
      </c>
      <c r="J44" s="148">
        <v>2</v>
      </c>
      <c r="K44" s="148">
        <v>4</v>
      </c>
      <c r="L44" s="148">
        <v>3</v>
      </c>
      <c r="M44" s="148">
        <v>3</v>
      </c>
      <c r="N44" s="148">
        <v>3</v>
      </c>
      <c r="O44" s="148">
        <v>3</v>
      </c>
      <c r="P44" s="148">
        <v>3</v>
      </c>
      <c r="Q44" s="148">
        <v>3</v>
      </c>
      <c r="R44" s="148">
        <v>3</v>
      </c>
      <c r="S44" s="148">
        <v>3</v>
      </c>
      <c r="T44" s="148">
        <v>3</v>
      </c>
      <c r="U44" s="148">
        <v>4</v>
      </c>
      <c r="V44" s="148">
        <v>3</v>
      </c>
      <c r="W44" s="148">
        <v>4</v>
      </c>
      <c r="X44" s="148">
        <v>3</v>
      </c>
      <c r="Y44" s="148">
        <v>3</v>
      </c>
      <c r="Z44" s="148">
        <v>0</v>
      </c>
      <c r="AA44" s="140" t="str">
        <f t="array" ref="AA44">PRODUCT($H44:$Z44-$H43:$Z43+1)&amp;" "&amp;AA43&amp;" specific pointers"</f>
        <v>612220032 Base_Test  specific pointers</v>
      </c>
      <c r="AB44" s="10" t="str">
        <f ca="1">IF(COUNTIF(AA$5:AA44,AA44)=1,"-","Dup")</f>
        <v>-</v>
      </c>
      <c r="AC44" s="10"/>
      <c r="AD44" s="154"/>
      <c r="AE44" s="154"/>
      <c r="AF44" s="154"/>
      <c r="AG44" s="154"/>
      <c r="AH44" s="154"/>
      <c r="AI44" s="154"/>
      <c r="AJ44" s="10"/>
      <c r="AK44" s="154"/>
      <c r="AL44" s="154"/>
      <c r="AM44" s="154"/>
      <c r="AN44" s="154"/>
      <c r="AO44" s="154"/>
      <c r="AP44" s="154"/>
      <c r="AQ44" s="154"/>
      <c r="AR44" s="198"/>
      <c r="AS44" s="198"/>
      <c r="AT44" s="198"/>
      <c r="AU44" s="198"/>
      <c r="AV44" s="198"/>
      <c r="AW44" s="10"/>
      <c r="AX44" s="154"/>
      <c r="AY44" s="154"/>
      <c r="AZ44" s="154"/>
      <c r="BA44" s="154"/>
      <c r="BB44" s="154"/>
      <c r="BC44" s="161"/>
      <c r="BD44" s="154"/>
      <c r="BE44" s="154"/>
      <c r="BF44" s="154"/>
      <c r="BG44" s="154"/>
      <c r="BH44" s="154"/>
      <c r="BI44" s="154"/>
      <c r="BJ44" s="154"/>
      <c r="BK44" s="10"/>
      <c r="BL44" s="154"/>
      <c r="BM44" s="154"/>
      <c r="BN44" s="154"/>
      <c r="BO44" s="154"/>
      <c r="BP44" s="154"/>
      <c r="BQ44" s="154"/>
      <c r="BR44" s="154"/>
      <c r="BS44" s="154"/>
      <c r="BT44" s="154"/>
      <c r="BU44" s="154"/>
      <c r="BV44" s="154"/>
      <c r="BW44" s="154"/>
      <c r="BX44" s="154"/>
      <c r="BY44" s="154"/>
      <c r="BZ44" s="154"/>
      <c r="CA44" s="154"/>
      <c r="CB44" s="154"/>
      <c r="CC44" s="154"/>
      <c r="CD44" s="154"/>
      <c r="CE44" s="154"/>
      <c r="CF44" s="154"/>
      <c r="CG44" s="10"/>
      <c r="CH44" s="154"/>
      <c r="CI44" s="154"/>
      <c r="CJ44" s="154"/>
      <c r="CK44" s="154"/>
      <c r="CL44" s="154"/>
      <c r="CM44" s="154"/>
      <c r="CN44" s="154"/>
      <c r="CO44" s="154"/>
      <c r="CP44" s="154"/>
      <c r="CQ44" s="154"/>
      <c r="CR44" s="154"/>
      <c r="CS44" s="154"/>
      <c r="CT44" s="154"/>
      <c r="CU44" s="154"/>
      <c r="CV44" s="154"/>
      <c r="CW44" s="154"/>
      <c r="CX44" s="154"/>
      <c r="CY44" s="154"/>
      <c r="CZ44" s="154"/>
      <c r="DA44" s="154"/>
      <c r="DB44" s="154"/>
      <c r="DC44" s="154"/>
      <c r="DD44" s="154"/>
      <c r="DE44" s="154"/>
      <c r="DF44" s="154"/>
      <c r="DG44" s="154"/>
      <c r="DH44" s="154"/>
      <c r="DI44" s="154"/>
      <c r="DJ44" s="154"/>
      <c r="DK44" s="154"/>
      <c r="DL44" s="154"/>
      <c r="DM44" s="154"/>
      <c r="DN44" s="154"/>
      <c r="DO44" s="167"/>
      <c r="DP44" s="167"/>
      <c r="DQ44" s="154"/>
      <c r="DR44" s="154"/>
      <c r="DS44" s="154"/>
      <c r="DT44" s="154"/>
      <c r="DU44" s="154"/>
      <c r="DV44" s="154"/>
      <c r="DW44" s="154"/>
      <c r="DX44" s="10"/>
      <c r="DY44" s="167"/>
      <c r="DZ44" s="154"/>
      <c r="EA44" s="154"/>
      <c r="EB44" s="154"/>
      <c r="EC44" s="154"/>
      <c r="ED44" s="167"/>
      <c r="EE44" s="154"/>
      <c r="EF44" s="154"/>
      <c r="EG44" s="154"/>
      <c r="EH44" s="154"/>
      <c r="EI44" s="154"/>
      <c r="EJ44" s="154"/>
      <c r="EK44" s="154"/>
      <c r="EL44" s="154"/>
      <c r="EM44" s="154"/>
      <c r="EN44" s="154"/>
      <c r="EO44" s="154"/>
      <c r="EP44" s="154"/>
      <c r="EQ44" s="154"/>
      <c r="ER44" s="154"/>
      <c r="ES44" s="154"/>
      <c r="ET44" s="154"/>
      <c r="EU44" s="154"/>
      <c r="EV44" s="154"/>
      <c r="EW44" s="154"/>
      <c r="EX44" s="154"/>
      <c r="EY44" s="154"/>
      <c r="EZ44" s="154"/>
      <c r="FA44" s="154"/>
      <c r="FB44" s="154"/>
      <c r="FC44" s="167"/>
      <c r="FD44" s="167"/>
      <c r="FE44" s="167"/>
      <c r="FF44" s="167"/>
      <c r="FG44" s="167"/>
      <c r="FH44" s="167"/>
      <c r="FI44" s="10"/>
      <c r="FJ44" s="154"/>
      <c r="FK44" s="154">
        <v>2130</v>
      </c>
      <c r="FL44" s="154"/>
      <c r="FM44" s="154">
        <v>35</v>
      </c>
      <c r="FN44" s="154"/>
      <c r="FO44" s="167"/>
      <c r="FP44" s="167"/>
      <c r="FQ44" s="167"/>
      <c r="FR44" s="167"/>
      <c r="FS44" s="154"/>
      <c r="FT44" s="154"/>
      <c r="FU44" s="167"/>
      <c r="FV44" s="167"/>
      <c r="FW44" s="167"/>
      <c r="FX44" s="167"/>
      <c r="FY44" s="167"/>
      <c r="FZ44" s="167"/>
      <c r="GA44" s="154"/>
      <c r="GB44" s="154"/>
      <c r="GC44" s="167"/>
      <c r="GD44" s="154"/>
      <c r="GE44" s="154"/>
      <c r="GF44" s="154"/>
      <c r="GG44" s="154"/>
      <c r="GH44" s="154"/>
      <c r="GI44" s="154"/>
      <c r="GJ44" s="167"/>
      <c r="GK44" s="167"/>
      <c r="GL44" s="167"/>
      <c r="GM44" s="167"/>
      <c r="GN44" s="154"/>
      <c r="GO44" s="167"/>
      <c r="GP44" s="154"/>
      <c r="GQ44" s="154"/>
      <c r="GR44" s="154"/>
      <c r="GS44" s="154"/>
      <c r="GT44" s="154"/>
      <c r="GU44" s="154"/>
      <c r="GV44" s="154"/>
      <c r="GW44" s="154"/>
      <c r="GX44" s="154"/>
      <c r="GY44" s="154"/>
      <c r="GZ44" s="154"/>
      <c r="HA44" s="154"/>
      <c r="HB44" s="154"/>
      <c r="HC44" s="154"/>
      <c r="HD44" s="154"/>
      <c r="HE44" s="154"/>
      <c r="HF44" s="154"/>
      <c r="HG44" s="154"/>
      <c r="HH44" s="154"/>
      <c r="HI44" s="154"/>
      <c r="HJ44" s="154"/>
      <c r="HK44" s="154"/>
      <c r="HL44" s="154"/>
      <c r="HM44" s="154"/>
      <c r="HN44" s="154"/>
      <c r="HO44" s="154"/>
      <c r="HP44" s="154"/>
      <c r="HQ44" s="154"/>
      <c r="HR44" s="154"/>
      <c r="HS44" s="154"/>
      <c r="HT44" s="154"/>
      <c r="HU44" s="154"/>
      <c r="HV44" s="154"/>
      <c r="HW44" s="154"/>
      <c r="HX44" s="154"/>
      <c r="HY44" s="154"/>
      <c r="HZ44" s="154"/>
      <c r="IA44" s="154"/>
      <c r="IB44" s="154"/>
      <c r="IC44" s="154"/>
      <c r="ID44" s="154"/>
      <c r="IE44" s="154"/>
      <c r="IF44" s="154"/>
      <c r="IG44" s="154"/>
      <c r="IH44" s="154"/>
      <c r="II44" s="154"/>
      <c r="IJ44" s="154"/>
      <c r="IK44" s="154"/>
      <c r="IL44" s="154"/>
      <c r="IM44" s="154"/>
      <c r="IN44" s="154"/>
      <c r="IO44" s="154"/>
      <c r="IP44" s="154"/>
      <c r="IQ44" s="154"/>
      <c r="IR44" s="154"/>
      <c r="IS44" s="154"/>
      <c r="IT44" s="154"/>
      <c r="IU44" s="154"/>
      <c r="IV44" s="154"/>
      <c r="IW44" s="154"/>
      <c r="IX44" s="154"/>
      <c r="IY44" s="154"/>
      <c r="IZ44" s="10"/>
      <c r="JA44" s="154"/>
      <c r="JB44" s="154"/>
      <c r="JC44" s="154"/>
      <c r="JD44" s="154"/>
      <c r="JE44" s="154"/>
      <c r="JF44" s="154"/>
      <c r="JG44" s="154"/>
      <c r="JH44" s="154"/>
      <c r="JI44" s="154"/>
      <c r="JJ44" s="154"/>
      <c r="JK44" s="154"/>
      <c r="JL44" s="167"/>
      <c r="JM44" s="167"/>
      <c r="JN44" s="167"/>
      <c r="JO44" s="167"/>
      <c r="JP44" s="167"/>
      <c r="JQ44" s="154"/>
      <c r="JR44" s="10"/>
      <c r="JS44" s="154"/>
      <c r="JT44" s="154"/>
      <c r="JU44" s="154"/>
      <c r="JV44" s="154"/>
      <c r="JW44" s="154"/>
      <c r="JX44" s="154"/>
      <c r="JY44" s="154"/>
      <c r="JZ44" s="154"/>
      <c r="KA44" s="154"/>
      <c r="KB44" s="154"/>
      <c r="KC44" s="154"/>
      <c r="KD44" s="154"/>
      <c r="KE44" s="154"/>
      <c r="KF44" s="154"/>
      <c r="KG44" s="154"/>
      <c r="KH44" s="154"/>
      <c r="KI44" s="27">
        <v>0</v>
      </c>
    </row>
    <row r="45" spans="1:295" s="148" customFormat="1" outlineLevel="1">
      <c r="A45" s="126">
        <f t="shared" si="13"/>
        <v>40</v>
      </c>
      <c r="B45" s="126">
        <f>$A$7</f>
        <v>2</v>
      </c>
      <c r="C45" s="148">
        <v>101</v>
      </c>
      <c r="D45" s="148" t="s">
        <v>884</v>
      </c>
      <c r="E45" s="148" t="b">
        <v>1</v>
      </c>
      <c r="F45" s="148" t="b">
        <v>0</v>
      </c>
      <c r="G45" s="148" t="b">
        <f>E45</f>
        <v>1</v>
      </c>
      <c r="H45" s="32">
        <v>3</v>
      </c>
      <c r="I45" s="32">
        <v>2</v>
      </c>
      <c r="J45" s="32">
        <v>1</v>
      </c>
      <c r="K45" s="32">
        <v>1</v>
      </c>
      <c r="L45" s="32">
        <v>1</v>
      </c>
      <c r="M45" s="32">
        <v>1</v>
      </c>
      <c r="N45" s="32">
        <v>1</v>
      </c>
      <c r="O45" s="32">
        <v>1</v>
      </c>
      <c r="P45" s="32">
        <v>1</v>
      </c>
      <c r="Q45" s="32">
        <v>1</v>
      </c>
      <c r="R45" s="32">
        <v>2</v>
      </c>
      <c r="S45" s="32">
        <v>1</v>
      </c>
      <c r="T45" s="32">
        <v>1</v>
      </c>
      <c r="U45" s="32">
        <v>1</v>
      </c>
      <c r="V45" s="32">
        <v>1</v>
      </c>
      <c r="W45" s="32">
        <v>1</v>
      </c>
      <c r="X45" s="32">
        <v>1</v>
      </c>
      <c r="Y45" s="32">
        <v>1</v>
      </c>
      <c r="AA45" s="142" t="str" cm="1">
        <f t="array" aca="1" ref="AA45" ca="1">TEXT(LEFT(OFFSET(AA45,-1,0),5)+1,"00000")&amp;MID(OFFSET(AA45,-1,0),6,FIND(" ",OFFSET(AA45,-1,0),7)-5)
&amp;INDEX(DataMaster!$B$10:$B$12,$I45)&amp;IF($J45=1,""," Risk"&amp;INDEX(i.risk_aversion,$J45,1))&amp;IF($K45=1,""," REV"&amp;INDEX(DataMaster!$B$54:$B$58,$K45))&amp;IF($L45=1,""," Minroe"&amp;INDEX(minroe,$L45))&amp;IF($M45=1,""," Overdraw"&amp;INDEX(overdraw,$M45))
&amp;IF($N45=1,""," Mach"&amp;INDEX(i.mach_option,$N45))
&amp;IF($O45=1,""," Interest"&amp;INDEX(i.interest_rate,$O45))&amp;IF($P45=1,""," Opp cost"&amp;INDEX(i.opp_cost_capital,$P45))&amp;IF($Q45=1,""," Casual_ub"&amp;INDEX(i.casual_ub,$Q45))&amp;IF($R45=1,""," Cropgraze"&amp;INDEX(i.cropgraze_inc,$R45))
&amp;IF($S45=1,""," Yield"&amp;INDEX(i.all_rot_yield,$S45))&amp;IF($T45=1,""," Pasture"&amp;INDEX(i.pasture_prod,$T45))&amp;IF($U45=1,""," Scan"&amp;INDEX(i.scan,$U45))
&amp;IF($JL45=1,""," WP"&amp;TEXT($JL45*100,"000p"))&amp;IF($JM45=1,""," MP"&amp;TEXT($JM45*100,"000p"))&amp;IF($JN45=1,""," GP"&amp;TEXT($JN45*100,"000p"))&amp;IF($JO45=1,""," Can"&amp;TEXT($JO45*100,"000p"))
&amp;" (F"&amp;3+IFERROR(1*$CH45,0)+IFERROR(1*$CI45,0)&amp;3-IFERROR(1*NOT($CK45),0)&amp;"N"&amp;$CP45&amp;$CQ45&amp;")"
&amp;IFERROR(" pas%"&amp;FK45/2130*100,"")&amp;IFERROR(" SR "&amp;FM45/1,"")&amp;IFERROR(" Sup "&amp;FN45/1,"")&amp;IF(JH45=50," 50 percentile prices","")&amp;IFERROR(" Min_sale_age_"&amp;GV45/1,"")&amp;IF($GX45=TRUE," Rot_constrained","")</f>
        <v>612230032 DSP CropgrazeFALSE (F33N11)</v>
      </c>
      <c r="AB45" s="10" t="str">
        <f ca="1">IF(COUNTIF(AA$5:AA45,AA45)=1,"-","Dup")</f>
        <v>-</v>
      </c>
      <c r="AC45" s="10"/>
      <c r="AD45" s="167" t="b">
        <v>0</v>
      </c>
      <c r="AE45" s="167" t="b">
        <v>0</v>
      </c>
      <c r="AF45" s="167" t="b">
        <v>1</v>
      </c>
      <c r="AG45" s="167" t="b">
        <v>0</v>
      </c>
      <c r="AH45" s="167" t="b">
        <v>0</v>
      </c>
      <c r="AI45" s="167" t="b">
        <v>1</v>
      </c>
      <c r="AJ45" s="10"/>
      <c r="AK45" s="166" t="b">
        <f t="shared" ref="AK45:AP141" si="214">INDEX(model_structure,$I45,AK$15)</f>
        <v>0</v>
      </c>
      <c r="AL45" s="166" t="str">
        <f t="shared" si="214"/>
        <v>-</v>
      </c>
      <c r="AM45" s="166" t="b">
        <f t="shared" si="214"/>
        <v>0</v>
      </c>
      <c r="AN45" s="166" t="b">
        <f t="shared" si="214"/>
        <v>1</v>
      </c>
      <c r="AO45" s="166" t="b">
        <f t="shared" si="214"/>
        <v>0</v>
      </c>
      <c r="AP45" s="166" t="b">
        <f t="shared" si="214"/>
        <v>0</v>
      </c>
      <c r="AQ45" s="166">
        <f t="shared" ref="AQ45:AQ141" si="215">INDEX(minroe,$L45)</f>
        <v>0</v>
      </c>
      <c r="AR45" s="166" t="b">
        <f t="shared" ref="AR45:AV141" si="216">INDEX(i.risk_aversion,$J45,AR$15)</f>
        <v>0</v>
      </c>
      <c r="AS45" s="166" t="b">
        <f t="shared" si="216"/>
        <v>0</v>
      </c>
      <c r="AT45" s="166" t="str">
        <f t="shared" si="216"/>
        <v>-</v>
      </c>
      <c r="AU45" s="166" t="str">
        <f t="shared" si="216"/>
        <v>-</v>
      </c>
      <c r="AV45" s="166" t="str">
        <f t="shared" si="216"/>
        <v>-</v>
      </c>
      <c r="AW45" s="10"/>
      <c r="AX45" s="166" t="b">
        <f t="shared" ref="AX45:AX141" si="217">INDEX(model_structure,$I45,AX$15)</f>
        <v>1</v>
      </c>
      <c r="AY45" s="168" t="b">
        <f t="shared" ref="AY45:BV141" ca="1" si="218">OFFSET(AY$5,$B45,0)</f>
        <v>1</v>
      </c>
      <c r="AZ45" s="168" t="b">
        <f t="shared" ca="1" si="218"/>
        <v>1</v>
      </c>
      <c r="BA45" s="167">
        <f>VALUE($H45&amp;MIN(2,$I45)&amp;"08")</f>
        <v>3208</v>
      </c>
      <c r="BB45" s="168" t="str">
        <f t="shared" ca="1" si="218"/>
        <v>-</v>
      </c>
      <c r="BC45" s="168" t="str">
        <f t="shared" ca="1" si="218"/>
        <v>-</v>
      </c>
      <c r="BD45" s="168" t="str">
        <f t="shared" ca="1" si="218"/>
        <v>-</v>
      </c>
      <c r="BE45" s="168" t="str">
        <f t="shared" ca="1" si="218"/>
        <v>-</v>
      </c>
      <c r="BF45" s="168" t="str">
        <f t="shared" ca="1" si="218"/>
        <v>-</v>
      </c>
      <c r="BG45" s="168">
        <f t="shared" ca="1" si="218"/>
        <v>1</v>
      </c>
      <c r="BH45" s="168">
        <f t="shared" ca="1" si="218"/>
        <v>1</v>
      </c>
      <c r="BI45" s="168" t="str">
        <f t="shared" ca="1" si="218"/>
        <v>-</v>
      </c>
      <c r="BJ45" s="168" t="str">
        <f t="shared" ca="1" si="218"/>
        <v>-</v>
      </c>
      <c r="BK45" s="10"/>
      <c r="BL45" s="168" t="str">
        <f t="shared" ca="1" si="218"/>
        <v>-</v>
      </c>
      <c r="BM45" s="168" t="str">
        <f t="shared" ca="1" si="218"/>
        <v>-</v>
      </c>
      <c r="BN45" s="168" t="str">
        <f t="shared" ca="1" si="218"/>
        <v>-</v>
      </c>
      <c r="BO45" s="168" t="str">
        <f t="shared" ca="1" si="218"/>
        <v>-</v>
      </c>
      <c r="BP45" s="168" t="str">
        <f t="shared" ca="1" si="218"/>
        <v>-</v>
      </c>
      <c r="BQ45" s="168" t="str">
        <f t="shared" ca="1" si="218"/>
        <v>-</v>
      </c>
      <c r="BR45" s="168" t="str">
        <f t="shared" ca="1" si="218"/>
        <v>-</v>
      </c>
      <c r="BS45" s="168" t="str">
        <f t="shared" ca="1" si="218"/>
        <v>-</v>
      </c>
      <c r="BT45" s="168" t="str">
        <f t="shared" ca="1" si="218"/>
        <v>-</v>
      </c>
      <c r="BU45" s="168" t="str">
        <f t="shared" ca="1" si="218"/>
        <v>-</v>
      </c>
      <c r="BV45" s="168" t="str">
        <f t="shared" ca="1" si="218"/>
        <v>-</v>
      </c>
      <c r="BW45" s="166" t="str" cm="1">
        <f t="array" ref="BW45">INDEX(i.rev,$K45,BW$15)</f>
        <v>-</v>
      </c>
      <c r="BX45" s="166" t="str" cm="1">
        <f t="array" ref="BX45">INDEX(i.rev,$K45,BX$15)</f>
        <v>-</v>
      </c>
      <c r="BY45" s="166" t="str" cm="1">
        <f t="array" ref="BY45">INDEX(i.rev,$K45,BY$15)</f>
        <v>-</v>
      </c>
      <c r="BZ45" s="166" t="str" cm="1">
        <f t="array" ref="BZ45">INDEX(i.rev,$K45,BZ$15)</f>
        <v>-</v>
      </c>
      <c r="CA45" s="166" t="str" cm="1">
        <f t="array" ref="CA45">INDEX(i.rev,$K45,CA$15)</f>
        <v>-</v>
      </c>
      <c r="CB45" s="166" t="str" cm="1">
        <f t="array" ref="CB45">INDEX(i.rev,$K45,CB$15)</f>
        <v>-</v>
      </c>
      <c r="CC45" s="166" t="str" cm="1">
        <f t="array" ref="CC45">INDEX(i.rev,$K45,CC$15)</f>
        <v>-</v>
      </c>
      <c r="CD45" s="166" t="str" cm="1">
        <f t="array" ref="CD45">INDEX(i.rev,$K45,CD$15)</f>
        <v>-</v>
      </c>
      <c r="CE45" s="166" t="str" cm="1">
        <f t="array" ref="CE45">INDEX(i.rev,$K45,CE$15)</f>
        <v>-</v>
      </c>
      <c r="CF45" s="166" t="str" cm="1">
        <f t="array" ref="CF45">INDEX(i.rev,$K45,CF$15)</f>
        <v>-</v>
      </c>
      <c r="CG45" s="10"/>
      <c r="CH45" s="168" t="str">
        <f t="shared" ref="CH45:DQ141" ca="1" si="219">OFFSET(CH$5,$B45,0)</f>
        <v>-</v>
      </c>
      <c r="CI45" s="168" t="str">
        <f t="shared" ca="1" si="219"/>
        <v>-</v>
      </c>
      <c r="CJ45" s="168" t="str">
        <f t="shared" ca="1" si="219"/>
        <v>-</v>
      </c>
      <c r="CK45" s="168" t="str">
        <f t="shared" ca="1" si="219"/>
        <v>-</v>
      </c>
      <c r="CL45" s="168" t="str">
        <f t="shared" ca="1" si="219"/>
        <v>-</v>
      </c>
      <c r="CM45" s="168" t="str">
        <f t="shared" ca="1" si="219"/>
        <v>-</v>
      </c>
      <c r="CN45" s="168" t="str">
        <f t="shared" ca="1" si="219"/>
        <v>-</v>
      </c>
      <c r="CO45" s="168" t="str">
        <f t="shared" ca="1" si="219"/>
        <v>-</v>
      </c>
      <c r="CP45" s="168">
        <f t="shared" ca="1" si="219"/>
        <v>1</v>
      </c>
      <c r="CQ45" s="168">
        <f t="shared" ref="CQ45" ca="1" si="220">OFFSET(CQ$5,$B45,0)</f>
        <v>1</v>
      </c>
      <c r="CR45" s="168">
        <f t="shared" ca="1" si="219"/>
        <v>0</v>
      </c>
      <c r="CS45" s="168" t="str">
        <f t="shared" ca="1" si="219"/>
        <v>-</v>
      </c>
      <c r="CT45" s="168" t="str">
        <f t="shared" ca="1" si="219"/>
        <v>-</v>
      </c>
      <c r="CU45" s="168" t="str">
        <f t="shared" ca="1" si="219"/>
        <v>-</v>
      </c>
      <c r="CV45" s="168" t="str">
        <f t="shared" ca="1" si="219"/>
        <v>-</v>
      </c>
      <c r="CW45" s="168" t="str">
        <f t="shared" ca="1" si="219"/>
        <v>-</v>
      </c>
      <c r="CX45" s="168" t="str">
        <f t="shared" ca="1" si="219"/>
        <v>-</v>
      </c>
      <c r="CY45" s="168" t="str">
        <f t="shared" ca="1" si="219"/>
        <v>-</v>
      </c>
      <c r="CZ45" s="168">
        <f t="shared" ca="1" si="219"/>
        <v>0</v>
      </c>
      <c r="DA45" s="168" t="str">
        <f t="shared" ca="1" si="219"/>
        <v>-</v>
      </c>
      <c r="DB45" s="168" t="str">
        <f t="shared" ca="1" si="219"/>
        <v>-</v>
      </c>
      <c r="DC45" s="168" t="str">
        <f t="shared" ca="1" si="219"/>
        <v>-</v>
      </c>
      <c r="DD45" s="168" t="str">
        <f t="shared" ca="1" si="219"/>
        <v>-</v>
      </c>
      <c r="DE45" s="168" t="str">
        <f t="shared" ca="1" si="219"/>
        <v>-</v>
      </c>
      <c r="DF45" s="168">
        <f t="shared" ca="1" si="219"/>
        <v>0</v>
      </c>
      <c r="DG45" s="168">
        <f t="shared" ca="1" si="219"/>
        <v>0</v>
      </c>
      <c r="DH45" s="168">
        <f t="shared" ca="1" si="219"/>
        <v>0</v>
      </c>
      <c r="DI45" s="168">
        <f t="shared" ca="1" si="219"/>
        <v>0</v>
      </c>
      <c r="DJ45" s="168">
        <f t="shared" ca="1" si="219"/>
        <v>0</v>
      </c>
      <c r="DK45" s="168">
        <f t="shared" ca="1" si="219"/>
        <v>0</v>
      </c>
      <c r="DL45" s="168">
        <f t="shared" ca="1" si="219"/>
        <v>0</v>
      </c>
      <c r="DM45" s="168" t="str">
        <f t="shared" ca="1" si="219"/>
        <v>-</v>
      </c>
      <c r="DN45" s="168" t="str">
        <f t="shared" ca="1" si="219"/>
        <v>-</v>
      </c>
      <c r="DO45" s="168" t="str">
        <f t="shared" ca="1" si="219"/>
        <v>-</v>
      </c>
      <c r="DP45" s="168" t="str">
        <f t="shared" ca="1" si="219"/>
        <v>-</v>
      </c>
      <c r="DQ45" s="168" t="str">
        <f t="shared" ca="1" si="219"/>
        <v>-</v>
      </c>
      <c r="DR45" s="168" t="str">
        <f t="shared" ref="DR45:GG141" ca="1" si="221">OFFSET(DR$5,$B45,0)</f>
        <v>-</v>
      </c>
      <c r="DS45" s="168" t="str">
        <f t="shared" ca="1" si="221"/>
        <v>-</v>
      </c>
      <c r="DT45" s="168" t="str">
        <f t="shared" ca="1" si="221"/>
        <v>-</v>
      </c>
      <c r="DU45" s="168" t="str">
        <f t="shared" ca="1" si="221"/>
        <v>-</v>
      </c>
      <c r="DV45" s="168" t="str">
        <f t="shared" ca="1" si="221"/>
        <v>-</v>
      </c>
      <c r="DW45" s="168" t="str">
        <f t="shared" ca="1" si="221"/>
        <v>-</v>
      </c>
      <c r="DX45" s="10"/>
      <c r="DY45" s="168">
        <f t="shared" ca="1" si="221"/>
        <v>1</v>
      </c>
      <c r="DZ45" s="168" t="str">
        <f t="shared" ca="1" si="221"/>
        <v>-</v>
      </c>
      <c r="EA45" s="168" t="str">
        <f t="shared" ca="1" si="221"/>
        <v>-</v>
      </c>
      <c r="EB45" s="168" t="str">
        <f t="shared" ca="1" si="221"/>
        <v>-</v>
      </c>
      <c r="EC45" s="168" t="str">
        <f t="shared" ca="1" si="221"/>
        <v>-</v>
      </c>
      <c r="ED45" s="168" t="b">
        <f t="shared" ca="1" si="221"/>
        <v>0</v>
      </c>
      <c r="EE45" s="168" t="str">
        <f t="shared" ca="1" si="221"/>
        <v>-</v>
      </c>
      <c r="EF45" s="168">
        <f t="shared" ca="1" si="221"/>
        <v>0</v>
      </c>
      <c r="EG45" s="168" t="str">
        <f t="shared" ca="1" si="221"/>
        <v>-</v>
      </c>
      <c r="EH45" s="166" cm="1">
        <f t="array" ref="EH45">INDEX(i.rev,$K45,EH$15)</f>
        <v>1</v>
      </c>
      <c r="EI45" s="168">
        <f t="shared" ca="1" si="221"/>
        <v>0</v>
      </c>
      <c r="EJ45" s="168">
        <f t="shared" ca="1" si="221"/>
        <v>1</v>
      </c>
      <c r="EK45" s="168">
        <f t="shared" ca="1" si="221"/>
        <v>0</v>
      </c>
      <c r="EL45" s="168">
        <f t="shared" ca="1" si="221"/>
        <v>1</v>
      </c>
      <c r="EM45" s="168">
        <f t="shared" ca="1" si="221"/>
        <v>1</v>
      </c>
      <c r="EN45" s="168">
        <f t="shared" ca="1" si="221"/>
        <v>1</v>
      </c>
      <c r="EO45" s="168">
        <f t="shared" ca="1" si="221"/>
        <v>0</v>
      </c>
      <c r="EP45" s="168">
        <f t="shared" ca="1" si="221"/>
        <v>0</v>
      </c>
      <c r="EQ45" s="168">
        <f t="shared" ca="1" si="221"/>
        <v>0</v>
      </c>
      <c r="ER45" s="168">
        <f t="shared" ca="1" si="221"/>
        <v>0</v>
      </c>
      <c r="ES45" s="168">
        <f t="shared" ca="1" si="221"/>
        <v>0</v>
      </c>
      <c r="ET45" s="168">
        <f t="shared" ca="1" si="221"/>
        <v>0</v>
      </c>
      <c r="EU45" s="168">
        <f t="shared" ca="1" si="221"/>
        <v>0</v>
      </c>
      <c r="EV45" s="168">
        <f t="shared" ca="1" si="221"/>
        <v>0</v>
      </c>
      <c r="EW45" s="168">
        <f t="shared" ca="1" si="221"/>
        <v>0</v>
      </c>
      <c r="EX45" s="168">
        <f t="shared" ca="1" si="221"/>
        <v>0</v>
      </c>
      <c r="EY45" s="166" cm="1">
        <f t="array" ref="EY45">INDEX(i.rev,$K45,EY$15)</f>
        <v>0</v>
      </c>
      <c r="EZ45" s="168">
        <f t="shared" ca="1" si="221"/>
        <v>0</v>
      </c>
      <c r="FA45" s="166" cm="1">
        <f t="array" ref="FA45">INDEX(i.rev,$K45,FA$15)</f>
        <v>1</v>
      </c>
      <c r="FB45" s="168">
        <f t="shared" ca="1" si="221"/>
        <v>0</v>
      </c>
      <c r="FC45" s="168">
        <f t="shared" ca="1" si="221"/>
        <v>0</v>
      </c>
      <c r="FD45" s="168">
        <f t="shared" ca="1" si="221"/>
        <v>0</v>
      </c>
      <c r="FE45" s="168">
        <f t="shared" ca="1" si="221"/>
        <v>0</v>
      </c>
      <c r="FF45" s="168">
        <f t="shared" ca="1" si="221"/>
        <v>0</v>
      </c>
      <c r="FG45" s="168">
        <f t="shared" ca="1" si="221"/>
        <v>0</v>
      </c>
      <c r="FH45" s="168">
        <f t="shared" ca="1" si="221"/>
        <v>0</v>
      </c>
      <c r="FI45" s="10"/>
      <c r="FJ45" s="168" t="str">
        <f t="shared" ca="1" si="221"/>
        <v>-</v>
      </c>
      <c r="FK45" s="168" t="str">
        <f t="shared" ca="1" si="221"/>
        <v>-</v>
      </c>
      <c r="FL45" s="168" t="str">
        <f t="shared" ca="1" si="221"/>
        <v>-</v>
      </c>
      <c r="FM45" s="168" t="str">
        <f t="shared" ca="1" si="221"/>
        <v>-</v>
      </c>
      <c r="FN45" s="168" t="str">
        <f t="shared" ref="FN45:FN141" ca="1" si="222">OFFSET(FN$5,$B45,0)</f>
        <v>-</v>
      </c>
      <c r="FO45" s="166" t="b">
        <f t="shared" ref="FO45:FQ141" si="223">INDEX(i.TOL,$H45,FO$15)</f>
        <v>0</v>
      </c>
      <c r="FP45" s="166" t="b">
        <f t="shared" si="223"/>
        <v>0</v>
      </c>
      <c r="FQ45" s="166" t="b">
        <f t="shared" si="223"/>
        <v>1</v>
      </c>
      <c r="FR45" s="168">
        <f t="shared" ca="1" si="221"/>
        <v>0</v>
      </c>
      <c r="FS45" s="166">
        <f t="shared" ref="FS45:FT141" si="224">INDEX(i.scan,$U45)</f>
        <v>1</v>
      </c>
      <c r="FT45" s="166">
        <f t="shared" si="224"/>
        <v>1</v>
      </c>
      <c r="FU45" s="168" t="str">
        <f t="shared" ca="1" si="221"/>
        <v>-</v>
      </c>
      <c r="FV45" s="168" t="str">
        <f t="shared" ca="1" si="221"/>
        <v>-</v>
      </c>
      <c r="FW45" s="168" t="str">
        <f t="shared" ca="1" si="221"/>
        <v>-</v>
      </c>
      <c r="FX45" s="168" t="str">
        <f t="shared" ca="1" si="221"/>
        <v>-</v>
      </c>
      <c r="FY45" s="168" t="str">
        <f t="shared" ca="1" si="221"/>
        <v>-</v>
      </c>
      <c r="FZ45" s="168" t="str">
        <f t="shared" ca="1" si="221"/>
        <v>-</v>
      </c>
      <c r="GA45" s="168" t="str">
        <f t="shared" ca="1" si="221"/>
        <v>-</v>
      </c>
      <c r="GB45" s="168" t="str">
        <f t="shared" ca="1" si="221"/>
        <v>-</v>
      </c>
      <c r="GC45" s="168" t="str">
        <f t="shared" ca="1" si="221"/>
        <v>-</v>
      </c>
      <c r="GD45" s="168" t="b">
        <f t="shared" ca="1" si="221"/>
        <v>1</v>
      </c>
      <c r="GE45" s="168" t="str">
        <f t="shared" ca="1" si="221"/>
        <v>-</v>
      </c>
      <c r="GF45" s="168" t="str">
        <f t="shared" ca="1" si="221"/>
        <v>-</v>
      </c>
      <c r="GG45" s="168" t="str">
        <f t="shared" ref="GG45:GV140" ca="1" si="225">OFFSET(GG$5,$B45,0)</f>
        <v>-</v>
      </c>
      <c r="GH45" s="168" t="str">
        <f t="shared" ref="GH45:GW141" ca="1" si="226">OFFSET(GH$5,$B45,0)</f>
        <v>-</v>
      </c>
      <c r="GI45" s="168" t="str">
        <f t="shared" ref="GI45:GW140" ca="1" si="227">OFFSET(GI$5,$B45,0)</f>
        <v>-</v>
      </c>
      <c r="GJ45" s="168" t="str">
        <f t="shared" ref="GJ45:IY141" ca="1" si="228">OFFSET(GJ$5,$B45,0)</f>
        <v>-</v>
      </c>
      <c r="GK45" s="168" t="str">
        <f t="shared" ca="1" si="228"/>
        <v>-</v>
      </c>
      <c r="GL45" s="168" t="str">
        <f t="shared" ca="1" si="228"/>
        <v>-</v>
      </c>
      <c r="GM45" s="168" t="str">
        <f t="shared" ca="1" si="228"/>
        <v>-</v>
      </c>
      <c r="GN45" s="168" t="str">
        <f t="shared" ca="1" si="228"/>
        <v>-</v>
      </c>
      <c r="GO45" s="168" t="str">
        <f t="shared" ca="1" si="228"/>
        <v>-</v>
      </c>
      <c r="GP45" s="168" t="str">
        <f t="shared" ca="1" si="228"/>
        <v>-</v>
      </c>
      <c r="GQ45" s="168" t="str">
        <f t="shared" ca="1" si="228"/>
        <v>-</v>
      </c>
      <c r="GR45" s="168" t="str">
        <f t="shared" ca="1" si="228"/>
        <v>-</v>
      </c>
      <c r="GS45" s="168">
        <f t="shared" ca="1" si="228"/>
        <v>500</v>
      </c>
      <c r="GT45" s="168">
        <f t="shared" ca="1" si="228"/>
        <v>500</v>
      </c>
      <c r="GU45" s="168" t="str">
        <f t="shared" ca="1" si="228"/>
        <v>-</v>
      </c>
      <c r="GV45" s="168" t="str">
        <f t="shared" ca="1" si="228"/>
        <v>-</v>
      </c>
      <c r="GW45" s="168" t="str">
        <f t="shared" ca="1" si="228"/>
        <v>-</v>
      </c>
      <c r="GX45" s="193" t="b">
        <v>0</v>
      </c>
      <c r="GY45" s="193">
        <v>0</v>
      </c>
      <c r="GZ45" s="193">
        <v>30</v>
      </c>
      <c r="HA45" s="193">
        <v>30</v>
      </c>
      <c r="HB45" s="193">
        <v>0</v>
      </c>
      <c r="HC45" s="193">
        <v>0</v>
      </c>
      <c r="HD45" s="193">
        <v>30</v>
      </c>
      <c r="HE45" s="193">
        <v>0</v>
      </c>
      <c r="HF45" s="193">
        <v>0</v>
      </c>
      <c r="HG45" s="193">
        <v>30</v>
      </c>
      <c r="HH45" s="193">
        <v>30</v>
      </c>
      <c r="HI45" s="193">
        <v>0</v>
      </c>
      <c r="HJ45" s="193">
        <v>0</v>
      </c>
      <c r="HK45" s="193">
        <v>0</v>
      </c>
      <c r="HL45" s="193">
        <v>0</v>
      </c>
      <c r="HM45" s="193">
        <v>0</v>
      </c>
      <c r="HN45" s="193">
        <v>131.36000000000001</v>
      </c>
      <c r="HO45" s="193">
        <v>0</v>
      </c>
      <c r="HP45" s="193">
        <v>131.36000000000001</v>
      </c>
      <c r="HQ45" s="193">
        <v>131.36000000000001</v>
      </c>
      <c r="HR45" s="193">
        <v>0</v>
      </c>
      <c r="HS45" s="193">
        <v>131.36000000000001</v>
      </c>
      <c r="HT45" s="193">
        <v>131.36000000000001</v>
      </c>
      <c r="HU45" s="193">
        <v>0</v>
      </c>
      <c r="HV45" s="193">
        <v>0</v>
      </c>
      <c r="HW45" s="193">
        <v>131.36000000000001</v>
      </c>
      <c r="HX45" s="193">
        <v>131.36000000000001</v>
      </c>
      <c r="HY45" s="193">
        <v>89.55</v>
      </c>
      <c r="HZ45" s="193">
        <v>131.36000000000001</v>
      </c>
      <c r="IA45" s="193">
        <v>89.55</v>
      </c>
      <c r="IB45" s="193">
        <v>150</v>
      </c>
      <c r="IC45" s="193">
        <v>150</v>
      </c>
      <c r="ID45" s="193">
        <v>0</v>
      </c>
      <c r="IE45" s="193">
        <v>0</v>
      </c>
      <c r="IF45" s="193">
        <v>150</v>
      </c>
      <c r="IG45" s="193">
        <v>0</v>
      </c>
      <c r="IH45" s="193">
        <v>0</v>
      </c>
      <c r="II45" s="193">
        <v>150</v>
      </c>
      <c r="IJ45" s="193">
        <v>150</v>
      </c>
      <c r="IK45" s="193">
        <v>0</v>
      </c>
      <c r="IL45" s="193">
        <v>0</v>
      </c>
      <c r="IM45" s="193">
        <v>0</v>
      </c>
      <c r="IN45" s="193">
        <v>0</v>
      </c>
      <c r="IO45" s="193">
        <v>0</v>
      </c>
      <c r="IP45" s="193">
        <v>0</v>
      </c>
      <c r="IQ45" s="193">
        <v>0</v>
      </c>
      <c r="IR45" s="193">
        <v>0</v>
      </c>
      <c r="IS45" s="193">
        <v>0</v>
      </c>
      <c r="IT45" s="193">
        <v>0</v>
      </c>
      <c r="IU45" s="193">
        <v>0</v>
      </c>
      <c r="IV45" s="193">
        <v>0</v>
      </c>
      <c r="IW45" s="193">
        <v>0</v>
      </c>
      <c r="IX45" s="193">
        <v>0</v>
      </c>
      <c r="IY45" s="193">
        <v>0</v>
      </c>
      <c r="IZ45" s="10"/>
      <c r="JA45" s="166">
        <f t="shared" ref="JA45:JA141" si="229">INDEX(i.interest_rate,$O45)</f>
        <v>4.4999999999999998E-2</v>
      </c>
      <c r="JB45" s="166">
        <f t="shared" ref="JB45:JB141" si="230">INDEX(i.opp_cost_capital,$P45)</f>
        <v>4.4999999999999998E-2</v>
      </c>
      <c r="JC45" s="168">
        <f t="shared" ref="JC45:KH141" ca="1" si="231">OFFSET(JC$5,$B45,0)</f>
        <v>1</v>
      </c>
      <c r="JD45" s="168">
        <f t="shared" ca="1" si="231"/>
        <v>0</v>
      </c>
      <c r="JE45" s="168">
        <f t="shared" ca="1" si="231"/>
        <v>1</v>
      </c>
      <c r="JF45" s="168">
        <f t="shared" ca="1" si="231"/>
        <v>1</v>
      </c>
      <c r="JG45" s="168">
        <f t="shared" ca="1" si="231"/>
        <v>0</v>
      </c>
      <c r="JH45" s="168">
        <f t="shared" ca="1" si="231"/>
        <v>70</v>
      </c>
      <c r="JI45" s="168">
        <f t="shared" ca="1" si="231"/>
        <v>50</v>
      </c>
      <c r="JJ45" s="168">
        <f t="shared" ca="1" si="231"/>
        <v>70</v>
      </c>
      <c r="JK45" s="168">
        <f t="shared" ca="1" si="231"/>
        <v>50</v>
      </c>
      <c r="JL45" s="166">
        <f>INDEX(i.GrainPrices,$X45,JL$15)</f>
        <v>1</v>
      </c>
      <c r="JM45" s="166">
        <f>INDEX(i.GrainPrices,$X45,JM$15)</f>
        <v>1</v>
      </c>
      <c r="JN45" s="166">
        <f>INDEX(i.GrainPrices,$X45,JN$15)</f>
        <v>1</v>
      </c>
      <c r="JO45" s="166">
        <f t="shared" ref="JO45:JP141" si="232">INDEX(i.GrainPrices_k,$Y45,JO$15)</f>
        <v>1</v>
      </c>
      <c r="JP45" s="166">
        <f t="shared" si="232"/>
        <v>1</v>
      </c>
      <c r="JQ45" s="168">
        <f t="shared" ca="1" si="231"/>
        <v>1</v>
      </c>
      <c r="JR45" s="10"/>
      <c r="JS45" s="168">
        <f t="shared" ca="1" si="231"/>
        <v>1</v>
      </c>
      <c r="JT45" s="166">
        <f t="shared" ref="JT45:JT141" si="233">INDEX(i.pasture_prod,$T45)</f>
        <v>1</v>
      </c>
      <c r="JU45" s="168">
        <f t="shared" ca="1" si="231"/>
        <v>1</v>
      </c>
      <c r="JV45" s="168">
        <f t="shared" ca="1" si="231"/>
        <v>1</v>
      </c>
      <c r="JW45" s="168">
        <f t="shared" ca="1" si="231"/>
        <v>1</v>
      </c>
      <c r="JX45" s="168">
        <f t="shared" ca="1" si="231"/>
        <v>1</v>
      </c>
      <c r="JY45" s="168">
        <f t="shared" ca="1" si="231"/>
        <v>1</v>
      </c>
      <c r="JZ45" s="168">
        <f t="shared" ca="1" si="231"/>
        <v>1</v>
      </c>
      <c r="KA45" s="166">
        <f t="shared" ref="KA45:KA141" si="234">INDEX(i.pasture_prod,$T45)</f>
        <v>1</v>
      </c>
      <c r="KB45" s="166">
        <f t="shared" ref="KB45:KB141" si="235">INDEX(i.all_rot_yield,$S45)</f>
        <v>1</v>
      </c>
      <c r="KC45" s="166">
        <f t="shared" ref="KC45:KC141" si="236">INDEX(i.mach_option,$N45)</f>
        <v>1</v>
      </c>
      <c r="KD45" s="166" t="str">
        <f t="shared" ref="KD45:KD141" si="237">INDEX(overdraw,$M45)</f>
        <v>-</v>
      </c>
      <c r="KE45" s="166" t="str">
        <f t="shared" ref="KE45:KE141" si="238">INDEX(i.casual_ub,$Q45)</f>
        <v>-</v>
      </c>
      <c r="KF45" s="166" t="str">
        <f t="shared" ref="KF45:KF141" si="239">INDEX(i.seedharv_casual_ub,$Q45)</f>
        <v>-</v>
      </c>
      <c r="KG45" s="166" t="b">
        <f t="shared" ref="KG45:KG141" si="240">INDEX(i.cropgraze_inc,$R45)</f>
        <v>0</v>
      </c>
      <c r="KH45" s="168">
        <f t="shared" ca="1" si="231"/>
        <v>0</v>
      </c>
      <c r="KI45" s="27">
        <v>0</v>
      </c>
    </row>
    <row r="46" spans="1:295" s="148" customFormat="1" outlineLevel="1">
      <c r="A46" s="126">
        <f t="shared" ref="A46:A59" si="241">ROW(A46)-5</f>
        <v>41</v>
      </c>
      <c r="B46" s="126">
        <f t="shared" ref="B46:B59" si="242">$A$18</f>
        <v>13</v>
      </c>
      <c r="C46" s="148">
        <v>101</v>
      </c>
      <c r="D46" s="148" t="s">
        <v>884</v>
      </c>
      <c r="E46" s="148" t="b">
        <v>0</v>
      </c>
      <c r="F46" s="148" t="b">
        <v>0</v>
      </c>
      <c r="G46" s="148" t="b">
        <f t="shared" ref="G46:G51" si="243">E46</f>
        <v>0</v>
      </c>
      <c r="H46" s="144">
        <v>3</v>
      </c>
      <c r="I46" s="32">
        <v>2</v>
      </c>
      <c r="J46" s="144">
        <f t="shared" ref="J46:Y59" ca="1" si="244">OFFSET(J46,-1,0)</f>
        <v>1</v>
      </c>
      <c r="K46" s="144">
        <f t="shared" ca="1" si="244"/>
        <v>1</v>
      </c>
      <c r="L46" s="144">
        <f t="shared" ca="1" si="244"/>
        <v>1</v>
      </c>
      <c r="M46" s="144">
        <f t="shared" ca="1" si="244"/>
        <v>1</v>
      </c>
      <c r="N46" s="144">
        <f t="shared" ca="1" si="244"/>
        <v>1</v>
      </c>
      <c r="O46" s="144">
        <f t="shared" ca="1" si="244"/>
        <v>1</v>
      </c>
      <c r="P46" s="144">
        <f t="shared" ca="1" si="244"/>
        <v>1</v>
      </c>
      <c r="Q46" s="144">
        <f t="shared" ca="1" si="244"/>
        <v>1</v>
      </c>
      <c r="R46" s="144">
        <f t="shared" ca="1" si="244"/>
        <v>2</v>
      </c>
      <c r="S46" s="144">
        <f t="shared" ca="1" si="244"/>
        <v>1</v>
      </c>
      <c r="T46" s="144">
        <f t="shared" ca="1" si="244"/>
        <v>1</v>
      </c>
      <c r="U46" s="144">
        <f t="shared" ca="1" si="244"/>
        <v>1</v>
      </c>
      <c r="V46" s="144">
        <f t="shared" ca="1" si="244"/>
        <v>1</v>
      </c>
      <c r="W46" s="144">
        <f t="shared" ca="1" si="244"/>
        <v>1</v>
      </c>
      <c r="X46" s="144">
        <f t="shared" ca="1" si="244"/>
        <v>1</v>
      </c>
      <c r="Y46" s="144">
        <f t="shared" ca="1" si="244"/>
        <v>1</v>
      </c>
      <c r="AA46" s="162" t="str" cm="1">
        <f t="array" aca="1" ref="AA46" ca="1">TEXT(LEFT(OFFSET(AA46,-1,0),5)+1,"00000")&amp;MID(OFFSET(AA46,-1,0),6,FIND(" ",OFFSET(AA46,-1,0),7)-5)
&amp;INDEX(DataMaster!$B$10:$B$12,$I46)&amp;IF($J46=1,""," Risk"&amp;INDEX(i.risk_aversion,$J46,1))&amp;IF($K46=1,""," REV"&amp;INDEX(DataMaster!$B$54:$B$58,$K46))&amp;IF($L46=1,""," Minroe"&amp;INDEX(minroe,$L46))&amp;IF($M46=1,""," Overdraw"&amp;INDEX(overdraw,$M46))
&amp;IF($N46=1,""," Mach"&amp;INDEX(i.mach_option,$N46))
&amp;IF($O46=1,""," Interest"&amp;INDEX(i.interest_rate,$O46))&amp;IF($P46=1,""," Opp cost"&amp;INDEX(i.opp_cost_capital,$P46))&amp;IF($Q46=1,""," Casual_ub"&amp;INDEX(i.casual_ub,$Q46))&amp;IF($R46=1,""," Cropgraze"&amp;INDEX(i.cropgraze_inc,$R46))
&amp;IF($S46=1,""," Yield"&amp;INDEX(i.all_rot_yield,$S46))&amp;IF($T46=1,""," Pasture"&amp;INDEX(i.pasture_prod,$T46))&amp;IF($U46=1,""," Scan"&amp;INDEX(i.scan,$U46))
&amp;IF($JL46=1,""," WP"&amp;TEXT($JL46*100,"000p"))&amp;IF($JM46=1,""," MP"&amp;TEXT($JM46*100,"000p"))&amp;IF($JN46=1,""," GP"&amp;TEXT($JN46*100,"000p"))&amp;IF($JO46=1,""," Can"&amp;TEXT($JO46*100,"000p"))
&amp;" (F"&amp;3+IFERROR(1*$CH46,0)+IFERROR(1*$CI46,0)&amp;3-IFERROR(1*NOT($CK46),0)&amp;"N"&amp;$CP46&amp;$CQ46&amp;")"
&amp;IFERROR(" pas%"&amp;FK46/2130*100,"")&amp;IFERROR(" SR "&amp;FM46/1,"")&amp;IFERROR(" Sup "&amp;FN46/1,"")&amp;IF(JH46=50," 50 percentile prices","")&amp;IFERROR(" Min_sale_age_"&amp;GV46/1,"")&amp;IF($GX46=TRUE," Rot_constrained","")</f>
        <v>612240032 DSP CropgrazeFALSE (F33N33) pas%15</v>
      </c>
      <c r="AB46" s="10" t="str">
        <f ca="1">IF(COUNTIF(AA$5:AA46,AA46)=1,"-","Dup")</f>
        <v>-</v>
      </c>
      <c r="AC46" s="10"/>
      <c r="AD46" s="167" t="b">
        <v>0</v>
      </c>
      <c r="AE46" s="167" t="b">
        <v>0</v>
      </c>
      <c r="AF46" s="167" t="b">
        <v>0</v>
      </c>
      <c r="AG46" s="167" t="b">
        <v>0</v>
      </c>
      <c r="AH46" s="167" t="b">
        <v>0</v>
      </c>
      <c r="AI46" s="167" t="b">
        <v>1</v>
      </c>
      <c r="AJ46" s="10"/>
      <c r="AK46" s="166" t="b">
        <f t="shared" ref="AK46:AP59" si="245">INDEX(model_structure,$I46,AK$15)</f>
        <v>0</v>
      </c>
      <c r="AL46" s="166" t="str">
        <f t="shared" si="245"/>
        <v>-</v>
      </c>
      <c r="AM46" s="166" t="b">
        <f t="shared" si="245"/>
        <v>0</v>
      </c>
      <c r="AN46" s="166" t="b">
        <f t="shared" si="245"/>
        <v>1</v>
      </c>
      <c r="AO46" s="166" t="b">
        <f t="shared" si="245"/>
        <v>0</v>
      </c>
      <c r="AP46" s="166" t="b">
        <f t="shared" si="245"/>
        <v>0</v>
      </c>
      <c r="AQ46" s="166">
        <f t="shared" ca="1" si="215"/>
        <v>0</v>
      </c>
      <c r="AR46" s="166" t="b">
        <f t="shared" ref="AR46:AV59" ca="1" si="246">INDEX(i.risk_aversion,$J46,AR$15)</f>
        <v>0</v>
      </c>
      <c r="AS46" s="166" t="b">
        <f t="shared" ca="1" si="246"/>
        <v>0</v>
      </c>
      <c r="AT46" s="166" t="str">
        <f t="shared" ca="1" si="246"/>
        <v>-</v>
      </c>
      <c r="AU46" s="166" t="str">
        <f t="shared" ca="1" si="246"/>
        <v>-</v>
      </c>
      <c r="AV46" s="166" t="str">
        <f t="shared" ca="1" si="246"/>
        <v>-</v>
      </c>
      <c r="AW46" s="10"/>
      <c r="AX46" s="166" t="b">
        <f t="shared" si="217"/>
        <v>1</v>
      </c>
      <c r="AY46" s="168" t="b">
        <f t="shared" ref="AY46:BV57" ca="1" si="247">OFFSET(AY$5,$B46,0)</f>
        <v>1</v>
      </c>
      <c r="AZ46" s="168" t="b">
        <f t="shared" ca="1" si="247"/>
        <v>1</v>
      </c>
      <c r="BA46" s="167">
        <f t="shared" ref="BA46:BA49" si="248">VALUE($H46&amp;MIN(2,$I46)&amp;"08")</f>
        <v>3208</v>
      </c>
      <c r="BB46" s="168" t="str">
        <f t="shared" ca="1" si="247"/>
        <v>-</v>
      </c>
      <c r="BC46" s="168" t="str">
        <f t="shared" ca="1" si="247"/>
        <v>-</v>
      </c>
      <c r="BD46" s="168" t="str">
        <f t="shared" ca="1" si="247"/>
        <v>-</v>
      </c>
      <c r="BE46" s="168" t="str">
        <f t="shared" ca="1" si="247"/>
        <v>-</v>
      </c>
      <c r="BF46" s="168" t="str">
        <f t="shared" ca="1" si="247"/>
        <v>-</v>
      </c>
      <c r="BG46" s="168">
        <f t="shared" ca="1" si="247"/>
        <v>1</v>
      </c>
      <c r="BH46" s="168">
        <f t="shared" ca="1" si="247"/>
        <v>1</v>
      </c>
      <c r="BI46" s="168" t="str">
        <f t="shared" ca="1" si="247"/>
        <v>-</v>
      </c>
      <c r="BJ46" s="168" t="str">
        <f t="shared" ca="1" si="247"/>
        <v>-</v>
      </c>
      <c r="BK46" s="10"/>
      <c r="BL46" s="168" t="str">
        <f t="shared" ca="1" si="247"/>
        <v>-</v>
      </c>
      <c r="BM46" s="168" t="str">
        <f t="shared" ca="1" si="247"/>
        <v>-</v>
      </c>
      <c r="BN46" s="168" t="str">
        <f t="shared" ca="1" si="247"/>
        <v>-</v>
      </c>
      <c r="BO46" s="168" t="str">
        <f t="shared" ca="1" si="247"/>
        <v>-</v>
      </c>
      <c r="BP46" s="168" t="str">
        <f t="shared" ca="1" si="247"/>
        <v>-</v>
      </c>
      <c r="BQ46" s="168" t="str">
        <f t="shared" ca="1" si="247"/>
        <v>-</v>
      </c>
      <c r="BR46" s="168" t="str">
        <f t="shared" ca="1" si="247"/>
        <v>-</v>
      </c>
      <c r="BS46" s="168" t="str">
        <f t="shared" ca="1" si="247"/>
        <v>-</v>
      </c>
      <c r="BT46" s="168" t="str">
        <f t="shared" ca="1" si="247"/>
        <v>-</v>
      </c>
      <c r="BU46" s="168" t="str">
        <f t="shared" ca="1" si="247"/>
        <v>-</v>
      </c>
      <c r="BV46" s="168" t="str">
        <f t="shared" ca="1" si="247"/>
        <v>-</v>
      </c>
      <c r="BW46" s="166" t="str" cm="1">
        <f t="array" aca="1" ref="BW46" ca="1">INDEX(i.rev,$K46,BW$15)</f>
        <v>-</v>
      </c>
      <c r="BX46" s="166" t="str" cm="1">
        <f t="array" aca="1" ref="BX46" ca="1">INDEX(i.rev,$K46,BX$15)</f>
        <v>-</v>
      </c>
      <c r="BY46" s="166" t="str" cm="1">
        <f t="array" aca="1" ref="BY46" ca="1">INDEX(i.rev,$K46,BY$15)</f>
        <v>-</v>
      </c>
      <c r="BZ46" s="166" t="str" cm="1">
        <f t="array" aca="1" ref="BZ46" ca="1">INDEX(i.rev,$K46,BZ$15)</f>
        <v>-</v>
      </c>
      <c r="CA46" s="166" t="str" cm="1">
        <f t="array" aca="1" ref="CA46" ca="1">INDEX(i.rev,$K46,CA$15)</f>
        <v>-</v>
      </c>
      <c r="CB46" s="166" t="str" cm="1">
        <f t="array" aca="1" ref="CB46" ca="1">INDEX(i.rev,$K46,CB$15)</f>
        <v>-</v>
      </c>
      <c r="CC46" s="166" t="str" cm="1">
        <f t="array" aca="1" ref="CC46" ca="1">INDEX(i.rev,$K46,CC$15)</f>
        <v>-</v>
      </c>
      <c r="CD46" s="166" t="str" cm="1">
        <f t="array" aca="1" ref="CD46" ca="1">INDEX(i.rev,$K46,CD$15)</f>
        <v>-</v>
      </c>
      <c r="CE46" s="166" t="str" cm="1">
        <f t="array" aca="1" ref="CE46" ca="1">INDEX(i.rev,$K46,CE$15)</f>
        <v>-</v>
      </c>
      <c r="CF46" s="166" t="str" cm="1">
        <f t="array" aca="1" ref="CF46" ca="1">INDEX(i.rev,$K46,CF$15)</f>
        <v>-</v>
      </c>
      <c r="CG46" s="10"/>
      <c r="CH46" s="168" t="str">
        <f t="shared" ref="CH46:DQ53" ca="1" si="249">OFFSET(CH$5,$B46,0)</f>
        <v>-</v>
      </c>
      <c r="CI46" s="168" t="str">
        <f t="shared" ca="1" si="249"/>
        <v>-</v>
      </c>
      <c r="CJ46" s="168" t="str">
        <f t="shared" ca="1" si="249"/>
        <v>-</v>
      </c>
      <c r="CK46" s="168" t="str">
        <f t="shared" ca="1" si="249"/>
        <v>-</v>
      </c>
      <c r="CL46" s="168" t="str">
        <f t="shared" ca="1" si="249"/>
        <v>-</v>
      </c>
      <c r="CM46" s="168" t="str">
        <f t="shared" ca="1" si="249"/>
        <v>-</v>
      </c>
      <c r="CN46" s="168" t="str">
        <f t="shared" ca="1" si="249"/>
        <v>-</v>
      </c>
      <c r="CO46" s="168" t="str">
        <f t="shared" ca="1" si="249"/>
        <v>-</v>
      </c>
      <c r="CP46" s="199">
        <v>3</v>
      </c>
      <c r="CQ46" s="199">
        <v>3</v>
      </c>
      <c r="CR46" s="168">
        <f t="shared" ca="1" si="249"/>
        <v>0</v>
      </c>
      <c r="CS46" s="168" t="str">
        <f t="shared" ca="1" si="249"/>
        <v>-</v>
      </c>
      <c r="CT46" s="168" t="str">
        <f t="shared" ca="1" si="249"/>
        <v>-</v>
      </c>
      <c r="CU46" s="168" t="str">
        <f t="shared" ca="1" si="249"/>
        <v>-</v>
      </c>
      <c r="CV46" s="168" t="str">
        <f t="shared" ca="1" si="249"/>
        <v>-</v>
      </c>
      <c r="CW46" s="168" t="str">
        <f t="shared" ca="1" si="249"/>
        <v>-</v>
      </c>
      <c r="CX46" s="168" t="str">
        <f t="shared" ca="1" si="249"/>
        <v>-</v>
      </c>
      <c r="CY46" s="168" t="str">
        <f t="shared" ca="1" si="249"/>
        <v>-</v>
      </c>
      <c r="CZ46" s="168">
        <f t="shared" ca="1" si="249"/>
        <v>0</v>
      </c>
      <c r="DA46" s="168" t="str">
        <f t="shared" ca="1" si="249"/>
        <v>-</v>
      </c>
      <c r="DB46" s="168" t="str">
        <f t="shared" ca="1" si="249"/>
        <v>-</v>
      </c>
      <c r="DC46" s="168" t="str">
        <f t="shared" ca="1" si="249"/>
        <v>-</v>
      </c>
      <c r="DD46" s="168" t="str">
        <f t="shared" ca="1" si="249"/>
        <v>-</v>
      </c>
      <c r="DE46" s="168" t="str">
        <f t="shared" ca="1" si="249"/>
        <v>-</v>
      </c>
      <c r="DF46" s="168">
        <f t="shared" ca="1" si="249"/>
        <v>0</v>
      </c>
      <c r="DG46" s="168">
        <f t="shared" ca="1" si="249"/>
        <v>0</v>
      </c>
      <c r="DH46" s="168">
        <f t="shared" ca="1" si="249"/>
        <v>0</v>
      </c>
      <c r="DI46" s="168">
        <f t="shared" ca="1" si="249"/>
        <v>0</v>
      </c>
      <c r="DJ46" s="168">
        <f t="shared" ca="1" si="249"/>
        <v>0</v>
      </c>
      <c r="DK46" s="168">
        <f t="shared" ca="1" si="249"/>
        <v>0</v>
      </c>
      <c r="DL46" s="168">
        <f t="shared" ca="1" si="249"/>
        <v>0</v>
      </c>
      <c r="DM46" s="168" t="str">
        <f t="shared" ca="1" si="249"/>
        <v>-</v>
      </c>
      <c r="DN46" s="168" t="str">
        <f t="shared" ca="1" si="249"/>
        <v>-</v>
      </c>
      <c r="DO46" s="168" t="str">
        <f t="shared" ca="1" si="249"/>
        <v>-</v>
      </c>
      <c r="DP46" s="168" t="str">
        <f t="shared" ca="1" si="249"/>
        <v>-</v>
      </c>
      <c r="DQ46" s="168" t="str">
        <f t="shared" ca="1" si="249"/>
        <v>-</v>
      </c>
      <c r="DR46" s="168" t="str">
        <f t="shared" ref="DR46:EG59" ca="1" si="250">OFFSET(DR$5,$B46,0)</f>
        <v>-</v>
      </c>
      <c r="DS46" s="168" t="str">
        <f t="shared" ca="1" si="250"/>
        <v>-</v>
      </c>
      <c r="DT46" s="168" t="str">
        <f t="shared" ca="1" si="250"/>
        <v>-</v>
      </c>
      <c r="DU46" s="168" t="str">
        <f t="shared" ca="1" si="250"/>
        <v>-</v>
      </c>
      <c r="DV46" s="168" t="str">
        <f t="shared" ca="1" si="250"/>
        <v>-</v>
      </c>
      <c r="DW46" s="168" t="str">
        <f t="shared" ca="1" si="250"/>
        <v>-</v>
      </c>
      <c r="DX46" s="10"/>
      <c r="DY46" s="168">
        <f t="shared" ca="1" si="250"/>
        <v>1</v>
      </c>
      <c r="DZ46" s="168" t="str">
        <f t="shared" ca="1" si="250"/>
        <v>-</v>
      </c>
      <c r="EA46" s="168" t="str">
        <f t="shared" ca="1" si="250"/>
        <v>-</v>
      </c>
      <c r="EB46" s="168" t="str">
        <f t="shared" ca="1" si="250"/>
        <v>-</v>
      </c>
      <c r="EC46" s="168" t="str">
        <f t="shared" ca="1" si="250"/>
        <v>-</v>
      </c>
      <c r="ED46" s="168" t="b">
        <f t="shared" ca="1" si="250"/>
        <v>0</v>
      </c>
      <c r="EE46" s="168" t="str">
        <f t="shared" ca="1" si="250"/>
        <v>-</v>
      </c>
      <c r="EF46" s="168">
        <f t="shared" ca="1" si="250"/>
        <v>0</v>
      </c>
      <c r="EG46" s="168" t="str">
        <f t="shared" ca="1" si="250"/>
        <v>-</v>
      </c>
      <c r="EH46" s="166" cm="1">
        <f t="array" aca="1" ref="EH46" ca="1">INDEX(i.rev,$K46,EH$15)</f>
        <v>1</v>
      </c>
      <c r="EI46" s="168">
        <f t="shared" ref="EI46:EX59" ca="1" si="251">OFFSET(EI$5,$B46,0)</f>
        <v>0</v>
      </c>
      <c r="EJ46" s="168">
        <f t="shared" ca="1" si="251"/>
        <v>1</v>
      </c>
      <c r="EK46" s="168">
        <f t="shared" ca="1" si="251"/>
        <v>0</v>
      </c>
      <c r="EL46" s="168">
        <f t="shared" ca="1" si="251"/>
        <v>1</v>
      </c>
      <c r="EM46" s="168">
        <f t="shared" ca="1" si="251"/>
        <v>1</v>
      </c>
      <c r="EN46" s="168">
        <f t="shared" ca="1" si="251"/>
        <v>1</v>
      </c>
      <c r="EO46" s="168">
        <f t="shared" ca="1" si="251"/>
        <v>0</v>
      </c>
      <c r="EP46" s="168">
        <f t="shared" ca="1" si="251"/>
        <v>0</v>
      </c>
      <c r="EQ46" s="168">
        <f t="shared" ca="1" si="251"/>
        <v>0</v>
      </c>
      <c r="ER46" s="168">
        <f t="shared" ca="1" si="251"/>
        <v>0</v>
      </c>
      <c r="ES46" s="168">
        <f t="shared" ca="1" si="251"/>
        <v>0</v>
      </c>
      <c r="ET46" s="168">
        <f t="shared" ca="1" si="251"/>
        <v>0</v>
      </c>
      <c r="EU46" s="168">
        <f t="shared" ca="1" si="251"/>
        <v>0</v>
      </c>
      <c r="EV46" s="168">
        <f t="shared" ca="1" si="251"/>
        <v>0</v>
      </c>
      <c r="EW46" s="168">
        <f t="shared" ca="1" si="251"/>
        <v>0</v>
      </c>
      <c r="EX46" s="168">
        <f t="shared" ca="1" si="251"/>
        <v>0</v>
      </c>
      <c r="EY46" s="166" cm="1">
        <f t="array" aca="1" ref="EY46" ca="1">INDEX(i.rev,$K46,EY$15)</f>
        <v>0</v>
      </c>
      <c r="EZ46" s="168">
        <f t="shared" ref="EZ46:EZ59" ca="1" si="252">OFFSET(EZ$5,$B46,0)</f>
        <v>0</v>
      </c>
      <c r="FA46" s="166" cm="1">
        <f t="array" aca="1" ref="FA46" ca="1">INDEX(i.rev,$K46,FA$15)</f>
        <v>1</v>
      </c>
      <c r="FB46" s="168">
        <f t="shared" ref="FB46:GW52" ca="1" si="253">OFFSET(FB$5,$B46,0)</f>
        <v>0</v>
      </c>
      <c r="FC46" s="168">
        <f t="shared" ca="1" si="253"/>
        <v>0</v>
      </c>
      <c r="FD46" s="168">
        <f t="shared" ca="1" si="253"/>
        <v>0</v>
      </c>
      <c r="FE46" s="168">
        <f t="shared" ca="1" si="253"/>
        <v>0</v>
      </c>
      <c r="FF46" s="168">
        <f t="shared" ca="1" si="253"/>
        <v>0</v>
      </c>
      <c r="FG46" s="168">
        <f t="shared" ca="1" si="253"/>
        <v>0</v>
      </c>
      <c r="FH46" s="168">
        <f t="shared" ca="1" si="253"/>
        <v>0</v>
      </c>
      <c r="FI46" s="10">
        <v>0.15</v>
      </c>
      <c r="FJ46" s="199" t="b">
        <f>TRUE</f>
        <v>1</v>
      </c>
      <c r="FK46" s="201">
        <f>$FK$44*FI46</f>
        <v>319.5</v>
      </c>
      <c r="FL46" s="168" t="str">
        <f t="shared" ca="1" si="253"/>
        <v>-</v>
      </c>
      <c r="FM46" s="168" t="str">
        <f t="shared" ca="1" si="253"/>
        <v>-</v>
      </c>
      <c r="FN46" s="168" t="str">
        <f t="shared" ca="1" si="222"/>
        <v>-</v>
      </c>
      <c r="FO46" s="166" t="b">
        <f t="shared" ref="FO46:FQ59" si="254">INDEX(i.TOL,$H46,FO$15)</f>
        <v>0</v>
      </c>
      <c r="FP46" s="166" t="b">
        <f t="shared" si="254"/>
        <v>0</v>
      </c>
      <c r="FQ46" s="166" t="b">
        <f t="shared" si="254"/>
        <v>1</v>
      </c>
      <c r="FR46" s="168">
        <f t="shared" ca="1" si="253"/>
        <v>0</v>
      </c>
      <c r="FS46" s="166">
        <f t="shared" ca="1" si="224"/>
        <v>1</v>
      </c>
      <c r="FT46" s="166">
        <f t="shared" ca="1" si="224"/>
        <v>1</v>
      </c>
      <c r="FU46" s="168" t="str">
        <f t="shared" ca="1" si="253"/>
        <v>-</v>
      </c>
      <c r="FV46" s="168" t="str">
        <f t="shared" ca="1" si="253"/>
        <v>-</v>
      </c>
      <c r="FW46" s="168" t="str">
        <f t="shared" ca="1" si="253"/>
        <v>-</v>
      </c>
      <c r="FX46" s="168" t="str">
        <f t="shared" ca="1" si="253"/>
        <v>-</v>
      </c>
      <c r="FY46" s="168" t="str">
        <f t="shared" ca="1" si="253"/>
        <v>-</v>
      </c>
      <c r="FZ46" s="168" t="str">
        <f t="shared" ca="1" si="253"/>
        <v>-</v>
      </c>
      <c r="GA46" s="168" t="str">
        <f t="shared" ca="1" si="253"/>
        <v>-</v>
      </c>
      <c r="GB46" s="168" t="str">
        <f t="shared" ca="1" si="253"/>
        <v>-</v>
      </c>
      <c r="GC46" s="168" t="str">
        <f t="shared" ca="1" si="253"/>
        <v>-</v>
      </c>
      <c r="GD46" s="168" t="b">
        <f t="shared" ca="1" si="253"/>
        <v>1</v>
      </c>
      <c r="GE46" s="168" t="str">
        <f t="shared" ca="1" si="253"/>
        <v>-</v>
      </c>
      <c r="GF46" s="168" t="str">
        <f t="shared" ca="1" si="253"/>
        <v>-</v>
      </c>
      <c r="GG46" s="168" t="str">
        <f t="shared" ca="1" si="253"/>
        <v>-</v>
      </c>
      <c r="GH46" s="168" t="str">
        <f t="shared" ca="1" si="253"/>
        <v>-</v>
      </c>
      <c r="GI46" s="168" t="str">
        <f t="shared" ca="1" si="253"/>
        <v>-</v>
      </c>
      <c r="GJ46" s="168" t="str">
        <f t="shared" ca="1" si="253"/>
        <v>-</v>
      </c>
      <c r="GK46" s="168" t="str">
        <f t="shared" ca="1" si="253"/>
        <v>-</v>
      </c>
      <c r="GL46" s="168" t="str">
        <f t="shared" ca="1" si="253"/>
        <v>-</v>
      </c>
      <c r="GM46" s="168" t="str">
        <f t="shared" ca="1" si="253"/>
        <v>-</v>
      </c>
      <c r="GN46" s="168" t="str">
        <f t="shared" ca="1" si="253"/>
        <v>-</v>
      </c>
      <c r="GO46" s="168" t="str">
        <f t="shared" ca="1" si="253"/>
        <v>-</v>
      </c>
      <c r="GP46" s="168" t="str">
        <f t="shared" ca="1" si="253"/>
        <v>-</v>
      </c>
      <c r="GQ46" s="168" t="str">
        <f t="shared" ca="1" si="253"/>
        <v>-</v>
      </c>
      <c r="GR46" s="168" t="str">
        <f t="shared" ca="1" si="253"/>
        <v>-</v>
      </c>
      <c r="GS46" s="168">
        <f t="shared" ca="1" si="253"/>
        <v>500</v>
      </c>
      <c r="GT46" s="168">
        <f t="shared" ca="1" si="253"/>
        <v>500</v>
      </c>
      <c r="GU46" s="168" t="str">
        <f t="shared" ca="1" si="253"/>
        <v>-</v>
      </c>
      <c r="GV46" s="168" t="str">
        <f t="shared" ca="1" si="253"/>
        <v>-</v>
      </c>
      <c r="GW46" s="168" t="str">
        <f t="shared" ca="1" si="253"/>
        <v>-</v>
      </c>
      <c r="GX46" s="193" t="b">
        <v>0</v>
      </c>
      <c r="GY46" s="193">
        <v>0</v>
      </c>
      <c r="GZ46" s="193">
        <v>30</v>
      </c>
      <c r="HA46" s="193">
        <v>30</v>
      </c>
      <c r="HB46" s="193">
        <v>0</v>
      </c>
      <c r="HC46" s="193">
        <v>0</v>
      </c>
      <c r="HD46" s="193">
        <v>30</v>
      </c>
      <c r="HE46" s="193">
        <v>0</v>
      </c>
      <c r="HF46" s="193">
        <v>0</v>
      </c>
      <c r="HG46" s="193">
        <v>30</v>
      </c>
      <c r="HH46" s="193">
        <v>30</v>
      </c>
      <c r="HI46" s="193">
        <v>0</v>
      </c>
      <c r="HJ46" s="193">
        <v>0</v>
      </c>
      <c r="HK46" s="193">
        <v>0</v>
      </c>
      <c r="HL46" s="193">
        <v>0</v>
      </c>
      <c r="HM46" s="193">
        <v>0</v>
      </c>
      <c r="HN46" s="193">
        <v>131.36000000000001</v>
      </c>
      <c r="HO46" s="193">
        <v>0</v>
      </c>
      <c r="HP46" s="193">
        <v>131.36000000000001</v>
      </c>
      <c r="HQ46" s="193">
        <v>131.36000000000001</v>
      </c>
      <c r="HR46" s="193">
        <v>0</v>
      </c>
      <c r="HS46" s="193">
        <v>131.36000000000001</v>
      </c>
      <c r="HT46" s="193">
        <v>131.36000000000001</v>
      </c>
      <c r="HU46" s="193">
        <v>0</v>
      </c>
      <c r="HV46" s="193">
        <v>0</v>
      </c>
      <c r="HW46" s="193">
        <v>131.36000000000001</v>
      </c>
      <c r="HX46" s="193">
        <v>131.36000000000001</v>
      </c>
      <c r="HY46" s="193">
        <v>89.55</v>
      </c>
      <c r="HZ46" s="193">
        <v>131.36000000000001</v>
      </c>
      <c r="IA46" s="193">
        <v>89.55</v>
      </c>
      <c r="IB46" s="193">
        <v>150</v>
      </c>
      <c r="IC46" s="193">
        <v>150</v>
      </c>
      <c r="ID46" s="193">
        <v>0</v>
      </c>
      <c r="IE46" s="193">
        <v>0</v>
      </c>
      <c r="IF46" s="193">
        <v>150</v>
      </c>
      <c r="IG46" s="193">
        <v>0</v>
      </c>
      <c r="IH46" s="193">
        <v>0</v>
      </c>
      <c r="II46" s="193">
        <v>150</v>
      </c>
      <c r="IJ46" s="193">
        <v>150</v>
      </c>
      <c r="IK46" s="193">
        <v>0</v>
      </c>
      <c r="IL46" s="193">
        <v>0</v>
      </c>
      <c r="IM46" s="193">
        <v>0</v>
      </c>
      <c r="IN46" s="193">
        <v>0</v>
      </c>
      <c r="IO46" s="193">
        <v>0</v>
      </c>
      <c r="IP46" s="193">
        <v>0</v>
      </c>
      <c r="IQ46" s="193">
        <v>0</v>
      </c>
      <c r="IR46" s="193">
        <v>0</v>
      </c>
      <c r="IS46" s="193">
        <v>0</v>
      </c>
      <c r="IT46" s="193">
        <v>0</v>
      </c>
      <c r="IU46" s="193">
        <v>0</v>
      </c>
      <c r="IV46" s="193">
        <v>0</v>
      </c>
      <c r="IW46" s="193">
        <v>0</v>
      </c>
      <c r="IX46" s="193">
        <v>0</v>
      </c>
      <c r="IY46" s="193">
        <v>0</v>
      </c>
      <c r="IZ46" s="10"/>
      <c r="JA46" s="166">
        <f t="shared" ca="1" si="229"/>
        <v>4.4999999999999998E-2</v>
      </c>
      <c r="JB46" s="166">
        <f t="shared" ca="1" si="230"/>
        <v>4.4999999999999998E-2</v>
      </c>
      <c r="JC46" s="168">
        <f t="shared" ref="JC46:KH59" ca="1" si="255">OFFSET(JC$5,$B46,0)</f>
        <v>1</v>
      </c>
      <c r="JD46" s="168">
        <f t="shared" ca="1" si="255"/>
        <v>0</v>
      </c>
      <c r="JE46" s="168">
        <f t="shared" ca="1" si="255"/>
        <v>1</v>
      </c>
      <c r="JF46" s="168">
        <f t="shared" ca="1" si="255"/>
        <v>1</v>
      </c>
      <c r="JG46" s="168">
        <f t="shared" ca="1" si="255"/>
        <v>0</v>
      </c>
      <c r="JH46" s="168">
        <f t="shared" ca="1" si="255"/>
        <v>70</v>
      </c>
      <c r="JI46" s="168">
        <f t="shared" ca="1" si="255"/>
        <v>50</v>
      </c>
      <c r="JJ46" s="168">
        <f t="shared" ca="1" si="255"/>
        <v>70</v>
      </c>
      <c r="JK46" s="168">
        <f t="shared" ca="1" si="255"/>
        <v>50</v>
      </c>
      <c r="JL46" s="166">
        <f t="shared" ref="JL46:JL59" ca="1" si="256">INDEX(i.WoolPrices,$V46,JL$15)</f>
        <v>1</v>
      </c>
      <c r="JM46" s="166">
        <f t="shared" ref="JM46:JM59" ca="1" si="257">INDEX(i.MeatPrices,$W46,JM$15)</f>
        <v>1</v>
      </c>
      <c r="JN46" s="166">
        <f t="shared" ref="JN46:JN59" ca="1" si="258">INDEX(i.GrainPrices,$X46,JN$15)</f>
        <v>1</v>
      </c>
      <c r="JO46" s="166">
        <f t="shared" ca="1" si="232"/>
        <v>1</v>
      </c>
      <c r="JP46" s="166">
        <f t="shared" ca="1" si="232"/>
        <v>1</v>
      </c>
      <c r="JQ46" s="168">
        <f t="shared" ca="1" si="255"/>
        <v>1</v>
      </c>
      <c r="JR46" s="10"/>
      <c r="JS46" s="168">
        <f t="shared" ca="1" si="255"/>
        <v>1</v>
      </c>
      <c r="JT46" s="166">
        <f t="shared" ca="1" si="233"/>
        <v>1</v>
      </c>
      <c r="JU46" s="168">
        <f t="shared" ca="1" si="255"/>
        <v>1</v>
      </c>
      <c r="JV46" s="168">
        <f t="shared" ca="1" si="255"/>
        <v>1</v>
      </c>
      <c r="JW46" s="168">
        <f t="shared" ca="1" si="255"/>
        <v>1</v>
      </c>
      <c r="JX46" s="168">
        <f t="shared" ca="1" si="255"/>
        <v>1</v>
      </c>
      <c r="JY46" s="168">
        <f t="shared" ca="1" si="255"/>
        <v>1</v>
      </c>
      <c r="JZ46" s="168">
        <f t="shared" ca="1" si="255"/>
        <v>1</v>
      </c>
      <c r="KA46" s="166">
        <f t="shared" ca="1" si="234"/>
        <v>1</v>
      </c>
      <c r="KB46" s="166">
        <f t="shared" ca="1" si="235"/>
        <v>1</v>
      </c>
      <c r="KC46" s="166">
        <f t="shared" ca="1" si="236"/>
        <v>1</v>
      </c>
      <c r="KD46" s="166" t="str">
        <f t="shared" ca="1" si="237"/>
        <v>-</v>
      </c>
      <c r="KE46" s="166" t="str">
        <f t="shared" ca="1" si="238"/>
        <v>-</v>
      </c>
      <c r="KF46" s="166" t="str">
        <f t="shared" ca="1" si="239"/>
        <v>-</v>
      </c>
      <c r="KG46" s="166" t="b">
        <f t="shared" ca="1" si="240"/>
        <v>0</v>
      </c>
      <c r="KH46" s="168">
        <f t="shared" ca="1" si="255"/>
        <v>0</v>
      </c>
      <c r="KI46" s="27">
        <v>0</v>
      </c>
    </row>
    <row r="47" spans="1:295" s="148" customFormat="1" outlineLevel="1">
      <c r="A47" s="126">
        <f t="shared" si="241"/>
        <v>42</v>
      </c>
      <c r="B47" s="126">
        <f t="shared" si="242"/>
        <v>13</v>
      </c>
      <c r="C47" s="148">
        <v>101</v>
      </c>
      <c r="D47" s="148" t="s">
        <v>884</v>
      </c>
      <c r="E47" s="148" t="b">
        <v>0</v>
      </c>
      <c r="F47" s="148" t="b">
        <v>0</v>
      </c>
      <c r="G47" s="148" t="b">
        <f t="shared" si="243"/>
        <v>0</v>
      </c>
      <c r="H47" s="144">
        <v>3</v>
      </c>
      <c r="I47" s="32">
        <v>2</v>
      </c>
      <c r="J47" s="144">
        <f t="shared" ca="1" si="244"/>
        <v>1</v>
      </c>
      <c r="K47" s="144">
        <f t="shared" ca="1" si="244"/>
        <v>1</v>
      </c>
      <c r="L47" s="144">
        <f t="shared" ca="1" si="244"/>
        <v>1</v>
      </c>
      <c r="M47" s="144">
        <f t="shared" ca="1" si="244"/>
        <v>1</v>
      </c>
      <c r="N47" s="144">
        <f t="shared" ca="1" si="244"/>
        <v>1</v>
      </c>
      <c r="O47" s="144">
        <f t="shared" ca="1" si="244"/>
        <v>1</v>
      </c>
      <c r="P47" s="144">
        <f t="shared" ca="1" si="244"/>
        <v>1</v>
      </c>
      <c r="Q47" s="144">
        <f t="shared" ca="1" si="244"/>
        <v>1</v>
      </c>
      <c r="R47" s="144">
        <f t="shared" ca="1" si="244"/>
        <v>2</v>
      </c>
      <c r="S47" s="144">
        <f t="shared" ca="1" si="244"/>
        <v>1</v>
      </c>
      <c r="T47" s="144">
        <f t="shared" ca="1" si="244"/>
        <v>1</v>
      </c>
      <c r="U47" s="144">
        <f t="shared" ca="1" si="244"/>
        <v>1</v>
      </c>
      <c r="V47" s="144">
        <f t="shared" ca="1" si="244"/>
        <v>1</v>
      </c>
      <c r="W47" s="144">
        <f t="shared" ca="1" si="244"/>
        <v>1</v>
      </c>
      <c r="X47" s="144">
        <f t="shared" ca="1" si="244"/>
        <v>1</v>
      </c>
      <c r="Y47" s="144">
        <f t="shared" ca="1" si="244"/>
        <v>1</v>
      </c>
      <c r="AA47" s="162" t="str" cm="1">
        <f t="array" aca="1" ref="AA47" ca="1">TEXT(LEFT(OFFSET(AA47,-1,0),5)+1,"00000")&amp;MID(OFFSET(AA47,-1,0),6,FIND(" ",OFFSET(AA47,-1,0),7)-5)
&amp;INDEX(DataMaster!$B$10:$B$12,$I47)&amp;IF($J47=1,""," Risk"&amp;INDEX(i.risk_aversion,$J47,1))&amp;IF($K47=1,""," REV"&amp;INDEX(DataMaster!$B$54:$B$58,$K47))&amp;IF($L47=1,""," Minroe"&amp;INDEX(minroe,$L47))&amp;IF($M47=1,""," Overdraw"&amp;INDEX(overdraw,$M47))
&amp;IF($N47=1,""," Mach"&amp;INDEX(i.mach_option,$N47))
&amp;IF($O47=1,""," Interest"&amp;INDEX(i.interest_rate,$O47))&amp;IF($P47=1,""," Opp cost"&amp;INDEX(i.opp_cost_capital,$P47))&amp;IF($Q47=1,""," Casual_ub"&amp;INDEX(i.casual_ub,$Q47))&amp;IF($R47=1,""," Cropgraze"&amp;INDEX(i.cropgraze_inc,$R47))
&amp;IF($S47=1,""," Yield"&amp;INDEX(i.all_rot_yield,$S47))&amp;IF($T47=1,""," Pasture"&amp;INDEX(i.pasture_prod,$T47))&amp;IF($U47=1,""," Scan"&amp;INDEX(i.scan,$U47))
&amp;IF($JL47=1,""," WP"&amp;TEXT($JL47*100,"000p"))&amp;IF($JM47=1,""," MP"&amp;TEXT($JM47*100,"000p"))&amp;IF($JN47=1,""," GP"&amp;TEXT($JN47*100,"000p"))&amp;IF($JO47=1,""," Can"&amp;TEXT($JO47*100,"000p"))
&amp;" (F"&amp;3+IFERROR(1*$CH47,0)+IFERROR(1*$CI47,0)&amp;3-IFERROR(1*NOT($CK47),0)&amp;"N"&amp;$CP47&amp;$CQ47&amp;")"
&amp;IFERROR(" pas%"&amp;FK47/2130*100,"")&amp;IFERROR(" SR "&amp;FM47/1,"")&amp;IFERROR(" Sup "&amp;FN47/1,"")&amp;IF(JH47=50," 50 percentile prices","")&amp;IFERROR(" Min_sale_age_"&amp;GV47/1,"")&amp;IF($GX47=TRUE," Rot_constrained","")</f>
        <v>612250032 DSP CropgrazeFALSE (F33N33) pas%30</v>
      </c>
      <c r="AB47" s="10" t="str">
        <f ca="1">IF(COUNTIF(AA$5:AA47,AA47)=1,"-","Dup")</f>
        <v>-</v>
      </c>
      <c r="AC47" s="10"/>
      <c r="AD47" s="167" t="b">
        <v>0</v>
      </c>
      <c r="AE47" s="167" t="b">
        <v>0</v>
      </c>
      <c r="AF47" s="167" t="b">
        <v>0</v>
      </c>
      <c r="AG47" s="167" t="b">
        <v>0</v>
      </c>
      <c r="AH47" s="167" t="b">
        <v>0</v>
      </c>
      <c r="AI47" s="167" t="b">
        <v>1</v>
      </c>
      <c r="AJ47" s="10"/>
      <c r="AK47" s="166" t="b">
        <f t="shared" si="245"/>
        <v>0</v>
      </c>
      <c r="AL47" s="166" t="str">
        <f t="shared" si="245"/>
        <v>-</v>
      </c>
      <c r="AM47" s="166" t="b">
        <f t="shared" si="245"/>
        <v>0</v>
      </c>
      <c r="AN47" s="166" t="b">
        <f t="shared" si="245"/>
        <v>1</v>
      </c>
      <c r="AO47" s="166" t="b">
        <f t="shared" si="245"/>
        <v>0</v>
      </c>
      <c r="AP47" s="166" t="b">
        <f t="shared" si="245"/>
        <v>0</v>
      </c>
      <c r="AQ47" s="166">
        <f t="shared" ca="1" si="215"/>
        <v>0</v>
      </c>
      <c r="AR47" s="166" t="b">
        <f t="shared" ca="1" si="246"/>
        <v>0</v>
      </c>
      <c r="AS47" s="166" t="b">
        <f t="shared" ca="1" si="246"/>
        <v>0</v>
      </c>
      <c r="AT47" s="166" t="str">
        <f t="shared" ca="1" si="246"/>
        <v>-</v>
      </c>
      <c r="AU47" s="166" t="str">
        <f t="shared" ca="1" si="246"/>
        <v>-</v>
      </c>
      <c r="AV47" s="166" t="str">
        <f t="shared" ca="1" si="246"/>
        <v>-</v>
      </c>
      <c r="AW47" s="10"/>
      <c r="AX47" s="166" t="b">
        <f t="shared" si="217"/>
        <v>1</v>
      </c>
      <c r="AY47" s="168" t="b">
        <f t="shared" ca="1" si="247"/>
        <v>1</v>
      </c>
      <c r="AZ47" s="168" t="b">
        <f t="shared" ca="1" si="247"/>
        <v>1</v>
      </c>
      <c r="BA47" s="167">
        <f t="shared" si="248"/>
        <v>3208</v>
      </c>
      <c r="BB47" s="168" t="str">
        <f t="shared" ca="1" si="247"/>
        <v>-</v>
      </c>
      <c r="BC47" s="168" t="str">
        <f t="shared" ca="1" si="247"/>
        <v>-</v>
      </c>
      <c r="BD47" s="168" t="str">
        <f t="shared" ca="1" si="247"/>
        <v>-</v>
      </c>
      <c r="BE47" s="168" t="str">
        <f t="shared" ca="1" si="247"/>
        <v>-</v>
      </c>
      <c r="BF47" s="168" t="str">
        <f t="shared" ca="1" si="247"/>
        <v>-</v>
      </c>
      <c r="BG47" s="168">
        <f t="shared" ca="1" si="247"/>
        <v>1</v>
      </c>
      <c r="BH47" s="168">
        <f t="shared" ca="1" si="247"/>
        <v>1</v>
      </c>
      <c r="BI47" s="168" t="str">
        <f t="shared" ca="1" si="247"/>
        <v>-</v>
      </c>
      <c r="BJ47" s="168" t="str">
        <f t="shared" ca="1" si="247"/>
        <v>-</v>
      </c>
      <c r="BK47" s="10"/>
      <c r="BL47" s="168" t="str">
        <f t="shared" ca="1" si="247"/>
        <v>-</v>
      </c>
      <c r="BM47" s="168" t="str">
        <f t="shared" ca="1" si="247"/>
        <v>-</v>
      </c>
      <c r="BN47" s="168" t="str">
        <f t="shared" ca="1" si="247"/>
        <v>-</v>
      </c>
      <c r="BO47" s="168" t="str">
        <f t="shared" ca="1" si="247"/>
        <v>-</v>
      </c>
      <c r="BP47" s="168" t="str">
        <f t="shared" ca="1" si="247"/>
        <v>-</v>
      </c>
      <c r="BQ47" s="168" t="str">
        <f t="shared" ca="1" si="247"/>
        <v>-</v>
      </c>
      <c r="BR47" s="168" t="str">
        <f t="shared" ca="1" si="247"/>
        <v>-</v>
      </c>
      <c r="BS47" s="168" t="str">
        <f t="shared" ca="1" si="247"/>
        <v>-</v>
      </c>
      <c r="BT47" s="168" t="str">
        <f t="shared" ca="1" si="247"/>
        <v>-</v>
      </c>
      <c r="BU47" s="168" t="str">
        <f t="shared" ca="1" si="247"/>
        <v>-</v>
      </c>
      <c r="BV47" s="168" t="str">
        <f t="shared" ca="1" si="247"/>
        <v>-</v>
      </c>
      <c r="BW47" s="166" t="str" cm="1">
        <f t="array" aca="1" ref="BW47" ca="1">INDEX(i.rev,$K47,BW$15)</f>
        <v>-</v>
      </c>
      <c r="BX47" s="166" t="str" cm="1">
        <f t="array" aca="1" ref="BX47" ca="1">INDEX(i.rev,$K47,BX$15)</f>
        <v>-</v>
      </c>
      <c r="BY47" s="166" t="str" cm="1">
        <f t="array" aca="1" ref="BY47" ca="1">INDEX(i.rev,$K47,BY$15)</f>
        <v>-</v>
      </c>
      <c r="BZ47" s="166" t="str" cm="1">
        <f t="array" aca="1" ref="BZ47" ca="1">INDEX(i.rev,$K47,BZ$15)</f>
        <v>-</v>
      </c>
      <c r="CA47" s="166" t="str" cm="1">
        <f t="array" aca="1" ref="CA47" ca="1">INDEX(i.rev,$K47,CA$15)</f>
        <v>-</v>
      </c>
      <c r="CB47" s="166" t="str" cm="1">
        <f t="array" aca="1" ref="CB47" ca="1">INDEX(i.rev,$K47,CB$15)</f>
        <v>-</v>
      </c>
      <c r="CC47" s="166" t="str" cm="1">
        <f t="array" aca="1" ref="CC47" ca="1">INDEX(i.rev,$K47,CC$15)</f>
        <v>-</v>
      </c>
      <c r="CD47" s="166" t="str" cm="1">
        <f t="array" aca="1" ref="CD47" ca="1">INDEX(i.rev,$K47,CD$15)</f>
        <v>-</v>
      </c>
      <c r="CE47" s="166" t="str" cm="1">
        <f t="array" aca="1" ref="CE47" ca="1">INDEX(i.rev,$K47,CE$15)</f>
        <v>-</v>
      </c>
      <c r="CF47" s="166" t="str" cm="1">
        <f t="array" aca="1" ref="CF47" ca="1">INDEX(i.rev,$K47,CF$15)</f>
        <v>-</v>
      </c>
      <c r="CG47" s="10"/>
      <c r="CH47" s="168" t="str">
        <f t="shared" ca="1" si="249"/>
        <v>-</v>
      </c>
      <c r="CI47" s="168" t="str">
        <f t="shared" ca="1" si="249"/>
        <v>-</v>
      </c>
      <c r="CJ47" s="168" t="str">
        <f t="shared" ca="1" si="249"/>
        <v>-</v>
      </c>
      <c r="CK47" s="168" t="str">
        <f t="shared" ca="1" si="249"/>
        <v>-</v>
      </c>
      <c r="CL47" s="168" t="str">
        <f t="shared" ca="1" si="249"/>
        <v>-</v>
      </c>
      <c r="CM47" s="168" t="str">
        <f t="shared" ca="1" si="249"/>
        <v>-</v>
      </c>
      <c r="CN47" s="168" t="str">
        <f t="shared" ca="1" si="249"/>
        <v>-</v>
      </c>
      <c r="CO47" s="168" t="str">
        <f t="shared" ca="1" si="249"/>
        <v>-</v>
      </c>
      <c r="CP47" s="199">
        <v>3</v>
      </c>
      <c r="CQ47" s="199">
        <v>3</v>
      </c>
      <c r="CR47" s="168">
        <f t="shared" ca="1" si="249"/>
        <v>0</v>
      </c>
      <c r="CS47" s="168" t="str">
        <f t="shared" ca="1" si="249"/>
        <v>-</v>
      </c>
      <c r="CT47" s="168" t="str">
        <f t="shared" ca="1" si="249"/>
        <v>-</v>
      </c>
      <c r="CU47" s="168" t="str">
        <f t="shared" ca="1" si="249"/>
        <v>-</v>
      </c>
      <c r="CV47" s="168" t="str">
        <f t="shared" ca="1" si="249"/>
        <v>-</v>
      </c>
      <c r="CW47" s="168" t="str">
        <f t="shared" ca="1" si="249"/>
        <v>-</v>
      </c>
      <c r="CX47" s="168" t="str">
        <f t="shared" ca="1" si="249"/>
        <v>-</v>
      </c>
      <c r="CY47" s="168" t="str">
        <f t="shared" ca="1" si="249"/>
        <v>-</v>
      </c>
      <c r="CZ47" s="168">
        <f t="shared" ca="1" si="249"/>
        <v>0</v>
      </c>
      <c r="DA47" s="168" t="str">
        <f t="shared" ca="1" si="249"/>
        <v>-</v>
      </c>
      <c r="DB47" s="168" t="str">
        <f t="shared" ca="1" si="249"/>
        <v>-</v>
      </c>
      <c r="DC47" s="168" t="str">
        <f t="shared" ca="1" si="249"/>
        <v>-</v>
      </c>
      <c r="DD47" s="168" t="str">
        <f t="shared" ca="1" si="249"/>
        <v>-</v>
      </c>
      <c r="DE47" s="168" t="str">
        <f t="shared" ca="1" si="249"/>
        <v>-</v>
      </c>
      <c r="DF47" s="168">
        <f t="shared" ca="1" si="249"/>
        <v>0</v>
      </c>
      <c r="DG47" s="168">
        <f t="shared" ca="1" si="249"/>
        <v>0</v>
      </c>
      <c r="DH47" s="168">
        <f t="shared" ca="1" si="249"/>
        <v>0</v>
      </c>
      <c r="DI47" s="168">
        <f t="shared" ca="1" si="249"/>
        <v>0</v>
      </c>
      <c r="DJ47" s="168">
        <f t="shared" ca="1" si="249"/>
        <v>0</v>
      </c>
      <c r="DK47" s="168">
        <f t="shared" ca="1" si="249"/>
        <v>0</v>
      </c>
      <c r="DL47" s="168">
        <f t="shared" ca="1" si="249"/>
        <v>0</v>
      </c>
      <c r="DM47" s="168" t="str">
        <f t="shared" ca="1" si="249"/>
        <v>-</v>
      </c>
      <c r="DN47" s="168" t="str">
        <f t="shared" ca="1" si="249"/>
        <v>-</v>
      </c>
      <c r="DO47" s="168" t="str">
        <f t="shared" ca="1" si="249"/>
        <v>-</v>
      </c>
      <c r="DP47" s="168" t="str">
        <f t="shared" ca="1" si="249"/>
        <v>-</v>
      </c>
      <c r="DQ47" s="168" t="str">
        <f t="shared" ca="1" si="249"/>
        <v>-</v>
      </c>
      <c r="DR47" s="168" t="str">
        <f t="shared" ca="1" si="250"/>
        <v>-</v>
      </c>
      <c r="DS47" s="168" t="str">
        <f t="shared" ca="1" si="250"/>
        <v>-</v>
      </c>
      <c r="DT47" s="168" t="str">
        <f t="shared" ca="1" si="250"/>
        <v>-</v>
      </c>
      <c r="DU47" s="168" t="str">
        <f t="shared" ca="1" si="250"/>
        <v>-</v>
      </c>
      <c r="DV47" s="168" t="str">
        <f t="shared" ca="1" si="250"/>
        <v>-</v>
      </c>
      <c r="DW47" s="168" t="str">
        <f t="shared" ca="1" si="250"/>
        <v>-</v>
      </c>
      <c r="DX47" s="10"/>
      <c r="DY47" s="168">
        <f t="shared" ca="1" si="250"/>
        <v>1</v>
      </c>
      <c r="DZ47" s="168" t="str">
        <f t="shared" ca="1" si="250"/>
        <v>-</v>
      </c>
      <c r="EA47" s="168" t="str">
        <f t="shared" ca="1" si="250"/>
        <v>-</v>
      </c>
      <c r="EB47" s="168" t="str">
        <f t="shared" ca="1" si="250"/>
        <v>-</v>
      </c>
      <c r="EC47" s="168" t="str">
        <f t="shared" ca="1" si="250"/>
        <v>-</v>
      </c>
      <c r="ED47" s="168" t="b">
        <f t="shared" ca="1" si="250"/>
        <v>0</v>
      </c>
      <c r="EE47" s="168" t="str">
        <f t="shared" ca="1" si="250"/>
        <v>-</v>
      </c>
      <c r="EF47" s="168">
        <f t="shared" ca="1" si="250"/>
        <v>0</v>
      </c>
      <c r="EG47" s="168" t="str">
        <f t="shared" ca="1" si="250"/>
        <v>-</v>
      </c>
      <c r="EH47" s="166" cm="1">
        <f t="array" aca="1" ref="EH47" ca="1">INDEX(i.rev,$K47,EH$15)</f>
        <v>1</v>
      </c>
      <c r="EI47" s="168">
        <f t="shared" ca="1" si="251"/>
        <v>0</v>
      </c>
      <c r="EJ47" s="168">
        <f t="shared" ca="1" si="251"/>
        <v>1</v>
      </c>
      <c r="EK47" s="168">
        <f t="shared" ca="1" si="251"/>
        <v>0</v>
      </c>
      <c r="EL47" s="168">
        <f t="shared" ca="1" si="251"/>
        <v>1</v>
      </c>
      <c r="EM47" s="168">
        <f t="shared" ca="1" si="251"/>
        <v>1</v>
      </c>
      <c r="EN47" s="168">
        <f t="shared" ca="1" si="251"/>
        <v>1</v>
      </c>
      <c r="EO47" s="168">
        <f t="shared" ca="1" si="251"/>
        <v>0</v>
      </c>
      <c r="EP47" s="168">
        <f t="shared" ca="1" si="251"/>
        <v>0</v>
      </c>
      <c r="EQ47" s="168">
        <f t="shared" ca="1" si="251"/>
        <v>0</v>
      </c>
      <c r="ER47" s="168">
        <f t="shared" ca="1" si="251"/>
        <v>0</v>
      </c>
      <c r="ES47" s="168">
        <f t="shared" ca="1" si="251"/>
        <v>0</v>
      </c>
      <c r="ET47" s="168">
        <f t="shared" ca="1" si="251"/>
        <v>0</v>
      </c>
      <c r="EU47" s="168">
        <f t="shared" ca="1" si="251"/>
        <v>0</v>
      </c>
      <c r="EV47" s="168">
        <f t="shared" ca="1" si="251"/>
        <v>0</v>
      </c>
      <c r="EW47" s="168">
        <f t="shared" ca="1" si="251"/>
        <v>0</v>
      </c>
      <c r="EX47" s="168">
        <f t="shared" ca="1" si="251"/>
        <v>0</v>
      </c>
      <c r="EY47" s="166" cm="1">
        <f t="array" aca="1" ref="EY47" ca="1">INDEX(i.rev,$K47,EY$15)</f>
        <v>0</v>
      </c>
      <c r="EZ47" s="168">
        <f t="shared" ca="1" si="252"/>
        <v>0</v>
      </c>
      <c r="FA47" s="166" cm="1">
        <f t="array" aca="1" ref="FA47" ca="1">INDEX(i.rev,$K47,FA$15)</f>
        <v>1</v>
      </c>
      <c r="FB47" s="168">
        <f t="shared" ca="1" si="253"/>
        <v>0</v>
      </c>
      <c r="FC47" s="168">
        <f t="shared" ca="1" si="253"/>
        <v>0</v>
      </c>
      <c r="FD47" s="168">
        <f t="shared" ca="1" si="253"/>
        <v>0</v>
      </c>
      <c r="FE47" s="168">
        <f t="shared" ca="1" si="253"/>
        <v>0</v>
      </c>
      <c r="FF47" s="168">
        <f t="shared" ca="1" si="253"/>
        <v>0</v>
      </c>
      <c r="FG47" s="168">
        <f t="shared" ca="1" si="253"/>
        <v>0</v>
      </c>
      <c r="FH47" s="168">
        <f t="shared" ca="1" si="253"/>
        <v>0</v>
      </c>
      <c r="FI47" s="10">
        <f>FI46+0.15</f>
        <v>0.3</v>
      </c>
      <c r="FJ47" s="199" t="b">
        <f>TRUE</f>
        <v>1</v>
      </c>
      <c r="FK47" s="201">
        <f t="shared" ref="FK47:FK51" si="259">$FK$44*FI47</f>
        <v>639</v>
      </c>
      <c r="FL47" s="168" t="str">
        <f t="shared" ca="1" si="253"/>
        <v>-</v>
      </c>
      <c r="FM47" s="168" t="str">
        <f t="shared" ca="1" si="253"/>
        <v>-</v>
      </c>
      <c r="FN47" s="168" t="str">
        <f t="shared" ca="1" si="253"/>
        <v>-</v>
      </c>
      <c r="FO47" s="166" t="b">
        <f t="shared" si="254"/>
        <v>0</v>
      </c>
      <c r="FP47" s="166" t="b">
        <f t="shared" si="254"/>
        <v>0</v>
      </c>
      <c r="FQ47" s="166" t="b">
        <f t="shared" si="254"/>
        <v>1</v>
      </c>
      <c r="FR47" s="168">
        <f t="shared" ca="1" si="253"/>
        <v>0</v>
      </c>
      <c r="FS47" s="166">
        <f t="shared" ca="1" si="224"/>
        <v>1</v>
      </c>
      <c r="FT47" s="166">
        <f t="shared" ca="1" si="224"/>
        <v>1</v>
      </c>
      <c r="FU47" s="168" t="str">
        <f t="shared" ca="1" si="253"/>
        <v>-</v>
      </c>
      <c r="FV47" s="168" t="str">
        <f t="shared" ca="1" si="253"/>
        <v>-</v>
      </c>
      <c r="FW47" s="168" t="str">
        <f t="shared" ca="1" si="253"/>
        <v>-</v>
      </c>
      <c r="FX47" s="168" t="str">
        <f t="shared" ca="1" si="253"/>
        <v>-</v>
      </c>
      <c r="FY47" s="168" t="str">
        <f t="shared" ca="1" si="253"/>
        <v>-</v>
      </c>
      <c r="FZ47" s="168" t="str">
        <f t="shared" ca="1" si="253"/>
        <v>-</v>
      </c>
      <c r="GA47" s="168" t="str">
        <f t="shared" ca="1" si="253"/>
        <v>-</v>
      </c>
      <c r="GB47" s="168" t="str">
        <f t="shared" ca="1" si="253"/>
        <v>-</v>
      </c>
      <c r="GC47" s="168" t="str">
        <f t="shared" ca="1" si="253"/>
        <v>-</v>
      </c>
      <c r="GD47" s="168" t="b">
        <f t="shared" ca="1" si="253"/>
        <v>1</v>
      </c>
      <c r="GE47" s="168" t="str">
        <f t="shared" ca="1" si="253"/>
        <v>-</v>
      </c>
      <c r="GF47" s="168" t="str">
        <f t="shared" ca="1" si="253"/>
        <v>-</v>
      </c>
      <c r="GG47" s="168" t="str">
        <f t="shared" ca="1" si="253"/>
        <v>-</v>
      </c>
      <c r="GH47" s="168" t="str">
        <f t="shared" ca="1" si="253"/>
        <v>-</v>
      </c>
      <c r="GI47" s="168" t="str">
        <f t="shared" ca="1" si="253"/>
        <v>-</v>
      </c>
      <c r="GJ47" s="168" t="str">
        <f t="shared" ca="1" si="253"/>
        <v>-</v>
      </c>
      <c r="GK47" s="168" t="str">
        <f t="shared" ca="1" si="253"/>
        <v>-</v>
      </c>
      <c r="GL47" s="168" t="str">
        <f t="shared" ca="1" si="253"/>
        <v>-</v>
      </c>
      <c r="GM47" s="168" t="str">
        <f t="shared" ca="1" si="253"/>
        <v>-</v>
      </c>
      <c r="GN47" s="168" t="str">
        <f t="shared" ca="1" si="253"/>
        <v>-</v>
      </c>
      <c r="GO47" s="168" t="str">
        <f t="shared" ca="1" si="253"/>
        <v>-</v>
      </c>
      <c r="GP47" s="168" t="str">
        <f t="shared" ca="1" si="253"/>
        <v>-</v>
      </c>
      <c r="GQ47" s="168" t="str">
        <f t="shared" ca="1" si="253"/>
        <v>-</v>
      </c>
      <c r="GR47" s="168" t="str">
        <f t="shared" ca="1" si="253"/>
        <v>-</v>
      </c>
      <c r="GS47" s="168">
        <f t="shared" ca="1" si="253"/>
        <v>500</v>
      </c>
      <c r="GT47" s="168">
        <f t="shared" ca="1" si="253"/>
        <v>500</v>
      </c>
      <c r="GU47" s="168" t="str">
        <f t="shared" ca="1" si="253"/>
        <v>-</v>
      </c>
      <c r="GV47" s="168" t="str">
        <f t="shared" ca="1" si="253"/>
        <v>-</v>
      </c>
      <c r="GW47" s="168" t="str">
        <f t="shared" ca="1" si="253"/>
        <v>-</v>
      </c>
      <c r="GX47" s="193" t="b">
        <v>0</v>
      </c>
      <c r="GY47" s="193">
        <v>0</v>
      </c>
      <c r="GZ47" s="193">
        <v>30</v>
      </c>
      <c r="HA47" s="193">
        <v>30</v>
      </c>
      <c r="HB47" s="193">
        <v>0</v>
      </c>
      <c r="HC47" s="193">
        <v>0</v>
      </c>
      <c r="HD47" s="193">
        <v>30</v>
      </c>
      <c r="HE47" s="193">
        <v>0</v>
      </c>
      <c r="HF47" s="193">
        <v>0</v>
      </c>
      <c r="HG47" s="193">
        <v>30</v>
      </c>
      <c r="HH47" s="193">
        <v>30</v>
      </c>
      <c r="HI47" s="193">
        <v>0</v>
      </c>
      <c r="HJ47" s="193">
        <v>0</v>
      </c>
      <c r="HK47" s="193">
        <v>0</v>
      </c>
      <c r="HL47" s="193">
        <v>0</v>
      </c>
      <c r="HM47" s="193">
        <v>0</v>
      </c>
      <c r="HN47" s="193">
        <v>131.36000000000001</v>
      </c>
      <c r="HO47" s="193">
        <v>0</v>
      </c>
      <c r="HP47" s="193">
        <v>131.36000000000001</v>
      </c>
      <c r="HQ47" s="193">
        <v>131.36000000000001</v>
      </c>
      <c r="HR47" s="193">
        <v>0</v>
      </c>
      <c r="HS47" s="193">
        <v>131.36000000000001</v>
      </c>
      <c r="HT47" s="193">
        <v>131.36000000000001</v>
      </c>
      <c r="HU47" s="193">
        <v>0</v>
      </c>
      <c r="HV47" s="193">
        <v>0</v>
      </c>
      <c r="HW47" s="193">
        <v>131.36000000000001</v>
      </c>
      <c r="HX47" s="193">
        <v>131.36000000000001</v>
      </c>
      <c r="HY47" s="193">
        <v>89.55</v>
      </c>
      <c r="HZ47" s="193">
        <v>131.36000000000001</v>
      </c>
      <c r="IA47" s="193">
        <v>89.55</v>
      </c>
      <c r="IB47" s="193">
        <v>150</v>
      </c>
      <c r="IC47" s="193">
        <v>150</v>
      </c>
      <c r="ID47" s="193">
        <v>0</v>
      </c>
      <c r="IE47" s="193">
        <v>0</v>
      </c>
      <c r="IF47" s="193">
        <v>150</v>
      </c>
      <c r="IG47" s="193">
        <v>0</v>
      </c>
      <c r="IH47" s="193">
        <v>0</v>
      </c>
      <c r="II47" s="193">
        <v>150</v>
      </c>
      <c r="IJ47" s="193">
        <v>150</v>
      </c>
      <c r="IK47" s="193">
        <v>0</v>
      </c>
      <c r="IL47" s="193">
        <v>0</v>
      </c>
      <c r="IM47" s="193">
        <v>0</v>
      </c>
      <c r="IN47" s="193">
        <v>0</v>
      </c>
      <c r="IO47" s="193">
        <v>0</v>
      </c>
      <c r="IP47" s="193">
        <v>0</v>
      </c>
      <c r="IQ47" s="193">
        <v>0</v>
      </c>
      <c r="IR47" s="193">
        <v>0</v>
      </c>
      <c r="IS47" s="193">
        <v>0</v>
      </c>
      <c r="IT47" s="193">
        <v>0</v>
      </c>
      <c r="IU47" s="193">
        <v>0</v>
      </c>
      <c r="IV47" s="193">
        <v>0</v>
      </c>
      <c r="IW47" s="193">
        <v>0</v>
      </c>
      <c r="IX47" s="193">
        <v>0</v>
      </c>
      <c r="IY47" s="193">
        <v>0</v>
      </c>
      <c r="IZ47" s="10"/>
      <c r="JA47" s="166">
        <f t="shared" ca="1" si="229"/>
        <v>4.4999999999999998E-2</v>
      </c>
      <c r="JB47" s="166">
        <f t="shared" ca="1" si="230"/>
        <v>4.4999999999999998E-2</v>
      </c>
      <c r="JC47" s="168">
        <f t="shared" ca="1" si="255"/>
        <v>1</v>
      </c>
      <c r="JD47" s="168">
        <f t="shared" ca="1" si="255"/>
        <v>0</v>
      </c>
      <c r="JE47" s="168">
        <f t="shared" ca="1" si="255"/>
        <v>1</v>
      </c>
      <c r="JF47" s="168">
        <f t="shared" ca="1" si="255"/>
        <v>1</v>
      </c>
      <c r="JG47" s="168">
        <f t="shared" ca="1" si="255"/>
        <v>0</v>
      </c>
      <c r="JH47" s="168">
        <f t="shared" ca="1" si="255"/>
        <v>70</v>
      </c>
      <c r="JI47" s="168">
        <f t="shared" ca="1" si="255"/>
        <v>50</v>
      </c>
      <c r="JJ47" s="168">
        <f t="shared" ca="1" si="255"/>
        <v>70</v>
      </c>
      <c r="JK47" s="168">
        <f t="shared" ca="1" si="255"/>
        <v>50</v>
      </c>
      <c r="JL47" s="166">
        <f t="shared" ca="1" si="256"/>
        <v>1</v>
      </c>
      <c r="JM47" s="166">
        <f t="shared" ca="1" si="257"/>
        <v>1</v>
      </c>
      <c r="JN47" s="166">
        <f t="shared" ca="1" si="258"/>
        <v>1</v>
      </c>
      <c r="JO47" s="166">
        <f t="shared" ca="1" si="232"/>
        <v>1</v>
      </c>
      <c r="JP47" s="166">
        <f t="shared" ca="1" si="232"/>
        <v>1</v>
      </c>
      <c r="JQ47" s="168">
        <f t="shared" ca="1" si="255"/>
        <v>1</v>
      </c>
      <c r="JR47" s="10"/>
      <c r="JS47" s="168">
        <f t="shared" ca="1" si="255"/>
        <v>1</v>
      </c>
      <c r="JT47" s="166">
        <f t="shared" ca="1" si="233"/>
        <v>1</v>
      </c>
      <c r="JU47" s="168">
        <f t="shared" ca="1" si="255"/>
        <v>1</v>
      </c>
      <c r="JV47" s="168">
        <f t="shared" ca="1" si="255"/>
        <v>1</v>
      </c>
      <c r="JW47" s="168">
        <f t="shared" ca="1" si="255"/>
        <v>1</v>
      </c>
      <c r="JX47" s="168">
        <f t="shared" ca="1" si="255"/>
        <v>1</v>
      </c>
      <c r="JY47" s="168">
        <f t="shared" ca="1" si="255"/>
        <v>1</v>
      </c>
      <c r="JZ47" s="168">
        <f t="shared" ca="1" si="255"/>
        <v>1</v>
      </c>
      <c r="KA47" s="166">
        <f t="shared" ca="1" si="234"/>
        <v>1</v>
      </c>
      <c r="KB47" s="166">
        <f t="shared" ca="1" si="235"/>
        <v>1</v>
      </c>
      <c r="KC47" s="166">
        <f t="shared" ca="1" si="236"/>
        <v>1</v>
      </c>
      <c r="KD47" s="166" t="str">
        <f t="shared" ca="1" si="237"/>
        <v>-</v>
      </c>
      <c r="KE47" s="166" t="str">
        <f t="shared" ca="1" si="238"/>
        <v>-</v>
      </c>
      <c r="KF47" s="166" t="str">
        <f t="shared" ca="1" si="239"/>
        <v>-</v>
      </c>
      <c r="KG47" s="166" t="b">
        <f t="shared" ca="1" si="240"/>
        <v>0</v>
      </c>
      <c r="KH47" s="168">
        <f t="shared" ca="1" si="255"/>
        <v>0</v>
      </c>
      <c r="KI47" s="27">
        <v>0</v>
      </c>
    </row>
    <row r="48" spans="1:295" s="148" customFormat="1" outlineLevel="1">
      <c r="A48" s="126">
        <f t="shared" si="241"/>
        <v>43</v>
      </c>
      <c r="B48" s="126">
        <f t="shared" si="242"/>
        <v>13</v>
      </c>
      <c r="C48" s="148">
        <v>101</v>
      </c>
      <c r="D48" s="148" t="s">
        <v>884</v>
      </c>
      <c r="E48" s="148" t="b">
        <v>0</v>
      </c>
      <c r="F48" s="148" t="b">
        <v>0</v>
      </c>
      <c r="G48" s="148" t="b">
        <f t="shared" si="243"/>
        <v>0</v>
      </c>
      <c r="H48" s="144">
        <v>3</v>
      </c>
      <c r="I48" s="32">
        <v>2</v>
      </c>
      <c r="J48" s="144">
        <f t="shared" ca="1" si="244"/>
        <v>1</v>
      </c>
      <c r="K48" s="144">
        <f t="shared" ca="1" si="244"/>
        <v>1</v>
      </c>
      <c r="L48" s="144">
        <f t="shared" ca="1" si="244"/>
        <v>1</v>
      </c>
      <c r="M48" s="144">
        <f t="shared" ca="1" si="244"/>
        <v>1</v>
      </c>
      <c r="N48" s="144">
        <f t="shared" ca="1" si="244"/>
        <v>1</v>
      </c>
      <c r="O48" s="144">
        <f t="shared" ca="1" si="244"/>
        <v>1</v>
      </c>
      <c r="P48" s="144">
        <f t="shared" ca="1" si="244"/>
        <v>1</v>
      </c>
      <c r="Q48" s="144">
        <f t="shared" ca="1" si="244"/>
        <v>1</v>
      </c>
      <c r="R48" s="144">
        <f t="shared" ca="1" si="244"/>
        <v>2</v>
      </c>
      <c r="S48" s="144">
        <f t="shared" ca="1" si="244"/>
        <v>1</v>
      </c>
      <c r="T48" s="144">
        <f t="shared" ca="1" si="244"/>
        <v>1</v>
      </c>
      <c r="U48" s="144">
        <f t="shared" ca="1" si="244"/>
        <v>1</v>
      </c>
      <c r="V48" s="144">
        <f t="shared" ca="1" si="244"/>
        <v>1</v>
      </c>
      <c r="W48" s="144">
        <f t="shared" ca="1" si="244"/>
        <v>1</v>
      </c>
      <c r="X48" s="144">
        <f t="shared" ca="1" si="244"/>
        <v>1</v>
      </c>
      <c r="Y48" s="144">
        <f t="shared" ca="1" si="244"/>
        <v>1</v>
      </c>
      <c r="AA48" s="162" t="str" cm="1">
        <f t="array" aca="1" ref="AA48" ca="1">TEXT(LEFT(OFFSET(AA48,-1,0),5)+1,"00000")&amp;MID(OFFSET(AA48,-1,0),6,FIND(" ",OFFSET(AA48,-1,0),7)-5)
&amp;INDEX(DataMaster!$B$10:$B$12,$I48)&amp;IF($J48=1,""," Risk"&amp;INDEX(i.risk_aversion,$J48,1))&amp;IF($K48=1,""," REV"&amp;INDEX(DataMaster!$B$54:$B$58,$K48))&amp;IF($L48=1,""," Minroe"&amp;INDEX(minroe,$L48))&amp;IF($M48=1,""," Overdraw"&amp;INDEX(overdraw,$M48))
&amp;IF($N48=1,""," Mach"&amp;INDEX(i.mach_option,$N48))
&amp;IF($O48=1,""," Interest"&amp;INDEX(i.interest_rate,$O48))&amp;IF($P48=1,""," Opp cost"&amp;INDEX(i.opp_cost_capital,$P48))&amp;IF($Q48=1,""," Casual_ub"&amp;INDEX(i.casual_ub,$Q48))&amp;IF($R48=1,""," Cropgraze"&amp;INDEX(i.cropgraze_inc,$R48))
&amp;IF($S48=1,""," Yield"&amp;INDEX(i.all_rot_yield,$S48))&amp;IF($T48=1,""," Pasture"&amp;INDEX(i.pasture_prod,$T48))&amp;IF($U48=1,""," Scan"&amp;INDEX(i.scan,$U48))
&amp;IF($JL48=1,""," WP"&amp;TEXT($JL48*100,"000p"))&amp;IF($JM48=1,""," MP"&amp;TEXT($JM48*100,"000p"))&amp;IF($JN48=1,""," GP"&amp;TEXT($JN48*100,"000p"))&amp;IF($JO48=1,""," Can"&amp;TEXT($JO48*100,"000p"))
&amp;" (F"&amp;3+IFERROR(1*$CH48,0)+IFERROR(1*$CI48,0)&amp;3-IFERROR(1*NOT($CK48),0)&amp;"N"&amp;$CP48&amp;$CQ48&amp;")"
&amp;IFERROR(" pas%"&amp;FK48/2130*100,"")&amp;IFERROR(" SR "&amp;FM48/1,"")&amp;IFERROR(" Sup "&amp;FN48/1,"")&amp;IF(JH48=50," 50 percentile prices","")&amp;IFERROR(" Min_sale_age_"&amp;GV48/1,"")&amp;IF($GX48=TRUE," Rot_constrained","")</f>
        <v>612260032 DSP CropgrazeFALSE (F33N33) pas%45</v>
      </c>
      <c r="AB48" s="10" t="str">
        <f ca="1">IF(COUNTIF(AA$5:AA48,AA48)=1,"-","Dup")</f>
        <v>-</v>
      </c>
      <c r="AC48" s="10"/>
      <c r="AD48" s="167" t="b">
        <v>0</v>
      </c>
      <c r="AE48" s="167" t="b">
        <v>0</v>
      </c>
      <c r="AF48" s="167" t="b">
        <v>0</v>
      </c>
      <c r="AG48" s="167" t="b">
        <v>0</v>
      </c>
      <c r="AH48" s="167" t="b">
        <v>0</v>
      </c>
      <c r="AI48" s="167" t="b">
        <v>1</v>
      </c>
      <c r="AJ48" s="10"/>
      <c r="AK48" s="166" t="b">
        <f t="shared" si="245"/>
        <v>0</v>
      </c>
      <c r="AL48" s="166" t="str">
        <f t="shared" si="245"/>
        <v>-</v>
      </c>
      <c r="AM48" s="166" t="b">
        <f t="shared" si="245"/>
        <v>0</v>
      </c>
      <c r="AN48" s="166" t="b">
        <f t="shared" si="245"/>
        <v>1</v>
      </c>
      <c r="AO48" s="166" t="b">
        <f t="shared" si="245"/>
        <v>0</v>
      </c>
      <c r="AP48" s="166" t="b">
        <f t="shared" si="245"/>
        <v>0</v>
      </c>
      <c r="AQ48" s="166">
        <f t="shared" ca="1" si="215"/>
        <v>0</v>
      </c>
      <c r="AR48" s="166" t="b">
        <f t="shared" ca="1" si="246"/>
        <v>0</v>
      </c>
      <c r="AS48" s="166" t="b">
        <f t="shared" ca="1" si="246"/>
        <v>0</v>
      </c>
      <c r="AT48" s="166" t="str">
        <f t="shared" ca="1" si="246"/>
        <v>-</v>
      </c>
      <c r="AU48" s="166" t="str">
        <f t="shared" ca="1" si="246"/>
        <v>-</v>
      </c>
      <c r="AV48" s="166" t="str">
        <f t="shared" ca="1" si="246"/>
        <v>-</v>
      </c>
      <c r="AW48" s="10"/>
      <c r="AX48" s="166" t="b">
        <f t="shared" si="217"/>
        <v>1</v>
      </c>
      <c r="AY48" s="168" t="b">
        <f t="shared" ca="1" si="247"/>
        <v>1</v>
      </c>
      <c r="AZ48" s="168" t="b">
        <f t="shared" ca="1" si="247"/>
        <v>1</v>
      </c>
      <c r="BA48" s="167">
        <f t="shared" si="248"/>
        <v>3208</v>
      </c>
      <c r="BB48" s="168" t="str">
        <f t="shared" ca="1" si="247"/>
        <v>-</v>
      </c>
      <c r="BC48" s="168" t="str">
        <f t="shared" ca="1" si="247"/>
        <v>-</v>
      </c>
      <c r="BD48" s="168" t="str">
        <f t="shared" ca="1" si="247"/>
        <v>-</v>
      </c>
      <c r="BE48" s="168" t="str">
        <f t="shared" ca="1" si="247"/>
        <v>-</v>
      </c>
      <c r="BF48" s="168" t="str">
        <f t="shared" ca="1" si="247"/>
        <v>-</v>
      </c>
      <c r="BG48" s="168">
        <f t="shared" ca="1" si="247"/>
        <v>1</v>
      </c>
      <c r="BH48" s="168">
        <f t="shared" ca="1" si="247"/>
        <v>1</v>
      </c>
      <c r="BI48" s="168" t="str">
        <f t="shared" ca="1" si="247"/>
        <v>-</v>
      </c>
      <c r="BJ48" s="168" t="str">
        <f t="shared" ca="1" si="247"/>
        <v>-</v>
      </c>
      <c r="BK48" s="10"/>
      <c r="BL48" s="168" t="str">
        <f t="shared" ca="1" si="247"/>
        <v>-</v>
      </c>
      <c r="BM48" s="168" t="str">
        <f t="shared" ca="1" si="247"/>
        <v>-</v>
      </c>
      <c r="BN48" s="168" t="str">
        <f t="shared" ca="1" si="247"/>
        <v>-</v>
      </c>
      <c r="BO48" s="168" t="str">
        <f t="shared" ca="1" si="247"/>
        <v>-</v>
      </c>
      <c r="BP48" s="168" t="str">
        <f t="shared" ca="1" si="247"/>
        <v>-</v>
      </c>
      <c r="BQ48" s="168" t="str">
        <f t="shared" ca="1" si="247"/>
        <v>-</v>
      </c>
      <c r="BR48" s="168" t="str">
        <f t="shared" ca="1" si="247"/>
        <v>-</v>
      </c>
      <c r="BS48" s="168" t="str">
        <f t="shared" ca="1" si="247"/>
        <v>-</v>
      </c>
      <c r="BT48" s="168" t="str">
        <f t="shared" ca="1" si="247"/>
        <v>-</v>
      </c>
      <c r="BU48" s="168" t="str">
        <f t="shared" ca="1" si="247"/>
        <v>-</v>
      </c>
      <c r="BV48" s="168" t="str">
        <f t="shared" ca="1" si="247"/>
        <v>-</v>
      </c>
      <c r="BW48" s="166" t="str" cm="1">
        <f t="array" aca="1" ref="BW48" ca="1">INDEX(i.rev,$K48,BW$15)</f>
        <v>-</v>
      </c>
      <c r="BX48" s="166" t="str" cm="1">
        <f t="array" aca="1" ref="BX48" ca="1">INDEX(i.rev,$K48,BX$15)</f>
        <v>-</v>
      </c>
      <c r="BY48" s="166" t="str" cm="1">
        <f t="array" aca="1" ref="BY48" ca="1">INDEX(i.rev,$K48,BY$15)</f>
        <v>-</v>
      </c>
      <c r="BZ48" s="166" t="str" cm="1">
        <f t="array" aca="1" ref="BZ48" ca="1">INDEX(i.rev,$K48,BZ$15)</f>
        <v>-</v>
      </c>
      <c r="CA48" s="166" t="str" cm="1">
        <f t="array" aca="1" ref="CA48" ca="1">INDEX(i.rev,$K48,CA$15)</f>
        <v>-</v>
      </c>
      <c r="CB48" s="166" t="str" cm="1">
        <f t="array" aca="1" ref="CB48" ca="1">INDEX(i.rev,$K48,CB$15)</f>
        <v>-</v>
      </c>
      <c r="CC48" s="166" t="str" cm="1">
        <f t="array" aca="1" ref="CC48" ca="1">INDEX(i.rev,$K48,CC$15)</f>
        <v>-</v>
      </c>
      <c r="CD48" s="166" t="str" cm="1">
        <f t="array" aca="1" ref="CD48" ca="1">INDEX(i.rev,$K48,CD$15)</f>
        <v>-</v>
      </c>
      <c r="CE48" s="166" t="str" cm="1">
        <f t="array" aca="1" ref="CE48" ca="1">INDEX(i.rev,$K48,CE$15)</f>
        <v>-</v>
      </c>
      <c r="CF48" s="166" t="str" cm="1">
        <f t="array" aca="1" ref="CF48" ca="1">INDEX(i.rev,$K48,CF$15)</f>
        <v>-</v>
      </c>
      <c r="CG48" s="10"/>
      <c r="CH48" s="168" t="str">
        <f t="shared" ca="1" si="249"/>
        <v>-</v>
      </c>
      <c r="CI48" s="168" t="str">
        <f t="shared" ca="1" si="249"/>
        <v>-</v>
      </c>
      <c r="CJ48" s="168" t="str">
        <f t="shared" ca="1" si="249"/>
        <v>-</v>
      </c>
      <c r="CK48" s="168" t="str">
        <f t="shared" ca="1" si="249"/>
        <v>-</v>
      </c>
      <c r="CL48" s="168" t="str">
        <f t="shared" ca="1" si="249"/>
        <v>-</v>
      </c>
      <c r="CM48" s="168" t="str">
        <f t="shared" ca="1" si="249"/>
        <v>-</v>
      </c>
      <c r="CN48" s="168" t="str">
        <f t="shared" ca="1" si="249"/>
        <v>-</v>
      </c>
      <c r="CO48" s="168" t="str">
        <f t="shared" ca="1" si="249"/>
        <v>-</v>
      </c>
      <c r="CP48" s="199">
        <v>3</v>
      </c>
      <c r="CQ48" s="199">
        <v>3</v>
      </c>
      <c r="CR48" s="168">
        <f t="shared" ca="1" si="249"/>
        <v>0</v>
      </c>
      <c r="CS48" s="168" t="str">
        <f t="shared" ca="1" si="249"/>
        <v>-</v>
      </c>
      <c r="CT48" s="168" t="str">
        <f t="shared" ca="1" si="249"/>
        <v>-</v>
      </c>
      <c r="CU48" s="168" t="str">
        <f t="shared" ca="1" si="249"/>
        <v>-</v>
      </c>
      <c r="CV48" s="168" t="str">
        <f t="shared" ca="1" si="249"/>
        <v>-</v>
      </c>
      <c r="CW48" s="168" t="str">
        <f t="shared" ca="1" si="249"/>
        <v>-</v>
      </c>
      <c r="CX48" s="168" t="str">
        <f t="shared" ca="1" si="249"/>
        <v>-</v>
      </c>
      <c r="CY48" s="168" t="str">
        <f t="shared" ca="1" si="249"/>
        <v>-</v>
      </c>
      <c r="CZ48" s="168">
        <f t="shared" ca="1" si="249"/>
        <v>0</v>
      </c>
      <c r="DA48" s="168" t="str">
        <f t="shared" ca="1" si="249"/>
        <v>-</v>
      </c>
      <c r="DB48" s="168" t="str">
        <f t="shared" ca="1" si="249"/>
        <v>-</v>
      </c>
      <c r="DC48" s="168" t="str">
        <f t="shared" ca="1" si="249"/>
        <v>-</v>
      </c>
      <c r="DD48" s="168" t="str">
        <f t="shared" ca="1" si="249"/>
        <v>-</v>
      </c>
      <c r="DE48" s="168" t="str">
        <f t="shared" ca="1" si="249"/>
        <v>-</v>
      </c>
      <c r="DF48" s="168">
        <f t="shared" ca="1" si="249"/>
        <v>0</v>
      </c>
      <c r="DG48" s="168">
        <f t="shared" ca="1" si="249"/>
        <v>0</v>
      </c>
      <c r="DH48" s="168">
        <f t="shared" ca="1" si="249"/>
        <v>0</v>
      </c>
      <c r="DI48" s="168">
        <f t="shared" ca="1" si="249"/>
        <v>0</v>
      </c>
      <c r="DJ48" s="168">
        <f t="shared" ca="1" si="249"/>
        <v>0</v>
      </c>
      <c r="DK48" s="168">
        <f t="shared" ca="1" si="249"/>
        <v>0</v>
      </c>
      <c r="DL48" s="168">
        <f t="shared" ca="1" si="249"/>
        <v>0</v>
      </c>
      <c r="DM48" s="168" t="str">
        <f t="shared" ca="1" si="249"/>
        <v>-</v>
      </c>
      <c r="DN48" s="168" t="str">
        <f t="shared" ca="1" si="249"/>
        <v>-</v>
      </c>
      <c r="DO48" s="168" t="str">
        <f t="shared" ca="1" si="249"/>
        <v>-</v>
      </c>
      <c r="DP48" s="168" t="str">
        <f t="shared" ca="1" si="249"/>
        <v>-</v>
      </c>
      <c r="DQ48" s="168" t="str">
        <f t="shared" ca="1" si="249"/>
        <v>-</v>
      </c>
      <c r="DR48" s="168" t="str">
        <f t="shared" ca="1" si="250"/>
        <v>-</v>
      </c>
      <c r="DS48" s="168" t="str">
        <f t="shared" ca="1" si="250"/>
        <v>-</v>
      </c>
      <c r="DT48" s="168" t="str">
        <f t="shared" ca="1" si="250"/>
        <v>-</v>
      </c>
      <c r="DU48" s="168" t="str">
        <f t="shared" ca="1" si="250"/>
        <v>-</v>
      </c>
      <c r="DV48" s="168" t="str">
        <f t="shared" ca="1" si="250"/>
        <v>-</v>
      </c>
      <c r="DW48" s="168" t="str">
        <f t="shared" ca="1" si="250"/>
        <v>-</v>
      </c>
      <c r="DX48" s="10"/>
      <c r="DY48" s="168">
        <f t="shared" ca="1" si="250"/>
        <v>1</v>
      </c>
      <c r="DZ48" s="168" t="str">
        <f t="shared" ca="1" si="250"/>
        <v>-</v>
      </c>
      <c r="EA48" s="168" t="str">
        <f t="shared" ca="1" si="250"/>
        <v>-</v>
      </c>
      <c r="EB48" s="168" t="str">
        <f t="shared" ca="1" si="250"/>
        <v>-</v>
      </c>
      <c r="EC48" s="168" t="str">
        <f t="shared" ca="1" si="250"/>
        <v>-</v>
      </c>
      <c r="ED48" s="168" t="b">
        <f t="shared" ca="1" si="250"/>
        <v>0</v>
      </c>
      <c r="EE48" s="168" t="str">
        <f t="shared" ca="1" si="250"/>
        <v>-</v>
      </c>
      <c r="EF48" s="168">
        <f t="shared" ca="1" si="250"/>
        <v>0</v>
      </c>
      <c r="EG48" s="168" t="str">
        <f t="shared" ca="1" si="250"/>
        <v>-</v>
      </c>
      <c r="EH48" s="166" cm="1">
        <f t="array" aca="1" ref="EH48" ca="1">INDEX(i.rev,$K48,EH$15)</f>
        <v>1</v>
      </c>
      <c r="EI48" s="168">
        <f t="shared" ca="1" si="251"/>
        <v>0</v>
      </c>
      <c r="EJ48" s="168">
        <f t="shared" ca="1" si="251"/>
        <v>1</v>
      </c>
      <c r="EK48" s="168">
        <f t="shared" ca="1" si="251"/>
        <v>0</v>
      </c>
      <c r="EL48" s="168">
        <f t="shared" ca="1" si="251"/>
        <v>1</v>
      </c>
      <c r="EM48" s="168">
        <f t="shared" ca="1" si="251"/>
        <v>1</v>
      </c>
      <c r="EN48" s="168">
        <f t="shared" ca="1" si="251"/>
        <v>1</v>
      </c>
      <c r="EO48" s="168">
        <f t="shared" ca="1" si="251"/>
        <v>0</v>
      </c>
      <c r="EP48" s="168">
        <f t="shared" ca="1" si="251"/>
        <v>0</v>
      </c>
      <c r="EQ48" s="168">
        <f t="shared" ca="1" si="251"/>
        <v>0</v>
      </c>
      <c r="ER48" s="168">
        <f t="shared" ca="1" si="251"/>
        <v>0</v>
      </c>
      <c r="ES48" s="168">
        <f t="shared" ca="1" si="251"/>
        <v>0</v>
      </c>
      <c r="ET48" s="168">
        <f t="shared" ca="1" si="251"/>
        <v>0</v>
      </c>
      <c r="EU48" s="168">
        <f t="shared" ca="1" si="251"/>
        <v>0</v>
      </c>
      <c r="EV48" s="168">
        <f t="shared" ca="1" si="251"/>
        <v>0</v>
      </c>
      <c r="EW48" s="168">
        <f t="shared" ca="1" si="251"/>
        <v>0</v>
      </c>
      <c r="EX48" s="168">
        <f t="shared" ca="1" si="251"/>
        <v>0</v>
      </c>
      <c r="EY48" s="166" cm="1">
        <f t="array" aca="1" ref="EY48" ca="1">INDEX(i.rev,$K48,EY$15)</f>
        <v>0</v>
      </c>
      <c r="EZ48" s="168">
        <f t="shared" ca="1" si="252"/>
        <v>0</v>
      </c>
      <c r="FA48" s="166" cm="1">
        <f t="array" aca="1" ref="FA48" ca="1">INDEX(i.rev,$K48,FA$15)</f>
        <v>1</v>
      </c>
      <c r="FB48" s="168">
        <f t="shared" ca="1" si="253"/>
        <v>0</v>
      </c>
      <c r="FC48" s="168">
        <f t="shared" ca="1" si="253"/>
        <v>0</v>
      </c>
      <c r="FD48" s="168">
        <f t="shared" ca="1" si="253"/>
        <v>0</v>
      </c>
      <c r="FE48" s="168">
        <f t="shared" ca="1" si="253"/>
        <v>0</v>
      </c>
      <c r="FF48" s="168">
        <f t="shared" ca="1" si="253"/>
        <v>0</v>
      </c>
      <c r="FG48" s="168">
        <f t="shared" ca="1" si="253"/>
        <v>0</v>
      </c>
      <c r="FH48" s="168">
        <f t="shared" ca="1" si="253"/>
        <v>0</v>
      </c>
      <c r="FI48" s="10">
        <f t="shared" ref="FI48:FI51" si="260">FI47+0.15</f>
        <v>0.44999999999999996</v>
      </c>
      <c r="FJ48" s="199" t="b">
        <f>TRUE</f>
        <v>1</v>
      </c>
      <c r="FK48" s="201">
        <f t="shared" si="259"/>
        <v>958.49999999999989</v>
      </c>
      <c r="FL48" s="168" t="str">
        <f t="shared" ca="1" si="253"/>
        <v>-</v>
      </c>
      <c r="FM48" s="168" t="str">
        <f t="shared" ca="1" si="253"/>
        <v>-</v>
      </c>
      <c r="FN48" s="168" t="str">
        <f t="shared" ca="1" si="253"/>
        <v>-</v>
      </c>
      <c r="FO48" s="166" t="b">
        <f t="shared" si="254"/>
        <v>0</v>
      </c>
      <c r="FP48" s="166" t="b">
        <f t="shared" si="254"/>
        <v>0</v>
      </c>
      <c r="FQ48" s="166" t="b">
        <f t="shared" si="254"/>
        <v>1</v>
      </c>
      <c r="FR48" s="168">
        <f t="shared" ca="1" si="253"/>
        <v>0</v>
      </c>
      <c r="FS48" s="166">
        <f t="shared" ca="1" si="224"/>
        <v>1</v>
      </c>
      <c r="FT48" s="166">
        <f t="shared" ca="1" si="224"/>
        <v>1</v>
      </c>
      <c r="FU48" s="168" t="str">
        <f t="shared" ca="1" si="253"/>
        <v>-</v>
      </c>
      <c r="FV48" s="168" t="str">
        <f t="shared" ca="1" si="253"/>
        <v>-</v>
      </c>
      <c r="FW48" s="168" t="str">
        <f t="shared" ca="1" si="253"/>
        <v>-</v>
      </c>
      <c r="FX48" s="168" t="str">
        <f t="shared" ca="1" si="253"/>
        <v>-</v>
      </c>
      <c r="FY48" s="168" t="str">
        <f t="shared" ca="1" si="253"/>
        <v>-</v>
      </c>
      <c r="FZ48" s="168" t="str">
        <f t="shared" ca="1" si="253"/>
        <v>-</v>
      </c>
      <c r="GA48" s="168" t="str">
        <f t="shared" ca="1" si="253"/>
        <v>-</v>
      </c>
      <c r="GB48" s="168" t="str">
        <f t="shared" ca="1" si="253"/>
        <v>-</v>
      </c>
      <c r="GC48" s="168" t="str">
        <f t="shared" ca="1" si="253"/>
        <v>-</v>
      </c>
      <c r="GD48" s="168" t="b">
        <f t="shared" ca="1" si="253"/>
        <v>1</v>
      </c>
      <c r="GE48" s="168" t="str">
        <f t="shared" ca="1" si="253"/>
        <v>-</v>
      </c>
      <c r="GF48" s="168" t="str">
        <f t="shared" ca="1" si="253"/>
        <v>-</v>
      </c>
      <c r="GG48" s="168" t="str">
        <f t="shared" ca="1" si="253"/>
        <v>-</v>
      </c>
      <c r="GH48" s="168" t="str">
        <f t="shared" ca="1" si="253"/>
        <v>-</v>
      </c>
      <c r="GI48" s="168" t="str">
        <f t="shared" ca="1" si="253"/>
        <v>-</v>
      </c>
      <c r="GJ48" s="168" t="str">
        <f t="shared" ca="1" si="253"/>
        <v>-</v>
      </c>
      <c r="GK48" s="168" t="str">
        <f t="shared" ca="1" si="253"/>
        <v>-</v>
      </c>
      <c r="GL48" s="168" t="str">
        <f t="shared" ca="1" si="253"/>
        <v>-</v>
      </c>
      <c r="GM48" s="168" t="str">
        <f t="shared" ca="1" si="253"/>
        <v>-</v>
      </c>
      <c r="GN48" s="168" t="str">
        <f t="shared" ca="1" si="253"/>
        <v>-</v>
      </c>
      <c r="GO48" s="168" t="str">
        <f t="shared" ca="1" si="253"/>
        <v>-</v>
      </c>
      <c r="GP48" s="168" t="str">
        <f t="shared" ca="1" si="253"/>
        <v>-</v>
      </c>
      <c r="GQ48" s="168" t="str">
        <f t="shared" ca="1" si="253"/>
        <v>-</v>
      </c>
      <c r="GR48" s="168" t="str">
        <f t="shared" ca="1" si="253"/>
        <v>-</v>
      </c>
      <c r="GS48" s="168">
        <f t="shared" ca="1" si="253"/>
        <v>500</v>
      </c>
      <c r="GT48" s="168">
        <f t="shared" ca="1" si="253"/>
        <v>500</v>
      </c>
      <c r="GU48" s="168" t="str">
        <f t="shared" ca="1" si="253"/>
        <v>-</v>
      </c>
      <c r="GV48" s="168" t="str">
        <f t="shared" ca="1" si="253"/>
        <v>-</v>
      </c>
      <c r="GW48" s="168" t="str">
        <f t="shared" ca="1" si="253"/>
        <v>-</v>
      </c>
      <c r="GX48" s="193" t="b">
        <v>0</v>
      </c>
      <c r="GY48" s="193">
        <v>0</v>
      </c>
      <c r="GZ48" s="193">
        <v>30</v>
      </c>
      <c r="HA48" s="193">
        <v>30</v>
      </c>
      <c r="HB48" s="193">
        <v>0</v>
      </c>
      <c r="HC48" s="193">
        <v>0</v>
      </c>
      <c r="HD48" s="193">
        <v>30</v>
      </c>
      <c r="HE48" s="193">
        <v>0</v>
      </c>
      <c r="HF48" s="193">
        <v>0</v>
      </c>
      <c r="HG48" s="193">
        <v>30</v>
      </c>
      <c r="HH48" s="193">
        <v>30</v>
      </c>
      <c r="HI48" s="193">
        <v>0</v>
      </c>
      <c r="HJ48" s="193">
        <v>0</v>
      </c>
      <c r="HK48" s="193">
        <v>0</v>
      </c>
      <c r="HL48" s="193">
        <v>0</v>
      </c>
      <c r="HM48" s="193">
        <v>0</v>
      </c>
      <c r="HN48" s="193">
        <v>131.36000000000001</v>
      </c>
      <c r="HO48" s="193">
        <v>0</v>
      </c>
      <c r="HP48" s="193">
        <v>131.36000000000001</v>
      </c>
      <c r="HQ48" s="193">
        <v>131.36000000000001</v>
      </c>
      <c r="HR48" s="193">
        <v>0</v>
      </c>
      <c r="HS48" s="193">
        <v>131.36000000000001</v>
      </c>
      <c r="HT48" s="193">
        <v>131.36000000000001</v>
      </c>
      <c r="HU48" s="193">
        <v>0</v>
      </c>
      <c r="HV48" s="193">
        <v>0</v>
      </c>
      <c r="HW48" s="193">
        <v>131.36000000000001</v>
      </c>
      <c r="HX48" s="193">
        <v>131.36000000000001</v>
      </c>
      <c r="HY48" s="193">
        <v>89.55</v>
      </c>
      <c r="HZ48" s="193">
        <v>131.36000000000001</v>
      </c>
      <c r="IA48" s="193">
        <v>89.55</v>
      </c>
      <c r="IB48" s="193">
        <v>150</v>
      </c>
      <c r="IC48" s="193">
        <v>150</v>
      </c>
      <c r="ID48" s="193">
        <v>0</v>
      </c>
      <c r="IE48" s="193">
        <v>0</v>
      </c>
      <c r="IF48" s="193">
        <v>150</v>
      </c>
      <c r="IG48" s="193">
        <v>0</v>
      </c>
      <c r="IH48" s="193">
        <v>0</v>
      </c>
      <c r="II48" s="193">
        <v>150</v>
      </c>
      <c r="IJ48" s="193">
        <v>150</v>
      </c>
      <c r="IK48" s="193">
        <v>0</v>
      </c>
      <c r="IL48" s="193">
        <v>0</v>
      </c>
      <c r="IM48" s="193">
        <v>0</v>
      </c>
      <c r="IN48" s="193">
        <v>0</v>
      </c>
      <c r="IO48" s="193">
        <v>0</v>
      </c>
      <c r="IP48" s="193">
        <v>0</v>
      </c>
      <c r="IQ48" s="193">
        <v>0</v>
      </c>
      <c r="IR48" s="193">
        <v>0</v>
      </c>
      <c r="IS48" s="193">
        <v>0</v>
      </c>
      <c r="IT48" s="193">
        <v>0</v>
      </c>
      <c r="IU48" s="193">
        <v>0</v>
      </c>
      <c r="IV48" s="193">
        <v>0</v>
      </c>
      <c r="IW48" s="193">
        <v>0</v>
      </c>
      <c r="IX48" s="193">
        <v>0</v>
      </c>
      <c r="IY48" s="193">
        <v>0</v>
      </c>
      <c r="IZ48" s="10"/>
      <c r="JA48" s="166">
        <f t="shared" ca="1" si="229"/>
        <v>4.4999999999999998E-2</v>
      </c>
      <c r="JB48" s="166">
        <f t="shared" ca="1" si="230"/>
        <v>4.4999999999999998E-2</v>
      </c>
      <c r="JC48" s="168">
        <f t="shared" ca="1" si="255"/>
        <v>1</v>
      </c>
      <c r="JD48" s="168">
        <f t="shared" ca="1" si="255"/>
        <v>0</v>
      </c>
      <c r="JE48" s="168">
        <f t="shared" ca="1" si="255"/>
        <v>1</v>
      </c>
      <c r="JF48" s="168">
        <f t="shared" ca="1" si="255"/>
        <v>1</v>
      </c>
      <c r="JG48" s="168">
        <f t="shared" ca="1" si="255"/>
        <v>0</v>
      </c>
      <c r="JH48" s="168">
        <f t="shared" ca="1" si="255"/>
        <v>70</v>
      </c>
      <c r="JI48" s="168">
        <f t="shared" ca="1" si="255"/>
        <v>50</v>
      </c>
      <c r="JJ48" s="168">
        <f t="shared" ca="1" si="255"/>
        <v>70</v>
      </c>
      <c r="JK48" s="168">
        <f t="shared" ca="1" si="255"/>
        <v>50</v>
      </c>
      <c r="JL48" s="166">
        <f t="shared" ca="1" si="256"/>
        <v>1</v>
      </c>
      <c r="JM48" s="166">
        <f t="shared" ca="1" si="257"/>
        <v>1</v>
      </c>
      <c r="JN48" s="166">
        <f t="shared" ca="1" si="258"/>
        <v>1</v>
      </c>
      <c r="JO48" s="166">
        <f t="shared" ca="1" si="232"/>
        <v>1</v>
      </c>
      <c r="JP48" s="166">
        <f t="shared" ca="1" si="232"/>
        <v>1</v>
      </c>
      <c r="JQ48" s="168">
        <f t="shared" ca="1" si="255"/>
        <v>1</v>
      </c>
      <c r="JR48" s="10"/>
      <c r="JS48" s="168">
        <f t="shared" ca="1" si="255"/>
        <v>1</v>
      </c>
      <c r="JT48" s="166">
        <f t="shared" ca="1" si="233"/>
        <v>1</v>
      </c>
      <c r="JU48" s="168">
        <f t="shared" ca="1" si="255"/>
        <v>1</v>
      </c>
      <c r="JV48" s="168">
        <f t="shared" ca="1" si="255"/>
        <v>1</v>
      </c>
      <c r="JW48" s="168">
        <f t="shared" ca="1" si="255"/>
        <v>1</v>
      </c>
      <c r="JX48" s="168">
        <f t="shared" ca="1" si="255"/>
        <v>1</v>
      </c>
      <c r="JY48" s="168">
        <f t="shared" ca="1" si="255"/>
        <v>1</v>
      </c>
      <c r="JZ48" s="168">
        <f t="shared" ca="1" si="255"/>
        <v>1</v>
      </c>
      <c r="KA48" s="166">
        <f t="shared" ca="1" si="234"/>
        <v>1</v>
      </c>
      <c r="KB48" s="166">
        <f t="shared" ca="1" si="235"/>
        <v>1</v>
      </c>
      <c r="KC48" s="166">
        <f t="shared" ca="1" si="236"/>
        <v>1</v>
      </c>
      <c r="KD48" s="166" t="str">
        <f t="shared" ca="1" si="237"/>
        <v>-</v>
      </c>
      <c r="KE48" s="166" t="str">
        <f t="shared" ca="1" si="238"/>
        <v>-</v>
      </c>
      <c r="KF48" s="166" t="str">
        <f t="shared" ca="1" si="239"/>
        <v>-</v>
      </c>
      <c r="KG48" s="166" t="b">
        <f t="shared" ca="1" si="240"/>
        <v>0</v>
      </c>
      <c r="KH48" s="168">
        <f t="shared" ca="1" si="255"/>
        <v>0</v>
      </c>
      <c r="KI48" s="27">
        <v>0</v>
      </c>
    </row>
    <row r="49" spans="1:295" s="148" customFormat="1" outlineLevel="1">
      <c r="A49" s="126">
        <f t="shared" si="241"/>
        <v>44</v>
      </c>
      <c r="B49" s="126">
        <f t="shared" si="242"/>
        <v>13</v>
      </c>
      <c r="C49" s="148">
        <v>101</v>
      </c>
      <c r="D49" s="148" t="s">
        <v>884</v>
      </c>
      <c r="E49" s="148" t="b">
        <v>0</v>
      </c>
      <c r="F49" s="148" t="b">
        <v>0</v>
      </c>
      <c r="G49" s="148" t="b">
        <f t="shared" si="243"/>
        <v>0</v>
      </c>
      <c r="H49" s="144">
        <v>3</v>
      </c>
      <c r="I49" s="32">
        <v>2</v>
      </c>
      <c r="J49" s="144">
        <f t="shared" ca="1" si="244"/>
        <v>1</v>
      </c>
      <c r="K49" s="144">
        <f t="shared" ca="1" si="244"/>
        <v>1</v>
      </c>
      <c r="L49" s="144">
        <f t="shared" ca="1" si="244"/>
        <v>1</v>
      </c>
      <c r="M49" s="144">
        <f t="shared" ca="1" si="244"/>
        <v>1</v>
      </c>
      <c r="N49" s="144">
        <f t="shared" ca="1" si="244"/>
        <v>1</v>
      </c>
      <c r="O49" s="144">
        <f t="shared" ca="1" si="244"/>
        <v>1</v>
      </c>
      <c r="P49" s="144">
        <f t="shared" ca="1" si="244"/>
        <v>1</v>
      </c>
      <c r="Q49" s="144">
        <f t="shared" ca="1" si="244"/>
        <v>1</v>
      </c>
      <c r="R49" s="144">
        <f t="shared" ca="1" si="244"/>
        <v>2</v>
      </c>
      <c r="S49" s="144">
        <f t="shared" ca="1" si="244"/>
        <v>1</v>
      </c>
      <c r="T49" s="144">
        <f t="shared" ca="1" si="244"/>
        <v>1</v>
      </c>
      <c r="U49" s="144">
        <f t="shared" ca="1" si="244"/>
        <v>1</v>
      </c>
      <c r="V49" s="144">
        <f t="shared" ca="1" si="244"/>
        <v>1</v>
      </c>
      <c r="W49" s="144">
        <f t="shared" ca="1" si="244"/>
        <v>1</v>
      </c>
      <c r="X49" s="144">
        <f t="shared" ca="1" si="244"/>
        <v>1</v>
      </c>
      <c r="Y49" s="144">
        <f t="shared" ca="1" si="244"/>
        <v>1</v>
      </c>
      <c r="AA49" s="162" t="str" cm="1">
        <f t="array" aca="1" ref="AA49" ca="1">TEXT(LEFT(OFFSET(AA49,-1,0),5)+1,"00000")&amp;MID(OFFSET(AA49,-1,0),6,FIND(" ",OFFSET(AA49,-1,0),7)-5)
&amp;INDEX(DataMaster!$B$10:$B$12,$I49)&amp;IF($J49=1,""," Risk"&amp;INDEX(i.risk_aversion,$J49,1))&amp;IF($K49=1,""," REV"&amp;INDEX(DataMaster!$B$54:$B$58,$K49))&amp;IF($L49=1,""," Minroe"&amp;INDEX(minroe,$L49))&amp;IF($M49=1,""," Overdraw"&amp;INDEX(overdraw,$M49))
&amp;IF($N49=1,""," Mach"&amp;INDEX(i.mach_option,$N49))
&amp;IF($O49=1,""," Interest"&amp;INDEX(i.interest_rate,$O49))&amp;IF($P49=1,""," Opp cost"&amp;INDEX(i.opp_cost_capital,$P49))&amp;IF($Q49=1,""," Casual_ub"&amp;INDEX(i.casual_ub,$Q49))&amp;IF($R49=1,""," Cropgraze"&amp;INDEX(i.cropgraze_inc,$R49))
&amp;IF($S49=1,""," Yield"&amp;INDEX(i.all_rot_yield,$S49))&amp;IF($T49=1,""," Pasture"&amp;INDEX(i.pasture_prod,$T49))&amp;IF($U49=1,""," Scan"&amp;INDEX(i.scan,$U49))
&amp;IF($JL49=1,""," WP"&amp;TEXT($JL49*100,"000p"))&amp;IF($JM49=1,""," MP"&amp;TEXT($JM49*100,"000p"))&amp;IF($JN49=1,""," GP"&amp;TEXT($JN49*100,"000p"))&amp;IF($JO49=1,""," Can"&amp;TEXT($JO49*100,"000p"))
&amp;" (F"&amp;3+IFERROR(1*$CH49,0)+IFERROR(1*$CI49,0)&amp;3-IFERROR(1*NOT($CK49),0)&amp;"N"&amp;$CP49&amp;$CQ49&amp;")"
&amp;IFERROR(" pas%"&amp;FK49/2130*100,"")&amp;IFERROR(" SR "&amp;FM49/1,"")&amp;IFERROR(" Sup "&amp;FN49/1,"")&amp;IF(JH49=50," 50 percentile prices","")&amp;IFERROR(" Min_sale_age_"&amp;GV49/1,"")&amp;IF($GX49=TRUE," Rot_constrained","")</f>
        <v>612270032 DSP CropgrazeFALSE (F33N33) pas%60</v>
      </c>
      <c r="AB49" s="10" t="str">
        <f ca="1">IF(COUNTIF(AA$5:AA49,AA49)=1,"-","Dup")</f>
        <v>-</v>
      </c>
      <c r="AC49" s="10"/>
      <c r="AD49" s="167" t="b">
        <v>0</v>
      </c>
      <c r="AE49" s="167" t="b">
        <v>0</v>
      </c>
      <c r="AF49" s="167" t="b">
        <v>0</v>
      </c>
      <c r="AG49" s="167" t="b">
        <v>0</v>
      </c>
      <c r="AH49" s="167" t="b">
        <v>0</v>
      </c>
      <c r="AI49" s="167" t="b">
        <v>1</v>
      </c>
      <c r="AJ49" s="10"/>
      <c r="AK49" s="166" t="b">
        <f t="shared" si="245"/>
        <v>0</v>
      </c>
      <c r="AL49" s="166" t="str">
        <f t="shared" si="245"/>
        <v>-</v>
      </c>
      <c r="AM49" s="166" t="b">
        <f t="shared" si="245"/>
        <v>0</v>
      </c>
      <c r="AN49" s="166" t="b">
        <f t="shared" si="245"/>
        <v>1</v>
      </c>
      <c r="AO49" s="166" t="b">
        <f t="shared" si="245"/>
        <v>0</v>
      </c>
      <c r="AP49" s="166" t="b">
        <f t="shared" si="245"/>
        <v>0</v>
      </c>
      <c r="AQ49" s="166">
        <f t="shared" ca="1" si="215"/>
        <v>0</v>
      </c>
      <c r="AR49" s="166" t="b">
        <f t="shared" ca="1" si="246"/>
        <v>0</v>
      </c>
      <c r="AS49" s="166" t="b">
        <f t="shared" ca="1" si="246"/>
        <v>0</v>
      </c>
      <c r="AT49" s="166" t="str">
        <f t="shared" ca="1" si="246"/>
        <v>-</v>
      </c>
      <c r="AU49" s="166" t="str">
        <f t="shared" ca="1" si="246"/>
        <v>-</v>
      </c>
      <c r="AV49" s="166" t="str">
        <f t="shared" ca="1" si="246"/>
        <v>-</v>
      </c>
      <c r="AW49" s="10"/>
      <c r="AX49" s="166" t="b">
        <f t="shared" si="217"/>
        <v>1</v>
      </c>
      <c r="AY49" s="168" t="b">
        <f t="shared" ca="1" si="247"/>
        <v>1</v>
      </c>
      <c r="AZ49" s="168" t="b">
        <f t="shared" ca="1" si="247"/>
        <v>1</v>
      </c>
      <c r="BA49" s="167">
        <f t="shared" si="248"/>
        <v>3208</v>
      </c>
      <c r="BB49" s="168" t="str">
        <f t="shared" ca="1" si="247"/>
        <v>-</v>
      </c>
      <c r="BC49" s="168" t="str">
        <f t="shared" ca="1" si="247"/>
        <v>-</v>
      </c>
      <c r="BD49" s="168" t="str">
        <f t="shared" ca="1" si="247"/>
        <v>-</v>
      </c>
      <c r="BE49" s="168" t="str">
        <f t="shared" ca="1" si="247"/>
        <v>-</v>
      </c>
      <c r="BF49" s="168" t="str">
        <f t="shared" ca="1" si="247"/>
        <v>-</v>
      </c>
      <c r="BG49" s="168">
        <f t="shared" ca="1" si="247"/>
        <v>1</v>
      </c>
      <c r="BH49" s="168">
        <f t="shared" ca="1" si="247"/>
        <v>1</v>
      </c>
      <c r="BI49" s="168" t="str">
        <f t="shared" ca="1" si="247"/>
        <v>-</v>
      </c>
      <c r="BJ49" s="168" t="str">
        <f t="shared" ca="1" si="247"/>
        <v>-</v>
      </c>
      <c r="BK49" s="10"/>
      <c r="BL49" s="168" t="str">
        <f t="shared" ca="1" si="247"/>
        <v>-</v>
      </c>
      <c r="BM49" s="168" t="str">
        <f t="shared" ca="1" si="247"/>
        <v>-</v>
      </c>
      <c r="BN49" s="168" t="str">
        <f t="shared" ca="1" si="247"/>
        <v>-</v>
      </c>
      <c r="BO49" s="168" t="str">
        <f t="shared" ca="1" si="247"/>
        <v>-</v>
      </c>
      <c r="BP49" s="168" t="str">
        <f t="shared" ca="1" si="247"/>
        <v>-</v>
      </c>
      <c r="BQ49" s="168" t="str">
        <f t="shared" ca="1" si="247"/>
        <v>-</v>
      </c>
      <c r="BR49" s="168" t="str">
        <f t="shared" ca="1" si="247"/>
        <v>-</v>
      </c>
      <c r="BS49" s="168" t="str">
        <f t="shared" ca="1" si="247"/>
        <v>-</v>
      </c>
      <c r="BT49" s="168" t="str">
        <f t="shared" ca="1" si="247"/>
        <v>-</v>
      </c>
      <c r="BU49" s="168" t="str">
        <f t="shared" ca="1" si="247"/>
        <v>-</v>
      </c>
      <c r="BV49" s="168" t="str">
        <f t="shared" ca="1" si="247"/>
        <v>-</v>
      </c>
      <c r="BW49" s="166" t="str" cm="1">
        <f t="array" aca="1" ref="BW49" ca="1">INDEX(i.rev,$K49,BW$15)</f>
        <v>-</v>
      </c>
      <c r="BX49" s="166" t="str" cm="1">
        <f t="array" aca="1" ref="BX49" ca="1">INDEX(i.rev,$K49,BX$15)</f>
        <v>-</v>
      </c>
      <c r="BY49" s="166" t="str" cm="1">
        <f t="array" aca="1" ref="BY49" ca="1">INDEX(i.rev,$K49,BY$15)</f>
        <v>-</v>
      </c>
      <c r="BZ49" s="166" t="str" cm="1">
        <f t="array" aca="1" ref="BZ49" ca="1">INDEX(i.rev,$K49,BZ$15)</f>
        <v>-</v>
      </c>
      <c r="CA49" s="166" t="str" cm="1">
        <f t="array" aca="1" ref="CA49" ca="1">INDEX(i.rev,$K49,CA$15)</f>
        <v>-</v>
      </c>
      <c r="CB49" s="166" t="str" cm="1">
        <f t="array" aca="1" ref="CB49" ca="1">INDEX(i.rev,$K49,CB$15)</f>
        <v>-</v>
      </c>
      <c r="CC49" s="166" t="str" cm="1">
        <f t="array" aca="1" ref="CC49" ca="1">INDEX(i.rev,$K49,CC$15)</f>
        <v>-</v>
      </c>
      <c r="CD49" s="166" t="str" cm="1">
        <f t="array" aca="1" ref="CD49" ca="1">INDEX(i.rev,$K49,CD$15)</f>
        <v>-</v>
      </c>
      <c r="CE49" s="166" t="str" cm="1">
        <f t="array" aca="1" ref="CE49" ca="1">INDEX(i.rev,$K49,CE$15)</f>
        <v>-</v>
      </c>
      <c r="CF49" s="166" t="str" cm="1">
        <f t="array" aca="1" ref="CF49" ca="1">INDEX(i.rev,$K49,CF$15)</f>
        <v>-</v>
      </c>
      <c r="CG49" s="10"/>
      <c r="CH49" s="168" t="str">
        <f t="shared" ca="1" si="249"/>
        <v>-</v>
      </c>
      <c r="CI49" s="168" t="str">
        <f t="shared" ca="1" si="249"/>
        <v>-</v>
      </c>
      <c r="CJ49" s="168" t="str">
        <f t="shared" ca="1" si="249"/>
        <v>-</v>
      </c>
      <c r="CK49" s="168" t="str">
        <f t="shared" ca="1" si="249"/>
        <v>-</v>
      </c>
      <c r="CL49" s="168" t="str">
        <f t="shared" ca="1" si="249"/>
        <v>-</v>
      </c>
      <c r="CM49" s="168" t="str">
        <f t="shared" ca="1" si="249"/>
        <v>-</v>
      </c>
      <c r="CN49" s="168" t="str">
        <f t="shared" ca="1" si="249"/>
        <v>-</v>
      </c>
      <c r="CO49" s="168" t="str">
        <f t="shared" ca="1" si="249"/>
        <v>-</v>
      </c>
      <c r="CP49" s="199">
        <v>3</v>
      </c>
      <c r="CQ49" s="199">
        <v>3</v>
      </c>
      <c r="CR49" s="168">
        <f t="shared" ca="1" si="249"/>
        <v>0</v>
      </c>
      <c r="CS49" s="168" t="str">
        <f t="shared" ca="1" si="249"/>
        <v>-</v>
      </c>
      <c r="CT49" s="168" t="str">
        <f t="shared" ca="1" si="249"/>
        <v>-</v>
      </c>
      <c r="CU49" s="168" t="str">
        <f t="shared" ca="1" si="249"/>
        <v>-</v>
      </c>
      <c r="CV49" s="168" t="str">
        <f t="shared" ca="1" si="249"/>
        <v>-</v>
      </c>
      <c r="CW49" s="168" t="str">
        <f t="shared" ca="1" si="249"/>
        <v>-</v>
      </c>
      <c r="CX49" s="168" t="str">
        <f t="shared" ca="1" si="249"/>
        <v>-</v>
      </c>
      <c r="CY49" s="168" t="str">
        <f t="shared" ca="1" si="249"/>
        <v>-</v>
      </c>
      <c r="CZ49" s="168">
        <f t="shared" ca="1" si="249"/>
        <v>0</v>
      </c>
      <c r="DA49" s="168" t="str">
        <f t="shared" ca="1" si="249"/>
        <v>-</v>
      </c>
      <c r="DB49" s="168" t="str">
        <f t="shared" ca="1" si="249"/>
        <v>-</v>
      </c>
      <c r="DC49" s="168" t="str">
        <f t="shared" ca="1" si="249"/>
        <v>-</v>
      </c>
      <c r="DD49" s="168" t="str">
        <f t="shared" ca="1" si="249"/>
        <v>-</v>
      </c>
      <c r="DE49" s="168" t="str">
        <f t="shared" ca="1" si="249"/>
        <v>-</v>
      </c>
      <c r="DF49" s="168">
        <f t="shared" ca="1" si="249"/>
        <v>0</v>
      </c>
      <c r="DG49" s="168">
        <f t="shared" ca="1" si="249"/>
        <v>0</v>
      </c>
      <c r="DH49" s="168">
        <f t="shared" ca="1" si="249"/>
        <v>0</v>
      </c>
      <c r="DI49" s="168">
        <f t="shared" ca="1" si="249"/>
        <v>0</v>
      </c>
      <c r="DJ49" s="168">
        <f t="shared" ca="1" si="249"/>
        <v>0</v>
      </c>
      <c r="DK49" s="168">
        <f t="shared" ca="1" si="249"/>
        <v>0</v>
      </c>
      <c r="DL49" s="168">
        <f t="shared" ca="1" si="249"/>
        <v>0</v>
      </c>
      <c r="DM49" s="168" t="str">
        <f t="shared" ca="1" si="249"/>
        <v>-</v>
      </c>
      <c r="DN49" s="168" t="str">
        <f t="shared" ca="1" si="249"/>
        <v>-</v>
      </c>
      <c r="DO49" s="168" t="str">
        <f t="shared" ca="1" si="249"/>
        <v>-</v>
      </c>
      <c r="DP49" s="168" t="str">
        <f t="shared" ca="1" si="249"/>
        <v>-</v>
      </c>
      <c r="DQ49" s="168" t="str">
        <f t="shared" ca="1" si="249"/>
        <v>-</v>
      </c>
      <c r="DR49" s="168" t="str">
        <f t="shared" ca="1" si="250"/>
        <v>-</v>
      </c>
      <c r="DS49" s="168" t="str">
        <f t="shared" ca="1" si="250"/>
        <v>-</v>
      </c>
      <c r="DT49" s="168" t="str">
        <f t="shared" ca="1" si="250"/>
        <v>-</v>
      </c>
      <c r="DU49" s="168" t="str">
        <f t="shared" ca="1" si="250"/>
        <v>-</v>
      </c>
      <c r="DV49" s="168" t="str">
        <f t="shared" ca="1" si="250"/>
        <v>-</v>
      </c>
      <c r="DW49" s="168" t="str">
        <f t="shared" ca="1" si="250"/>
        <v>-</v>
      </c>
      <c r="DX49" s="10"/>
      <c r="DY49" s="168">
        <f t="shared" ca="1" si="250"/>
        <v>1</v>
      </c>
      <c r="DZ49" s="168" t="str">
        <f t="shared" ca="1" si="250"/>
        <v>-</v>
      </c>
      <c r="EA49" s="168" t="str">
        <f t="shared" ca="1" si="250"/>
        <v>-</v>
      </c>
      <c r="EB49" s="168" t="str">
        <f t="shared" ca="1" si="250"/>
        <v>-</v>
      </c>
      <c r="EC49" s="168" t="str">
        <f t="shared" ca="1" si="250"/>
        <v>-</v>
      </c>
      <c r="ED49" s="168" t="b">
        <f t="shared" ca="1" si="250"/>
        <v>0</v>
      </c>
      <c r="EE49" s="168" t="str">
        <f t="shared" ca="1" si="250"/>
        <v>-</v>
      </c>
      <c r="EF49" s="168">
        <f t="shared" ca="1" si="250"/>
        <v>0</v>
      </c>
      <c r="EG49" s="168" t="str">
        <f t="shared" ca="1" si="250"/>
        <v>-</v>
      </c>
      <c r="EH49" s="166" cm="1">
        <f t="array" aca="1" ref="EH49" ca="1">INDEX(i.rev,$K49,EH$15)</f>
        <v>1</v>
      </c>
      <c r="EI49" s="168">
        <f t="shared" ca="1" si="251"/>
        <v>0</v>
      </c>
      <c r="EJ49" s="168">
        <f t="shared" ca="1" si="251"/>
        <v>1</v>
      </c>
      <c r="EK49" s="168">
        <f t="shared" ca="1" si="251"/>
        <v>0</v>
      </c>
      <c r="EL49" s="168">
        <f t="shared" ca="1" si="251"/>
        <v>1</v>
      </c>
      <c r="EM49" s="168">
        <f t="shared" ca="1" si="251"/>
        <v>1</v>
      </c>
      <c r="EN49" s="168">
        <f t="shared" ca="1" si="251"/>
        <v>1</v>
      </c>
      <c r="EO49" s="168">
        <f t="shared" ca="1" si="251"/>
        <v>0</v>
      </c>
      <c r="EP49" s="168">
        <f t="shared" ca="1" si="251"/>
        <v>0</v>
      </c>
      <c r="EQ49" s="168">
        <f t="shared" ca="1" si="251"/>
        <v>0</v>
      </c>
      <c r="ER49" s="168">
        <f t="shared" ca="1" si="251"/>
        <v>0</v>
      </c>
      <c r="ES49" s="168">
        <f t="shared" ca="1" si="251"/>
        <v>0</v>
      </c>
      <c r="ET49" s="168">
        <f t="shared" ca="1" si="251"/>
        <v>0</v>
      </c>
      <c r="EU49" s="168">
        <f t="shared" ca="1" si="251"/>
        <v>0</v>
      </c>
      <c r="EV49" s="168">
        <f t="shared" ca="1" si="251"/>
        <v>0</v>
      </c>
      <c r="EW49" s="168">
        <f t="shared" ca="1" si="251"/>
        <v>0</v>
      </c>
      <c r="EX49" s="168">
        <f t="shared" ca="1" si="251"/>
        <v>0</v>
      </c>
      <c r="EY49" s="166" cm="1">
        <f t="array" aca="1" ref="EY49" ca="1">INDEX(i.rev,$K49,EY$15)</f>
        <v>0</v>
      </c>
      <c r="EZ49" s="168">
        <f t="shared" ca="1" si="252"/>
        <v>0</v>
      </c>
      <c r="FA49" s="166" cm="1">
        <f t="array" aca="1" ref="FA49" ca="1">INDEX(i.rev,$K49,FA$15)</f>
        <v>1</v>
      </c>
      <c r="FB49" s="168">
        <f t="shared" ca="1" si="253"/>
        <v>0</v>
      </c>
      <c r="FC49" s="168">
        <f t="shared" ca="1" si="253"/>
        <v>0</v>
      </c>
      <c r="FD49" s="168">
        <f t="shared" ca="1" si="253"/>
        <v>0</v>
      </c>
      <c r="FE49" s="168">
        <f t="shared" ca="1" si="253"/>
        <v>0</v>
      </c>
      <c r="FF49" s="168">
        <f t="shared" ca="1" si="253"/>
        <v>0</v>
      </c>
      <c r="FG49" s="168">
        <f t="shared" ca="1" si="253"/>
        <v>0</v>
      </c>
      <c r="FH49" s="168">
        <f t="shared" ca="1" si="253"/>
        <v>0</v>
      </c>
      <c r="FI49" s="10">
        <f t="shared" si="260"/>
        <v>0.6</v>
      </c>
      <c r="FJ49" s="199" t="b">
        <f>TRUE</f>
        <v>1</v>
      </c>
      <c r="FK49" s="201">
        <f t="shared" si="259"/>
        <v>1278</v>
      </c>
      <c r="FL49" s="168" t="str">
        <f t="shared" ca="1" si="253"/>
        <v>-</v>
      </c>
      <c r="FM49" s="168" t="str">
        <f t="shared" ca="1" si="253"/>
        <v>-</v>
      </c>
      <c r="FN49" s="168" t="str">
        <f t="shared" ca="1" si="253"/>
        <v>-</v>
      </c>
      <c r="FO49" s="166" t="b">
        <f t="shared" si="254"/>
        <v>0</v>
      </c>
      <c r="FP49" s="166" t="b">
        <f t="shared" si="254"/>
        <v>0</v>
      </c>
      <c r="FQ49" s="166" t="b">
        <f t="shared" si="254"/>
        <v>1</v>
      </c>
      <c r="FR49" s="168">
        <f t="shared" ca="1" si="253"/>
        <v>0</v>
      </c>
      <c r="FS49" s="166">
        <f t="shared" ca="1" si="224"/>
        <v>1</v>
      </c>
      <c r="FT49" s="166">
        <f t="shared" ca="1" si="224"/>
        <v>1</v>
      </c>
      <c r="FU49" s="168" t="str">
        <f t="shared" ca="1" si="253"/>
        <v>-</v>
      </c>
      <c r="FV49" s="168" t="str">
        <f t="shared" ca="1" si="253"/>
        <v>-</v>
      </c>
      <c r="FW49" s="168" t="str">
        <f t="shared" ca="1" si="253"/>
        <v>-</v>
      </c>
      <c r="FX49" s="168" t="str">
        <f t="shared" ca="1" si="253"/>
        <v>-</v>
      </c>
      <c r="FY49" s="168" t="str">
        <f t="shared" ca="1" si="253"/>
        <v>-</v>
      </c>
      <c r="FZ49" s="168" t="str">
        <f t="shared" ca="1" si="253"/>
        <v>-</v>
      </c>
      <c r="GA49" s="168" t="str">
        <f t="shared" ca="1" si="253"/>
        <v>-</v>
      </c>
      <c r="GB49" s="168" t="str">
        <f t="shared" ca="1" si="253"/>
        <v>-</v>
      </c>
      <c r="GC49" s="168" t="str">
        <f t="shared" ca="1" si="253"/>
        <v>-</v>
      </c>
      <c r="GD49" s="168" t="b">
        <f t="shared" ca="1" si="253"/>
        <v>1</v>
      </c>
      <c r="GE49" s="168" t="str">
        <f t="shared" ca="1" si="253"/>
        <v>-</v>
      </c>
      <c r="GF49" s="168" t="str">
        <f t="shared" ca="1" si="253"/>
        <v>-</v>
      </c>
      <c r="GG49" s="168" t="str">
        <f t="shared" ca="1" si="253"/>
        <v>-</v>
      </c>
      <c r="GH49" s="168" t="str">
        <f t="shared" ca="1" si="253"/>
        <v>-</v>
      </c>
      <c r="GI49" s="168" t="str">
        <f t="shared" ca="1" si="253"/>
        <v>-</v>
      </c>
      <c r="GJ49" s="168" t="str">
        <f t="shared" ca="1" si="253"/>
        <v>-</v>
      </c>
      <c r="GK49" s="168" t="str">
        <f t="shared" ca="1" si="253"/>
        <v>-</v>
      </c>
      <c r="GL49" s="168" t="str">
        <f t="shared" ca="1" si="253"/>
        <v>-</v>
      </c>
      <c r="GM49" s="168" t="str">
        <f t="shared" ca="1" si="253"/>
        <v>-</v>
      </c>
      <c r="GN49" s="168" t="str">
        <f t="shared" ca="1" si="253"/>
        <v>-</v>
      </c>
      <c r="GO49" s="168" t="str">
        <f t="shared" ca="1" si="253"/>
        <v>-</v>
      </c>
      <c r="GP49" s="168" t="str">
        <f t="shared" ca="1" si="253"/>
        <v>-</v>
      </c>
      <c r="GQ49" s="168" t="str">
        <f t="shared" ca="1" si="253"/>
        <v>-</v>
      </c>
      <c r="GR49" s="168" t="str">
        <f t="shared" ca="1" si="253"/>
        <v>-</v>
      </c>
      <c r="GS49" s="168">
        <f t="shared" ca="1" si="253"/>
        <v>500</v>
      </c>
      <c r="GT49" s="168">
        <f t="shared" ca="1" si="253"/>
        <v>500</v>
      </c>
      <c r="GU49" s="168" t="str">
        <f t="shared" ca="1" si="253"/>
        <v>-</v>
      </c>
      <c r="GV49" s="168" t="str">
        <f t="shared" ca="1" si="253"/>
        <v>-</v>
      </c>
      <c r="GW49" s="168" t="str">
        <f t="shared" ca="1" si="253"/>
        <v>-</v>
      </c>
      <c r="GX49" s="193" t="b">
        <v>0</v>
      </c>
      <c r="GY49" s="193">
        <v>0</v>
      </c>
      <c r="GZ49" s="193">
        <v>30</v>
      </c>
      <c r="HA49" s="193">
        <v>30</v>
      </c>
      <c r="HB49" s="193">
        <v>0</v>
      </c>
      <c r="HC49" s="193">
        <v>0</v>
      </c>
      <c r="HD49" s="193">
        <v>30</v>
      </c>
      <c r="HE49" s="193">
        <v>0</v>
      </c>
      <c r="HF49" s="193">
        <v>0</v>
      </c>
      <c r="HG49" s="193">
        <v>30</v>
      </c>
      <c r="HH49" s="193">
        <v>30</v>
      </c>
      <c r="HI49" s="193">
        <v>0</v>
      </c>
      <c r="HJ49" s="193">
        <v>0</v>
      </c>
      <c r="HK49" s="193">
        <v>0</v>
      </c>
      <c r="HL49" s="193">
        <v>0</v>
      </c>
      <c r="HM49" s="193">
        <v>0</v>
      </c>
      <c r="HN49" s="193">
        <v>131.36000000000001</v>
      </c>
      <c r="HO49" s="193">
        <v>0</v>
      </c>
      <c r="HP49" s="193">
        <v>131.36000000000001</v>
      </c>
      <c r="HQ49" s="193">
        <v>131.36000000000001</v>
      </c>
      <c r="HR49" s="193">
        <v>0</v>
      </c>
      <c r="HS49" s="193">
        <v>131.36000000000001</v>
      </c>
      <c r="HT49" s="193">
        <v>131.36000000000001</v>
      </c>
      <c r="HU49" s="193">
        <v>0</v>
      </c>
      <c r="HV49" s="193">
        <v>0</v>
      </c>
      <c r="HW49" s="193">
        <v>131.36000000000001</v>
      </c>
      <c r="HX49" s="193">
        <v>131.36000000000001</v>
      </c>
      <c r="HY49" s="193">
        <v>89.55</v>
      </c>
      <c r="HZ49" s="193">
        <v>131.36000000000001</v>
      </c>
      <c r="IA49" s="193">
        <v>89.55</v>
      </c>
      <c r="IB49" s="193">
        <v>150</v>
      </c>
      <c r="IC49" s="193">
        <v>150</v>
      </c>
      <c r="ID49" s="193">
        <v>0</v>
      </c>
      <c r="IE49" s="193">
        <v>0</v>
      </c>
      <c r="IF49" s="193">
        <v>150</v>
      </c>
      <c r="IG49" s="193">
        <v>0</v>
      </c>
      <c r="IH49" s="193">
        <v>0</v>
      </c>
      <c r="II49" s="193">
        <v>150</v>
      </c>
      <c r="IJ49" s="193">
        <v>150</v>
      </c>
      <c r="IK49" s="193">
        <v>0</v>
      </c>
      <c r="IL49" s="193">
        <v>0</v>
      </c>
      <c r="IM49" s="193">
        <v>0</v>
      </c>
      <c r="IN49" s="193">
        <v>0</v>
      </c>
      <c r="IO49" s="193">
        <v>0</v>
      </c>
      <c r="IP49" s="193">
        <v>0</v>
      </c>
      <c r="IQ49" s="193">
        <v>0</v>
      </c>
      <c r="IR49" s="193">
        <v>0</v>
      </c>
      <c r="IS49" s="193">
        <v>0</v>
      </c>
      <c r="IT49" s="193">
        <v>0</v>
      </c>
      <c r="IU49" s="193">
        <v>0</v>
      </c>
      <c r="IV49" s="193">
        <v>0</v>
      </c>
      <c r="IW49" s="193">
        <v>0</v>
      </c>
      <c r="IX49" s="193">
        <v>0</v>
      </c>
      <c r="IY49" s="193">
        <v>0</v>
      </c>
      <c r="IZ49" s="10"/>
      <c r="JA49" s="166">
        <f t="shared" ca="1" si="229"/>
        <v>4.4999999999999998E-2</v>
      </c>
      <c r="JB49" s="166">
        <f t="shared" ca="1" si="230"/>
        <v>4.4999999999999998E-2</v>
      </c>
      <c r="JC49" s="168">
        <f t="shared" ca="1" si="255"/>
        <v>1</v>
      </c>
      <c r="JD49" s="168">
        <f t="shared" ca="1" si="255"/>
        <v>0</v>
      </c>
      <c r="JE49" s="168">
        <f t="shared" ca="1" si="255"/>
        <v>1</v>
      </c>
      <c r="JF49" s="168">
        <f t="shared" ca="1" si="255"/>
        <v>1</v>
      </c>
      <c r="JG49" s="168">
        <f t="shared" ca="1" si="255"/>
        <v>0</v>
      </c>
      <c r="JH49" s="168">
        <f t="shared" ca="1" si="255"/>
        <v>70</v>
      </c>
      <c r="JI49" s="168">
        <f t="shared" ca="1" si="255"/>
        <v>50</v>
      </c>
      <c r="JJ49" s="168">
        <f t="shared" ca="1" si="255"/>
        <v>70</v>
      </c>
      <c r="JK49" s="168">
        <f t="shared" ca="1" si="255"/>
        <v>50</v>
      </c>
      <c r="JL49" s="166">
        <f t="shared" ca="1" si="256"/>
        <v>1</v>
      </c>
      <c r="JM49" s="166">
        <f t="shared" ca="1" si="257"/>
        <v>1</v>
      </c>
      <c r="JN49" s="166">
        <f t="shared" ca="1" si="258"/>
        <v>1</v>
      </c>
      <c r="JO49" s="166">
        <f t="shared" ca="1" si="232"/>
        <v>1</v>
      </c>
      <c r="JP49" s="166">
        <f t="shared" ca="1" si="232"/>
        <v>1</v>
      </c>
      <c r="JQ49" s="168">
        <f t="shared" ca="1" si="255"/>
        <v>1</v>
      </c>
      <c r="JR49" s="10"/>
      <c r="JS49" s="168">
        <f t="shared" ca="1" si="255"/>
        <v>1</v>
      </c>
      <c r="JT49" s="166">
        <f t="shared" ca="1" si="233"/>
        <v>1</v>
      </c>
      <c r="JU49" s="168">
        <f t="shared" ca="1" si="255"/>
        <v>1</v>
      </c>
      <c r="JV49" s="168">
        <f t="shared" ca="1" si="255"/>
        <v>1</v>
      </c>
      <c r="JW49" s="168">
        <f t="shared" ca="1" si="255"/>
        <v>1</v>
      </c>
      <c r="JX49" s="168">
        <f t="shared" ca="1" si="255"/>
        <v>1</v>
      </c>
      <c r="JY49" s="168">
        <f t="shared" ca="1" si="255"/>
        <v>1</v>
      </c>
      <c r="JZ49" s="168">
        <f t="shared" ca="1" si="255"/>
        <v>1</v>
      </c>
      <c r="KA49" s="166">
        <f t="shared" ca="1" si="234"/>
        <v>1</v>
      </c>
      <c r="KB49" s="166">
        <f t="shared" ca="1" si="235"/>
        <v>1</v>
      </c>
      <c r="KC49" s="166">
        <f t="shared" ca="1" si="236"/>
        <v>1</v>
      </c>
      <c r="KD49" s="166" t="str">
        <f t="shared" ca="1" si="237"/>
        <v>-</v>
      </c>
      <c r="KE49" s="166" t="str">
        <f t="shared" ca="1" si="238"/>
        <v>-</v>
      </c>
      <c r="KF49" s="166" t="str">
        <f t="shared" ca="1" si="239"/>
        <v>-</v>
      </c>
      <c r="KG49" s="166" t="b">
        <f t="shared" ca="1" si="240"/>
        <v>0</v>
      </c>
      <c r="KH49" s="168">
        <f t="shared" ca="1" si="255"/>
        <v>0</v>
      </c>
      <c r="KI49" s="27">
        <v>0</v>
      </c>
    </row>
    <row r="50" spans="1:295" s="148" customFormat="1" outlineLevel="1">
      <c r="A50" s="126">
        <f t="shared" si="241"/>
        <v>45</v>
      </c>
      <c r="B50" s="126">
        <f t="shared" si="242"/>
        <v>13</v>
      </c>
      <c r="C50" s="148">
        <v>101</v>
      </c>
      <c r="D50" s="148" t="s">
        <v>884</v>
      </c>
      <c r="E50" s="148" t="b">
        <v>0</v>
      </c>
      <c r="F50" s="148" t="b">
        <v>0</v>
      </c>
      <c r="G50" s="148" t="b">
        <f t="shared" si="243"/>
        <v>0</v>
      </c>
      <c r="H50" s="144">
        <v>3</v>
      </c>
      <c r="I50" s="32">
        <v>2</v>
      </c>
      <c r="J50" s="144">
        <f t="shared" ca="1" si="244"/>
        <v>1</v>
      </c>
      <c r="K50" s="144">
        <f t="shared" ca="1" si="244"/>
        <v>1</v>
      </c>
      <c r="L50" s="144">
        <f t="shared" ca="1" si="244"/>
        <v>1</v>
      </c>
      <c r="M50" s="144">
        <f t="shared" ca="1" si="244"/>
        <v>1</v>
      </c>
      <c r="N50" s="144">
        <f t="shared" ca="1" si="244"/>
        <v>1</v>
      </c>
      <c r="O50" s="144">
        <f t="shared" ca="1" si="244"/>
        <v>1</v>
      </c>
      <c r="P50" s="144">
        <f t="shared" ca="1" si="244"/>
        <v>1</v>
      </c>
      <c r="Q50" s="144">
        <f t="shared" ca="1" si="244"/>
        <v>1</v>
      </c>
      <c r="R50" s="144">
        <f t="shared" ca="1" si="244"/>
        <v>2</v>
      </c>
      <c r="S50" s="144">
        <f t="shared" ca="1" si="244"/>
        <v>1</v>
      </c>
      <c r="T50" s="144">
        <f t="shared" ca="1" si="244"/>
        <v>1</v>
      </c>
      <c r="U50" s="144">
        <f t="shared" ca="1" si="244"/>
        <v>1</v>
      </c>
      <c r="V50" s="144">
        <f t="shared" ca="1" si="244"/>
        <v>1</v>
      </c>
      <c r="W50" s="144">
        <f t="shared" ca="1" si="244"/>
        <v>1</v>
      </c>
      <c r="X50" s="144">
        <f t="shared" ca="1" si="244"/>
        <v>1</v>
      </c>
      <c r="Y50" s="144">
        <f t="shared" ca="1" si="244"/>
        <v>1</v>
      </c>
      <c r="AA50" s="162" t="str" cm="1">
        <f t="array" aca="1" ref="AA50" ca="1">TEXT(LEFT(OFFSET(AA50,-1,0),5)+1,"00000")&amp;MID(OFFSET(AA50,-1,0),6,FIND(" ",OFFSET(AA50,-1,0),7)-5)
&amp;INDEX(DataMaster!$B$10:$B$12,$I50)&amp;IF($J50=1,""," Risk"&amp;INDEX(i.risk_aversion,$J50,1))&amp;IF($K50=1,""," REV"&amp;INDEX(DataMaster!$B$54:$B$58,$K50))&amp;IF($L50=1,""," Minroe"&amp;INDEX(minroe,$L50))&amp;IF($M50=1,""," Overdraw"&amp;INDEX(overdraw,$M50))
&amp;IF($N50=1,""," Mach"&amp;INDEX(i.mach_option,$N50))
&amp;IF($O50=1,""," Interest"&amp;INDEX(i.interest_rate,$O50))&amp;IF($P50=1,""," Opp cost"&amp;INDEX(i.opp_cost_capital,$P50))&amp;IF($Q50=1,""," Casual_ub"&amp;INDEX(i.casual_ub,$Q50))&amp;IF($R50=1,""," Cropgraze"&amp;INDEX(i.cropgraze_inc,$R50))
&amp;IF($S50=1,""," Yield"&amp;INDEX(i.all_rot_yield,$S50))&amp;IF($T50=1,""," Pasture"&amp;INDEX(i.pasture_prod,$T50))&amp;IF($U50=1,""," Scan"&amp;INDEX(i.scan,$U50))
&amp;IF($JL50=1,""," WP"&amp;TEXT($JL50*100,"000p"))&amp;IF($JM50=1,""," MP"&amp;TEXT($JM50*100,"000p"))&amp;IF($JN50=1,""," GP"&amp;TEXT($JN50*100,"000p"))&amp;IF($JO50=1,""," Can"&amp;TEXT($JO50*100,"000p"))
&amp;" (F"&amp;3+IFERROR(1*$CH50,0)+IFERROR(1*$CI50,0)&amp;3-IFERROR(1*NOT($CK50),0)&amp;"N"&amp;$CP50&amp;$CQ50&amp;")"
&amp;IFERROR(" pas%"&amp;FK50/2130*100,"")&amp;IFERROR(" SR "&amp;FM50/1,"")&amp;IFERROR(" Sup "&amp;FN50/1,"")&amp;IF(JH50=50," 50 percentile prices","")&amp;IFERROR(" Min_sale_age_"&amp;GV50/1,"")&amp;IF($GX50=TRUE," Rot_constrained","")</f>
        <v>612280032 DSP CropgrazeFALSE (F33N33) pas%75</v>
      </c>
      <c r="AB50" s="10" t="str">
        <f ca="1">IF(COUNTIF(AA$5:AA50,AA50)=1,"-","Dup")</f>
        <v>-</v>
      </c>
      <c r="AC50" s="10"/>
      <c r="AD50" s="167" t="b">
        <v>0</v>
      </c>
      <c r="AE50" s="167" t="b">
        <v>0</v>
      </c>
      <c r="AF50" s="167" t="b">
        <v>0</v>
      </c>
      <c r="AG50" s="167" t="b">
        <v>0</v>
      </c>
      <c r="AH50" s="167" t="b">
        <v>0</v>
      </c>
      <c r="AI50" s="167" t="b">
        <v>1</v>
      </c>
      <c r="AJ50" s="10"/>
      <c r="AK50" s="166" t="b">
        <f t="shared" si="245"/>
        <v>0</v>
      </c>
      <c r="AL50" s="166" t="str">
        <f t="shared" si="245"/>
        <v>-</v>
      </c>
      <c r="AM50" s="166" t="b">
        <f t="shared" si="245"/>
        <v>0</v>
      </c>
      <c r="AN50" s="166" t="b">
        <f t="shared" si="245"/>
        <v>1</v>
      </c>
      <c r="AO50" s="166" t="b">
        <f t="shared" si="245"/>
        <v>0</v>
      </c>
      <c r="AP50" s="166" t="b">
        <f t="shared" si="245"/>
        <v>0</v>
      </c>
      <c r="AQ50" s="166">
        <f t="shared" ca="1" si="215"/>
        <v>0</v>
      </c>
      <c r="AR50" s="166" t="b">
        <f t="shared" ca="1" si="246"/>
        <v>0</v>
      </c>
      <c r="AS50" s="166" t="b">
        <f t="shared" ca="1" si="246"/>
        <v>0</v>
      </c>
      <c r="AT50" s="166" t="str">
        <f t="shared" ca="1" si="246"/>
        <v>-</v>
      </c>
      <c r="AU50" s="166" t="str">
        <f t="shared" ca="1" si="246"/>
        <v>-</v>
      </c>
      <c r="AV50" s="166" t="str">
        <f t="shared" ca="1" si="246"/>
        <v>-</v>
      </c>
      <c r="AW50" s="10"/>
      <c r="AX50" s="166" t="b">
        <f t="shared" si="217"/>
        <v>1</v>
      </c>
      <c r="AY50" s="168" t="b">
        <f t="shared" ca="1" si="247"/>
        <v>1</v>
      </c>
      <c r="AZ50" s="168" t="b">
        <f t="shared" ca="1" si="247"/>
        <v>1</v>
      </c>
      <c r="BA50" s="167">
        <f t="shared" ref="BA50:BA141" si="261">VALUE($H50&amp;MIN(2,$I50)&amp;"08")</f>
        <v>3208</v>
      </c>
      <c r="BB50" s="168" t="str">
        <f t="shared" ca="1" si="247"/>
        <v>-</v>
      </c>
      <c r="BC50" s="168" t="str">
        <f t="shared" ca="1" si="247"/>
        <v>-</v>
      </c>
      <c r="BD50" s="168" t="str">
        <f t="shared" ca="1" si="247"/>
        <v>-</v>
      </c>
      <c r="BE50" s="168" t="str">
        <f t="shared" ca="1" si="247"/>
        <v>-</v>
      </c>
      <c r="BF50" s="168" t="str">
        <f t="shared" ca="1" si="247"/>
        <v>-</v>
      </c>
      <c r="BG50" s="168">
        <f t="shared" ca="1" si="247"/>
        <v>1</v>
      </c>
      <c r="BH50" s="168">
        <f t="shared" ca="1" si="247"/>
        <v>1</v>
      </c>
      <c r="BI50" s="168" t="str">
        <f t="shared" ca="1" si="247"/>
        <v>-</v>
      </c>
      <c r="BJ50" s="168" t="str">
        <f t="shared" ca="1" si="247"/>
        <v>-</v>
      </c>
      <c r="BK50" s="10"/>
      <c r="BL50" s="168" t="str">
        <f t="shared" ca="1" si="247"/>
        <v>-</v>
      </c>
      <c r="BM50" s="168" t="str">
        <f t="shared" ca="1" si="247"/>
        <v>-</v>
      </c>
      <c r="BN50" s="168" t="str">
        <f t="shared" ca="1" si="247"/>
        <v>-</v>
      </c>
      <c r="BO50" s="168" t="str">
        <f t="shared" ca="1" si="247"/>
        <v>-</v>
      </c>
      <c r="BP50" s="168" t="str">
        <f t="shared" ca="1" si="247"/>
        <v>-</v>
      </c>
      <c r="BQ50" s="168" t="str">
        <f t="shared" ca="1" si="247"/>
        <v>-</v>
      </c>
      <c r="BR50" s="168" t="str">
        <f t="shared" ca="1" si="247"/>
        <v>-</v>
      </c>
      <c r="BS50" s="168" t="str">
        <f t="shared" ca="1" si="247"/>
        <v>-</v>
      </c>
      <c r="BT50" s="168" t="str">
        <f t="shared" ca="1" si="247"/>
        <v>-</v>
      </c>
      <c r="BU50" s="168" t="str">
        <f t="shared" ca="1" si="247"/>
        <v>-</v>
      </c>
      <c r="BV50" s="168" t="str">
        <f t="shared" ca="1" si="247"/>
        <v>-</v>
      </c>
      <c r="BW50" s="166" t="str" cm="1">
        <f t="array" aca="1" ref="BW50" ca="1">INDEX(i.rev,$K50,BW$15)</f>
        <v>-</v>
      </c>
      <c r="BX50" s="166" t="str" cm="1">
        <f t="array" aca="1" ref="BX50" ca="1">INDEX(i.rev,$K50,BX$15)</f>
        <v>-</v>
      </c>
      <c r="BY50" s="166" t="str" cm="1">
        <f t="array" aca="1" ref="BY50" ca="1">INDEX(i.rev,$K50,BY$15)</f>
        <v>-</v>
      </c>
      <c r="BZ50" s="166" t="str" cm="1">
        <f t="array" aca="1" ref="BZ50" ca="1">INDEX(i.rev,$K50,BZ$15)</f>
        <v>-</v>
      </c>
      <c r="CA50" s="166" t="str" cm="1">
        <f t="array" aca="1" ref="CA50" ca="1">INDEX(i.rev,$K50,CA$15)</f>
        <v>-</v>
      </c>
      <c r="CB50" s="166" t="str" cm="1">
        <f t="array" aca="1" ref="CB50" ca="1">INDEX(i.rev,$K50,CB$15)</f>
        <v>-</v>
      </c>
      <c r="CC50" s="166" t="str" cm="1">
        <f t="array" aca="1" ref="CC50" ca="1">INDEX(i.rev,$K50,CC$15)</f>
        <v>-</v>
      </c>
      <c r="CD50" s="166" t="str" cm="1">
        <f t="array" aca="1" ref="CD50" ca="1">INDEX(i.rev,$K50,CD$15)</f>
        <v>-</v>
      </c>
      <c r="CE50" s="166" t="str" cm="1">
        <f t="array" aca="1" ref="CE50" ca="1">INDEX(i.rev,$K50,CE$15)</f>
        <v>-</v>
      </c>
      <c r="CF50" s="166" t="str" cm="1">
        <f t="array" aca="1" ref="CF50" ca="1">INDEX(i.rev,$K50,CF$15)</f>
        <v>-</v>
      </c>
      <c r="CG50" s="10"/>
      <c r="CH50" s="168" t="str">
        <f t="shared" ca="1" si="249"/>
        <v>-</v>
      </c>
      <c r="CI50" s="168" t="str">
        <f t="shared" ca="1" si="249"/>
        <v>-</v>
      </c>
      <c r="CJ50" s="168" t="str">
        <f t="shared" ca="1" si="249"/>
        <v>-</v>
      </c>
      <c r="CK50" s="168" t="str">
        <f t="shared" ca="1" si="249"/>
        <v>-</v>
      </c>
      <c r="CL50" s="168" t="str">
        <f t="shared" ca="1" si="249"/>
        <v>-</v>
      </c>
      <c r="CM50" s="168" t="str">
        <f t="shared" ca="1" si="249"/>
        <v>-</v>
      </c>
      <c r="CN50" s="168" t="str">
        <f t="shared" ca="1" si="249"/>
        <v>-</v>
      </c>
      <c r="CO50" s="168" t="str">
        <f t="shared" ca="1" si="249"/>
        <v>-</v>
      </c>
      <c r="CP50" s="199">
        <v>3</v>
      </c>
      <c r="CQ50" s="199">
        <v>3</v>
      </c>
      <c r="CR50" s="168">
        <f t="shared" ca="1" si="249"/>
        <v>0</v>
      </c>
      <c r="CS50" s="168" t="str">
        <f t="shared" ca="1" si="249"/>
        <v>-</v>
      </c>
      <c r="CT50" s="168" t="str">
        <f t="shared" ca="1" si="249"/>
        <v>-</v>
      </c>
      <c r="CU50" s="168" t="str">
        <f t="shared" ca="1" si="249"/>
        <v>-</v>
      </c>
      <c r="CV50" s="168" t="str">
        <f t="shared" ca="1" si="249"/>
        <v>-</v>
      </c>
      <c r="CW50" s="168" t="str">
        <f t="shared" ca="1" si="249"/>
        <v>-</v>
      </c>
      <c r="CX50" s="168" t="str">
        <f t="shared" ca="1" si="249"/>
        <v>-</v>
      </c>
      <c r="CY50" s="168" t="str">
        <f t="shared" ca="1" si="249"/>
        <v>-</v>
      </c>
      <c r="CZ50" s="168">
        <f t="shared" ca="1" si="249"/>
        <v>0</v>
      </c>
      <c r="DA50" s="168" t="str">
        <f t="shared" ca="1" si="249"/>
        <v>-</v>
      </c>
      <c r="DB50" s="168" t="str">
        <f t="shared" ca="1" si="249"/>
        <v>-</v>
      </c>
      <c r="DC50" s="168" t="str">
        <f t="shared" ca="1" si="249"/>
        <v>-</v>
      </c>
      <c r="DD50" s="168" t="str">
        <f t="shared" ca="1" si="249"/>
        <v>-</v>
      </c>
      <c r="DE50" s="168" t="str">
        <f t="shared" ca="1" si="249"/>
        <v>-</v>
      </c>
      <c r="DF50" s="168">
        <f t="shared" ca="1" si="249"/>
        <v>0</v>
      </c>
      <c r="DG50" s="168">
        <f t="shared" ca="1" si="249"/>
        <v>0</v>
      </c>
      <c r="DH50" s="168">
        <f t="shared" ca="1" si="249"/>
        <v>0</v>
      </c>
      <c r="DI50" s="168">
        <f t="shared" ca="1" si="249"/>
        <v>0</v>
      </c>
      <c r="DJ50" s="168">
        <f t="shared" ca="1" si="249"/>
        <v>0</v>
      </c>
      <c r="DK50" s="168">
        <f t="shared" ca="1" si="249"/>
        <v>0</v>
      </c>
      <c r="DL50" s="168">
        <f t="shared" ca="1" si="249"/>
        <v>0</v>
      </c>
      <c r="DM50" s="168" t="str">
        <f t="shared" ca="1" si="249"/>
        <v>-</v>
      </c>
      <c r="DN50" s="168" t="str">
        <f t="shared" ca="1" si="249"/>
        <v>-</v>
      </c>
      <c r="DO50" s="168" t="str">
        <f t="shared" ca="1" si="249"/>
        <v>-</v>
      </c>
      <c r="DP50" s="168" t="str">
        <f t="shared" ca="1" si="249"/>
        <v>-</v>
      </c>
      <c r="DQ50" s="168" t="str">
        <f t="shared" ca="1" si="249"/>
        <v>-</v>
      </c>
      <c r="DR50" s="168" t="str">
        <f t="shared" ca="1" si="250"/>
        <v>-</v>
      </c>
      <c r="DS50" s="168" t="str">
        <f t="shared" ca="1" si="250"/>
        <v>-</v>
      </c>
      <c r="DT50" s="168" t="str">
        <f t="shared" ca="1" si="250"/>
        <v>-</v>
      </c>
      <c r="DU50" s="168" t="str">
        <f t="shared" ca="1" si="250"/>
        <v>-</v>
      </c>
      <c r="DV50" s="168" t="str">
        <f t="shared" ca="1" si="250"/>
        <v>-</v>
      </c>
      <c r="DW50" s="168" t="str">
        <f t="shared" ca="1" si="250"/>
        <v>-</v>
      </c>
      <c r="DX50" s="10"/>
      <c r="DY50" s="168">
        <f t="shared" ca="1" si="250"/>
        <v>1</v>
      </c>
      <c r="DZ50" s="168" t="str">
        <f t="shared" ca="1" si="250"/>
        <v>-</v>
      </c>
      <c r="EA50" s="168" t="str">
        <f t="shared" ca="1" si="250"/>
        <v>-</v>
      </c>
      <c r="EB50" s="168" t="str">
        <f t="shared" ca="1" si="250"/>
        <v>-</v>
      </c>
      <c r="EC50" s="168" t="str">
        <f t="shared" ca="1" si="250"/>
        <v>-</v>
      </c>
      <c r="ED50" s="168" t="b">
        <f t="shared" ca="1" si="250"/>
        <v>0</v>
      </c>
      <c r="EE50" s="168" t="str">
        <f t="shared" ca="1" si="250"/>
        <v>-</v>
      </c>
      <c r="EF50" s="168">
        <f t="shared" ca="1" si="250"/>
        <v>0</v>
      </c>
      <c r="EG50" s="168" t="str">
        <f t="shared" ca="1" si="250"/>
        <v>-</v>
      </c>
      <c r="EH50" s="166" cm="1">
        <f t="array" aca="1" ref="EH50" ca="1">INDEX(i.rev,$K50,EH$15)</f>
        <v>1</v>
      </c>
      <c r="EI50" s="168">
        <f t="shared" ca="1" si="251"/>
        <v>0</v>
      </c>
      <c r="EJ50" s="168">
        <f t="shared" ca="1" si="251"/>
        <v>1</v>
      </c>
      <c r="EK50" s="168">
        <f t="shared" ca="1" si="251"/>
        <v>0</v>
      </c>
      <c r="EL50" s="168">
        <f t="shared" ca="1" si="251"/>
        <v>1</v>
      </c>
      <c r="EM50" s="168">
        <f t="shared" ca="1" si="251"/>
        <v>1</v>
      </c>
      <c r="EN50" s="168">
        <f t="shared" ca="1" si="251"/>
        <v>1</v>
      </c>
      <c r="EO50" s="168">
        <f t="shared" ca="1" si="251"/>
        <v>0</v>
      </c>
      <c r="EP50" s="168">
        <f t="shared" ca="1" si="251"/>
        <v>0</v>
      </c>
      <c r="EQ50" s="168">
        <f t="shared" ca="1" si="251"/>
        <v>0</v>
      </c>
      <c r="ER50" s="168">
        <f t="shared" ca="1" si="251"/>
        <v>0</v>
      </c>
      <c r="ES50" s="168">
        <f t="shared" ca="1" si="251"/>
        <v>0</v>
      </c>
      <c r="ET50" s="168">
        <f t="shared" ca="1" si="251"/>
        <v>0</v>
      </c>
      <c r="EU50" s="168">
        <f t="shared" ca="1" si="251"/>
        <v>0</v>
      </c>
      <c r="EV50" s="168">
        <f t="shared" ca="1" si="251"/>
        <v>0</v>
      </c>
      <c r="EW50" s="168">
        <f t="shared" ca="1" si="251"/>
        <v>0</v>
      </c>
      <c r="EX50" s="168">
        <f t="shared" ca="1" si="251"/>
        <v>0</v>
      </c>
      <c r="EY50" s="166" cm="1">
        <f t="array" aca="1" ref="EY50" ca="1">INDEX(i.rev,$K50,EY$15)</f>
        <v>0</v>
      </c>
      <c r="EZ50" s="168">
        <f t="shared" ca="1" si="252"/>
        <v>0</v>
      </c>
      <c r="FA50" s="166" cm="1">
        <f t="array" aca="1" ref="FA50" ca="1">INDEX(i.rev,$K50,FA$15)</f>
        <v>1</v>
      </c>
      <c r="FB50" s="168">
        <f t="shared" ca="1" si="253"/>
        <v>0</v>
      </c>
      <c r="FC50" s="168">
        <f t="shared" ca="1" si="253"/>
        <v>0</v>
      </c>
      <c r="FD50" s="168">
        <f t="shared" ca="1" si="253"/>
        <v>0</v>
      </c>
      <c r="FE50" s="168">
        <f t="shared" ca="1" si="253"/>
        <v>0</v>
      </c>
      <c r="FF50" s="168">
        <f t="shared" ca="1" si="253"/>
        <v>0</v>
      </c>
      <c r="FG50" s="168">
        <f t="shared" ca="1" si="253"/>
        <v>0</v>
      </c>
      <c r="FH50" s="168">
        <f t="shared" ca="1" si="253"/>
        <v>0</v>
      </c>
      <c r="FI50" s="10">
        <f t="shared" si="260"/>
        <v>0.75</v>
      </c>
      <c r="FJ50" s="199" t="b">
        <f>TRUE</f>
        <v>1</v>
      </c>
      <c r="FK50" s="201">
        <f t="shared" si="259"/>
        <v>1597.5</v>
      </c>
      <c r="FL50" s="168" t="str">
        <f t="shared" ca="1" si="253"/>
        <v>-</v>
      </c>
      <c r="FM50" s="168" t="str">
        <f t="shared" ca="1" si="253"/>
        <v>-</v>
      </c>
      <c r="FN50" s="168" t="str">
        <f t="shared" ca="1" si="253"/>
        <v>-</v>
      </c>
      <c r="FO50" s="166" t="b">
        <f t="shared" si="254"/>
        <v>0</v>
      </c>
      <c r="FP50" s="166" t="b">
        <f t="shared" si="254"/>
        <v>0</v>
      </c>
      <c r="FQ50" s="166" t="b">
        <f t="shared" si="254"/>
        <v>1</v>
      </c>
      <c r="FR50" s="168">
        <f t="shared" ca="1" si="253"/>
        <v>0</v>
      </c>
      <c r="FS50" s="166">
        <f t="shared" ca="1" si="224"/>
        <v>1</v>
      </c>
      <c r="FT50" s="166">
        <f t="shared" ca="1" si="224"/>
        <v>1</v>
      </c>
      <c r="FU50" s="168" t="str">
        <f t="shared" ca="1" si="253"/>
        <v>-</v>
      </c>
      <c r="FV50" s="168" t="str">
        <f t="shared" ca="1" si="253"/>
        <v>-</v>
      </c>
      <c r="FW50" s="168" t="str">
        <f t="shared" ca="1" si="253"/>
        <v>-</v>
      </c>
      <c r="FX50" s="168" t="str">
        <f t="shared" ca="1" si="253"/>
        <v>-</v>
      </c>
      <c r="FY50" s="168" t="str">
        <f t="shared" ca="1" si="253"/>
        <v>-</v>
      </c>
      <c r="FZ50" s="168" t="str">
        <f t="shared" ca="1" si="253"/>
        <v>-</v>
      </c>
      <c r="GA50" s="168" t="str">
        <f t="shared" ca="1" si="253"/>
        <v>-</v>
      </c>
      <c r="GB50" s="168" t="str">
        <f t="shared" ca="1" si="253"/>
        <v>-</v>
      </c>
      <c r="GC50" s="168" t="str">
        <f t="shared" ca="1" si="253"/>
        <v>-</v>
      </c>
      <c r="GD50" s="168" t="b">
        <f t="shared" ca="1" si="253"/>
        <v>1</v>
      </c>
      <c r="GE50" s="168" t="str">
        <f t="shared" ca="1" si="253"/>
        <v>-</v>
      </c>
      <c r="GF50" s="168" t="str">
        <f t="shared" ca="1" si="253"/>
        <v>-</v>
      </c>
      <c r="GG50" s="168" t="str">
        <f t="shared" ca="1" si="253"/>
        <v>-</v>
      </c>
      <c r="GH50" s="168" t="str">
        <f t="shared" ca="1" si="253"/>
        <v>-</v>
      </c>
      <c r="GI50" s="168" t="str">
        <f t="shared" ca="1" si="253"/>
        <v>-</v>
      </c>
      <c r="GJ50" s="168" t="str">
        <f t="shared" ca="1" si="253"/>
        <v>-</v>
      </c>
      <c r="GK50" s="168" t="str">
        <f t="shared" ca="1" si="253"/>
        <v>-</v>
      </c>
      <c r="GL50" s="168" t="str">
        <f t="shared" ca="1" si="253"/>
        <v>-</v>
      </c>
      <c r="GM50" s="168" t="str">
        <f t="shared" ca="1" si="253"/>
        <v>-</v>
      </c>
      <c r="GN50" s="168" t="str">
        <f t="shared" ca="1" si="253"/>
        <v>-</v>
      </c>
      <c r="GO50" s="168" t="str">
        <f t="shared" ca="1" si="253"/>
        <v>-</v>
      </c>
      <c r="GP50" s="168" t="str">
        <f t="shared" ca="1" si="253"/>
        <v>-</v>
      </c>
      <c r="GQ50" s="168" t="str">
        <f t="shared" ca="1" si="253"/>
        <v>-</v>
      </c>
      <c r="GR50" s="168" t="str">
        <f t="shared" ca="1" si="253"/>
        <v>-</v>
      </c>
      <c r="GS50" s="168">
        <f t="shared" ca="1" si="253"/>
        <v>500</v>
      </c>
      <c r="GT50" s="168">
        <f t="shared" ca="1" si="253"/>
        <v>500</v>
      </c>
      <c r="GU50" s="168" t="str">
        <f t="shared" ca="1" si="253"/>
        <v>-</v>
      </c>
      <c r="GV50" s="168" t="str">
        <f t="shared" ca="1" si="253"/>
        <v>-</v>
      </c>
      <c r="GW50" s="168" t="str">
        <f t="shared" ca="1" si="253"/>
        <v>-</v>
      </c>
      <c r="GX50" s="193" t="b">
        <v>0</v>
      </c>
      <c r="GY50" s="193">
        <v>0</v>
      </c>
      <c r="GZ50" s="193">
        <v>30</v>
      </c>
      <c r="HA50" s="193">
        <v>30</v>
      </c>
      <c r="HB50" s="193">
        <v>0</v>
      </c>
      <c r="HC50" s="193">
        <v>0</v>
      </c>
      <c r="HD50" s="193">
        <v>30</v>
      </c>
      <c r="HE50" s="193">
        <v>0</v>
      </c>
      <c r="HF50" s="193">
        <v>0</v>
      </c>
      <c r="HG50" s="193">
        <v>30</v>
      </c>
      <c r="HH50" s="193">
        <v>30</v>
      </c>
      <c r="HI50" s="193">
        <v>0</v>
      </c>
      <c r="HJ50" s="193">
        <v>0</v>
      </c>
      <c r="HK50" s="193">
        <v>0</v>
      </c>
      <c r="HL50" s="193">
        <v>0</v>
      </c>
      <c r="HM50" s="193">
        <v>0</v>
      </c>
      <c r="HN50" s="193">
        <v>131.36000000000001</v>
      </c>
      <c r="HO50" s="193">
        <v>0</v>
      </c>
      <c r="HP50" s="193">
        <v>131.36000000000001</v>
      </c>
      <c r="HQ50" s="193">
        <v>131.36000000000001</v>
      </c>
      <c r="HR50" s="193">
        <v>0</v>
      </c>
      <c r="HS50" s="193">
        <v>131.36000000000001</v>
      </c>
      <c r="HT50" s="193">
        <v>131.36000000000001</v>
      </c>
      <c r="HU50" s="193">
        <v>0</v>
      </c>
      <c r="HV50" s="193">
        <v>0</v>
      </c>
      <c r="HW50" s="193">
        <v>131.36000000000001</v>
      </c>
      <c r="HX50" s="193">
        <v>131.36000000000001</v>
      </c>
      <c r="HY50" s="193">
        <v>89.55</v>
      </c>
      <c r="HZ50" s="193">
        <v>131.36000000000001</v>
      </c>
      <c r="IA50" s="193">
        <v>89.55</v>
      </c>
      <c r="IB50" s="193">
        <v>150</v>
      </c>
      <c r="IC50" s="193">
        <v>150</v>
      </c>
      <c r="ID50" s="193">
        <v>0</v>
      </c>
      <c r="IE50" s="193">
        <v>0</v>
      </c>
      <c r="IF50" s="193">
        <v>150</v>
      </c>
      <c r="IG50" s="193">
        <v>0</v>
      </c>
      <c r="IH50" s="193">
        <v>0</v>
      </c>
      <c r="II50" s="193">
        <v>150</v>
      </c>
      <c r="IJ50" s="193">
        <v>150</v>
      </c>
      <c r="IK50" s="193">
        <v>0</v>
      </c>
      <c r="IL50" s="193">
        <v>0</v>
      </c>
      <c r="IM50" s="193">
        <v>0</v>
      </c>
      <c r="IN50" s="193">
        <v>0</v>
      </c>
      <c r="IO50" s="193">
        <v>0</v>
      </c>
      <c r="IP50" s="193">
        <v>0</v>
      </c>
      <c r="IQ50" s="193">
        <v>0</v>
      </c>
      <c r="IR50" s="193">
        <v>0</v>
      </c>
      <c r="IS50" s="193">
        <v>0</v>
      </c>
      <c r="IT50" s="193">
        <v>0</v>
      </c>
      <c r="IU50" s="193">
        <v>0</v>
      </c>
      <c r="IV50" s="193">
        <v>0</v>
      </c>
      <c r="IW50" s="193">
        <v>0</v>
      </c>
      <c r="IX50" s="193">
        <v>0</v>
      </c>
      <c r="IY50" s="193">
        <v>0</v>
      </c>
      <c r="IZ50" s="10"/>
      <c r="JA50" s="166">
        <f t="shared" ca="1" si="229"/>
        <v>4.4999999999999998E-2</v>
      </c>
      <c r="JB50" s="166">
        <f t="shared" ca="1" si="230"/>
        <v>4.4999999999999998E-2</v>
      </c>
      <c r="JC50" s="168">
        <f t="shared" ca="1" si="255"/>
        <v>1</v>
      </c>
      <c r="JD50" s="168">
        <f t="shared" ca="1" si="255"/>
        <v>0</v>
      </c>
      <c r="JE50" s="168">
        <f t="shared" ca="1" si="255"/>
        <v>1</v>
      </c>
      <c r="JF50" s="168">
        <f t="shared" ca="1" si="255"/>
        <v>1</v>
      </c>
      <c r="JG50" s="168">
        <f t="shared" ca="1" si="255"/>
        <v>0</v>
      </c>
      <c r="JH50" s="168">
        <f t="shared" ca="1" si="255"/>
        <v>70</v>
      </c>
      <c r="JI50" s="168">
        <f t="shared" ca="1" si="255"/>
        <v>50</v>
      </c>
      <c r="JJ50" s="168">
        <f t="shared" ca="1" si="255"/>
        <v>70</v>
      </c>
      <c r="JK50" s="168">
        <f t="shared" ca="1" si="255"/>
        <v>50</v>
      </c>
      <c r="JL50" s="166">
        <f t="shared" ca="1" si="256"/>
        <v>1</v>
      </c>
      <c r="JM50" s="166">
        <f t="shared" ca="1" si="257"/>
        <v>1</v>
      </c>
      <c r="JN50" s="166">
        <f t="shared" ca="1" si="258"/>
        <v>1</v>
      </c>
      <c r="JO50" s="166">
        <f t="shared" ca="1" si="232"/>
        <v>1</v>
      </c>
      <c r="JP50" s="166">
        <f t="shared" ca="1" si="232"/>
        <v>1</v>
      </c>
      <c r="JQ50" s="168">
        <f t="shared" ca="1" si="255"/>
        <v>1</v>
      </c>
      <c r="JR50" s="10"/>
      <c r="JS50" s="168">
        <f t="shared" ca="1" si="255"/>
        <v>1</v>
      </c>
      <c r="JT50" s="166">
        <f t="shared" ca="1" si="233"/>
        <v>1</v>
      </c>
      <c r="JU50" s="168">
        <f t="shared" ca="1" si="255"/>
        <v>1</v>
      </c>
      <c r="JV50" s="168">
        <f t="shared" ca="1" si="255"/>
        <v>1</v>
      </c>
      <c r="JW50" s="168">
        <f t="shared" ca="1" si="255"/>
        <v>1</v>
      </c>
      <c r="JX50" s="168">
        <f t="shared" ca="1" si="255"/>
        <v>1</v>
      </c>
      <c r="JY50" s="168">
        <f t="shared" ca="1" si="255"/>
        <v>1</v>
      </c>
      <c r="JZ50" s="168">
        <f t="shared" ca="1" si="255"/>
        <v>1</v>
      </c>
      <c r="KA50" s="166">
        <f t="shared" ca="1" si="234"/>
        <v>1</v>
      </c>
      <c r="KB50" s="166">
        <f t="shared" ca="1" si="235"/>
        <v>1</v>
      </c>
      <c r="KC50" s="166">
        <f t="shared" ca="1" si="236"/>
        <v>1</v>
      </c>
      <c r="KD50" s="166" t="str">
        <f t="shared" ca="1" si="237"/>
        <v>-</v>
      </c>
      <c r="KE50" s="166" t="str">
        <f t="shared" ca="1" si="238"/>
        <v>-</v>
      </c>
      <c r="KF50" s="166" t="str">
        <f t="shared" ca="1" si="239"/>
        <v>-</v>
      </c>
      <c r="KG50" s="166" t="b">
        <f t="shared" ca="1" si="240"/>
        <v>0</v>
      </c>
      <c r="KH50" s="168">
        <f t="shared" ca="1" si="255"/>
        <v>0</v>
      </c>
      <c r="KI50" s="27">
        <v>0</v>
      </c>
    </row>
    <row r="51" spans="1:295" s="148" customFormat="1" outlineLevel="1">
      <c r="A51" s="126">
        <f t="shared" si="241"/>
        <v>46</v>
      </c>
      <c r="B51" s="126">
        <f t="shared" si="242"/>
        <v>13</v>
      </c>
      <c r="C51" s="148">
        <v>101</v>
      </c>
      <c r="D51" s="148" t="s">
        <v>884</v>
      </c>
      <c r="E51" s="148" t="b">
        <v>0</v>
      </c>
      <c r="F51" s="148" t="b">
        <v>0</v>
      </c>
      <c r="G51" s="148" t="b">
        <f t="shared" si="243"/>
        <v>0</v>
      </c>
      <c r="H51" s="144">
        <v>3</v>
      </c>
      <c r="I51" s="32">
        <v>2</v>
      </c>
      <c r="J51" s="144">
        <f t="shared" ca="1" si="244"/>
        <v>1</v>
      </c>
      <c r="K51" s="144">
        <f t="shared" ca="1" si="244"/>
        <v>1</v>
      </c>
      <c r="L51" s="144">
        <f t="shared" ca="1" si="244"/>
        <v>1</v>
      </c>
      <c r="M51" s="144">
        <f t="shared" ca="1" si="244"/>
        <v>1</v>
      </c>
      <c r="N51" s="144">
        <f t="shared" ca="1" si="244"/>
        <v>1</v>
      </c>
      <c r="O51" s="144">
        <f t="shared" ca="1" si="244"/>
        <v>1</v>
      </c>
      <c r="P51" s="144">
        <f t="shared" ca="1" si="244"/>
        <v>1</v>
      </c>
      <c r="Q51" s="144">
        <f t="shared" ca="1" si="244"/>
        <v>1</v>
      </c>
      <c r="R51" s="144">
        <f t="shared" ca="1" si="244"/>
        <v>2</v>
      </c>
      <c r="S51" s="144">
        <f t="shared" ca="1" si="244"/>
        <v>1</v>
      </c>
      <c r="T51" s="144">
        <f t="shared" ca="1" si="244"/>
        <v>1</v>
      </c>
      <c r="U51" s="144">
        <f t="shared" ca="1" si="244"/>
        <v>1</v>
      </c>
      <c r="V51" s="144">
        <f t="shared" ca="1" si="244"/>
        <v>1</v>
      </c>
      <c r="W51" s="144">
        <f t="shared" ca="1" si="244"/>
        <v>1</v>
      </c>
      <c r="X51" s="144">
        <f t="shared" ca="1" si="244"/>
        <v>1</v>
      </c>
      <c r="Y51" s="144">
        <f t="shared" ca="1" si="244"/>
        <v>1</v>
      </c>
      <c r="AA51" s="162" t="str" cm="1">
        <f t="array" aca="1" ref="AA51" ca="1">TEXT(LEFT(OFFSET(AA51,-1,0),5)+1,"00000")&amp;MID(OFFSET(AA51,-1,0),6,FIND(" ",OFFSET(AA51,-1,0),7)-5)
&amp;INDEX(DataMaster!$B$10:$B$12,$I51)&amp;IF($J51=1,""," Risk"&amp;INDEX(i.risk_aversion,$J51,1))&amp;IF($K51=1,""," REV"&amp;INDEX(DataMaster!$B$54:$B$58,$K51))&amp;IF($L51=1,""," Minroe"&amp;INDEX(minroe,$L51))&amp;IF($M51=1,""," Overdraw"&amp;INDEX(overdraw,$M51))
&amp;IF($N51=1,""," Mach"&amp;INDEX(i.mach_option,$N51))
&amp;IF($O51=1,""," Interest"&amp;INDEX(i.interest_rate,$O51))&amp;IF($P51=1,""," Opp cost"&amp;INDEX(i.opp_cost_capital,$P51))&amp;IF($Q51=1,""," Casual_ub"&amp;INDEX(i.casual_ub,$Q51))&amp;IF($R51=1,""," Cropgraze"&amp;INDEX(i.cropgraze_inc,$R51))
&amp;IF($S51=1,""," Yield"&amp;INDEX(i.all_rot_yield,$S51))&amp;IF($T51=1,""," Pasture"&amp;INDEX(i.pasture_prod,$T51))&amp;IF($U51=1,""," Scan"&amp;INDEX(i.scan,$U51))
&amp;IF($JL51=1,""," WP"&amp;TEXT($JL51*100,"000p"))&amp;IF($JM51=1,""," MP"&amp;TEXT($JM51*100,"000p"))&amp;IF($JN51=1,""," GP"&amp;TEXT($JN51*100,"000p"))&amp;IF($JO51=1,""," Can"&amp;TEXT($JO51*100,"000p"))
&amp;" (F"&amp;3+IFERROR(1*$CH51,0)+IFERROR(1*$CI51,0)&amp;3-IFERROR(1*NOT($CK51),0)&amp;"N"&amp;$CP51&amp;$CQ51&amp;")"
&amp;IFERROR(" pas%"&amp;FK51/2130*100,"")&amp;IFERROR(" SR "&amp;FM51/1,"")&amp;IFERROR(" Sup "&amp;FN51/1,"")&amp;IF(JH51=50," 50 percentile prices","")&amp;IFERROR(" Min_sale_age_"&amp;GV51/1,"")&amp;IF($GX51=TRUE," Rot_constrained","")</f>
        <v>612290032 DSP CropgrazeFALSE (F33N33) pas%90</v>
      </c>
      <c r="AB51" s="10" t="str">
        <f ca="1">IF(COUNTIF(AA$5:AA51,AA51)=1,"-","Dup")</f>
        <v>-</v>
      </c>
      <c r="AC51" s="10"/>
      <c r="AD51" s="167" t="b">
        <v>0</v>
      </c>
      <c r="AE51" s="167" t="b">
        <v>0</v>
      </c>
      <c r="AF51" s="167" t="b">
        <v>0</v>
      </c>
      <c r="AG51" s="167" t="b">
        <v>0</v>
      </c>
      <c r="AH51" s="167" t="b">
        <v>0</v>
      </c>
      <c r="AI51" s="167" t="b">
        <v>1</v>
      </c>
      <c r="AJ51" s="10"/>
      <c r="AK51" s="166" t="b">
        <f t="shared" si="245"/>
        <v>0</v>
      </c>
      <c r="AL51" s="166" t="str">
        <f t="shared" si="245"/>
        <v>-</v>
      </c>
      <c r="AM51" s="166" t="b">
        <f t="shared" si="245"/>
        <v>0</v>
      </c>
      <c r="AN51" s="166" t="b">
        <f t="shared" si="245"/>
        <v>1</v>
      </c>
      <c r="AO51" s="166" t="b">
        <f t="shared" si="245"/>
        <v>0</v>
      </c>
      <c r="AP51" s="166" t="b">
        <f t="shared" si="245"/>
        <v>0</v>
      </c>
      <c r="AQ51" s="166">
        <f t="shared" ca="1" si="215"/>
        <v>0</v>
      </c>
      <c r="AR51" s="166" t="b">
        <f t="shared" ca="1" si="246"/>
        <v>0</v>
      </c>
      <c r="AS51" s="166" t="b">
        <f t="shared" ca="1" si="246"/>
        <v>0</v>
      </c>
      <c r="AT51" s="166" t="str">
        <f t="shared" ca="1" si="246"/>
        <v>-</v>
      </c>
      <c r="AU51" s="166" t="str">
        <f t="shared" ca="1" si="246"/>
        <v>-</v>
      </c>
      <c r="AV51" s="166" t="str">
        <f t="shared" ca="1" si="246"/>
        <v>-</v>
      </c>
      <c r="AW51" s="10"/>
      <c r="AX51" s="166" t="b">
        <f t="shared" si="217"/>
        <v>1</v>
      </c>
      <c r="AY51" s="168" t="b">
        <f t="shared" ca="1" si="247"/>
        <v>1</v>
      </c>
      <c r="AZ51" s="168" t="b">
        <f t="shared" ca="1" si="247"/>
        <v>1</v>
      </c>
      <c r="BA51" s="167">
        <f t="shared" si="261"/>
        <v>3208</v>
      </c>
      <c r="BB51" s="168" t="str">
        <f t="shared" ca="1" si="247"/>
        <v>-</v>
      </c>
      <c r="BC51" s="168" t="str">
        <f t="shared" ca="1" si="247"/>
        <v>-</v>
      </c>
      <c r="BD51" s="168" t="str">
        <f t="shared" ca="1" si="247"/>
        <v>-</v>
      </c>
      <c r="BE51" s="168" t="str">
        <f t="shared" ca="1" si="247"/>
        <v>-</v>
      </c>
      <c r="BF51" s="168" t="str">
        <f t="shared" ca="1" si="247"/>
        <v>-</v>
      </c>
      <c r="BG51" s="168">
        <f t="shared" ca="1" si="247"/>
        <v>1</v>
      </c>
      <c r="BH51" s="168">
        <f t="shared" ca="1" si="247"/>
        <v>1</v>
      </c>
      <c r="BI51" s="168" t="str">
        <f t="shared" ca="1" si="247"/>
        <v>-</v>
      </c>
      <c r="BJ51" s="168" t="str">
        <f t="shared" ca="1" si="247"/>
        <v>-</v>
      </c>
      <c r="BK51" s="10"/>
      <c r="BL51" s="168" t="str">
        <f t="shared" ca="1" si="247"/>
        <v>-</v>
      </c>
      <c r="BM51" s="168" t="str">
        <f t="shared" ca="1" si="247"/>
        <v>-</v>
      </c>
      <c r="BN51" s="168" t="str">
        <f t="shared" ca="1" si="247"/>
        <v>-</v>
      </c>
      <c r="BO51" s="168" t="str">
        <f t="shared" ca="1" si="247"/>
        <v>-</v>
      </c>
      <c r="BP51" s="168" t="str">
        <f t="shared" ca="1" si="247"/>
        <v>-</v>
      </c>
      <c r="BQ51" s="168" t="str">
        <f t="shared" ca="1" si="247"/>
        <v>-</v>
      </c>
      <c r="BR51" s="168" t="str">
        <f t="shared" ca="1" si="247"/>
        <v>-</v>
      </c>
      <c r="BS51" s="168" t="str">
        <f t="shared" ca="1" si="247"/>
        <v>-</v>
      </c>
      <c r="BT51" s="168" t="str">
        <f t="shared" ca="1" si="247"/>
        <v>-</v>
      </c>
      <c r="BU51" s="168" t="str">
        <f t="shared" ca="1" si="247"/>
        <v>-</v>
      </c>
      <c r="BV51" s="168" t="str">
        <f t="shared" ca="1" si="247"/>
        <v>-</v>
      </c>
      <c r="BW51" s="166" t="str" cm="1">
        <f t="array" aca="1" ref="BW51" ca="1">INDEX(i.rev,$K51,BW$15)</f>
        <v>-</v>
      </c>
      <c r="BX51" s="166" t="str" cm="1">
        <f t="array" aca="1" ref="BX51" ca="1">INDEX(i.rev,$K51,BX$15)</f>
        <v>-</v>
      </c>
      <c r="BY51" s="166" t="str" cm="1">
        <f t="array" aca="1" ref="BY51" ca="1">INDEX(i.rev,$K51,BY$15)</f>
        <v>-</v>
      </c>
      <c r="BZ51" s="166" t="str" cm="1">
        <f t="array" aca="1" ref="BZ51" ca="1">INDEX(i.rev,$K51,BZ$15)</f>
        <v>-</v>
      </c>
      <c r="CA51" s="166" t="str" cm="1">
        <f t="array" aca="1" ref="CA51" ca="1">INDEX(i.rev,$K51,CA$15)</f>
        <v>-</v>
      </c>
      <c r="CB51" s="166" t="str" cm="1">
        <f t="array" aca="1" ref="CB51" ca="1">INDEX(i.rev,$K51,CB$15)</f>
        <v>-</v>
      </c>
      <c r="CC51" s="166" t="str" cm="1">
        <f t="array" aca="1" ref="CC51" ca="1">INDEX(i.rev,$K51,CC$15)</f>
        <v>-</v>
      </c>
      <c r="CD51" s="166" t="str" cm="1">
        <f t="array" aca="1" ref="CD51" ca="1">INDEX(i.rev,$K51,CD$15)</f>
        <v>-</v>
      </c>
      <c r="CE51" s="166" t="str" cm="1">
        <f t="array" aca="1" ref="CE51" ca="1">INDEX(i.rev,$K51,CE$15)</f>
        <v>-</v>
      </c>
      <c r="CF51" s="166" t="str" cm="1">
        <f t="array" aca="1" ref="CF51" ca="1">INDEX(i.rev,$K51,CF$15)</f>
        <v>-</v>
      </c>
      <c r="CG51" s="10"/>
      <c r="CH51" s="168" t="str">
        <f t="shared" ca="1" si="249"/>
        <v>-</v>
      </c>
      <c r="CI51" s="168" t="str">
        <f t="shared" ca="1" si="249"/>
        <v>-</v>
      </c>
      <c r="CJ51" s="168" t="str">
        <f t="shared" ca="1" si="249"/>
        <v>-</v>
      </c>
      <c r="CK51" s="168" t="str">
        <f t="shared" ca="1" si="249"/>
        <v>-</v>
      </c>
      <c r="CL51" s="168" t="str">
        <f t="shared" ca="1" si="249"/>
        <v>-</v>
      </c>
      <c r="CM51" s="168" t="str">
        <f t="shared" ca="1" si="249"/>
        <v>-</v>
      </c>
      <c r="CN51" s="168" t="str">
        <f t="shared" ca="1" si="249"/>
        <v>-</v>
      </c>
      <c r="CO51" s="168" t="str">
        <f t="shared" ca="1" si="249"/>
        <v>-</v>
      </c>
      <c r="CP51" s="199">
        <v>3</v>
      </c>
      <c r="CQ51" s="199">
        <v>3</v>
      </c>
      <c r="CR51" s="168">
        <f t="shared" ca="1" si="249"/>
        <v>0</v>
      </c>
      <c r="CS51" s="168" t="str">
        <f t="shared" ca="1" si="249"/>
        <v>-</v>
      </c>
      <c r="CT51" s="168" t="str">
        <f t="shared" ca="1" si="249"/>
        <v>-</v>
      </c>
      <c r="CU51" s="168" t="str">
        <f t="shared" ca="1" si="249"/>
        <v>-</v>
      </c>
      <c r="CV51" s="168" t="str">
        <f t="shared" ca="1" si="249"/>
        <v>-</v>
      </c>
      <c r="CW51" s="168" t="str">
        <f t="shared" ca="1" si="249"/>
        <v>-</v>
      </c>
      <c r="CX51" s="168" t="str">
        <f t="shared" ca="1" si="249"/>
        <v>-</v>
      </c>
      <c r="CY51" s="168" t="str">
        <f t="shared" ca="1" si="249"/>
        <v>-</v>
      </c>
      <c r="CZ51" s="168">
        <f t="shared" ca="1" si="249"/>
        <v>0</v>
      </c>
      <c r="DA51" s="168" t="str">
        <f t="shared" ca="1" si="249"/>
        <v>-</v>
      </c>
      <c r="DB51" s="168" t="str">
        <f t="shared" ca="1" si="249"/>
        <v>-</v>
      </c>
      <c r="DC51" s="168" t="str">
        <f t="shared" ca="1" si="249"/>
        <v>-</v>
      </c>
      <c r="DD51" s="168" t="str">
        <f t="shared" ca="1" si="249"/>
        <v>-</v>
      </c>
      <c r="DE51" s="168" t="str">
        <f t="shared" ca="1" si="249"/>
        <v>-</v>
      </c>
      <c r="DF51" s="168">
        <f t="shared" ca="1" si="249"/>
        <v>0</v>
      </c>
      <c r="DG51" s="168">
        <f t="shared" ca="1" si="249"/>
        <v>0</v>
      </c>
      <c r="DH51" s="168">
        <f t="shared" ca="1" si="249"/>
        <v>0</v>
      </c>
      <c r="DI51" s="168">
        <f t="shared" ca="1" si="249"/>
        <v>0</v>
      </c>
      <c r="DJ51" s="168">
        <f t="shared" ca="1" si="249"/>
        <v>0</v>
      </c>
      <c r="DK51" s="168">
        <f t="shared" ca="1" si="249"/>
        <v>0</v>
      </c>
      <c r="DL51" s="168">
        <f t="shared" ca="1" si="249"/>
        <v>0</v>
      </c>
      <c r="DM51" s="168" t="str">
        <f t="shared" ca="1" si="249"/>
        <v>-</v>
      </c>
      <c r="DN51" s="168" t="str">
        <f t="shared" ca="1" si="249"/>
        <v>-</v>
      </c>
      <c r="DO51" s="168" t="str">
        <f t="shared" ca="1" si="249"/>
        <v>-</v>
      </c>
      <c r="DP51" s="168" t="str">
        <f t="shared" ca="1" si="249"/>
        <v>-</v>
      </c>
      <c r="DQ51" s="168" t="str">
        <f t="shared" ca="1" si="249"/>
        <v>-</v>
      </c>
      <c r="DR51" s="168" t="str">
        <f t="shared" ca="1" si="250"/>
        <v>-</v>
      </c>
      <c r="DS51" s="168" t="str">
        <f t="shared" ca="1" si="250"/>
        <v>-</v>
      </c>
      <c r="DT51" s="168" t="str">
        <f t="shared" ca="1" si="250"/>
        <v>-</v>
      </c>
      <c r="DU51" s="168" t="str">
        <f t="shared" ca="1" si="250"/>
        <v>-</v>
      </c>
      <c r="DV51" s="168" t="str">
        <f t="shared" ca="1" si="250"/>
        <v>-</v>
      </c>
      <c r="DW51" s="168" t="str">
        <f t="shared" ca="1" si="250"/>
        <v>-</v>
      </c>
      <c r="DX51" s="10"/>
      <c r="DY51" s="168">
        <f t="shared" ca="1" si="250"/>
        <v>1</v>
      </c>
      <c r="DZ51" s="168" t="str">
        <f t="shared" ca="1" si="250"/>
        <v>-</v>
      </c>
      <c r="EA51" s="168" t="str">
        <f t="shared" ca="1" si="250"/>
        <v>-</v>
      </c>
      <c r="EB51" s="168" t="str">
        <f t="shared" ca="1" si="250"/>
        <v>-</v>
      </c>
      <c r="EC51" s="168" t="str">
        <f t="shared" ca="1" si="250"/>
        <v>-</v>
      </c>
      <c r="ED51" s="168" t="b">
        <f t="shared" ca="1" si="250"/>
        <v>0</v>
      </c>
      <c r="EE51" s="168" t="str">
        <f t="shared" ca="1" si="250"/>
        <v>-</v>
      </c>
      <c r="EF51" s="168">
        <f t="shared" ca="1" si="250"/>
        <v>0</v>
      </c>
      <c r="EG51" s="168" t="str">
        <f t="shared" ca="1" si="250"/>
        <v>-</v>
      </c>
      <c r="EH51" s="166" cm="1">
        <f t="array" aca="1" ref="EH51" ca="1">INDEX(i.rev,$K51,EH$15)</f>
        <v>1</v>
      </c>
      <c r="EI51" s="168">
        <f t="shared" ca="1" si="251"/>
        <v>0</v>
      </c>
      <c r="EJ51" s="168">
        <f t="shared" ca="1" si="251"/>
        <v>1</v>
      </c>
      <c r="EK51" s="168">
        <f t="shared" ca="1" si="251"/>
        <v>0</v>
      </c>
      <c r="EL51" s="168">
        <f t="shared" ca="1" si="251"/>
        <v>1</v>
      </c>
      <c r="EM51" s="168">
        <f t="shared" ca="1" si="251"/>
        <v>1</v>
      </c>
      <c r="EN51" s="168">
        <f t="shared" ca="1" si="251"/>
        <v>1</v>
      </c>
      <c r="EO51" s="168">
        <f t="shared" ca="1" si="251"/>
        <v>0</v>
      </c>
      <c r="EP51" s="168">
        <f t="shared" ca="1" si="251"/>
        <v>0</v>
      </c>
      <c r="EQ51" s="168">
        <f t="shared" ca="1" si="251"/>
        <v>0</v>
      </c>
      <c r="ER51" s="168">
        <f t="shared" ca="1" si="251"/>
        <v>0</v>
      </c>
      <c r="ES51" s="168">
        <f t="shared" ca="1" si="251"/>
        <v>0</v>
      </c>
      <c r="ET51" s="168">
        <f t="shared" ca="1" si="251"/>
        <v>0</v>
      </c>
      <c r="EU51" s="168">
        <f t="shared" ca="1" si="251"/>
        <v>0</v>
      </c>
      <c r="EV51" s="168">
        <f t="shared" ca="1" si="251"/>
        <v>0</v>
      </c>
      <c r="EW51" s="168">
        <f t="shared" ca="1" si="251"/>
        <v>0</v>
      </c>
      <c r="EX51" s="168">
        <f t="shared" ca="1" si="251"/>
        <v>0</v>
      </c>
      <c r="EY51" s="166" cm="1">
        <f t="array" aca="1" ref="EY51" ca="1">INDEX(i.rev,$K51,EY$15)</f>
        <v>0</v>
      </c>
      <c r="EZ51" s="168">
        <f t="shared" ca="1" si="252"/>
        <v>0</v>
      </c>
      <c r="FA51" s="166" cm="1">
        <f t="array" aca="1" ref="FA51" ca="1">INDEX(i.rev,$K51,FA$15)</f>
        <v>1</v>
      </c>
      <c r="FB51" s="168">
        <f t="shared" ca="1" si="253"/>
        <v>0</v>
      </c>
      <c r="FC51" s="168">
        <f t="shared" ca="1" si="253"/>
        <v>0</v>
      </c>
      <c r="FD51" s="168">
        <f t="shared" ca="1" si="253"/>
        <v>0</v>
      </c>
      <c r="FE51" s="168">
        <f t="shared" ca="1" si="253"/>
        <v>0</v>
      </c>
      <c r="FF51" s="168">
        <f t="shared" ca="1" si="253"/>
        <v>0</v>
      </c>
      <c r="FG51" s="168">
        <f t="shared" ca="1" si="253"/>
        <v>0</v>
      </c>
      <c r="FH51" s="168">
        <f t="shared" ca="1" si="253"/>
        <v>0</v>
      </c>
      <c r="FI51" s="10">
        <f t="shared" si="260"/>
        <v>0.9</v>
      </c>
      <c r="FJ51" s="199" t="b">
        <f>TRUE</f>
        <v>1</v>
      </c>
      <c r="FK51" s="201">
        <f t="shared" si="259"/>
        <v>1917</v>
      </c>
      <c r="FL51" s="168" t="str">
        <f t="shared" ca="1" si="253"/>
        <v>-</v>
      </c>
      <c r="FM51" s="168" t="str">
        <f t="shared" ca="1" si="253"/>
        <v>-</v>
      </c>
      <c r="FN51" s="168" t="str">
        <f t="shared" ref="FB51:FR76" ca="1" si="262">OFFSET(FN$5,$B51,0)</f>
        <v>-</v>
      </c>
      <c r="FO51" s="166" t="b">
        <f t="shared" si="254"/>
        <v>0</v>
      </c>
      <c r="FP51" s="166" t="b">
        <f t="shared" si="254"/>
        <v>0</v>
      </c>
      <c r="FQ51" s="166" t="b">
        <f t="shared" si="254"/>
        <v>1</v>
      </c>
      <c r="FR51" s="168">
        <f t="shared" ca="1" si="253"/>
        <v>0</v>
      </c>
      <c r="FS51" s="166">
        <f t="shared" ca="1" si="224"/>
        <v>1</v>
      </c>
      <c r="FT51" s="166">
        <f t="shared" ca="1" si="224"/>
        <v>1</v>
      </c>
      <c r="FU51" s="168" t="str">
        <f t="shared" ca="1" si="253"/>
        <v>-</v>
      </c>
      <c r="FV51" s="168" t="str">
        <f t="shared" ca="1" si="253"/>
        <v>-</v>
      </c>
      <c r="FW51" s="168" t="str">
        <f t="shared" ca="1" si="253"/>
        <v>-</v>
      </c>
      <c r="FX51" s="168" t="str">
        <f t="shared" ca="1" si="253"/>
        <v>-</v>
      </c>
      <c r="FY51" s="168" t="str">
        <f t="shared" ca="1" si="253"/>
        <v>-</v>
      </c>
      <c r="FZ51" s="168" t="str">
        <f t="shared" ca="1" si="253"/>
        <v>-</v>
      </c>
      <c r="GA51" s="168" t="str">
        <f t="shared" ca="1" si="253"/>
        <v>-</v>
      </c>
      <c r="GB51" s="168" t="str">
        <f t="shared" ca="1" si="253"/>
        <v>-</v>
      </c>
      <c r="GC51" s="168" t="str">
        <f t="shared" ca="1" si="253"/>
        <v>-</v>
      </c>
      <c r="GD51" s="168" t="b">
        <f t="shared" ca="1" si="253"/>
        <v>1</v>
      </c>
      <c r="GE51" s="168" t="str">
        <f t="shared" ca="1" si="253"/>
        <v>-</v>
      </c>
      <c r="GF51" s="168" t="str">
        <f t="shared" ca="1" si="253"/>
        <v>-</v>
      </c>
      <c r="GG51" s="168" t="str">
        <f t="shared" ca="1" si="253"/>
        <v>-</v>
      </c>
      <c r="GH51" s="168" t="str">
        <f t="shared" ca="1" si="253"/>
        <v>-</v>
      </c>
      <c r="GI51" s="168" t="str">
        <f t="shared" ca="1" si="253"/>
        <v>-</v>
      </c>
      <c r="GJ51" s="168" t="str">
        <f t="shared" ca="1" si="253"/>
        <v>-</v>
      </c>
      <c r="GK51" s="168" t="str">
        <f t="shared" ca="1" si="253"/>
        <v>-</v>
      </c>
      <c r="GL51" s="168" t="str">
        <f t="shared" ca="1" si="253"/>
        <v>-</v>
      </c>
      <c r="GM51" s="168" t="str">
        <f t="shared" ca="1" si="253"/>
        <v>-</v>
      </c>
      <c r="GN51" s="168" t="str">
        <f t="shared" ca="1" si="253"/>
        <v>-</v>
      </c>
      <c r="GO51" s="168" t="str">
        <f t="shared" ca="1" si="253"/>
        <v>-</v>
      </c>
      <c r="GP51" s="168" t="str">
        <f t="shared" ca="1" si="253"/>
        <v>-</v>
      </c>
      <c r="GQ51" s="168" t="str">
        <f t="shared" ca="1" si="253"/>
        <v>-</v>
      </c>
      <c r="GR51" s="168" t="str">
        <f t="shared" ca="1" si="253"/>
        <v>-</v>
      </c>
      <c r="GS51" s="168">
        <f t="shared" ca="1" si="253"/>
        <v>500</v>
      </c>
      <c r="GT51" s="168">
        <f t="shared" ca="1" si="253"/>
        <v>500</v>
      </c>
      <c r="GU51" s="168" t="str">
        <f t="shared" ca="1" si="253"/>
        <v>-</v>
      </c>
      <c r="GV51" s="168" t="str">
        <f t="shared" ca="1" si="253"/>
        <v>-</v>
      </c>
      <c r="GW51" s="168" t="str">
        <f t="shared" ca="1" si="253"/>
        <v>-</v>
      </c>
      <c r="GX51" s="193" t="b">
        <v>0</v>
      </c>
      <c r="GY51" s="193">
        <v>0</v>
      </c>
      <c r="GZ51" s="193">
        <v>30</v>
      </c>
      <c r="HA51" s="193">
        <v>30</v>
      </c>
      <c r="HB51" s="193">
        <v>0</v>
      </c>
      <c r="HC51" s="193">
        <v>0</v>
      </c>
      <c r="HD51" s="193">
        <v>30</v>
      </c>
      <c r="HE51" s="193">
        <v>0</v>
      </c>
      <c r="HF51" s="193">
        <v>0</v>
      </c>
      <c r="HG51" s="193">
        <v>30</v>
      </c>
      <c r="HH51" s="193">
        <v>30</v>
      </c>
      <c r="HI51" s="193">
        <v>0</v>
      </c>
      <c r="HJ51" s="193">
        <v>0</v>
      </c>
      <c r="HK51" s="193">
        <v>0</v>
      </c>
      <c r="HL51" s="193">
        <v>0</v>
      </c>
      <c r="HM51" s="193">
        <v>0</v>
      </c>
      <c r="HN51" s="193">
        <v>131.36000000000001</v>
      </c>
      <c r="HO51" s="193">
        <v>0</v>
      </c>
      <c r="HP51" s="193">
        <v>131.36000000000001</v>
      </c>
      <c r="HQ51" s="193">
        <v>131.36000000000001</v>
      </c>
      <c r="HR51" s="193">
        <v>0</v>
      </c>
      <c r="HS51" s="193">
        <v>131.36000000000001</v>
      </c>
      <c r="HT51" s="193">
        <v>131.36000000000001</v>
      </c>
      <c r="HU51" s="193">
        <v>0</v>
      </c>
      <c r="HV51" s="193">
        <v>0</v>
      </c>
      <c r="HW51" s="193">
        <v>131.36000000000001</v>
      </c>
      <c r="HX51" s="193">
        <v>131.36000000000001</v>
      </c>
      <c r="HY51" s="193">
        <v>89.55</v>
      </c>
      <c r="HZ51" s="193">
        <v>131.36000000000001</v>
      </c>
      <c r="IA51" s="193">
        <v>89.55</v>
      </c>
      <c r="IB51" s="193">
        <v>150</v>
      </c>
      <c r="IC51" s="193">
        <v>150</v>
      </c>
      <c r="ID51" s="193">
        <v>0</v>
      </c>
      <c r="IE51" s="193">
        <v>0</v>
      </c>
      <c r="IF51" s="193">
        <v>150</v>
      </c>
      <c r="IG51" s="193">
        <v>0</v>
      </c>
      <c r="IH51" s="193">
        <v>0</v>
      </c>
      <c r="II51" s="193">
        <v>150</v>
      </c>
      <c r="IJ51" s="193">
        <v>150</v>
      </c>
      <c r="IK51" s="193">
        <v>0</v>
      </c>
      <c r="IL51" s="193">
        <v>0</v>
      </c>
      <c r="IM51" s="193">
        <v>0</v>
      </c>
      <c r="IN51" s="193">
        <v>0</v>
      </c>
      <c r="IO51" s="193">
        <v>0</v>
      </c>
      <c r="IP51" s="193">
        <v>0</v>
      </c>
      <c r="IQ51" s="193">
        <v>0</v>
      </c>
      <c r="IR51" s="193">
        <v>0</v>
      </c>
      <c r="IS51" s="193">
        <v>0</v>
      </c>
      <c r="IT51" s="193">
        <v>0</v>
      </c>
      <c r="IU51" s="193">
        <v>0</v>
      </c>
      <c r="IV51" s="193">
        <v>0</v>
      </c>
      <c r="IW51" s="193">
        <v>0</v>
      </c>
      <c r="IX51" s="193">
        <v>0</v>
      </c>
      <c r="IY51" s="193">
        <v>0</v>
      </c>
      <c r="IZ51" s="10"/>
      <c r="JA51" s="166">
        <f t="shared" ca="1" si="229"/>
        <v>4.4999999999999998E-2</v>
      </c>
      <c r="JB51" s="166">
        <f t="shared" ca="1" si="230"/>
        <v>4.4999999999999998E-2</v>
      </c>
      <c r="JC51" s="168">
        <f t="shared" ca="1" si="255"/>
        <v>1</v>
      </c>
      <c r="JD51" s="168">
        <f t="shared" ca="1" si="255"/>
        <v>0</v>
      </c>
      <c r="JE51" s="168">
        <f t="shared" ca="1" si="255"/>
        <v>1</v>
      </c>
      <c r="JF51" s="168">
        <f t="shared" ca="1" si="255"/>
        <v>1</v>
      </c>
      <c r="JG51" s="168">
        <f t="shared" ca="1" si="255"/>
        <v>0</v>
      </c>
      <c r="JH51" s="168">
        <f t="shared" ca="1" si="255"/>
        <v>70</v>
      </c>
      <c r="JI51" s="168">
        <f t="shared" ca="1" si="255"/>
        <v>50</v>
      </c>
      <c r="JJ51" s="168">
        <f t="shared" ca="1" si="255"/>
        <v>70</v>
      </c>
      <c r="JK51" s="168">
        <f t="shared" ca="1" si="255"/>
        <v>50</v>
      </c>
      <c r="JL51" s="166">
        <f t="shared" ca="1" si="256"/>
        <v>1</v>
      </c>
      <c r="JM51" s="166">
        <f t="shared" ca="1" si="257"/>
        <v>1</v>
      </c>
      <c r="JN51" s="166">
        <f t="shared" ca="1" si="258"/>
        <v>1</v>
      </c>
      <c r="JO51" s="166">
        <f t="shared" ca="1" si="232"/>
        <v>1</v>
      </c>
      <c r="JP51" s="166">
        <f t="shared" ca="1" si="232"/>
        <v>1</v>
      </c>
      <c r="JQ51" s="168">
        <f t="shared" ca="1" si="255"/>
        <v>1</v>
      </c>
      <c r="JR51" s="10"/>
      <c r="JS51" s="168">
        <f t="shared" ca="1" si="255"/>
        <v>1</v>
      </c>
      <c r="JT51" s="166">
        <f t="shared" ca="1" si="233"/>
        <v>1</v>
      </c>
      <c r="JU51" s="168">
        <f t="shared" ca="1" si="255"/>
        <v>1</v>
      </c>
      <c r="JV51" s="168">
        <f t="shared" ca="1" si="255"/>
        <v>1</v>
      </c>
      <c r="JW51" s="168">
        <f t="shared" ca="1" si="255"/>
        <v>1</v>
      </c>
      <c r="JX51" s="168">
        <f t="shared" ca="1" si="255"/>
        <v>1</v>
      </c>
      <c r="JY51" s="168">
        <f t="shared" ca="1" si="255"/>
        <v>1</v>
      </c>
      <c r="JZ51" s="168">
        <f t="shared" ca="1" si="255"/>
        <v>1</v>
      </c>
      <c r="KA51" s="166">
        <f t="shared" ca="1" si="234"/>
        <v>1</v>
      </c>
      <c r="KB51" s="166">
        <f t="shared" ca="1" si="235"/>
        <v>1</v>
      </c>
      <c r="KC51" s="166">
        <f t="shared" ca="1" si="236"/>
        <v>1</v>
      </c>
      <c r="KD51" s="166" t="str">
        <f t="shared" ca="1" si="237"/>
        <v>-</v>
      </c>
      <c r="KE51" s="166" t="str">
        <f t="shared" ca="1" si="238"/>
        <v>-</v>
      </c>
      <c r="KF51" s="166" t="str">
        <f t="shared" ca="1" si="239"/>
        <v>-</v>
      </c>
      <c r="KG51" s="166" t="b">
        <f t="shared" ca="1" si="240"/>
        <v>0</v>
      </c>
      <c r="KH51" s="168">
        <f t="shared" ca="1" si="255"/>
        <v>0</v>
      </c>
      <c r="KI51" s="27">
        <v>0</v>
      </c>
    </row>
    <row r="52" spans="1:295" s="148" customFormat="1" outlineLevel="1">
      <c r="A52" s="126">
        <f t="shared" si="241"/>
        <v>47</v>
      </c>
      <c r="B52" s="126">
        <f t="shared" si="242"/>
        <v>13</v>
      </c>
      <c r="C52" s="148">
        <v>101</v>
      </c>
      <c r="D52" s="148" t="s">
        <v>884</v>
      </c>
      <c r="E52" s="148" t="b">
        <v>1</v>
      </c>
      <c r="F52" s="148" t="b">
        <v>0</v>
      </c>
      <c r="G52" s="148" t="b">
        <f>E52</f>
        <v>1</v>
      </c>
      <c r="H52" s="144">
        <v>3</v>
      </c>
      <c r="I52" s="32">
        <v>2</v>
      </c>
      <c r="J52" s="144">
        <f t="shared" ca="1" si="244"/>
        <v>1</v>
      </c>
      <c r="K52" s="144">
        <f t="shared" ca="1" si="244"/>
        <v>1</v>
      </c>
      <c r="L52" s="144">
        <f t="shared" ca="1" si="244"/>
        <v>1</v>
      </c>
      <c r="M52" s="144">
        <f t="shared" ca="1" si="244"/>
        <v>1</v>
      </c>
      <c r="N52" s="144">
        <f t="shared" ca="1" si="244"/>
        <v>1</v>
      </c>
      <c r="O52" s="144">
        <f t="shared" ca="1" si="244"/>
        <v>1</v>
      </c>
      <c r="P52" s="144">
        <f t="shared" ca="1" si="244"/>
        <v>1</v>
      </c>
      <c r="Q52" s="144">
        <f t="shared" ca="1" si="244"/>
        <v>1</v>
      </c>
      <c r="R52" s="144">
        <f t="shared" ca="1" si="244"/>
        <v>2</v>
      </c>
      <c r="S52" s="144">
        <f t="shared" ca="1" si="244"/>
        <v>1</v>
      </c>
      <c r="T52" s="144">
        <f t="shared" ca="1" si="244"/>
        <v>1</v>
      </c>
      <c r="U52" s="144">
        <f t="shared" ca="1" si="244"/>
        <v>1</v>
      </c>
      <c r="V52" s="144">
        <f t="shared" ca="1" si="244"/>
        <v>1</v>
      </c>
      <c r="W52" s="144">
        <f t="shared" ca="1" si="244"/>
        <v>1</v>
      </c>
      <c r="X52" s="144">
        <f t="shared" ca="1" si="244"/>
        <v>1</v>
      </c>
      <c r="Y52" s="144">
        <f t="shared" ca="1" si="244"/>
        <v>1</v>
      </c>
      <c r="AA52" s="162" t="str" cm="1">
        <f t="array" aca="1" ref="AA52" ca="1">TEXT(LEFT(OFFSET(AA52,-1,0),5)+1,"00000")&amp;MID(OFFSET(AA52,-1,0),6,FIND(" ",OFFSET(AA52,-1,0),7)-5)
&amp;INDEX(DataMaster!$B$10:$B$12,$I52)&amp;IF($J52=1,""," Risk"&amp;INDEX(i.risk_aversion,$J52,1))&amp;IF($K52=1,""," REV"&amp;INDEX(DataMaster!$B$54:$B$58,$K52))&amp;IF($L52=1,""," Minroe"&amp;INDEX(minroe,$L52))&amp;IF($M52=1,""," Overdraw"&amp;INDEX(overdraw,$M52))
&amp;IF($N52=1,""," Mach"&amp;INDEX(i.mach_option,$N52))
&amp;IF($O52=1,""," Interest"&amp;INDEX(i.interest_rate,$O52))&amp;IF($P52=1,""," Opp cost"&amp;INDEX(i.opp_cost_capital,$P52))&amp;IF($Q52=1,""," Casual_ub"&amp;INDEX(i.casual_ub,$Q52))&amp;IF($R52=1,""," Cropgraze"&amp;INDEX(i.cropgraze_inc,$R52))
&amp;IF($S52=1,""," Yield"&amp;INDEX(i.all_rot_yield,$S52))&amp;IF($T52=1,""," Pasture"&amp;INDEX(i.pasture_prod,$T52))&amp;IF($U52=1,""," Scan"&amp;INDEX(i.scan,$U52))
&amp;IF($JL52=1,""," WP"&amp;TEXT($JL52*100,"000p"))&amp;IF($JM52=1,""," MP"&amp;TEXT($JM52*100,"000p"))&amp;IF($JN52=1,""," GP"&amp;TEXT($JN52*100,"000p"))&amp;IF($JO52=1,""," Can"&amp;TEXT($JO52*100,"000p"))
&amp;" (F"&amp;3+IFERROR(1*$CH52,0)+IFERROR(1*$CI52,0)&amp;3-IFERROR(1*NOT($CK52),0)&amp;"N"&amp;$CP52&amp;$CQ52&amp;")"
&amp;IFERROR(" pas%"&amp;FK52/2130*100,"")&amp;IFERROR(" SR "&amp;FM52/1,"")&amp;IFERROR(" Sup "&amp;FN52/1,"")&amp;IF(JH52=50," 50 percentile prices","")&amp;IFERROR(" Min_sale_age_"&amp;GV52/1,"")&amp;IF($GX52=TRUE," Rot_constrained","")</f>
        <v>612300032 DSP CropgrazeFALSE (F33N11) Min_sale_age_0 Rot_constrained</v>
      </c>
      <c r="AB52" s="10" t="str">
        <f ca="1">IF(COUNTIF(AA$5:AA52,AA52)=1,"-","Dup")</f>
        <v>-</v>
      </c>
      <c r="AC52" s="10"/>
      <c r="AD52" s="167" t="b">
        <v>0</v>
      </c>
      <c r="AE52" s="167" t="b">
        <v>0</v>
      </c>
      <c r="AF52" s="167" t="b">
        <v>0</v>
      </c>
      <c r="AG52" s="167" t="b">
        <v>0</v>
      </c>
      <c r="AH52" s="167" t="b">
        <v>0</v>
      </c>
      <c r="AI52" s="167" t="b">
        <v>1</v>
      </c>
      <c r="AJ52" s="10"/>
      <c r="AK52" s="166" t="b">
        <f t="shared" si="245"/>
        <v>0</v>
      </c>
      <c r="AL52" s="166" t="str">
        <f t="shared" si="245"/>
        <v>-</v>
      </c>
      <c r="AM52" s="166" t="b">
        <f t="shared" si="245"/>
        <v>0</v>
      </c>
      <c r="AN52" s="166" t="b">
        <f t="shared" si="245"/>
        <v>1</v>
      </c>
      <c r="AO52" s="166" t="b">
        <f t="shared" si="245"/>
        <v>0</v>
      </c>
      <c r="AP52" s="166" t="b">
        <f t="shared" si="245"/>
        <v>0</v>
      </c>
      <c r="AQ52" s="166">
        <f t="shared" ca="1" si="215"/>
        <v>0</v>
      </c>
      <c r="AR52" s="166" t="b">
        <f t="shared" ca="1" si="246"/>
        <v>0</v>
      </c>
      <c r="AS52" s="166" t="b">
        <f t="shared" ca="1" si="246"/>
        <v>0</v>
      </c>
      <c r="AT52" s="166" t="str">
        <f t="shared" ca="1" si="246"/>
        <v>-</v>
      </c>
      <c r="AU52" s="166" t="str">
        <f t="shared" ca="1" si="246"/>
        <v>-</v>
      </c>
      <c r="AV52" s="166" t="str">
        <f t="shared" ca="1" si="246"/>
        <v>-</v>
      </c>
      <c r="AW52" s="10"/>
      <c r="AX52" s="166" t="b">
        <f t="shared" si="217"/>
        <v>1</v>
      </c>
      <c r="AY52" s="168" t="b">
        <f t="shared" ca="1" si="247"/>
        <v>1</v>
      </c>
      <c r="AZ52" s="168" t="b">
        <f t="shared" ca="1" si="247"/>
        <v>1</v>
      </c>
      <c r="BA52" s="167">
        <f t="shared" si="261"/>
        <v>3208</v>
      </c>
      <c r="BB52" s="168" t="str">
        <f t="shared" ca="1" si="247"/>
        <v>-</v>
      </c>
      <c r="BC52" s="168" t="str">
        <f t="shared" ca="1" si="247"/>
        <v>-</v>
      </c>
      <c r="BD52" s="168" t="str">
        <f t="shared" ca="1" si="247"/>
        <v>-</v>
      </c>
      <c r="BE52" s="168" t="str">
        <f t="shared" ca="1" si="247"/>
        <v>-</v>
      </c>
      <c r="BF52" s="168" t="str">
        <f t="shared" ca="1" si="247"/>
        <v>-</v>
      </c>
      <c r="BG52" s="168">
        <f t="shared" ca="1" si="247"/>
        <v>1</v>
      </c>
      <c r="BH52" s="168">
        <f t="shared" ca="1" si="247"/>
        <v>1</v>
      </c>
      <c r="BI52" s="168" t="str">
        <f t="shared" ca="1" si="247"/>
        <v>-</v>
      </c>
      <c r="BJ52" s="168" t="s">
        <v>1653</v>
      </c>
      <c r="BK52" s="10"/>
      <c r="BL52" s="168" t="str">
        <f t="shared" ca="1" si="247"/>
        <v>-</v>
      </c>
      <c r="BM52" s="168" t="str">
        <f t="shared" ca="1" si="247"/>
        <v>-</v>
      </c>
      <c r="BN52" s="168" t="str">
        <f t="shared" ca="1" si="247"/>
        <v>-</v>
      </c>
      <c r="BO52" s="168" t="str">
        <f t="shared" ca="1" si="247"/>
        <v>-</v>
      </c>
      <c r="BP52" s="168" t="str">
        <f t="shared" ca="1" si="247"/>
        <v>-</v>
      </c>
      <c r="BQ52" s="168" t="str">
        <f t="shared" ca="1" si="247"/>
        <v>-</v>
      </c>
      <c r="BR52" s="168" t="str">
        <f t="shared" ca="1" si="247"/>
        <v>-</v>
      </c>
      <c r="BS52" s="168" t="str">
        <f t="shared" ca="1" si="247"/>
        <v>-</v>
      </c>
      <c r="BT52" s="168" t="str">
        <f t="shared" ca="1" si="247"/>
        <v>-</v>
      </c>
      <c r="BU52" s="168" t="str">
        <f t="shared" ca="1" si="247"/>
        <v>-</v>
      </c>
      <c r="BV52" s="168" t="str">
        <f t="shared" ca="1" si="247"/>
        <v>-</v>
      </c>
      <c r="BW52" s="166" t="str" cm="1">
        <f t="array" aca="1" ref="BW52" ca="1">INDEX(i.rev,$K52,BW$15)</f>
        <v>-</v>
      </c>
      <c r="BX52" s="166" t="str" cm="1">
        <f t="array" aca="1" ref="BX52" ca="1">INDEX(i.rev,$K52,BX$15)</f>
        <v>-</v>
      </c>
      <c r="BY52" s="166" t="str" cm="1">
        <f t="array" aca="1" ref="BY52" ca="1">INDEX(i.rev,$K52,BY$15)</f>
        <v>-</v>
      </c>
      <c r="BZ52" s="166" t="str" cm="1">
        <f t="array" aca="1" ref="BZ52" ca="1">INDEX(i.rev,$K52,BZ$15)</f>
        <v>-</v>
      </c>
      <c r="CA52" s="166" t="str" cm="1">
        <f t="array" aca="1" ref="CA52" ca="1">INDEX(i.rev,$K52,CA$15)</f>
        <v>-</v>
      </c>
      <c r="CB52" s="166" t="str" cm="1">
        <f t="array" aca="1" ref="CB52" ca="1">INDEX(i.rev,$K52,CB$15)</f>
        <v>-</v>
      </c>
      <c r="CC52" s="166" t="str" cm="1">
        <f t="array" aca="1" ref="CC52" ca="1">INDEX(i.rev,$K52,CC$15)</f>
        <v>-</v>
      </c>
      <c r="CD52" s="166" t="str" cm="1">
        <f t="array" aca="1" ref="CD52" ca="1">INDEX(i.rev,$K52,CD$15)</f>
        <v>-</v>
      </c>
      <c r="CE52" s="166" t="str" cm="1">
        <f t="array" aca="1" ref="CE52" ca="1">INDEX(i.rev,$K52,CE$15)</f>
        <v>-</v>
      </c>
      <c r="CF52" s="166" t="str" cm="1">
        <f t="array" aca="1" ref="CF52" ca="1">INDEX(i.rev,$K52,CF$15)</f>
        <v>-</v>
      </c>
      <c r="CG52" s="10"/>
      <c r="CH52" s="168" t="str">
        <f t="shared" ca="1" si="249"/>
        <v>-</v>
      </c>
      <c r="CI52" s="168" t="str">
        <f t="shared" ca="1" si="249"/>
        <v>-</v>
      </c>
      <c r="CJ52" s="168" t="str">
        <f t="shared" ca="1" si="249"/>
        <v>-</v>
      </c>
      <c r="CK52" s="168" t="str">
        <f t="shared" ca="1" si="249"/>
        <v>-</v>
      </c>
      <c r="CL52" s="168" t="str">
        <f t="shared" ca="1" si="249"/>
        <v>-</v>
      </c>
      <c r="CM52" s="168" t="str">
        <f t="shared" ca="1" si="249"/>
        <v>-</v>
      </c>
      <c r="CN52" s="168" t="str">
        <f t="shared" ca="1" si="249"/>
        <v>-</v>
      </c>
      <c r="CO52" s="168" t="str">
        <f t="shared" ca="1" si="249"/>
        <v>-</v>
      </c>
      <c r="CP52" s="199">
        <v>1</v>
      </c>
      <c r="CQ52" s="199">
        <v>1</v>
      </c>
      <c r="CR52" s="168">
        <f t="shared" ca="1" si="249"/>
        <v>0</v>
      </c>
      <c r="CS52" s="168" t="str">
        <f t="shared" ca="1" si="249"/>
        <v>-</v>
      </c>
      <c r="CT52" s="168" t="str">
        <f t="shared" ca="1" si="249"/>
        <v>-</v>
      </c>
      <c r="CU52" s="168" t="str">
        <f t="shared" ca="1" si="249"/>
        <v>-</v>
      </c>
      <c r="CV52" s="168" t="str">
        <f t="shared" ca="1" si="249"/>
        <v>-</v>
      </c>
      <c r="CW52" s="168" t="str">
        <f t="shared" ca="1" si="249"/>
        <v>-</v>
      </c>
      <c r="CX52" s="168" t="str">
        <f t="shared" ca="1" si="249"/>
        <v>-</v>
      </c>
      <c r="CY52" s="168" t="str">
        <f t="shared" ca="1" si="249"/>
        <v>-</v>
      </c>
      <c r="CZ52" s="168">
        <f t="shared" ca="1" si="249"/>
        <v>0</v>
      </c>
      <c r="DA52" s="168" t="str">
        <f t="shared" ca="1" si="249"/>
        <v>-</v>
      </c>
      <c r="DB52" s="168" t="str">
        <f t="shared" ca="1" si="249"/>
        <v>-</v>
      </c>
      <c r="DC52" s="168" t="str">
        <f t="shared" ca="1" si="249"/>
        <v>-</v>
      </c>
      <c r="DD52" s="168" t="str">
        <f t="shared" ca="1" si="249"/>
        <v>-</v>
      </c>
      <c r="DE52" s="168" t="str">
        <f t="shared" ca="1" si="249"/>
        <v>-</v>
      </c>
      <c r="DF52" s="168">
        <f t="shared" ca="1" si="249"/>
        <v>0</v>
      </c>
      <c r="DG52" s="168">
        <f t="shared" ca="1" si="249"/>
        <v>0</v>
      </c>
      <c r="DH52" s="168">
        <f t="shared" ca="1" si="249"/>
        <v>0</v>
      </c>
      <c r="DI52" s="168">
        <f t="shared" ca="1" si="249"/>
        <v>0</v>
      </c>
      <c r="DJ52" s="168">
        <f t="shared" ca="1" si="249"/>
        <v>0</v>
      </c>
      <c r="DK52" s="168">
        <f t="shared" ca="1" si="249"/>
        <v>0</v>
      </c>
      <c r="DL52" s="168">
        <f t="shared" ca="1" si="249"/>
        <v>0</v>
      </c>
      <c r="DM52" s="168" t="str">
        <f t="shared" ca="1" si="249"/>
        <v>-</v>
      </c>
      <c r="DN52" s="168" t="str">
        <f t="shared" ca="1" si="249"/>
        <v>-</v>
      </c>
      <c r="DO52" s="168" t="str">
        <f t="shared" ca="1" si="249"/>
        <v>-</v>
      </c>
      <c r="DP52" s="168" t="str">
        <f t="shared" ca="1" si="249"/>
        <v>-</v>
      </c>
      <c r="DQ52" s="168" t="str">
        <f t="shared" ca="1" si="249"/>
        <v>-</v>
      </c>
      <c r="DR52" s="168" t="str">
        <f t="shared" ca="1" si="250"/>
        <v>-</v>
      </c>
      <c r="DS52" s="168" t="str">
        <f t="shared" ca="1" si="250"/>
        <v>-</v>
      </c>
      <c r="DT52" s="168" t="str">
        <f t="shared" ca="1" si="250"/>
        <v>-</v>
      </c>
      <c r="DU52" s="168" t="str">
        <f t="shared" ca="1" si="250"/>
        <v>-</v>
      </c>
      <c r="DV52" s="168" t="str">
        <f t="shared" ca="1" si="250"/>
        <v>-</v>
      </c>
      <c r="DW52" s="168" t="str">
        <f t="shared" ca="1" si="250"/>
        <v>-</v>
      </c>
      <c r="DX52" s="10"/>
      <c r="DY52" s="168">
        <f t="shared" ca="1" si="250"/>
        <v>1</v>
      </c>
      <c r="DZ52" s="168" t="str">
        <f t="shared" ca="1" si="250"/>
        <v>-</v>
      </c>
      <c r="EA52" s="168" t="str">
        <f t="shared" ca="1" si="250"/>
        <v>-</v>
      </c>
      <c r="EB52" s="168" t="str">
        <f t="shared" ca="1" si="250"/>
        <v>-</v>
      </c>
      <c r="EC52" s="168" t="str">
        <f t="shared" ca="1" si="250"/>
        <v>-</v>
      </c>
      <c r="ED52" s="168" t="b">
        <f t="shared" ca="1" si="250"/>
        <v>0</v>
      </c>
      <c r="EE52" s="168" t="str">
        <f t="shared" ca="1" si="250"/>
        <v>-</v>
      </c>
      <c r="EF52" s="168">
        <f t="shared" ca="1" si="250"/>
        <v>0</v>
      </c>
      <c r="EG52" s="168" t="str">
        <f t="shared" ca="1" si="250"/>
        <v>-</v>
      </c>
      <c r="EH52" s="166" cm="1">
        <f t="array" aca="1" ref="EH52" ca="1">INDEX(i.rev,$K52,EH$15)</f>
        <v>1</v>
      </c>
      <c r="EI52" s="168">
        <f t="shared" ca="1" si="251"/>
        <v>0</v>
      </c>
      <c r="EJ52" s="168">
        <f t="shared" ca="1" si="251"/>
        <v>1</v>
      </c>
      <c r="EK52" s="168">
        <f t="shared" ca="1" si="251"/>
        <v>0</v>
      </c>
      <c r="EL52" s="168">
        <f t="shared" ca="1" si="251"/>
        <v>1</v>
      </c>
      <c r="EM52" s="168">
        <f t="shared" ca="1" si="251"/>
        <v>1</v>
      </c>
      <c r="EN52" s="168">
        <f t="shared" ca="1" si="251"/>
        <v>1</v>
      </c>
      <c r="EO52" s="168">
        <f t="shared" ca="1" si="251"/>
        <v>0</v>
      </c>
      <c r="EP52" s="168">
        <f t="shared" ca="1" si="251"/>
        <v>0</v>
      </c>
      <c r="EQ52" s="168">
        <f t="shared" ca="1" si="251"/>
        <v>0</v>
      </c>
      <c r="ER52" s="168">
        <f t="shared" ca="1" si="251"/>
        <v>0</v>
      </c>
      <c r="ES52" s="168">
        <f t="shared" ca="1" si="251"/>
        <v>0</v>
      </c>
      <c r="ET52" s="168">
        <f t="shared" ca="1" si="251"/>
        <v>0</v>
      </c>
      <c r="EU52" s="168">
        <f t="shared" ca="1" si="251"/>
        <v>0</v>
      </c>
      <c r="EV52" s="168">
        <f t="shared" ca="1" si="251"/>
        <v>0</v>
      </c>
      <c r="EW52" s="168">
        <f t="shared" ca="1" si="251"/>
        <v>0</v>
      </c>
      <c r="EX52" s="168">
        <f t="shared" ca="1" si="251"/>
        <v>0</v>
      </c>
      <c r="EY52" s="166" cm="1">
        <f t="array" aca="1" ref="EY52" ca="1">INDEX(i.rev,$K52,EY$15)</f>
        <v>0</v>
      </c>
      <c r="EZ52" s="168">
        <f t="shared" ca="1" si="252"/>
        <v>0</v>
      </c>
      <c r="FA52" s="166" cm="1">
        <f t="array" aca="1" ref="FA52" ca="1">INDEX(i.rev,$K52,FA$15)</f>
        <v>1</v>
      </c>
      <c r="FB52" s="168">
        <f t="shared" ca="1" si="253"/>
        <v>0</v>
      </c>
      <c r="FC52" s="168">
        <f t="shared" ca="1" si="253"/>
        <v>0</v>
      </c>
      <c r="FD52" s="168">
        <f t="shared" ca="1" si="253"/>
        <v>0</v>
      </c>
      <c r="FE52" s="168">
        <f t="shared" ca="1" si="253"/>
        <v>0</v>
      </c>
      <c r="FF52" s="168">
        <f t="shared" ca="1" si="253"/>
        <v>0</v>
      </c>
      <c r="FG52" s="168">
        <f t="shared" ca="1" si="253"/>
        <v>0</v>
      </c>
      <c r="FH52" s="168">
        <f t="shared" ca="1" si="253"/>
        <v>0</v>
      </c>
      <c r="FI52" s="10">
        <v>0</v>
      </c>
      <c r="FJ52" s="168" t="str">
        <f t="shared" ref="FB52:GU58" ca="1" si="263">OFFSET(FJ$5,$B52,0)</f>
        <v>-</v>
      </c>
      <c r="FK52" s="168" t="str">
        <f t="shared" ca="1" si="263"/>
        <v>-</v>
      </c>
      <c r="FL52" s="168" t="str">
        <f t="shared" ca="1" si="263"/>
        <v>-</v>
      </c>
      <c r="FM52" s="168" t="str">
        <f t="shared" ca="1" si="253"/>
        <v>-</v>
      </c>
      <c r="FN52" s="168" t="str">
        <f t="shared" ca="1" si="222"/>
        <v>-</v>
      </c>
      <c r="FO52" s="166" t="b">
        <f t="shared" si="254"/>
        <v>0</v>
      </c>
      <c r="FP52" s="166" t="b">
        <f t="shared" si="254"/>
        <v>0</v>
      </c>
      <c r="FQ52" s="166" t="b">
        <f t="shared" si="254"/>
        <v>1</v>
      </c>
      <c r="FR52" s="168">
        <f t="shared" ca="1" si="253"/>
        <v>0</v>
      </c>
      <c r="FS52" s="166">
        <f t="shared" ref="FS52:FT59" ca="1" si="264">INDEX(i.scan,$U52)</f>
        <v>1</v>
      </c>
      <c r="FT52" s="166">
        <f t="shared" ca="1" si="264"/>
        <v>1</v>
      </c>
      <c r="FU52" s="168" t="str">
        <f t="shared" ca="1" si="253"/>
        <v>-</v>
      </c>
      <c r="FV52" s="168" t="str">
        <f t="shared" ca="1" si="253"/>
        <v>-</v>
      </c>
      <c r="FW52" s="168" t="str">
        <f t="shared" ca="1" si="253"/>
        <v>-</v>
      </c>
      <c r="FX52" s="168" t="str">
        <f t="shared" ca="1" si="253"/>
        <v>-</v>
      </c>
      <c r="FY52" s="168" t="str">
        <f t="shared" ca="1" si="253"/>
        <v>-</v>
      </c>
      <c r="FZ52" s="168" t="str">
        <f t="shared" ca="1" si="253"/>
        <v>-</v>
      </c>
      <c r="GA52" s="168" t="str">
        <f t="shared" ca="1" si="253"/>
        <v>-</v>
      </c>
      <c r="GB52" s="168" t="str">
        <f t="shared" ref="GB52:GU52" ca="1" si="265">OFFSET(GB$5,$B52,0)</f>
        <v>-</v>
      </c>
      <c r="GC52" s="168" t="str">
        <f t="shared" ca="1" si="265"/>
        <v>-</v>
      </c>
      <c r="GD52" s="168" t="b">
        <f t="shared" ca="1" si="265"/>
        <v>1</v>
      </c>
      <c r="GE52" s="168" t="str">
        <f t="shared" ca="1" si="265"/>
        <v>-</v>
      </c>
      <c r="GF52" s="168" t="str">
        <f t="shared" ca="1" si="265"/>
        <v>-</v>
      </c>
      <c r="GG52" s="168" t="str">
        <f t="shared" ca="1" si="265"/>
        <v>-</v>
      </c>
      <c r="GH52" s="168" t="str">
        <f t="shared" ca="1" si="265"/>
        <v>-</v>
      </c>
      <c r="GI52" s="168" t="str">
        <f t="shared" ca="1" si="265"/>
        <v>-</v>
      </c>
      <c r="GJ52" s="168" t="str">
        <f t="shared" ca="1" si="265"/>
        <v>-</v>
      </c>
      <c r="GK52" s="168" t="str">
        <f t="shared" ca="1" si="265"/>
        <v>-</v>
      </c>
      <c r="GL52" s="168" t="str">
        <f t="shared" ca="1" si="265"/>
        <v>-</v>
      </c>
      <c r="GM52" s="168" t="str">
        <f t="shared" ca="1" si="265"/>
        <v>-</v>
      </c>
      <c r="GN52" s="168" t="str">
        <f t="shared" ca="1" si="265"/>
        <v>-</v>
      </c>
      <c r="GO52" s="168" t="str">
        <f t="shared" ca="1" si="265"/>
        <v>-</v>
      </c>
      <c r="GP52" s="168" t="str">
        <f t="shared" ca="1" si="265"/>
        <v>-</v>
      </c>
      <c r="GQ52" s="168" t="str">
        <f t="shared" ca="1" si="265"/>
        <v>-</v>
      </c>
      <c r="GR52" s="168" t="str">
        <f t="shared" ca="1" si="265"/>
        <v>-</v>
      </c>
      <c r="GS52" s="168">
        <f t="shared" ca="1" si="265"/>
        <v>500</v>
      </c>
      <c r="GT52" s="168">
        <f t="shared" ca="1" si="265"/>
        <v>500</v>
      </c>
      <c r="GU52" s="168" t="str">
        <f t="shared" ca="1" si="265"/>
        <v>-</v>
      </c>
      <c r="GV52" s="117">
        <f>FI52*180</f>
        <v>0</v>
      </c>
      <c r="GW52" s="117">
        <f>GV52+8*30</f>
        <v>240</v>
      </c>
      <c r="GX52" s="193" t="b">
        <v>1</v>
      </c>
      <c r="GY52" s="193">
        <v>0</v>
      </c>
      <c r="GZ52" s="193">
        <v>30</v>
      </c>
      <c r="HA52" s="193">
        <v>30</v>
      </c>
      <c r="HB52" s="193">
        <v>0</v>
      </c>
      <c r="HC52" s="193">
        <v>0</v>
      </c>
      <c r="HD52" s="193">
        <v>30</v>
      </c>
      <c r="HE52" s="193">
        <v>0</v>
      </c>
      <c r="HF52" s="193">
        <v>0</v>
      </c>
      <c r="HG52" s="193">
        <v>30</v>
      </c>
      <c r="HH52" s="193">
        <v>30</v>
      </c>
      <c r="HI52" s="193">
        <v>0</v>
      </c>
      <c r="HJ52" s="193">
        <v>0</v>
      </c>
      <c r="HK52" s="193">
        <v>0</v>
      </c>
      <c r="HL52" s="193">
        <v>0</v>
      </c>
      <c r="HM52" s="193">
        <v>0</v>
      </c>
      <c r="HN52" s="193">
        <v>131.36000000000001</v>
      </c>
      <c r="HO52" s="193">
        <v>0</v>
      </c>
      <c r="HP52" s="193">
        <v>131.36000000000001</v>
      </c>
      <c r="HQ52" s="193">
        <v>131.36000000000001</v>
      </c>
      <c r="HR52" s="193">
        <v>0</v>
      </c>
      <c r="HS52" s="193">
        <v>131.36000000000001</v>
      </c>
      <c r="HT52" s="193">
        <v>131.36000000000001</v>
      </c>
      <c r="HU52" s="193">
        <v>0</v>
      </c>
      <c r="HV52" s="193">
        <v>0</v>
      </c>
      <c r="HW52" s="193">
        <v>131.36000000000001</v>
      </c>
      <c r="HX52" s="193">
        <v>131.36000000000001</v>
      </c>
      <c r="HY52" s="193">
        <v>89.55</v>
      </c>
      <c r="HZ52" s="193">
        <v>131.36000000000001</v>
      </c>
      <c r="IA52" s="193">
        <v>89.55</v>
      </c>
      <c r="IB52" s="193">
        <v>150</v>
      </c>
      <c r="IC52" s="193">
        <v>150</v>
      </c>
      <c r="ID52" s="193">
        <v>0</v>
      </c>
      <c r="IE52" s="193">
        <v>0</v>
      </c>
      <c r="IF52" s="193">
        <v>150</v>
      </c>
      <c r="IG52" s="193">
        <v>0</v>
      </c>
      <c r="IH52" s="193">
        <v>0</v>
      </c>
      <c r="II52" s="193">
        <v>150</v>
      </c>
      <c r="IJ52" s="193">
        <v>150</v>
      </c>
      <c r="IK52" s="193">
        <v>0</v>
      </c>
      <c r="IL52" s="193">
        <v>0</v>
      </c>
      <c r="IM52" s="193">
        <v>0</v>
      </c>
      <c r="IN52" s="193">
        <v>0</v>
      </c>
      <c r="IO52" s="193">
        <v>0</v>
      </c>
      <c r="IP52" s="193">
        <v>0</v>
      </c>
      <c r="IQ52" s="193">
        <v>0</v>
      </c>
      <c r="IR52" s="193">
        <v>0</v>
      </c>
      <c r="IS52" s="193">
        <v>0</v>
      </c>
      <c r="IT52" s="193">
        <v>0</v>
      </c>
      <c r="IU52" s="193">
        <v>0</v>
      </c>
      <c r="IV52" s="193">
        <v>0</v>
      </c>
      <c r="IW52" s="193">
        <v>0</v>
      </c>
      <c r="IX52" s="193">
        <v>0</v>
      </c>
      <c r="IY52" s="193">
        <v>0</v>
      </c>
      <c r="IZ52" s="10"/>
      <c r="JA52" s="166">
        <f t="shared" ca="1" si="229"/>
        <v>4.4999999999999998E-2</v>
      </c>
      <c r="JB52" s="166">
        <f t="shared" ca="1" si="230"/>
        <v>4.4999999999999998E-2</v>
      </c>
      <c r="JC52" s="168">
        <f t="shared" ca="1" si="255"/>
        <v>1</v>
      </c>
      <c r="JD52" s="168">
        <f t="shared" ca="1" si="255"/>
        <v>0</v>
      </c>
      <c r="JE52" s="168">
        <f t="shared" ca="1" si="255"/>
        <v>1</v>
      </c>
      <c r="JF52" s="168">
        <f t="shared" ca="1" si="255"/>
        <v>1</v>
      </c>
      <c r="JG52" s="168">
        <f t="shared" ca="1" si="255"/>
        <v>0</v>
      </c>
      <c r="JH52" s="168">
        <f t="shared" ca="1" si="255"/>
        <v>70</v>
      </c>
      <c r="JI52" s="168">
        <f t="shared" ca="1" si="255"/>
        <v>50</v>
      </c>
      <c r="JJ52" s="168">
        <f t="shared" ca="1" si="255"/>
        <v>70</v>
      </c>
      <c r="JK52" s="168">
        <f t="shared" ca="1" si="255"/>
        <v>50</v>
      </c>
      <c r="JL52" s="166">
        <f t="shared" ca="1" si="256"/>
        <v>1</v>
      </c>
      <c r="JM52" s="166">
        <f t="shared" ca="1" si="257"/>
        <v>1</v>
      </c>
      <c r="JN52" s="166">
        <f t="shared" ca="1" si="258"/>
        <v>1</v>
      </c>
      <c r="JO52" s="166">
        <f t="shared" ref="JO52:JP59" ca="1" si="266">INDEX(i.GrainPrices_k,$Y52,JO$15)</f>
        <v>1</v>
      </c>
      <c r="JP52" s="166">
        <f t="shared" ca="1" si="266"/>
        <v>1</v>
      </c>
      <c r="JQ52" s="168">
        <f t="shared" ca="1" si="255"/>
        <v>1</v>
      </c>
      <c r="JR52" s="10"/>
      <c r="JS52" s="168">
        <f t="shared" ca="1" si="255"/>
        <v>1</v>
      </c>
      <c r="JT52" s="166">
        <f t="shared" ca="1" si="233"/>
        <v>1</v>
      </c>
      <c r="JU52" s="168">
        <f t="shared" ca="1" si="255"/>
        <v>1</v>
      </c>
      <c r="JV52" s="168">
        <f t="shared" ca="1" si="255"/>
        <v>1</v>
      </c>
      <c r="JW52" s="168">
        <f t="shared" ca="1" si="255"/>
        <v>1</v>
      </c>
      <c r="JX52" s="168">
        <f t="shared" ca="1" si="255"/>
        <v>1</v>
      </c>
      <c r="JY52" s="168">
        <f t="shared" ca="1" si="255"/>
        <v>1</v>
      </c>
      <c r="JZ52" s="168">
        <f t="shared" ca="1" si="255"/>
        <v>1</v>
      </c>
      <c r="KA52" s="166">
        <f t="shared" ca="1" si="234"/>
        <v>1</v>
      </c>
      <c r="KB52" s="166">
        <f t="shared" ca="1" si="235"/>
        <v>1</v>
      </c>
      <c r="KC52" s="166">
        <f t="shared" ca="1" si="236"/>
        <v>1</v>
      </c>
      <c r="KD52" s="166" t="str">
        <f t="shared" ca="1" si="237"/>
        <v>-</v>
      </c>
      <c r="KE52" s="166" t="str">
        <f t="shared" ca="1" si="238"/>
        <v>-</v>
      </c>
      <c r="KF52" s="166" t="str">
        <f t="shared" ca="1" si="239"/>
        <v>-</v>
      </c>
      <c r="KG52" s="166" t="b">
        <f t="shared" ca="1" si="240"/>
        <v>0</v>
      </c>
      <c r="KH52" s="168">
        <f t="shared" ca="1" si="255"/>
        <v>0</v>
      </c>
      <c r="KI52" s="27">
        <v>0</v>
      </c>
    </row>
    <row r="53" spans="1:295" s="148" customFormat="1" outlineLevel="1">
      <c r="A53" s="126">
        <f t="shared" si="241"/>
        <v>48</v>
      </c>
      <c r="B53" s="126">
        <f t="shared" si="242"/>
        <v>13</v>
      </c>
      <c r="C53" s="148">
        <v>101</v>
      </c>
      <c r="D53" s="148" t="s">
        <v>884</v>
      </c>
      <c r="E53" s="148" t="b">
        <v>1</v>
      </c>
      <c r="F53" s="148" t="b">
        <v>0</v>
      </c>
      <c r="G53" s="148" t="b">
        <f t="shared" ref="G53:G57" si="267">E53</f>
        <v>1</v>
      </c>
      <c r="H53" s="144">
        <v>3</v>
      </c>
      <c r="I53" s="32">
        <v>2</v>
      </c>
      <c r="J53" s="144">
        <f t="shared" ca="1" si="244"/>
        <v>1</v>
      </c>
      <c r="K53" s="144">
        <f t="shared" ca="1" si="244"/>
        <v>1</v>
      </c>
      <c r="L53" s="144">
        <f t="shared" ca="1" si="244"/>
        <v>1</v>
      </c>
      <c r="M53" s="144">
        <f t="shared" ca="1" si="244"/>
        <v>1</v>
      </c>
      <c r="N53" s="144">
        <f t="shared" ca="1" si="244"/>
        <v>1</v>
      </c>
      <c r="O53" s="144">
        <f t="shared" ca="1" si="244"/>
        <v>1</v>
      </c>
      <c r="P53" s="144">
        <f t="shared" ca="1" si="244"/>
        <v>1</v>
      </c>
      <c r="Q53" s="144">
        <f t="shared" ca="1" si="244"/>
        <v>1</v>
      </c>
      <c r="R53" s="144">
        <f t="shared" ca="1" si="244"/>
        <v>2</v>
      </c>
      <c r="S53" s="144">
        <f t="shared" ca="1" si="244"/>
        <v>1</v>
      </c>
      <c r="T53" s="144">
        <f t="shared" ca="1" si="244"/>
        <v>1</v>
      </c>
      <c r="U53" s="144">
        <f t="shared" ca="1" si="244"/>
        <v>1</v>
      </c>
      <c r="V53" s="144">
        <f t="shared" ca="1" si="244"/>
        <v>1</v>
      </c>
      <c r="W53" s="144">
        <f t="shared" ca="1" si="244"/>
        <v>1</v>
      </c>
      <c r="X53" s="144">
        <f t="shared" ca="1" si="244"/>
        <v>1</v>
      </c>
      <c r="Y53" s="144">
        <f t="shared" ca="1" si="244"/>
        <v>1</v>
      </c>
      <c r="AA53" s="162" t="str" cm="1">
        <f t="array" aca="1" ref="AA53" ca="1">TEXT(LEFT(OFFSET(AA53,-1,0),5)+1,"00000")&amp;MID(OFFSET(AA53,-1,0),6,FIND(" ",OFFSET(AA53,-1,0),7)-5)
&amp;INDEX(DataMaster!$B$10:$B$12,$I53)&amp;IF($J53=1,""," Risk"&amp;INDEX(i.risk_aversion,$J53,1))&amp;IF($K53=1,""," REV"&amp;INDEX(DataMaster!$B$54:$B$58,$K53))&amp;IF($L53=1,""," Minroe"&amp;INDEX(minroe,$L53))&amp;IF($M53=1,""," Overdraw"&amp;INDEX(overdraw,$M53))
&amp;IF($N53=1,""," Mach"&amp;INDEX(i.mach_option,$N53))
&amp;IF($O53=1,""," Interest"&amp;INDEX(i.interest_rate,$O53))&amp;IF($P53=1,""," Opp cost"&amp;INDEX(i.opp_cost_capital,$P53))&amp;IF($Q53=1,""," Casual_ub"&amp;INDEX(i.casual_ub,$Q53))&amp;IF($R53=1,""," Cropgraze"&amp;INDEX(i.cropgraze_inc,$R53))
&amp;IF($S53=1,""," Yield"&amp;INDEX(i.all_rot_yield,$S53))&amp;IF($T53=1,""," Pasture"&amp;INDEX(i.pasture_prod,$T53))&amp;IF($U53=1,""," Scan"&amp;INDEX(i.scan,$U53))
&amp;IF($JL53=1,""," WP"&amp;TEXT($JL53*100,"000p"))&amp;IF($JM53=1,""," MP"&amp;TEXT($JM53*100,"000p"))&amp;IF($JN53=1,""," GP"&amp;TEXT($JN53*100,"000p"))&amp;IF($JO53=1,""," Can"&amp;TEXT($JO53*100,"000p"))
&amp;" (F"&amp;3+IFERROR(1*$CH53,0)+IFERROR(1*$CI53,0)&amp;3-IFERROR(1*NOT($CK53),0)&amp;"N"&amp;$CP53&amp;$CQ53&amp;")"
&amp;IFERROR(" pas%"&amp;FK53/2130*100,"")&amp;IFERROR(" SR "&amp;FM53/1,"")&amp;IFERROR(" Sup "&amp;FN53/1,"")&amp;IF(JH53=50," 50 percentile prices","")&amp;IFERROR(" Min_sale_age_"&amp;GV53/1,"")&amp;IF($GX53=TRUE," Rot_constrained","")</f>
        <v>612310032 DSP CropgrazeFALSE (F33N11) Min_sale_age_240 Rot_constrained</v>
      </c>
      <c r="AB53" s="10" t="str">
        <f ca="1">IF(COUNTIF(AA$5:AA53,AA53)=1,"-","Dup")</f>
        <v>-</v>
      </c>
      <c r="AC53" s="10"/>
      <c r="AD53" s="167" t="b">
        <v>0</v>
      </c>
      <c r="AE53" s="167" t="b">
        <v>0</v>
      </c>
      <c r="AF53" s="167" t="b">
        <v>0</v>
      </c>
      <c r="AG53" s="167" t="b">
        <v>0</v>
      </c>
      <c r="AH53" s="167" t="b">
        <v>0</v>
      </c>
      <c r="AI53" s="167" t="b">
        <v>1</v>
      </c>
      <c r="AJ53" s="10"/>
      <c r="AK53" s="166" t="b">
        <f t="shared" si="245"/>
        <v>0</v>
      </c>
      <c r="AL53" s="166" t="str">
        <f t="shared" si="245"/>
        <v>-</v>
      </c>
      <c r="AM53" s="166" t="b">
        <f t="shared" si="245"/>
        <v>0</v>
      </c>
      <c r="AN53" s="166" t="b">
        <f t="shared" si="245"/>
        <v>1</v>
      </c>
      <c r="AO53" s="166" t="b">
        <f t="shared" si="245"/>
        <v>0</v>
      </c>
      <c r="AP53" s="166" t="b">
        <f t="shared" si="245"/>
        <v>0</v>
      </c>
      <c r="AQ53" s="166">
        <f t="shared" ca="1" si="215"/>
        <v>0</v>
      </c>
      <c r="AR53" s="166" t="b">
        <f t="shared" ca="1" si="246"/>
        <v>0</v>
      </c>
      <c r="AS53" s="166" t="b">
        <f t="shared" ca="1" si="246"/>
        <v>0</v>
      </c>
      <c r="AT53" s="166" t="str">
        <f t="shared" ca="1" si="246"/>
        <v>-</v>
      </c>
      <c r="AU53" s="166" t="str">
        <f t="shared" ca="1" si="246"/>
        <v>-</v>
      </c>
      <c r="AV53" s="166" t="str">
        <f t="shared" ca="1" si="246"/>
        <v>-</v>
      </c>
      <c r="AW53" s="10"/>
      <c r="AX53" s="166" t="b">
        <f t="shared" si="217"/>
        <v>1</v>
      </c>
      <c r="AY53" s="168" t="b">
        <f t="shared" ca="1" si="247"/>
        <v>1</v>
      </c>
      <c r="AZ53" s="168" t="b">
        <f t="shared" ca="1" si="247"/>
        <v>1</v>
      </c>
      <c r="BA53" s="167">
        <f t="shared" si="261"/>
        <v>3208</v>
      </c>
      <c r="BB53" s="168" t="str">
        <f t="shared" ca="1" si="247"/>
        <v>-</v>
      </c>
      <c r="BC53" s="168" t="str">
        <f t="shared" ca="1" si="247"/>
        <v>-</v>
      </c>
      <c r="BD53" s="168" t="str">
        <f t="shared" ca="1" si="247"/>
        <v>-</v>
      </c>
      <c r="BE53" s="168" t="str">
        <f t="shared" ca="1" si="247"/>
        <v>-</v>
      </c>
      <c r="BF53" s="168" t="str">
        <f t="shared" ca="1" si="247"/>
        <v>-</v>
      </c>
      <c r="BG53" s="168">
        <f t="shared" ca="1" si="247"/>
        <v>1</v>
      </c>
      <c r="BH53" s="168">
        <f t="shared" ca="1" si="247"/>
        <v>1</v>
      </c>
      <c r="BI53" s="168" t="str">
        <f t="shared" ca="1" si="247"/>
        <v>-</v>
      </c>
      <c r="BJ53" s="168" t="str">
        <f t="shared" ca="1" si="247"/>
        <v>-</v>
      </c>
      <c r="BK53" s="10"/>
      <c r="BL53" s="168" t="str">
        <f t="shared" ca="1" si="247"/>
        <v>-</v>
      </c>
      <c r="BM53" s="168" t="str">
        <f t="shared" ca="1" si="247"/>
        <v>-</v>
      </c>
      <c r="BN53" s="168" t="str">
        <f t="shared" ca="1" si="247"/>
        <v>-</v>
      </c>
      <c r="BO53" s="168" t="str">
        <f t="shared" ca="1" si="247"/>
        <v>-</v>
      </c>
      <c r="BP53" s="168" t="str">
        <f t="shared" ca="1" si="247"/>
        <v>-</v>
      </c>
      <c r="BQ53" s="168" t="str">
        <f t="shared" ca="1" si="247"/>
        <v>-</v>
      </c>
      <c r="BR53" s="168" t="str">
        <f t="shared" ca="1" si="247"/>
        <v>-</v>
      </c>
      <c r="BS53" s="168" t="str">
        <f t="shared" ca="1" si="247"/>
        <v>-</v>
      </c>
      <c r="BT53" s="168" t="str">
        <f t="shared" ca="1" si="247"/>
        <v>-</v>
      </c>
      <c r="BU53" s="168" t="str">
        <f t="shared" ca="1" si="247"/>
        <v>-</v>
      </c>
      <c r="BV53" s="168" t="str">
        <f t="shared" ca="1" si="247"/>
        <v>-</v>
      </c>
      <c r="BW53" s="166" t="str" cm="1">
        <f t="array" aca="1" ref="BW53" ca="1">INDEX(i.rev,$K53,BW$15)</f>
        <v>-</v>
      </c>
      <c r="BX53" s="166" t="str" cm="1">
        <f t="array" aca="1" ref="BX53" ca="1">INDEX(i.rev,$K53,BX$15)</f>
        <v>-</v>
      </c>
      <c r="BY53" s="166" t="str" cm="1">
        <f t="array" aca="1" ref="BY53" ca="1">INDEX(i.rev,$K53,BY$15)</f>
        <v>-</v>
      </c>
      <c r="BZ53" s="166" t="str" cm="1">
        <f t="array" aca="1" ref="BZ53" ca="1">INDEX(i.rev,$K53,BZ$15)</f>
        <v>-</v>
      </c>
      <c r="CA53" s="166" t="str" cm="1">
        <f t="array" aca="1" ref="CA53" ca="1">INDEX(i.rev,$K53,CA$15)</f>
        <v>-</v>
      </c>
      <c r="CB53" s="166" t="str" cm="1">
        <f t="array" aca="1" ref="CB53" ca="1">INDEX(i.rev,$K53,CB$15)</f>
        <v>-</v>
      </c>
      <c r="CC53" s="166" t="str" cm="1">
        <f t="array" aca="1" ref="CC53" ca="1">INDEX(i.rev,$K53,CC$15)</f>
        <v>-</v>
      </c>
      <c r="CD53" s="166" t="str" cm="1">
        <f t="array" aca="1" ref="CD53" ca="1">INDEX(i.rev,$K53,CD$15)</f>
        <v>-</v>
      </c>
      <c r="CE53" s="166" t="str" cm="1">
        <f t="array" aca="1" ref="CE53" ca="1">INDEX(i.rev,$K53,CE$15)</f>
        <v>-</v>
      </c>
      <c r="CF53" s="166" t="str" cm="1">
        <f t="array" aca="1" ref="CF53" ca="1">INDEX(i.rev,$K53,CF$15)</f>
        <v>-</v>
      </c>
      <c r="CG53" s="10"/>
      <c r="CH53" s="168" t="str">
        <f t="shared" ca="1" si="249"/>
        <v>-</v>
      </c>
      <c r="CI53" s="168" t="str">
        <f t="shared" ca="1" si="249"/>
        <v>-</v>
      </c>
      <c r="CJ53" s="168" t="str">
        <f t="shared" ca="1" si="249"/>
        <v>-</v>
      </c>
      <c r="CK53" s="168" t="str">
        <f t="shared" ca="1" si="249"/>
        <v>-</v>
      </c>
      <c r="CL53" s="168" t="str">
        <f t="shared" ca="1" si="249"/>
        <v>-</v>
      </c>
      <c r="CM53" s="168" t="str">
        <f t="shared" ref="CM53:DQ53" ca="1" si="268">OFFSET(CM$5,$B53,0)</f>
        <v>-</v>
      </c>
      <c r="CN53" s="168" t="str">
        <f t="shared" ca="1" si="268"/>
        <v>-</v>
      </c>
      <c r="CO53" s="168" t="str">
        <f t="shared" ca="1" si="268"/>
        <v>-</v>
      </c>
      <c r="CP53" s="199">
        <v>1</v>
      </c>
      <c r="CQ53" s="199">
        <v>1</v>
      </c>
      <c r="CR53" s="168">
        <f t="shared" ca="1" si="268"/>
        <v>0</v>
      </c>
      <c r="CS53" s="168" t="str">
        <f t="shared" ca="1" si="268"/>
        <v>-</v>
      </c>
      <c r="CT53" s="168" t="str">
        <f t="shared" ca="1" si="268"/>
        <v>-</v>
      </c>
      <c r="CU53" s="168" t="str">
        <f t="shared" ca="1" si="268"/>
        <v>-</v>
      </c>
      <c r="CV53" s="168" t="str">
        <f t="shared" ca="1" si="268"/>
        <v>-</v>
      </c>
      <c r="CW53" s="168" t="str">
        <f t="shared" ca="1" si="268"/>
        <v>-</v>
      </c>
      <c r="CX53" s="168" t="str">
        <f t="shared" ca="1" si="268"/>
        <v>-</v>
      </c>
      <c r="CY53" s="168" t="str">
        <f t="shared" ca="1" si="268"/>
        <v>-</v>
      </c>
      <c r="CZ53" s="168">
        <f t="shared" ca="1" si="268"/>
        <v>0</v>
      </c>
      <c r="DA53" s="168" t="str">
        <f t="shared" ca="1" si="268"/>
        <v>-</v>
      </c>
      <c r="DB53" s="168" t="str">
        <f t="shared" ca="1" si="268"/>
        <v>-</v>
      </c>
      <c r="DC53" s="168" t="str">
        <f t="shared" ca="1" si="268"/>
        <v>-</v>
      </c>
      <c r="DD53" s="168" t="str">
        <f t="shared" ca="1" si="268"/>
        <v>-</v>
      </c>
      <c r="DE53" s="168" t="str">
        <f t="shared" ca="1" si="268"/>
        <v>-</v>
      </c>
      <c r="DF53" s="168">
        <f t="shared" ca="1" si="268"/>
        <v>0</v>
      </c>
      <c r="DG53" s="168">
        <f t="shared" ca="1" si="268"/>
        <v>0</v>
      </c>
      <c r="DH53" s="168">
        <f t="shared" ca="1" si="268"/>
        <v>0</v>
      </c>
      <c r="DI53" s="168">
        <f t="shared" ca="1" si="268"/>
        <v>0</v>
      </c>
      <c r="DJ53" s="168">
        <f t="shared" ca="1" si="268"/>
        <v>0</v>
      </c>
      <c r="DK53" s="168">
        <f t="shared" ca="1" si="268"/>
        <v>0</v>
      </c>
      <c r="DL53" s="168">
        <f t="shared" ca="1" si="268"/>
        <v>0</v>
      </c>
      <c r="DM53" s="168" t="str">
        <f t="shared" ca="1" si="268"/>
        <v>-</v>
      </c>
      <c r="DN53" s="168" t="str">
        <f t="shared" ca="1" si="268"/>
        <v>-</v>
      </c>
      <c r="DO53" s="168" t="str">
        <f t="shared" ca="1" si="268"/>
        <v>-</v>
      </c>
      <c r="DP53" s="168" t="str">
        <f t="shared" ca="1" si="268"/>
        <v>-</v>
      </c>
      <c r="DQ53" s="168" t="str">
        <f t="shared" ca="1" si="268"/>
        <v>-</v>
      </c>
      <c r="DR53" s="168" t="str">
        <f t="shared" ca="1" si="250"/>
        <v>-</v>
      </c>
      <c r="DS53" s="168" t="str">
        <f t="shared" ca="1" si="250"/>
        <v>-</v>
      </c>
      <c r="DT53" s="168" t="str">
        <f t="shared" ca="1" si="250"/>
        <v>-</v>
      </c>
      <c r="DU53" s="168" t="str">
        <f t="shared" ca="1" si="250"/>
        <v>-</v>
      </c>
      <c r="DV53" s="168" t="str">
        <f t="shared" ca="1" si="250"/>
        <v>-</v>
      </c>
      <c r="DW53" s="168" t="str">
        <f t="shared" ca="1" si="250"/>
        <v>-</v>
      </c>
      <c r="DX53" s="10"/>
      <c r="DY53" s="168">
        <f t="shared" ca="1" si="250"/>
        <v>1</v>
      </c>
      <c r="DZ53" s="168" t="str">
        <f t="shared" ca="1" si="250"/>
        <v>-</v>
      </c>
      <c r="EA53" s="168" t="str">
        <f t="shared" ca="1" si="250"/>
        <v>-</v>
      </c>
      <c r="EB53" s="168" t="str">
        <f t="shared" ca="1" si="250"/>
        <v>-</v>
      </c>
      <c r="EC53" s="168" t="str">
        <f t="shared" ca="1" si="250"/>
        <v>-</v>
      </c>
      <c r="ED53" s="168" t="b">
        <f t="shared" ca="1" si="250"/>
        <v>0</v>
      </c>
      <c r="EE53" s="168" t="str">
        <f t="shared" ca="1" si="250"/>
        <v>-</v>
      </c>
      <c r="EF53" s="168">
        <f t="shared" ca="1" si="250"/>
        <v>0</v>
      </c>
      <c r="EG53" s="168" t="str">
        <f t="shared" ca="1" si="250"/>
        <v>-</v>
      </c>
      <c r="EH53" s="166" cm="1">
        <f t="array" aca="1" ref="EH53" ca="1">INDEX(i.rev,$K53,EH$15)</f>
        <v>1</v>
      </c>
      <c r="EI53" s="168">
        <f t="shared" ca="1" si="251"/>
        <v>0</v>
      </c>
      <c r="EJ53" s="168">
        <f t="shared" ca="1" si="251"/>
        <v>1</v>
      </c>
      <c r="EK53" s="168">
        <f t="shared" ca="1" si="251"/>
        <v>0</v>
      </c>
      <c r="EL53" s="168">
        <f t="shared" ca="1" si="251"/>
        <v>1</v>
      </c>
      <c r="EM53" s="168">
        <f t="shared" ca="1" si="251"/>
        <v>1</v>
      </c>
      <c r="EN53" s="168">
        <f t="shared" ca="1" si="251"/>
        <v>1</v>
      </c>
      <c r="EO53" s="168">
        <f t="shared" ca="1" si="251"/>
        <v>0</v>
      </c>
      <c r="EP53" s="168">
        <f t="shared" ca="1" si="251"/>
        <v>0</v>
      </c>
      <c r="EQ53" s="168">
        <f t="shared" ca="1" si="251"/>
        <v>0</v>
      </c>
      <c r="ER53" s="168">
        <f t="shared" ca="1" si="251"/>
        <v>0</v>
      </c>
      <c r="ES53" s="168">
        <f t="shared" ca="1" si="251"/>
        <v>0</v>
      </c>
      <c r="ET53" s="168">
        <f t="shared" ca="1" si="251"/>
        <v>0</v>
      </c>
      <c r="EU53" s="168">
        <f t="shared" ca="1" si="251"/>
        <v>0</v>
      </c>
      <c r="EV53" s="168">
        <f t="shared" ca="1" si="251"/>
        <v>0</v>
      </c>
      <c r="EW53" s="168">
        <f t="shared" ca="1" si="251"/>
        <v>0</v>
      </c>
      <c r="EX53" s="168">
        <f t="shared" ca="1" si="251"/>
        <v>0</v>
      </c>
      <c r="EY53" s="166" cm="1">
        <f t="array" aca="1" ref="EY53" ca="1">INDEX(i.rev,$K53,EY$15)</f>
        <v>0</v>
      </c>
      <c r="EZ53" s="168">
        <f t="shared" ca="1" si="252"/>
        <v>0</v>
      </c>
      <c r="FA53" s="166" cm="1">
        <f t="array" aca="1" ref="FA53" ca="1">INDEX(i.rev,$K53,FA$15)</f>
        <v>1</v>
      </c>
      <c r="FB53" s="168">
        <f t="shared" ca="1" si="263"/>
        <v>0</v>
      </c>
      <c r="FC53" s="168">
        <f t="shared" ca="1" si="263"/>
        <v>0</v>
      </c>
      <c r="FD53" s="168">
        <f t="shared" ca="1" si="263"/>
        <v>0</v>
      </c>
      <c r="FE53" s="168">
        <f t="shared" ca="1" si="263"/>
        <v>0</v>
      </c>
      <c r="FF53" s="168">
        <f t="shared" ca="1" si="263"/>
        <v>0</v>
      </c>
      <c r="FG53" s="168">
        <f t="shared" ca="1" si="263"/>
        <v>0</v>
      </c>
      <c r="FH53" s="168">
        <f t="shared" ca="1" si="263"/>
        <v>0</v>
      </c>
      <c r="FI53" s="10">
        <v>1</v>
      </c>
      <c r="FJ53" s="168" t="str">
        <f t="shared" ca="1" si="263"/>
        <v>-</v>
      </c>
      <c r="FK53" s="168" t="str">
        <f t="shared" ca="1" si="263"/>
        <v>-</v>
      </c>
      <c r="FL53" s="168" t="str">
        <f t="shared" ca="1" si="263"/>
        <v>-</v>
      </c>
      <c r="FM53" s="168" t="str">
        <f t="shared" ca="1" si="263"/>
        <v>-</v>
      </c>
      <c r="FN53" s="168" t="str">
        <f t="shared" ca="1" si="263"/>
        <v>-</v>
      </c>
      <c r="FO53" s="166" t="b">
        <f t="shared" si="254"/>
        <v>0</v>
      </c>
      <c r="FP53" s="166" t="b">
        <f t="shared" si="254"/>
        <v>0</v>
      </c>
      <c r="FQ53" s="166" t="b">
        <f t="shared" si="254"/>
        <v>1</v>
      </c>
      <c r="FR53" s="168">
        <f t="shared" ca="1" si="263"/>
        <v>0</v>
      </c>
      <c r="FS53" s="166">
        <f t="shared" ca="1" si="264"/>
        <v>1</v>
      </c>
      <c r="FT53" s="166">
        <f t="shared" ca="1" si="264"/>
        <v>1</v>
      </c>
      <c r="FU53" s="168" t="str">
        <f t="shared" ca="1" si="263"/>
        <v>-</v>
      </c>
      <c r="FV53" s="168" t="str">
        <f t="shared" ca="1" si="263"/>
        <v>-</v>
      </c>
      <c r="FW53" s="168" t="str">
        <f t="shared" ca="1" si="263"/>
        <v>-</v>
      </c>
      <c r="FX53" s="168" t="str">
        <f t="shared" ca="1" si="263"/>
        <v>-</v>
      </c>
      <c r="FY53" s="168" t="str">
        <f t="shared" ca="1" si="263"/>
        <v>-</v>
      </c>
      <c r="FZ53" s="168" t="str">
        <f t="shared" ca="1" si="263"/>
        <v>-</v>
      </c>
      <c r="GA53" s="168" t="str">
        <f t="shared" ca="1" si="263"/>
        <v>-</v>
      </c>
      <c r="GB53" s="168" t="str">
        <f t="shared" ca="1" si="263"/>
        <v>-</v>
      </c>
      <c r="GC53" s="168" t="str">
        <f t="shared" ca="1" si="263"/>
        <v>-</v>
      </c>
      <c r="GD53" s="168" t="b">
        <f t="shared" ca="1" si="263"/>
        <v>1</v>
      </c>
      <c r="GE53" s="168" t="str">
        <f t="shared" ca="1" si="263"/>
        <v>-</v>
      </c>
      <c r="GF53" s="168" t="str">
        <f t="shared" ca="1" si="263"/>
        <v>-</v>
      </c>
      <c r="GG53" s="168" t="str">
        <f t="shared" ca="1" si="263"/>
        <v>-</v>
      </c>
      <c r="GH53" s="168" t="str">
        <f t="shared" ca="1" si="263"/>
        <v>-</v>
      </c>
      <c r="GI53" s="168" t="str">
        <f t="shared" ca="1" si="263"/>
        <v>-</v>
      </c>
      <c r="GJ53" s="168" t="str">
        <f t="shared" ca="1" si="263"/>
        <v>-</v>
      </c>
      <c r="GK53" s="168" t="str">
        <f t="shared" ca="1" si="263"/>
        <v>-</v>
      </c>
      <c r="GL53" s="168" t="str">
        <f t="shared" ca="1" si="263"/>
        <v>-</v>
      </c>
      <c r="GM53" s="168" t="str">
        <f t="shared" ca="1" si="263"/>
        <v>-</v>
      </c>
      <c r="GN53" s="168" t="str">
        <f t="shared" ca="1" si="263"/>
        <v>-</v>
      </c>
      <c r="GO53" s="168" t="str">
        <f t="shared" ca="1" si="263"/>
        <v>-</v>
      </c>
      <c r="GP53" s="168" t="str">
        <f t="shared" ca="1" si="263"/>
        <v>-</v>
      </c>
      <c r="GQ53" s="168" t="str">
        <f t="shared" ca="1" si="263"/>
        <v>-</v>
      </c>
      <c r="GR53" s="168" t="str">
        <f t="shared" ca="1" si="263"/>
        <v>-</v>
      </c>
      <c r="GS53" s="168">
        <f t="shared" ca="1" si="263"/>
        <v>500</v>
      </c>
      <c r="GT53" s="168">
        <f t="shared" ca="1" si="263"/>
        <v>500</v>
      </c>
      <c r="GU53" s="168" t="str">
        <f t="shared" ca="1" si="263"/>
        <v>-</v>
      </c>
      <c r="GV53" s="117">
        <f>GW52</f>
        <v>240</v>
      </c>
      <c r="GW53" s="117">
        <f>15*30+7</f>
        <v>457</v>
      </c>
      <c r="GX53" s="193" t="b">
        <v>1</v>
      </c>
      <c r="GY53" s="193">
        <v>0</v>
      </c>
      <c r="GZ53" s="193">
        <v>30</v>
      </c>
      <c r="HA53" s="193">
        <v>30</v>
      </c>
      <c r="HB53" s="193">
        <v>0</v>
      </c>
      <c r="HC53" s="193">
        <v>0</v>
      </c>
      <c r="HD53" s="193">
        <v>30</v>
      </c>
      <c r="HE53" s="193">
        <v>0</v>
      </c>
      <c r="HF53" s="193">
        <v>0</v>
      </c>
      <c r="HG53" s="193">
        <v>30</v>
      </c>
      <c r="HH53" s="193">
        <v>30</v>
      </c>
      <c r="HI53" s="193">
        <v>0</v>
      </c>
      <c r="HJ53" s="193">
        <v>0</v>
      </c>
      <c r="HK53" s="193">
        <v>0</v>
      </c>
      <c r="HL53" s="193">
        <v>0</v>
      </c>
      <c r="HM53" s="193">
        <v>0</v>
      </c>
      <c r="HN53" s="193">
        <v>131.36000000000001</v>
      </c>
      <c r="HO53" s="193">
        <v>0</v>
      </c>
      <c r="HP53" s="193">
        <v>131.36000000000001</v>
      </c>
      <c r="HQ53" s="193">
        <v>131.36000000000001</v>
      </c>
      <c r="HR53" s="193">
        <v>0</v>
      </c>
      <c r="HS53" s="193">
        <v>131.36000000000001</v>
      </c>
      <c r="HT53" s="193">
        <v>131.36000000000001</v>
      </c>
      <c r="HU53" s="193">
        <v>0</v>
      </c>
      <c r="HV53" s="193">
        <v>0</v>
      </c>
      <c r="HW53" s="193">
        <v>131.36000000000001</v>
      </c>
      <c r="HX53" s="193">
        <v>131.36000000000001</v>
      </c>
      <c r="HY53" s="193">
        <v>89.55</v>
      </c>
      <c r="HZ53" s="193">
        <v>131.36000000000001</v>
      </c>
      <c r="IA53" s="193">
        <v>89.55</v>
      </c>
      <c r="IB53" s="193">
        <v>150</v>
      </c>
      <c r="IC53" s="193">
        <v>150</v>
      </c>
      <c r="ID53" s="193">
        <v>0</v>
      </c>
      <c r="IE53" s="193">
        <v>0</v>
      </c>
      <c r="IF53" s="193">
        <v>150</v>
      </c>
      <c r="IG53" s="193">
        <v>0</v>
      </c>
      <c r="IH53" s="193">
        <v>0</v>
      </c>
      <c r="II53" s="193">
        <v>150</v>
      </c>
      <c r="IJ53" s="193">
        <v>150</v>
      </c>
      <c r="IK53" s="193">
        <v>0</v>
      </c>
      <c r="IL53" s="193">
        <v>0</v>
      </c>
      <c r="IM53" s="193">
        <v>0</v>
      </c>
      <c r="IN53" s="193">
        <v>0</v>
      </c>
      <c r="IO53" s="193">
        <v>0</v>
      </c>
      <c r="IP53" s="193">
        <v>0</v>
      </c>
      <c r="IQ53" s="193">
        <v>0</v>
      </c>
      <c r="IR53" s="193">
        <v>0</v>
      </c>
      <c r="IS53" s="193">
        <v>0</v>
      </c>
      <c r="IT53" s="193">
        <v>0</v>
      </c>
      <c r="IU53" s="193">
        <v>0</v>
      </c>
      <c r="IV53" s="193">
        <v>0</v>
      </c>
      <c r="IW53" s="193">
        <v>0</v>
      </c>
      <c r="IX53" s="193">
        <v>0</v>
      </c>
      <c r="IY53" s="193">
        <v>0</v>
      </c>
      <c r="IZ53" s="10"/>
      <c r="JA53" s="166">
        <f t="shared" ca="1" si="229"/>
        <v>4.4999999999999998E-2</v>
      </c>
      <c r="JB53" s="166">
        <f t="shared" ca="1" si="230"/>
        <v>4.4999999999999998E-2</v>
      </c>
      <c r="JC53" s="168">
        <f t="shared" ca="1" si="255"/>
        <v>1</v>
      </c>
      <c r="JD53" s="168">
        <f t="shared" ca="1" si="255"/>
        <v>0</v>
      </c>
      <c r="JE53" s="168">
        <f t="shared" ca="1" si="255"/>
        <v>1</v>
      </c>
      <c r="JF53" s="168">
        <f t="shared" ca="1" si="255"/>
        <v>1</v>
      </c>
      <c r="JG53" s="168">
        <f t="shared" ca="1" si="255"/>
        <v>0</v>
      </c>
      <c r="JH53" s="168">
        <f t="shared" ca="1" si="255"/>
        <v>70</v>
      </c>
      <c r="JI53" s="168">
        <f t="shared" ca="1" si="255"/>
        <v>50</v>
      </c>
      <c r="JJ53" s="168">
        <f t="shared" ca="1" si="255"/>
        <v>70</v>
      </c>
      <c r="JK53" s="168">
        <f t="shared" ca="1" si="255"/>
        <v>50</v>
      </c>
      <c r="JL53" s="166">
        <f t="shared" ca="1" si="256"/>
        <v>1</v>
      </c>
      <c r="JM53" s="166">
        <f t="shared" ca="1" si="257"/>
        <v>1</v>
      </c>
      <c r="JN53" s="166">
        <f t="shared" ca="1" si="258"/>
        <v>1</v>
      </c>
      <c r="JO53" s="166">
        <f t="shared" ca="1" si="266"/>
        <v>1</v>
      </c>
      <c r="JP53" s="166">
        <f t="shared" ca="1" si="266"/>
        <v>1</v>
      </c>
      <c r="JQ53" s="168">
        <f t="shared" ca="1" si="255"/>
        <v>1</v>
      </c>
      <c r="JR53" s="10"/>
      <c r="JS53" s="168">
        <f t="shared" ca="1" si="255"/>
        <v>1</v>
      </c>
      <c r="JT53" s="166">
        <f t="shared" ca="1" si="233"/>
        <v>1</v>
      </c>
      <c r="JU53" s="168">
        <f t="shared" ca="1" si="255"/>
        <v>1</v>
      </c>
      <c r="JV53" s="168">
        <f t="shared" ca="1" si="255"/>
        <v>1</v>
      </c>
      <c r="JW53" s="168">
        <f t="shared" ca="1" si="255"/>
        <v>1</v>
      </c>
      <c r="JX53" s="168">
        <f t="shared" ca="1" si="255"/>
        <v>1</v>
      </c>
      <c r="JY53" s="168">
        <f t="shared" ca="1" si="255"/>
        <v>1</v>
      </c>
      <c r="JZ53" s="168">
        <f t="shared" ca="1" si="255"/>
        <v>1</v>
      </c>
      <c r="KA53" s="166">
        <f t="shared" ca="1" si="234"/>
        <v>1</v>
      </c>
      <c r="KB53" s="166">
        <f t="shared" ca="1" si="235"/>
        <v>1</v>
      </c>
      <c r="KC53" s="166">
        <f t="shared" ca="1" si="236"/>
        <v>1</v>
      </c>
      <c r="KD53" s="166" t="str">
        <f t="shared" ca="1" si="237"/>
        <v>-</v>
      </c>
      <c r="KE53" s="166" t="str">
        <f t="shared" ca="1" si="238"/>
        <v>-</v>
      </c>
      <c r="KF53" s="166" t="str">
        <f t="shared" ca="1" si="239"/>
        <v>-</v>
      </c>
      <c r="KG53" s="166" t="b">
        <f t="shared" ca="1" si="240"/>
        <v>0</v>
      </c>
      <c r="KH53" s="168">
        <f t="shared" ca="1" si="255"/>
        <v>0</v>
      </c>
      <c r="KI53" s="27">
        <v>0</v>
      </c>
    </row>
    <row r="54" spans="1:295" s="148" customFormat="1" outlineLevel="1">
      <c r="A54" s="126">
        <f t="shared" si="241"/>
        <v>49</v>
      </c>
      <c r="B54" s="126">
        <f t="shared" si="242"/>
        <v>13</v>
      </c>
      <c r="C54" s="148">
        <v>101</v>
      </c>
      <c r="D54" s="148" t="s">
        <v>884</v>
      </c>
      <c r="E54" s="148" t="b">
        <v>1</v>
      </c>
      <c r="F54" s="148" t="b">
        <v>0</v>
      </c>
      <c r="G54" s="148" t="b">
        <f t="shared" si="267"/>
        <v>1</v>
      </c>
      <c r="H54" s="144">
        <v>3</v>
      </c>
      <c r="I54" s="32">
        <v>2</v>
      </c>
      <c r="J54" s="144">
        <f t="shared" ca="1" si="244"/>
        <v>1</v>
      </c>
      <c r="K54" s="144">
        <f t="shared" ca="1" si="244"/>
        <v>1</v>
      </c>
      <c r="L54" s="144">
        <f t="shared" ca="1" si="244"/>
        <v>1</v>
      </c>
      <c r="M54" s="144">
        <f t="shared" ca="1" si="244"/>
        <v>1</v>
      </c>
      <c r="N54" s="144">
        <f t="shared" ca="1" si="244"/>
        <v>1</v>
      </c>
      <c r="O54" s="144">
        <f t="shared" ca="1" si="244"/>
        <v>1</v>
      </c>
      <c r="P54" s="144">
        <f t="shared" ca="1" si="244"/>
        <v>1</v>
      </c>
      <c r="Q54" s="144">
        <f t="shared" ca="1" si="244"/>
        <v>1</v>
      </c>
      <c r="R54" s="144">
        <f t="shared" ca="1" si="244"/>
        <v>2</v>
      </c>
      <c r="S54" s="144">
        <f t="shared" ca="1" si="244"/>
        <v>1</v>
      </c>
      <c r="T54" s="144">
        <f t="shared" ca="1" si="244"/>
        <v>1</v>
      </c>
      <c r="U54" s="144">
        <f t="shared" ca="1" si="244"/>
        <v>1</v>
      </c>
      <c r="V54" s="144">
        <f t="shared" ca="1" si="244"/>
        <v>1</v>
      </c>
      <c r="W54" s="144">
        <f t="shared" ca="1" si="244"/>
        <v>1</v>
      </c>
      <c r="X54" s="144">
        <f t="shared" ca="1" si="244"/>
        <v>1</v>
      </c>
      <c r="Y54" s="144">
        <f t="shared" ca="1" si="244"/>
        <v>1</v>
      </c>
      <c r="AA54" s="162" t="str" cm="1">
        <f t="array" aca="1" ref="AA54" ca="1">TEXT(LEFT(OFFSET(AA54,-1,0),5)+1,"00000")&amp;MID(OFFSET(AA54,-1,0),6,FIND(" ",OFFSET(AA54,-1,0),7)-5)
&amp;INDEX(DataMaster!$B$10:$B$12,$I54)&amp;IF($J54=1,""," Risk"&amp;INDEX(i.risk_aversion,$J54,1))&amp;IF($K54=1,""," REV"&amp;INDEX(DataMaster!$B$54:$B$58,$K54))&amp;IF($L54=1,""," Minroe"&amp;INDEX(minroe,$L54))&amp;IF($M54=1,""," Overdraw"&amp;INDEX(overdraw,$M54))
&amp;IF($N54=1,""," Mach"&amp;INDEX(i.mach_option,$N54))
&amp;IF($O54=1,""," Interest"&amp;INDEX(i.interest_rate,$O54))&amp;IF($P54=1,""," Opp cost"&amp;INDEX(i.opp_cost_capital,$P54))&amp;IF($Q54=1,""," Casual_ub"&amp;INDEX(i.casual_ub,$Q54))&amp;IF($R54=1,""," Cropgraze"&amp;INDEX(i.cropgraze_inc,$R54))
&amp;IF($S54=1,""," Yield"&amp;INDEX(i.all_rot_yield,$S54))&amp;IF($T54=1,""," Pasture"&amp;INDEX(i.pasture_prod,$T54))&amp;IF($U54=1,""," Scan"&amp;INDEX(i.scan,$U54))
&amp;IF($JL54=1,""," WP"&amp;TEXT($JL54*100,"000p"))&amp;IF($JM54=1,""," MP"&amp;TEXT($JM54*100,"000p"))&amp;IF($JN54=1,""," GP"&amp;TEXT($JN54*100,"000p"))&amp;IF($JO54=1,""," Can"&amp;TEXT($JO54*100,"000p"))
&amp;" (F"&amp;3+IFERROR(1*$CH54,0)+IFERROR(1*$CI54,0)&amp;3-IFERROR(1*NOT($CK54),0)&amp;"N"&amp;$CP54&amp;$CQ54&amp;")"
&amp;IFERROR(" pas%"&amp;FK54/2130*100,"")&amp;IFERROR(" SR "&amp;FM54/1,"")&amp;IFERROR(" Sup "&amp;FN54/1,"")&amp;IF(JH54=50," 50 percentile prices","")&amp;IFERROR(" Min_sale_age_"&amp;GV54/1,"")&amp;IF($GX54=TRUE," Rot_constrained","")</f>
        <v>612320032 DSP CropgrazeFALSE (F33N11) Min_sale_age_457 Rot_constrained</v>
      </c>
      <c r="AB54" s="10" t="str">
        <f ca="1">IF(COUNTIF(AA$5:AA54,AA54)=1,"-","Dup")</f>
        <v>-</v>
      </c>
      <c r="AC54" s="10"/>
      <c r="AD54" s="167" t="b">
        <v>0</v>
      </c>
      <c r="AE54" s="167" t="b">
        <v>0</v>
      </c>
      <c r="AF54" s="167" t="b">
        <v>0</v>
      </c>
      <c r="AG54" s="167" t="b">
        <v>0</v>
      </c>
      <c r="AH54" s="167" t="b">
        <v>0</v>
      </c>
      <c r="AI54" s="167" t="b">
        <v>1</v>
      </c>
      <c r="AJ54" s="10"/>
      <c r="AK54" s="166" t="b">
        <f t="shared" si="245"/>
        <v>0</v>
      </c>
      <c r="AL54" s="166" t="str">
        <f t="shared" si="245"/>
        <v>-</v>
      </c>
      <c r="AM54" s="166" t="b">
        <f t="shared" si="245"/>
        <v>0</v>
      </c>
      <c r="AN54" s="166" t="b">
        <f t="shared" si="245"/>
        <v>1</v>
      </c>
      <c r="AO54" s="166" t="b">
        <f t="shared" si="245"/>
        <v>0</v>
      </c>
      <c r="AP54" s="166" t="b">
        <f t="shared" si="245"/>
        <v>0</v>
      </c>
      <c r="AQ54" s="166">
        <f t="shared" ca="1" si="215"/>
        <v>0</v>
      </c>
      <c r="AR54" s="166" t="b">
        <f t="shared" ca="1" si="246"/>
        <v>0</v>
      </c>
      <c r="AS54" s="166" t="b">
        <f t="shared" ca="1" si="246"/>
        <v>0</v>
      </c>
      <c r="AT54" s="166" t="str">
        <f t="shared" ca="1" si="246"/>
        <v>-</v>
      </c>
      <c r="AU54" s="166" t="str">
        <f t="shared" ca="1" si="246"/>
        <v>-</v>
      </c>
      <c r="AV54" s="166" t="str">
        <f t="shared" ca="1" si="246"/>
        <v>-</v>
      </c>
      <c r="AW54" s="10"/>
      <c r="AX54" s="166" t="b">
        <f t="shared" si="217"/>
        <v>1</v>
      </c>
      <c r="AY54" s="168" t="b">
        <f t="shared" ca="1" si="247"/>
        <v>1</v>
      </c>
      <c r="AZ54" s="168" t="b">
        <f t="shared" ca="1" si="247"/>
        <v>1</v>
      </c>
      <c r="BA54" s="167">
        <f t="shared" si="261"/>
        <v>3208</v>
      </c>
      <c r="BB54" s="168" t="str">
        <f t="shared" ca="1" si="247"/>
        <v>-</v>
      </c>
      <c r="BC54" s="168" t="str">
        <f t="shared" ca="1" si="247"/>
        <v>-</v>
      </c>
      <c r="BD54" s="168" t="str">
        <f t="shared" ca="1" si="247"/>
        <v>-</v>
      </c>
      <c r="BE54" s="168" t="str">
        <f t="shared" ca="1" si="247"/>
        <v>-</v>
      </c>
      <c r="BF54" s="168" t="str">
        <f t="shared" ca="1" si="247"/>
        <v>-</v>
      </c>
      <c r="BG54" s="168">
        <f t="shared" ca="1" si="247"/>
        <v>1</v>
      </c>
      <c r="BH54" s="168">
        <f t="shared" ca="1" si="247"/>
        <v>1</v>
      </c>
      <c r="BI54" s="168" t="str">
        <f t="shared" ca="1" si="247"/>
        <v>-</v>
      </c>
      <c r="BJ54" s="168" t="str">
        <f t="shared" ca="1" si="247"/>
        <v>-</v>
      </c>
      <c r="BK54" s="10"/>
      <c r="BL54" s="168" t="str">
        <f t="shared" ca="1" si="247"/>
        <v>-</v>
      </c>
      <c r="BM54" s="168" t="str">
        <f t="shared" ca="1" si="247"/>
        <v>-</v>
      </c>
      <c r="BN54" s="168" t="str">
        <f t="shared" ca="1" si="247"/>
        <v>-</v>
      </c>
      <c r="BO54" s="168" t="str">
        <f t="shared" ca="1" si="247"/>
        <v>-</v>
      </c>
      <c r="BP54" s="168" t="str">
        <f t="shared" ca="1" si="247"/>
        <v>-</v>
      </c>
      <c r="BQ54" s="168" t="str">
        <f t="shared" ca="1" si="247"/>
        <v>-</v>
      </c>
      <c r="BR54" s="168" t="str">
        <f t="shared" ca="1" si="247"/>
        <v>-</v>
      </c>
      <c r="BS54" s="168" t="str">
        <f t="shared" ca="1" si="247"/>
        <v>-</v>
      </c>
      <c r="BT54" s="168" t="str">
        <f t="shared" ca="1" si="247"/>
        <v>-</v>
      </c>
      <c r="BU54" s="168" t="str">
        <f t="shared" ca="1" si="247"/>
        <v>-</v>
      </c>
      <c r="BV54" s="168" t="str">
        <f t="shared" ca="1" si="247"/>
        <v>-</v>
      </c>
      <c r="BW54" s="166" t="str" cm="1">
        <f t="array" aca="1" ref="BW54" ca="1">INDEX(i.rev,$K54,BW$15)</f>
        <v>-</v>
      </c>
      <c r="BX54" s="166" t="str" cm="1">
        <f t="array" aca="1" ref="BX54" ca="1">INDEX(i.rev,$K54,BX$15)</f>
        <v>-</v>
      </c>
      <c r="BY54" s="166" t="str" cm="1">
        <f t="array" aca="1" ref="BY54" ca="1">INDEX(i.rev,$K54,BY$15)</f>
        <v>-</v>
      </c>
      <c r="BZ54" s="166" t="str" cm="1">
        <f t="array" aca="1" ref="BZ54" ca="1">INDEX(i.rev,$K54,BZ$15)</f>
        <v>-</v>
      </c>
      <c r="CA54" s="166" t="str" cm="1">
        <f t="array" aca="1" ref="CA54" ca="1">INDEX(i.rev,$K54,CA$15)</f>
        <v>-</v>
      </c>
      <c r="CB54" s="166" t="str" cm="1">
        <f t="array" aca="1" ref="CB54" ca="1">INDEX(i.rev,$K54,CB$15)</f>
        <v>-</v>
      </c>
      <c r="CC54" s="166" t="str" cm="1">
        <f t="array" aca="1" ref="CC54" ca="1">INDEX(i.rev,$K54,CC$15)</f>
        <v>-</v>
      </c>
      <c r="CD54" s="166" t="str" cm="1">
        <f t="array" aca="1" ref="CD54" ca="1">INDEX(i.rev,$K54,CD$15)</f>
        <v>-</v>
      </c>
      <c r="CE54" s="166" t="str" cm="1">
        <f t="array" aca="1" ref="CE54" ca="1">INDEX(i.rev,$K54,CE$15)</f>
        <v>-</v>
      </c>
      <c r="CF54" s="166" t="str" cm="1">
        <f t="array" aca="1" ref="CF54" ca="1">INDEX(i.rev,$K54,CF$15)</f>
        <v>-</v>
      </c>
      <c r="CG54" s="10"/>
      <c r="CH54" s="168" t="str">
        <f t="shared" ref="CH54:DQ59" ca="1" si="269">OFFSET(CH$5,$B54,0)</f>
        <v>-</v>
      </c>
      <c r="CI54" s="168" t="str">
        <f t="shared" ca="1" si="269"/>
        <v>-</v>
      </c>
      <c r="CJ54" s="168" t="str">
        <f t="shared" ca="1" si="269"/>
        <v>-</v>
      </c>
      <c r="CK54" s="168" t="str">
        <f t="shared" ca="1" si="269"/>
        <v>-</v>
      </c>
      <c r="CL54" s="168" t="str">
        <f t="shared" ca="1" si="269"/>
        <v>-</v>
      </c>
      <c r="CM54" s="168" t="str">
        <f t="shared" ca="1" si="269"/>
        <v>-</v>
      </c>
      <c r="CN54" s="168" t="str">
        <f t="shared" ca="1" si="269"/>
        <v>-</v>
      </c>
      <c r="CO54" s="168" t="str">
        <f t="shared" ca="1" si="269"/>
        <v>-</v>
      </c>
      <c r="CP54" s="199">
        <v>1</v>
      </c>
      <c r="CQ54" s="199">
        <v>1</v>
      </c>
      <c r="CR54" s="168">
        <f t="shared" ca="1" si="269"/>
        <v>0</v>
      </c>
      <c r="CS54" s="168" t="str">
        <f t="shared" ca="1" si="269"/>
        <v>-</v>
      </c>
      <c r="CT54" s="168" t="str">
        <f t="shared" ca="1" si="269"/>
        <v>-</v>
      </c>
      <c r="CU54" s="168" t="str">
        <f t="shared" ca="1" si="269"/>
        <v>-</v>
      </c>
      <c r="CV54" s="168" t="str">
        <f t="shared" ca="1" si="269"/>
        <v>-</v>
      </c>
      <c r="CW54" s="168" t="str">
        <f t="shared" ca="1" si="269"/>
        <v>-</v>
      </c>
      <c r="CX54" s="168" t="str">
        <f t="shared" ca="1" si="269"/>
        <v>-</v>
      </c>
      <c r="CY54" s="168" t="str">
        <f t="shared" ca="1" si="269"/>
        <v>-</v>
      </c>
      <c r="CZ54" s="168">
        <f t="shared" ca="1" si="269"/>
        <v>0</v>
      </c>
      <c r="DA54" s="168" t="str">
        <f t="shared" ca="1" si="269"/>
        <v>-</v>
      </c>
      <c r="DB54" s="168" t="str">
        <f t="shared" ca="1" si="269"/>
        <v>-</v>
      </c>
      <c r="DC54" s="168" t="str">
        <f t="shared" ca="1" si="269"/>
        <v>-</v>
      </c>
      <c r="DD54" s="168" t="str">
        <f t="shared" ca="1" si="269"/>
        <v>-</v>
      </c>
      <c r="DE54" s="168" t="str">
        <f t="shared" ca="1" si="269"/>
        <v>-</v>
      </c>
      <c r="DF54" s="168">
        <f t="shared" ca="1" si="269"/>
        <v>0</v>
      </c>
      <c r="DG54" s="168">
        <f t="shared" ca="1" si="269"/>
        <v>0</v>
      </c>
      <c r="DH54" s="168">
        <f t="shared" ca="1" si="269"/>
        <v>0</v>
      </c>
      <c r="DI54" s="168">
        <f t="shared" ca="1" si="269"/>
        <v>0</v>
      </c>
      <c r="DJ54" s="168">
        <f t="shared" ca="1" si="269"/>
        <v>0</v>
      </c>
      <c r="DK54" s="168">
        <f t="shared" ca="1" si="269"/>
        <v>0</v>
      </c>
      <c r="DL54" s="168">
        <f t="shared" ca="1" si="269"/>
        <v>0</v>
      </c>
      <c r="DM54" s="168" t="str">
        <f t="shared" ca="1" si="269"/>
        <v>-</v>
      </c>
      <c r="DN54" s="168" t="str">
        <f t="shared" ca="1" si="269"/>
        <v>-</v>
      </c>
      <c r="DO54" s="168" t="str">
        <f t="shared" ca="1" si="269"/>
        <v>-</v>
      </c>
      <c r="DP54" s="168" t="str">
        <f t="shared" ca="1" si="269"/>
        <v>-</v>
      </c>
      <c r="DQ54" s="168" t="str">
        <f t="shared" ca="1" si="269"/>
        <v>-</v>
      </c>
      <c r="DR54" s="168" t="str">
        <f t="shared" ca="1" si="250"/>
        <v>-</v>
      </c>
      <c r="DS54" s="168" t="str">
        <f t="shared" ca="1" si="250"/>
        <v>-</v>
      </c>
      <c r="DT54" s="168" t="str">
        <f t="shared" ca="1" si="250"/>
        <v>-</v>
      </c>
      <c r="DU54" s="168" t="str">
        <f t="shared" ca="1" si="250"/>
        <v>-</v>
      </c>
      <c r="DV54" s="168" t="str">
        <f t="shared" ca="1" si="250"/>
        <v>-</v>
      </c>
      <c r="DW54" s="168" t="str">
        <f t="shared" ca="1" si="250"/>
        <v>-</v>
      </c>
      <c r="DX54" s="10"/>
      <c r="DY54" s="168">
        <f t="shared" ca="1" si="250"/>
        <v>1</v>
      </c>
      <c r="DZ54" s="168" t="str">
        <f t="shared" ca="1" si="250"/>
        <v>-</v>
      </c>
      <c r="EA54" s="168" t="str">
        <f t="shared" ca="1" si="250"/>
        <v>-</v>
      </c>
      <c r="EB54" s="168" t="str">
        <f t="shared" ca="1" si="250"/>
        <v>-</v>
      </c>
      <c r="EC54" s="168" t="str">
        <f t="shared" ca="1" si="250"/>
        <v>-</v>
      </c>
      <c r="ED54" s="168" t="b">
        <f t="shared" ca="1" si="250"/>
        <v>0</v>
      </c>
      <c r="EE54" s="168" t="str">
        <f t="shared" ca="1" si="250"/>
        <v>-</v>
      </c>
      <c r="EF54" s="168">
        <f t="shared" ca="1" si="250"/>
        <v>0</v>
      </c>
      <c r="EG54" s="168" t="str">
        <f t="shared" ca="1" si="250"/>
        <v>-</v>
      </c>
      <c r="EH54" s="166" cm="1">
        <f t="array" aca="1" ref="EH54" ca="1">INDEX(i.rev,$K54,EH$15)</f>
        <v>1</v>
      </c>
      <c r="EI54" s="168">
        <f t="shared" ca="1" si="251"/>
        <v>0</v>
      </c>
      <c r="EJ54" s="168">
        <f t="shared" ca="1" si="251"/>
        <v>1</v>
      </c>
      <c r="EK54" s="168">
        <f t="shared" ca="1" si="251"/>
        <v>0</v>
      </c>
      <c r="EL54" s="168">
        <f t="shared" ca="1" si="251"/>
        <v>1</v>
      </c>
      <c r="EM54" s="168">
        <f t="shared" ca="1" si="251"/>
        <v>1</v>
      </c>
      <c r="EN54" s="168">
        <f t="shared" ca="1" si="251"/>
        <v>1</v>
      </c>
      <c r="EO54" s="168">
        <f t="shared" ca="1" si="251"/>
        <v>0</v>
      </c>
      <c r="EP54" s="168">
        <f t="shared" ca="1" si="251"/>
        <v>0</v>
      </c>
      <c r="EQ54" s="168">
        <f t="shared" ca="1" si="251"/>
        <v>0</v>
      </c>
      <c r="ER54" s="168">
        <f t="shared" ca="1" si="251"/>
        <v>0</v>
      </c>
      <c r="ES54" s="168">
        <f t="shared" ca="1" si="251"/>
        <v>0</v>
      </c>
      <c r="ET54" s="168">
        <f t="shared" ca="1" si="251"/>
        <v>0</v>
      </c>
      <c r="EU54" s="168">
        <f t="shared" ca="1" si="251"/>
        <v>0</v>
      </c>
      <c r="EV54" s="168">
        <f t="shared" ca="1" si="251"/>
        <v>0</v>
      </c>
      <c r="EW54" s="168">
        <f t="shared" ca="1" si="251"/>
        <v>0</v>
      </c>
      <c r="EX54" s="168">
        <f t="shared" ca="1" si="251"/>
        <v>0</v>
      </c>
      <c r="EY54" s="166" cm="1">
        <f t="array" aca="1" ref="EY54" ca="1">INDEX(i.rev,$K54,EY$15)</f>
        <v>0</v>
      </c>
      <c r="EZ54" s="168">
        <f t="shared" ca="1" si="252"/>
        <v>0</v>
      </c>
      <c r="FA54" s="166" cm="1">
        <f t="array" aca="1" ref="FA54" ca="1">INDEX(i.rev,$K54,FA$15)</f>
        <v>1</v>
      </c>
      <c r="FB54" s="168">
        <f t="shared" ca="1" si="263"/>
        <v>0</v>
      </c>
      <c r="FC54" s="168">
        <f t="shared" ca="1" si="263"/>
        <v>0</v>
      </c>
      <c r="FD54" s="168">
        <f t="shared" ca="1" si="263"/>
        <v>0</v>
      </c>
      <c r="FE54" s="168">
        <f t="shared" ca="1" si="263"/>
        <v>0</v>
      </c>
      <c r="FF54" s="168">
        <f t="shared" ca="1" si="263"/>
        <v>0</v>
      </c>
      <c r="FG54" s="168">
        <f t="shared" ca="1" si="263"/>
        <v>0</v>
      </c>
      <c r="FH54" s="168">
        <f t="shared" ca="1" si="263"/>
        <v>0</v>
      </c>
      <c r="FI54" s="10">
        <v>2</v>
      </c>
      <c r="FJ54" s="168" t="str">
        <f t="shared" ca="1" si="263"/>
        <v>-</v>
      </c>
      <c r="FK54" s="168" t="str">
        <f t="shared" ca="1" si="263"/>
        <v>-</v>
      </c>
      <c r="FL54" s="168" t="str">
        <f t="shared" ca="1" si="263"/>
        <v>-</v>
      </c>
      <c r="FM54" s="168" t="str">
        <f t="shared" ca="1" si="263"/>
        <v>-</v>
      </c>
      <c r="FN54" s="168" t="str">
        <f t="shared" ca="1" si="263"/>
        <v>-</v>
      </c>
      <c r="FO54" s="166" t="b">
        <f t="shared" si="254"/>
        <v>0</v>
      </c>
      <c r="FP54" s="166" t="b">
        <f t="shared" si="254"/>
        <v>0</v>
      </c>
      <c r="FQ54" s="166" t="b">
        <f t="shared" si="254"/>
        <v>1</v>
      </c>
      <c r="FR54" s="168">
        <f t="shared" ca="1" si="263"/>
        <v>0</v>
      </c>
      <c r="FS54" s="166">
        <f t="shared" ca="1" si="264"/>
        <v>1</v>
      </c>
      <c r="FT54" s="166">
        <f t="shared" ca="1" si="264"/>
        <v>1</v>
      </c>
      <c r="FU54" s="168" t="str">
        <f t="shared" ca="1" si="263"/>
        <v>-</v>
      </c>
      <c r="FV54" s="168" t="str">
        <f t="shared" ca="1" si="263"/>
        <v>-</v>
      </c>
      <c r="FW54" s="168" t="str">
        <f t="shared" ca="1" si="263"/>
        <v>-</v>
      </c>
      <c r="FX54" s="168" t="str">
        <f t="shared" ca="1" si="263"/>
        <v>-</v>
      </c>
      <c r="FY54" s="168" t="str">
        <f t="shared" ca="1" si="263"/>
        <v>-</v>
      </c>
      <c r="FZ54" s="168" t="str">
        <f t="shared" ca="1" si="263"/>
        <v>-</v>
      </c>
      <c r="GA54" s="168" t="str">
        <f t="shared" ca="1" si="263"/>
        <v>-</v>
      </c>
      <c r="GB54" s="168" t="str">
        <f t="shared" ca="1" si="263"/>
        <v>-</v>
      </c>
      <c r="GC54" s="168" t="str">
        <f t="shared" ca="1" si="263"/>
        <v>-</v>
      </c>
      <c r="GD54" s="168" t="b">
        <f t="shared" ca="1" si="263"/>
        <v>1</v>
      </c>
      <c r="GE54" s="168" t="str">
        <f t="shared" ca="1" si="263"/>
        <v>-</v>
      </c>
      <c r="GF54" s="168" t="str">
        <f t="shared" ca="1" si="263"/>
        <v>-</v>
      </c>
      <c r="GG54" s="168" t="str">
        <f t="shared" ca="1" si="263"/>
        <v>-</v>
      </c>
      <c r="GH54" s="168" t="str">
        <f t="shared" ca="1" si="263"/>
        <v>-</v>
      </c>
      <c r="GI54" s="168" t="str">
        <f t="shared" ca="1" si="263"/>
        <v>-</v>
      </c>
      <c r="GJ54" s="168" t="str">
        <f t="shared" ca="1" si="263"/>
        <v>-</v>
      </c>
      <c r="GK54" s="168" t="str">
        <f t="shared" ca="1" si="263"/>
        <v>-</v>
      </c>
      <c r="GL54" s="168" t="str">
        <f t="shared" ca="1" si="263"/>
        <v>-</v>
      </c>
      <c r="GM54" s="168" t="str">
        <f t="shared" ca="1" si="263"/>
        <v>-</v>
      </c>
      <c r="GN54" s="168" t="str">
        <f t="shared" ca="1" si="263"/>
        <v>-</v>
      </c>
      <c r="GO54" s="168" t="str">
        <f t="shared" ca="1" si="263"/>
        <v>-</v>
      </c>
      <c r="GP54" s="168" t="str">
        <f t="shared" ca="1" si="263"/>
        <v>-</v>
      </c>
      <c r="GQ54" s="168" t="str">
        <f t="shared" ca="1" si="263"/>
        <v>-</v>
      </c>
      <c r="GR54" s="168" t="str">
        <f t="shared" ca="1" si="263"/>
        <v>-</v>
      </c>
      <c r="GS54" s="168">
        <f t="shared" ca="1" si="263"/>
        <v>500</v>
      </c>
      <c r="GT54" s="168">
        <f t="shared" ca="1" si="263"/>
        <v>500</v>
      </c>
      <c r="GU54" s="168" t="str">
        <f t="shared" ca="1" si="263"/>
        <v>-</v>
      </c>
      <c r="GV54" s="117">
        <f>GW53</f>
        <v>457</v>
      </c>
      <c r="GW54" s="117">
        <f t="shared" ref="GW54:GW59" si="270">GV54+180</f>
        <v>637</v>
      </c>
      <c r="GX54" s="193" t="b">
        <v>1</v>
      </c>
      <c r="GY54" s="193">
        <v>0</v>
      </c>
      <c r="GZ54" s="193">
        <v>30</v>
      </c>
      <c r="HA54" s="193">
        <v>30</v>
      </c>
      <c r="HB54" s="193">
        <v>0</v>
      </c>
      <c r="HC54" s="193">
        <v>0</v>
      </c>
      <c r="HD54" s="193">
        <v>30</v>
      </c>
      <c r="HE54" s="193">
        <v>0</v>
      </c>
      <c r="HF54" s="193">
        <v>0</v>
      </c>
      <c r="HG54" s="193">
        <v>30</v>
      </c>
      <c r="HH54" s="193">
        <v>30</v>
      </c>
      <c r="HI54" s="193">
        <v>0</v>
      </c>
      <c r="HJ54" s="193">
        <v>0</v>
      </c>
      <c r="HK54" s="193">
        <v>0</v>
      </c>
      <c r="HL54" s="193">
        <v>0</v>
      </c>
      <c r="HM54" s="193">
        <v>0</v>
      </c>
      <c r="HN54" s="193">
        <v>131.36000000000001</v>
      </c>
      <c r="HO54" s="193">
        <v>0</v>
      </c>
      <c r="HP54" s="193">
        <v>131.36000000000001</v>
      </c>
      <c r="HQ54" s="193">
        <v>131.36000000000001</v>
      </c>
      <c r="HR54" s="193">
        <v>0</v>
      </c>
      <c r="HS54" s="193">
        <v>131.36000000000001</v>
      </c>
      <c r="HT54" s="193">
        <v>131.36000000000001</v>
      </c>
      <c r="HU54" s="193">
        <v>0</v>
      </c>
      <c r="HV54" s="193">
        <v>0</v>
      </c>
      <c r="HW54" s="193">
        <v>131.36000000000001</v>
      </c>
      <c r="HX54" s="193">
        <v>131.36000000000001</v>
      </c>
      <c r="HY54" s="193">
        <v>89.55</v>
      </c>
      <c r="HZ54" s="193">
        <v>131.36000000000001</v>
      </c>
      <c r="IA54" s="193">
        <v>89.55</v>
      </c>
      <c r="IB54" s="193">
        <v>150</v>
      </c>
      <c r="IC54" s="193">
        <v>150</v>
      </c>
      <c r="ID54" s="193">
        <v>0</v>
      </c>
      <c r="IE54" s="193">
        <v>0</v>
      </c>
      <c r="IF54" s="193">
        <v>150</v>
      </c>
      <c r="IG54" s="193">
        <v>0</v>
      </c>
      <c r="IH54" s="193">
        <v>0</v>
      </c>
      <c r="II54" s="193">
        <v>150</v>
      </c>
      <c r="IJ54" s="193">
        <v>150</v>
      </c>
      <c r="IK54" s="193">
        <v>0</v>
      </c>
      <c r="IL54" s="193">
        <v>0</v>
      </c>
      <c r="IM54" s="193">
        <v>0</v>
      </c>
      <c r="IN54" s="193">
        <v>0</v>
      </c>
      <c r="IO54" s="193">
        <v>0</v>
      </c>
      <c r="IP54" s="193">
        <v>0</v>
      </c>
      <c r="IQ54" s="193">
        <v>0</v>
      </c>
      <c r="IR54" s="193">
        <v>0</v>
      </c>
      <c r="IS54" s="193">
        <v>0</v>
      </c>
      <c r="IT54" s="193">
        <v>0</v>
      </c>
      <c r="IU54" s="193">
        <v>0</v>
      </c>
      <c r="IV54" s="193">
        <v>0</v>
      </c>
      <c r="IW54" s="193">
        <v>0</v>
      </c>
      <c r="IX54" s="193">
        <v>0</v>
      </c>
      <c r="IY54" s="193">
        <v>0</v>
      </c>
      <c r="IZ54" s="10"/>
      <c r="JA54" s="166">
        <f t="shared" ca="1" si="229"/>
        <v>4.4999999999999998E-2</v>
      </c>
      <c r="JB54" s="166">
        <f t="shared" ca="1" si="230"/>
        <v>4.4999999999999998E-2</v>
      </c>
      <c r="JC54" s="168">
        <f t="shared" ca="1" si="255"/>
        <v>1</v>
      </c>
      <c r="JD54" s="168">
        <f t="shared" ca="1" si="255"/>
        <v>0</v>
      </c>
      <c r="JE54" s="168">
        <f t="shared" ca="1" si="255"/>
        <v>1</v>
      </c>
      <c r="JF54" s="168">
        <f t="shared" ca="1" si="255"/>
        <v>1</v>
      </c>
      <c r="JG54" s="168">
        <f t="shared" ca="1" si="255"/>
        <v>0</v>
      </c>
      <c r="JH54" s="168">
        <f t="shared" ca="1" si="255"/>
        <v>70</v>
      </c>
      <c r="JI54" s="168">
        <f t="shared" ca="1" si="255"/>
        <v>50</v>
      </c>
      <c r="JJ54" s="168">
        <f t="shared" ca="1" si="255"/>
        <v>70</v>
      </c>
      <c r="JK54" s="168">
        <f t="shared" ca="1" si="255"/>
        <v>50</v>
      </c>
      <c r="JL54" s="166">
        <f t="shared" ca="1" si="256"/>
        <v>1</v>
      </c>
      <c r="JM54" s="166">
        <f t="shared" ca="1" si="257"/>
        <v>1</v>
      </c>
      <c r="JN54" s="166">
        <f t="shared" ca="1" si="258"/>
        <v>1</v>
      </c>
      <c r="JO54" s="166">
        <f t="shared" ca="1" si="266"/>
        <v>1</v>
      </c>
      <c r="JP54" s="166">
        <f t="shared" ca="1" si="266"/>
        <v>1</v>
      </c>
      <c r="JQ54" s="168">
        <f t="shared" ca="1" si="255"/>
        <v>1</v>
      </c>
      <c r="JR54" s="10"/>
      <c r="JS54" s="168">
        <f t="shared" ca="1" si="255"/>
        <v>1</v>
      </c>
      <c r="JT54" s="166">
        <f t="shared" ca="1" si="233"/>
        <v>1</v>
      </c>
      <c r="JU54" s="168">
        <f t="shared" ca="1" si="255"/>
        <v>1</v>
      </c>
      <c r="JV54" s="168">
        <f t="shared" ca="1" si="255"/>
        <v>1</v>
      </c>
      <c r="JW54" s="168">
        <f t="shared" ca="1" si="255"/>
        <v>1</v>
      </c>
      <c r="JX54" s="168">
        <f t="shared" ca="1" si="255"/>
        <v>1</v>
      </c>
      <c r="JY54" s="168">
        <f t="shared" ca="1" si="255"/>
        <v>1</v>
      </c>
      <c r="JZ54" s="168">
        <f t="shared" ca="1" si="255"/>
        <v>1</v>
      </c>
      <c r="KA54" s="166">
        <f t="shared" ca="1" si="234"/>
        <v>1</v>
      </c>
      <c r="KB54" s="166">
        <f t="shared" ca="1" si="235"/>
        <v>1</v>
      </c>
      <c r="KC54" s="166">
        <f t="shared" ca="1" si="236"/>
        <v>1</v>
      </c>
      <c r="KD54" s="166" t="str">
        <f t="shared" ca="1" si="237"/>
        <v>-</v>
      </c>
      <c r="KE54" s="166" t="str">
        <f t="shared" ca="1" si="238"/>
        <v>-</v>
      </c>
      <c r="KF54" s="166" t="str">
        <f t="shared" ca="1" si="239"/>
        <v>-</v>
      </c>
      <c r="KG54" s="166" t="b">
        <f t="shared" ca="1" si="240"/>
        <v>0</v>
      </c>
      <c r="KH54" s="168">
        <f t="shared" ca="1" si="255"/>
        <v>0</v>
      </c>
      <c r="KI54" s="27">
        <v>0</v>
      </c>
    </row>
    <row r="55" spans="1:295" s="148" customFormat="1" outlineLevel="1">
      <c r="A55" s="126">
        <f t="shared" si="241"/>
        <v>50</v>
      </c>
      <c r="B55" s="126">
        <f t="shared" si="242"/>
        <v>13</v>
      </c>
      <c r="C55" s="148">
        <v>101</v>
      </c>
      <c r="D55" s="148" t="s">
        <v>884</v>
      </c>
      <c r="E55" s="148" t="b">
        <v>1</v>
      </c>
      <c r="F55" s="148" t="b">
        <v>0</v>
      </c>
      <c r="G55" s="148" t="b">
        <f t="shared" si="267"/>
        <v>1</v>
      </c>
      <c r="H55" s="144">
        <v>3</v>
      </c>
      <c r="I55" s="32">
        <v>2</v>
      </c>
      <c r="J55" s="144">
        <f t="shared" ca="1" si="244"/>
        <v>1</v>
      </c>
      <c r="K55" s="144">
        <f t="shared" ca="1" si="244"/>
        <v>1</v>
      </c>
      <c r="L55" s="144">
        <f t="shared" ca="1" si="244"/>
        <v>1</v>
      </c>
      <c r="M55" s="144">
        <f t="shared" ca="1" si="244"/>
        <v>1</v>
      </c>
      <c r="N55" s="144">
        <f t="shared" ca="1" si="244"/>
        <v>1</v>
      </c>
      <c r="O55" s="144">
        <f t="shared" ca="1" si="244"/>
        <v>1</v>
      </c>
      <c r="P55" s="144">
        <f t="shared" ca="1" si="244"/>
        <v>1</v>
      </c>
      <c r="Q55" s="144">
        <f t="shared" ca="1" si="244"/>
        <v>1</v>
      </c>
      <c r="R55" s="144">
        <f t="shared" ca="1" si="244"/>
        <v>2</v>
      </c>
      <c r="S55" s="144">
        <f t="shared" ca="1" si="244"/>
        <v>1</v>
      </c>
      <c r="T55" s="144">
        <f t="shared" ca="1" si="244"/>
        <v>1</v>
      </c>
      <c r="U55" s="144">
        <f t="shared" ca="1" si="244"/>
        <v>1</v>
      </c>
      <c r="V55" s="144">
        <f t="shared" ca="1" si="244"/>
        <v>1</v>
      </c>
      <c r="W55" s="144">
        <f t="shared" ca="1" si="244"/>
        <v>1</v>
      </c>
      <c r="X55" s="144">
        <f t="shared" ca="1" si="244"/>
        <v>1</v>
      </c>
      <c r="Y55" s="144">
        <f t="shared" ca="1" si="244"/>
        <v>1</v>
      </c>
      <c r="AA55" s="162" t="str" cm="1">
        <f t="array" aca="1" ref="AA55" ca="1">TEXT(LEFT(OFFSET(AA55,-1,0),5)+1,"00000")&amp;MID(OFFSET(AA55,-1,0),6,FIND(" ",OFFSET(AA55,-1,0),7)-5)
&amp;INDEX(DataMaster!$B$10:$B$12,$I55)&amp;IF($J55=1,""," Risk"&amp;INDEX(i.risk_aversion,$J55,1))&amp;IF($K55=1,""," REV"&amp;INDEX(DataMaster!$B$54:$B$58,$K55))&amp;IF($L55=1,""," Minroe"&amp;INDEX(minroe,$L55))&amp;IF($M55=1,""," Overdraw"&amp;INDEX(overdraw,$M55))
&amp;IF($N55=1,""," Mach"&amp;INDEX(i.mach_option,$N55))
&amp;IF($O55=1,""," Interest"&amp;INDEX(i.interest_rate,$O55))&amp;IF($P55=1,""," Opp cost"&amp;INDEX(i.opp_cost_capital,$P55))&amp;IF($Q55=1,""," Casual_ub"&amp;INDEX(i.casual_ub,$Q55))&amp;IF($R55=1,""," Cropgraze"&amp;INDEX(i.cropgraze_inc,$R55))
&amp;IF($S55=1,""," Yield"&amp;INDEX(i.all_rot_yield,$S55))&amp;IF($T55=1,""," Pasture"&amp;INDEX(i.pasture_prod,$T55))&amp;IF($U55=1,""," Scan"&amp;INDEX(i.scan,$U55))
&amp;IF($JL55=1,""," WP"&amp;TEXT($JL55*100,"000p"))&amp;IF($JM55=1,""," MP"&amp;TEXT($JM55*100,"000p"))&amp;IF($JN55=1,""," GP"&amp;TEXT($JN55*100,"000p"))&amp;IF($JO55=1,""," Can"&amp;TEXT($JO55*100,"000p"))
&amp;" (F"&amp;3+IFERROR(1*$CH55,0)+IFERROR(1*$CI55,0)&amp;3-IFERROR(1*NOT($CK55),0)&amp;"N"&amp;$CP55&amp;$CQ55&amp;")"
&amp;IFERROR(" pas%"&amp;FK55/2130*100,"")&amp;IFERROR(" SR "&amp;FM55/1,"")&amp;IFERROR(" Sup "&amp;FN55/1,"")&amp;IF(JH55=50," 50 percentile prices","")&amp;IFERROR(" Min_sale_age_"&amp;GV55/1,"")&amp;IF($GX55=TRUE," Rot_constrained","")</f>
        <v>612330032 DSP CropgrazeFALSE (F33N11) Min_sale_age_637 Rot_constrained</v>
      </c>
      <c r="AB55" s="10" t="str">
        <f ca="1">IF(COUNTIF(AA$5:AA55,AA55)=1,"-","Dup")</f>
        <v>-</v>
      </c>
      <c r="AC55" s="10"/>
      <c r="AD55" s="167" t="b">
        <v>0</v>
      </c>
      <c r="AE55" s="167" t="b">
        <v>0</v>
      </c>
      <c r="AF55" s="167" t="b">
        <v>0</v>
      </c>
      <c r="AG55" s="167" t="b">
        <v>0</v>
      </c>
      <c r="AH55" s="167" t="b">
        <v>0</v>
      </c>
      <c r="AI55" s="167" t="b">
        <v>1</v>
      </c>
      <c r="AJ55" s="10"/>
      <c r="AK55" s="166" t="b">
        <f t="shared" si="245"/>
        <v>0</v>
      </c>
      <c r="AL55" s="166" t="str">
        <f t="shared" si="245"/>
        <v>-</v>
      </c>
      <c r="AM55" s="166" t="b">
        <f t="shared" si="245"/>
        <v>0</v>
      </c>
      <c r="AN55" s="166" t="b">
        <f t="shared" si="245"/>
        <v>1</v>
      </c>
      <c r="AO55" s="166" t="b">
        <f t="shared" si="245"/>
        <v>0</v>
      </c>
      <c r="AP55" s="166" t="b">
        <f t="shared" si="245"/>
        <v>0</v>
      </c>
      <c r="AQ55" s="166">
        <f t="shared" ca="1" si="215"/>
        <v>0</v>
      </c>
      <c r="AR55" s="166" t="b">
        <f t="shared" ca="1" si="246"/>
        <v>0</v>
      </c>
      <c r="AS55" s="166" t="b">
        <f t="shared" ca="1" si="246"/>
        <v>0</v>
      </c>
      <c r="AT55" s="166" t="str">
        <f t="shared" ca="1" si="246"/>
        <v>-</v>
      </c>
      <c r="AU55" s="166" t="str">
        <f t="shared" ca="1" si="246"/>
        <v>-</v>
      </c>
      <c r="AV55" s="166" t="str">
        <f t="shared" ca="1" si="246"/>
        <v>-</v>
      </c>
      <c r="AW55" s="10"/>
      <c r="AX55" s="166" t="b">
        <f t="shared" si="217"/>
        <v>1</v>
      </c>
      <c r="AY55" s="168" t="b">
        <f t="shared" ca="1" si="247"/>
        <v>1</v>
      </c>
      <c r="AZ55" s="168" t="b">
        <f t="shared" ca="1" si="247"/>
        <v>1</v>
      </c>
      <c r="BA55" s="167">
        <f t="shared" si="261"/>
        <v>3208</v>
      </c>
      <c r="BB55" s="168" t="str">
        <f t="shared" ca="1" si="247"/>
        <v>-</v>
      </c>
      <c r="BC55" s="168" t="str">
        <f t="shared" ca="1" si="247"/>
        <v>-</v>
      </c>
      <c r="BD55" s="168" t="str">
        <f t="shared" ca="1" si="247"/>
        <v>-</v>
      </c>
      <c r="BE55" s="168" t="str">
        <f t="shared" ca="1" si="247"/>
        <v>-</v>
      </c>
      <c r="BF55" s="168" t="str">
        <f t="shared" ca="1" si="247"/>
        <v>-</v>
      </c>
      <c r="BG55" s="168">
        <f t="shared" ca="1" si="247"/>
        <v>1</v>
      </c>
      <c r="BH55" s="168">
        <f t="shared" ca="1" si="247"/>
        <v>1</v>
      </c>
      <c r="BI55" s="168" t="str">
        <f t="shared" ca="1" si="247"/>
        <v>-</v>
      </c>
      <c r="BJ55" s="168" t="str">
        <f t="shared" ca="1" si="247"/>
        <v>-</v>
      </c>
      <c r="BK55" s="10"/>
      <c r="BL55" s="168" t="str">
        <f t="shared" ca="1" si="247"/>
        <v>-</v>
      </c>
      <c r="BM55" s="168" t="str">
        <f t="shared" ca="1" si="247"/>
        <v>-</v>
      </c>
      <c r="BN55" s="168" t="str">
        <f t="shared" ca="1" si="247"/>
        <v>-</v>
      </c>
      <c r="BO55" s="168" t="str">
        <f t="shared" ca="1" si="247"/>
        <v>-</v>
      </c>
      <c r="BP55" s="168" t="str">
        <f t="shared" ca="1" si="247"/>
        <v>-</v>
      </c>
      <c r="BQ55" s="168" t="str">
        <f t="shared" ca="1" si="247"/>
        <v>-</v>
      </c>
      <c r="BR55" s="168" t="str">
        <f t="shared" ca="1" si="247"/>
        <v>-</v>
      </c>
      <c r="BS55" s="168" t="str">
        <f t="shared" ca="1" si="247"/>
        <v>-</v>
      </c>
      <c r="BT55" s="168" t="str">
        <f t="shared" ca="1" si="247"/>
        <v>-</v>
      </c>
      <c r="BU55" s="168" t="str">
        <f t="shared" ca="1" si="247"/>
        <v>-</v>
      </c>
      <c r="BV55" s="168" t="str">
        <f t="shared" ca="1" si="247"/>
        <v>-</v>
      </c>
      <c r="BW55" s="166" t="str" cm="1">
        <f t="array" aca="1" ref="BW55" ca="1">INDEX(i.rev,$K55,BW$15)</f>
        <v>-</v>
      </c>
      <c r="BX55" s="166" t="str" cm="1">
        <f t="array" aca="1" ref="BX55" ca="1">INDEX(i.rev,$K55,BX$15)</f>
        <v>-</v>
      </c>
      <c r="BY55" s="166" t="str" cm="1">
        <f t="array" aca="1" ref="BY55" ca="1">INDEX(i.rev,$K55,BY$15)</f>
        <v>-</v>
      </c>
      <c r="BZ55" s="166" t="str" cm="1">
        <f t="array" aca="1" ref="BZ55" ca="1">INDEX(i.rev,$K55,BZ$15)</f>
        <v>-</v>
      </c>
      <c r="CA55" s="166" t="str" cm="1">
        <f t="array" aca="1" ref="CA55" ca="1">INDEX(i.rev,$K55,CA$15)</f>
        <v>-</v>
      </c>
      <c r="CB55" s="166" t="str" cm="1">
        <f t="array" aca="1" ref="CB55" ca="1">INDEX(i.rev,$K55,CB$15)</f>
        <v>-</v>
      </c>
      <c r="CC55" s="166" t="str" cm="1">
        <f t="array" aca="1" ref="CC55" ca="1">INDEX(i.rev,$K55,CC$15)</f>
        <v>-</v>
      </c>
      <c r="CD55" s="166" t="str" cm="1">
        <f t="array" aca="1" ref="CD55" ca="1">INDEX(i.rev,$K55,CD$15)</f>
        <v>-</v>
      </c>
      <c r="CE55" s="166" t="str" cm="1">
        <f t="array" aca="1" ref="CE55" ca="1">INDEX(i.rev,$K55,CE$15)</f>
        <v>-</v>
      </c>
      <c r="CF55" s="166" t="str" cm="1">
        <f t="array" aca="1" ref="CF55" ca="1">INDEX(i.rev,$K55,CF$15)</f>
        <v>-</v>
      </c>
      <c r="CG55" s="10"/>
      <c r="CH55" s="168" t="str">
        <f t="shared" ca="1" si="269"/>
        <v>-</v>
      </c>
      <c r="CI55" s="168" t="str">
        <f t="shared" ca="1" si="269"/>
        <v>-</v>
      </c>
      <c r="CJ55" s="168" t="str">
        <f t="shared" ca="1" si="269"/>
        <v>-</v>
      </c>
      <c r="CK55" s="168" t="str">
        <f t="shared" ca="1" si="269"/>
        <v>-</v>
      </c>
      <c r="CL55" s="168" t="str">
        <f t="shared" ca="1" si="269"/>
        <v>-</v>
      </c>
      <c r="CM55" s="168" t="str">
        <f t="shared" ca="1" si="269"/>
        <v>-</v>
      </c>
      <c r="CN55" s="168" t="str">
        <f t="shared" ca="1" si="269"/>
        <v>-</v>
      </c>
      <c r="CO55" s="168" t="str">
        <f t="shared" ca="1" si="269"/>
        <v>-</v>
      </c>
      <c r="CP55" s="199">
        <v>1</v>
      </c>
      <c r="CQ55" s="199">
        <v>1</v>
      </c>
      <c r="CR55" s="168">
        <f t="shared" ca="1" si="269"/>
        <v>0</v>
      </c>
      <c r="CS55" s="168" t="str">
        <f t="shared" ca="1" si="269"/>
        <v>-</v>
      </c>
      <c r="CT55" s="168" t="str">
        <f t="shared" ca="1" si="269"/>
        <v>-</v>
      </c>
      <c r="CU55" s="168" t="str">
        <f t="shared" ca="1" si="269"/>
        <v>-</v>
      </c>
      <c r="CV55" s="168" t="str">
        <f t="shared" ca="1" si="269"/>
        <v>-</v>
      </c>
      <c r="CW55" s="168" t="str">
        <f t="shared" ca="1" si="269"/>
        <v>-</v>
      </c>
      <c r="CX55" s="168" t="str">
        <f t="shared" ca="1" si="269"/>
        <v>-</v>
      </c>
      <c r="CY55" s="168" t="str">
        <f t="shared" ca="1" si="269"/>
        <v>-</v>
      </c>
      <c r="CZ55" s="168">
        <f t="shared" ca="1" si="269"/>
        <v>0</v>
      </c>
      <c r="DA55" s="168" t="str">
        <f t="shared" ca="1" si="269"/>
        <v>-</v>
      </c>
      <c r="DB55" s="168" t="str">
        <f t="shared" ca="1" si="269"/>
        <v>-</v>
      </c>
      <c r="DC55" s="168" t="str">
        <f t="shared" ca="1" si="269"/>
        <v>-</v>
      </c>
      <c r="DD55" s="168" t="str">
        <f t="shared" ca="1" si="269"/>
        <v>-</v>
      </c>
      <c r="DE55" s="168" t="str">
        <f t="shared" ca="1" si="269"/>
        <v>-</v>
      </c>
      <c r="DF55" s="168">
        <f t="shared" ca="1" si="269"/>
        <v>0</v>
      </c>
      <c r="DG55" s="168">
        <f t="shared" ca="1" si="269"/>
        <v>0</v>
      </c>
      <c r="DH55" s="168">
        <f t="shared" ca="1" si="269"/>
        <v>0</v>
      </c>
      <c r="DI55" s="168">
        <f t="shared" ca="1" si="269"/>
        <v>0</v>
      </c>
      <c r="DJ55" s="168">
        <f t="shared" ca="1" si="269"/>
        <v>0</v>
      </c>
      <c r="DK55" s="168">
        <f t="shared" ca="1" si="269"/>
        <v>0</v>
      </c>
      <c r="DL55" s="168">
        <f t="shared" ca="1" si="269"/>
        <v>0</v>
      </c>
      <c r="DM55" s="168" t="str">
        <f t="shared" ca="1" si="269"/>
        <v>-</v>
      </c>
      <c r="DN55" s="168" t="str">
        <f t="shared" ca="1" si="269"/>
        <v>-</v>
      </c>
      <c r="DO55" s="168" t="str">
        <f t="shared" ca="1" si="269"/>
        <v>-</v>
      </c>
      <c r="DP55" s="168" t="str">
        <f t="shared" ca="1" si="269"/>
        <v>-</v>
      </c>
      <c r="DQ55" s="168" t="str">
        <f t="shared" ca="1" si="269"/>
        <v>-</v>
      </c>
      <c r="DR55" s="168" t="str">
        <f t="shared" ca="1" si="250"/>
        <v>-</v>
      </c>
      <c r="DS55" s="168" t="str">
        <f t="shared" ca="1" si="250"/>
        <v>-</v>
      </c>
      <c r="DT55" s="168" t="str">
        <f t="shared" ca="1" si="250"/>
        <v>-</v>
      </c>
      <c r="DU55" s="168" t="str">
        <f t="shared" ca="1" si="250"/>
        <v>-</v>
      </c>
      <c r="DV55" s="168" t="str">
        <f t="shared" ca="1" si="250"/>
        <v>-</v>
      </c>
      <c r="DW55" s="168" t="str">
        <f t="shared" ca="1" si="250"/>
        <v>-</v>
      </c>
      <c r="DX55" s="10"/>
      <c r="DY55" s="168">
        <f t="shared" ca="1" si="250"/>
        <v>1</v>
      </c>
      <c r="DZ55" s="168" t="str">
        <f t="shared" ca="1" si="250"/>
        <v>-</v>
      </c>
      <c r="EA55" s="168" t="str">
        <f t="shared" ca="1" si="250"/>
        <v>-</v>
      </c>
      <c r="EB55" s="168" t="str">
        <f t="shared" ca="1" si="250"/>
        <v>-</v>
      </c>
      <c r="EC55" s="168" t="str">
        <f t="shared" ca="1" si="250"/>
        <v>-</v>
      </c>
      <c r="ED55" s="168" t="b">
        <f t="shared" ca="1" si="250"/>
        <v>0</v>
      </c>
      <c r="EE55" s="168" t="str">
        <f t="shared" ca="1" si="250"/>
        <v>-</v>
      </c>
      <c r="EF55" s="168">
        <f t="shared" ca="1" si="250"/>
        <v>0</v>
      </c>
      <c r="EG55" s="168" t="str">
        <f t="shared" ca="1" si="250"/>
        <v>-</v>
      </c>
      <c r="EH55" s="166" cm="1">
        <f t="array" aca="1" ref="EH55" ca="1">INDEX(i.rev,$K55,EH$15)</f>
        <v>1</v>
      </c>
      <c r="EI55" s="168">
        <f t="shared" ca="1" si="251"/>
        <v>0</v>
      </c>
      <c r="EJ55" s="168">
        <f t="shared" ca="1" si="251"/>
        <v>1</v>
      </c>
      <c r="EK55" s="168">
        <f t="shared" ca="1" si="251"/>
        <v>0</v>
      </c>
      <c r="EL55" s="168">
        <f t="shared" ca="1" si="251"/>
        <v>1</v>
      </c>
      <c r="EM55" s="168">
        <f t="shared" ca="1" si="251"/>
        <v>1</v>
      </c>
      <c r="EN55" s="168">
        <f t="shared" ca="1" si="251"/>
        <v>1</v>
      </c>
      <c r="EO55" s="168">
        <f t="shared" ca="1" si="251"/>
        <v>0</v>
      </c>
      <c r="EP55" s="168">
        <f t="shared" ca="1" si="251"/>
        <v>0</v>
      </c>
      <c r="EQ55" s="168">
        <f t="shared" ca="1" si="251"/>
        <v>0</v>
      </c>
      <c r="ER55" s="168">
        <f t="shared" ca="1" si="251"/>
        <v>0</v>
      </c>
      <c r="ES55" s="168">
        <f t="shared" ca="1" si="251"/>
        <v>0</v>
      </c>
      <c r="ET55" s="168">
        <f t="shared" ca="1" si="251"/>
        <v>0</v>
      </c>
      <c r="EU55" s="168">
        <f t="shared" ca="1" si="251"/>
        <v>0</v>
      </c>
      <c r="EV55" s="168">
        <f t="shared" ca="1" si="251"/>
        <v>0</v>
      </c>
      <c r="EW55" s="168">
        <f t="shared" ca="1" si="251"/>
        <v>0</v>
      </c>
      <c r="EX55" s="168">
        <f t="shared" ca="1" si="251"/>
        <v>0</v>
      </c>
      <c r="EY55" s="166" cm="1">
        <f t="array" aca="1" ref="EY55" ca="1">INDEX(i.rev,$K55,EY$15)</f>
        <v>0</v>
      </c>
      <c r="EZ55" s="168">
        <f t="shared" ca="1" si="252"/>
        <v>0</v>
      </c>
      <c r="FA55" s="166" cm="1">
        <f t="array" aca="1" ref="FA55" ca="1">INDEX(i.rev,$K55,FA$15)</f>
        <v>1</v>
      </c>
      <c r="FB55" s="168">
        <f t="shared" ca="1" si="263"/>
        <v>0</v>
      </c>
      <c r="FC55" s="168">
        <f t="shared" ca="1" si="263"/>
        <v>0</v>
      </c>
      <c r="FD55" s="168">
        <f t="shared" ca="1" si="263"/>
        <v>0</v>
      </c>
      <c r="FE55" s="168">
        <f t="shared" ca="1" si="263"/>
        <v>0</v>
      </c>
      <c r="FF55" s="168">
        <f t="shared" ca="1" si="263"/>
        <v>0</v>
      </c>
      <c r="FG55" s="168">
        <f t="shared" ca="1" si="263"/>
        <v>0</v>
      </c>
      <c r="FH55" s="168">
        <f t="shared" ca="1" si="263"/>
        <v>0</v>
      </c>
      <c r="FI55" s="10">
        <v>3</v>
      </c>
      <c r="FJ55" s="168" t="str">
        <f t="shared" ca="1" si="263"/>
        <v>-</v>
      </c>
      <c r="FK55" s="168" t="str">
        <f t="shared" ca="1" si="263"/>
        <v>-</v>
      </c>
      <c r="FL55" s="168" t="str">
        <f t="shared" ca="1" si="263"/>
        <v>-</v>
      </c>
      <c r="FM55" s="168" t="str">
        <f t="shared" ca="1" si="263"/>
        <v>-</v>
      </c>
      <c r="FN55" s="168" t="str">
        <f t="shared" ca="1" si="263"/>
        <v>-</v>
      </c>
      <c r="FO55" s="166" t="b">
        <f t="shared" si="254"/>
        <v>0</v>
      </c>
      <c r="FP55" s="166" t="b">
        <f t="shared" si="254"/>
        <v>0</v>
      </c>
      <c r="FQ55" s="166" t="b">
        <f t="shared" si="254"/>
        <v>1</v>
      </c>
      <c r="FR55" s="168">
        <f t="shared" ca="1" si="263"/>
        <v>0</v>
      </c>
      <c r="FS55" s="166">
        <f t="shared" ca="1" si="264"/>
        <v>1</v>
      </c>
      <c r="FT55" s="166">
        <f t="shared" ca="1" si="264"/>
        <v>1</v>
      </c>
      <c r="FU55" s="168" t="str">
        <f t="shared" ca="1" si="263"/>
        <v>-</v>
      </c>
      <c r="FV55" s="168" t="str">
        <f t="shared" ca="1" si="263"/>
        <v>-</v>
      </c>
      <c r="FW55" s="168" t="str">
        <f t="shared" ca="1" si="263"/>
        <v>-</v>
      </c>
      <c r="FX55" s="168" t="str">
        <f t="shared" ca="1" si="263"/>
        <v>-</v>
      </c>
      <c r="FY55" s="168" t="str">
        <f t="shared" ca="1" si="263"/>
        <v>-</v>
      </c>
      <c r="FZ55" s="168" t="str">
        <f t="shared" ca="1" si="263"/>
        <v>-</v>
      </c>
      <c r="GA55" s="168" t="str">
        <f t="shared" ca="1" si="263"/>
        <v>-</v>
      </c>
      <c r="GB55" s="168" t="str">
        <f t="shared" ca="1" si="263"/>
        <v>-</v>
      </c>
      <c r="GC55" s="168" t="str">
        <f t="shared" ca="1" si="263"/>
        <v>-</v>
      </c>
      <c r="GD55" s="168" t="b">
        <f t="shared" ca="1" si="263"/>
        <v>1</v>
      </c>
      <c r="GE55" s="168" t="str">
        <f t="shared" ca="1" si="263"/>
        <v>-</v>
      </c>
      <c r="GF55" s="168" t="str">
        <f t="shared" ca="1" si="263"/>
        <v>-</v>
      </c>
      <c r="GG55" s="168" t="str">
        <f t="shared" ca="1" si="263"/>
        <v>-</v>
      </c>
      <c r="GH55" s="168" t="str">
        <f t="shared" ca="1" si="263"/>
        <v>-</v>
      </c>
      <c r="GI55" s="168" t="str">
        <f t="shared" ca="1" si="263"/>
        <v>-</v>
      </c>
      <c r="GJ55" s="168" t="str">
        <f t="shared" ca="1" si="263"/>
        <v>-</v>
      </c>
      <c r="GK55" s="168" t="str">
        <f t="shared" ca="1" si="263"/>
        <v>-</v>
      </c>
      <c r="GL55" s="168" t="str">
        <f t="shared" ca="1" si="263"/>
        <v>-</v>
      </c>
      <c r="GM55" s="168" t="str">
        <f t="shared" ca="1" si="263"/>
        <v>-</v>
      </c>
      <c r="GN55" s="168" t="str">
        <f t="shared" ca="1" si="263"/>
        <v>-</v>
      </c>
      <c r="GO55" s="168" t="str">
        <f t="shared" ca="1" si="263"/>
        <v>-</v>
      </c>
      <c r="GP55" s="168" t="str">
        <f t="shared" ca="1" si="263"/>
        <v>-</v>
      </c>
      <c r="GQ55" s="168" t="str">
        <f t="shared" ca="1" si="263"/>
        <v>-</v>
      </c>
      <c r="GR55" s="168" t="str">
        <f t="shared" ca="1" si="263"/>
        <v>-</v>
      </c>
      <c r="GS55" s="168">
        <f t="shared" ca="1" si="263"/>
        <v>500</v>
      </c>
      <c r="GT55" s="168">
        <f t="shared" ca="1" si="263"/>
        <v>500</v>
      </c>
      <c r="GU55" s="168" t="str">
        <f t="shared" ca="1" si="263"/>
        <v>-</v>
      </c>
      <c r="GV55" s="117">
        <f t="shared" ref="GV55:GV59" si="271">GW54</f>
        <v>637</v>
      </c>
      <c r="GW55" s="117">
        <f t="shared" si="270"/>
        <v>817</v>
      </c>
      <c r="GX55" s="193" t="b">
        <v>1</v>
      </c>
      <c r="GY55" s="193">
        <v>0</v>
      </c>
      <c r="GZ55" s="193">
        <v>30</v>
      </c>
      <c r="HA55" s="193">
        <v>30</v>
      </c>
      <c r="HB55" s="193">
        <v>0</v>
      </c>
      <c r="HC55" s="193">
        <v>0</v>
      </c>
      <c r="HD55" s="193">
        <v>30</v>
      </c>
      <c r="HE55" s="193">
        <v>0</v>
      </c>
      <c r="HF55" s="193">
        <v>0</v>
      </c>
      <c r="HG55" s="193">
        <v>30</v>
      </c>
      <c r="HH55" s="193">
        <v>30</v>
      </c>
      <c r="HI55" s="193">
        <v>0</v>
      </c>
      <c r="HJ55" s="193">
        <v>0</v>
      </c>
      <c r="HK55" s="193">
        <v>0</v>
      </c>
      <c r="HL55" s="193">
        <v>0</v>
      </c>
      <c r="HM55" s="193">
        <v>0</v>
      </c>
      <c r="HN55" s="193">
        <v>131.36000000000001</v>
      </c>
      <c r="HO55" s="193">
        <v>0</v>
      </c>
      <c r="HP55" s="193">
        <v>131.36000000000001</v>
      </c>
      <c r="HQ55" s="193">
        <v>131.36000000000001</v>
      </c>
      <c r="HR55" s="193">
        <v>0</v>
      </c>
      <c r="HS55" s="193">
        <v>131.36000000000001</v>
      </c>
      <c r="HT55" s="193">
        <v>131.36000000000001</v>
      </c>
      <c r="HU55" s="193">
        <v>0</v>
      </c>
      <c r="HV55" s="193">
        <v>0</v>
      </c>
      <c r="HW55" s="193">
        <v>131.36000000000001</v>
      </c>
      <c r="HX55" s="193">
        <v>131.36000000000001</v>
      </c>
      <c r="HY55" s="193">
        <v>89.55</v>
      </c>
      <c r="HZ55" s="193">
        <v>131.36000000000001</v>
      </c>
      <c r="IA55" s="193">
        <v>89.55</v>
      </c>
      <c r="IB55" s="193">
        <v>150</v>
      </c>
      <c r="IC55" s="193">
        <v>150</v>
      </c>
      <c r="ID55" s="193">
        <v>0</v>
      </c>
      <c r="IE55" s="193">
        <v>0</v>
      </c>
      <c r="IF55" s="193">
        <v>150</v>
      </c>
      <c r="IG55" s="193">
        <v>0</v>
      </c>
      <c r="IH55" s="193">
        <v>0</v>
      </c>
      <c r="II55" s="193">
        <v>150</v>
      </c>
      <c r="IJ55" s="193">
        <v>150</v>
      </c>
      <c r="IK55" s="193">
        <v>0</v>
      </c>
      <c r="IL55" s="193">
        <v>0</v>
      </c>
      <c r="IM55" s="193">
        <v>0</v>
      </c>
      <c r="IN55" s="193">
        <v>0</v>
      </c>
      <c r="IO55" s="193">
        <v>0</v>
      </c>
      <c r="IP55" s="193">
        <v>0</v>
      </c>
      <c r="IQ55" s="193">
        <v>0</v>
      </c>
      <c r="IR55" s="193">
        <v>0</v>
      </c>
      <c r="IS55" s="193">
        <v>0</v>
      </c>
      <c r="IT55" s="193">
        <v>0</v>
      </c>
      <c r="IU55" s="193">
        <v>0</v>
      </c>
      <c r="IV55" s="193">
        <v>0</v>
      </c>
      <c r="IW55" s="193">
        <v>0</v>
      </c>
      <c r="IX55" s="193">
        <v>0</v>
      </c>
      <c r="IY55" s="193">
        <v>0</v>
      </c>
      <c r="IZ55" s="10"/>
      <c r="JA55" s="166">
        <f t="shared" ca="1" si="229"/>
        <v>4.4999999999999998E-2</v>
      </c>
      <c r="JB55" s="166">
        <f t="shared" ca="1" si="230"/>
        <v>4.4999999999999998E-2</v>
      </c>
      <c r="JC55" s="168">
        <f t="shared" ca="1" si="255"/>
        <v>1</v>
      </c>
      <c r="JD55" s="168">
        <f t="shared" ca="1" si="255"/>
        <v>0</v>
      </c>
      <c r="JE55" s="168">
        <f t="shared" ca="1" si="255"/>
        <v>1</v>
      </c>
      <c r="JF55" s="168">
        <f t="shared" ca="1" si="255"/>
        <v>1</v>
      </c>
      <c r="JG55" s="168">
        <f t="shared" ca="1" si="255"/>
        <v>0</v>
      </c>
      <c r="JH55" s="168">
        <f t="shared" ca="1" si="255"/>
        <v>70</v>
      </c>
      <c r="JI55" s="168">
        <f t="shared" ca="1" si="255"/>
        <v>50</v>
      </c>
      <c r="JJ55" s="168">
        <f t="shared" ca="1" si="255"/>
        <v>70</v>
      </c>
      <c r="JK55" s="168">
        <f t="shared" ca="1" si="255"/>
        <v>50</v>
      </c>
      <c r="JL55" s="166">
        <f t="shared" ca="1" si="256"/>
        <v>1</v>
      </c>
      <c r="JM55" s="166">
        <f t="shared" ca="1" si="257"/>
        <v>1</v>
      </c>
      <c r="JN55" s="166">
        <f t="shared" ca="1" si="258"/>
        <v>1</v>
      </c>
      <c r="JO55" s="166">
        <f t="shared" ca="1" si="266"/>
        <v>1</v>
      </c>
      <c r="JP55" s="166">
        <f t="shared" ca="1" si="266"/>
        <v>1</v>
      </c>
      <c r="JQ55" s="168">
        <f t="shared" ca="1" si="255"/>
        <v>1</v>
      </c>
      <c r="JR55" s="10"/>
      <c r="JS55" s="168">
        <f t="shared" ca="1" si="255"/>
        <v>1</v>
      </c>
      <c r="JT55" s="166">
        <f t="shared" ca="1" si="233"/>
        <v>1</v>
      </c>
      <c r="JU55" s="168">
        <f t="shared" ca="1" si="255"/>
        <v>1</v>
      </c>
      <c r="JV55" s="168">
        <f t="shared" ca="1" si="255"/>
        <v>1</v>
      </c>
      <c r="JW55" s="168">
        <f t="shared" ca="1" si="255"/>
        <v>1</v>
      </c>
      <c r="JX55" s="168">
        <f t="shared" ca="1" si="255"/>
        <v>1</v>
      </c>
      <c r="JY55" s="168">
        <f t="shared" ca="1" si="255"/>
        <v>1</v>
      </c>
      <c r="JZ55" s="168">
        <f t="shared" ca="1" si="255"/>
        <v>1</v>
      </c>
      <c r="KA55" s="166">
        <f t="shared" ca="1" si="234"/>
        <v>1</v>
      </c>
      <c r="KB55" s="166">
        <f t="shared" ca="1" si="235"/>
        <v>1</v>
      </c>
      <c r="KC55" s="166">
        <f t="shared" ca="1" si="236"/>
        <v>1</v>
      </c>
      <c r="KD55" s="166" t="str">
        <f t="shared" ca="1" si="237"/>
        <v>-</v>
      </c>
      <c r="KE55" s="166" t="str">
        <f t="shared" ca="1" si="238"/>
        <v>-</v>
      </c>
      <c r="KF55" s="166" t="str">
        <f t="shared" ca="1" si="239"/>
        <v>-</v>
      </c>
      <c r="KG55" s="166" t="b">
        <f t="shared" ca="1" si="240"/>
        <v>0</v>
      </c>
      <c r="KH55" s="168">
        <f t="shared" ca="1" si="255"/>
        <v>0</v>
      </c>
      <c r="KI55" s="27">
        <v>0</v>
      </c>
    </row>
    <row r="56" spans="1:295" s="148" customFormat="1" outlineLevel="1">
      <c r="A56" s="126">
        <f t="shared" si="241"/>
        <v>51</v>
      </c>
      <c r="B56" s="126">
        <f t="shared" si="242"/>
        <v>13</v>
      </c>
      <c r="C56" s="148">
        <v>101</v>
      </c>
      <c r="D56" s="148" t="s">
        <v>884</v>
      </c>
      <c r="E56" s="148" t="b">
        <v>1</v>
      </c>
      <c r="F56" s="148" t="b">
        <v>0</v>
      </c>
      <c r="G56" s="148" t="b">
        <f t="shared" si="267"/>
        <v>1</v>
      </c>
      <c r="H56" s="144">
        <v>3</v>
      </c>
      <c r="I56" s="32">
        <v>2</v>
      </c>
      <c r="J56" s="144">
        <f t="shared" ca="1" si="244"/>
        <v>1</v>
      </c>
      <c r="K56" s="144">
        <f t="shared" ca="1" si="244"/>
        <v>1</v>
      </c>
      <c r="L56" s="144">
        <f t="shared" ca="1" si="244"/>
        <v>1</v>
      </c>
      <c r="M56" s="144">
        <f t="shared" ca="1" si="244"/>
        <v>1</v>
      </c>
      <c r="N56" s="144">
        <f t="shared" ca="1" si="244"/>
        <v>1</v>
      </c>
      <c r="O56" s="144">
        <f t="shared" ca="1" si="244"/>
        <v>1</v>
      </c>
      <c r="P56" s="144">
        <f t="shared" ca="1" si="244"/>
        <v>1</v>
      </c>
      <c r="Q56" s="144">
        <f t="shared" ca="1" si="244"/>
        <v>1</v>
      </c>
      <c r="R56" s="144">
        <f t="shared" ca="1" si="244"/>
        <v>2</v>
      </c>
      <c r="S56" s="144">
        <f t="shared" ca="1" si="244"/>
        <v>1</v>
      </c>
      <c r="T56" s="144">
        <f t="shared" ca="1" si="244"/>
        <v>1</v>
      </c>
      <c r="U56" s="144">
        <f t="shared" ca="1" si="244"/>
        <v>1</v>
      </c>
      <c r="V56" s="144">
        <f t="shared" ca="1" si="244"/>
        <v>1</v>
      </c>
      <c r="W56" s="144">
        <f t="shared" ca="1" si="244"/>
        <v>1</v>
      </c>
      <c r="X56" s="144">
        <f t="shared" ca="1" si="244"/>
        <v>1</v>
      </c>
      <c r="Y56" s="144">
        <f t="shared" ca="1" si="244"/>
        <v>1</v>
      </c>
      <c r="AA56" s="162" t="str" cm="1">
        <f t="array" aca="1" ref="AA56" ca="1">TEXT(LEFT(OFFSET(AA56,-1,0),5)+1,"00000")&amp;MID(OFFSET(AA56,-1,0),6,FIND(" ",OFFSET(AA56,-1,0),7)-5)
&amp;INDEX(DataMaster!$B$10:$B$12,$I56)&amp;IF($J56=1,""," Risk"&amp;INDEX(i.risk_aversion,$J56,1))&amp;IF($K56=1,""," REV"&amp;INDEX(DataMaster!$B$54:$B$58,$K56))&amp;IF($L56=1,""," Minroe"&amp;INDEX(minroe,$L56))&amp;IF($M56=1,""," Overdraw"&amp;INDEX(overdraw,$M56))
&amp;IF($N56=1,""," Mach"&amp;INDEX(i.mach_option,$N56))
&amp;IF($O56=1,""," Interest"&amp;INDEX(i.interest_rate,$O56))&amp;IF($P56=1,""," Opp cost"&amp;INDEX(i.opp_cost_capital,$P56))&amp;IF($Q56=1,""," Casual_ub"&amp;INDEX(i.casual_ub,$Q56))&amp;IF($R56=1,""," Cropgraze"&amp;INDEX(i.cropgraze_inc,$R56))
&amp;IF($S56=1,""," Yield"&amp;INDEX(i.all_rot_yield,$S56))&amp;IF($T56=1,""," Pasture"&amp;INDEX(i.pasture_prod,$T56))&amp;IF($U56=1,""," Scan"&amp;INDEX(i.scan,$U56))
&amp;IF($JL56=1,""," WP"&amp;TEXT($JL56*100,"000p"))&amp;IF($JM56=1,""," MP"&amp;TEXT($JM56*100,"000p"))&amp;IF($JN56=1,""," GP"&amp;TEXT($JN56*100,"000p"))&amp;IF($JO56=1,""," Can"&amp;TEXT($JO56*100,"000p"))
&amp;" (F"&amp;3+IFERROR(1*$CH56,0)+IFERROR(1*$CI56,0)&amp;3-IFERROR(1*NOT($CK56),0)&amp;"N"&amp;$CP56&amp;$CQ56&amp;")"
&amp;IFERROR(" pas%"&amp;FK56/2130*100,"")&amp;IFERROR(" SR "&amp;FM56/1,"")&amp;IFERROR(" Sup "&amp;FN56/1,"")&amp;IF(JH56=50," 50 percentile prices","")&amp;IFERROR(" Min_sale_age_"&amp;GV56/1,"")&amp;IF($GX56=TRUE," Rot_constrained","")</f>
        <v>612340032 DSP CropgrazeFALSE (F33N11) Min_sale_age_817 Rot_constrained</v>
      </c>
      <c r="AB56" s="10" t="str">
        <f ca="1">IF(COUNTIF(AA$5:AA56,AA56)=1,"-","Dup")</f>
        <v>-</v>
      </c>
      <c r="AC56" s="10"/>
      <c r="AD56" s="167" t="b">
        <v>0</v>
      </c>
      <c r="AE56" s="167" t="b">
        <v>0</v>
      </c>
      <c r="AF56" s="167" t="b">
        <v>0</v>
      </c>
      <c r="AG56" s="167" t="b">
        <v>0</v>
      </c>
      <c r="AH56" s="167" t="b">
        <v>0</v>
      </c>
      <c r="AI56" s="167" t="b">
        <v>1</v>
      </c>
      <c r="AJ56" s="10"/>
      <c r="AK56" s="166" t="b">
        <f t="shared" si="245"/>
        <v>0</v>
      </c>
      <c r="AL56" s="166" t="str">
        <f t="shared" si="245"/>
        <v>-</v>
      </c>
      <c r="AM56" s="166" t="b">
        <f t="shared" si="245"/>
        <v>0</v>
      </c>
      <c r="AN56" s="166" t="b">
        <f t="shared" si="245"/>
        <v>1</v>
      </c>
      <c r="AO56" s="166" t="b">
        <f t="shared" si="245"/>
        <v>0</v>
      </c>
      <c r="AP56" s="166" t="b">
        <f t="shared" si="245"/>
        <v>0</v>
      </c>
      <c r="AQ56" s="166">
        <f t="shared" ca="1" si="215"/>
        <v>0</v>
      </c>
      <c r="AR56" s="166" t="b">
        <f t="shared" ca="1" si="246"/>
        <v>0</v>
      </c>
      <c r="AS56" s="166" t="b">
        <f t="shared" ca="1" si="246"/>
        <v>0</v>
      </c>
      <c r="AT56" s="166" t="str">
        <f t="shared" ca="1" si="246"/>
        <v>-</v>
      </c>
      <c r="AU56" s="166" t="str">
        <f t="shared" ca="1" si="246"/>
        <v>-</v>
      </c>
      <c r="AV56" s="166" t="str">
        <f t="shared" ca="1" si="246"/>
        <v>-</v>
      </c>
      <c r="AW56" s="10"/>
      <c r="AX56" s="166" t="b">
        <f t="shared" si="217"/>
        <v>1</v>
      </c>
      <c r="AY56" s="168" t="b">
        <f t="shared" ca="1" si="247"/>
        <v>1</v>
      </c>
      <c r="AZ56" s="168" t="b">
        <f t="shared" ca="1" si="247"/>
        <v>1</v>
      </c>
      <c r="BA56" s="167">
        <f t="shared" si="261"/>
        <v>3208</v>
      </c>
      <c r="BB56" s="168" t="str">
        <f t="shared" ca="1" si="247"/>
        <v>-</v>
      </c>
      <c r="BC56" s="168" t="str">
        <f t="shared" ca="1" si="247"/>
        <v>-</v>
      </c>
      <c r="BD56" s="168" t="str">
        <f t="shared" ca="1" si="247"/>
        <v>-</v>
      </c>
      <c r="BE56" s="168" t="str">
        <f t="shared" ca="1" si="247"/>
        <v>-</v>
      </c>
      <c r="BF56" s="168" t="str">
        <f t="shared" ca="1" si="247"/>
        <v>-</v>
      </c>
      <c r="BG56" s="168">
        <f t="shared" ca="1" si="247"/>
        <v>1</v>
      </c>
      <c r="BH56" s="168">
        <f t="shared" ca="1" si="247"/>
        <v>1</v>
      </c>
      <c r="BI56" s="168" t="str">
        <f t="shared" ca="1" si="247"/>
        <v>-</v>
      </c>
      <c r="BJ56" s="168" t="str">
        <f t="shared" ca="1" si="247"/>
        <v>-</v>
      </c>
      <c r="BK56" s="10"/>
      <c r="BL56" s="168" t="str">
        <f t="shared" ca="1" si="247"/>
        <v>-</v>
      </c>
      <c r="BM56" s="168" t="str">
        <f t="shared" ca="1" si="247"/>
        <v>-</v>
      </c>
      <c r="BN56" s="168" t="str">
        <f t="shared" ca="1" si="247"/>
        <v>-</v>
      </c>
      <c r="BO56" s="168" t="str">
        <f t="shared" ca="1" si="247"/>
        <v>-</v>
      </c>
      <c r="BP56" s="168" t="str">
        <f t="shared" ca="1" si="247"/>
        <v>-</v>
      </c>
      <c r="BQ56" s="168" t="str">
        <f t="shared" ca="1" si="247"/>
        <v>-</v>
      </c>
      <c r="BR56" s="168" t="str">
        <f t="shared" ca="1" si="247"/>
        <v>-</v>
      </c>
      <c r="BS56" s="168" t="str">
        <f t="shared" ca="1" si="247"/>
        <v>-</v>
      </c>
      <c r="BT56" s="168" t="str">
        <f t="shared" ca="1" si="247"/>
        <v>-</v>
      </c>
      <c r="BU56" s="168" t="str">
        <f t="shared" ca="1" si="247"/>
        <v>-</v>
      </c>
      <c r="BV56" s="168" t="str">
        <f t="shared" ca="1" si="247"/>
        <v>-</v>
      </c>
      <c r="BW56" s="166" t="str" cm="1">
        <f t="array" aca="1" ref="BW56" ca="1">INDEX(i.rev,$K56,BW$15)</f>
        <v>-</v>
      </c>
      <c r="BX56" s="166" t="str" cm="1">
        <f t="array" aca="1" ref="BX56" ca="1">INDEX(i.rev,$K56,BX$15)</f>
        <v>-</v>
      </c>
      <c r="BY56" s="166" t="str" cm="1">
        <f t="array" aca="1" ref="BY56" ca="1">INDEX(i.rev,$K56,BY$15)</f>
        <v>-</v>
      </c>
      <c r="BZ56" s="166" t="str" cm="1">
        <f t="array" aca="1" ref="BZ56" ca="1">INDEX(i.rev,$K56,BZ$15)</f>
        <v>-</v>
      </c>
      <c r="CA56" s="166" t="str" cm="1">
        <f t="array" aca="1" ref="CA56" ca="1">INDEX(i.rev,$K56,CA$15)</f>
        <v>-</v>
      </c>
      <c r="CB56" s="166" t="str" cm="1">
        <f t="array" aca="1" ref="CB56" ca="1">INDEX(i.rev,$K56,CB$15)</f>
        <v>-</v>
      </c>
      <c r="CC56" s="166" t="str" cm="1">
        <f t="array" aca="1" ref="CC56" ca="1">INDEX(i.rev,$K56,CC$15)</f>
        <v>-</v>
      </c>
      <c r="CD56" s="166" t="str" cm="1">
        <f t="array" aca="1" ref="CD56" ca="1">INDEX(i.rev,$K56,CD$15)</f>
        <v>-</v>
      </c>
      <c r="CE56" s="166" t="str" cm="1">
        <f t="array" aca="1" ref="CE56" ca="1">INDEX(i.rev,$K56,CE$15)</f>
        <v>-</v>
      </c>
      <c r="CF56" s="166" t="str" cm="1">
        <f t="array" aca="1" ref="CF56" ca="1">INDEX(i.rev,$K56,CF$15)</f>
        <v>-</v>
      </c>
      <c r="CG56" s="10"/>
      <c r="CH56" s="168" t="str">
        <f t="shared" ca="1" si="269"/>
        <v>-</v>
      </c>
      <c r="CI56" s="168" t="str">
        <f t="shared" ca="1" si="269"/>
        <v>-</v>
      </c>
      <c r="CJ56" s="168" t="str">
        <f t="shared" ca="1" si="269"/>
        <v>-</v>
      </c>
      <c r="CK56" s="168" t="str">
        <f t="shared" ca="1" si="269"/>
        <v>-</v>
      </c>
      <c r="CL56" s="168" t="str">
        <f t="shared" ca="1" si="269"/>
        <v>-</v>
      </c>
      <c r="CM56" s="168" t="str">
        <f t="shared" ca="1" si="269"/>
        <v>-</v>
      </c>
      <c r="CN56" s="168" t="str">
        <f t="shared" ca="1" si="269"/>
        <v>-</v>
      </c>
      <c r="CO56" s="168" t="str">
        <f t="shared" ca="1" si="269"/>
        <v>-</v>
      </c>
      <c r="CP56" s="199">
        <v>1</v>
      </c>
      <c r="CQ56" s="199">
        <v>1</v>
      </c>
      <c r="CR56" s="168">
        <f t="shared" ca="1" si="269"/>
        <v>0</v>
      </c>
      <c r="CS56" s="168" t="str">
        <f t="shared" ca="1" si="269"/>
        <v>-</v>
      </c>
      <c r="CT56" s="168" t="str">
        <f t="shared" ca="1" si="269"/>
        <v>-</v>
      </c>
      <c r="CU56" s="168" t="str">
        <f t="shared" ca="1" si="269"/>
        <v>-</v>
      </c>
      <c r="CV56" s="168" t="str">
        <f t="shared" ca="1" si="269"/>
        <v>-</v>
      </c>
      <c r="CW56" s="168" t="str">
        <f t="shared" ca="1" si="269"/>
        <v>-</v>
      </c>
      <c r="CX56" s="168" t="str">
        <f t="shared" ca="1" si="269"/>
        <v>-</v>
      </c>
      <c r="CY56" s="168" t="str">
        <f t="shared" ca="1" si="269"/>
        <v>-</v>
      </c>
      <c r="CZ56" s="168">
        <f t="shared" ca="1" si="269"/>
        <v>0</v>
      </c>
      <c r="DA56" s="168" t="str">
        <f t="shared" ca="1" si="269"/>
        <v>-</v>
      </c>
      <c r="DB56" s="168" t="str">
        <f t="shared" ca="1" si="269"/>
        <v>-</v>
      </c>
      <c r="DC56" s="168" t="str">
        <f t="shared" ca="1" si="269"/>
        <v>-</v>
      </c>
      <c r="DD56" s="168" t="str">
        <f t="shared" ca="1" si="269"/>
        <v>-</v>
      </c>
      <c r="DE56" s="168" t="str">
        <f t="shared" ca="1" si="269"/>
        <v>-</v>
      </c>
      <c r="DF56" s="168">
        <f t="shared" ca="1" si="269"/>
        <v>0</v>
      </c>
      <c r="DG56" s="168">
        <f t="shared" ca="1" si="269"/>
        <v>0</v>
      </c>
      <c r="DH56" s="168">
        <f t="shared" ca="1" si="269"/>
        <v>0</v>
      </c>
      <c r="DI56" s="168">
        <f t="shared" ca="1" si="269"/>
        <v>0</v>
      </c>
      <c r="DJ56" s="168">
        <f t="shared" ca="1" si="269"/>
        <v>0</v>
      </c>
      <c r="DK56" s="168">
        <f t="shared" ca="1" si="269"/>
        <v>0</v>
      </c>
      <c r="DL56" s="168">
        <f t="shared" ca="1" si="269"/>
        <v>0</v>
      </c>
      <c r="DM56" s="168" t="str">
        <f t="shared" ca="1" si="269"/>
        <v>-</v>
      </c>
      <c r="DN56" s="168" t="str">
        <f t="shared" ca="1" si="269"/>
        <v>-</v>
      </c>
      <c r="DO56" s="168" t="str">
        <f t="shared" ca="1" si="269"/>
        <v>-</v>
      </c>
      <c r="DP56" s="168" t="str">
        <f t="shared" ca="1" si="269"/>
        <v>-</v>
      </c>
      <c r="DQ56" s="168" t="str">
        <f t="shared" ca="1" si="269"/>
        <v>-</v>
      </c>
      <c r="DR56" s="168" t="str">
        <f t="shared" ca="1" si="250"/>
        <v>-</v>
      </c>
      <c r="DS56" s="168" t="str">
        <f t="shared" ca="1" si="250"/>
        <v>-</v>
      </c>
      <c r="DT56" s="168" t="str">
        <f t="shared" ca="1" si="250"/>
        <v>-</v>
      </c>
      <c r="DU56" s="168" t="str">
        <f t="shared" ca="1" si="250"/>
        <v>-</v>
      </c>
      <c r="DV56" s="168" t="str">
        <f t="shared" ca="1" si="250"/>
        <v>-</v>
      </c>
      <c r="DW56" s="168" t="str">
        <f t="shared" ca="1" si="250"/>
        <v>-</v>
      </c>
      <c r="DX56" s="10"/>
      <c r="DY56" s="168">
        <f t="shared" ca="1" si="250"/>
        <v>1</v>
      </c>
      <c r="DZ56" s="168" t="str">
        <f t="shared" ca="1" si="250"/>
        <v>-</v>
      </c>
      <c r="EA56" s="168" t="str">
        <f t="shared" ca="1" si="250"/>
        <v>-</v>
      </c>
      <c r="EB56" s="168" t="str">
        <f t="shared" ca="1" si="250"/>
        <v>-</v>
      </c>
      <c r="EC56" s="168" t="str">
        <f t="shared" ca="1" si="250"/>
        <v>-</v>
      </c>
      <c r="ED56" s="168" t="b">
        <f t="shared" ca="1" si="250"/>
        <v>0</v>
      </c>
      <c r="EE56" s="168" t="str">
        <f t="shared" ca="1" si="250"/>
        <v>-</v>
      </c>
      <c r="EF56" s="168">
        <f t="shared" ca="1" si="250"/>
        <v>0</v>
      </c>
      <c r="EG56" s="168" t="str">
        <f t="shared" ca="1" si="250"/>
        <v>-</v>
      </c>
      <c r="EH56" s="166" cm="1">
        <f t="array" aca="1" ref="EH56" ca="1">INDEX(i.rev,$K56,EH$15)</f>
        <v>1</v>
      </c>
      <c r="EI56" s="168">
        <f t="shared" ca="1" si="251"/>
        <v>0</v>
      </c>
      <c r="EJ56" s="168">
        <f t="shared" ca="1" si="251"/>
        <v>1</v>
      </c>
      <c r="EK56" s="168">
        <f t="shared" ca="1" si="251"/>
        <v>0</v>
      </c>
      <c r="EL56" s="168">
        <f t="shared" ca="1" si="251"/>
        <v>1</v>
      </c>
      <c r="EM56" s="168">
        <f t="shared" ca="1" si="251"/>
        <v>1</v>
      </c>
      <c r="EN56" s="168">
        <f t="shared" ca="1" si="251"/>
        <v>1</v>
      </c>
      <c r="EO56" s="168">
        <f t="shared" ca="1" si="251"/>
        <v>0</v>
      </c>
      <c r="EP56" s="168">
        <f t="shared" ca="1" si="251"/>
        <v>0</v>
      </c>
      <c r="EQ56" s="168">
        <f t="shared" ca="1" si="251"/>
        <v>0</v>
      </c>
      <c r="ER56" s="168">
        <f t="shared" ca="1" si="251"/>
        <v>0</v>
      </c>
      <c r="ES56" s="168">
        <f t="shared" ca="1" si="251"/>
        <v>0</v>
      </c>
      <c r="ET56" s="168">
        <f t="shared" ca="1" si="251"/>
        <v>0</v>
      </c>
      <c r="EU56" s="168">
        <f t="shared" ca="1" si="251"/>
        <v>0</v>
      </c>
      <c r="EV56" s="168">
        <f t="shared" ca="1" si="251"/>
        <v>0</v>
      </c>
      <c r="EW56" s="168">
        <f t="shared" ca="1" si="251"/>
        <v>0</v>
      </c>
      <c r="EX56" s="168">
        <f t="shared" ca="1" si="251"/>
        <v>0</v>
      </c>
      <c r="EY56" s="166" cm="1">
        <f t="array" aca="1" ref="EY56" ca="1">INDEX(i.rev,$K56,EY$15)</f>
        <v>0</v>
      </c>
      <c r="EZ56" s="168">
        <f t="shared" ca="1" si="252"/>
        <v>0</v>
      </c>
      <c r="FA56" s="166" cm="1">
        <f t="array" aca="1" ref="FA56" ca="1">INDEX(i.rev,$K56,FA$15)</f>
        <v>1</v>
      </c>
      <c r="FB56" s="168">
        <f t="shared" ca="1" si="263"/>
        <v>0</v>
      </c>
      <c r="FC56" s="168">
        <f t="shared" ca="1" si="263"/>
        <v>0</v>
      </c>
      <c r="FD56" s="168">
        <f t="shared" ca="1" si="263"/>
        <v>0</v>
      </c>
      <c r="FE56" s="168">
        <f t="shared" ca="1" si="263"/>
        <v>0</v>
      </c>
      <c r="FF56" s="168">
        <f t="shared" ca="1" si="263"/>
        <v>0</v>
      </c>
      <c r="FG56" s="168">
        <f t="shared" ca="1" si="263"/>
        <v>0</v>
      </c>
      <c r="FH56" s="168">
        <f t="shared" ca="1" si="263"/>
        <v>0</v>
      </c>
      <c r="FI56" s="10">
        <v>4</v>
      </c>
      <c r="FJ56" s="168" t="str">
        <f t="shared" ca="1" si="263"/>
        <v>-</v>
      </c>
      <c r="FK56" s="168" t="str">
        <f t="shared" ca="1" si="263"/>
        <v>-</v>
      </c>
      <c r="FL56" s="168" t="str">
        <f t="shared" ca="1" si="263"/>
        <v>-</v>
      </c>
      <c r="FM56" s="168" t="str">
        <f t="shared" ca="1" si="263"/>
        <v>-</v>
      </c>
      <c r="FN56" s="168" t="str">
        <f t="shared" ca="1" si="263"/>
        <v>-</v>
      </c>
      <c r="FO56" s="166" t="b">
        <f t="shared" si="254"/>
        <v>0</v>
      </c>
      <c r="FP56" s="166" t="b">
        <f t="shared" si="254"/>
        <v>0</v>
      </c>
      <c r="FQ56" s="166" t="b">
        <f t="shared" si="254"/>
        <v>1</v>
      </c>
      <c r="FR56" s="168">
        <f t="shared" ca="1" si="263"/>
        <v>0</v>
      </c>
      <c r="FS56" s="166">
        <f t="shared" ca="1" si="264"/>
        <v>1</v>
      </c>
      <c r="FT56" s="166">
        <f t="shared" ca="1" si="264"/>
        <v>1</v>
      </c>
      <c r="FU56" s="168" t="str">
        <f t="shared" ca="1" si="263"/>
        <v>-</v>
      </c>
      <c r="FV56" s="168" t="str">
        <f t="shared" ca="1" si="263"/>
        <v>-</v>
      </c>
      <c r="FW56" s="168" t="str">
        <f t="shared" ca="1" si="263"/>
        <v>-</v>
      </c>
      <c r="FX56" s="168" t="str">
        <f t="shared" ca="1" si="263"/>
        <v>-</v>
      </c>
      <c r="FY56" s="168" t="str">
        <f t="shared" ca="1" si="263"/>
        <v>-</v>
      </c>
      <c r="FZ56" s="168" t="str">
        <f t="shared" ca="1" si="263"/>
        <v>-</v>
      </c>
      <c r="GA56" s="168" t="str">
        <f t="shared" ca="1" si="263"/>
        <v>-</v>
      </c>
      <c r="GB56" s="168" t="str">
        <f t="shared" ca="1" si="263"/>
        <v>-</v>
      </c>
      <c r="GC56" s="168" t="str">
        <f t="shared" ca="1" si="263"/>
        <v>-</v>
      </c>
      <c r="GD56" s="168" t="b">
        <f t="shared" ca="1" si="263"/>
        <v>1</v>
      </c>
      <c r="GE56" s="168" t="str">
        <f t="shared" ca="1" si="263"/>
        <v>-</v>
      </c>
      <c r="GF56" s="168" t="str">
        <f t="shared" ca="1" si="263"/>
        <v>-</v>
      </c>
      <c r="GG56" s="168" t="str">
        <f t="shared" ca="1" si="263"/>
        <v>-</v>
      </c>
      <c r="GH56" s="168" t="str">
        <f t="shared" ca="1" si="263"/>
        <v>-</v>
      </c>
      <c r="GI56" s="168" t="str">
        <f t="shared" ca="1" si="263"/>
        <v>-</v>
      </c>
      <c r="GJ56" s="168" t="str">
        <f t="shared" ca="1" si="263"/>
        <v>-</v>
      </c>
      <c r="GK56" s="168" t="str">
        <f t="shared" ca="1" si="263"/>
        <v>-</v>
      </c>
      <c r="GL56" s="168" t="str">
        <f t="shared" ca="1" si="263"/>
        <v>-</v>
      </c>
      <c r="GM56" s="168" t="str">
        <f t="shared" ca="1" si="263"/>
        <v>-</v>
      </c>
      <c r="GN56" s="168" t="str">
        <f t="shared" ca="1" si="263"/>
        <v>-</v>
      </c>
      <c r="GO56" s="168" t="str">
        <f t="shared" ca="1" si="263"/>
        <v>-</v>
      </c>
      <c r="GP56" s="168" t="str">
        <f t="shared" ca="1" si="263"/>
        <v>-</v>
      </c>
      <c r="GQ56" s="168" t="str">
        <f t="shared" ca="1" si="263"/>
        <v>-</v>
      </c>
      <c r="GR56" s="168" t="str">
        <f t="shared" ca="1" si="263"/>
        <v>-</v>
      </c>
      <c r="GS56" s="168">
        <f t="shared" ca="1" si="263"/>
        <v>500</v>
      </c>
      <c r="GT56" s="168">
        <f t="shared" ca="1" si="263"/>
        <v>500</v>
      </c>
      <c r="GU56" s="168" t="str">
        <f t="shared" ca="1" si="263"/>
        <v>-</v>
      </c>
      <c r="GV56" s="117">
        <f t="shared" si="271"/>
        <v>817</v>
      </c>
      <c r="GW56" s="117">
        <f t="shared" si="270"/>
        <v>997</v>
      </c>
      <c r="GX56" s="193" t="b">
        <v>1</v>
      </c>
      <c r="GY56" s="193">
        <v>0</v>
      </c>
      <c r="GZ56" s="193">
        <v>30</v>
      </c>
      <c r="HA56" s="193">
        <v>30</v>
      </c>
      <c r="HB56" s="193">
        <v>0</v>
      </c>
      <c r="HC56" s="193">
        <v>0</v>
      </c>
      <c r="HD56" s="193">
        <v>30</v>
      </c>
      <c r="HE56" s="193">
        <v>0</v>
      </c>
      <c r="HF56" s="193">
        <v>0</v>
      </c>
      <c r="HG56" s="193">
        <v>30</v>
      </c>
      <c r="HH56" s="193">
        <v>30</v>
      </c>
      <c r="HI56" s="193">
        <v>0</v>
      </c>
      <c r="HJ56" s="193">
        <v>0</v>
      </c>
      <c r="HK56" s="193">
        <v>0</v>
      </c>
      <c r="HL56" s="193">
        <v>0</v>
      </c>
      <c r="HM56" s="193">
        <v>0</v>
      </c>
      <c r="HN56" s="193">
        <v>131.36000000000001</v>
      </c>
      <c r="HO56" s="193">
        <v>0</v>
      </c>
      <c r="HP56" s="193">
        <v>131.36000000000001</v>
      </c>
      <c r="HQ56" s="193">
        <v>131.36000000000001</v>
      </c>
      <c r="HR56" s="193">
        <v>0</v>
      </c>
      <c r="HS56" s="193">
        <v>131.36000000000001</v>
      </c>
      <c r="HT56" s="193">
        <v>131.36000000000001</v>
      </c>
      <c r="HU56" s="193">
        <v>0</v>
      </c>
      <c r="HV56" s="193">
        <v>0</v>
      </c>
      <c r="HW56" s="193">
        <v>131.36000000000001</v>
      </c>
      <c r="HX56" s="193">
        <v>131.36000000000001</v>
      </c>
      <c r="HY56" s="193">
        <v>89.55</v>
      </c>
      <c r="HZ56" s="193">
        <v>131.36000000000001</v>
      </c>
      <c r="IA56" s="193">
        <v>89.55</v>
      </c>
      <c r="IB56" s="193">
        <v>150</v>
      </c>
      <c r="IC56" s="193">
        <v>150</v>
      </c>
      <c r="ID56" s="193">
        <v>0</v>
      </c>
      <c r="IE56" s="193">
        <v>0</v>
      </c>
      <c r="IF56" s="193">
        <v>150</v>
      </c>
      <c r="IG56" s="193">
        <v>0</v>
      </c>
      <c r="IH56" s="193">
        <v>0</v>
      </c>
      <c r="II56" s="193">
        <v>150</v>
      </c>
      <c r="IJ56" s="193">
        <v>150</v>
      </c>
      <c r="IK56" s="193">
        <v>0</v>
      </c>
      <c r="IL56" s="193">
        <v>0</v>
      </c>
      <c r="IM56" s="193">
        <v>0</v>
      </c>
      <c r="IN56" s="193">
        <v>0</v>
      </c>
      <c r="IO56" s="193">
        <v>0</v>
      </c>
      <c r="IP56" s="193">
        <v>0</v>
      </c>
      <c r="IQ56" s="193">
        <v>0</v>
      </c>
      <c r="IR56" s="193">
        <v>0</v>
      </c>
      <c r="IS56" s="193">
        <v>0</v>
      </c>
      <c r="IT56" s="193">
        <v>0</v>
      </c>
      <c r="IU56" s="193">
        <v>0</v>
      </c>
      <c r="IV56" s="193">
        <v>0</v>
      </c>
      <c r="IW56" s="193">
        <v>0</v>
      </c>
      <c r="IX56" s="193">
        <v>0</v>
      </c>
      <c r="IY56" s="193">
        <v>0</v>
      </c>
      <c r="IZ56" s="10"/>
      <c r="JA56" s="166">
        <f t="shared" ca="1" si="229"/>
        <v>4.4999999999999998E-2</v>
      </c>
      <c r="JB56" s="166">
        <f t="shared" ca="1" si="230"/>
        <v>4.4999999999999998E-2</v>
      </c>
      <c r="JC56" s="168">
        <f t="shared" ca="1" si="255"/>
        <v>1</v>
      </c>
      <c r="JD56" s="168">
        <f t="shared" ca="1" si="255"/>
        <v>0</v>
      </c>
      <c r="JE56" s="168">
        <f t="shared" ca="1" si="255"/>
        <v>1</v>
      </c>
      <c r="JF56" s="168">
        <f t="shared" ca="1" si="255"/>
        <v>1</v>
      </c>
      <c r="JG56" s="168">
        <f t="shared" ca="1" si="255"/>
        <v>0</v>
      </c>
      <c r="JH56" s="168">
        <f t="shared" ca="1" si="255"/>
        <v>70</v>
      </c>
      <c r="JI56" s="168">
        <f t="shared" ca="1" si="255"/>
        <v>50</v>
      </c>
      <c r="JJ56" s="168">
        <f t="shared" ca="1" si="255"/>
        <v>70</v>
      </c>
      <c r="JK56" s="168">
        <f t="shared" ca="1" si="255"/>
        <v>50</v>
      </c>
      <c r="JL56" s="166">
        <f t="shared" ca="1" si="256"/>
        <v>1</v>
      </c>
      <c r="JM56" s="166">
        <f t="shared" ca="1" si="257"/>
        <v>1</v>
      </c>
      <c r="JN56" s="166">
        <f t="shared" ca="1" si="258"/>
        <v>1</v>
      </c>
      <c r="JO56" s="166">
        <f t="shared" ca="1" si="266"/>
        <v>1</v>
      </c>
      <c r="JP56" s="166">
        <f t="shared" ca="1" si="266"/>
        <v>1</v>
      </c>
      <c r="JQ56" s="168">
        <f t="shared" ca="1" si="255"/>
        <v>1</v>
      </c>
      <c r="JR56" s="10"/>
      <c r="JS56" s="168">
        <f t="shared" ca="1" si="255"/>
        <v>1</v>
      </c>
      <c r="JT56" s="166">
        <f t="shared" ca="1" si="233"/>
        <v>1</v>
      </c>
      <c r="JU56" s="168">
        <f t="shared" ca="1" si="255"/>
        <v>1</v>
      </c>
      <c r="JV56" s="168">
        <f t="shared" ca="1" si="255"/>
        <v>1</v>
      </c>
      <c r="JW56" s="168">
        <f t="shared" ca="1" si="255"/>
        <v>1</v>
      </c>
      <c r="JX56" s="168">
        <f t="shared" ca="1" si="255"/>
        <v>1</v>
      </c>
      <c r="JY56" s="168">
        <f t="shared" ca="1" si="255"/>
        <v>1</v>
      </c>
      <c r="JZ56" s="168">
        <f t="shared" ca="1" si="255"/>
        <v>1</v>
      </c>
      <c r="KA56" s="166">
        <f t="shared" ca="1" si="234"/>
        <v>1</v>
      </c>
      <c r="KB56" s="166">
        <f t="shared" ca="1" si="235"/>
        <v>1</v>
      </c>
      <c r="KC56" s="166">
        <f t="shared" ca="1" si="236"/>
        <v>1</v>
      </c>
      <c r="KD56" s="166" t="str">
        <f t="shared" ca="1" si="237"/>
        <v>-</v>
      </c>
      <c r="KE56" s="166" t="str">
        <f t="shared" ca="1" si="238"/>
        <v>-</v>
      </c>
      <c r="KF56" s="166" t="str">
        <f t="shared" ca="1" si="239"/>
        <v>-</v>
      </c>
      <c r="KG56" s="166" t="b">
        <f t="shared" ca="1" si="240"/>
        <v>0</v>
      </c>
      <c r="KH56" s="168">
        <f t="shared" ca="1" si="255"/>
        <v>0</v>
      </c>
      <c r="KI56" s="27">
        <v>0</v>
      </c>
    </row>
    <row r="57" spans="1:295" s="148" customFormat="1" outlineLevel="1">
      <c r="A57" s="126">
        <f t="shared" si="241"/>
        <v>52</v>
      </c>
      <c r="B57" s="126">
        <f t="shared" si="242"/>
        <v>13</v>
      </c>
      <c r="C57" s="148">
        <v>101</v>
      </c>
      <c r="D57" s="148" t="s">
        <v>884</v>
      </c>
      <c r="E57" s="148" t="b">
        <v>1</v>
      </c>
      <c r="F57" s="148" t="b">
        <v>0</v>
      </c>
      <c r="G57" s="148" t="b">
        <f t="shared" si="267"/>
        <v>1</v>
      </c>
      <c r="H57" s="144">
        <v>3</v>
      </c>
      <c r="I57" s="32">
        <v>2</v>
      </c>
      <c r="J57" s="144">
        <f t="shared" ca="1" si="244"/>
        <v>1</v>
      </c>
      <c r="K57" s="144">
        <f t="shared" ca="1" si="244"/>
        <v>1</v>
      </c>
      <c r="L57" s="144">
        <f t="shared" ca="1" si="244"/>
        <v>1</v>
      </c>
      <c r="M57" s="144">
        <f t="shared" ca="1" si="244"/>
        <v>1</v>
      </c>
      <c r="N57" s="144">
        <f t="shared" ca="1" si="244"/>
        <v>1</v>
      </c>
      <c r="O57" s="144">
        <f t="shared" ca="1" si="244"/>
        <v>1</v>
      </c>
      <c r="P57" s="144">
        <f t="shared" ca="1" si="244"/>
        <v>1</v>
      </c>
      <c r="Q57" s="144">
        <f t="shared" ca="1" si="244"/>
        <v>1</v>
      </c>
      <c r="R57" s="144">
        <f t="shared" ca="1" si="244"/>
        <v>2</v>
      </c>
      <c r="S57" s="144">
        <f t="shared" ca="1" si="244"/>
        <v>1</v>
      </c>
      <c r="T57" s="144">
        <f t="shared" ca="1" si="244"/>
        <v>1</v>
      </c>
      <c r="U57" s="144">
        <f t="shared" ca="1" si="244"/>
        <v>1</v>
      </c>
      <c r="V57" s="144">
        <f t="shared" ca="1" si="244"/>
        <v>1</v>
      </c>
      <c r="W57" s="144">
        <f t="shared" ca="1" si="244"/>
        <v>1</v>
      </c>
      <c r="X57" s="144">
        <f t="shared" ca="1" si="244"/>
        <v>1</v>
      </c>
      <c r="Y57" s="144">
        <f t="shared" ca="1" si="244"/>
        <v>1</v>
      </c>
      <c r="AA57" s="162" t="str" cm="1">
        <f t="array" aca="1" ref="AA57" ca="1">TEXT(LEFT(OFFSET(AA57,-1,0),5)+1,"00000")&amp;MID(OFFSET(AA57,-1,0),6,FIND(" ",OFFSET(AA57,-1,0),7)-5)
&amp;INDEX(DataMaster!$B$10:$B$12,$I57)&amp;IF($J57=1,""," Risk"&amp;INDEX(i.risk_aversion,$J57,1))&amp;IF($K57=1,""," REV"&amp;INDEX(DataMaster!$B$54:$B$58,$K57))&amp;IF($L57=1,""," Minroe"&amp;INDEX(minroe,$L57))&amp;IF($M57=1,""," Overdraw"&amp;INDEX(overdraw,$M57))
&amp;IF($N57=1,""," Mach"&amp;INDEX(i.mach_option,$N57))
&amp;IF($O57=1,""," Interest"&amp;INDEX(i.interest_rate,$O57))&amp;IF($P57=1,""," Opp cost"&amp;INDEX(i.opp_cost_capital,$P57))&amp;IF($Q57=1,""," Casual_ub"&amp;INDEX(i.casual_ub,$Q57))&amp;IF($R57=1,""," Cropgraze"&amp;INDEX(i.cropgraze_inc,$R57))
&amp;IF($S57=1,""," Yield"&amp;INDEX(i.all_rot_yield,$S57))&amp;IF($T57=1,""," Pasture"&amp;INDEX(i.pasture_prod,$T57))&amp;IF($U57=1,""," Scan"&amp;INDEX(i.scan,$U57))
&amp;IF($JL57=1,""," WP"&amp;TEXT($JL57*100,"000p"))&amp;IF($JM57=1,""," MP"&amp;TEXT($JM57*100,"000p"))&amp;IF($JN57=1,""," GP"&amp;TEXT($JN57*100,"000p"))&amp;IF($JO57=1,""," Can"&amp;TEXT($JO57*100,"000p"))
&amp;" (F"&amp;3+IFERROR(1*$CH57,0)+IFERROR(1*$CI57,0)&amp;3-IFERROR(1*NOT($CK57),0)&amp;"N"&amp;$CP57&amp;$CQ57&amp;")"
&amp;IFERROR(" pas%"&amp;FK57/2130*100,"")&amp;IFERROR(" SR "&amp;FM57/1,"")&amp;IFERROR(" Sup "&amp;FN57/1,"")&amp;IF(JH57=50," 50 percentile prices","")&amp;IFERROR(" Min_sale_age_"&amp;GV57/1,"")&amp;IF($GX57=TRUE," Rot_constrained","")</f>
        <v>612350032 DSP CropgrazeFALSE (F33N11) Min_sale_age_997 Rot_constrained</v>
      </c>
      <c r="AB57" s="10" t="str">
        <f ca="1">IF(COUNTIF(AA$5:AA57,AA57)=1,"-","Dup")</f>
        <v>-</v>
      </c>
      <c r="AC57" s="10"/>
      <c r="AD57" s="167" t="b">
        <v>0</v>
      </c>
      <c r="AE57" s="167" t="b">
        <v>0</v>
      </c>
      <c r="AF57" s="167" t="b">
        <v>0</v>
      </c>
      <c r="AG57" s="167" t="b">
        <v>0</v>
      </c>
      <c r="AH57" s="167" t="b">
        <v>0</v>
      </c>
      <c r="AI57" s="167" t="b">
        <v>1</v>
      </c>
      <c r="AJ57" s="10"/>
      <c r="AK57" s="166" t="b">
        <f t="shared" si="245"/>
        <v>0</v>
      </c>
      <c r="AL57" s="166" t="str">
        <f t="shared" si="245"/>
        <v>-</v>
      </c>
      <c r="AM57" s="166" t="b">
        <f t="shared" si="245"/>
        <v>0</v>
      </c>
      <c r="AN57" s="166" t="b">
        <f t="shared" si="245"/>
        <v>1</v>
      </c>
      <c r="AO57" s="166" t="b">
        <f t="shared" si="245"/>
        <v>0</v>
      </c>
      <c r="AP57" s="166" t="b">
        <f t="shared" si="245"/>
        <v>0</v>
      </c>
      <c r="AQ57" s="166">
        <f t="shared" ca="1" si="215"/>
        <v>0</v>
      </c>
      <c r="AR57" s="166" t="b">
        <f t="shared" ca="1" si="246"/>
        <v>0</v>
      </c>
      <c r="AS57" s="166" t="b">
        <f t="shared" ca="1" si="246"/>
        <v>0</v>
      </c>
      <c r="AT57" s="166" t="str">
        <f t="shared" ca="1" si="246"/>
        <v>-</v>
      </c>
      <c r="AU57" s="166" t="str">
        <f t="shared" ca="1" si="246"/>
        <v>-</v>
      </c>
      <c r="AV57" s="166" t="str">
        <f t="shared" ca="1" si="246"/>
        <v>-</v>
      </c>
      <c r="AW57" s="10"/>
      <c r="AX57" s="166" t="b">
        <f t="shared" si="217"/>
        <v>1</v>
      </c>
      <c r="AY57" s="168" t="b">
        <f t="shared" ca="1" si="247"/>
        <v>1</v>
      </c>
      <c r="AZ57" s="168" t="b">
        <f t="shared" ca="1" si="247"/>
        <v>1</v>
      </c>
      <c r="BA57" s="167">
        <f t="shared" si="261"/>
        <v>3208</v>
      </c>
      <c r="BB57" s="168" t="str">
        <f t="shared" ca="1" si="247"/>
        <v>-</v>
      </c>
      <c r="BC57" s="168" t="str">
        <f t="shared" ca="1" si="247"/>
        <v>-</v>
      </c>
      <c r="BD57" s="168" t="str">
        <f t="shared" ca="1" si="247"/>
        <v>-</v>
      </c>
      <c r="BE57" s="168" t="str">
        <f t="shared" ca="1" si="247"/>
        <v>-</v>
      </c>
      <c r="BF57" s="168" t="str">
        <f t="shared" ca="1" si="247"/>
        <v>-</v>
      </c>
      <c r="BG57" s="168">
        <f t="shared" ca="1" si="247"/>
        <v>1</v>
      </c>
      <c r="BH57" s="168">
        <f t="shared" ca="1" si="247"/>
        <v>1</v>
      </c>
      <c r="BI57" s="168" t="str">
        <f t="shared" ca="1" si="247"/>
        <v>-</v>
      </c>
      <c r="BJ57" s="168" t="str">
        <f t="shared" ca="1" si="247"/>
        <v>-</v>
      </c>
      <c r="BK57" s="10"/>
      <c r="BL57" s="168" t="str">
        <f t="shared" ca="1" si="247"/>
        <v>-</v>
      </c>
      <c r="BM57" s="168" t="str">
        <f t="shared" ca="1" si="247"/>
        <v>-</v>
      </c>
      <c r="BN57" s="168" t="str">
        <f t="shared" ref="BN57:BV59" ca="1" si="272">OFFSET(BN$5,$B57,0)</f>
        <v>-</v>
      </c>
      <c r="BO57" s="168" t="str">
        <f t="shared" ca="1" si="272"/>
        <v>-</v>
      </c>
      <c r="BP57" s="168" t="str">
        <f t="shared" ca="1" si="272"/>
        <v>-</v>
      </c>
      <c r="BQ57" s="168" t="str">
        <f t="shared" ca="1" si="272"/>
        <v>-</v>
      </c>
      <c r="BR57" s="168" t="str">
        <f t="shared" ca="1" si="272"/>
        <v>-</v>
      </c>
      <c r="BS57" s="168" t="str">
        <f t="shared" ca="1" si="272"/>
        <v>-</v>
      </c>
      <c r="BT57" s="168" t="str">
        <f t="shared" ca="1" si="272"/>
        <v>-</v>
      </c>
      <c r="BU57" s="168" t="str">
        <f t="shared" ca="1" si="272"/>
        <v>-</v>
      </c>
      <c r="BV57" s="168" t="str">
        <f t="shared" ca="1" si="272"/>
        <v>-</v>
      </c>
      <c r="BW57" s="166" t="str" cm="1">
        <f t="array" aca="1" ref="BW57" ca="1">INDEX(i.rev,$K57,BW$15)</f>
        <v>-</v>
      </c>
      <c r="BX57" s="166" t="str" cm="1">
        <f t="array" aca="1" ref="BX57" ca="1">INDEX(i.rev,$K57,BX$15)</f>
        <v>-</v>
      </c>
      <c r="BY57" s="166" t="str" cm="1">
        <f t="array" aca="1" ref="BY57" ca="1">INDEX(i.rev,$K57,BY$15)</f>
        <v>-</v>
      </c>
      <c r="BZ57" s="166" t="str" cm="1">
        <f t="array" aca="1" ref="BZ57" ca="1">INDEX(i.rev,$K57,BZ$15)</f>
        <v>-</v>
      </c>
      <c r="CA57" s="166" t="str" cm="1">
        <f t="array" aca="1" ref="CA57" ca="1">INDEX(i.rev,$K57,CA$15)</f>
        <v>-</v>
      </c>
      <c r="CB57" s="166" t="str" cm="1">
        <f t="array" aca="1" ref="CB57" ca="1">INDEX(i.rev,$K57,CB$15)</f>
        <v>-</v>
      </c>
      <c r="CC57" s="166" t="str" cm="1">
        <f t="array" aca="1" ref="CC57" ca="1">INDEX(i.rev,$K57,CC$15)</f>
        <v>-</v>
      </c>
      <c r="CD57" s="166" t="str" cm="1">
        <f t="array" aca="1" ref="CD57" ca="1">INDEX(i.rev,$K57,CD$15)</f>
        <v>-</v>
      </c>
      <c r="CE57" s="166" t="str" cm="1">
        <f t="array" aca="1" ref="CE57" ca="1">INDEX(i.rev,$K57,CE$15)</f>
        <v>-</v>
      </c>
      <c r="CF57" s="166" t="str" cm="1">
        <f t="array" aca="1" ref="CF57" ca="1">INDEX(i.rev,$K57,CF$15)</f>
        <v>-</v>
      </c>
      <c r="CG57" s="10"/>
      <c r="CH57" s="168" t="str">
        <f t="shared" ca="1" si="269"/>
        <v>-</v>
      </c>
      <c r="CI57" s="168" t="str">
        <f t="shared" ca="1" si="269"/>
        <v>-</v>
      </c>
      <c r="CJ57" s="168" t="str">
        <f t="shared" ca="1" si="269"/>
        <v>-</v>
      </c>
      <c r="CK57" s="168" t="str">
        <f t="shared" ca="1" si="269"/>
        <v>-</v>
      </c>
      <c r="CL57" s="168" t="str">
        <f t="shared" ca="1" si="269"/>
        <v>-</v>
      </c>
      <c r="CM57" s="168" t="str">
        <f t="shared" ca="1" si="269"/>
        <v>-</v>
      </c>
      <c r="CN57" s="168" t="str">
        <f t="shared" ca="1" si="269"/>
        <v>-</v>
      </c>
      <c r="CO57" s="168" t="str">
        <f t="shared" ca="1" si="269"/>
        <v>-</v>
      </c>
      <c r="CP57" s="199">
        <v>1</v>
      </c>
      <c r="CQ57" s="199">
        <v>1</v>
      </c>
      <c r="CR57" s="168">
        <f t="shared" ca="1" si="269"/>
        <v>0</v>
      </c>
      <c r="CS57" s="168" t="str">
        <f t="shared" ca="1" si="269"/>
        <v>-</v>
      </c>
      <c r="CT57" s="168" t="str">
        <f t="shared" ca="1" si="269"/>
        <v>-</v>
      </c>
      <c r="CU57" s="168" t="str">
        <f t="shared" ca="1" si="269"/>
        <v>-</v>
      </c>
      <c r="CV57" s="168" t="str">
        <f t="shared" ca="1" si="269"/>
        <v>-</v>
      </c>
      <c r="CW57" s="168" t="str">
        <f t="shared" ca="1" si="269"/>
        <v>-</v>
      </c>
      <c r="CX57" s="168" t="str">
        <f t="shared" ca="1" si="269"/>
        <v>-</v>
      </c>
      <c r="CY57" s="168" t="str">
        <f t="shared" ca="1" si="269"/>
        <v>-</v>
      </c>
      <c r="CZ57" s="168">
        <f t="shared" ca="1" si="269"/>
        <v>0</v>
      </c>
      <c r="DA57" s="168" t="str">
        <f t="shared" ca="1" si="269"/>
        <v>-</v>
      </c>
      <c r="DB57" s="168" t="str">
        <f t="shared" ca="1" si="269"/>
        <v>-</v>
      </c>
      <c r="DC57" s="168" t="str">
        <f t="shared" ca="1" si="269"/>
        <v>-</v>
      </c>
      <c r="DD57" s="168" t="str">
        <f t="shared" ca="1" si="269"/>
        <v>-</v>
      </c>
      <c r="DE57" s="168" t="str">
        <f t="shared" ca="1" si="269"/>
        <v>-</v>
      </c>
      <c r="DF57" s="168">
        <f t="shared" ca="1" si="269"/>
        <v>0</v>
      </c>
      <c r="DG57" s="168">
        <f t="shared" ca="1" si="269"/>
        <v>0</v>
      </c>
      <c r="DH57" s="168">
        <f t="shared" ca="1" si="269"/>
        <v>0</v>
      </c>
      <c r="DI57" s="168">
        <f t="shared" ca="1" si="269"/>
        <v>0</v>
      </c>
      <c r="DJ57" s="168">
        <f t="shared" ca="1" si="269"/>
        <v>0</v>
      </c>
      <c r="DK57" s="168">
        <f t="shared" ca="1" si="269"/>
        <v>0</v>
      </c>
      <c r="DL57" s="168">
        <f t="shared" ca="1" si="269"/>
        <v>0</v>
      </c>
      <c r="DM57" s="168" t="str">
        <f t="shared" ca="1" si="269"/>
        <v>-</v>
      </c>
      <c r="DN57" s="168" t="str">
        <f t="shared" ca="1" si="269"/>
        <v>-</v>
      </c>
      <c r="DO57" s="168" t="str">
        <f t="shared" ca="1" si="269"/>
        <v>-</v>
      </c>
      <c r="DP57" s="168" t="str">
        <f t="shared" ca="1" si="269"/>
        <v>-</v>
      </c>
      <c r="DQ57" s="168" t="str">
        <f t="shared" ca="1" si="269"/>
        <v>-</v>
      </c>
      <c r="DR57" s="168" t="str">
        <f t="shared" ca="1" si="250"/>
        <v>-</v>
      </c>
      <c r="DS57" s="168" t="str">
        <f t="shared" ca="1" si="250"/>
        <v>-</v>
      </c>
      <c r="DT57" s="168" t="str">
        <f t="shared" ca="1" si="250"/>
        <v>-</v>
      </c>
      <c r="DU57" s="168" t="str">
        <f t="shared" ca="1" si="250"/>
        <v>-</v>
      </c>
      <c r="DV57" s="168" t="str">
        <f t="shared" ca="1" si="250"/>
        <v>-</v>
      </c>
      <c r="DW57" s="168" t="str">
        <f t="shared" ca="1" si="250"/>
        <v>-</v>
      </c>
      <c r="DX57" s="10"/>
      <c r="DY57" s="168">
        <f t="shared" ca="1" si="250"/>
        <v>1</v>
      </c>
      <c r="DZ57" s="168" t="str">
        <f t="shared" ca="1" si="250"/>
        <v>-</v>
      </c>
      <c r="EA57" s="168" t="str">
        <f t="shared" ca="1" si="250"/>
        <v>-</v>
      </c>
      <c r="EB57" s="168" t="str">
        <f t="shared" ca="1" si="250"/>
        <v>-</v>
      </c>
      <c r="EC57" s="168" t="str">
        <f t="shared" ca="1" si="250"/>
        <v>-</v>
      </c>
      <c r="ED57" s="168" t="b">
        <f t="shared" ca="1" si="250"/>
        <v>0</v>
      </c>
      <c r="EE57" s="168" t="str">
        <f t="shared" ca="1" si="250"/>
        <v>-</v>
      </c>
      <c r="EF57" s="168">
        <f t="shared" ca="1" si="250"/>
        <v>0</v>
      </c>
      <c r="EG57" s="168" t="str">
        <f t="shared" ca="1" si="250"/>
        <v>-</v>
      </c>
      <c r="EH57" s="166" cm="1">
        <f t="array" aca="1" ref="EH57" ca="1">INDEX(i.rev,$K57,EH$15)</f>
        <v>1</v>
      </c>
      <c r="EI57" s="168">
        <f t="shared" ca="1" si="251"/>
        <v>0</v>
      </c>
      <c r="EJ57" s="168">
        <f t="shared" ca="1" si="251"/>
        <v>1</v>
      </c>
      <c r="EK57" s="168">
        <f t="shared" ca="1" si="251"/>
        <v>0</v>
      </c>
      <c r="EL57" s="168">
        <f t="shared" ca="1" si="251"/>
        <v>1</v>
      </c>
      <c r="EM57" s="168">
        <f t="shared" ca="1" si="251"/>
        <v>1</v>
      </c>
      <c r="EN57" s="168">
        <f t="shared" ca="1" si="251"/>
        <v>1</v>
      </c>
      <c r="EO57" s="168">
        <f t="shared" ca="1" si="251"/>
        <v>0</v>
      </c>
      <c r="EP57" s="168">
        <f t="shared" ca="1" si="251"/>
        <v>0</v>
      </c>
      <c r="EQ57" s="168">
        <f t="shared" ca="1" si="251"/>
        <v>0</v>
      </c>
      <c r="ER57" s="168">
        <f t="shared" ca="1" si="251"/>
        <v>0</v>
      </c>
      <c r="ES57" s="168">
        <f t="shared" ca="1" si="251"/>
        <v>0</v>
      </c>
      <c r="ET57" s="168">
        <f t="shared" ca="1" si="251"/>
        <v>0</v>
      </c>
      <c r="EU57" s="168">
        <f t="shared" ca="1" si="251"/>
        <v>0</v>
      </c>
      <c r="EV57" s="168">
        <f t="shared" ca="1" si="251"/>
        <v>0</v>
      </c>
      <c r="EW57" s="168">
        <f t="shared" ca="1" si="251"/>
        <v>0</v>
      </c>
      <c r="EX57" s="168">
        <f t="shared" ca="1" si="251"/>
        <v>0</v>
      </c>
      <c r="EY57" s="166" cm="1">
        <f t="array" aca="1" ref="EY57" ca="1">INDEX(i.rev,$K57,EY$15)</f>
        <v>0</v>
      </c>
      <c r="EZ57" s="168">
        <f t="shared" ca="1" si="252"/>
        <v>0</v>
      </c>
      <c r="FA57" s="166" cm="1">
        <f t="array" aca="1" ref="FA57" ca="1">INDEX(i.rev,$K57,FA$15)</f>
        <v>1</v>
      </c>
      <c r="FB57" s="168">
        <f t="shared" ca="1" si="263"/>
        <v>0</v>
      </c>
      <c r="FC57" s="168">
        <f t="shared" ca="1" si="263"/>
        <v>0</v>
      </c>
      <c r="FD57" s="168">
        <f t="shared" ca="1" si="263"/>
        <v>0</v>
      </c>
      <c r="FE57" s="168">
        <f t="shared" ca="1" si="263"/>
        <v>0</v>
      </c>
      <c r="FF57" s="168">
        <f t="shared" ca="1" si="263"/>
        <v>0</v>
      </c>
      <c r="FG57" s="168">
        <f t="shared" ca="1" si="263"/>
        <v>0</v>
      </c>
      <c r="FH57" s="168">
        <f t="shared" ca="1" si="263"/>
        <v>0</v>
      </c>
      <c r="FI57" s="10">
        <v>5</v>
      </c>
      <c r="FJ57" s="168" t="str">
        <f t="shared" ca="1" si="263"/>
        <v>-</v>
      </c>
      <c r="FK57" s="168" t="str">
        <f t="shared" ca="1" si="263"/>
        <v>-</v>
      </c>
      <c r="FL57" s="168" t="str">
        <f t="shared" ca="1" si="263"/>
        <v>-</v>
      </c>
      <c r="FM57" s="168" t="str">
        <f t="shared" ca="1" si="263"/>
        <v>-</v>
      </c>
      <c r="FN57" s="168" t="str">
        <f t="shared" ca="1" si="262"/>
        <v>-</v>
      </c>
      <c r="FO57" s="166" t="b">
        <f t="shared" si="254"/>
        <v>0</v>
      </c>
      <c r="FP57" s="166" t="b">
        <f t="shared" si="254"/>
        <v>0</v>
      </c>
      <c r="FQ57" s="166" t="b">
        <f t="shared" si="254"/>
        <v>1</v>
      </c>
      <c r="FR57" s="168">
        <f t="shared" ca="1" si="263"/>
        <v>0</v>
      </c>
      <c r="FS57" s="166">
        <f t="shared" ca="1" si="264"/>
        <v>1</v>
      </c>
      <c r="FT57" s="166">
        <f t="shared" ca="1" si="264"/>
        <v>1</v>
      </c>
      <c r="FU57" s="168" t="str">
        <f t="shared" ca="1" si="263"/>
        <v>-</v>
      </c>
      <c r="FV57" s="168" t="str">
        <f t="shared" ca="1" si="263"/>
        <v>-</v>
      </c>
      <c r="FW57" s="168" t="str">
        <f t="shared" ca="1" si="263"/>
        <v>-</v>
      </c>
      <c r="FX57" s="168" t="str">
        <f t="shared" ca="1" si="263"/>
        <v>-</v>
      </c>
      <c r="FY57" s="168" t="str">
        <f t="shared" ca="1" si="263"/>
        <v>-</v>
      </c>
      <c r="FZ57" s="168" t="str">
        <f t="shared" ca="1" si="263"/>
        <v>-</v>
      </c>
      <c r="GA57" s="168" t="str">
        <f t="shared" ca="1" si="263"/>
        <v>-</v>
      </c>
      <c r="GB57" s="168" t="str">
        <f t="shared" ca="1" si="263"/>
        <v>-</v>
      </c>
      <c r="GC57" s="168" t="str">
        <f t="shared" ca="1" si="263"/>
        <v>-</v>
      </c>
      <c r="GD57" s="168" t="b">
        <f t="shared" ca="1" si="263"/>
        <v>1</v>
      </c>
      <c r="GE57" s="168" t="str">
        <f t="shared" ca="1" si="263"/>
        <v>-</v>
      </c>
      <c r="GF57" s="168" t="str">
        <f t="shared" ca="1" si="263"/>
        <v>-</v>
      </c>
      <c r="GG57" s="168" t="str">
        <f t="shared" ca="1" si="263"/>
        <v>-</v>
      </c>
      <c r="GH57" s="168" t="str">
        <f t="shared" ca="1" si="263"/>
        <v>-</v>
      </c>
      <c r="GI57" s="168" t="str">
        <f t="shared" ca="1" si="263"/>
        <v>-</v>
      </c>
      <c r="GJ57" s="168" t="str">
        <f t="shared" ca="1" si="263"/>
        <v>-</v>
      </c>
      <c r="GK57" s="168" t="str">
        <f t="shared" ca="1" si="263"/>
        <v>-</v>
      </c>
      <c r="GL57" s="168" t="str">
        <f t="shared" ca="1" si="263"/>
        <v>-</v>
      </c>
      <c r="GM57" s="168" t="str">
        <f t="shared" ca="1" si="263"/>
        <v>-</v>
      </c>
      <c r="GN57" s="168" t="str">
        <f t="shared" ca="1" si="263"/>
        <v>-</v>
      </c>
      <c r="GO57" s="168" t="str">
        <f t="shared" ca="1" si="263"/>
        <v>-</v>
      </c>
      <c r="GP57" s="168" t="str">
        <f t="shared" ca="1" si="263"/>
        <v>-</v>
      </c>
      <c r="GQ57" s="168" t="str">
        <f t="shared" ca="1" si="263"/>
        <v>-</v>
      </c>
      <c r="GR57" s="168" t="str">
        <f t="shared" ca="1" si="263"/>
        <v>-</v>
      </c>
      <c r="GS57" s="168">
        <f t="shared" ca="1" si="263"/>
        <v>500</v>
      </c>
      <c r="GT57" s="168">
        <f t="shared" ca="1" si="263"/>
        <v>500</v>
      </c>
      <c r="GU57" s="168" t="str">
        <f t="shared" ca="1" si="263"/>
        <v>-</v>
      </c>
      <c r="GV57" s="117">
        <f t="shared" si="271"/>
        <v>997</v>
      </c>
      <c r="GW57" s="117">
        <f t="shared" si="270"/>
        <v>1177</v>
      </c>
      <c r="GX57" s="193" t="b">
        <v>1</v>
      </c>
      <c r="GY57" s="193">
        <v>0</v>
      </c>
      <c r="GZ57" s="193">
        <v>30</v>
      </c>
      <c r="HA57" s="193">
        <v>30</v>
      </c>
      <c r="HB57" s="193">
        <v>0</v>
      </c>
      <c r="HC57" s="193">
        <v>0</v>
      </c>
      <c r="HD57" s="193">
        <v>30</v>
      </c>
      <c r="HE57" s="193">
        <v>0</v>
      </c>
      <c r="HF57" s="193">
        <v>0</v>
      </c>
      <c r="HG57" s="193">
        <v>30</v>
      </c>
      <c r="HH57" s="193">
        <v>30</v>
      </c>
      <c r="HI57" s="193">
        <v>0</v>
      </c>
      <c r="HJ57" s="193">
        <v>0</v>
      </c>
      <c r="HK57" s="193">
        <v>0</v>
      </c>
      <c r="HL57" s="193">
        <v>0</v>
      </c>
      <c r="HM57" s="193">
        <v>0</v>
      </c>
      <c r="HN57" s="193">
        <v>131.36000000000001</v>
      </c>
      <c r="HO57" s="193">
        <v>0</v>
      </c>
      <c r="HP57" s="193">
        <v>131.36000000000001</v>
      </c>
      <c r="HQ57" s="193">
        <v>131.36000000000001</v>
      </c>
      <c r="HR57" s="193">
        <v>0</v>
      </c>
      <c r="HS57" s="193">
        <v>131.36000000000001</v>
      </c>
      <c r="HT57" s="193">
        <v>131.36000000000001</v>
      </c>
      <c r="HU57" s="193">
        <v>0</v>
      </c>
      <c r="HV57" s="193">
        <v>0</v>
      </c>
      <c r="HW57" s="193">
        <v>131.36000000000001</v>
      </c>
      <c r="HX57" s="193">
        <v>131.36000000000001</v>
      </c>
      <c r="HY57" s="193">
        <v>89.55</v>
      </c>
      <c r="HZ57" s="193">
        <v>131.36000000000001</v>
      </c>
      <c r="IA57" s="193">
        <v>89.55</v>
      </c>
      <c r="IB57" s="193">
        <v>150</v>
      </c>
      <c r="IC57" s="193">
        <v>150</v>
      </c>
      <c r="ID57" s="193">
        <v>0</v>
      </c>
      <c r="IE57" s="193">
        <v>0</v>
      </c>
      <c r="IF57" s="193">
        <v>150</v>
      </c>
      <c r="IG57" s="193">
        <v>0</v>
      </c>
      <c r="IH57" s="193">
        <v>0</v>
      </c>
      <c r="II57" s="193">
        <v>150</v>
      </c>
      <c r="IJ57" s="193">
        <v>150</v>
      </c>
      <c r="IK57" s="193">
        <v>0</v>
      </c>
      <c r="IL57" s="193">
        <v>0</v>
      </c>
      <c r="IM57" s="193">
        <v>0</v>
      </c>
      <c r="IN57" s="193">
        <v>0</v>
      </c>
      <c r="IO57" s="193">
        <v>0</v>
      </c>
      <c r="IP57" s="193">
        <v>0</v>
      </c>
      <c r="IQ57" s="193">
        <v>0</v>
      </c>
      <c r="IR57" s="193">
        <v>0</v>
      </c>
      <c r="IS57" s="193">
        <v>0</v>
      </c>
      <c r="IT57" s="193">
        <v>0</v>
      </c>
      <c r="IU57" s="193">
        <v>0</v>
      </c>
      <c r="IV57" s="193">
        <v>0</v>
      </c>
      <c r="IW57" s="193">
        <v>0</v>
      </c>
      <c r="IX57" s="193">
        <v>0</v>
      </c>
      <c r="IY57" s="193">
        <v>0</v>
      </c>
      <c r="IZ57" s="10"/>
      <c r="JA57" s="166">
        <f t="shared" ca="1" si="229"/>
        <v>4.4999999999999998E-2</v>
      </c>
      <c r="JB57" s="166">
        <f t="shared" ca="1" si="230"/>
        <v>4.4999999999999998E-2</v>
      </c>
      <c r="JC57" s="168">
        <f t="shared" ca="1" si="255"/>
        <v>1</v>
      </c>
      <c r="JD57" s="168">
        <f t="shared" ca="1" si="255"/>
        <v>0</v>
      </c>
      <c r="JE57" s="168">
        <f t="shared" ca="1" si="255"/>
        <v>1</v>
      </c>
      <c r="JF57" s="168">
        <f t="shared" ca="1" si="255"/>
        <v>1</v>
      </c>
      <c r="JG57" s="168">
        <f t="shared" ca="1" si="255"/>
        <v>0</v>
      </c>
      <c r="JH57" s="168">
        <f t="shared" ca="1" si="255"/>
        <v>70</v>
      </c>
      <c r="JI57" s="168">
        <f t="shared" ca="1" si="255"/>
        <v>50</v>
      </c>
      <c r="JJ57" s="168">
        <f t="shared" ca="1" si="255"/>
        <v>70</v>
      </c>
      <c r="JK57" s="168">
        <f t="shared" ca="1" si="255"/>
        <v>50</v>
      </c>
      <c r="JL57" s="166">
        <f t="shared" ca="1" si="256"/>
        <v>1</v>
      </c>
      <c r="JM57" s="166">
        <f t="shared" ca="1" si="257"/>
        <v>1</v>
      </c>
      <c r="JN57" s="166">
        <f t="shared" ca="1" si="258"/>
        <v>1</v>
      </c>
      <c r="JO57" s="166">
        <f t="shared" ca="1" si="266"/>
        <v>1</v>
      </c>
      <c r="JP57" s="166">
        <f t="shared" ca="1" si="266"/>
        <v>1</v>
      </c>
      <c r="JQ57" s="168">
        <f t="shared" ca="1" si="255"/>
        <v>1</v>
      </c>
      <c r="JR57" s="10"/>
      <c r="JS57" s="168">
        <f t="shared" ca="1" si="255"/>
        <v>1</v>
      </c>
      <c r="JT57" s="166">
        <f t="shared" ca="1" si="233"/>
        <v>1</v>
      </c>
      <c r="JU57" s="168">
        <f t="shared" ca="1" si="255"/>
        <v>1</v>
      </c>
      <c r="JV57" s="168">
        <f t="shared" ca="1" si="255"/>
        <v>1</v>
      </c>
      <c r="JW57" s="168">
        <f t="shared" ca="1" si="255"/>
        <v>1</v>
      </c>
      <c r="JX57" s="168">
        <f t="shared" ca="1" si="255"/>
        <v>1</v>
      </c>
      <c r="JY57" s="168">
        <f t="shared" ca="1" si="255"/>
        <v>1</v>
      </c>
      <c r="JZ57" s="168">
        <f t="shared" ca="1" si="255"/>
        <v>1</v>
      </c>
      <c r="KA57" s="166">
        <f t="shared" ca="1" si="234"/>
        <v>1</v>
      </c>
      <c r="KB57" s="166">
        <f t="shared" ca="1" si="235"/>
        <v>1</v>
      </c>
      <c r="KC57" s="166">
        <f t="shared" ca="1" si="236"/>
        <v>1</v>
      </c>
      <c r="KD57" s="166" t="str">
        <f t="shared" ca="1" si="237"/>
        <v>-</v>
      </c>
      <c r="KE57" s="166" t="str">
        <f t="shared" ca="1" si="238"/>
        <v>-</v>
      </c>
      <c r="KF57" s="166" t="str">
        <f t="shared" ca="1" si="239"/>
        <v>-</v>
      </c>
      <c r="KG57" s="166" t="b">
        <f t="shared" ca="1" si="240"/>
        <v>0</v>
      </c>
      <c r="KH57" s="168">
        <f t="shared" ca="1" si="255"/>
        <v>0</v>
      </c>
      <c r="KI57" s="27">
        <v>0</v>
      </c>
    </row>
    <row r="58" spans="1:295" s="148" customFormat="1" outlineLevel="1">
      <c r="A58" s="126">
        <f t="shared" si="241"/>
        <v>53</v>
      </c>
      <c r="B58" s="126">
        <f t="shared" si="242"/>
        <v>13</v>
      </c>
      <c r="C58" s="148">
        <v>101</v>
      </c>
      <c r="D58" s="148" t="s">
        <v>884</v>
      </c>
      <c r="E58" s="148" t="b">
        <v>1</v>
      </c>
      <c r="F58" s="148" t="b">
        <v>0</v>
      </c>
      <c r="G58" s="148" t="b">
        <f t="shared" ref="G58:G59" si="273">E58</f>
        <v>1</v>
      </c>
      <c r="H58" s="144">
        <v>3</v>
      </c>
      <c r="I58" s="32">
        <v>2</v>
      </c>
      <c r="J58" s="144">
        <f t="shared" ca="1" si="244"/>
        <v>1</v>
      </c>
      <c r="K58" s="144">
        <f t="shared" ca="1" si="244"/>
        <v>1</v>
      </c>
      <c r="L58" s="144">
        <f t="shared" ca="1" si="244"/>
        <v>1</v>
      </c>
      <c r="M58" s="144">
        <f t="shared" ca="1" si="244"/>
        <v>1</v>
      </c>
      <c r="N58" s="144">
        <f t="shared" ca="1" si="244"/>
        <v>1</v>
      </c>
      <c r="O58" s="144">
        <f t="shared" ca="1" si="244"/>
        <v>1</v>
      </c>
      <c r="P58" s="144">
        <f t="shared" ca="1" si="244"/>
        <v>1</v>
      </c>
      <c r="Q58" s="144">
        <f t="shared" ca="1" si="244"/>
        <v>1</v>
      </c>
      <c r="R58" s="144">
        <f t="shared" ca="1" si="244"/>
        <v>2</v>
      </c>
      <c r="S58" s="144">
        <f t="shared" ca="1" si="244"/>
        <v>1</v>
      </c>
      <c r="T58" s="144">
        <f t="shared" ca="1" si="244"/>
        <v>1</v>
      </c>
      <c r="U58" s="144">
        <f t="shared" ca="1" si="244"/>
        <v>1</v>
      </c>
      <c r="V58" s="144">
        <f t="shared" ca="1" si="244"/>
        <v>1</v>
      </c>
      <c r="W58" s="144">
        <f t="shared" ca="1" si="244"/>
        <v>1</v>
      </c>
      <c r="X58" s="144">
        <f t="shared" ca="1" si="244"/>
        <v>1</v>
      </c>
      <c r="Y58" s="144">
        <f t="shared" ca="1" si="244"/>
        <v>1</v>
      </c>
      <c r="AA58" s="162" t="str" cm="1">
        <f t="array" aca="1" ref="AA58" ca="1">TEXT(LEFT(OFFSET(AA58,-1,0),5)+1,"00000")&amp;MID(OFFSET(AA58,-1,0),6,FIND(" ",OFFSET(AA58,-1,0),7)-5)
&amp;INDEX(DataMaster!$B$10:$B$12,$I58)&amp;IF($J58=1,""," Risk"&amp;INDEX(i.risk_aversion,$J58,1))&amp;IF($K58=1,""," REV"&amp;INDEX(DataMaster!$B$54:$B$58,$K58))&amp;IF($L58=1,""," Minroe"&amp;INDEX(minroe,$L58))&amp;IF($M58=1,""," Overdraw"&amp;INDEX(overdraw,$M58))
&amp;IF($N58=1,""," Mach"&amp;INDEX(i.mach_option,$N58))
&amp;IF($O58=1,""," Interest"&amp;INDEX(i.interest_rate,$O58))&amp;IF($P58=1,""," Opp cost"&amp;INDEX(i.opp_cost_capital,$P58))&amp;IF($Q58=1,""," Casual_ub"&amp;INDEX(i.casual_ub,$Q58))&amp;IF($R58=1,""," Cropgraze"&amp;INDEX(i.cropgraze_inc,$R58))
&amp;IF($S58=1,""," Yield"&amp;INDEX(i.all_rot_yield,$S58))&amp;IF($T58=1,""," Pasture"&amp;INDEX(i.pasture_prod,$T58))&amp;IF($U58=1,""," Scan"&amp;INDEX(i.scan,$U58))
&amp;IF($JL58=1,""," WP"&amp;TEXT($JL58*100,"000p"))&amp;IF($JM58=1,""," MP"&amp;TEXT($JM58*100,"000p"))&amp;IF($JN58=1,""," GP"&amp;TEXT($JN58*100,"000p"))&amp;IF($JO58=1,""," Can"&amp;TEXT($JO58*100,"000p"))
&amp;" (F"&amp;3+IFERROR(1*$CH58,0)+IFERROR(1*$CI58,0)&amp;3-IFERROR(1*NOT($CK58),0)&amp;"N"&amp;$CP58&amp;$CQ58&amp;")"
&amp;IFERROR(" pas%"&amp;FK58/2130*100,"")&amp;IFERROR(" SR "&amp;FM58/1,"")&amp;IFERROR(" Sup "&amp;FN58/1,"")&amp;IF(JH58=50," 50 percentile prices","")&amp;IFERROR(" Min_sale_age_"&amp;GV58/1,"")&amp;IF($GX58=TRUE," Rot_constrained","")</f>
        <v>612360032 DSP CropgrazeFALSE (F33N11) Min_sale_age_1177 Rot_constrained</v>
      </c>
      <c r="AB58" s="10" t="str">
        <f ca="1">IF(COUNTIF(AA$5:AA58,AA58)=1,"-","Dup")</f>
        <v>-</v>
      </c>
      <c r="AC58" s="10"/>
      <c r="AD58" s="167" t="b">
        <v>0</v>
      </c>
      <c r="AE58" s="167" t="b">
        <v>0</v>
      </c>
      <c r="AF58" s="167" t="b">
        <v>0</v>
      </c>
      <c r="AG58" s="167" t="b">
        <v>0</v>
      </c>
      <c r="AH58" s="167" t="b">
        <v>0</v>
      </c>
      <c r="AI58" s="167" t="b">
        <v>1</v>
      </c>
      <c r="AJ58" s="10"/>
      <c r="AK58" s="166" t="b">
        <f t="shared" si="245"/>
        <v>0</v>
      </c>
      <c r="AL58" s="166" t="str">
        <f t="shared" si="245"/>
        <v>-</v>
      </c>
      <c r="AM58" s="166" t="b">
        <f t="shared" si="245"/>
        <v>0</v>
      </c>
      <c r="AN58" s="166" t="b">
        <f t="shared" si="245"/>
        <v>1</v>
      </c>
      <c r="AO58" s="166" t="b">
        <f t="shared" si="245"/>
        <v>0</v>
      </c>
      <c r="AP58" s="166" t="b">
        <f t="shared" si="245"/>
        <v>0</v>
      </c>
      <c r="AQ58" s="166">
        <f t="shared" ca="1" si="215"/>
        <v>0</v>
      </c>
      <c r="AR58" s="166" t="b">
        <f t="shared" ca="1" si="246"/>
        <v>0</v>
      </c>
      <c r="AS58" s="166" t="b">
        <f t="shared" ca="1" si="246"/>
        <v>0</v>
      </c>
      <c r="AT58" s="166" t="str">
        <f t="shared" ca="1" si="246"/>
        <v>-</v>
      </c>
      <c r="AU58" s="166" t="str">
        <f t="shared" ca="1" si="246"/>
        <v>-</v>
      </c>
      <c r="AV58" s="166" t="str">
        <f t="shared" ca="1" si="246"/>
        <v>-</v>
      </c>
      <c r="AW58" s="10"/>
      <c r="AX58" s="166" t="b">
        <f t="shared" si="217"/>
        <v>1</v>
      </c>
      <c r="AY58" s="168" t="b">
        <f t="shared" ref="AY58:BM59" ca="1" si="274">OFFSET(AY$5,$B58,0)</f>
        <v>1</v>
      </c>
      <c r="AZ58" s="168" t="b">
        <f t="shared" ca="1" si="274"/>
        <v>1</v>
      </c>
      <c r="BA58" s="167">
        <f t="shared" si="261"/>
        <v>3208</v>
      </c>
      <c r="BB58" s="168" t="str">
        <f t="shared" ca="1" si="274"/>
        <v>-</v>
      </c>
      <c r="BC58" s="168" t="str">
        <f t="shared" ca="1" si="274"/>
        <v>-</v>
      </c>
      <c r="BD58" s="168" t="str">
        <f t="shared" ca="1" si="274"/>
        <v>-</v>
      </c>
      <c r="BE58" s="168" t="str">
        <f t="shared" ca="1" si="274"/>
        <v>-</v>
      </c>
      <c r="BF58" s="168" t="str">
        <f t="shared" ca="1" si="274"/>
        <v>-</v>
      </c>
      <c r="BG58" s="168">
        <f t="shared" ca="1" si="274"/>
        <v>1</v>
      </c>
      <c r="BH58" s="168">
        <f t="shared" ca="1" si="274"/>
        <v>1</v>
      </c>
      <c r="BI58" s="168" t="str">
        <f t="shared" ca="1" si="274"/>
        <v>-</v>
      </c>
      <c r="BJ58" s="168" t="str">
        <f t="shared" ca="1" si="274"/>
        <v>-</v>
      </c>
      <c r="BK58" s="10"/>
      <c r="BL58" s="168" t="str">
        <f t="shared" ca="1" si="274"/>
        <v>-</v>
      </c>
      <c r="BM58" s="168" t="str">
        <f t="shared" ca="1" si="274"/>
        <v>-</v>
      </c>
      <c r="BN58" s="168" t="str">
        <f t="shared" ca="1" si="272"/>
        <v>-</v>
      </c>
      <c r="BO58" s="168" t="str">
        <f t="shared" ca="1" si="272"/>
        <v>-</v>
      </c>
      <c r="BP58" s="168" t="str">
        <f t="shared" ca="1" si="272"/>
        <v>-</v>
      </c>
      <c r="BQ58" s="168" t="str">
        <f t="shared" ca="1" si="272"/>
        <v>-</v>
      </c>
      <c r="BR58" s="168" t="str">
        <f t="shared" ca="1" si="272"/>
        <v>-</v>
      </c>
      <c r="BS58" s="168" t="str">
        <f t="shared" ca="1" si="272"/>
        <v>-</v>
      </c>
      <c r="BT58" s="168" t="str">
        <f t="shared" ca="1" si="272"/>
        <v>-</v>
      </c>
      <c r="BU58" s="168" t="str">
        <f t="shared" ca="1" si="272"/>
        <v>-</v>
      </c>
      <c r="BV58" s="168" t="str">
        <f t="shared" ca="1" si="272"/>
        <v>-</v>
      </c>
      <c r="BW58" s="166" t="str" cm="1">
        <f t="array" aca="1" ref="BW58" ca="1">INDEX(i.rev,$K58,BW$15)</f>
        <v>-</v>
      </c>
      <c r="BX58" s="166" t="str" cm="1">
        <f t="array" aca="1" ref="BX58" ca="1">INDEX(i.rev,$K58,BX$15)</f>
        <v>-</v>
      </c>
      <c r="BY58" s="166" t="str" cm="1">
        <f t="array" aca="1" ref="BY58" ca="1">INDEX(i.rev,$K58,BY$15)</f>
        <v>-</v>
      </c>
      <c r="BZ58" s="166" t="str" cm="1">
        <f t="array" aca="1" ref="BZ58" ca="1">INDEX(i.rev,$K58,BZ$15)</f>
        <v>-</v>
      </c>
      <c r="CA58" s="166" t="str" cm="1">
        <f t="array" aca="1" ref="CA58" ca="1">INDEX(i.rev,$K58,CA$15)</f>
        <v>-</v>
      </c>
      <c r="CB58" s="166" t="str" cm="1">
        <f t="array" aca="1" ref="CB58" ca="1">INDEX(i.rev,$K58,CB$15)</f>
        <v>-</v>
      </c>
      <c r="CC58" s="166" t="str" cm="1">
        <f t="array" aca="1" ref="CC58" ca="1">INDEX(i.rev,$K58,CC$15)</f>
        <v>-</v>
      </c>
      <c r="CD58" s="166" t="str" cm="1">
        <f t="array" aca="1" ref="CD58" ca="1">INDEX(i.rev,$K58,CD$15)</f>
        <v>-</v>
      </c>
      <c r="CE58" s="166" t="str" cm="1">
        <f t="array" aca="1" ref="CE58" ca="1">INDEX(i.rev,$K58,CE$15)</f>
        <v>-</v>
      </c>
      <c r="CF58" s="166" t="str" cm="1">
        <f t="array" aca="1" ref="CF58" ca="1">INDEX(i.rev,$K58,CF$15)</f>
        <v>-</v>
      </c>
      <c r="CG58" s="10"/>
      <c r="CH58" s="168" t="str">
        <f t="shared" ca="1" si="269"/>
        <v>-</v>
      </c>
      <c r="CI58" s="168" t="str">
        <f t="shared" ca="1" si="269"/>
        <v>-</v>
      </c>
      <c r="CJ58" s="168" t="str">
        <f t="shared" ca="1" si="269"/>
        <v>-</v>
      </c>
      <c r="CK58" s="168" t="str">
        <f t="shared" ca="1" si="269"/>
        <v>-</v>
      </c>
      <c r="CL58" s="168" t="str">
        <f t="shared" ca="1" si="269"/>
        <v>-</v>
      </c>
      <c r="CM58" s="168" t="str">
        <f t="shared" ca="1" si="269"/>
        <v>-</v>
      </c>
      <c r="CN58" s="168" t="str">
        <f t="shared" ca="1" si="269"/>
        <v>-</v>
      </c>
      <c r="CO58" s="168" t="str">
        <f t="shared" ca="1" si="269"/>
        <v>-</v>
      </c>
      <c r="CP58" s="199">
        <v>1</v>
      </c>
      <c r="CQ58" s="199">
        <v>1</v>
      </c>
      <c r="CR58" s="168">
        <f t="shared" ca="1" si="269"/>
        <v>0</v>
      </c>
      <c r="CS58" s="168" t="str">
        <f t="shared" ca="1" si="269"/>
        <v>-</v>
      </c>
      <c r="CT58" s="168" t="str">
        <f t="shared" ca="1" si="269"/>
        <v>-</v>
      </c>
      <c r="CU58" s="168" t="str">
        <f t="shared" ca="1" si="269"/>
        <v>-</v>
      </c>
      <c r="CV58" s="168" t="str">
        <f t="shared" ca="1" si="269"/>
        <v>-</v>
      </c>
      <c r="CW58" s="168" t="str">
        <f t="shared" ca="1" si="269"/>
        <v>-</v>
      </c>
      <c r="CX58" s="168" t="str">
        <f t="shared" ca="1" si="269"/>
        <v>-</v>
      </c>
      <c r="CY58" s="168" t="str">
        <f t="shared" ca="1" si="269"/>
        <v>-</v>
      </c>
      <c r="CZ58" s="168">
        <f t="shared" ca="1" si="269"/>
        <v>0</v>
      </c>
      <c r="DA58" s="168" t="str">
        <f t="shared" ca="1" si="269"/>
        <v>-</v>
      </c>
      <c r="DB58" s="168" t="str">
        <f t="shared" ca="1" si="269"/>
        <v>-</v>
      </c>
      <c r="DC58" s="168" t="str">
        <f t="shared" ca="1" si="269"/>
        <v>-</v>
      </c>
      <c r="DD58" s="168" t="str">
        <f t="shared" ca="1" si="269"/>
        <v>-</v>
      </c>
      <c r="DE58" s="168" t="str">
        <f t="shared" ca="1" si="269"/>
        <v>-</v>
      </c>
      <c r="DF58" s="168">
        <f t="shared" ca="1" si="269"/>
        <v>0</v>
      </c>
      <c r="DG58" s="168">
        <f t="shared" ca="1" si="269"/>
        <v>0</v>
      </c>
      <c r="DH58" s="168">
        <f t="shared" ca="1" si="269"/>
        <v>0</v>
      </c>
      <c r="DI58" s="168">
        <f t="shared" ca="1" si="269"/>
        <v>0</v>
      </c>
      <c r="DJ58" s="168">
        <f t="shared" ca="1" si="269"/>
        <v>0</v>
      </c>
      <c r="DK58" s="168">
        <f t="shared" ca="1" si="269"/>
        <v>0</v>
      </c>
      <c r="DL58" s="168">
        <f t="shared" ca="1" si="269"/>
        <v>0</v>
      </c>
      <c r="DM58" s="168" t="str">
        <f t="shared" ca="1" si="269"/>
        <v>-</v>
      </c>
      <c r="DN58" s="168" t="str">
        <f t="shared" ca="1" si="269"/>
        <v>-</v>
      </c>
      <c r="DO58" s="168" t="str">
        <f t="shared" ca="1" si="269"/>
        <v>-</v>
      </c>
      <c r="DP58" s="168" t="str">
        <f t="shared" ca="1" si="269"/>
        <v>-</v>
      </c>
      <c r="DQ58" s="168" t="str">
        <f t="shared" ca="1" si="269"/>
        <v>-</v>
      </c>
      <c r="DR58" s="168" t="str">
        <f t="shared" ca="1" si="250"/>
        <v>-</v>
      </c>
      <c r="DS58" s="168" t="str">
        <f t="shared" ca="1" si="250"/>
        <v>-</v>
      </c>
      <c r="DT58" s="168" t="str">
        <f t="shared" ca="1" si="250"/>
        <v>-</v>
      </c>
      <c r="DU58" s="168" t="str">
        <f t="shared" ca="1" si="250"/>
        <v>-</v>
      </c>
      <c r="DV58" s="168" t="str">
        <f t="shared" ca="1" si="250"/>
        <v>-</v>
      </c>
      <c r="DW58" s="168" t="str">
        <f t="shared" ca="1" si="250"/>
        <v>-</v>
      </c>
      <c r="DX58" s="10"/>
      <c r="DY58" s="168">
        <f t="shared" ca="1" si="250"/>
        <v>1</v>
      </c>
      <c r="DZ58" s="168" t="str">
        <f t="shared" ca="1" si="250"/>
        <v>-</v>
      </c>
      <c r="EA58" s="168" t="str">
        <f t="shared" ca="1" si="250"/>
        <v>-</v>
      </c>
      <c r="EB58" s="168" t="str">
        <f t="shared" ca="1" si="250"/>
        <v>-</v>
      </c>
      <c r="EC58" s="168" t="str">
        <f t="shared" ca="1" si="250"/>
        <v>-</v>
      </c>
      <c r="ED58" s="168" t="b">
        <f t="shared" ca="1" si="250"/>
        <v>0</v>
      </c>
      <c r="EE58" s="168" t="str">
        <f t="shared" ca="1" si="250"/>
        <v>-</v>
      </c>
      <c r="EF58" s="168">
        <f t="shared" ca="1" si="250"/>
        <v>0</v>
      </c>
      <c r="EG58" s="168" t="str">
        <f t="shared" ca="1" si="250"/>
        <v>-</v>
      </c>
      <c r="EH58" s="166" cm="1">
        <f t="array" aca="1" ref="EH58" ca="1">INDEX(i.rev,$K58,EH$15)</f>
        <v>1</v>
      </c>
      <c r="EI58" s="168">
        <f t="shared" ca="1" si="251"/>
        <v>0</v>
      </c>
      <c r="EJ58" s="168">
        <f t="shared" ca="1" si="251"/>
        <v>1</v>
      </c>
      <c r="EK58" s="168">
        <f t="shared" ca="1" si="251"/>
        <v>0</v>
      </c>
      <c r="EL58" s="168">
        <f t="shared" ca="1" si="251"/>
        <v>1</v>
      </c>
      <c r="EM58" s="168">
        <f t="shared" ca="1" si="251"/>
        <v>1</v>
      </c>
      <c r="EN58" s="168">
        <f t="shared" ca="1" si="251"/>
        <v>1</v>
      </c>
      <c r="EO58" s="168">
        <f t="shared" ca="1" si="251"/>
        <v>0</v>
      </c>
      <c r="EP58" s="168">
        <f t="shared" ca="1" si="251"/>
        <v>0</v>
      </c>
      <c r="EQ58" s="168">
        <f t="shared" ca="1" si="251"/>
        <v>0</v>
      </c>
      <c r="ER58" s="168">
        <f t="shared" ca="1" si="251"/>
        <v>0</v>
      </c>
      <c r="ES58" s="168">
        <f t="shared" ca="1" si="251"/>
        <v>0</v>
      </c>
      <c r="ET58" s="168">
        <f t="shared" ca="1" si="251"/>
        <v>0</v>
      </c>
      <c r="EU58" s="168">
        <f t="shared" ca="1" si="251"/>
        <v>0</v>
      </c>
      <c r="EV58" s="168">
        <f t="shared" ca="1" si="251"/>
        <v>0</v>
      </c>
      <c r="EW58" s="168">
        <f t="shared" ca="1" si="251"/>
        <v>0</v>
      </c>
      <c r="EX58" s="168">
        <f t="shared" ca="1" si="251"/>
        <v>0</v>
      </c>
      <c r="EY58" s="166" cm="1">
        <f t="array" aca="1" ref="EY58" ca="1">INDEX(i.rev,$K58,EY$15)</f>
        <v>0</v>
      </c>
      <c r="EZ58" s="168">
        <f t="shared" ca="1" si="252"/>
        <v>0</v>
      </c>
      <c r="FA58" s="166" cm="1">
        <f t="array" aca="1" ref="FA58" ca="1">INDEX(i.rev,$K58,FA$15)</f>
        <v>1</v>
      </c>
      <c r="FB58" s="168">
        <f t="shared" ca="1" si="263"/>
        <v>0</v>
      </c>
      <c r="FC58" s="168">
        <f t="shared" ca="1" si="263"/>
        <v>0</v>
      </c>
      <c r="FD58" s="168">
        <f t="shared" ca="1" si="263"/>
        <v>0</v>
      </c>
      <c r="FE58" s="168">
        <f t="shared" ca="1" si="263"/>
        <v>0</v>
      </c>
      <c r="FF58" s="168">
        <f t="shared" ca="1" si="263"/>
        <v>0</v>
      </c>
      <c r="FG58" s="168">
        <f t="shared" ca="1" si="263"/>
        <v>0</v>
      </c>
      <c r="FH58" s="168">
        <f t="shared" ca="1" si="263"/>
        <v>0</v>
      </c>
      <c r="FI58" s="10">
        <v>6</v>
      </c>
      <c r="FJ58" s="168" t="str">
        <f t="shared" ca="1" si="263"/>
        <v>-</v>
      </c>
      <c r="FK58" s="168" t="str">
        <f t="shared" ca="1" si="263"/>
        <v>-</v>
      </c>
      <c r="FL58" s="168" t="str">
        <f t="shared" ca="1" si="263"/>
        <v>-</v>
      </c>
      <c r="FM58" s="168" t="str">
        <f t="shared" ca="1" si="263"/>
        <v>-</v>
      </c>
      <c r="FN58" s="168" t="str">
        <f t="shared" ca="1" si="262"/>
        <v>-</v>
      </c>
      <c r="FO58" s="166" t="b">
        <f t="shared" si="254"/>
        <v>0</v>
      </c>
      <c r="FP58" s="166" t="b">
        <f t="shared" si="254"/>
        <v>0</v>
      </c>
      <c r="FQ58" s="166" t="b">
        <f t="shared" si="254"/>
        <v>1</v>
      </c>
      <c r="FR58" s="168">
        <f t="shared" ca="1" si="263"/>
        <v>0</v>
      </c>
      <c r="FS58" s="166">
        <f t="shared" ca="1" si="264"/>
        <v>1</v>
      </c>
      <c r="FT58" s="166">
        <f t="shared" ca="1" si="264"/>
        <v>1</v>
      </c>
      <c r="FU58" s="168" t="str">
        <f t="shared" ca="1" si="263"/>
        <v>-</v>
      </c>
      <c r="FV58" s="168" t="str">
        <f t="shared" ca="1" si="263"/>
        <v>-</v>
      </c>
      <c r="FW58" s="168" t="str">
        <f t="shared" ca="1" si="263"/>
        <v>-</v>
      </c>
      <c r="FX58" s="168" t="str">
        <f t="shared" ca="1" si="263"/>
        <v>-</v>
      </c>
      <c r="FY58" s="168" t="str">
        <f t="shared" ca="1" si="263"/>
        <v>-</v>
      </c>
      <c r="FZ58" s="168" t="str">
        <f t="shared" ca="1" si="263"/>
        <v>-</v>
      </c>
      <c r="GA58" s="168" t="str">
        <f t="shared" ca="1" si="263"/>
        <v>-</v>
      </c>
      <c r="GB58" s="168" t="str">
        <f t="shared" ca="1" si="263"/>
        <v>-</v>
      </c>
      <c r="GC58" s="168" t="str">
        <f t="shared" ca="1" si="263"/>
        <v>-</v>
      </c>
      <c r="GD58" s="168" t="b">
        <f t="shared" ca="1" si="263"/>
        <v>1</v>
      </c>
      <c r="GE58" s="168" t="str">
        <f t="shared" ca="1" si="263"/>
        <v>-</v>
      </c>
      <c r="GF58" s="168" t="str">
        <f t="shared" ca="1" si="263"/>
        <v>-</v>
      </c>
      <c r="GG58" s="168" t="str">
        <f t="shared" ca="1" si="263"/>
        <v>-</v>
      </c>
      <c r="GH58" s="168" t="str">
        <f t="shared" ca="1" si="263"/>
        <v>-</v>
      </c>
      <c r="GI58" s="168" t="str">
        <f t="shared" ca="1" si="263"/>
        <v>-</v>
      </c>
      <c r="GJ58" s="168" t="str">
        <f t="shared" ca="1" si="263"/>
        <v>-</v>
      </c>
      <c r="GK58" s="168" t="str">
        <f t="shared" ca="1" si="263"/>
        <v>-</v>
      </c>
      <c r="GL58" s="168" t="str">
        <f t="shared" ca="1" si="263"/>
        <v>-</v>
      </c>
      <c r="GM58" s="168" t="str">
        <f t="shared" ca="1" si="263"/>
        <v>-</v>
      </c>
      <c r="GN58" s="168" t="str">
        <f t="shared" ca="1" si="263"/>
        <v>-</v>
      </c>
      <c r="GO58" s="168" t="str">
        <f t="shared" ca="1" si="263"/>
        <v>-</v>
      </c>
      <c r="GP58" s="168" t="str">
        <f t="shared" ca="1" si="263"/>
        <v>-</v>
      </c>
      <c r="GQ58" s="168" t="str">
        <f t="shared" ca="1" si="263"/>
        <v>-</v>
      </c>
      <c r="GR58" s="168" t="str">
        <f t="shared" ca="1" si="263"/>
        <v>-</v>
      </c>
      <c r="GS58" s="168">
        <f t="shared" ca="1" si="263"/>
        <v>500</v>
      </c>
      <c r="GT58" s="168">
        <f t="shared" ca="1" si="263"/>
        <v>500</v>
      </c>
      <c r="GU58" s="168" t="str">
        <f t="shared" ca="1" si="263"/>
        <v>-</v>
      </c>
      <c r="GV58" s="117">
        <f t="shared" si="271"/>
        <v>1177</v>
      </c>
      <c r="GW58" s="117">
        <f t="shared" si="270"/>
        <v>1357</v>
      </c>
      <c r="GX58" s="193" t="b">
        <v>1</v>
      </c>
      <c r="GY58" s="193">
        <v>0</v>
      </c>
      <c r="GZ58" s="193">
        <v>30</v>
      </c>
      <c r="HA58" s="193">
        <v>30</v>
      </c>
      <c r="HB58" s="193">
        <v>0</v>
      </c>
      <c r="HC58" s="193">
        <v>0</v>
      </c>
      <c r="HD58" s="193">
        <v>30</v>
      </c>
      <c r="HE58" s="193">
        <v>0</v>
      </c>
      <c r="HF58" s="193">
        <v>0</v>
      </c>
      <c r="HG58" s="193">
        <v>30</v>
      </c>
      <c r="HH58" s="193">
        <v>30</v>
      </c>
      <c r="HI58" s="193">
        <v>0</v>
      </c>
      <c r="HJ58" s="193">
        <v>0</v>
      </c>
      <c r="HK58" s="193">
        <v>0</v>
      </c>
      <c r="HL58" s="193">
        <v>0</v>
      </c>
      <c r="HM58" s="193">
        <v>0</v>
      </c>
      <c r="HN58" s="193">
        <v>131.36000000000001</v>
      </c>
      <c r="HO58" s="193">
        <v>0</v>
      </c>
      <c r="HP58" s="193">
        <v>131.36000000000001</v>
      </c>
      <c r="HQ58" s="193">
        <v>131.36000000000001</v>
      </c>
      <c r="HR58" s="193">
        <v>0</v>
      </c>
      <c r="HS58" s="193">
        <v>131.36000000000001</v>
      </c>
      <c r="HT58" s="193">
        <v>131.36000000000001</v>
      </c>
      <c r="HU58" s="193">
        <v>0</v>
      </c>
      <c r="HV58" s="193">
        <v>0</v>
      </c>
      <c r="HW58" s="193">
        <v>131.36000000000001</v>
      </c>
      <c r="HX58" s="193">
        <v>131.36000000000001</v>
      </c>
      <c r="HY58" s="193">
        <v>89.55</v>
      </c>
      <c r="HZ58" s="193">
        <v>131.36000000000001</v>
      </c>
      <c r="IA58" s="193">
        <v>89.55</v>
      </c>
      <c r="IB58" s="193">
        <v>150</v>
      </c>
      <c r="IC58" s="193">
        <v>150</v>
      </c>
      <c r="ID58" s="193">
        <v>0</v>
      </c>
      <c r="IE58" s="193">
        <v>0</v>
      </c>
      <c r="IF58" s="193">
        <v>150</v>
      </c>
      <c r="IG58" s="193">
        <v>0</v>
      </c>
      <c r="IH58" s="193">
        <v>0</v>
      </c>
      <c r="II58" s="193">
        <v>150</v>
      </c>
      <c r="IJ58" s="193">
        <v>150</v>
      </c>
      <c r="IK58" s="193">
        <v>0</v>
      </c>
      <c r="IL58" s="193">
        <v>0</v>
      </c>
      <c r="IM58" s="193">
        <v>0</v>
      </c>
      <c r="IN58" s="193">
        <v>0</v>
      </c>
      <c r="IO58" s="193">
        <v>0</v>
      </c>
      <c r="IP58" s="193">
        <v>0</v>
      </c>
      <c r="IQ58" s="193">
        <v>0</v>
      </c>
      <c r="IR58" s="193">
        <v>0</v>
      </c>
      <c r="IS58" s="193">
        <v>0</v>
      </c>
      <c r="IT58" s="193">
        <v>0</v>
      </c>
      <c r="IU58" s="193">
        <v>0</v>
      </c>
      <c r="IV58" s="193">
        <v>0</v>
      </c>
      <c r="IW58" s="193">
        <v>0</v>
      </c>
      <c r="IX58" s="193">
        <v>0</v>
      </c>
      <c r="IY58" s="193">
        <v>0</v>
      </c>
      <c r="IZ58" s="10"/>
      <c r="JA58" s="166">
        <f t="shared" ca="1" si="229"/>
        <v>4.4999999999999998E-2</v>
      </c>
      <c r="JB58" s="166">
        <f t="shared" ca="1" si="230"/>
        <v>4.4999999999999998E-2</v>
      </c>
      <c r="JC58" s="168">
        <f t="shared" ca="1" si="255"/>
        <v>1</v>
      </c>
      <c r="JD58" s="168">
        <f t="shared" ca="1" si="255"/>
        <v>0</v>
      </c>
      <c r="JE58" s="168">
        <f t="shared" ca="1" si="255"/>
        <v>1</v>
      </c>
      <c r="JF58" s="168">
        <f t="shared" ca="1" si="255"/>
        <v>1</v>
      </c>
      <c r="JG58" s="168">
        <f t="shared" ca="1" si="255"/>
        <v>0</v>
      </c>
      <c r="JH58" s="168">
        <f t="shared" ca="1" si="255"/>
        <v>70</v>
      </c>
      <c r="JI58" s="168">
        <f t="shared" ca="1" si="255"/>
        <v>50</v>
      </c>
      <c r="JJ58" s="168">
        <f t="shared" ca="1" si="255"/>
        <v>70</v>
      </c>
      <c r="JK58" s="168">
        <f t="shared" ca="1" si="255"/>
        <v>50</v>
      </c>
      <c r="JL58" s="166">
        <f t="shared" ca="1" si="256"/>
        <v>1</v>
      </c>
      <c r="JM58" s="166">
        <f t="shared" ca="1" si="257"/>
        <v>1</v>
      </c>
      <c r="JN58" s="166">
        <f t="shared" ca="1" si="258"/>
        <v>1</v>
      </c>
      <c r="JO58" s="166">
        <f t="shared" ca="1" si="266"/>
        <v>1</v>
      </c>
      <c r="JP58" s="166">
        <f t="shared" ca="1" si="266"/>
        <v>1</v>
      </c>
      <c r="JQ58" s="168">
        <f t="shared" ca="1" si="255"/>
        <v>1</v>
      </c>
      <c r="JR58" s="10"/>
      <c r="JS58" s="168">
        <f t="shared" ca="1" si="255"/>
        <v>1</v>
      </c>
      <c r="JT58" s="166">
        <f t="shared" ca="1" si="233"/>
        <v>1</v>
      </c>
      <c r="JU58" s="168">
        <f t="shared" ca="1" si="255"/>
        <v>1</v>
      </c>
      <c r="JV58" s="168">
        <f t="shared" ca="1" si="255"/>
        <v>1</v>
      </c>
      <c r="JW58" s="168">
        <f t="shared" ca="1" si="255"/>
        <v>1</v>
      </c>
      <c r="JX58" s="168">
        <f t="shared" ca="1" si="255"/>
        <v>1</v>
      </c>
      <c r="JY58" s="168">
        <f t="shared" ca="1" si="255"/>
        <v>1</v>
      </c>
      <c r="JZ58" s="168">
        <f t="shared" ca="1" si="255"/>
        <v>1</v>
      </c>
      <c r="KA58" s="166">
        <f t="shared" ca="1" si="234"/>
        <v>1</v>
      </c>
      <c r="KB58" s="166">
        <f t="shared" ca="1" si="235"/>
        <v>1</v>
      </c>
      <c r="KC58" s="166">
        <f t="shared" ca="1" si="236"/>
        <v>1</v>
      </c>
      <c r="KD58" s="166" t="str">
        <f t="shared" ca="1" si="237"/>
        <v>-</v>
      </c>
      <c r="KE58" s="166" t="str">
        <f t="shared" ca="1" si="238"/>
        <v>-</v>
      </c>
      <c r="KF58" s="166" t="str">
        <f t="shared" ca="1" si="239"/>
        <v>-</v>
      </c>
      <c r="KG58" s="166" t="b">
        <f t="shared" ca="1" si="240"/>
        <v>0</v>
      </c>
      <c r="KH58" s="168">
        <f t="shared" ca="1" si="255"/>
        <v>0</v>
      </c>
      <c r="KI58" s="27">
        <v>0</v>
      </c>
    </row>
    <row r="59" spans="1:295" s="148" customFormat="1" outlineLevel="1">
      <c r="A59" s="126">
        <f t="shared" si="241"/>
        <v>54</v>
      </c>
      <c r="B59" s="126">
        <f t="shared" si="242"/>
        <v>13</v>
      </c>
      <c r="C59" s="148">
        <v>101</v>
      </c>
      <c r="D59" s="148" t="s">
        <v>884</v>
      </c>
      <c r="E59" s="148" t="b">
        <v>1</v>
      </c>
      <c r="F59" s="148" t="b">
        <v>0</v>
      </c>
      <c r="G59" s="148" t="b">
        <f t="shared" si="273"/>
        <v>1</v>
      </c>
      <c r="H59" s="144">
        <v>3</v>
      </c>
      <c r="I59" s="32">
        <v>2</v>
      </c>
      <c r="J59" s="144">
        <f t="shared" ca="1" si="244"/>
        <v>1</v>
      </c>
      <c r="K59" s="144">
        <f t="shared" ca="1" si="244"/>
        <v>1</v>
      </c>
      <c r="L59" s="144">
        <f t="shared" ca="1" si="244"/>
        <v>1</v>
      </c>
      <c r="M59" s="144">
        <f t="shared" ca="1" si="244"/>
        <v>1</v>
      </c>
      <c r="N59" s="144">
        <f t="shared" ca="1" si="244"/>
        <v>1</v>
      </c>
      <c r="O59" s="144">
        <f t="shared" ca="1" si="244"/>
        <v>1</v>
      </c>
      <c r="P59" s="144">
        <f t="shared" ca="1" si="244"/>
        <v>1</v>
      </c>
      <c r="Q59" s="144">
        <f t="shared" ca="1" si="244"/>
        <v>1</v>
      </c>
      <c r="R59" s="144">
        <f t="shared" ca="1" si="244"/>
        <v>2</v>
      </c>
      <c r="S59" s="144">
        <f t="shared" ca="1" si="244"/>
        <v>1</v>
      </c>
      <c r="T59" s="144">
        <f t="shared" ca="1" si="244"/>
        <v>1</v>
      </c>
      <c r="U59" s="144">
        <f t="shared" ca="1" si="244"/>
        <v>1</v>
      </c>
      <c r="V59" s="144">
        <f t="shared" ca="1" si="244"/>
        <v>1</v>
      </c>
      <c r="W59" s="144">
        <f t="shared" ca="1" si="244"/>
        <v>1</v>
      </c>
      <c r="X59" s="144">
        <f t="shared" ca="1" si="244"/>
        <v>1</v>
      </c>
      <c r="Y59" s="144">
        <f t="shared" ca="1" si="244"/>
        <v>1</v>
      </c>
      <c r="AA59" s="162" t="str" cm="1">
        <f t="array" aca="1" ref="AA59" ca="1">TEXT(LEFT(OFFSET(AA59,-1,0),5)+1,"00000")&amp;MID(OFFSET(AA59,-1,0),6,FIND(" ",OFFSET(AA59,-1,0),7)-5)
&amp;INDEX(DataMaster!$B$10:$B$12,$I59)&amp;IF($J59=1,""," Risk"&amp;INDEX(i.risk_aversion,$J59,1))&amp;IF($K59=1,""," REV"&amp;INDEX(DataMaster!$B$54:$B$58,$K59))&amp;IF($L59=1,""," Minroe"&amp;INDEX(minroe,$L59))&amp;IF($M59=1,""," Overdraw"&amp;INDEX(overdraw,$M59))
&amp;IF($N59=1,""," Mach"&amp;INDEX(i.mach_option,$N59))
&amp;IF($O59=1,""," Interest"&amp;INDEX(i.interest_rate,$O59))&amp;IF($P59=1,""," Opp cost"&amp;INDEX(i.opp_cost_capital,$P59))&amp;IF($Q59=1,""," Casual_ub"&amp;INDEX(i.casual_ub,$Q59))&amp;IF($R59=1,""," Cropgraze"&amp;INDEX(i.cropgraze_inc,$R59))
&amp;IF($S59=1,""," Yield"&amp;INDEX(i.all_rot_yield,$S59))&amp;IF($T59=1,""," Pasture"&amp;INDEX(i.pasture_prod,$T59))&amp;IF($U59=1,""," Scan"&amp;INDEX(i.scan,$U59))
&amp;IF($JL59=1,""," WP"&amp;TEXT($JL59*100,"000p"))&amp;IF($JM59=1,""," MP"&amp;TEXT($JM59*100,"000p"))&amp;IF($JN59=1,""," GP"&amp;TEXT($JN59*100,"000p"))&amp;IF($JO59=1,""," Can"&amp;TEXT($JO59*100,"000p"))
&amp;" (F"&amp;3+IFERROR(1*$CH59,0)+IFERROR(1*$CI59,0)&amp;3-IFERROR(1*NOT($CK59),0)&amp;"N"&amp;$CP59&amp;$CQ59&amp;")"
&amp;IFERROR(" pas%"&amp;FK59/2130*100,"")&amp;IFERROR(" SR "&amp;FM59/1,"")&amp;IFERROR(" Sup "&amp;FN59/1,"")&amp;IF(JH59=50," 50 percentile prices","")&amp;IFERROR(" Min_sale_age_"&amp;GV59/1,"")&amp;IF($GX59=TRUE," Rot_constrained","")</f>
        <v>612370032 DSP CropgrazeFALSE (F33N11) Min_sale_age_1357 Rot_constrained</v>
      </c>
      <c r="AB59" s="10" t="str">
        <f ca="1">IF(COUNTIF(AA$5:AA59,AA59)=1,"-","Dup")</f>
        <v>-</v>
      </c>
      <c r="AC59" s="10"/>
      <c r="AD59" s="167" t="b">
        <v>0</v>
      </c>
      <c r="AE59" s="167" t="b">
        <v>0</v>
      </c>
      <c r="AF59" s="167" t="b">
        <v>0</v>
      </c>
      <c r="AG59" s="167" t="b">
        <v>0</v>
      </c>
      <c r="AH59" s="167" t="b">
        <v>0</v>
      </c>
      <c r="AI59" s="167" t="b">
        <v>1</v>
      </c>
      <c r="AJ59" s="10"/>
      <c r="AK59" s="166" t="b">
        <f t="shared" si="245"/>
        <v>0</v>
      </c>
      <c r="AL59" s="166" t="str">
        <f t="shared" si="245"/>
        <v>-</v>
      </c>
      <c r="AM59" s="166" t="b">
        <f t="shared" si="245"/>
        <v>0</v>
      </c>
      <c r="AN59" s="166" t="b">
        <f t="shared" si="245"/>
        <v>1</v>
      </c>
      <c r="AO59" s="166" t="b">
        <f t="shared" si="245"/>
        <v>0</v>
      </c>
      <c r="AP59" s="166" t="b">
        <f t="shared" si="245"/>
        <v>0</v>
      </c>
      <c r="AQ59" s="166">
        <f t="shared" ca="1" si="215"/>
        <v>0</v>
      </c>
      <c r="AR59" s="166" t="b">
        <f t="shared" ca="1" si="246"/>
        <v>0</v>
      </c>
      <c r="AS59" s="166" t="b">
        <f t="shared" ca="1" si="246"/>
        <v>0</v>
      </c>
      <c r="AT59" s="166" t="str">
        <f t="shared" ca="1" si="246"/>
        <v>-</v>
      </c>
      <c r="AU59" s="166" t="str">
        <f t="shared" ca="1" si="246"/>
        <v>-</v>
      </c>
      <c r="AV59" s="166" t="str">
        <f t="shared" ca="1" si="246"/>
        <v>-</v>
      </c>
      <c r="AW59" s="10"/>
      <c r="AX59" s="166" t="b">
        <f t="shared" si="217"/>
        <v>1</v>
      </c>
      <c r="AY59" s="168" t="b">
        <f t="shared" ca="1" si="274"/>
        <v>1</v>
      </c>
      <c r="AZ59" s="168" t="b">
        <f t="shared" ca="1" si="274"/>
        <v>1</v>
      </c>
      <c r="BA59" s="167">
        <f t="shared" si="261"/>
        <v>3208</v>
      </c>
      <c r="BB59" s="168" t="str">
        <f t="shared" ca="1" si="274"/>
        <v>-</v>
      </c>
      <c r="BC59" s="168" t="str">
        <f t="shared" ca="1" si="274"/>
        <v>-</v>
      </c>
      <c r="BD59" s="168" t="str">
        <f t="shared" ca="1" si="274"/>
        <v>-</v>
      </c>
      <c r="BE59" s="168" t="str">
        <f t="shared" ca="1" si="274"/>
        <v>-</v>
      </c>
      <c r="BF59" s="168" t="str">
        <f t="shared" ca="1" si="274"/>
        <v>-</v>
      </c>
      <c r="BG59" s="168">
        <f t="shared" ca="1" si="274"/>
        <v>1</v>
      </c>
      <c r="BH59" s="168">
        <f t="shared" ca="1" si="274"/>
        <v>1</v>
      </c>
      <c r="BI59" s="168" t="str">
        <f t="shared" ca="1" si="274"/>
        <v>-</v>
      </c>
      <c r="BJ59" s="168" t="str">
        <f t="shared" ca="1" si="274"/>
        <v>-</v>
      </c>
      <c r="BK59" s="10"/>
      <c r="BL59" s="168" t="str">
        <f t="shared" ca="1" si="274"/>
        <v>-</v>
      </c>
      <c r="BM59" s="168" t="str">
        <f t="shared" ca="1" si="274"/>
        <v>-</v>
      </c>
      <c r="BN59" s="168" t="str">
        <f t="shared" ca="1" si="272"/>
        <v>-</v>
      </c>
      <c r="BO59" s="168" t="str">
        <f t="shared" ca="1" si="272"/>
        <v>-</v>
      </c>
      <c r="BP59" s="168" t="str">
        <f t="shared" ca="1" si="272"/>
        <v>-</v>
      </c>
      <c r="BQ59" s="168" t="str">
        <f t="shared" ca="1" si="272"/>
        <v>-</v>
      </c>
      <c r="BR59" s="168" t="str">
        <f t="shared" ca="1" si="272"/>
        <v>-</v>
      </c>
      <c r="BS59" s="168" t="str">
        <f t="shared" ca="1" si="272"/>
        <v>-</v>
      </c>
      <c r="BT59" s="168" t="str">
        <f t="shared" ca="1" si="272"/>
        <v>-</v>
      </c>
      <c r="BU59" s="168" t="str">
        <f t="shared" ca="1" si="272"/>
        <v>-</v>
      </c>
      <c r="BV59" s="168" t="str">
        <f t="shared" ca="1" si="272"/>
        <v>-</v>
      </c>
      <c r="BW59" s="166" t="str" cm="1">
        <f t="array" aca="1" ref="BW59" ca="1">INDEX(i.rev,$K59,BW$15)</f>
        <v>-</v>
      </c>
      <c r="BX59" s="166" t="str" cm="1">
        <f t="array" aca="1" ref="BX59" ca="1">INDEX(i.rev,$K59,BX$15)</f>
        <v>-</v>
      </c>
      <c r="BY59" s="166" t="str" cm="1">
        <f t="array" aca="1" ref="BY59" ca="1">INDEX(i.rev,$K59,BY$15)</f>
        <v>-</v>
      </c>
      <c r="BZ59" s="166" t="str" cm="1">
        <f t="array" aca="1" ref="BZ59" ca="1">INDEX(i.rev,$K59,BZ$15)</f>
        <v>-</v>
      </c>
      <c r="CA59" s="166" t="str" cm="1">
        <f t="array" aca="1" ref="CA59" ca="1">INDEX(i.rev,$K59,CA$15)</f>
        <v>-</v>
      </c>
      <c r="CB59" s="166" t="str" cm="1">
        <f t="array" aca="1" ref="CB59" ca="1">INDEX(i.rev,$K59,CB$15)</f>
        <v>-</v>
      </c>
      <c r="CC59" s="166" t="str" cm="1">
        <f t="array" aca="1" ref="CC59" ca="1">INDEX(i.rev,$K59,CC$15)</f>
        <v>-</v>
      </c>
      <c r="CD59" s="166" t="str" cm="1">
        <f t="array" aca="1" ref="CD59" ca="1">INDEX(i.rev,$K59,CD$15)</f>
        <v>-</v>
      </c>
      <c r="CE59" s="166" t="str" cm="1">
        <f t="array" aca="1" ref="CE59" ca="1">INDEX(i.rev,$K59,CE$15)</f>
        <v>-</v>
      </c>
      <c r="CF59" s="166" t="str" cm="1">
        <f t="array" aca="1" ref="CF59" ca="1">INDEX(i.rev,$K59,CF$15)</f>
        <v>-</v>
      </c>
      <c r="CG59" s="10"/>
      <c r="CH59" s="168" t="str">
        <f t="shared" ca="1" si="269"/>
        <v>-</v>
      </c>
      <c r="CI59" s="168" t="str">
        <f t="shared" ca="1" si="269"/>
        <v>-</v>
      </c>
      <c r="CJ59" s="168" t="str">
        <f t="shared" ca="1" si="269"/>
        <v>-</v>
      </c>
      <c r="CK59" s="168" t="str">
        <f t="shared" ca="1" si="269"/>
        <v>-</v>
      </c>
      <c r="CL59" s="168" t="str">
        <f t="shared" ca="1" si="269"/>
        <v>-</v>
      </c>
      <c r="CM59" s="168" t="str">
        <f t="shared" ca="1" si="269"/>
        <v>-</v>
      </c>
      <c r="CN59" s="168" t="str">
        <f t="shared" ca="1" si="269"/>
        <v>-</v>
      </c>
      <c r="CO59" s="168" t="str">
        <f t="shared" ca="1" si="269"/>
        <v>-</v>
      </c>
      <c r="CP59" s="199">
        <v>1</v>
      </c>
      <c r="CQ59" s="199">
        <v>1</v>
      </c>
      <c r="CR59" s="168">
        <f t="shared" ca="1" si="269"/>
        <v>0</v>
      </c>
      <c r="CS59" s="168" t="str">
        <f t="shared" ca="1" si="269"/>
        <v>-</v>
      </c>
      <c r="CT59" s="168" t="str">
        <f t="shared" ca="1" si="269"/>
        <v>-</v>
      </c>
      <c r="CU59" s="168" t="str">
        <f t="shared" ca="1" si="269"/>
        <v>-</v>
      </c>
      <c r="CV59" s="168" t="str">
        <f t="shared" ca="1" si="269"/>
        <v>-</v>
      </c>
      <c r="CW59" s="168" t="str">
        <f t="shared" ca="1" si="269"/>
        <v>-</v>
      </c>
      <c r="CX59" s="168" t="str">
        <f t="shared" ca="1" si="269"/>
        <v>-</v>
      </c>
      <c r="CY59" s="168" t="str">
        <f t="shared" ca="1" si="269"/>
        <v>-</v>
      </c>
      <c r="CZ59" s="168">
        <f t="shared" ca="1" si="269"/>
        <v>0</v>
      </c>
      <c r="DA59" s="168" t="str">
        <f t="shared" ca="1" si="269"/>
        <v>-</v>
      </c>
      <c r="DB59" s="168" t="str">
        <f t="shared" ca="1" si="269"/>
        <v>-</v>
      </c>
      <c r="DC59" s="168" t="str">
        <f t="shared" ca="1" si="269"/>
        <v>-</v>
      </c>
      <c r="DD59" s="168" t="str">
        <f t="shared" ca="1" si="269"/>
        <v>-</v>
      </c>
      <c r="DE59" s="168" t="str">
        <f t="shared" ca="1" si="269"/>
        <v>-</v>
      </c>
      <c r="DF59" s="168">
        <f t="shared" ca="1" si="269"/>
        <v>0</v>
      </c>
      <c r="DG59" s="168">
        <f t="shared" ca="1" si="269"/>
        <v>0</v>
      </c>
      <c r="DH59" s="168">
        <f t="shared" ca="1" si="269"/>
        <v>0</v>
      </c>
      <c r="DI59" s="168">
        <f t="shared" ca="1" si="269"/>
        <v>0</v>
      </c>
      <c r="DJ59" s="168">
        <f t="shared" ca="1" si="269"/>
        <v>0</v>
      </c>
      <c r="DK59" s="168">
        <f t="shared" ca="1" si="269"/>
        <v>0</v>
      </c>
      <c r="DL59" s="168">
        <f t="shared" ca="1" si="269"/>
        <v>0</v>
      </c>
      <c r="DM59" s="168" t="str">
        <f t="shared" ca="1" si="269"/>
        <v>-</v>
      </c>
      <c r="DN59" s="168" t="str">
        <f t="shared" ca="1" si="269"/>
        <v>-</v>
      </c>
      <c r="DO59" s="168" t="str">
        <f t="shared" ca="1" si="269"/>
        <v>-</v>
      </c>
      <c r="DP59" s="168" t="str">
        <f t="shared" ca="1" si="269"/>
        <v>-</v>
      </c>
      <c r="DQ59" s="168" t="str">
        <f t="shared" ca="1" si="269"/>
        <v>-</v>
      </c>
      <c r="DR59" s="168" t="str">
        <f t="shared" ca="1" si="250"/>
        <v>-</v>
      </c>
      <c r="DS59" s="168" t="str">
        <f t="shared" ca="1" si="250"/>
        <v>-</v>
      </c>
      <c r="DT59" s="168" t="str">
        <f t="shared" ca="1" si="250"/>
        <v>-</v>
      </c>
      <c r="DU59" s="168" t="str">
        <f t="shared" ca="1" si="250"/>
        <v>-</v>
      </c>
      <c r="DV59" s="168" t="str">
        <f t="shared" ca="1" si="250"/>
        <v>-</v>
      </c>
      <c r="DW59" s="168" t="str">
        <f t="shared" ca="1" si="250"/>
        <v>-</v>
      </c>
      <c r="DX59" s="10"/>
      <c r="DY59" s="168">
        <f t="shared" ca="1" si="250"/>
        <v>1</v>
      </c>
      <c r="DZ59" s="168" t="str">
        <f t="shared" ca="1" si="250"/>
        <v>-</v>
      </c>
      <c r="EA59" s="168" t="str">
        <f t="shared" ca="1" si="250"/>
        <v>-</v>
      </c>
      <c r="EB59" s="168" t="str">
        <f t="shared" ca="1" si="250"/>
        <v>-</v>
      </c>
      <c r="EC59" s="168" t="str">
        <f t="shared" ca="1" si="250"/>
        <v>-</v>
      </c>
      <c r="ED59" s="168" t="b">
        <f t="shared" ca="1" si="250"/>
        <v>0</v>
      </c>
      <c r="EE59" s="168" t="str">
        <f t="shared" ca="1" si="250"/>
        <v>-</v>
      </c>
      <c r="EF59" s="168">
        <f t="shared" ca="1" si="250"/>
        <v>0</v>
      </c>
      <c r="EG59" s="168" t="str">
        <f t="shared" ca="1" si="250"/>
        <v>-</v>
      </c>
      <c r="EH59" s="166" cm="1">
        <f t="array" aca="1" ref="EH59" ca="1">INDEX(i.rev,$K59,EH$15)</f>
        <v>1</v>
      </c>
      <c r="EI59" s="168">
        <f t="shared" ca="1" si="251"/>
        <v>0</v>
      </c>
      <c r="EJ59" s="168">
        <f t="shared" ca="1" si="251"/>
        <v>1</v>
      </c>
      <c r="EK59" s="168">
        <f t="shared" ca="1" si="251"/>
        <v>0</v>
      </c>
      <c r="EL59" s="168">
        <f t="shared" ca="1" si="251"/>
        <v>1</v>
      </c>
      <c r="EM59" s="168">
        <f t="shared" ca="1" si="251"/>
        <v>1</v>
      </c>
      <c r="EN59" s="168">
        <f t="shared" ca="1" si="251"/>
        <v>1</v>
      </c>
      <c r="EO59" s="168">
        <f t="shared" ca="1" si="251"/>
        <v>0</v>
      </c>
      <c r="EP59" s="168">
        <f t="shared" ca="1" si="251"/>
        <v>0</v>
      </c>
      <c r="EQ59" s="168">
        <f t="shared" ca="1" si="251"/>
        <v>0</v>
      </c>
      <c r="ER59" s="168">
        <f t="shared" ca="1" si="251"/>
        <v>0</v>
      </c>
      <c r="ES59" s="168">
        <f t="shared" ca="1" si="251"/>
        <v>0</v>
      </c>
      <c r="ET59" s="168">
        <f t="shared" ca="1" si="251"/>
        <v>0</v>
      </c>
      <c r="EU59" s="168">
        <f t="shared" ca="1" si="251"/>
        <v>0</v>
      </c>
      <c r="EV59" s="168">
        <f t="shared" ca="1" si="251"/>
        <v>0</v>
      </c>
      <c r="EW59" s="168">
        <f t="shared" ca="1" si="251"/>
        <v>0</v>
      </c>
      <c r="EX59" s="168">
        <f t="shared" ca="1" si="251"/>
        <v>0</v>
      </c>
      <c r="EY59" s="166" cm="1">
        <f t="array" aca="1" ref="EY59" ca="1">INDEX(i.rev,$K59,EY$15)</f>
        <v>0</v>
      </c>
      <c r="EZ59" s="168">
        <f t="shared" ca="1" si="252"/>
        <v>0</v>
      </c>
      <c r="FA59" s="166" cm="1">
        <f t="array" aca="1" ref="FA59" ca="1">INDEX(i.rev,$K59,FA$15)</f>
        <v>1</v>
      </c>
      <c r="FB59" s="168">
        <f t="shared" ref="FB59:GU59" ca="1" si="275">OFFSET(FB$5,$B59,0)</f>
        <v>0</v>
      </c>
      <c r="FC59" s="168">
        <f t="shared" ca="1" si="275"/>
        <v>0</v>
      </c>
      <c r="FD59" s="168">
        <f t="shared" ca="1" si="275"/>
        <v>0</v>
      </c>
      <c r="FE59" s="168">
        <f t="shared" ca="1" si="275"/>
        <v>0</v>
      </c>
      <c r="FF59" s="168">
        <f t="shared" ca="1" si="275"/>
        <v>0</v>
      </c>
      <c r="FG59" s="168">
        <f t="shared" ca="1" si="275"/>
        <v>0</v>
      </c>
      <c r="FH59" s="168">
        <f t="shared" ca="1" si="275"/>
        <v>0</v>
      </c>
      <c r="FI59" s="10">
        <v>7</v>
      </c>
      <c r="FJ59" s="168" t="str">
        <f t="shared" ca="1" si="275"/>
        <v>-</v>
      </c>
      <c r="FK59" s="168" t="str">
        <f t="shared" ca="1" si="275"/>
        <v>-</v>
      </c>
      <c r="FL59" s="168" t="str">
        <f t="shared" ca="1" si="275"/>
        <v>-</v>
      </c>
      <c r="FM59" s="168" t="str">
        <f t="shared" ca="1" si="275"/>
        <v>-</v>
      </c>
      <c r="FN59" s="168" t="str">
        <f t="shared" ca="1" si="262"/>
        <v>-</v>
      </c>
      <c r="FO59" s="166" t="b">
        <f t="shared" si="254"/>
        <v>0</v>
      </c>
      <c r="FP59" s="166" t="b">
        <f t="shared" si="254"/>
        <v>0</v>
      </c>
      <c r="FQ59" s="166" t="b">
        <f t="shared" si="254"/>
        <v>1</v>
      </c>
      <c r="FR59" s="168">
        <f t="shared" ca="1" si="275"/>
        <v>0</v>
      </c>
      <c r="FS59" s="166">
        <f t="shared" ca="1" si="264"/>
        <v>1</v>
      </c>
      <c r="FT59" s="166">
        <f t="shared" ca="1" si="264"/>
        <v>1</v>
      </c>
      <c r="FU59" s="168" t="str">
        <f t="shared" ca="1" si="275"/>
        <v>-</v>
      </c>
      <c r="FV59" s="168" t="str">
        <f t="shared" ca="1" si="275"/>
        <v>-</v>
      </c>
      <c r="FW59" s="168" t="str">
        <f t="shared" ca="1" si="275"/>
        <v>-</v>
      </c>
      <c r="FX59" s="168" t="str">
        <f t="shared" ca="1" si="275"/>
        <v>-</v>
      </c>
      <c r="FY59" s="168" t="str">
        <f t="shared" ca="1" si="275"/>
        <v>-</v>
      </c>
      <c r="FZ59" s="168" t="str">
        <f t="shared" ca="1" si="275"/>
        <v>-</v>
      </c>
      <c r="GA59" s="168" t="str">
        <f t="shared" ca="1" si="275"/>
        <v>-</v>
      </c>
      <c r="GB59" s="168" t="str">
        <f t="shared" ca="1" si="275"/>
        <v>-</v>
      </c>
      <c r="GC59" s="168" t="str">
        <f t="shared" ca="1" si="275"/>
        <v>-</v>
      </c>
      <c r="GD59" s="168" t="b">
        <f t="shared" ca="1" si="275"/>
        <v>1</v>
      </c>
      <c r="GE59" s="168" t="str">
        <f t="shared" ca="1" si="275"/>
        <v>-</v>
      </c>
      <c r="GF59" s="168" t="str">
        <f t="shared" ca="1" si="275"/>
        <v>-</v>
      </c>
      <c r="GG59" s="168" t="str">
        <f t="shared" ca="1" si="275"/>
        <v>-</v>
      </c>
      <c r="GH59" s="168" t="str">
        <f t="shared" ca="1" si="275"/>
        <v>-</v>
      </c>
      <c r="GI59" s="168" t="str">
        <f t="shared" ca="1" si="275"/>
        <v>-</v>
      </c>
      <c r="GJ59" s="168" t="str">
        <f t="shared" ca="1" si="275"/>
        <v>-</v>
      </c>
      <c r="GK59" s="168" t="str">
        <f t="shared" ca="1" si="275"/>
        <v>-</v>
      </c>
      <c r="GL59" s="168" t="str">
        <f t="shared" ca="1" si="275"/>
        <v>-</v>
      </c>
      <c r="GM59" s="168" t="str">
        <f t="shared" ca="1" si="275"/>
        <v>-</v>
      </c>
      <c r="GN59" s="168" t="str">
        <f t="shared" ca="1" si="275"/>
        <v>-</v>
      </c>
      <c r="GO59" s="168" t="str">
        <f t="shared" ca="1" si="275"/>
        <v>-</v>
      </c>
      <c r="GP59" s="168" t="str">
        <f t="shared" ca="1" si="275"/>
        <v>-</v>
      </c>
      <c r="GQ59" s="168" t="str">
        <f t="shared" ca="1" si="275"/>
        <v>-</v>
      </c>
      <c r="GR59" s="168" t="str">
        <f t="shared" ca="1" si="275"/>
        <v>-</v>
      </c>
      <c r="GS59" s="168">
        <f t="shared" ca="1" si="275"/>
        <v>500</v>
      </c>
      <c r="GT59" s="168">
        <f t="shared" ca="1" si="275"/>
        <v>500</v>
      </c>
      <c r="GU59" s="168" t="str">
        <f t="shared" ca="1" si="275"/>
        <v>-</v>
      </c>
      <c r="GV59" s="117">
        <f t="shared" si="271"/>
        <v>1357</v>
      </c>
      <c r="GW59" s="117">
        <f t="shared" si="270"/>
        <v>1537</v>
      </c>
      <c r="GX59" s="193" t="b">
        <v>1</v>
      </c>
      <c r="GY59" s="193">
        <v>0</v>
      </c>
      <c r="GZ59" s="193">
        <v>30</v>
      </c>
      <c r="HA59" s="193">
        <v>30</v>
      </c>
      <c r="HB59" s="193">
        <v>0</v>
      </c>
      <c r="HC59" s="193">
        <v>0</v>
      </c>
      <c r="HD59" s="193">
        <v>30</v>
      </c>
      <c r="HE59" s="193">
        <v>0</v>
      </c>
      <c r="HF59" s="193">
        <v>0</v>
      </c>
      <c r="HG59" s="193">
        <v>30</v>
      </c>
      <c r="HH59" s="193">
        <v>30</v>
      </c>
      <c r="HI59" s="193">
        <v>0</v>
      </c>
      <c r="HJ59" s="193">
        <v>0</v>
      </c>
      <c r="HK59" s="193">
        <v>0</v>
      </c>
      <c r="HL59" s="193">
        <v>0</v>
      </c>
      <c r="HM59" s="193">
        <v>0</v>
      </c>
      <c r="HN59" s="193">
        <v>131.36000000000001</v>
      </c>
      <c r="HO59" s="193">
        <v>0</v>
      </c>
      <c r="HP59" s="193">
        <v>131.36000000000001</v>
      </c>
      <c r="HQ59" s="193">
        <v>131.36000000000001</v>
      </c>
      <c r="HR59" s="193">
        <v>0</v>
      </c>
      <c r="HS59" s="193">
        <v>131.36000000000001</v>
      </c>
      <c r="HT59" s="193">
        <v>131.36000000000001</v>
      </c>
      <c r="HU59" s="193">
        <v>0</v>
      </c>
      <c r="HV59" s="193">
        <v>0</v>
      </c>
      <c r="HW59" s="193">
        <v>131.36000000000001</v>
      </c>
      <c r="HX59" s="193">
        <v>131.36000000000001</v>
      </c>
      <c r="HY59" s="193">
        <v>89.55</v>
      </c>
      <c r="HZ59" s="193">
        <v>131.36000000000001</v>
      </c>
      <c r="IA59" s="193">
        <v>89.55</v>
      </c>
      <c r="IB59" s="193">
        <v>150</v>
      </c>
      <c r="IC59" s="193">
        <v>150</v>
      </c>
      <c r="ID59" s="193">
        <v>0</v>
      </c>
      <c r="IE59" s="193">
        <v>0</v>
      </c>
      <c r="IF59" s="193">
        <v>150</v>
      </c>
      <c r="IG59" s="193">
        <v>0</v>
      </c>
      <c r="IH59" s="193">
        <v>0</v>
      </c>
      <c r="II59" s="193">
        <v>150</v>
      </c>
      <c r="IJ59" s="193">
        <v>150</v>
      </c>
      <c r="IK59" s="193">
        <v>0</v>
      </c>
      <c r="IL59" s="193">
        <v>0</v>
      </c>
      <c r="IM59" s="193">
        <v>0</v>
      </c>
      <c r="IN59" s="193">
        <v>0</v>
      </c>
      <c r="IO59" s="193">
        <v>0</v>
      </c>
      <c r="IP59" s="193">
        <v>0</v>
      </c>
      <c r="IQ59" s="193">
        <v>0</v>
      </c>
      <c r="IR59" s="193">
        <v>0</v>
      </c>
      <c r="IS59" s="193">
        <v>0</v>
      </c>
      <c r="IT59" s="193">
        <v>0</v>
      </c>
      <c r="IU59" s="193">
        <v>0</v>
      </c>
      <c r="IV59" s="193">
        <v>0</v>
      </c>
      <c r="IW59" s="193">
        <v>0</v>
      </c>
      <c r="IX59" s="193">
        <v>0</v>
      </c>
      <c r="IY59" s="193">
        <v>0</v>
      </c>
      <c r="IZ59" s="10"/>
      <c r="JA59" s="166">
        <f t="shared" ca="1" si="229"/>
        <v>4.4999999999999998E-2</v>
      </c>
      <c r="JB59" s="166">
        <f t="shared" ca="1" si="230"/>
        <v>4.4999999999999998E-2</v>
      </c>
      <c r="JC59" s="168">
        <f t="shared" ca="1" si="255"/>
        <v>1</v>
      </c>
      <c r="JD59" s="168">
        <f t="shared" ca="1" si="255"/>
        <v>0</v>
      </c>
      <c r="JE59" s="168">
        <f t="shared" ca="1" si="255"/>
        <v>1</v>
      </c>
      <c r="JF59" s="168">
        <f t="shared" ca="1" si="255"/>
        <v>1</v>
      </c>
      <c r="JG59" s="168">
        <f t="shared" ca="1" si="255"/>
        <v>0</v>
      </c>
      <c r="JH59" s="168">
        <f t="shared" ca="1" si="255"/>
        <v>70</v>
      </c>
      <c r="JI59" s="168">
        <f t="shared" ca="1" si="255"/>
        <v>50</v>
      </c>
      <c r="JJ59" s="168">
        <f t="shared" ca="1" si="255"/>
        <v>70</v>
      </c>
      <c r="JK59" s="168">
        <f t="shared" ca="1" si="255"/>
        <v>50</v>
      </c>
      <c r="JL59" s="166">
        <f t="shared" ca="1" si="256"/>
        <v>1</v>
      </c>
      <c r="JM59" s="166">
        <f t="shared" ca="1" si="257"/>
        <v>1</v>
      </c>
      <c r="JN59" s="166">
        <f t="shared" ca="1" si="258"/>
        <v>1</v>
      </c>
      <c r="JO59" s="166">
        <f t="shared" ca="1" si="266"/>
        <v>1</v>
      </c>
      <c r="JP59" s="166">
        <f t="shared" ca="1" si="266"/>
        <v>1</v>
      </c>
      <c r="JQ59" s="168">
        <f t="shared" ca="1" si="255"/>
        <v>1</v>
      </c>
      <c r="JR59" s="10"/>
      <c r="JS59" s="168">
        <f t="shared" ca="1" si="255"/>
        <v>1</v>
      </c>
      <c r="JT59" s="166">
        <f t="shared" ca="1" si="233"/>
        <v>1</v>
      </c>
      <c r="JU59" s="168">
        <f t="shared" ca="1" si="255"/>
        <v>1</v>
      </c>
      <c r="JV59" s="168">
        <f t="shared" ca="1" si="255"/>
        <v>1</v>
      </c>
      <c r="JW59" s="168">
        <f t="shared" ca="1" si="255"/>
        <v>1</v>
      </c>
      <c r="JX59" s="168">
        <f t="shared" ca="1" si="255"/>
        <v>1</v>
      </c>
      <c r="JY59" s="168">
        <f t="shared" ca="1" si="255"/>
        <v>1</v>
      </c>
      <c r="JZ59" s="168">
        <f t="shared" ca="1" si="255"/>
        <v>1</v>
      </c>
      <c r="KA59" s="166">
        <f t="shared" ca="1" si="234"/>
        <v>1</v>
      </c>
      <c r="KB59" s="166">
        <f t="shared" ca="1" si="235"/>
        <v>1</v>
      </c>
      <c r="KC59" s="166">
        <f t="shared" ca="1" si="236"/>
        <v>1</v>
      </c>
      <c r="KD59" s="166" t="str">
        <f t="shared" ca="1" si="237"/>
        <v>-</v>
      </c>
      <c r="KE59" s="166" t="str">
        <f t="shared" ca="1" si="238"/>
        <v>-</v>
      </c>
      <c r="KF59" s="166" t="str">
        <f t="shared" ca="1" si="239"/>
        <v>-</v>
      </c>
      <c r="KG59" s="166" t="b">
        <f t="shared" ca="1" si="240"/>
        <v>0</v>
      </c>
      <c r="KH59" s="168">
        <f t="shared" ca="1" si="255"/>
        <v>0</v>
      </c>
      <c r="KI59" s="27">
        <v>0</v>
      </c>
    </row>
    <row r="60" spans="1:295" s="148" customFormat="1" outlineLevel="1">
      <c r="A60" s="126">
        <f t="shared" si="13"/>
        <v>55</v>
      </c>
      <c r="B60" s="126">
        <f t="shared" ref="B60:B63" si="276">$A$18</f>
        <v>13</v>
      </c>
      <c r="C60" s="148">
        <v>102</v>
      </c>
      <c r="D60" s="148" t="s">
        <v>884</v>
      </c>
      <c r="E60" s="148" t="b">
        <v>1</v>
      </c>
      <c r="F60" s="148" t="b">
        <v>0</v>
      </c>
      <c r="G60" s="148" t="b">
        <f t="shared" ref="G60:G141" si="277">E60</f>
        <v>1</v>
      </c>
      <c r="H60" s="144">
        <v>3</v>
      </c>
      <c r="I60" s="32">
        <v>2</v>
      </c>
      <c r="J60" s="144">
        <f t="shared" ref="J60:Y137" ca="1" si="278">OFFSET(J60,-1,0)</f>
        <v>1</v>
      </c>
      <c r="K60" s="144">
        <f t="shared" ca="1" si="278"/>
        <v>1</v>
      </c>
      <c r="L60" s="144">
        <f t="shared" ca="1" si="278"/>
        <v>1</v>
      </c>
      <c r="M60" s="144">
        <f t="shared" ca="1" si="278"/>
        <v>1</v>
      </c>
      <c r="N60" s="144">
        <f t="shared" ca="1" si="278"/>
        <v>1</v>
      </c>
      <c r="O60" s="144">
        <f t="shared" ca="1" si="278"/>
        <v>1</v>
      </c>
      <c r="P60" s="144">
        <f t="shared" ca="1" si="278"/>
        <v>1</v>
      </c>
      <c r="Q60" s="144">
        <f t="shared" ca="1" si="278"/>
        <v>1</v>
      </c>
      <c r="R60" s="144">
        <f t="shared" ca="1" si="278"/>
        <v>2</v>
      </c>
      <c r="S60" s="144">
        <f t="shared" ca="1" si="278"/>
        <v>1</v>
      </c>
      <c r="T60" s="144">
        <f t="shared" ca="1" si="278"/>
        <v>1</v>
      </c>
      <c r="U60" s="144">
        <f t="shared" ca="1" si="278"/>
        <v>1</v>
      </c>
      <c r="V60" s="144">
        <f t="shared" ca="1" si="278"/>
        <v>1</v>
      </c>
      <c r="W60" s="144">
        <f t="shared" ca="1" si="278"/>
        <v>1</v>
      </c>
      <c r="X60" s="144">
        <f t="shared" ca="1" si="278"/>
        <v>1</v>
      </c>
      <c r="Y60" s="144">
        <f t="shared" ca="1" si="278"/>
        <v>1</v>
      </c>
      <c r="AA60" s="162" t="str" cm="1">
        <f t="array" aca="1" ref="AA60" ca="1">TEXT(LEFT(OFFSET(AA60,-1,0),5)+1,"00000")&amp;MID(OFFSET(AA60,-1,0),6,FIND(" ",OFFSET(AA60,-1,0),7)-5)
&amp;INDEX(DataMaster!$B$10:$B$12,$I60)&amp;IF($J60=1,""," Risk"&amp;INDEX(i.risk_aversion,$J60,1))&amp;IF($K60=1,""," REV"&amp;INDEX(DataMaster!$B$54:$B$58,$K60))&amp;IF($L60=1,""," Minroe"&amp;INDEX(minroe,$L60))&amp;IF($M60=1,""," Overdraw"&amp;INDEX(overdraw,$M60))
&amp;IF($N60=1,""," Mach"&amp;INDEX(i.mach_option,$N60))
&amp;IF($O60=1,""," Interest"&amp;INDEX(i.interest_rate,$O60))&amp;IF($P60=1,""," Opp cost"&amp;INDEX(i.opp_cost_capital,$P60))&amp;IF($Q60=1,""," Casual_ub"&amp;INDEX(i.casual_ub,$Q60))&amp;IF($R60=1,""," Cropgraze"&amp;INDEX(i.cropgraze_inc,$R60))
&amp;IF($S60=1,""," Yield"&amp;INDEX(i.all_rot_yield,$S60))&amp;IF($T60=1,""," Pasture"&amp;INDEX(i.pasture_prod,$T60))&amp;IF($U60=1,""," Scan"&amp;INDEX(i.scan,$U60))
&amp;IF($JL60=1,""," WP"&amp;TEXT($JL60*100,"000p"))&amp;IF($JM60=1,""," MP"&amp;TEXT($JM60*100,"000p"))&amp;IF($JN60=1,""," GP"&amp;TEXT($JN60*100,"000p"))&amp;IF($JO60=1,""," Can"&amp;TEXT($JO60*100,"000p"))
&amp;" (F"&amp;3+IFERROR(1*$CH60,0)+IFERROR(1*$CI60,0)&amp;3-IFERROR(1*NOT($CK60),0)&amp;"N"&amp;$CP60&amp;$CQ60&amp;")"
&amp;IFERROR(" pas%"&amp;FK60/2130*100,"")&amp;IFERROR(" SR "&amp;FM60/1,"")&amp;IFERROR(" Sup "&amp;FN60/1,"")&amp;IF(JH60=50," 50 percentile prices","")&amp;IFERROR(" Min_sale_age_"&amp;GV60/1,"")&amp;IF($GX60=TRUE," Rot_constrained","")</f>
        <v>612380032 DSP CropgrazeFALSE (F33N11) pas%15</v>
      </c>
      <c r="AB60" s="10" t="str">
        <f ca="1">IF(COUNTIF(AA$5:AA60,AA60)=1,"-","Dup")</f>
        <v>-</v>
      </c>
      <c r="AC60" s="10"/>
      <c r="AD60" s="167" t="b">
        <v>0</v>
      </c>
      <c r="AE60" s="167" t="b">
        <v>0</v>
      </c>
      <c r="AF60" s="167" t="b">
        <v>0</v>
      </c>
      <c r="AG60" s="167" t="b">
        <v>0</v>
      </c>
      <c r="AH60" s="167" t="b">
        <v>0</v>
      </c>
      <c r="AI60" s="167" t="b">
        <v>1</v>
      </c>
      <c r="AJ60" s="10"/>
      <c r="AK60" s="166" t="b">
        <f t="shared" si="214"/>
        <v>0</v>
      </c>
      <c r="AL60" s="166" t="str">
        <f t="shared" si="214"/>
        <v>-</v>
      </c>
      <c r="AM60" s="166" t="b">
        <f t="shared" si="214"/>
        <v>0</v>
      </c>
      <c r="AN60" s="166" t="b">
        <f t="shared" si="214"/>
        <v>1</v>
      </c>
      <c r="AO60" s="166" t="b">
        <f t="shared" si="214"/>
        <v>0</v>
      </c>
      <c r="AP60" s="166" t="b">
        <f t="shared" si="214"/>
        <v>0</v>
      </c>
      <c r="AQ60" s="166">
        <f t="shared" ca="1" si="215"/>
        <v>0</v>
      </c>
      <c r="AR60" s="166" t="b">
        <f t="shared" ca="1" si="216"/>
        <v>0</v>
      </c>
      <c r="AS60" s="166" t="b">
        <f t="shared" ca="1" si="216"/>
        <v>0</v>
      </c>
      <c r="AT60" s="166" t="str">
        <f t="shared" ca="1" si="216"/>
        <v>-</v>
      </c>
      <c r="AU60" s="166" t="str">
        <f t="shared" ca="1" si="216"/>
        <v>-</v>
      </c>
      <c r="AV60" s="166" t="str">
        <f t="shared" ca="1" si="216"/>
        <v>-</v>
      </c>
      <c r="AW60" s="10"/>
      <c r="AX60" s="166" t="b">
        <f t="shared" si="217"/>
        <v>1</v>
      </c>
      <c r="AY60" s="168" t="b">
        <f t="shared" ca="1" si="218"/>
        <v>1</v>
      </c>
      <c r="AZ60" s="168" t="b">
        <f t="shared" ca="1" si="218"/>
        <v>1</v>
      </c>
      <c r="BA60" s="167">
        <f t="shared" si="261"/>
        <v>3208</v>
      </c>
      <c r="BB60" s="168" t="str">
        <f t="shared" ca="1" si="218"/>
        <v>-</v>
      </c>
      <c r="BC60" s="168" t="str">
        <f t="shared" ca="1" si="218"/>
        <v>-</v>
      </c>
      <c r="BD60" s="168" t="str">
        <f t="shared" ca="1" si="218"/>
        <v>-</v>
      </c>
      <c r="BE60" s="168" t="str">
        <f t="shared" ca="1" si="218"/>
        <v>-</v>
      </c>
      <c r="BF60" s="168" t="str">
        <f t="shared" ca="1" si="218"/>
        <v>-</v>
      </c>
      <c r="BG60" s="168">
        <f t="shared" ca="1" si="218"/>
        <v>1</v>
      </c>
      <c r="BH60" s="168">
        <f t="shared" ca="1" si="218"/>
        <v>1</v>
      </c>
      <c r="BI60" s="168" t="str">
        <f t="shared" ca="1" si="218"/>
        <v>-</v>
      </c>
      <c r="BJ60" s="168" t="str">
        <f t="shared" ca="1" si="218"/>
        <v>-</v>
      </c>
      <c r="BK60" s="10"/>
      <c r="BL60" s="168" t="str">
        <f t="shared" ca="1" si="218"/>
        <v>-</v>
      </c>
      <c r="BM60" s="168" t="str">
        <f t="shared" ca="1" si="218"/>
        <v>-</v>
      </c>
      <c r="BN60" s="168" t="str">
        <f t="shared" ca="1" si="218"/>
        <v>-</v>
      </c>
      <c r="BO60" s="168" t="str">
        <f t="shared" ca="1" si="218"/>
        <v>-</v>
      </c>
      <c r="BP60" s="168" t="str">
        <f t="shared" ca="1" si="218"/>
        <v>-</v>
      </c>
      <c r="BQ60" s="168" t="str">
        <f t="shared" ca="1" si="218"/>
        <v>-</v>
      </c>
      <c r="BR60" s="168" t="str">
        <f t="shared" ca="1" si="218"/>
        <v>-</v>
      </c>
      <c r="BS60" s="168" t="str">
        <f t="shared" ca="1" si="218"/>
        <v>-</v>
      </c>
      <c r="BT60" s="168" t="str">
        <f t="shared" ca="1" si="218"/>
        <v>-</v>
      </c>
      <c r="BU60" s="168" t="str">
        <f t="shared" ca="1" si="218"/>
        <v>-</v>
      </c>
      <c r="BV60" s="168" t="str">
        <f t="shared" ca="1" si="218"/>
        <v>-</v>
      </c>
      <c r="BW60" s="166" t="str" cm="1">
        <f t="array" aca="1" ref="BW60" ca="1">INDEX(i.rev,$K60,BW$15)</f>
        <v>-</v>
      </c>
      <c r="BX60" s="166" t="str" cm="1">
        <f t="array" aca="1" ref="BX60" ca="1">INDEX(i.rev,$K60,BX$15)</f>
        <v>-</v>
      </c>
      <c r="BY60" s="166" t="str" cm="1">
        <f t="array" aca="1" ref="BY60" ca="1">INDEX(i.rev,$K60,BY$15)</f>
        <v>-</v>
      </c>
      <c r="BZ60" s="166" t="str" cm="1">
        <f t="array" aca="1" ref="BZ60" ca="1">INDEX(i.rev,$K60,BZ$15)</f>
        <v>-</v>
      </c>
      <c r="CA60" s="166" t="str" cm="1">
        <f t="array" aca="1" ref="CA60" ca="1">INDEX(i.rev,$K60,CA$15)</f>
        <v>-</v>
      </c>
      <c r="CB60" s="166" t="str" cm="1">
        <f t="array" aca="1" ref="CB60" ca="1">INDEX(i.rev,$K60,CB$15)</f>
        <v>-</v>
      </c>
      <c r="CC60" s="166" t="str" cm="1">
        <f t="array" aca="1" ref="CC60" ca="1">INDEX(i.rev,$K60,CC$15)</f>
        <v>-</v>
      </c>
      <c r="CD60" s="166" t="str" cm="1">
        <f t="array" aca="1" ref="CD60" ca="1">INDEX(i.rev,$K60,CD$15)</f>
        <v>-</v>
      </c>
      <c r="CE60" s="166" t="str" cm="1">
        <f t="array" aca="1" ref="CE60" ca="1">INDEX(i.rev,$K60,CE$15)</f>
        <v>-</v>
      </c>
      <c r="CF60" s="166" t="str" cm="1">
        <f t="array" aca="1" ref="CF60" ca="1">INDEX(i.rev,$K60,CF$15)</f>
        <v>-</v>
      </c>
      <c r="CG60" s="10"/>
      <c r="CH60" s="168" t="str">
        <f t="shared" ca="1" si="219"/>
        <v>-</v>
      </c>
      <c r="CI60" s="168" t="str">
        <f t="shared" ca="1" si="219"/>
        <v>-</v>
      </c>
      <c r="CJ60" s="168" t="str">
        <f t="shared" ca="1" si="219"/>
        <v>-</v>
      </c>
      <c r="CK60" s="168" t="str">
        <f t="shared" ca="1" si="219"/>
        <v>-</v>
      </c>
      <c r="CL60" s="168" t="str">
        <f t="shared" ca="1" si="219"/>
        <v>-</v>
      </c>
      <c r="CM60" s="168" t="str">
        <f t="shared" ca="1" si="219"/>
        <v>-</v>
      </c>
      <c r="CN60" s="168" t="str">
        <f t="shared" ca="1" si="219"/>
        <v>-</v>
      </c>
      <c r="CO60" s="168" t="str">
        <f t="shared" ca="1" si="219"/>
        <v>-</v>
      </c>
      <c r="CP60" s="168">
        <f t="shared" ca="1" si="219"/>
        <v>1</v>
      </c>
      <c r="CQ60" s="168">
        <f t="shared" ca="1" si="219"/>
        <v>1</v>
      </c>
      <c r="CR60" s="168">
        <f t="shared" ca="1" si="219"/>
        <v>0</v>
      </c>
      <c r="CS60" s="168" t="str">
        <f t="shared" ca="1" si="219"/>
        <v>-</v>
      </c>
      <c r="CT60" s="168" t="str">
        <f t="shared" ca="1" si="219"/>
        <v>-</v>
      </c>
      <c r="CU60" s="168" t="str">
        <f t="shared" ca="1" si="219"/>
        <v>-</v>
      </c>
      <c r="CV60" s="168" t="str">
        <f t="shared" ca="1" si="219"/>
        <v>-</v>
      </c>
      <c r="CW60" s="168" t="str">
        <f t="shared" ca="1" si="219"/>
        <v>-</v>
      </c>
      <c r="CX60" s="168" t="str">
        <f t="shared" ca="1" si="219"/>
        <v>-</v>
      </c>
      <c r="CY60" s="168" t="str">
        <f t="shared" ca="1" si="219"/>
        <v>-</v>
      </c>
      <c r="CZ60" s="168">
        <f t="shared" ca="1" si="219"/>
        <v>0</v>
      </c>
      <c r="DA60" s="168" t="str">
        <f t="shared" ca="1" si="219"/>
        <v>-</v>
      </c>
      <c r="DB60" s="168" t="str">
        <f t="shared" ca="1" si="219"/>
        <v>-</v>
      </c>
      <c r="DC60" s="168" t="str">
        <f t="shared" ca="1" si="219"/>
        <v>-</v>
      </c>
      <c r="DD60" s="168" t="str">
        <f t="shared" ca="1" si="219"/>
        <v>-</v>
      </c>
      <c r="DE60" s="168" t="str">
        <f t="shared" ca="1" si="219"/>
        <v>-</v>
      </c>
      <c r="DF60" s="168">
        <f t="shared" ca="1" si="219"/>
        <v>0</v>
      </c>
      <c r="DG60" s="168">
        <f t="shared" ca="1" si="219"/>
        <v>0</v>
      </c>
      <c r="DH60" s="168">
        <f t="shared" ca="1" si="219"/>
        <v>0</v>
      </c>
      <c r="DI60" s="168">
        <f t="shared" ca="1" si="219"/>
        <v>0</v>
      </c>
      <c r="DJ60" s="168">
        <f t="shared" ca="1" si="219"/>
        <v>0</v>
      </c>
      <c r="DK60" s="168">
        <f t="shared" ca="1" si="219"/>
        <v>0</v>
      </c>
      <c r="DL60" s="168">
        <f t="shared" ca="1" si="219"/>
        <v>0</v>
      </c>
      <c r="DM60" s="168" t="str">
        <f t="shared" ca="1" si="219"/>
        <v>-</v>
      </c>
      <c r="DN60" s="168" t="str">
        <f t="shared" ca="1" si="219"/>
        <v>-</v>
      </c>
      <c r="DO60" s="168" t="str">
        <f t="shared" ca="1" si="219"/>
        <v>-</v>
      </c>
      <c r="DP60" s="168" t="str">
        <f t="shared" ca="1" si="219"/>
        <v>-</v>
      </c>
      <c r="DQ60" s="168" t="str">
        <f t="shared" ca="1" si="219"/>
        <v>-</v>
      </c>
      <c r="DR60" s="168" t="str">
        <f t="shared" ca="1" si="221"/>
        <v>-</v>
      </c>
      <c r="DS60" s="168" t="str">
        <f t="shared" ca="1" si="221"/>
        <v>-</v>
      </c>
      <c r="DT60" s="168" t="str">
        <f t="shared" ca="1" si="221"/>
        <v>-</v>
      </c>
      <c r="DU60" s="168" t="str">
        <f t="shared" ca="1" si="221"/>
        <v>-</v>
      </c>
      <c r="DV60" s="168" t="str">
        <f t="shared" ca="1" si="221"/>
        <v>-</v>
      </c>
      <c r="DW60" s="168" t="str">
        <f t="shared" ca="1" si="221"/>
        <v>-</v>
      </c>
      <c r="DX60" s="10"/>
      <c r="DY60" s="168">
        <f t="shared" ca="1" si="221"/>
        <v>1</v>
      </c>
      <c r="DZ60" s="168" t="str">
        <f t="shared" ca="1" si="221"/>
        <v>-</v>
      </c>
      <c r="EA60" s="168" t="str">
        <f t="shared" ca="1" si="221"/>
        <v>-</v>
      </c>
      <c r="EB60" s="168" t="str">
        <f t="shared" ca="1" si="221"/>
        <v>-</v>
      </c>
      <c r="EC60" s="168" t="str">
        <f t="shared" ca="1" si="221"/>
        <v>-</v>
      </c>
      <c r="ED60" s="168" t="b">
        <f t="shared" ca="1" si="221"/>
        <v>0</v>
      </c>
      <c r="EE60" s="168" t="str">
        <f t="shared" ca="1" si="221"/>
        <v>-</v>
      </c>
      <c r="EF60" s="168">
        <f t="shared" ca="1" si="221"/>
        <v>0</v>
      </c>
      <c r="EG60" s="168" t="str">
        <f t="shared" ca="1" si="221"/>
        <v>-</v>
      </c>
      <c r="EH60" s="166" cm="1">
        <f t="array" aca="1" ref="EH60" ca="1">INDEX(i.rev,$K60,EH$15)</f>
        <v>1</v>
      </c>
      <c r="EI60" s="168">
        <f t="shared" ca="1" si="221"/>
        <v>0</v>
      </c>
      <c r="EJ60" s="168">
        <f t="shared" ca="1" si="221"/>
        <v>1</v>
      </c>
      <c r="EK60" s="168">
        <f t="shared" ca="1" si="221"/>
        <v>0</v>
      </c>
      <c r="EL60" s="168">
        <f t="shared" ca="1" si="221"/>
        <v>1</v>
      </c>
      <c r="EM60" s="168">
        <f t="shared" ca="1" si="221"/>
        <v>1</v>
      </c>
      <c r="EN60" s="168">
        <f t="shared" ca="1" si="221"/>
        <v>1</v>
      </c>
      <c r="EO60" s="168">
        <f t="shared" ca="1" si="221"/>
        <v>0</v>
      </c>
      <c r="EP60" s="168">
        <f t="shared" ca="1" si="221"/>
        <v>0</v>
      </c>
      <c r="EQ60" s="168">
        <f t="shared" ca="1" si="221"/>
        <v>0</v>
      </c>
      <c r="ER60" s="168">
        <f t="shared" ca="1" si="221"/>
        <v>0</v>
      </c>
      <c r="ES60" s="168">
        <f t="shared" ca="1" si="221"/>
        <v>0</v>
      </c>
      <c r="ET60" s="168">
        <f t="shared" ca="1" si="221"/>
        <v>0</v>
      </c>
      <c r="EU60" s="168">
        <f t="shared" ca="1" si="221"/>
        <v>0</v>
      </c>
      <c r="EV60" s="168">
        <f t="shared" ca="1" si="221"/>
        <v>0</v>
      </c>
      <c r="EW60" s="168">
        <f t="shared" ca="1" si="221"/>
        <v>0</v>
      </c>
      <c r="EX60" s="168">
        <f t="shared" ca="1" si="221"/>
        <v>0</v>
      </c>
      <c r="EY60" s="166" cm="1">
        <f t="array" aca="1" ref="EY60" ca="1">INDEX(i.rev,$K60,EY$15)</f>
        <v>0</v>
      </c>
      <c r="EZ60" s="168">
        <f t="shared" ca="1" si="221"/>
        <v>0</v>
      </c>
      <c r="FA60" s="166" cm="1">
        <f t="array" aca="1" ref="FA60" ca="1">INDEX(i.rev,$K60,FA$15)</f>
        <v>1</v>
      </c>
      <c r="FB60" s="168">
        <f t="shared" ca="1" si="221"/>
        <v>0</v>
      </c>
      <c r="FC60" s="168">
        <f t="shared" ca="1" si="221"/>
        <v>0</v>
      </c>
      <c r="FD60" s="168">
        <f t="shared" ca="1" si="221"/>
        <v>0</v>
      </c>
      <c r="FE60" s="168">
        <f t="shared" ca="1" si="221"/>
        <v>0</v>
      </c>
      <c r="FF60" s="168">
        <f t="shared" ca="1" si="221"/>
        <v>0</v>
      </c>
      <c r="FG60" s="168">
        <f t="shared" ca="1" si="221"/>
        <v>0</v>
      </c>
      <c r="FH60" s="168">
        <f t="shared" ca="1" si="221"/>
        <v>0</v>
      </c>
      <c r="FI60" s="10">
        <v>0.15</v>
      </c>
      <c r="FJ60" s="199" t="b">
        <f>TRUE</f>
        <v>1</v>
      </c>
      <c r="FK60" s="201">
        <f>$FK$44*FI60</f>
        <v>319.5</v>
      </c>
      <c r="FL60" s="168" t="str">
        <f t="shared" ca="1" si="221"/>
        <v>-</v>
      </c>
      <c r="FM60" s="168" t="str">
        <f t="shared" ca="1" si="221"/>
        <v>-</v>
      </c>
      <c r="FN60" s="168" t="str">
        <f t="shared" ca="1" si="222"/>
        <v>-</v>
      </c>
      <c r="FO60" s="166" t="b">
        <f t="shared" si="223"/>
        <v>0</v>
      </c>
      <c r="FP60" s="166" t="b">
        <f t="shared" si="223"/>
        <v>0</v>
      </c>
      <c r="FQ60" s="166" t="b">
        <f t="shared" si="223"/>
        <v>1</v>
      </c>
      <c r="FR60" s="168">
        <f t="shared" ca="1" si="221"/>
        <v>0</v>
      </c>
      <c r="FS60" s="166">
        <f t="shared" ca="1" si="224"/>
        <v>1</v>
      </c>
      <c r="FT60" s="166">
        <f t="shared" ca="1" si="224"/>
        <v>1</v>
      </c>
      <c r="FU60" s="168" t="str">
        <f t="shared" ca="1" si="221"/>
        <v>-</v>
      </c>
      <c r="FV60" s="168" t="str">
        <f t="shared" ca="1" si="221"/>
        <v>-</v>
      </c>
      <c r="FW60" s="168" t="str">
        <f t="shared" ca="1" si="221"/>
        <v>-</v>
      </c>
      <c r="FX60" s="168" t="str">
        <f t="shared" ca="1" si="221"/>
        <v>-</v>
      </c>
      <c r="FY60" s="168" t="str">
        <f t="shared" ca="1" si="221"/>
        <v>-</v>
      </c>
      <c r="FZ60" s="168" t="str">
        <f t="shared" ca="1" si="221"/>
        <v>-</v>
      </c>
      <c r="GA60" s="168" t="str">
        <f t="shared" ca="1" si="221"/>
        <v>-</v>
      </c>
      <c r="GB60" s="168" t="str">
        <f t="shared" ca="1" si="221"/>
        <v>-</v>
      </c>
      <c r="GC60" s="168" t="str">
        <f t="shared" ca="1" si="221"/>
        <v>-</v>
      </c>
      <c r="GD60" s="168" t="b">
        <f t="shared" ca="1" si="221"/>
        <v>1</v>
      </c>
      <c r="GE60" s="168" t="str">
        <f t="shared" ca="1" si="221"/>
        <v>-</v>
      </c>
      <c r="GF60" s="168" t="str">
        <f t="shared" ca="1" si="221"/>
        <v>-</v>
      </c>
      <c r="GG60" s="168" t="str">
        <f t="shared" ca="1" si="225"/>
        <v>-</v>
      </c>
      <c r="GH60" s="168" t="str">
        <f t="shared" ca="1" si="226"/>
        <v>-</v>
      </c>
      <c r="GI60" s="168" t="str">
        <f t="shared" ca="1" si="227"/>
        <v>-</v>
      </c>
      <c r="GJ60" s="168" t="str">
        <f t="shared" ca="1" si="228"/>
        <v>-</v>
      </c>
      <c r="GK60" s="168" t="str">
        <f t="shared" ca="1" si="228"/>
        <v>-</v>
      </c>
      <c r="GL60" s="168" t="str">
        <f t="shared" ca="1" si="228"/>
        <v>-</v>
      </c>
      <c r="GM60" s="168" t="str">
        <f t="shared" ca="1" si="228"/>
        <v>-</v>
      </c>
      <c r="GN60" s="168" t="str">
        <f t="shared" ca="1" si="228"/>
        <v>-</v>
      </c>
      <c r="GO60" s="168" t="str">
        <f t="shared" ca="1" si="228"/>
        <v>-</v>
      </c>
      <c r="GP60" s="168" t="str">
        <f t="shared" ca="1" si="228"/>
        <v>-</v>
      </c>
      <c r="GQ60" s="168" t="str">
        <f t="shared" ca="1" si="228"/>
        <v>-</v>
      </c>
      <c r="GR60" s="168" t="str">
        <f t="shared" ca="1" si="228"/>
        <v>-</v>
      </c>
      <c r="GS60" s="168">
        <f t="shared" ca="1" si="228"/>
        <v>500</v>
      </c>
      <c r="GT60" s="168">
        <f t="shared" ca="1" si="228"/>
        <v>500</v>
      </c>
      <c r="GU60" s="168" t="str">
        <f t="shared" ca="1" si="228"/>
        <v>-</v>
      </c>
      <c r="GV60" s="168" t="str">
        <f t="shared" ca="1" si="228"/>
        <v>-</v>
      </c>
      <c r="GW60" s="168" t="str">
        <f t="shared" ca="1" si="228"/>
        <v>-</v>
      </c>
      <c r="GX60" s="193" t="b">
        <v>0</v>
      </c>
      <c r="GY60" s="193">
        <v>0</v>
      </c>
      <c r="GZ60" s="193">
        <v>30</v>
      </c>
      <c r="HA60" s="193">
        <v>30</v>
      </c>
      <c r="HB60" s="193">
        <v>0</v>
      </c>
      <c r="HC60" s="193">
        <v>0</v>
      </c>
      <c r="HD60" s="193">
        <v>30</v>
      </c>
      <c r="HE60" s="193">
        <v>0</v>
      </c>
      <c r="HF60" s="193">
        <v>0</v>
      </c>
      <c r="HG60" s="193">
        <v>30</v>
      </c>
      <c r="HH60" s="193">
        <v>30</v>
      </c>
      <c r="HI60" s="193">
        <v>0</v>
      </c>
      <c r="HJ60" s="193">
        <v>0</v>
      </c>
      <c r="HK60" s="193">
        <v>0</v>
      </c>
      <c r="HL60" s="193">
        <v>0</v>
      </c>
      <c r="HM60" s="193">
        <v>0</v>
      </c>
      <c r="HN60" s="193">
        <v>131.36000000000001</v>
      </c>
      <c r="HO60" s="193">
        <v>0</v>
      </c>
      <c r="HP60" s="193">
        <v>131.36000000000001</v>
      </c>
      <c r="HQ60" s="193">
        <v>131.36000000000001</v>
      </c>
      <c r="HR60" s="193">
        <v>0</v>
      </c>
      <c r="HS60" s="193">
        <v>131.36000000000001</v>
      </c>
      <c r="HT60" s="193">
        <v>131.36000000000001</v>
      </c>
      <c r="HU60" s="193">
        <v>0</v>
      </c>
      <c r="HV60" s="193">
        <v>0</v>
      </c>
      <c r="HW60" s="193">
        <v>131.36000000000001</v>
      </c>
      <c r="HX60" s="193">
        <v>131.36000000000001</v>
      </c>
      <c r="HY60" s="193">
        <v>89.55</v>
      </c>
      <c r="HZ60" s="193">
        <v>131.36000000000001</v>
      </c>
      <c r="IA60" s="193">
        <v>89.55</v>
      </c>
      <c r="IB60" s="193">
        <v>150</v>
      </c>
      <c r="IC60" s="193">
        <v>150</v>
      </c>
      <c r="ID60" s="193">
        <v>0</v>
      </c>
      <c r="IE60" s="193">
        <v>0</v>
      </c>
      <c r="IF60" s="193">
        <v>150</v>
      </c>
      <c r="IG60" s="193">
        <v>0</v>
      </c>
      <c r="IH60" s="193">
        <v>0</v>
      </c>
      <c r="II60" s="193">
        <v>150</v>
      </c>
      <c r="IJ60" s="193">
        <v>150</v>
      </c>
      <c r="IK60" s="193">
        <v>0</v>
      </c>
      <c r="IL60" s="193">
        <v>0</v>
      </c>
      <c r="IM60" s="193">
        <v>0</v>
      </c>
      <c r="IN60" s="193">
        <v>0</v>
      </c>
      <c r="IO60" s="193">
        <v>0</v>
      </c>
      <c r="IP60" s="193">
        <v>0</v>
      </c>
      <c r="IQ60" s="193">
        <v>0</v>
      </c>
      <c r="IR60" s="193">
        <v>0</v>
      </c>
      <c r="IS60" s="193">
        <v>0</v>
      </c>
      <c r="IT60" s="193">
        <v>0</v>
      </c>
      <c r="IU60" s="193">
        <v>0</v>
      </c>
      <c r="IV60" s="193">
        <v>0</v>
      </c>
      <c r="IW60" s="193">
        <v>0</v>
      </c>
      <c r="IX60" s="193">
        <v>0</v>
      </c>
      <c r="IY60" s="193">
        <v>0</v>
      </c>
      <c r="IZ60" s="10"/>
      <c r="JA60" s="166">
        <f t="shared" ca="1" si="229"/>
        <v>4.4999999999999998E-2</v>
      </c>
      <c r="JB60" s="166">
        <f t="shared" ca="1" si="230"/>
        <v>4.4999999999999998E-2</v>
      </c>
      <c r="JC60" s="168">
        <f t="shared" ca="1" si="231"/>
        <v>1</v>
      </c>
      <c r="JD60" s="168">
        <f t="shared" ca="1" si="231"/>
        <v>0</v>
      </c>
      <c r="JE60" s="168">
        <f t="shared" ca="1" si="231"/>
        <v>1</v>
      </c>
      <c r="JF60" s="168">
        <f t="shared" ca="1" si="231"/>
        <v>1</v>
      </c>
      <c r="JG60" s="168">
        <f t="shared" ca="1" si="231"/>
        <v>0</v>
      </c>
      <c r="JH60" s="168">
        <f t="shared" ca="1" si="231"/>
        <v>70</v>
      </c>
      <c r="JI60" s="168">
        <f t="shared" ca="1" si="231"/>
        <v>50</v>
      </c>
      <c r="JJ60" s="168">
        <f t="shared" ca="1" si="231"/>
        <v>70</v>
      </c>
      <c r="JK60" s="168">
        <f t="shared" ca="1" si="231"/>
        <v>50</v>
      </c>
      <c r="JL60" s="166">
        <f t="shared" ref="JL60:JL63" ca="1" si="279">INDEX(i.WoolPrices,$V60,JL$15)</f>
        <v>1</v>
      </c>
      <c r="JM60" s="166">
        <f t="shared" ref="JM60:JM63" ca="1" si="280">INDEX(i.MeatPrices,$W60,JM$15)</f>
        <v>1</v>
      </c>
      <c r="JN60" s="166">
        <f t="shared" ref="JN60:JN63" ca="1" si="281">INDEX(i.GrainPrices,$X60,JN$15)</f>
        <v>1</v>
      </c>
      <c r="JO60" s="166">
        <f t="shared" ca="1" si="232"/>
        <v>1</v>
      </c>
      <c r="JP60" s="166">
        <f t="shared" ca="1" si="232"/>
        <v>1</v>
      </c>
      <c r="JQ60" s="168">
        <f t="shared" ca="1" si="231"/>
        <v>1</v>
      </c>
      <c r="JR60" s="10"/>
      <c r="JS60" s="168">
        <f t="shared" ca="1" si="231"/>
        <v>1</v>
      </c>
      <c r="JT60" s="166">
        <f t="shared" ca="1" si="233"/>
        <v>1</v>
      </c>
      <c r="JU60" s="168">
        <f t="shared" ca="1" si="231"/>
        <v>1</v>
      </c>
      <c r="JV60" s="168">
        <f t="shared" ca="1" si="231"/>
        <v>1</v>
      </c>
      <c r="JW60" s="168">
        <f t="shared" ca="1" si="231"/>
        <v>1</v>
      </c>
      <c r="JX60" s="168">
        <f t="shared" ca="1" si="231"/>
        <v>1</v>
      </c>
      <c r="JY60" s="168">
        <f t="shared" ca="1" si="231"/>
        <v>1</v>
      </c>
      <c r="JZ60" s="168">
        <f t="shared" ca="1" si="231"/>
        <v>1</v>
      </c>
      <c r="KA60" s="166">
        <f t="shared" ca="1" si="234"/>
        <v>1</v>
      </c>
      <c r="KB60" s="166">
        <f t="shared" ca="1" si="235"/>
        <v>1</v>
      </c>
      <c r="KC60" s="166">
        <f t="shared" ca="1" si="236"/>
        <v>1</v>
      </c>
      <c r="KD60" s="166" t="str">
        <f t="shared" ca="1" si="237"/>
        <v>-</v>
      </c>
      <c r="KE60" s="166" t="str">
        <f t="shared" ca="1" si="238"/>
        <v>-</v>
      </c>
      <c r="KF60" s="166" t="str">
        <f t="shared" ca="1" si="239"/>
        <v>-</v>
      </c>
      <c r="KG60" s="166" t="b">
        <f t="shared" ca="1" si="240"/>
        <v>0</v>
      </c>
      <c r="KH60" s="168">
        <f t="shared" ca="1" si="231"/>
        <v>0</v>
      </c>
      <c r="KI60" s="27">
        <v>0</v>
      </c>
    </row>
    <row r="61" spans="1:295" s="148" customFormat="1" outlineLevel="1">
      <c r="A61" s="126">
        <f t="shared" si="13"/>
        <v>56</v>
      </c>
      <c r="B61" s="126">
        <f t="shared" si="276"/>
        <v>13</v>
      </c>
      <c r="C61" s="148">
        <v>102</v>
      </c>
      <c r="D61" s="148" t="s">
        <v>884</v>
      </c>
      <c r="E61" s="148" t="b">
        <v>1</v>
      </c>
      <c r="F61" s="148" t="b">
        <v>0</v>
      </c>
      <c r="G61" s="148" t="b">
        <f t="shared" si="277"/>
        <v>1</v>
      </c>
      <c r="H61" s="144">
        <v>3</v>
      </c>
      <c r="I61" s="32">
        <v>2</v>
      </c>
      <c r="J61" s="144">
        <f t="shared" ca="1" si="278"/>
        <v>1</v>
      </c>
      <c r="K61" s="144">
        <f t="shared" ca="1" si="278"/>
        <v>1</v>
      </c>
      <c r="L61" s="144">
        <f t="shared" ca="1" si="278"/>
        <v>1</v>
      </c>
      <c r="M61" s="144">
        <f t="shared" ca="1" si="278"/>
        <v>1</v>
      </c>
      <c r="N61" s="144">
        <f t="shared" ca="1" si="278"/>
        <v>1</v>
      </c>
      <c r="O61" s="144">
        <f t="shared" ca="1" si="278"/>
        <v>1</v>
      </c>
      <c r="P61" s="144">
        <f t="shared" ca="1" si="278"/>
        <v>1</v>
      </c>
      <c r="Q61" s="144">
        <f t="shared" ca="1" si="278"/>
        <v>1</v>
      </c>
      <c r="R61" s="144">
        <f t="shared" ca="1" si="278"/>
        <v>2</v>
      </c>
      <c r="S61" s="144">
        <f t="shared" ca="1" si="278"/>
        <v>1</v>
      </c>
      <c r="T61" s="144">
        <f t="shared" ca="1" si="278"/>
        <v>1</v>
      </c>
      <c r="U61" s="144">
        <f t="shared" ca="1" si="278"/>
        <v>1</v>
      </c>
      <c r="V61" s="144">
        <f t="shared" ca="1" si="278"/>
        <v>1</v>
      </c>
      <c r="W61" s="144">
        <f t="shared" ca="1" si="278"/>
        <v>1</v>
      </c>
      <c r="X61" s="144">
        <f t="shared" ca="1" si="278"/>
        <v>1</v>
      </c>
      <c r="Y61" s="144">
        <f t="shared" ca="1" si="278"/>
        <v>1</v>
      </c>
      <c r="AA61" s="162" t="str" cm="1">
        <f t="array" aca="1" ref="AA61" ca="1">TEXT(LEFT(OFFSET(AA61,-1,0),5)+1,"00000")&amp;MID(OFFSET(AA61,-1,0),6,FIND(" ",OFFSET(AA61,-1,0),7)-5)
&amp;INDEX(DataMaster!$B$10:$B$12,$I61)&amp;IF($J61=1,""," Risk"&amp;INDEX(i.risk_aversion,$J61,1))&amp;IF($K61=1,""," REV"&amp;INDEX(DataMaster!$B$54:$B$58,$K61))&amp;IF($L61=1,""," Minroe"&amp;INDEX(minroe,$L61))&amp;IF($M61=1,""," Overdraw"&amp;INDEX(overdraw,$M61))
&amp;IF($N61=1,""," Mach"&amp;INDEX(i.mach_option,$N61))
&amp;IF($O61=1,""," Interest"&amp;INDEX(i.interest_rate,$O61))&amp;IF($P61=1,""," Opp cost"&amp;INDEX(i.opp_cost_capital,$P61))&amp;IF($Q61=1,""," Casual_ub"&amp;INDEX(i.casual_ub,$Q61))&amp;IF($R61=1,""," Cropgraze"&amp;INDEX(i.cropgraze_inc,$R61))
&amp;IF($S61=1,""," Yield"&amp;INDEX(i.all_rot_yield,$S61))&amp;IF($T61=1,""," Pasture"&amp;INDEX(i.pasture_prod,$T61))&amp;IF($U61=1,""," Scan"&amp;INDEX(i.scan,$U61))
&amp;IF($JL61=1,""," WP"&amp;TEXT($JL61*100,"000p"))&amp;IF($JM61=1,""," MP"&amp;TEXT($JM61*100,"000p"))&amp;IF($JN61=1,""," GP"&amp;TEXT($JN61*100,"000p"))&amp;IF($JO61=1,""," Can"&amp;TEXT($JO61*100,"000p"))
&amp;" (F"&amp;3+IFERROR(1*$CH61,0)+IFERROR(1*$CI61,0)&amp;3-IFERROR(1*NOT($CK61),0)&amp;"N"&amp;$CP61&amp;$CQ61&amp;")"
&amp;IFERROR(" pas%"&amp;FK61/2130*100,"")&amp;IFERROR(" SR "&amp;FM61/1,"")&amp;IFERROR(" Sup "&amp;FN61/1,"")&amp;IF(JH61=50," 50 percentile prices","")&amp;IFERROR(" Min_sale_age_"&amp;GV61/1,"")&amp;IF($GX61=TRUE," Rot_constrained","")</f>
        <v>612390032 DSP CropgrazeFALSE (F33N11) pas%30</v>
      </c>
      <c r="AB61" s="10" t="str">
        <f ca="1">IF(COUNTIF(AA$5:AA61,AA61)=1,"-","Dup")</f>
        <v>-</v>
      </c>
      <c r="AC61" s="10"/>
      <c r="AD61" s="167" t="b">
        <v>0</v>
      </c>
      <c r="AE61" s="167" t="b">
        <v>0</v>
      </c>
      <c r="AF61" s="167" t="b">
        <v>0</v>
      </c>
      <c r="AG61" s="167" t="b">
        <v>0</v>
      </c>
      <c r="AH61" s="167" t="b">
        <v>0</v>
      </c>
      <c r="AI61" s="167" t="b">
        <v>1</v>
      </c>
      <c r="AJ61" s="10"/>
      <c r="AK61" s="166" t="b">
        <f t="shared" si="214"/>
        <v>0</v>
      </c>
      <c r="AL61" s="166" t="str">
        <f t="shared" si="214"/>
        <v>-</v>
      </c>
      <c r="AM61" s="166" t="b">
        <f t="shared" si="214"/>
        <v>0</v>
      </c>
      <c r="AN61" s="166" t="b">
        <f t="shared" si="214"/>
        <v>1</v>
      </c>
      <c r="AO61" s="166" t="b">
        <f t="shared" si="214"/>
        <v>0</v>
      </c>
      <c r="AP61" s="166" t="b">
        <f t="shared" si="214"/>
        <v>0</v>
      </c>
      <c r="AQ61" s="166">
        <f t="shared" ca="1" si="215"/>
        <v>0</v>
      </c>
      <c r="AR61" s="166" t="b">
        <f t="shared" ca="1" si="216"/>
        <v>0</v>
      </c>
      <c r="AS61" s="166" t="b">
        <f t="shared" ca="1" si="216"/>
        <v>0</v>
      </c>
      <c r="AT61" s="166" t="str">
        <f t="shared" ca="1" si="216"/>
        <v>-</v>
      </c>
      <c r="AU61" s="166" t="str">
        <f t="shared" ca="1" si="216"/>
        <v>-</v>
      </c>
      <c r="AV61" s="166" t="str">
        <f t="shared" ca="1" si="216"/>
        <v>-</v>
      </c>
      <c r="AW61" s="10"/>
      <c r="AX61" s="166" t="b">
        <f t="shared" si="217"/>
        <v>1</v>
      </c>
      <c r="AY61" s="168" t="b">
        <f t="shared" ca="1" si="218"/>
        <v>1</v>
      </c>
      <c r="AZ61" s="168" t="b">
        <f t="shared" ca="1" si="218"/>
        <v>1</v>
      </c>
      <c r="BA61" s="167">
        <f t="shared" si="261"/>
        <v>3208</v>
      </c>
      <c r="BB61" s="168" t="str">
        <f t="shared" ca="1" si="218"/>
        <v>-</v>
      </c>
      <c r="BC61" s="168" t="str">
        <f t="shared" ca="1" si="218"/>
        <v>-</v>
      </c>
      <c r="BD61" s="168" t="str">
        <f t="shared" ca="1" si="218"/>
        <v>-</v>
      </c>
      <c r="BE61" s="168" t="str">
        <f t="shared" ca="1" si="218"/>
        <v>-</v>
      </c>
      <c r="BF61" s="168" t="str">
        <f t="shared" ca="1" si="218"/>
        <v>-</v>
      </c>
      <c r="BG61" s="168">
        <f t="shared" ca="1" si="218"/>
        <v>1</v>
      </c>
      <c r="BH61" s="168">
        <f t="shared" ca="1" si="218"/>
        <v>1</v>
      </c>
      <c r="BI61" s="168" t="str">
        <f t="shared" ca="1" si="218"/>
        <v>-</v>
      </c>
      <c r="BJ61" s="168" t="str">
        <f t="shared" ca="1" si="218"/>
        <v>-</v>
      </c>
      <c r="BK61" s="10"/>
      <c r="BL61" s="168" t="str">
        <f t="shared" ca="1" si="218"/>
        <v>-</v>
      </c>
      <c r="BM61" s="168" t="str">
        <f t="shared" ca="1" si="218"/>
        <v>-</v>
      </c>
      <c r="BN61" s="168" t="str">
        <f t="shared" ca="1" si="218"/>
        <v>-</v>
      </c>
      <c r="BO61" s="168" t="str">
        <f t="shared" ca="1" si="218"/>
        <v>-</v>
      </c>
      <c r="BP61" s="168" t="str">
        <f t="shared" ca="1" si="218"/>
        <v>-</v>
      </c>
      <c r="BQ61" s="168" t="str">
        <f t="shared" ca="1" si="218"/>
        <v>-</v>
      </c>
      <c r="BR61" s="168" t="str">
        <f t="shared" ca="1" si="218"/>
        <v>-</v>
      </c>
      <c r="BS61" s="168" t="str">
        <f t="shared" ca="1" si="218"/>
        <v>-</v>
      </c>
      <c r="BT61" s="168" t="str">
        <f t="shared" ca="1" si="218"/>
        <v>-</v>
      </c>
      <c r="BU61" s="168" t="str">
        <f t="shared" ca="1" si="218"/>
        <v>-</v>
      </c>
      <c r="BV61" s="168" t="str">
        <f t="shared" ca="1" si="218"/>
        <v>-</v>
      </c>
      <c r="BW61" s="166" t="str" cm="1">
        <f t="array" aca="1" ref="BW61" ca="1">INDEX(i.rev,$K61,BW$15)</f>
        <v>-</v>
      </c>
      <c r="BX61" s="166" t="str" cm="1">
        <f t="array" aca="1" ref="BX61" ca="1">INDEX(i.rev,$K61,BX$15)</f>
        <v>-</v>
      </c>
      <c r="BY61" s="166" t="str" cm="1">
        <f t="array" aca="1" ref="BY61" ca="1">INDEX(i.rev,$K61,BY$15)</f>
        <v>-</v>
      </c>
      <c r="BZ61" s="166" t="str" cm="1">
        <f t="array" aca="1" ref="BZ61" ca="1">INDEX(i.rev,$K61,BZ$15)</f>
        <v>-</v>
      </c>
      <c r="CA61" s="166" t="str" cm="1">
        <f t="array" aca="1" ref="CA61" ca="1">INDEX(i.rev,$K61,CA$15)</f>
        <v>-</v>
      </c>
      <c r="CB61" s="166" t="str" cm="1">
        <f t="array" aca="1" ref="CB61" ca="1">INDEX(i.rev,$K61,CB$15)</f>
        <v>-</v>
      </c>
      <c r="CC61" s="166" t="str" cm="1">
        <f t="array" aca="1" ref="CC61" ca="1">INDEX(i.rev,$K61,CC$15)</f>
        <v>-</v>
      </c>
      <c r="CD61" s="166" t="str" cm="1">
        <f t="array" aca="1" ref="CD61" ca="1">INDEX(i.rev,$K61,CD$15)</f>
        <v>-</v>
      </c>
      <c r="CE61" s="166" t="str" cm="1">
        <f t="array" aca="1" ref="CE61" ca="1">INDEX(i.rev,$K61,CE$15)</f>
        <v>-</v>
      </c>
      <c r="CF61" s="166" t="str" cm="1">
        <f t="array" aca="1" ref="CF61" ca="1">INDEX(i.rev,$K61,CF$15)</f>
        <v>-</v>
      </c>
      <c r="CG61" s="10"/>
      <c r="CH61" s="168" t="str">
        <f t="shared" ca="1" si="219"/>
        <v>-</v>
      </c>
      <c r="CI61" s="168" t="str">
        <f t="shared" ca="1" si="219"/>
        <v>-</v>
      </c>
      <c r="CJ61" s="168" t="str">
        <f t="shared" ca="1" si="219"/>
        <v>-</v>
      </c>
      <c r="CK61" s="168" t="str">
        <f t="shared" ca="1" si="219"/>
        <v>-</v>
      </c>
      <c r="CL61" s="168" t="str">
        <f t="shared" ref="CL61:DA137" ca="1" si="282">OFFSET(CL$5,$B61,0)</f>
        <v>-</v>
      </c>
      <c r="CM61" s="168" t="str">
        <f t="shared" ca="1" si="282"/>
        <v>-</v>
      </c>
      <c r="CN61" s="168" t="str">
        <f t="shared" ca="1" si="282"/>
        <v>-</v>
      </c>
      <c r="CO61" s="168" t="str">
        <f t="shared" ca="1" si="282"/>
        <v>-</v>
      </c>
      <c r="CP61" s="168">
        <f t="shared" ca="1" si="282"/>
        <v>1</v>
      </c>
      <c r="CQ61" s="168">
        <f t="shared" ca="1" si="282"/>
        <v>1</v>
      </c>
      <c r="CR61" s="168">
        <f t="shared" ca="1" si="282"/>
        <v>0</v>
      </c>
      <c r="CS61" s="168" t="str">
        <f t="shared" ca="1" si="282"/>
        <v>-</v>
      </c>
      <c r="CT61" s="168" t="str">
        <f t="shared" ca="1" si="282"/>
        <v>-</v>
      </c>
      <c r="CU61" s="168" t="str">
        <f t="shared" ca="1" si="282"/>
        <v>-</v>
      </c>
      <c r="CV61" s="168" t="str">
        <f t="shared" ca="1" si="282"/>
        <v>-</v>
      </c>
      <c r="CW61" s="168" t="str">
        <f t="shared" ca="1" si="282"/>
        <v>-</v>
      </c>
      <c r="CX61" s="168" t="str">
        <f t="shared" ca="1" si="282"/>
        <v>-</v>
      </c>
      <c r="CY61" s="168" t="str">
        <f t="shared" ca="1" si="282"/>
        <v>-</v>
      </c>
      <c r="CZ61" s="168">
        <f t="shared" ca="1" si="282"/>
        <v>0</v>
      </c>
      <c r="DA61" s="168" t="str">
        <f t="shared" ca="1" si="282"/>
        <v>-</v>
      </c>
      <c r="DB61" s="168" t="str">
        <f t="shared" ref="DB61:DQ137" ca="1" si="283">OFFSET(DB$5,$B61,0)</f>
        <v>-</v>
      </c>
      <c r="DC61" s="168" t="str">
        <f t="shared" ca="1" si="283"/>
        <v>-</v>
      </c>
      <c r="DD61" s="168" t="str">
        <f t="shared" ca="1" si="283"/>
        <v>-</v>
      </c>
      <c r="DE61" s="168" t="str">
        <f t="shared" ca="1" si="283"/>
        <v>-</v>
      </c>
      <c r="DF61" s="168">
        <f t="shared" ca="1" si="283"/>
        <v>0</v>
      </c>
      <c r="DG61" s="168">
        <f t="shared" ca="1" si="283"/>
        <v>0</v>
      </c>
      <c r="DH61" s="168">
        <f t="shared" ca="1" si="283"/>
        <v>0</v>
      </c>
      <c r="DI61" s="168">
        <f t="shared" ca="1" si="283"/>
        <v>0</v>
      </c>
      <c r="DJ61" s="168">
        <f t="shared" ca="1" si="283"/>
        <v>0</v>
      </c>
      <c r="DK61" s="168">
        <f t="shared" ca="1" si="283"/>
        <v>0</v>
      </c>
      <c r="DL61" s="168">
        <f t="shared" ca="1" si="283"/>
        <v>0</v>
      </c>
      <c r="DM61" s="168" t="str">
        <f t="shared" ca="1" si="283"/>
        <v>-</v>
      </c>
      <c r="DN61" s="168" t="str">
        <f t="shared" ca="1" si="283"/>
        <v>-</v>
      </c>
      <c r="DO61" s="168" t="str">
        <f t="shared" ca="1" si="283"/>
        <v>-</v>
      </c>
      <c r="DP61" s="168" t="str">
        <f t="shared" ca="1" si="283"/>
        <v>-</v>
      </c>
      <c r="DQ61" s="168" t="str">
        <f t="shared" ca="1" si="283"/>
        <v>-</v>
      </c>
      <c r="DR61" s="168" t="str">
        <f t="shared" ref="DR61:EG137" ca="1" si="284">OFFSET(DR$5,$B61,0)</f>
        <v>-</v>
      </c>
      <c r="DS61" s="168" t="str">
        <f t="shared" ca="1" si="284"/>
        <v>-</v>
      </c>
      <c r="DT61" s="168" t="str">
        <f t="shared" ca="1" si="284"/>
        <v>-</v>
      </c>
      <c r="DU61" s="168" t="str">
        <f t="shared" ca="1" si="284"/>
        <v>-</v>
      </c>
      <c r="DV61" s="168" t="str">
        <f t="shared" ca="1" si="284"/>
        <v>-</v>
      </c>
      <c r="DW61" s="168" t="str">
        <f t="shared" ca="1" si="284"/>
        <v>-</v>
      </c>
      <c r="DX61" s="10"/>
      <c r="DY61" s="168">
        <f t="shared" ref="DY61:EG63" ca="1" si="285">OFFSET(DY$5,$B61,0)</f>
        <v>1</v>
      </c>
      <c r="DZ61" s="168" t="str">
        <f t="shared" ca="1" si="285"/>
        <v>-</v>
      </c>
      <c r="EA61" s="168" t="str">
        <f t="shared" ca="1" si="285"/>
        <v>-</v>
      </c>
      <c r="EB61" s="168" t="str">
        <f t="shared" ca="1" si="285"/>
        <v>-</v>
      </c>
      <c r="EC61" s="168" t="str">
        <f t="shared" ca="1" si="285"/>
        <v>-</v>
      </c>
      <c r="ED61" s="168" t="b">
        <f t="shared" ca="1" si="285"/>
        <v>0</v>
      </c>
      <c r="EE61" s="168" t="str">
        <f t="shared" ca="1" si="285"/>
        <v>-</v>
      </c>
      <c r="EF61" s="168">
        <f t="shared" ca="1" si="285"/>
        <v>0</v>
      </c>
      <c r="EG61" s="168" t="str">
        <f t="shared" ca="1" si="285"/>
        <v>-</v>
      </c>
      <c r="EH61" s="166" cm="1">
        <f t="array" aca="1" ref="EH61" ca="1">INDEX(i.rev,$K61,EH$15)</f>
        <v>1</v>
      </c>
      <c r="EI61" s="168">
        <f t="shared" ref="EI61:EX63" ca="1" si="286">OFFSET(EI$5,$B61,0)</f>
        <v>0</v>
      </c>
      <c r="EJ61" s="168">
        <f t="shared" ca="1" si="286"/>
        <v>1</v>
      </c>
      <c r="EK61" s="168">
        <f t="shared" ca="1" si="286"/>
        <v>0</v>
      </c>
      <c r="EL61" s="168">
        <f t="shared" ca="1" si="286"/>
        <v>1</v>
      </c>
      <c r="EM61" s="168">
        <f t="shared" ca="1" si="286"/>
        <v>1</v>
      </c>
      <c r="EN61" s="168">
        <f t="shared" ca="1" si="286"/>
        <v>1</v>
      </c>
      <c r="EO61" s="168">
        <f t="shared" ca="1" si="286"/>
        <v>0</v>
      </c>
      <c r="EP61" s="168">
        <f t="shared" ca="1" si="286"/>
        <v>0</v>
      </c>
      <c r="EQ61" s="168">
        <f t="shared" ca="1" si="286"/>
        <v>0</v>
      </c>
      <c r="ER61" s="168">
        <f t="shared" ca="1" si="286"/>
        <v>0</v>
      </c>
      <c r="ES61" s="168">
        <f t="shared" ca="1" si="286"/>
        <v>0</v>
      </c>
      <c r="ET61" s="168">
        <f t="shared" ca="1" si="286"/>
        <v>0</v>
      </c>
      <c r="EU61" s="168">
        <f t="shared" ca="1" si="286"/>
        <v>0</v>
      </c>
      <c r="EV61" s="168">
        <f t="shared" ca="1" si="286"/>
        <v>0</v>
      </c>
      <c r="EW61" s="168">
        <f t="shared" ca="1" si="286"/>
        <v>0</v>
      </c>
      <c r="EX61" s="168">
        <f t="shared" ca="1" si="286"/>
        <v>0</v>
      </c>
      <c r="EY61" s="166" cm="1">
        <f t="array" aca="1" ref="EY61" ca="1">INDEX(i.rev,$K61,EY$15)</f>
        <v>0</v>
      </c>
      <c r="EZ61" s="168">
        <f t="shared" ref="EZ61:EZ63" ca="1" si="287">OFFSET(EZ$5,$B61,0)</f>
        <v>0</v>
      </c>
      <c r="FA61" s="166" cm="1">
        <f t="array" aca="1" ref="FA61" ca="1">INDEX(i.rev,$K61,FA$15)</f>
        <v>1</v>
      </c>
      <c r="FB61" s="168">
        <f t="shared" ca="1" si="262"/>
        <v>0</v>
      </c>
      <c r="FC61" s="168">
        <f t="shared" ca="1" si="262"/>
        <v>0</v>
      </c>
      <c r="FD61" s="168">
        <f t="shared" ca="1" si="262"/>
        <v>0</v>
      </c>
      <c r="FE61" s="168">
        <f t="shared" ca="1" si="262"/>
        <v>0</v>
      </c>
      <c r="FF61" s="168">
        <f t="shared" ca="1" si="262"/>
        <v>0</v>
      </c>
      <c r="FG61" s="168">
        <f t="shared" ca="1" si="262"/>
        <v>0</v>
      </c>
      <c r="FH61" s="168">
        <f t="shared" ca="1" si="262"/>
        <v>0</v>
      </c>
      <c r="FI61" s="10">
        <f>FI60+0.15</f>
        <v>0.3</v>
      </c>
      <c r="FJ61" s="199" t="b">
        <f>TRUE</f>
        <v>1</v>
      </c>
      <c r="FK61" s="201">
        <f t="shared" ref="FK61:FK65" si="288">$FK$44*FI61</f>
        <v>639</v>
      </c>
      <c r="FL61" s="168" t="str">
        <f t="shared" ca="1" si="262"/>
        <v>-</v>
      </c>
      <c r="FM61" s="168" t="str">
        <f t="shared" ca="1" si="262"/>
        <v>-</v>
      </c>
      <c r="FN61" s="168" t="str">
        <f t="shared" ca="1" si="262"/>
        <v>-</v>
      </c>
      <c r="FO61" s="166" t="b">
        <f t="shared" si="223"/>
        <v>0</v>
      </c>
      <c r="FP61" s="166" t="b">
        <f t="shared" si="223"/>
        <v>0</v>
      </c>
      <c r="FQ61" s="166" t="b">
        <f t="shared" si="223"/>
        <v>1</v>
      </c>
      <c r="FR61" s="168">
        <f t="shared" ca="1" si="262"/>
        <v>0</v>
      </c>
      <c r="FS61" s="166">
        <f t="shared" ca="1" si="224"/>
        <v>1</v>
      </c>
      <c r="FT61" s="166">
        <f t="shared" ca="1" si="224"/>
        <v>1</v>
      </c>
      <c r="FU61" s="168" t="str">
        <f t="shared" ref="FU61:GF63" ca="1" si="289">OFFSET(FU$5,$B61,0)</f>
        <v>-</v>
      </c>
      <c r="FV61" s="168" t="str">
        <f t="shared" ca="1" si="289"/>
        <v>-</v>
      </c>
      <c r="FW61" s="168" t="str">
        <f t="shared" ca="1" si="289"/>
        <v>-</v>
      </c>
      <c r="FX61" s="168" t="str">
        <f t="shared" ca="1" si="289"/>
        <v>-</v>
      </c>
      <c r="FY61" s="168" t="str">
        <f t="shared" ca="1" si="289"/>
        <v>-</v>
      </c>
      <c r="FZ61" s="168" t="str">
        <f t="shared" ca="1" si="289"/>
        <v>-</v>
      </c>
      <c r="GA61" s="168" t="str">
        <f t="shared" ca="1" si="289"/>
        <v>-</v>
      </c>
      <c r="GB61" s="168" t="str">
        <f t="shared" ca="1" si="289"/>
        <v>-</v>
      </c>
      <c r="GC61" s="168" t="str">
        <f t="shared" ca="1" si="289"/>
        <v>-</v>
      </c>
      <c r="GD61" s="168" t="b">
        <f t="shared" ca="1" si="289"/>
        <v>1</v>
      </c>
      <c r="GE61" s="168" t="str">
        <f t="shared" ca="1" si="289"/>
        <v>-</v>
      </c>
      <c r="GF61" s="168" t="str">
        <f t="shared" ca="1" si="289"/>
        <v>-</v>
      </c>
      <c r="GG61" s="168" t="str">
        <f t="shared" ca="1" si="225"/>
        <v>-</v>
      </c>
      <c r="GH61" s="168" t="str">
        <f t="shared" ca="1" si="226"/>
        <v>-</v>
      </c>
      <c r="GI61" s="168" t="str">
        <f t="shared" ca="1" si="227"/>
        <v>-</v>
      </c>
      <c r="GJ61" s="168" t="str">
        <f t="shared" ca="1" si="228"/>
        <v>-</v>
      </c>
      <c r="GK61" s="168" t="str">
        <f t="shared" ca="1" si="228"/>
        <v>-</v>
      </c>
      <c r="GL61" s="168" t="str">
        <f t="shared" ca="1" si="228"/>
        <v>-</v>
      </c>
      <c r="GM61" s="168" t="str">
        <f t="shared" ca="1" si="228"/>
        <v>-</v>
      </c>
      <c r="GN61" s="168" t="str">
        <f t="shared" ca="1" si="228"/>
        <v>-</v>
      </c>
      <c r="GO61" s="168" t="str">
        <f t="shared" ca="1" si="228"/>
        <v>-</v>
      </c>
      <c r="GP61" s="168" t="str">
        <f t="shared" ca="1" si="228"/>
        <v>-</v>
      </c>
      <c r="GQ61" s="168" t="str">
        <f t="shared" ca="1" si="228"/>
        <v>-</v>
      </c>
      <c r="GR61" s="168" t="str">
        <f t="shared" ca="1" si="228"/>
        <v>-</v>
      </c>
      <c r="GS61" s="168">
        <f t="shared" ca="1" si="228"/>
        <v>500</v>
      </c>
      <c r="GT61" s="168">
        <f t="shared" ca="1" si="228"/>
        <v>500</v>
      </c>
      <c r="GU61" s="168" t="str">
        <f t="shared" ca="1" si="228"/>
        <v>-</v>
      </c>
      <c r="GV61" s="168" t="str">
        <f t="shared" ca="1" si="228"/>
        <v>-</v>
      </c>
      <c r="GW61" s="168" t="str">
        <f t="shared" ca="1" si="228"/>
        <v>-</v>
      </c>
      <c r="GX61" s="193" t="b">
        <v>0</v>
      </c>
      <c r="GY61" s="193">
        <v>0</v>
      </c>
      <c r="GZ61" s="193">
        <v>30</v>
      </c>
      <c r="HA61" s="193">
        <v>30</v>
      </c>
      <c r="HB61" s="193">
        <v>0</v>
      </c>
      <c r="HC61" s="193">
        <v>0</v>
      </c>
      <c r="HD61" s="193">
        <v>30</v>
      </c>
      <c r="HE61" s="193">
        <v>0</v>
      </c>
      <c r="HF61" s="193">
        <v>0</v>
      </c>
      <c r="HG61" s="193">
        <v>30</v>
      </c>
      <c r="HH61" s="193">
        <v>30</v>
      </c>
      <c r="HI61" s="193">
        <v>0</v>
      </c>
      <c r="HJ61" s="193">
        <v>0</v>
      </c>
      <c r="HK61" s="193">
        <v>0</v>
      </c>
      <c r="HL61" s="193">
        <v>0</v>
      </c>
      <c r="HM61" s="193">
        <v>0</v>
      </c>
      <c r="HN61" s="193">
        <v>131.36000000000001</v>
      </c>
      <c r="HO61" s="193">
        <v>0</v>
      </c>
      <c r="HP61" s="193">
        <v>131.36000000000001</v>
      </c>
      <c r="HQ61" s="193">
        <v>131.36000000000001</v>
      </c>
      <c r="HR61" s="193">
        <v>0</v>
      </c>
      <c r="HS61" s="193">
        <v>131.36000000000001</v>
      </c>
      <c r="HT61" s="193">
        <v>131.36000000000001</v>
      </c>
      <c r="HU61" s="193">
        <v>0</v>
      </c>
      <c r="HV61" s="193">
        <v>0</v>
      </c>
      <c r="HW61" s="193">
        <v>131.36000000000001</v>
      </c>
      <c r="HX61" s="193">
        <v>131.36000000000001</v>
      </c>
      <c r="HY61" s="193">
        <v>89.55</v>
      </c>
      <c r="HZ61" s="193">
        <v>131.36000000000001</v>
      </c>
      <c r="IA61" s="193">
        <v>89.55</v>
      </c>
      <c r="IB61" s="193">
        <v>150</v>
      </c>
      <c r="IC61" s="193">
        <v>150</v>
      </c>
      <c r="ID61" s="193">
        <v>0</v>
      </c>
      <c r="IE61" s="193">
        <v>0</v>
      </c>
      <c r="IF61" s="193">
        <v>150</v>
      </c>
      <c r="IG61" s="193">
        <v>0</v>
      </c>
      <c r="IH61" s="193">
        <v>0</v>
      </c>
      <c r="II61" s="193">
        <v>150</v>
      </c>
      <c r="IJ61" s="193">
        <v>150</v>
      </c>
      <c r="IK61" s="193">
        <v>0</v>
      </c>
      <c r="IL61" s="193">
        <v>0</v>
      </c>
      <c r="IM61" s="193">
        <v>0</v>
      </c>
      <c r="IN61" s="193">
        <v>0</v>
      </c>
      <c r="IO61" s="193">
        <v>0</v>
      </c>
      <c r="IP61" s="193">
        <v>0</v>
      </c>
      <c r="IQ61" s="193">
        <v>0</v>
      </c>
      <c r="IR61" s="193">
        <v>0</v>
      </c>
      <c r="IS61" s="193">
        <v>0</v>
      </c>
      <c r="IT61" s="193">
        <v>0</v>
      </c>
      <c r="IU61" s="193">
        <v>0</v>
      </c>
      <c r="IV61" s="193">
        <v>0</v>
      </c>
      <c r="IW61" s="193">
        <v>0</v>
      </c>
      <c r="IX61" s="193">
        <v>0</v>
      </c>
      <c r="IY61" s="193">
        <v>0</v>
      </c>
      <c r="IZ61" s="10"/>
      <c r="JA61" s="166">
        <f t="shared" ca="1" si="229"/>
        <v>4.4999999999999998E-2</v>
      </c>
      <c r="JB61" s="166">
        <f t="shared" ca="1" si="230"/>
        <v>4.4999999999999998E-2</v>
      </c>
      <c r="JC61" s="168">
        <f t="shared" ca="1" si="231"/>
        <v>1</v>
      </c>
      <c r="JD61" s="168">
        <f t="shared" ca="1" si="231"/>
        <v>0</v>
      </c>
      <c r="JE61" s="168">
        <f t="shared" ca="1" si="231"/>
        <v>1</v>
      </c>
      <c r="JF61" s="168">
        <f t="shared" ca="1" si="231"/>
        <v>1</v>
      </c>
      <c r="JG61" s="168">
        <f t="shared" ca="1" si="231"/>
        <v>0</v>
      </c>
      <c r="JH61" s="168">
        <f t="shared" ca="1" si="231"/>
        <v>70</v>
      </c>
      <c r="JI61" s="168">
        <f t="shared" ca="1" si="231"/>
        <v>50</v>
      </c>
      <c r="JJ61" s="168">
        <f t="shared" ca="1" si="231"/>
        <v>70</v>
      </c>
      <c r="JK61" s="168">
        <f t="shared" ca="1" si="231"/>
        <v>50</v>
      </c>
      <c r="JL61" s="166">
        <f t="shared" ca="1" si="279"/>
        <v>1</v>
      </c>
      <c r="JM61" s="166">
        <f t="shared" ca="1" si="280"/>
        <v>1</v>
      </c>
      <c r="JN61" s="166">
        <f t="shared" ca="1" si="281"/>
        <v>1</v>
      </c>
      <c r="JO61" s="166">
        <f t="shared" ca="1" si="232"/>
        <v>1</v>
      </c>
      <c r="JP61" s="166">
        <f t="shared" ca="1" si="232"/>
        <v>1</v>
      </c>
      <c r="JQ61" s="168">
        <f t="shared" ca="1" si="231"/>
        <v>1</v>
      </c>
      <c r="JR61" s="10"/>
      <c r="JS61" s="168">
        <f t="shared" ca="1" si="231"/>
        <v>1</v>
      </c>
      <c r="JT61" s="166">
        <f t="shared" ca="1" si="233"/>
        <v>1</v>
      </c>
      <c r="JU61" s="168">
        <f t="shared" ca="1" si="231"/>
        <v>1</v>
      </c>
      <c r="JV61" s="168">
        <f t="shared" ca="1" si="231"/>
        <v>1</v>
      </c>
      <c r="JW61" s="168">
        <f t="shared" ca="1" si="231"/>
        <v>1</v>
      </c>
      <c r="JX61" s="168">
        <f t="shared" ca="1" si="231"/>
        <v>1</v>
      </c>
      <c r="JY61" s="168">
        <f t="shared" ca="1" si="231"/>
        <v>1</v>
      </c>
      <c r="JZ61" s="168">
        <f t="shared" ca="1" si="231"/>
        <v>1</v>
      </c>
      <c r="KA61" s="166">
        <f t="shared" ca="1" si="234"/>
        <v>1</v>
      </c>
      <c r="KB61" s="166">
        <f t="shared" ca="1" si="235"/>
        <v>1</v>
      </c>
      <c r="KC61" s="166">
        <f t="shared" ca="1" si="236"/>
        <v>1</v>
      </c>
      <c r="KD61" s="166" t="str">
        <f t="shared" ca="1" si="237"/>
        <v>-</v>
      </c>
      <c r="KE61" s="166" t="str">
        <f t="shared" ca="1" si="238"/>
        <v>-</v>
      </c>
      <c r="KF61" s="166" t="str">
        <f t="shared" ca="1" si="239"/>
        <v>-</v>
      </c>
      <c r="KG61" s="166" t="b">
        <f t="shared" ca="1" si="240"/>
        <v>0</v>
      </c>
      <c r="KH61" s="168">
        <f t="shared" ca="1" si="231"/>
        <v>0</v>
      </c>
      <c r="KI61" s="27">
        <v>0</v>
      </c>
    </row>
    <row r="62" spans="1:295" s="148" customFormat="1" outlineLevel="1">
      <c r="A62" s="126">
        <f t="shared" si="13"/>
        <v>57</v>
      </c>
      <c r="B62" s="126">
        <f t="shared" si="276"/>
        <v>13</v>
      </c>
      <c r="C62" s="148">
        <v>102</v>
      </c>
      <c r="D62" s="148" t="s">
        <v>884</v>
      </c>
      <c r="E62" s="148" t="b">
        <v>1</v>
      </c>
      <c r="F62" s="148" t="b">
        <v>0</v>
      </c>
      <c r="G62" s="148" t="b">
        <f t="shared" si="277"/>
        <v>1</v>
      </c>
      <c r="H62" s="144">
        <v>3</v>
      </c>
      <c r="I62" s="32">
        <v>2</v>
      </c>
      <c r="J62" s="144">
        <f t="shared" ca="1" si="278"/>
        <v>1</v>
      </c>
      <c r="K62" s="144">
        <f t="shared" ca="1" si="278"/>
        <v>1</v>
      </c>
      <c r="L62" s="144">
        <f t="shared" ca="1" si="278"/>
        <v>1</v>
      </c>
      <c r="M62" s="144">
        <f t="shared" ca="1" si="278"/>
        <v>1</v>
      </c>
      <c r="N62" s="144">
        <f t="shared" ca="1" si="278"/>
        <v>1</v>
      </c>
      <c r="O62" s="144">
        <f t="shared" ca="1" si="278"/>
        <v>1</v>
      </c>
      <c r="P62" s="144">
        <f t="shared" ca="1" si="278"/>
        <v>1</v>
      </c>
      <c r="Q62" s="144">
        <f t="shared" ca="1" si="278"/>
        <v>1</v>
      </c>
      <c r="R62" s="144">
        <f t="shared" ca="1" si="278"/>
        <v>2</v>
      </c>
      <c r="S62" s="144">
        <f t="shared" ca="1" si="278"/>
        <v>1</v>
      </c>
      <c r="T62" s="144">
        <f t="shared" ca="1" si="278"/>
        <v>1</v>
      </c>
      <c r="U62" s="144">
        <f t="shared" ca="1" si="278"/>
        <v>1</v>
      </c>
      <c r="V62" s="144">
        <f t="shared" ca="1" si="278"/>
        <v>1</v>
      </c>
      <c r="W62" s="144">
        <f t="shared" ca="1" si="278"/>
        <v>1</v>
      </c>
      <c r="X62" s="144">
        <f t="shared" ca="1" si="278"/>
        <v>1</v>
      </c>
      <c r="Y62" s="144">
        <f t="shared" ca="1" si="278"/>
        <v>1</v>
      </c>
      <c r="AA62" s="162" t="str" cm="1">
        <f t="array" aca="1" ref="AA62" ca="1">TEXT(LEFT(OFFSET(AA62,-1,0),5)+1,"00000")&amp;MID(OFFSET(AA62,-1,0),6,FIND(" ",OFFSET(AA62,-1,0),7)-5)
&amp;INDEX(DataMaster!$B$10:$B$12,$I62)&amp;IF($J62=1,""," Risk"&amp;INDEX(i.risk_aversion,$J62,1))&amp;IF($K62=1,""," REV"&amp;INDEX(DataMaster!$B$54:$B$58,$K62))&amp;IF($L62=1,""," Minroe"&amp;INDEX(minroe,$L62))&amp;IF($M62=1,""," Overdraw"&amp;INDEX(overdraw,$M62))
&amp;IF($N62=1,""," Mach"&amp;INDEX(i.mach_option,$N62))
&amp;IF($O62=1,""," Interest"&amp;INDEX(i.interest_rate,$O62))&amp;IF($P62=1,""," Opp cost"&amp;INDEX(i.opp_cost_capital,$P62))&amp;IF($Q62=1,""," Casual_ub"&amp;INDEX(i.casual_ub,$Q62))&amp;IF($R62=1,""," Cropgraze"&amp;INDEX(i.cropgraze_inc,$R62))
&amp;IF($S62=1,""," Yield"&amp;INDEX(i.all_rot_yield,$S62))&amp;IF($T62=1,""," Pasture"&amp;INDEX(i.pasture_prod,$T62))&amp;IF($U62=1,""," Scan"&amp;INDEX(i.scan,$U62))
&amp;IF($JL62=1,""," WP"&amp;TEXT($JL62*100,"000p"))&amp;IF($JM62=1,""," MP"&amp;TEXT($JM62*100,"000p"))&amp;IF($JN62=1,""," GP"&amp;TEXT($JN62*100,"000p"))&amp;IF($JO62=1,""," Can"&amp;TEXT($JO62*100,"000p"))
&amp;" (F"&amp;3+IFERROR(1*$CH62,0)+IFERROR(1*$CI62,0)&amp;3-IFERROR(1*NOT($CK62),0)&amp;"N"&amp;$CP62&amp;$CQ62&amp;")"
&amp;IFERROR(" pas%"&amp;FK62/2130*100,"")&amp;IFERROR(" SR "&amp;FM62/1,"")&amp;IFERROR(" Sup "&amp;FN62/1,"")&amp;IF(JH62=50," 50 percentile prices","")&amp;IFERROR(" Min_sale_age_"&amp;GV62/1,"")&amp;IF($GX62=TRUE," Rot_constrained","")</f>
        <v>612400032 DSP CropgrazeFALSE (F33N11) pas%45</v>
      </c>
      <c r="AB62" s="10" t="str">
        <f ca="1">IF(COUNTIF(AA$5:AA62,AA62)=1,"-","Dup")</f>
        <v>-</v>
      </c>
      <c r="AC62" s="10"/>
      <c r="AD62" s="167" t="b">
        <v>0</v>
      </c>
      <c r="AE62" s="167" t="b">
        <v>0</v>
      </c>
      <c r="AF62" s="167" t="b">
        <v>0</v>
      </c>
      <c r="AG62" s="167" t="b">
        <v>0</v>
      </c>
      <c r="AH62" s="167" t="b">
        <v>0</v>
      </c>
      <c r="AI62" s="167" t="b">
        <v>1</v>
      </c>
      <c r="AJ62" s="10"/>
      <c r="AK62" s="166" t="b">
        <f t="shared" si="214"/>
        <v>0</v>
      </c>
      <c r="AL62" s="166" t="str">
        <f t="shared" si="214"/>
        <v>-</v>
      </c>
      <c r="AM62" s="166" t="b">
        <f t="shared" si="214"/>
        <v>0</v>
      </c>
      <c r="AN62" s="166" t="b">
        <f t="shared" si="214"/>
        <v>1</v>
      </c>
      <c r="AO62" s="166" t="b">
        <f t="shared" si="214"/>
        <v>0</v>
      </c>
      <c r="AP62" s="166" t="b">
        <f t="shared" si="214"/>
        <v>0</v>
      </c>
      <c r="AQ62" s="166">
        <f t="shared" ca="1" si="215"/>
        <v>0</v>
      </c>
      <c r="AR62" s="166" t="b">
        <f t="shared" ca="1" si="216"/>
        <v>0</v>
      </c>
      <c r="AS62" s="166" t="b">
        <f t="shared" ca="1" si="216"/>
        <v>0</v>
      </c>
      <c r="AT62" s="166" t="str">
        <f t="shared" ca="1" si="216"/>
        <v>-</v>
      </c>
      <c r="AU62" s="166" t="str">
        <f t="shared" ca="1" si="216"/>
        <v>-</v>
      </c>
      <c r="AV62" s="166" t="str">
        <f t="shared" ca="1" si="216"/>
        <v>-</v>
      </c>
      <c r="AW62" s="10"/>
      <c r="AX62" s="166" t="b">
        <f t="shared" si="217"/>
        <v>1</v>
      </c>
      <c r="AY62" s="168" t="b">
        <f t="shared" ca="1" si="218"/>
        <v>1</v>
      </c>
      <c r="AZ62" s="168" t="b">
        <f t="shared" ca="1" si="218"/>
        <v>1</v>
      </c>
      <c r="BA62" s="167">
        <f t="shared" si="261"/>
        <v>3208</v>
      </c>
      <c r="BB62" s="168" t="str">
        <f t="shared" ca="1" si="218"/>
        <v>-</v>
      </c>
      <c r="BC62" s="168" t="str">
        <f t="shared" ca="1" si="218"/>
        <v>-</v>
      </c>
      <c r="BD62" s="168" t="str">
        <f t="shared" ca="1" si="218"/>
        <v>-</v>
      </c>
      <c r="BE62" s="168" t="str">
        <f t="shared" ca="1" si="218"/>
        <v>-</v>
      </c>
      <c r="BF62" s="168" t="str">
        <f t="shared" ca="1" si="218"/>
        <v>-</v>
      </c>
      <c r="BG62" s="168">
        <f t="shared" ca="1" si="218"/>
        <v>1</v>
      </c>
      <c r="BH62" s="168">
        <f t="shared" ca="1" si="218"/>
        <v>1</v>
      </c>
      <c r="BI62" s="168" t="str">
        <f t="shared" ca="1" si="218"/>
        <v>-</v>
      </c>
      <c r="BJ62" s="168" t="str">
        <f t="shared" ca="1" si="218"/>
        <v>-</v>
      </c>
      <c r="BK62" s="10"/>
      <c r="BL62" s="168" t="str">
        <f t="shared" ca="1" si="218"/>
        <v>-</v>
      </c>
      <c r="BM62" s="168" t="str">
        <f t="shared" ca="1" si="218"/>
        <v>-</v>
      </c>
      <c r="BN62" s="168" t="str">
        <f t="shared" ca="1" si="218"/>
        <v>-</v>
      </c>
      <c r="BO62" s="168" t="str">
        <f t="shared" ca="1" si="218"/>
        <v>-</v>
      </c>
      <c r="BP62" s="168" t="str">
        <f t="shared" ca="1" si="218"/>
        <v>-</v>
      </c>
      <c r="BQ62" s="168" t="str">
        <f t="shared" ca="1" si="218"/>
        <v>-</v>
      </c>
      <c r="BR62" s="168" t="str">
        <f t="shared" ca="1" si="218"/>
        <v>-</v>
      </c>
      <c r="BS62" s="168" t="str">
        <f t="shared" ca="1" si="218"/>
        <v>-</v>
      </c>
      <c r="BT62" s="168" t="str">
        <f t="shared" ca="1" si="218"/>
        <v>-</v>
      </c>
      <c r="BU62" s="168" t="str">
        <f t="shared" ca="1" si="218"/>
        <v>-</v>
      </c>
      <c r="BV62" s="168" t="str">
        <f t="shared" ca="1" si="218"/>
        <v>-</v>
      </c>
      <c r="BW62" s="166" t="str" cm="1">
        <f t="array" aca="1" ref="BW62" ca="1">INDEX(i.rev,$K62,BW$15)</f>
        <v>-</v>
      </c>
      <c r="BX62" s="166" t="str" cm="1">
        <f t="array" aca="1" ref="BX62" ca="1">INDEX(i.rev,$K62,BX$15)</f>
        <v>-</v>
      </c>
      <c r="BY62" s="166" t="str" cm="1">
        <f t="array" aca="1" ref="BY62" ca="1">INDEX(i.rev,$K62,BY$15)</f>
        <v>-</v>
      </c>
      <c r="BZ62" s="166" t="str" cm="1">
        <f t="array" aca="1" ref="BZ62" ca="1">INDEX(i.rev,$K62,BZ$15)</f>
        <v>-</v>
      </c>
      <c r="CA62" s="166" t="str" cm="1">
        <f t="array" aca="1" ref="CA62" ca="1">INDEX(i.rev,$K62,CA$15)</f>
        <v>-</v>
      </c>
      <c r="CB62" s="166" t="str" cm="1">
        <f t="array" aca="1" ref="CB62" ca="1">INDEX(i.rev,$K62,CB$15)</f>
        <v>-</v>
      </c>
      <c r="CC62" s="166" t="str" cm="1">
        <f t="array" aca="1" ref="CC62" ca="1">INDEX(i.rev,$K62,CC$15)</f>
        <v>-</v>
      </c>
      <c r="CD62" s="166" t="str" cm="1">
        <f t="array" aca="1" ref="CD62" ca="1">INDEX(i.rev,$K62,CD$15)</f>
        <v>-</v>
      </c>
      <c r="CE62" s="166" t="str" cm="1">
        <f t="array" aca="1" ref="CE62" ca="1">INDEX(i.rev,$K62,CE$15)</f>
        <v>-</v>
      </c>
      <c r="CF62" s="166" t="str" cm="1">
        <f t="array" aca="1" ref="CF62" ca="1">INDEX(i.rev,$K62,CF$15)</f>
        <v>-</v>
      </c>
      <c r="CG62" s="10"/>
      <c r="CH62" s="168" t="str">
        <f t="shared" ref="CH62:CW71" ca="1" si="290">OFFSET(CH$5,$B62,0)</f>
        <v>-</v>
      </c>
      <c r="CI62" s="168" t="str">
        <f t="shared" ca="1" si="290"/>
        <v>-</v>
      </c>
      <c r="CJ62" s="168" t="str">
        <f t="shared" ca="1" si="290"/>
        <v>-</v>
      </c>
      <c r="CK62" s="168" t="str">
        <f t="shared" ca="1" si="290"/>
        <v>-</v>
      </c>
      <c r="CL62" s="168" t="str">
        <f t="shared" ca="1" si="290"/>
        <v>-</v>
      </c>
      <c r="CM62" s="168" t="str">
        <f t="shared" ca="1" si="290"/>
        <v>-</v>
      </c>
      <c r="CN62" s="168" t="str">
        <f t="shared" ca="1" si="290"/>
        <v>-</v>
      </c>
      <c r="CO62" s="168" t="str">
        <f t="shared" ca="1" si="290"/>
        <v>-</v>
      </c>
      <c r="CP62" s="168">
        <f t="shared" ca="1" si="290"/>
        <v>1</v>
      </c>
      <c r="CQ62" s="168">
        <f t="shared" ca="1" si="290"/>
        <v>1</v>
      </c>
      <c r="CR62" s="168">
        <f t="shared" ca="1" si="290"/>
        <v>0</v>
      </c>
      <c r="CS62" s="168" t="str">
        <f t="shared" ca="1" si="290"/>
        <v>-</v>
      </c>
      <c r="CT62" s="168" t="str">
        <f t="shared" ca="1" si="290"/>
        <v>-</v>
      </c>
      <c r="CU62" s="168" t="str">
        <f t="shared" ca="1" si="290"/>
        <v>-</v>
      </c>
      <c r="CV62" s="168" t="str">
        <f t="shared" ca="1" si="290"/>
        <v>-</v>
      </c>
      <c r="CW62" s="168" t="str">
        <f t="shared" ca="1" si="290"/>
        <v>-</v>
      </c>
      <c r="CX62" s="168" t="str">
        <f t="shared" ca="1" si="282"/>
        <v>-</v>
      </c>
      <c r="CY62" s="168" t="str">
        <f t="shared" ca="1" si="282"/>
        <v>-</v>
      </c>
      <c r="CZ62" s="168">
        <f t="shared" ca="1" si="282"/>
        <v>0</v>
      </c>
      <c r="DA62" s="168" t="str">
        <f t="shared" ca="1" si="282"/>
        <v>-</v>
      </c>
      <c r="DB62" s="168" t="str">
        <f t="shared" ca="1" si="283"/>
        <v>-</v>
      </c>
      <c r="DC62" s="168" t="str">
        <f t="shared" ca="1" si="283"/>
        <v>-</v>
      </c>
      <c r="DD62" s="168" t="str">
        <f t="shared" ca="1" si="283"/>
        <v>-</v>
      </c>
      <c r="DE62" s="168" t="str">
        <f t="shared" ca="1" si="283"/>
        <v>-</v>
      </c>
      <c r="DF62" s="168">
        <f t="shared" ca="1" si="283"/>
        <v>0</v>
      </c>
      <c r="DG62" s="168">
        <f t="shared" ca="1" si="283"/>
        <v>0</v>
      </c>
      <c r="DH62" s="168">
        <f t="shared" ca="1" si="283"/>
        <v>0</v>
      </c>
      <c r="DI62" s="168">
        <f t="shared" ca="1" si="283"/>
        <v>0</v>
      </c>
      <c r="DJ62" s="168">
        <f t="shared" ca="1" si="283"/>
        <v>0</v>
      </c>
      <c r="DK62" s="168">
        <f t="shared" ca="1" si="283"/>
        <v>0</v>
      </c>
      <c r="DL62" s="168">
        <f t="shared" ca="1" si="283"/>
        <v>0</v>
      </c>
      <c r="DM62" s="168" t="str">
        <f t="shared" ca="1" si="283"/>
        <v>-</v>
      </c>
      <c r="DN62" s="168" t="str">
        <f t="shared" ca="1" si="283"/>
        <v>-</v>
      </c>
      <c r="DO62" s="168" t="str">
        <f t="shared" ca="1" si="283"/>
        <v>-</v>
      </c>
      <c r="DP62" s="168" t="str">
        <f t="shared" ca="1" si="283"/>
        <v>-</v>
      </c>
      <c r="DQ62" s="168" t="str">
        <f t="shared" ca="1" si="283"/>
        <v>-</v>
      </c>
      <c r="DR62" s="168" t="str">
        <f t="shared" ca="1" si="284"/>
        <v>-</v>
      </c>
      <c r="DS62" s="168" t="str">
        <f t="shared" ca="1" si="284"/>
        <v>-</v>
      </c>
      <c r="DT62" s="168" t="str">
        <f t="shared" ca="1" si="284"/>
        <v>-</v>
      </c>
      <c r="DU62" s="168" t="str">
        <f t="shared" ca="1" si="284"/>
        <v>-</v>
      </c>
      <c r="DV62" s="168" t="str">
        <f t="shared" ca="1" si="284"/>
        <v>-</v>
      </c>
      <c r="DW62" s="168" t="str">
        <f t="shared" ca="1" si="284"/>
        <v>-</v>
      </c>
      <c r="DX62" s="10"/>
      <c r="DY62" s="168">
        <f t="shared" ca="1" si="285"/>
        <v>1</v>
      </c>
      <c r="DZ62" s="168" t="str">
        <f t="shared" ca="1" si="285"/>
        <v>-</v>
      </c>
      <c r="EA62" s="168" t="str">
        <f t="shared" ca="1" si="285"/>
        <v>-</v>
      </c>
      <c r="EB62" s="168" t="str">
        <f t="shared" ca="1" si="285"/>
        <v>-</v>
      </c>
      <c r="EC62" s="168" t="str">
        <f t="shared" ca="1" si="285"/>
        <v>-</v>
      </c>
      <c r="ED62" s="168" t="b">
        <f t="shared" ca="1" si="285"/>
        <v>0</v>
      </c>
      <c r="EE62" s="168" t="str">
        <f t="shared" ca="1" si="285"/>
        <v>-</v>
      </c>
      <c r="EF62" s="168">
        <f t="shared" ca="1" si="285"/>
        <v>0</v>
      </c>
      <c r="EG62" s="168" t="str">
        <f t="shared" ca="1" si="285"/>
        <v>-</v>
      </c>
      <c r="EH62" s="166" cm="1">
        <f t="array" aca="1" ref="EH62" ca="1">INDEX(i.rev,$K62,EH$15)</f>
        <v>1</v>
      </c>
      <c r="EI62" s="168">
        <f t="shared" ca="1" si="286"/>
        <v>0</v>
      </c>
      <c r="EJ62" s="168">
        <f t="shared" ca="1" si="286"/>
        <v>1</v>
      </c>
      <c r="EK62" s="168">
        <f t="shared" ca="1" si="286"/>
        <v>0</v>
      </c>
      <c r="EL62" s="168">
        <f t="shared" ca="1" si="286"/>
        <v>1</v>
      </c>
      <c r="EM62" s="168">
        <f t="shared" ca="1" si="286"/>
        <v>1</v>
      </c>
      <c r="EN62" s="168">
        <f t="shared" ca="1" si="286"/>
        <v>1</v>
      </c>
      <c r="EO62" s="168">
        <f t="shared" ca="1" si="286"/>
        <v>0</v>
      </c>
      <c r="EP62" s="168">
        <f t="shared" ca="1" si="286"/>
        <v>0</v>
      </c>
      <c r="EQ62" s="168">
        <f t="shared" ca="1" si="286"/>
        <v>0</v>
      </c>
      <c r="ER62" s="168">
        <f t="shared" ca="1" si="286"/>
        <v>0</v>
      </c>
      <c r="ES62" s="168">
        <f t="shared" ca="1" si="286"/>
        <v>0</v>
      </c>
      <c r="ET62" s="168">
        <f t="shared" ca="1" si="286"/>
        <v>0</v>
      </c>
      <c r="EU62" s="168">
        <f t="shared" ca="1" si="286"/>
        <v>0</v>
      </c>
      <c r="EV62" s="168">
        <f t="shared" ca="1" si="286"/>
        <v>0</v>
      </c>
      <c r="EW62" s="168">
        <f t="shared" ca="1" si="286"/>
        <v>0</v>
      </c>
      <c r="EX62" s="168">
        <f t="shared" ca="1" si="286"/>
        <v>0</v>
      </c>
      <c r="EY62" s="166" cm="1">
        <f t="array" aca="1" ref="EY62" ca="1">INDEX(i.rev,$K62,EY$15)</f>
        <v>0</v>
      </c>
      <c r="EZ62" s="168">
        <f t="shared" ca="1" si="287"/>
        <v>0</v>
      </c>
      <c r="FA62" s="166" cm="1">
        <f t="array" aca="1" ref="FA62" ca="1">INDEX(i.rev,$K62,FA$15)</f>
        <v>1</v>
      </c>
      <c r="FB62" s="168">
        <f t="shared" ca="1" si="262"/>
        <v>0</v>
      </c>
      <c r="FC62" s="168">
        <f t="shared" ca="1" si="262"/>
        <v>0</v>
      </c>
      <c r="FD62" s="168">
        <f t="shared" ca="1" si="262"/>
        <v>0</v>
      </c>
      <c r="FE62" s="168">
        <f t="shared" ca="1" si="262"/>
        <v>0</v>
      </c>
      <c r="FF62" s="168">
        <f t="shared" ca="1" si="262"/>
        <v>0</v>
      </c>
      <c r="FG62" s="168">
        <f t="shared" ca="1" si="262"/>
        <v>0</v>
      </c>
      <c r="FH62" s="168">
        <f t="shared" ca="1" si="262"/>
        <v>0</v>
      </c>
      <c r="FI62" s="10">
        <f t="shared" ref="FI62:FI65" si="291">FI61+0.15</f>
        <v>0.44999999999999996</v>
      </c>
      <c r="FJ62" s="199" t="b">
        <f>TRUE</f>
        <v>1</v>
      </c>
      <c r="FK62" s="201">
        <f t="shared" si="288"/>
        <v>958.49999999999989</v>
      </c>
      <c r="FL62" s="168" t="str">
        <f t="shared" ca="1" si="262"/>
        <v>-</v>
      </c>
      <c r="FM62" s="168" t="str">
        <f t="shared" ca="1" si="262"/>
        <v>-</v>
      </c>
      <c r="FN62" s="168" t="str">
        <f t="shared" ca="1" si="262"/>
        <v>-</v>
      </c>
      <c r="FO62" s="166" t="b">
        <f t="shared" si="223"/>
        <v>0</v>
      </c>
      <c r="FP62" s="166" t="b">
        <f t="shared" si="223"/>
        <v>0</v>
      </c>
      <c r="FQ62" s="166" t="b">
        <f t="shared" si="223"/>
        <v>1</v>
      </c>
      <c r="FR62" s="168">
        <f t="shared" ca="1" si="262"/>
        <v>0</v>
      </c>
      <c r="FS62" s="166">
        <f t="shared" ca="1" si="224"/>
        <v>1</v>
      </c>
      <c r="FT62" s="166">
        <f t="shared" ca="1" si="224"/>
        <v>1</v>
      </c>
      <c r="FU62" s="168" t="str">
        <f t="shared" ca="1" si="289"/>
        <v>-</v>
      </c>
      <c r="FV62" s="168" t="str">
        <f t="shared" ca="1" si="289"/>
        <v>-</v>
      </c>
      <c r="FW62" s="168" t="str">
        <f t="shared" ca="1" si="289"/>
        <v>-</v>
      </c>
      <c r="FX62" s="168" t="str">
        <f t="shared" ca="1" si="289"/>
        <v>-</v>
      </c>
      <c r="FY62" s="168" t="str">
        <f t="shared" ca="1" si="289"/>
        <v>-</v>
      </c>
      <c r="FZ62" s="168" t="str">
        <f t="shared" ca="1" si="289"/>
        <v>-</v>
      </c>
      <c r="GA62" s="168" t="str">
        <f t="shared" ca="1" si="289"/>
        <v>-</v>
      </c>
      <c r="GB62" s="168" t="str">
        <f t="shared" ca="1" si="289"/>
        <v>-</v>
      </c>
      <c r="GC62" s="168" t="str">
        <f t="shared" ca="1" si="289"/>
        <v>-</v>
      </c>
      <c r="GD62" s="168" t="b">
        <f t="shared" ca="1" si="289"/>
        <v>1</v>
      </c>
      <c r="GE62" s="168" t="str">
        <f t="shared" ca="1" si="289"/>
        <v>-</v>
      </c>
      <c r="GF62" s="168" t="str">
        <f t="shared" ca="1" si="289"/>
        <v>-</v>
      </c>
      <c r="GG62" s="168" t="str">
        <f t="shared" ca="1" si="225"/>
        <v>-</v>
      </c>
      <c r="GH62" s="168" t="str">
        <f t="shared" ca="1" si="226"/>
        <v>-</v>
      </c>
      <c r="GI62" s="168" t="str">
        <f t="shared" ca="1" si="227"/>
        <v>-</v>
      </c>
      <c r="GJ62" s="168" t="str">
        <f t="shared" ca="1" si="228"/>
        <v>-</v>
      </c>
      <c r="GK62" s="168" t="str">
        <f t="shared" ca="1" si="228"/>
        <v>-</v>
      </c>
      <c r="GL62" s="168" t="str">
        <f t="shared" ca="1" si="228"/>
        <v>-</v>
      </c>
      <c r="GM62" s="168" t="str">
        <f t="shared" ca="1" si="228"/>
        <v>-</v>
      </c>
      <c r="GN62" s="168" t="str">
        <f t="shared" ca="1" si="228"/>
        <v>-</v>
      </c>
      <c r="GO62" s="168" t="str">
        <f t="shared" ca="1" si="228"/>
        <v>-</v>
      </c>
      <c r="GP62" s="168" t="str">
        <f t="shared" ca="1" si="228"/>
        <v>-</v>
      </c>
      <c r="GQ62" s="168" t="str">
        <f t="shared" ca="1" si="228"/>
        <v>-</v>
      </c>
      <c r="GR62" s="168" t="str">
        <f t="shared" ca="1" si="228"/>
        <v>-</v>
      </c>
      <c r="GS62" s="168">
        <f t="shared" ca="1" si="228"/>
        <v>500</v>
      </c>
      <c r="GT62" s="168">
        <f t="shared" ca="1" si="228"/>
        <v>500</v>
      </c>
      <c r="GU62" s="168" t="str">
        <f t="shared" ca="1" si="228"/>
        <v>-</v>
      </c>
      <c r="GV62" s="168" t="str">
        <f t="shared" ca="1" si="228"/>
        <v>-</v>
      </c>
      <c r="GW62" s="168" t="str">
        <f t="shared" ca="1" si="228"/>
        <v>-</v>
      </c>
      <c r="GX62" s="193" t="b">
        <v>0</v>
      </c>
      <c r="GY62" s="193">
        <v>0</v>
      </c>
      <c r="GZ62" s="193">
        <v>30</v>
      </c>
      <c r="HA62" s="193">
        <v>30</v>
      </c>
      <c r="HB62" s="193">
        <v>0</v>
      </c>
      <c r="HC62" s="193">
        <v>0</v>
      </c>
      <c r="HD62" s="193">
        <v>30</v>
      </c>
      <c r="HE62" s="193">
        <v>0</v>
      </c>
      <c r="HF62" s="193">
        <v>0</v>
      </c>
      <c r="HG62" s="193">
        <v>30</v>
      </c>
      <c r="HH62" s="193">
        <v>30</v>
      </c>
      <c r="HI62" s="193">
        <v>0</v>
      </c>
      <c r="HJ62" s="193">
        <v>0</v>
      </c>
      <c r="HK62" s="193">
        <v>0</v>
      </c>
      <c r="HL62" s="193">
        <v>0</v>
      </c>
      <c r="HM62" s="193">
        <v>0</v>
      </c>
      <c r="HN62" s="193">
        <v>131.36000000000001</v>
      </c>
      <c r="HO62" s="193">
        <v>0</v>
      </c>
      <c r="HP62" s="193">
        <v>131.36000000000001</v>
      </c>
      <c r="HQ62" s="193">
        <v>131.36000000000001</v>
      </c>
      <c r="HR62" s="193">
        <v>0</v>
      </c>
      <c r="HS62" s="193">
        <v>131.36000000000001</v>
      </c>
      <c r="HT62" s="193">
        <v>131.36000000000001</v>
      </c>
      <c r="HU62" s="193">
        <v>0</v>
      </c>
      <c r="HV62" s="193">
        <v>0</v>
      </c>
      <c r="HW62" s="193">
        <v>131.36000000000001</v>
      </c>
      <c r="HX62" s="193">
        <v>131.36000000000001</v>
      </c>
      <c r="HY62" s="193">
        <v>89.55</v>
      </c>
      <c r="HZ62" s="193">
        <v>131.36000000000001</v>
      </c>
      <c r="IA62" s="193">
        <v>89.55</v>
      </c>
      <c r="IB62" s="193">
        <v>150</v>
      </c>
      <c r="IC62" s="193">
        <v>150</v>
      </c>
      <c r="ID62" s="193">
        <v>0</v>
      </c>
      <c r="IE62" s="193">
        <v>0</v>
      </c>
      <c r="IF62" s="193">
        <v>150</v>
      </c>
      <c r="IG62" s="193">
        <v>0</v>
      </c>
      <c r="IH62" s="193">
        <v>0</v>
      </c>
      <c r="II62" s="193">
        <v>150</v>
      </c>
      <c r="IJ62" s="193">
        <v>150</v>
      </c>
      <c r="IK62" s="193">
        <v>0</v>
      </c>
      <c r="IL62" s="193">
        <v>0</v>
      </c>
      <c r="IM62" s="193">
        <v>0</v>
      </c>
      <c r="IN62" s="193">
        <v>0</v>
      </c>
      <c r="IO62" s="193">
        <v>0</v>
      </c>
      <c r="IP62" s="193">
        <v>0</v>
      </c>
      <c r="IQ62" s="193">
        <v>0</v>
      </c>
      <c r="IR62" s="193">
        <v>0</v>
      </c>
      <c r="IS62" s="193">
        <v>0</v>
      </c>
      <c r="IT62" s="193">
        <v>0</v>
      </c>
      <c r="IU62" s="193">
        <v>0</v>
      </c>
      <c r="IV62" s="193">
        <v>0</v>
      </c>
      <c r="IW62" s="193">
        <v>0</v>
      </c>
      <c r="IX62" s="193">
        <v>0</v>
      </c>
      <c r="IY62" s="193">
        <v>0</v>
      </c>
      <c r="IZ62" s="10"/>
      <c r="JA62" s="166">
        <f t="shared" ca="1" si="229"/>
        <v>4.4999999999999998E-2</v>
      </c>
      <c r="JB62" s="166">
        <f t="shared" ca="1" si="230"/>
        <v>4.4999999999999998E-2</v>
      </c>
      <c r="JC62" s="168">
        <f t="shared" ca="1" si="231"/>
        <v>1</v>
      </c>
      <c r="JD62" s="168">
        <f t="shared" ca="1" si="231"/>
        <v>0</v>
      </c>
      <c r="JE62" s="168">
        <f t="shared" ca="1" si="231"/>
        <v>1</v>
      </c>
      <c r="JF62" s="168">
        <f t="shared" ca="1" si="231"/>
        <v>1</v>
      </c>
      <c r="JG62" s="168">
        <f t="shared" ca="1" si="231"/>
        <v>0</v>
      </c>
      <c r="JH62" s="168">
        <f t="shared" ca="1" si="231"/>
        <v>70</v>
      </c>
      <c r="JI62" s="168">
        <f t="shared" ca="1" si="231"/>
        <v>50</v>
      </c>
      <c r="JJ62" s="168">
        <f t="shared" ca="1" si="231"/>
        <v>70</v>
      </c>
      <c r="JK62" s="168">
        <f t="shared" ca="1" si="231"/>
        <v>50</v>
      </c>
      <c r="JL62" s="166">
        <f t="shared" ca="1" si="279"/>
        <v>1</v>
      </c>
      <c r="JM62" s="166">
        <f t="shared" ca="1" si="280"/>
        <v>1</v>
      </c>
      <c r="JN62" s="166">
        <f t="shared" ca="1" si="281"/>
        <v>1</v>
      </c>
      <c r="JO62" s="166">
        <f t="shared" ca="1" si="232"/>
        <v>1</v>
      </c>
      <c r="JP62" s="166">
        <f t="shared" ca="1" si="232"/>
        <v>1</v>
      </c>
      <c r="JQ62" s="168">
        <f t="shared" ca="1" si="231"/>
        <v>1</v>
      </c>
      <c r="JR62" s="10"/>
      <c r="JS62" s="168">
        <f t="shared" ca="1" si="231"/>
        <v>1</v>
      </c>
      <c r="JT62" s="166">
        <f t="shared" ca="1" si="233"/>
        <v>1</v>
      </c>
      <c r="JU62" s="168">
        <f t="shared" ca="1" si="231"/>
        <v>1</v>
      </c>
      <c r="JV62" s="168">
        <f t="shared" ca="1" si="231"/>
        <v>1</v>
      </c>
      <c r="JW62" s="168">
        <f t="shared" ca="1" si="231"/>
        <v>1</v>
      </c>
      <c r="JX62" s="168">
        <f t="shared" ca="1" si="231"/>
        <v>1</v>
      </c>
      <c r="JY62" s="168">
        <f t="shared" ca="1" si="231"/>
        <v>1</v>
      </c>
      <c r="JZ62" s="168">
        <f t="shared" ca="1" si="231"/>
        <v>1</v>
      </c>
      <c r="KA62" s="166">
        <f t="shared" ca="1" si="234"/>
        <v>1</v>
      </c>
      <c r="KB62" s="166">
        <f t="shared" ca="1" si="235"/>
        <v>1</v>
      </c>
      <c r="KC62" s="166">
        <f t="shared" ca="1" si="236"/>
        <v>1</v>
      </c>
      <c r="KD62" s="166" t="str">
        <f t="shared" ca="1" si="237"/>
        <v>-</v>
      </c>
      <c r="KE62" s="166" t="str">
        <f t="shared" ca="1" si="238"/>
        <v>-</v>
      </c>
      <c r="KF62" s="166" t="str">
        <f t="shared" ca="1" si="239"/>
        <v>-</v>
      </c>
      <c r="KG62" s="166" t="b">
        <f t="shared" ca="1" si="240"/>
        <v>0</v>
      </c>
      <c r="KH62" s="168">
        <f t="shared" ca="1" si="231"/>
        <v>0</v>
      </c>
      <c r="KI62" s="27">
        <v>0</v>
      </c>
    </row>
    <row r="63" spans="1:295" s="148" customFormat="1" outlineLevel="1">
      <c r="A63" s="126">
        <f t="shared" si="13"/>
        <v>58</v>
      </c>
      <c r="B63" s="126">
        <f t="shared" si="276"/>
        <v>13</v>
      </c>
      <c r="C63" s="148">
        <v>102</v>
      </c>
      <c r="D63" s="148" t="s">
        <v>884</v>
      </c>
      <c r="E63" s="148" t="b">
        <v>1</v>
      </c>
      <c r="F63" s="148" t="b">
        <v>0</v>
      </c>
      <c r="G63" s="148" t="b">
        <f t="shared" si="277"/>
        <v>1</v>
      </c>
      <c r="H63" s="144">
        <v>3</v>
      </c>
      <c r="I63" s="32">
        <v>2</v>
      </c>
      <c r="J63" s="144">
        <f t="shared" ca="1" si="278"/>
        <v>1</v>
      </c>
      <c r="K63" s="144">
        <f t="shared" ca="1" si="278"/>
        <v>1</v>
      </c>
      <c r="L63" s="144">
        <f t="shared" ca="1" si="278"/>
        <v>1</v>
      </c>
      <c r="M63" s="144">
        <f t="shared" ca="1" si="278"/>
        <v>1</v>
      </c>
      <c r="N63" s="144">
        <f t="shared" ca="1" si="278"/>
        <v>1</v>
      </c>
      <c r="O63" s="144">
        <f t="shared" ca="1" si="278"/>
        <v>1</v>
      </c>
      <c r="P63" s="144">
        <f t="shared" ca="1" si="278"/>
        <v>1</v>
      </c>
      <c r="Q63" s="144">
        <f t="shared" ca="1" si="278"/>
        <v>1</v>
      </c>
      <c r="R63" s="144">
        <f t="shared" ca="1" si="278"/>
        <v>2</v>
      </c>
      <c r="S63" s="144">
        <f t="shared" ca="1" si="278"/>
        <v>1</v>
      </c>
      <c r="T63" s="144">
        <f t="shared" ca="1" si="278"/>
        <v>1</v>
      </c>
      <c r="U63" s="144">
        <f t="shared" ca="1" si="278"/>
        <v>1</v>
      </c>
      <c r="V63" s="144">
        <f t="shared" ca="1" si="278"/>
        <v>1</v>
      </c>
      <c r="W63" s="144">
        <f t="shared" ca="1" si="278"/>
        <v>1</v>
      </c>
      <c r="X63" s="144">
        <f t="shared" ca="1" si="278"/>
        <v>1</v>
      </c>
      <c r="Y63" s="144">
        <f t="shared" ca="1" si="278"/>
        <v>1</v>
      </c>
      <c r="AA63" s="162" t="str" cm="1">
        <f t="array" aca="1" ref="AA63" ca="1">TEXT(LEFT(OFFSET(AA63,-1,0),5)+1,"00000")&amp;MID(OFFSET(AA63,-1,0),6,FIND(" ",OFFSET(AA63,-1,0),7)-5)
&amp;INDEX(DataMaster!$B$10:$B$12,$I63)&amp;IF($J63=1,""," Risk"&amp;INDEX(i.risk_aversion,$J63,1))&amp;IF($K63=1,""," REV"&amp;INDEX(DataMaster!$B$54:$B$58,$K63))&amp;IF($L63=1,""," Minroe"&amp;INDEX(minroe,$L63))&amp;IF($M63=1,""," Overdraw"&amp;INDEX(overdraw,$M63))
&amp;IF($N63=1,""," Mach"&amp;INDEX(i.mach_option,$N63))
&amp;IF($O63=1,""," Interest"&amp;INDEX(i.interest_rate,$O63))&amp;IF($P63=1,""," Opp cost"&amp;INDEX(i.opp_cost_capital,$P63))&amp;IF($Q63=1,""," Casual_ub"&amp;INDEX(i.casual_ub,$Q63))&amp;IF($R63=1,""," Cropgraze"&amp;INDEX(i.cropgraze_inc,$R63))
&amp;IF($S63=1,""," Yield"&amp;INDEX(i.all_rot_yield,$S63))&amp;IF($T63=1,""," Pasture"&amp;INDEX(i.pasture_prod,$T63))&amp;IF($U63=1,""," Scan"&amp;INDEX(i.scan,$U63))
&amp;IF($JL63=1,""," WP"&amp;TEXT($JL63*100,"000p"))&amp;IF($JM63=1,""," MP"&amp;TEXT($JM63*100,"000p"))&amp;IF($JN63=1,""," GP"&amp;TEXT($JN63*100,"000p"))&amp;IF($JO63=1,""," Can"&amp;TEXT($JO63*100,"000p"))
&amp;" (F"&amp;3+IFERROR(1*$CH63,0)+IFERROR(1*$CI63,0)&amp;3-IFERROR(1*NOT($CK63),0)&amp;"N"&amp;$CP63&amp;$CQ63&amp;")"
&amp;IFERROR(" pas%"&amp;FK63/2130*100,"")&amp;IFERROR(" SR "&amp;FM63/1,"")&amp;IFERROR(" Sup "&amp;FN63/1,"")&amp;IF(JH63=50," 50 percentile prices","")&amp;IFERROR(" Min_sale_age_"&amp;GV63/1,"")&amp;IF($GX63=TRUE," Rot_constrained","")</f>
        <v>612410032 DSP CropgrazeFALSE (F33N11) pas%60</v>
      </c>
      <c r="AB63" s="10" t="str">
        <f ca="1">IF(COUNTIF(AA$5:AA63,AA63)=1,"-","Dup")</f>
        <v>-</v>
      </c>
      <c r="AC63" s="10"/>
      <c r="AD63" s="167" t="b">
        <v>0</v>
      </c>
      <c r="AE63" s="167" t="b">
        <v>0</v>
      </c>
      <c r="AF63" s="167" t="b">
        <v>0</v>
      </c>
      <c r="AG63" s="167" t="b">
        <v>0</v>
      </c>
      <c r="AH63" s="167" t="b">
        <v>0</v>
      </c>
      <c r="AI63" s="167" t="b">
        <v>1</v>
      </c>
      <c r="AJ63" s="10"/>
      <c r="AK63" s="166" t="b">
        <f t="shared" si="214"/>
        <v>0</v>
      </c>
      <c r="AL63" s="166" t="str">
        <f t="shared" si="214"/>
        <v>-</v>
      </c>
      <c r="AM63" s="166" t="b">
        <f t="shared" si="214"/>
        <v>0</v>
      </c>
      <c r="AN63" s="166" t="b">
        <f t="shared" si="214"/>
        <v>1</v>
      </c>
      <c r="AO63" s="166" t="b">
        <f t="shared" si="214"/>
        <v>0</v>
      </c>
      <c r="AP63" s="166" t="b">
        <f t="shared" si="214"/>
        <v>0</v>
      </c>
      <c r="AQ63" s="166">
        <f t="shared" ca="1" si="215"/>
        <v>0</v>
      </c>
      <c r="AR63" s="166" t="b">
        <f t="shared" ca="1" si="216"/>
        <v>0</v>
      </c>
      <c r="AS63" s="166" t="b">
        <f t="shared" ca="1" si="216"/>
        <v>0</v>
      </c>
      <c r="AT63" s="166" t="str">
        <f t="shared" ca="1" si="216"/>
        <v>-</v>
      </c>
      <c r="AU63" s="166" t="str">
        <f t="shared" ca="1" si="216"/>
        <v>-</v>
      </c>
      <c r="AV63" s="166" t="str">
        <f t="shared" ca="1" si="216"/>
        <v>-</v>
      </c>
      <c r="AW63" s="10"/>
      <c r="AX63" s="166" t="b">
        <f t="shared" si="217"/>
        <v>1</v>
      </c>
      <c r="AY63" s="168" t="b">
        <f t="shared" ca="1" si="218"/>
        <v>1</v>
      </c>
      <c r="AZ63" s="168" t="b">
        <f t="shared" ca="1" si="218"/>
        <v>1</v>
      </c>
      <c r="BA63" s="167">
        <f t="shared" si="261"/>
        <v>3208</v>
      </c>
      <c r="BB63" s="168" t="str">
        <f t="shared" ca="1" si="218"/>
        <v>-</v>
      </c>
      <c r="BC63" s="168" t="str">
        <f t="shared" ca="1" si="218"/>
        <v>-</v>
      </c>
      <c r="BD63" s="168" t="str">
        <f t="shared" ca="1" si="218"/>
        <v>-</v>
      </c>
      <c r="BE63" s="168" t="str">
        <f t="shared" ca="1" si="218"/>
        <v>-</v>
      </c>
      <c r="BF63" s="168" t="str">
        <f t="shared" ca="1" si="218"/>
        <v>-</v>
      </c>
      <c r="BG63" s="168">
        <f t="shared" ca="1" si="218"/>
        <v>1</v>
      </c>
      <c r="BH63" s="168">
        <f t="shared" ca="1" si="218"/>
        <v>1</v>
      </c>
      <c r="BI63" s="168" t="str">
        <f t="shared" ca="1" si="218"/>
        <v>-</v>
      </c>
      <c r="BJ63" s="168" t="str">
        <f t="shared" ca="1" si="218"/>
        <v>-</v>
      </c>
      <c r="BK63" s="10"/>
      <c r="BL63" s="168" t="str">
        <f t="shared" ca="1" si="218"/>
        <v>-</v>
      </c>
      <c r="BM63" s="168" t="str">
        <f t="shared" ca="1" si="218"/>
        <v>-</v>
      </c>
      <c r="BN63" s="168" t="str">
        <f t="shared" ca="1" si="218"/>
        <v>-</v>
      </c>
      <c r="BO63" s="168" t="str">
        <f t="shared" ca="1" si="218"/>
        <v>-</v>
      </c>
      <c r="BP63" s="168" t="str">
        <f t="shared" ca="1" si="218"/>
        <v>-</v>
      </c>
      <c r="BQ63" s="168" t="str">
        <f t="shared" ca="1" si="218"/>
        <v>-</v>
      </c>
      <c r="BR63" s="168" t="str">
        <f t="shared" ca="1" si="218"/>
        <v>-</v>
      </c>
      <c r="BS63" s="168" t="str">
        <f t="shared" ca="1" si="218"/>
        <v>-</v>
      </c>
      <c r="BT63" s="168" t="str">
        <f t="shared" ca="1" si="218"/>
        <v>-</v>
      </c>
      <c r="BU63" s="168" t="str">
        <f t="shared" ca="1" si="218"/>
        <v>-</v>
      </c>
      <c r="BV63" s="168" t="str">
        <f t="shared" ca="1" si="218"/>
        <v>-</v>
      </c>
      <c r="BW63" s="166" t="str" cm="1">
        <f t="array" aca="1" ref="BW63" ca="1">INDEX(i.rev,$K63,BW$15)</f>
        <v>-</v>
      </c>
      <c r="BX63" s="166" t="str" cm="1">
        <f t="array" aca="1" ref="BX63" ca="1">INDEX(i.rev,$K63,BX$15)</f>
        <v>-</v>
      </c>
      <c r="BY63" s="166" t="str" cm="1">
        <f t="array" aca="1" ref="BY63" ca="1">INDEX(i.rev,$K63,BY$15)</f>
        <v>-</v>
      </c>
      <c r="BZ63" s="166" t="str" cm="1">
        <f t="array" aca="1" ref="BZ63" ca="1">INDEX(i.rev,$K63,BZ$15)</f>
        <v>-</v>
      </c>
      <c r="CA63" s="166" t="str" cm="1">
        <f t="array" aca="1" ref="CA63" ca="1">INDEX(i.rev,$K63,CA$15)</f>
        <v>-</v>
      </c>
      <c r="CB63" s="166" t="str" cm="1">
        <f t="array" aca="1" ref="CB63" ca="1">INDEX(i.rev,$K63,CB$15)</f>
        <v>-</v>
      </c>
      <c r="CC63" s="166" t="str" cm="1">
        <f t="array" aca="1" ref="CC63" ca="1">INDEX(i.rev,$K63,CC$15)</f>
        <v>-</v>
      </c>
      <c r="CD63" s="166" t="str" cm="1">
        <f t="array" aca="1" ref="CD63" ca="1">INDEX(i.rev,$K63,CD$15)</f>
        <v>-</v>
      </c>
      <c r="CE63" s="166" t="str" cm="1">
        <f t="array" aca="1" ref="CE63" ca="1">INDEX(i.rev,$K63,CE$15)</f>
        <v>-</v>
      </c>
      <c r="CF63" s="166" t="str" cm="1">
        <f t="array" aca="1" ref="CF63" ca="1">INDEX(i.rev,$K63,CF$15)</f>
        <v>-</v>
      </c>
      <c r="CG63" s="10"/>
      <c r="CH63" s="168" t="str">
        <f t="shared" ca="1" si="290"/>
        <v>-</v>
      </c>
      <c r="CI63" s="168" t="str">
        <f t="shared" ca="1" si="290"/>
        <v>-</v>
      </c>
      <c r="CJ63" s="168" t="str">
        <f t="shared" ca="1" si="290"/>
        <v>-</v>
      </c>
      <c r="CK63" s="168" t="str">
        <f t="shared" ca="1" si="290"/>
        <v>-</v>
      </c>
      <c r="CL63" s="168" t="str">
        <f t="shared" ca="1" si="290"/>
        <v>-</v>
      </c>
      <c r="CM63" s="168" t="str">
        <f t="shared" ca="1" si="290"/>
        <v>-</v>
      </c>
      <c r="CN63" s="168" t="str">
        <f t="shared" ca="1" si="290"/>
        <v>-</v>
      </c>
      <c r="CO63" s="168" t="str">
        <f t="shared" ca="1" si="290"/>
        <v>-</v>
      </c>
      <c r="CP63" s="168">
        <f t="shared" ca="1" si="290"/>
        <v>1</v>
      </c>
      <c r="CQ63" s="168">
        <f t="shared" ca="1" si="290"/>
        <v>1</v>
      </c>
      <c r="CR63" s="168">
        <f t="shared" ca="1" si="290"/>
        <v>0</v>
      </c>
      <c r="CS63" s="168" t="str">
        <f t="shared" ca="1" si="290"/>
        <v>-</v>
      </c>
      <c r="CT63" s="168" t="str">
        <f t="shared" ca="1" si="290"/>
        <v>-</v>
      </c>
      <c r="CU63" s="168" t="str">
        <f t="shared" ca="1" si="290"/>
        <v>-</v>
      </c>
      <c r="CV63" s="168" t="str">
        <f t="shared" ca="1" si="290"/>
        <v>-</v>
      </c>
      <c r="CW63" s="168" t="str">
        <f t="shared" ca="1" si="290"/>
        <v>-</v>
      </c>
      <c r="CX63" s="168" t="str">
        <f t="shared" ca="1" si="282"/>
        <v>-</v>
      </c>
      <c r="CY63" s="168" t="str">
        <f t="shared" ca="1" si="282"/>
        <v>-</v>
      </c>
      <c r="CZ63" s="168">
        <f t="shared" ca="1" si="282"/>
        <v>0</v>
      </c>
      <c r="DA63" s="168" t="str">
        <f t="shared" ca="1" si="282"/>
        <v>-</v>
      </c>
      <c r="DB63" s="168" t="str">
        <f t="shared" ca="1" si="283"/>
        <v>-</v>
      </c>
      <c r="DC63" s="168" t="str">
        <f t="shared" ca="1" si="283"/>
        <v>-</v>
      </c>
      <c r="DD63" s="168" t="str">
        <f t="shared" ca="1" si="283"/>
        <v>-</v>
      </c>
      <c r="DE63" s="168" t="str">
        <f t="shared" ca="1" si="283"/>
        <v>-</v>
      </c>
      <c r="DF63" s="168">
        <f t="shared" ca="1" si="283"/>
        <v>0</v>
      </c>
      <c r="DG63" s="168">
        <f t="shared" ca="1" si="283"/>
        <v>0</v>
      </c>
      <c r="DH63" s="168">
        <f t="shared" ca="1" si="283"/>
        <v>0</v>
      </c>
      <c r="DI63" s="168">
        <f t="shared" ca="1" si="283"/>
        <v>0</v>
      </c>
      <c r="DJ63" s="168">
        <f t="shared" ca="1" si="283"/>
        <v>0</v>
      </c>
      <c r="DK63" s="168">
        <f t="shared" ca="1" si="283"/>
        <v>0</v>
      </c>
      <c r="DL63" s="168">
        <f t="shared" ca="1" si="283"/>
        <v>0</v>
      </c>
      <c r="DM63" s="168" t="str">
        <f t="shared" ca="1" si="283"/>
        <v>-</v>
      </c>
      <c r="DN63" s="168" t="str">
        <f t="shared" ca="1" si="283"/>
        <v>-</v>
      </c>
      <c r="DO63" s="168" t="str">
        <f t="shared" ca="1" si="283"/>
        <v>-</v>
      </c>
      <c r="DP63" s="168" t="str">
        <f t="shared" ca="1" si="283"/>
        <v>-</v>
      </c>
      <c r="DQ63" s="168" t="str">
        <f t="shared" ca="1" si="283"/>
        <v>-</v>
      </c>
      <c r="DR63" s="168" t="str">
        <f t="shared" ca="1" si="284"/>
        <v>-</v>
      </c>
      <c r="DS63" s="168" t="str">
        <f t="shared" ca="1" si="284"/>
        <v>-</v>
      </c>
      <c r="DT63" s="168" t="str">
        <f t="shared" ca="1" si="284"/>
        <v>-</v>
      </c>
      <c r="DU63" s="168" t="str">
        <f t="shared" ca="1" si="284"/>
        <v>-</v>
      </c>
      <c r="DV63" s="168" t="str">
        <f t="shared" ca="1" si="284"/>
        <v>-</v>
      </c>
      <c r="DW63" s="168" t="str">
        <f t="shared" ca="1" si="284"/>
        <v>-</v>
      </c>
      <c r="DX63" s="10"/>
      <c r="DY63" s="168">
        <f t="shared" ca="1" si="285"/>
        <v>1</v>
      </c>
      <c r="DZ63" s="168" t="str">
        <f t="shared" ca="1" si="285"/>
        <v>-</v>
      </c>
      <c r="EA63" s="168" t="str">
        <f t="shared" ca="1" si="285"/>
        <v>-</v>
      </c>
      <c r="EB63" s="168" t="str">
        <f t="shared" ca="1" si="285"/>
        <v>-</v>
      </c>
      <c r="EC63" s="168" t="str">
        <f t="shared" ca="1" si="285"/>
        <v>-</v>
      </c>
      <c r="ED63" s="168" t="b">
        <f t="shared" ca="1" si="285"/>
        <v>0</v>
      </c>
      <c r="EE63" s="168" t="str">
        <f t="shared" ca="1" si="285"/>
        <v>-</v>
      </c>
      <c r="EF63" s="168">
        <f t="shared" ca="1" si="285"/>
        <v>0</v>
      </c>
      <c r="EG63" s="168" t="str">
        <f t="shared" ca="1" si="285"/>
        <v>-</v>
      </c>
      <c r="EH63" s="166" cm="1">
        <f t="array" aca="1" ref="EH63" ca="1">INDEX(i.rev,$K63,EH$15)</f>
        <v>1</v>
      </c>
      <c r="EI63" s="168">
        <f t="shared" ca="1" si="286"/>
        <v>0</v>
      </c>
      <c r="EJ63" s="168">
        <f t="shared" ca="1" si="286"/>
        <v>1</v>
      </c>
      <c r="EK63" s="168">
        <f t="shared" ca="1" si="286"/>
        <v>0</v>
      </c>
      <c r="EL63" s="168">
        <f t="shared" ca="1" si="286"/>
        <v>1</v>
      </c>
      <c r="EM63" s="168">
        <f t="shared" ca="1" si="286"/>
        <v>1</v>
      </c>
      <c r="EN63" s="168">
        <f t="shared" ca="1" si="286"/>
        <v>1</v>
      </c>
      <c r="EO63" s="168">
        <f t="shared" ca="1" si="286"/>
        <v>0</v>
      </c>
      <c r="EP63" s="168">
        <f t="shared" ca="1" si="286"/>
        <v>0</v>
      </c>
      <c r="EQ63" s="168">
        <f t="shared" ca="1" si="286"/>
        <v>0</v>
      </c>
      <c r="ER63" s="168">
        <f t="shared" ca="1" si="286"/>
        <v>0</v>
      </c>
      <c r="ES63" s="168">
        <f t="shared" ca="1" si="286"/>
        <v>0</v>
      </c>
      <c r="ET63" s="168">
        <f t="shared" ca="1" si="286"/>
        <v>0</v>
      </c>
      <c r="EU63" s="168">
        <f t="shared" ca="1" si="286"/>
        <v>0</v>
      </c>
      <c r="EV63" s="168">
        <f t="shared" ca="1" si="286"/>
        <v>0</v>
      </c>
      <c r="EW63" s="168">
        <f t="shared" ca="1" si="286"/>
        <v>0</v>
      </c>
      <c r="EX63" s="168">
        <f t="shared" ca="1" si="286"/>
        <v>0</v>
      </c>
      <c r="EY63" s="166" cm="1">
        <f t="array" aca="1" ref="EY63" ca="1">INDEX(i.rev,$K63,EY$15)</f>
        <v>0</v>
      </c>
      <c r="EZ63" s="168">
        <f t="shared" ca="1" si="287"/>
        <v>0</v>
      </c>
      <c r="FA63" s="166" cm="1">
        <f t="array" aca="1" ref="FA63" ca="1">INDEX(i.rev,$K63,FA$15)</f>
        <v>1</v>
      </c>
      <c r="FB63" s="168">
        <f t="shared" ca="1" si="262"/>
        <v>0</v>
      </c>
      <c r="FC63" s="168">
        <f t="shared" ca="1" si="262"/>
        <v>0</v>
      </c>
      <c r="FD63" s="168">
        <f t="shared" ca="1" si="262"/>
        <v>0</v>
      </c>
      <c r="FE63" s="168">
        <f t="shared" ca="1" si="262"/>
        <v>0</v>
      </c>
      <c r="FF63" s="168">
        <f t="shared" ca="1" si="262"/>
        <v>0</v>
      </c>
      <c r="FG63" s="168">
        <f t="shared" ca="1" si="262"/>
        <v>0</v>
      </c>
      <c r="FH63" s="168">
        <f t="shared" ca="1" si="262"/>
        <v>0</v>
      </c>
      <c r="FI63" s="10">
        <f t="shared" si="291"/>
        <v>0.6</v>
      </c>
      <c r="FJ63" s="199" t="b">
        <f>TRUE</f>
        <v>1</v>
      </c>
      <c r="FK63" s="201">
        <f t="shared" si="288"/>
        <v>1278</v>
      </c>
      <c r="FL63" s="168" t="str">
        <f t="shared" ca="1" si="262"/>
        <v>-</v>
      </c>
      <c r="FM63" s="168" t="str">
        <f t="shared" ca="1" si="262"/>
        <v>-</v>
      </c>
      <c r="FN63" s="168" t="str">
        <f t="shared" ca="1" si="262"/>
        <v>-</v>
      </c>
      <c r="FO63" s="166" t="b">
        <f t="shared" si="223"/>
        <v>0</v>
      </c>
      <c r="FP63" s="166" t="b">
        <f t="shared" si="223"/>
        <v>0</v>
      </c>
      <c r="FQ63" s="166" t="b">
        <f t="shared" si="223"/>
        <v>1</v>
      </c>
      <c r="FR63" s="168">
        <f t="shared" ca="1" si="262"/>
        <v>0</v>
      </c>
      <c r="FS63" s="166">
        <f t="shared" ca="1" si="224"/>
        <v>1</v>
      </c>
      <c r="FT63" s="166">
        <f t="shared" ca="1" si="224"/>
        <v>1</v>
      </c>
      <c r="FU63" s="168" t="str">
        <f t="shared" ca="1" si="289"/>
        <v>-</v>
      </c>
      <c r="FV63" s="168" t="str">
        <f t="shared" ca="1" si="289"/>
        <v>-</v>
      </c>
      <c r="FW63" s="168" t="str">
        <f t="shared" ca="1" si="289"/>
        <v>-</v>
      </c>
      <c r="FX63" s="168" t="str">
        <f t="shared" ca="1" si="289"/>
        <v>-</v>
      </c>
      <c r="FY63" s="168" t="str">
        <f t="shared" ca="1" si="289"/>
        <v>-</v>
      </c>
      <c r="FZ63" s="168" t="str">
        <f t="shared" ca="1" si="289"/>
        <v>-</v>
      </c>
      <c r="GA63" s="168" t="str">
        <f t="shared" ca="1" si="289"/>
        <v>-</v>
      </c>
      <c r="GB63" s="168" t="str">
        <f t="shared" ca="1" si="289"/>
        <v>-</v>
      </c>
      <c r="GC63" s="168" t="str">
        <f t="shared" ca="1" si="289"/>
        <v>-</v>
      </c>
      <c r="GD63" s="168" t="b">
        <f t="shared" ca="1" si="289"/>
        <v>1</v>
      </c>
      <c r="GE63" s="168" t="str">
        <f t="shared" ca="1" si="289"/>
        <v>-</v>
      </c>
      <c r="GF63" s="168" t="str">
        <f t="shared" ca="1" si="289"/>
        <v>-</v>
      </c>
      <c r="GG63" s="168" t="str">
        <f t="shared" ca="1" si="225"/>
        <v>-</v>
      </c>
      <c r="GH63" s="168" t="str">
        <f t="shared" ca="1" si="226"/>
        <v>-</v>
      </c>
      <c r="GI63" s="168" t="str">
        <f t="shared" ca="1" si="227"/>
        <v>-</v>
      </c>
      <c r="GJ63" s="168" t="str">
        <f t="shared" ca="1" si="228"/>
        <v>-</v>
      </c>
      <c r="GK63" s="168" t="str">
        <f t="shared" ca="1" si="228"/>
        <v>-</v>
      </c>
      <c r="GL63" s="168" t="str">
        <f t="shared" ca="1" si="228"/>
        <v>-</v>
      </c>
      <c r="GM63" s="168" t="str">
        <f t="shared" ca="1" si="228"/>
        <v>-</v>
      </c>
      <c r="GN63" s="168" t="str">
        <f t="shared" ca="1" si="228"/>
        <v>-</v>
      </c>
      <c r="GO63" s="168" t="str">
        <f t="shared" ca="1" si="228"/>
        <v>-</v>
      </c>
      <c r="GP63" s="168" t="str">
        <f t="shared" ca="1" si="228"/>
        <v>-</v>
      </c>
      <c r="GQ63" s="168" t="str">
        <f t="shared" ca="1" si="228"/>
        <v>-</v>
      </c>
      <c r="GR63" s="168" t="str">
        <f t="shared" ca="1" si="228"/>
        <v>-</v>
      </c>
      <c r="GS63" s="168">
        <f t="shared" ca="1" si="228"/>
        <v>500</v>
      </c>
      <c r="GT63" s="168">
        <f t="shared" ca="1" si="228"/>
        <v>500</v>
      </c>
      <c r="GU63" s="168" t="str">
        <f t="shared" ca="1" si="228"/>
        <v>-</v>
      </c>
      <c r="GV63" s="168" t="str">
        <f t="shared" ca="1" si="228"/>
        <v>-</v>
      </c>
      <c r="GW63" s="168" t="str">
        <f t="shared" ca="1" si="228"/>
        <v>-</v>
      </c>
      <c r="GX63" s="193" t="b">
        <v>0</v>
      </c>
      <c r="GY63" s="193">
        <v>0</v>
      </c>
      <c r="GZ63" s="193">
        <v>30</v>
      </c>
      <c r="HA63" s="193">
        <v>30</v>
      </c>
      <c r="HB63" s="193">
        <v>0</v>
      </c>
      <c r="HC63" s="193">
        <v>0</v>
      </c>
      <c r="HD63" s="193">
        <v>30</v>
      </c>
      <c r="HE63" s="193">
        <v>0</v>
      </c>
      <c r="HF63" s="193">
        <v>0</v>
      </c>
      <c r="HG63" s="193">
        <v>30</v>
      </c>
      <c r="HH63" s="193">
        <v>30</v>
      </c>
      <c r="HI63" s="193">
        <v>0</v>
      </c>
      <c r="HJ63" s="193">
        <v>0</v>
      </c>
      <c r="HK63" s="193">
        <v>0</v>
      </c>
      <c r="HL63" s="193">
        <v>0</v>
      </c>
      <c r="HM63" s="193">
        <v>0</v>
      </c>
      <c r="HN63" s="193">
        <v>131.36000000000001</v>
      </c>
      <c r="HO63" s="193">
        <v>0</v>
      </c>
      <c r="HP63" s="193">
        <v>131.36000000000001</v>
      </c>
      <c r="HQ63" s="193">
        <v>131.36000000000001</v>
      </c>
      <c r="HR63" s="193">
        <v>0</v>
      </c>
      <c r="HS63" s="193">
        <v>131.36000000000001</v>
      </c>
      <c r="HT63" s="193">
        <v>131.36000000000001</v>
      </c>
      <c r="HU63" s="193">
        <v>0</v>
      </c>
      <c r="HV63" s="193">
        <v>0</v>
      </c>
      <c r="HW63" s="193">
        <v>131.36000000000001</v>
      </c>
      <c r="HX63" s="193">
        <v>131.36000000000001</v>
      </c>
      <c r="HY63" s="193">
        <v>89.55</v>
      </c>
      <c r="HZ63" s="193">
        <v>131.36000000000001</v>
      </c>
      <c r="IA63" s="193">
        <v>89.55</v>
      </c>
      <c r="IB63" s="193">
        <v>150</v>
      </c>
      <c r="IC63" s="193">
        <v>150</v>
      </c>
      <c r="ID63" s="193">
        <v>0</v>
      </c>
      <c r="IE63" s="193">
        <v>0</v>
      </c>
      <c r="IF63" s="193">
        <v>150</v>
      </c>
      <c r="IG63" s="193">
        <v>0</v>
      </c>
      <c r="IH63" s="193">
        <v>0</v>
      </c>
      <c r="II63" s="193">
        <v>150</v>
      </c>
      <c r="IJ63" s="193">
        <v>150</v>
      </c>
      <c r="IK63" s="193">
        <v>0</v>
      </c>
      <c r="IL63" s="193">
        <v>0</v>
      </c>
      <c r="IM63" s="193">
        <v>0</v>
      </c>
      <c r="IN63" s="193">
        <v>0</v>
      </c>
      <c r="IO63" s="193">
        <v>0</v>
      </c>
      <c r="IP63" s="193">
        <v>0</v>
      </c>
      <c r="IQ63" s="193">
        <v>0</v>
      </c>
      <c r="IR63" s="193">
        <v>0</v>
      </c>
      <c r="IS63" s="193">
        <v>0</v>
      </c>
      <c r="IT63" s="193">
        <v>0</v>
      </c>
      <c r="IU63" s="193">
        <v>0</v>
      </c>
      <c r="IV63" s="193">
        <v>0</v>
      </c>
      <c r="IW63" s="193">
        <v>0</v>
      </c>
      <c r="IX63" s="193">
        <v>0</v>
      </c>
      <c r="IY63" s="193">
        <v>0</v>
      </c>
      <c r="IZ63" s="10"/>
      <c r="JA63" s="166">
        <f t="shared" ca="1" si="229"/>
        <v>4.4999999999999998E-2</v>
      </c>
      <c r="JB63" s="166">
        <f t="shared" ca="1" si="230"/>
        <v>4.4999999999999998E-2</v>
      </c>
      <c r="JC63" s="168">
        <f t="shared" ca="1" si="231"/>
        <v>1</v>
      </c>
      <c r="JD63" s="168">
        <f t="shared" ca="1" si="231"/>
        <v>0</v>
      </c>
      <c r="JE63" s="168">
        <f t="shared" ca="1" si="231"/>
        <v>1</v>
      </c>
      <c r="JF63" s="168">
        <f t="shared" ca="1" si="231"/>
        <v>1</v>
      </c>
      <c r="JG63" s="168">
        <f t="shared" ca="1" si="231"/>
        <v>0</v>
      </c>
      <c r="JH63" s="168">
        <f t="shared" ca="1" si="231"/>
        <v>70</v>
      </c>
      <c r="JI63" s="168">
        <f t="shared" ca="1" si="231"/>
        <v>50</v>
      </c>
      <c r="JJ63" s="168">
        <f t="shared" ca="1" si="231"/>
        <v>70</v>
      </c>
      <c r="JK63" s="168">
        <f t="shared" ca="1" si="231"/>
        <v>50</v>
      </c>
      <c r="JL63" s="166">
        <f t="shared" ca="1" si="279"/>
        <v>1</v>
      </c>
      <c r="JM63" s="166">
        <f t="shared" ca="1" si="280"/>
        <v>1</v>
      </c>
      <c r="JN63" s="166">
        <f t="shared" ca="1" si="281"/>
        <v>1</v>
      </c>
      <c r="JO63" s="166">
        <f t="shared" ca="1" si="232"/>
        <v>1</v>
      </c>
      <c r="JP63" s="166">
        <f t="shared" ca="1" si="232"/>
        <v>1</v>
      </c>
      <c r="JQ63" s="168">
        <f t="shared" ca="1" si="231"/>
        <v>1</v>
      </c>
      <c r="JR63" s="10"/>
      <c r="JS63" s="168">
        <f t="shared" ca="1" si="231"/>
        <v>1</v>
      </c>
      <c r="JT63" s="166">
        <f t="shared" ca="1" si="233"/>
        <v>1</v>
      </c>
      <c r="JU63" s="168">
        <f t="shared" ca="1" si="231"/>
        <v>1</v>
      </c>
      <c r="JV63" s="168">
        <f t="shared" ca="1" si="231"/>
        <v>1</v>
      </c>
      <c r="JW63" s="168">
        <f t="shared" ca="1" si="231"/>
        <v>1</v>
      </c>
      <c r="JX63" s="168">
        <f t="shared" ca="1" si="231"/>
        <v>1</v>
      </c>
      <c r="JY63" s="168">
        <f t="shared" ca="1" si="231"/>
        <v>1</v>
      </c>
      <c r="JZ63" s="168">
        <f t="shared" ca="1" si="231"/>
        <v>1</v>
      </c>
      <c r="KA63" s="166">
        <f t="shared" ca="1" si="234"/>
        <v>1</v>
      </c>
      <c r="KB63" s="166">
        <f t="shared" ca="1" si="235"/>
        <v>1</v>
      </c>
      <c r="KC63" s="166">
        <f t="shared" ca="1" si="236"/>
        <v>1</v>
      </c>
      <c r="KD63" s="166" t="str">
        <f t="shared" ca="1" si="237"/>
        <v>-</v>
      </c>
      <c r="KE63" s="166" t="str">
        <f t="shared" ca="1" si="238"/>
        <v>-</v>
      </c>
      <c r="KF63" s="166" t="str">
        <f t="shared" ca="1" si="239"/>
        <v>-</v>
      </c>
      <c r="KG63" s="166" t="b">
        <f t="shared" ca="1" si="240"/>
        <v>0</v>
      </c>
      <c r="KH63" s="168">
        <f t="shared" ca="1" si="231"/>
        <v>0</v>
      </c>
      <c r="KI63" s="27">
        <v>0</v>
      </c>
    </row>
    <row r="64" spans="1:295" s="148" customFormat="1" outlineLevel="1">
      <c r="A64" s="126">
        <f t="shared" si="13"/>
        <v>59</v>
      </c>
      <c r="B64" s="126">
        <f t="shared" ref="B64:B141" si="292">$A$18</f>
        <v>13</v>
      </c>
      <c r="C64" s="148">
        <v>102</v>
      </c>
      <c r="D64" s="148" t="s">
        <v>884</v>
      </c>
      <c r="E64" s="148" t="b">
        <v>1</v>
      </c>
      <c r="F64" s="148" t="b">
        <v>0</v>
      </c>
      <c r="G64" s="148" t="b">
        <f t="shared" si="277"/>
        <v>1</v>
      </c>
      <c r="H64" s="144">
        <v>3</v>
      </c>
      <c r="I64" s="32">
        <v>2</v>
      </c>
      <c r="J64" s="144">
        <f t="shared" ca="1" si="278"/>
        <v>1</v>
      </c>
      <c r="K64" s="144">
        <f t="shared" ref="K64:Y141" ca="1" si="293">OFFSET(K64,-1,0)</f>
        <v>1</v>
      </c>
      <c r="L64" s="144">
        <f t="shared" ca="1" si="293"/>
        <v>1</v>
      </c>
      <c r="M64" s="144">
        <f t="shared" ca="1" si="293"/>
        <v>1</v>
      </c>
      <c r="N64" s="144">
        <f t="shared" ca="1" si="293"/>
        <v>1</v>
      </c>
      <c r="O64" s="144">
        <f t="shared" ca="1" si="293"/>
        <v>1</v>
      </c>
      <c r="P64" s="144">
        <f t="shared" ca="1" si="293"/>
        <v>1</v>
      </c>
      <c r="Q64" s="144">
        <f t="shared" ca="1" si="293"/>
        <v>1</v>
      </c>
      <c r="R64" s="144">
        <f t="shared" ca="1" si="293"/>
        <v>2</v>
      </c>
      <c r="S64" s="144">
        <f t="shared" ca="1" si="293"/>
        <v>1</v>
      </c>
      <c r="T64" s="144">
        <f t="shared" ca="1" si="293"/>
        <v>1</v>
      </c>
      <c r="U64" s="144">
        <f t="shared" ca="1" si="293"/>
        <v>1</v>
      </c>
      <c r="V64" s="144">
        <f t="shared" ca="1" si="293"/>
        <v>1</v>
      </c>
      <c r="W64" s="144">
        <f t="shared" ca="1" si="293"/>
        <v>1</v>
      </c>
      <c r="X64" s="144">
        <f t="shared" ca="1" si="293"/>
        <v>1</v>
      </c>
      <c r="Y64" s="144">
        <f t="shared" ca="1" si="293"/>
        <v>1</v>
      </c>
      <c r="AA64" s="162" t="str" cm="1">
        <f t="array" aca="1" ref="AA64" ca="1">TEXT(LEFT(OFFSET(AA64,-1,0),5)+1,"00000")&amp;MID(OFFSET(AA64,-1,0),6,FIND(" ",OFFSET(AA64,-1,0),7)-5)
&amp;INDEX(DataMaster!$B$10:$B$12,$I64)&amp;IF($J64=1,""," Risk"&amp;INDEX(i.risk_aversion,$J64,1))&amp;IF($K64=1,""," REV"&amp;INDEX(DataMaster!$B$54:$B$58,$K64))&amp;IF($L64=1,""," Minroe"&amp;INDEX(minroe,$L64))&amp;IF($M64=1,""," Overdraw"&amp;INDEX(overdraw,$M64))
&amp;IF($N64=1,""," Mach"&amp;INDEX(i.mach_option,$N64))
&amp;IF($O64=1,""," Interest"&amp;INDEX(i.interest_rate,$O64))&amp;IF($P64=1,""," Opp cost"&amp;INDEX(i.opp_cost_capital,$P64))&amp;IF($Q64=1,""," Casual_ub"&amp;INDEX(i.casual_ub,$Q64))&amp;IF($R64=1,""," Cropgraze"&amp;INDEX(i.cropgraze_inc,$R64))
&amp;IF($S64=1,""," Yield"&amp;INDEX(i.all_rot_yield,$S64))&amp;IF($T64=1,""," Pasture"&amp;INDEX(i.pasture_prod,$T64))&amp;IF($U64=1,""," Scan"&amp;INDEX(i.scan,$U64))
&amp;IF($JL64=1,""," WP"&amp;TEXT($JL64*100,"000p"))&amp;IF($JM64=1,""," MP"&amp;TEXT($JM64*100,"000p"))&amp;IF($JN64=1,""," GP"&amp;TEXT($JN64*100,"000p"))&amp;IF($JO64=1,""," Can"&amp;TEXT($JO64*100,"000p"))
&amp;" (F"&amp;3+IFERROR(1*$CH64,0)+IFERROR(1*$CI64,0)&amp;3-IFERROR(1*NOT($CK64),0)&amp;"N"&amp;$CP64&amp;$CQ64&amp;")"
&amp;IFERROR(" pas%"&amp;FK64/2130*100,"")&amp;IFERROR(" SR "&amp;FM64/1,"")&amp;IFERROR(" Sup "&amp;FN64/1,"")&amp;IF(JH64=50," 50 percentile prices","")&amp;IFERROR(" Min_sale_age_"&amp;GV64/1,"")&amp;IF($GX64=TRUE," Rot_constrained","")</f>
        <v>612420032 DSP CropgrazeFALSE (F33N11) pas%75</v>
      </c>
      <c r="AB64" s="10" t="str">
        <f ca="1">IF(COUNTIF(AA$5:AA64,AA64)=1,"-","Dup")</f>
        <v>-</v>
      </c>
      <c r="AC64" s="10"/>
      <c r="AD64" s="167" t="b">
        <v>0</v>
      </c>
      <c r="AE64" s="167" t="b">
        <v>0</v>
      </c>
      <c r="AF64" s="167" t="b">
        <v>0</v>
      </c>
      <c r="AG64" s="167" t="b">
        <v>0</v>
      </c>
      <c r="AH64" s="167" t="b">
        <v>0</v>
      </c>
      <c r="AI64" s="167" t="b">
        <v>1</v>
      </c>
      <c r="AJ64" s="10"/>
      <c r="AK64" s="166" t="b">
        <f t="shared" si="214"/>
        <v>0</v>
      </c>
      <c r="AL64" s="166" t="str">
        <f t="shared" si="214"/>
        <v>-</v>
      </c>
      <c r="AM64" s="166" t="b">
        <f t="shared" si="214"/>
        <v>0</v>
      </c>
      <c r="AN64" s="166" t="b">
        <f t="shared" si="214"/>
        <v>1</v>
      </c>
      <c r="AO64" s="166" t="b">
        <f t="shared" si="214"/>
        <v>0</v>
      </c>
      <c r="AP64" s="166" t="b">
        <f t="shared" si="214"/>
        <v>0</v>
      </c>
      <c r="AQ64" s="166">
        <f t="shared" ca="1" si="215"/>
        <v>0</v>
      </c>
      <c r="AR64" s="166" t="b">
        <f t="shared" ca="1" si="216"/>
        <v>0</v>
      </c>
      <c r="AS64" s="166" t="b">
        <f t="shared" ca="1" si="216"/>
        <v>0</v>
      </c>
      <c r="AT64" s="166" t="str">
        <f t="shared" ca="1" si="216"/>
        <v>-</v>
      </c>
      <c r="AU64" s="166" t="str">
        <f t="shared" ca="1" si="216"/>
        <v>-</v>
      </c>
      <c r="AV64" s="166" t="str">
        <f t="shared" ca="1" si="216"/>
        <v>-</v>
      </c>
      <c r="AW64" s="10"/>
      <c r="AX64" s="166" t="b">
        <f t="shared" si="217"/>
        <v>1</v>
      </c>
      <c r="AY64" s="168" t="b">
        <f t="shared" ca="1" si="218"/>
        <v>1</v>
      </c>
      <c r="AZ64" s="168" t="b">
        <f t="shared" ca="1" si="218"/>
        <v>1</v>
      </c>
      <c r="BA64" s="167">
        <f t="shared" si="261"/>
        <v>3208</v>
      </c>
      <c r="BB64" s="168" t="str">
        <f t="shared" ca="1" si="218"/>
        <v>-</v>
      </c>
      <c r="BC64" s="168" t="str">
        <f t="shared" ca="1" si="218"/>
        <v>-</v>
      </c>
      <c r="BD64" s="168" t="str">
        <f t="shared" ca="1" si="218"/>
        <v>-</v>
      </c>
      <c r="BE64" s="168" t="str">
        <f t="shared" ca="1" si="218"/>
        <v>-</v>
      </c>
      <c r="BF64" s="168" t="str">
        <f t="shared" ca="1" si="218"/>
        <v>-</v>
      </c>
      <c r="BG64" s="168">
        <f t="shared" ca="1" si="218"/>
        <v>1</v>
      </c>
      <c r="BH64" s="168">
        <f t="shared" ca="1" si="218"/>
        <v>1</v>
      </c>
      <c r="BI64" s="168" t="str">
        <f t="shared" ca="1" si="218"/>
        <v>-</v>
      </c>
      <c r="BJ64" s="168" t="str">
        <f t="shared" ca="1" si="218"/>
        <v>-</v>
      </c>
      <c r="BK64" s="10"/>
      <c r="BL64" s="168" t="str">
        <f t="shared" ca="1" si="218"/>
        <v>-</v>
      </c>
      <c r="BM64" s="168" t="str">
        <f t="shared" ca="1" si="218"/>
        <v>-</v>
      </c>
      <c r="BN64" s="168" t="str">
        <f t="shared" ca="1" si="218"/>
        <v>-</v>
      </c>
      <c r="BO64" s="168" t="str">
        <f t="shared" ca="1" si="218"/>
        <v>-</v>
      </c>
      <c r="BP64" s="168" t="str">
        <f t="shared" ca="1" si="218"/>
        <v>-</v>
      </c>
      <c r="BQ64" s="168" t="str">
        <f t="shared" ca="1" si="218"/>
        <v>-</v>
      </c>
      <c r="BR64" s="168" t="str">
        <f t="shared" ca="1" si="218"/>
        <v>-</v>
      </c>
      <c r="BS64" s="168" t="str">
        <f t="shared" ca="1" si="218"/>
        <v>-</v>
      </c>
      <c r="BT64" s="168" t="str">
        <f t="shared" ca="1" si="218"/>
        <v>-</v>
      </c>
      <c r="BU64" s="168" t="str">
        <f t="shared" ca="1" si="218"/>
        <v>-</v>
      </c>
      <c r="BV64" s="168" t="str">
        <f t="shared" ca="1" si="218"/>
        <v>-</v>
      </c>
      <c r="BW64" s="166" t="str" cm="1">
        <f t="array" aca="1" ref="BW64" ca="1">INDEX(i.rev,$K64,BW$15)</f>
        <v>-</v>
      </c>
      <c r="BX64" s="166" t="str" cm="1">
        <f t="array" aca="1" ref="BX64" ca="1">INDEX(i.rev,$K64,BX$15)</f>
        <v>-</v>
      </c>
      <c r="BY64" s="166" t="str" cm="1">
        <f t="array" aca="1" ref="BY64" ca="1">INDEX(i.rev,$K64,BY$15)</f>
        <v>-</v>
      </c>
      <c r="BZ64" s="166" t="str" cm="1">
        <f t="array" aca="1" ref="BZ64" ca="1">INDEX(i.rev,$K64,BZ$15)</f>
        <v>-</v>
      </c>
      <c r="CA64" s="166" t="str" cm="1">
        <f t="array" aca="1" ref="CA64" ca="1">INDEX(i.rev,$K64,CA$15)</f>
        <v>-</v>
      </c>
      <c r="CB64" s="166" t="str" cm="1">
        <f t="array" aca="1" ref="CB64" ca="1">INDEX(i.rev,$K64,CB$15)</f>
        <v>-</v>
      </c>
      <c r="CC64" s="166" t="str" cm="1">
        <f t="array" aca="1" ref="CC64" ca="1">INDEX(i.rev,$K64,CC$15)</f>
        <v>-</v>
      </c>
      <c r="CD64" s="166" t="str" cm="1">
        <f t="array" aca="1" ref="CD64" ca="1">INDEX(i.rev,$K64,CD$15)</f>
        <v>-</v>
      </c>
      <c r="CE64" s="166" t="str" cm="1">
        <f t="array" aca="1" ref="CE64" ca="1">INDEX(i.rev,$K64,CE$15)</f>
        <v>-</v>
      </c>
      <c r="CF64" s="166" t="str" cm="1">
        <f t="array" aca="1" ref="CF64" ca="1">INDEX(i.rev,$K64,CF$15)</f>
        <v>-</v>
      </c>
      <c r="CG64" s="10"/>
      <c r="CH64" s="168" t="str">
        <f t="shared" ca="1" si="290"/>
        <v>-</v>
      </c>
      <c r="CI64" s="168" t="str">
        <f t="shared" ca="1" si="290"/>
        <v>-</v>
      </c>
      <c r="CJ64" s="168" t="str">
        <f t="shared" ca="1" si="290"/>
        <v>-</v>
      </c>
      <c r="CK64" s="168" t="str">
        <f t="shared" ca="1" si="290"/>
        <v>-</v>
      </c>
      <c r="CL64" s="168" t="str">
        <f t="shared" ca="1" si="290"/>
        <v>-</v>
      </c>
      <c r="CM64" s="168" t="str">
        <f t="shared" ca="1" si="290"/>
        <v>-</v>
      </c>
      <c r="CN64" s="168" t="str">
        <f t="shared" ca="1" si="290"/>
        <v>-</v>
      </c>
      <c r="CO64" s="168" t="str">
        <f t="shared" ca="1" si="290"/>
        <v>-</v>
      </c>
      <c r="CP64" s="168">
        <f t="shared" ca="1" si="290"/>
        <v>1</v>
      </c>
      <c r="CQ64" s="168">
        <f t="shared" ca="1" si="290"/>
        <v>1</v>
      </c>
      <c r="CR64" s="168">
        <f t="shared" ca="1" si="290"/>
        <v>0</v>
      </c>
      <c r="CS64" s="168" t="str">
        <f t="shared" ca="1" si="290"/>
        <v>-</v>
      </c>
      <c r="CT64" s="168" t="str">
        <f t="shared" ca="1" si="290"/>
        <v>-</v>
      </c>
      <c r="CU64" s="168" t="str">
        <f t="shared" ca="1" si="290"/>
        <v>-</v>
      </c>
      <c r="CV64" s="168" t="str">
        <f t="shared" ca="1" si="290"/>
        <v>-</v>
      </c>
      <c r="CW64" s="168" t="str">
        <f t="shared" ca="1" si="290"/>
        <v>-</v>
      </c>
      <c r="CX64" s="168" t="str">
        <f t="shared" ca="1" si="282"/>
        <v>-</v>
      </c>
      <c r="CY64" s="168" t="str">
        <f t="shared" ca="1" si="282"/>
        <v>-</v>
      </c>
      <c r="CZ64" s="168">
        <f t="shared" ca="1" si="282"/>
        <v>0</v>
      </c>
      <c r="DA64" s="168" t="str">
        <f t="shared" ca="1" si="282"/>
        <v>-</v>
      </c>
      <c r="DB64" s="168" t="str">
        <f t="shared" ca="1" si="283"/>
        <v>-</v>
      </c>
      <c r="DC64" s="168" t="str">
        <f t="shared" ca="1" si="283"/>
        <v>-</v>
      </c>
      <c r="DD64" s="168" t="str">
        <f t="shared" ca="1" si="283"/>
        <v>-</v>
      </c>
      <c r="DE64" s="168" t="str">
        <f t="shared" ca="1" si="283"/>
        <v>-</v>
      </c>
      <c r="DF64" s="168">
        <f t="shared" ca="1" si="283"/>
        <v>0</v>
      </c>
      <c r="DG64" s="168">
        <f t="shared" ca="1" si="283"/>
        <v>0</v>
      </c>
      <c r="DH64" s="168">
        <f t="shared" ca="1" si="283"/>
        <v>0</v>
      </c>
      <c r="DI64" s="168">
        <f t="shared" ca="1" si="283"/>
        <v>0</v>
      </c>
      <c r="DJ64" s="168">
        <f t="shared" ca="1" si="283"/>
        <v>0</v>
      </c>
      <c r="DK64" s="168">
        <f t="shared" ca="1" si="283"/>
        <v>0</v>
      </c>
      <c r="DL64" s="168">
        <f t="shared" ca="1" si="283"/>
        <v>0</v>
      </c>
      <c r="DM64" s="168" t="str">
        <f t="shared" ca="1" si="283"/>
        <v>-</v>
      </c>
      <c r="DN64" s="168" t="str">
        <f t="shared" ca="1" si="283"/>
        <v>-</v>
      </c>
      <c r="DO64" s="168" t="str">
        <f t="shared" ca="1" si="283"/>
        <v>-</v>
      </c>
      <c r="DP64" s="168" t="str">
        <f t="shared" ca="1" si="283"/>
        <v>-</v>
      </c>
      <c r="DQ64" s="168" t="str">
        <f t="shared" ca="1" si="283"/>
        <v>-</v>
      </c>
      <c r="DR64" s="168" t="str">
        <f t="shared" ca="1" si="284"/>
        <v>-</v>
      </c>
      <c r="DS64" s="168" t="str">
        <f t="shared" ca="1" si="284"/>
        <v>-</v>
      </c>
      <c r="DT64" s="168" t="str">
        <f t="shared" ca="1" si="284"/>
        <v>-</v>
      </c>
      <c r="DU64" s="168" t="str">
        <f t="shared" ca="1" si="284"/>
        <v>-</v>
      </c>
      <c r="DV64" s="168" t="str">
        <f t="shared" ca="1" si="284"/>
        <v>-</v>
      </c>
      <c r="DW64" s="168" t="str">
        <f t="shared" ca="1" si="284"/>
        <v>-</v>
      </c>
      <c r="DX64" s="10"/>
      <c r="DY64" s="168">
        <f t="shared" ref="DY64:EG65" ca="1" si="294">OFFSET(DY$5,$B64,0)</f>
        <v>1</v>
      </c>
      <c r="DZ64" s="168" t="str">
        <f t="shared" ca="1" si="294"/>
        <v>-</v>
      </c>
      <c r="EA64" s="168" t="str">
        <f t="shared" ca="1" si="294"/>
        <v>-</v>
      </c>
      <c r="EB64" s="168" t="str">
        <f t="shared" ca="1" si="294"/>
        <v>-</v>
      </c>
      <c r="EC64" s="168" t="str">
        <f t="shared" ca="1" si="294"/>
        <v>-</v>
      </c>
      <c r="ED64" s="168" t="b">
        <f t="shared" ca="1" si="294"/>
        <v>0</v>
      </c>
      <c r="EE64" s="168" t="str">
        <f t="shared" ca="1" si="294"/>
        <v>-</v>
      </c>
      <c r="EF64" s="168">
        <f t="shared" ca="1" si="294"/>
        <v>0</v>
      </c>
      <c r="EG64" s="168" t="str">
        <f t="shared" ca="1" si="294"/>
        <v>-</v>
      </c>
      <c r="EH64" s="166" cm="1">
        <f t="array" aca="1" ref="EH64" ca="1">INDEX(i.rev,$K64,EH$15)</f>
        <v>1</v>
      </c>
      <c r="EI64" s="168">
        <f t="shared" ref="EI64:EX137" ca="1" si="295">OFFSET(EI$5,$B64,0)</f>
        <v>0</v>
      </c>
      <c r="EJ64" s="168">
        <f t="shared" ca="1" si="295"/>
        <v>1</v>
      </c>
      <c r="EK64" s="168">
        <f t="shared" ca="1" si="295"/>
        <v>0</v>
      </c>
      <c r="EL64" s="168">
        <f t="shared" ca="1" si="295"/>
        <v>1</v>
      </c>
      <c r="EM64" s="168">
        <f t="shared" ca="1" si="295"/>
        <v>1</v>
      </c>
      <c r="EN64" s="168">
        <f t="shared" ca="1" si="295"/>
        <v>1</v>
      </c>
      <c r="EO64" s="168">
        <f t="shared" ref="EO64:EX138" ca="1" si="296">OFFSET(EO$5,$B64,0)</f>
        <v>0</v>
      </c>
      <c r="EP64" s="168">
        <f t="shared" ca="1" si="296"/>
        <v>0</v>
      </c>
      <c r="EQ64" s="168">
        <f t="shared" ca="1" si="296"/>
        <v>0</v>
      </c>
      <c r="ER64" s="168">
        <f t="shared" ca="1" si="296"/>
        <v>0</v>
      </c>
      <c r="ES64" s="168">
        <f t="shared" ca="1" si="296"/>
        <v>0</v>
      </c>
      <c r="ET64" s="168">
        <f t="shared" ca="1" si="296"/>
        <v>0</v>
      </c>
      <c r="EU64" s="168">
        <f t="shared" ca="1" si="296"/>
        <v>0</v>
      </c>
      <c r="EV64" s="168">
        <f t="shared" ca="1" si="296"/>
        <v>0</v>
      </c>
      <c r="EW64" s="168">
        <f t="shared" ca="1" si="296"/>
        <v>0</v>
      </c>
      <c r="EX64" s="168">
        <f t="shared" ca="1" si="296"/>
        <v>0</v>
      </c>
      <c r="EY64" s="166" cm="1">
        <f t="array" aca="1" ref="EY64" ca="1">INDEX(i.rev,$K64,EY$15)</f>
        <v>0</v>
      </c>
      <c r="EZ64" s="168">
        <f t="shared" ref="EZ64:EZ139" ca="1" si="297">OFFSET(EZ$5,$B64,0)</f>
        <v>0</v>
      </c>
      <c r="FA64" s="166" cm="1">
        <f t="array" aca="1" ref="FA64" ca="1">INDEX(i.rev,$K64,FA$15)</f>
        <v>1</v>
      </c>
      <c r="FB64" s="168">
        <f t="shared" ref="FB64:GF139" ca="1" si="298">OFFSET(FB$5,$B64,0)</f>
        <v>0</v>
      </c>
      <c r="FC64" s="168">
        <f t="shared" ca="1" si="298"/>
        <v>0</v>
      </c>
      <c r="FD64" s="168">
        <f t="shared" ca="1" si="298"/>
        <v>0</v>
      </c>
      <c r="FE64" s="168">
        <f t="shared" ca="1" si="298"/>
        <v>0</v>
      </c>
      <c r="FF64" s="168">
        <f t="shared" ca="1" si="298"/>
        <v>0</v>
      </c>
      <c r="FG64" s="168">
        <f t="shared" ca="1" si="298"/>
        <v>0</v>
      </c>
      <c r="FH64" s="168">
        <f t="shared" ca="1" si="298"/>
        <v>0</v>
      </c>
      <c r="FI64" s="10">
        <f t="shared" si="291"/>
        <v>0.75</v>
      </c>
      <c r="FJ64" s="199" t="b">
        <f>TRUE</f>
        <v>1</v>
      </c>
      <c r="FK64" s="201">
        <f t="shared" si="288"/>
        <v>1597.5</v>
      </c>
      <c r="FL64" s="168" t="str">
        <f t="shared" ca="1" si="298"/>
        <v>-</v>
      </c>
      <c r="FM64" s="168" t="str">
        <f t="shared" ca="1" si="298"/>
        <v>-</v>
      </c>
      <c r="FN64" s="168" t="str">
        <f t="shared" ca="1" si="262"/>
        <v>-</v>
      </c>
      <c r="FO64" s="166" t="b">
        <f t="shared" si="223"/>
        <v>0</v>
      </c>
      <c r="FP64" s="166" t="b">
        <f t="shared" si="223"/>
        <v>0</v>
      </c>
      <c r="FQ64" s="166" t="b">
        <f t="shared" si="223"/>
        <v>1</v>
      </c>
      <c r="FR64" s="168">
        <f t="shared" ca="1" si="298"/>
        <v>0</v>
      </c>
      <c r="FS64" s="166">
        <f t="shared" ca="1" si="224"/>
        <v>1</v>
      </c>
      <c r="FT64" s="166">
        <f t="shared" ca="1" si="224"/>
        <v>1</v>
      </c>
      <c r="FU64" s="168" t="str">
        <f t="shared" ca="1" si="298"/>
        <v>-</v>
      </c>
      <c r="FV64" s="168" t="str">
        <f t="shared" ca="1" si="298"/>
        <v>-</v>
      </c>
      <c r="FW64" s="168" t="str">
        <f t="shared" ca="1" si="298"/>
        <v>-</v>
      </c>
      <c r="FX64" s="168" t="str">
        <f t="shared" ca="1" si="298"/>
        <v>-</v>
      </c>
      <c r="FY64" s="168" t="str">
        <f t="shared" ca="1" si="298"/>
        <v>-</v>
      </c>
      <c r="FZ64" s="168" t="str">
        <f t="shared" ca="1" si="298"/>
        <v>-</v>
      </c>
      <c r="GA64" s="168" t="str">
        <f t="shared" ca="1" si="298"/>
        <v>-</v>
      </c>
      <c r="GB64" s="168" t="str">
        <f t="shared" ca="1" si="298"/>
        <v>-</v>
      </c>
      <c r="GC64" s="168" t="str">
        <f t="shared" ca="1" si="298"/>
        <v>-</v>
      </c>
      <c r="GD64" s="168" t="b">
        <f t="shared" ca="1" si="298"/>
        <v>1</v>
      </c>
      <c r="GE64" s="168" t="str">
        <f t="shared" ca="1" si="298"/>
        <v>-</v>
      </c>
      <c r="GF64" s="168" t="str">
        <f t="shared" ca="1" si="298"/>
        <v>-</v>
      </c>
      <c r="GG64" s="168" t="str">
        <f t="shared" ca="1" si="225"/>
        <v>-</v>
      </c>
      <c r="GH64" s="168" t="str">
        <f t="shared" ca="1" si="226"/>
        <v>-</v>
      </c>
      <c r="GI64" s="168" t="str">
        <f t="shared" ca="1" si="227"/>
        <v>-</v>
      </c>
      <c r="GJ64" s="168" t="str">
        <f t="shared" ca="1" si="228"/>
        <v>-</v>
      </c>
      <c r="GK64" s="168" t="str">
        <f t="shared" ca="1" si="228"/>
        <v>-</v>
      </c>
      <c r="GL64" s="168" t="str">
        <f t="shared" ca="1" si="228"/>
        <v>-</v>
      </c>
      <c r="GM64" s="168" t="str">
        <f t="shared" ca="1" si="228"/>
        <v>-</v>
      </c>
      <c r="GN64" s="168" t="str">
        <f t="shared" ca="1" si="228"/>
        <v>-</v>
      </c>
      <c r="GO64" s="168" t="str">
        <f t="shared" ca="1" si="228"/>
        <v>-</v>
      </c>
      <c r="GP64" s="168" t="str">
        <f t="shared" ca="1" si="228"/>
        <v>-</v>
      </c>
      <c r="GQ64" s="168" t="str">
        <f t="shared" ca="1" si="228"/>
        <v>-</v>
      </c>
      <c r="GR64" s="168" t="str">
        <f t="shared" ca="1" si="228"/>
        <v>-</v>
      </c>
      <c r="GS64" s="168">
        <f t="shared" ca="1" si="228"/>
        <v>500</v>
      </c>
      <c r="GT64" s="168">
        <f t="shared" ca="1" si="228"/>
        <v>500</v>
      </c>
      <c r="GU64" s="168" t="str">
        <f t="shared" ca="1" si="228"/>
        <v>-</v>
      </c>
      <c r="GV64" s="168" t="str">
        <f t="shared" ca="1" si="228"/>
        <v>-</v>
      </c>
      <c r="GW64" s="168" t="str">
        <f t="shared" ca="1" si="228"/>
        <v>-</v>
      </c>
      <c r="GX64" s="193" t="b">
        <v>0</v>
      </c>
      <c r="GY64" s="193">
        <v>0</v>
      </c>
      <c r="GZ64" s="193">
        <v>30</v>
      </c>
      <c r="HA64" s="193">
        <v>30</v>
      </c>
      <c r="HB64" s="193">
        <v>0</v>
      </c>
      <c r="HC64" s="193">
        <v>0</v>
      </c>
      <c r="HD64" s="193">
        <v>30</v>
      </c>
      <c r="HE64" s="193">
        <v>0</v>
      </c>
      <c r="HF64" s="193">
        <v>0</v>
      </c>
      <c r="HG64" s="193">
        <v>30</v>
      </c>
      <c r="HH64" s="193">
        <v>30</v>
      </c>
      <c r="HI64" s="193">
        <v>0</v>
      </c>
      <c r="HJ64" s="193">
        <v>0</v>
      </c>
      <c r="HK64" s="193">
        <v>0</v>
      </c>
      <c r="HL64" s="193">
        <v>0</v>
      </c>
      <c r="HM64" s="193">
        <v>0</v>
      </c>
      <c r="HN64" s="193">
        <v>131.36000000000001</v>
      </c>
      <c r="HO64" s="193">
        <v>0</v>
      </c>
      <c r="HP64" s="193">
        <v>131.36000000000001</v>
      </c>
      <c r="HQ64" s="193">
        <v>131.36000000000001</v>
      </c>
      <c r="HR64" s="193">
        <v>0</v>
      </c>
      <c r="HS64" s="193">
        <v>131.36000000000001</v>
      </c>
      <c r="HT64" s="193">
        <v>131.36000000000001</v>
      </c>
      <c r="HU64" s="193">
        <v>0</v>
      </c>
      <c r="HV64" s="193">
        <v>0</v>
      </c>
      <c r="HW64" s="193">
        <v>131.36000000000001</v>
      </c>
      <c r="HX64" s="193">
        <v>131.36000000000001</v>
      </c>
      <c r="HY64" s="193">
        <v>89.55</v>
      </c>
      <c r="HZ64" s="193">
        <v>131.36000000000001</v>
      </c>
      <c r="IA64" s="193">
        <v>89.55</v>
      </c>
      <c r="IB64" s="193">
        <v>150</v>
      </c>
      <c r="IC64" s="193">
        <v>150</v>
      </c>
      <c r="ID64" s="193">
        <v>0</v>
      </c>
      <c r="IE64" s="193">
        <v>0</v>
      </c>
      <c r="IF64" s="193">
        <v>150</v>
      </c>
      <c r="IG64" s="193">
        <v>0</v>
      </c>
      <c r="IH64" s="193">
        <v>0</v>
      </c>
      <c r="II64" s="193">
        <v>150</v>
      </c>
      <c r="IJ64" s="193">
        <v>150</v>
      </c>
      <c r="IK64" s="193">
        <v>0</v>
      </c>
      <c r="IL64" s="193">
        <v>0</v>
      </c>
      <c r="IM64" s="193">
        <v>0</v>
      </c>
      <c r="IN64" s="193">
        <v>0</v>
      </c>
      <c r="IO64" s="193">
        <v>0</v>
      </c>
      <c r="IP64" s="193">
        <v>0</v>
      </c>
      <c r="IQ64" s="193">
        <v>0</v>
      </c>
      <c r="IR64" s="193">
        <v>0</v>
      </c>
      <c r="IS64" s="193">
        <v>0</v>
      </c>
      <c r="IT64" s="193">
        <v>0</v>
      </c>
      <c r="IU64" s="193">
        <v>0</v>
      </c>
      <c r="IV64" s="193">
        <v>0</v>
      </c>
      <c r="IW64" s="193">
        <v>0</v>
      </c>
      <c r="IX64" s="193">
        <v>0</v>
      </c>
      <c r="IY64" s="193">
        <v>0</v>
      </c>
      <c r="IZ64" s="10"/>
      <c r="JA64" s="166">
        <f t="shared" ca="1" si="229"/>
        <v>4.4999999999999998E-2</v>
      </c>
      <c r="JB64" s="166">
        <f t="shared" ca="1" si="230"/>
        <v>4.4999999999999998E-2</v>
      </c>
      <c r="JC64" s="168">
        <f t="shared" ca="1" si="231"/>
        <v>1</v>
      </c>
      <c r="JD64" s="168">
        <f t="shared" ca="1" si="231"/>
        <v>0</v>
      </c>
      <c r="JE64" s="168">
        <f t="shared" ca="1" si="231"/>
        <v>1</v>
      </c>
      <c r="JF64" s="168">
        <f t="shared" ca="1" si="231"/>
        <v>1</v>
      </c>
      <c r="JG64" s="168">
        <f t="shared" ca="1" si="231"/>
        <v>0</v>
      </c>
      <c r="JH64" s="168">
        <f t="shared" ca="1" si="231"/>
        <v>70</v>
      </c>
      <c r="JI64" s="168">
        <f t="shared" ca="1" si="231"/>
        <v>50</v>
      </c>
      <c r="JJ64" s="168">
        <f t="shared" ca="1" si="231"/>
        <v>70</v>
      </c>
      <c r="JK64" s="168">
        <f t="shared" ca="1" si="231"/>
        <v>50</v>
      </c>
      <c r="JL64" s="166">
        <f t="shared" ref="JL64:JL141" ca="1" si="299">INDEX(i.WoolPrices,$V64,JL$15)</f>
        <v>1</v>
      </c>
      <c r="JM64" s="166">
        <f t="shared" ref="JM64:JM141" ca="1" si="300">INDEX(i.MeatPrices,$W64,JM$15)</f>
        <v>1</v>
      </c>
      <c r="JN64" s="166">
        <f t="shared" ref="JN64:JN141" ca="1" si="301">INDEX(i.GrainPrices,$X64,JN$15)</f>
        <v>1</v>
      </c>
      <c r="JO64" s="166">
        <f t="shared" ca="1" si="232"/>
        <v>1</v>
      </c>
      <c r="JP64" s="166">
        <f t="shared" ca="1" si="232"/>
        <v>1</v>
      </c>
      <c r="JQ64" s="168">
        <f t="shared" ca="1" si="231"/>
        <v>1</v>
      </c>
      <c r="JR64" s="10"/>
      <c r="JS64" s="168">
        <f t="shared" ca="1" si="231"/>
        <v>1</v>
      </c>
      <c r="JT64" s="166">
        <f t="shared" ca="1" si="233"/>
        <v>1</v>
      </c>
      <c r="JU64" s="168">
        <f t="shared" ca="1" si="231"/>
        <v>1</v>
      </c>
      <c r="JV64" s="168">
        <f t="shared" ca="1" si="231"/>
        <v>1</v>
      </c>
      <c r="JW64" s="168">
        <f t="shared" ca="1" si="231"/>
        <v>1</v>
      </c>
      <c r="JX64" s="168">
        <f t="shared" ca="1" si="231"/>
        <v>1</v>
      </c>
      <c r="JY64" s="168">
        <f t="shared" ca="1" si="231"/>
        <v>1</v>
      </c>
      <c r="JZ64" s="168">
        <f t="shared" ca="1" si="231"/>
        <v>1</v>
      </c>
      <c r="KA64" s="166">
        <f t="shared" ca="1" si="234"/>
        <v>1</v>
      </c>
      <c r="KB64" s="166">
        <f t="shared" ca="1" si="235"/>
        <v>1</v>
      </c>
      <c r="KC64" s="166">
        <f t="shared" ca="1" si="236"/>
        <v>1</v>
      </c>
      <c r="KD64" s="166" t="str">
        <f t="shared" ca="1" si="237"/>
        <v>-</v>
      </c>
      <c r="KE64" s="166" t="str">
        <f t="shared" ca="1" si="238"/>
        <v>-</v>
      </c>
      <c r="KF64" s="166" t="str">
        <f t="shared" ca="1" si="239"/>
        <v>-</v>
      </c>
      <c r="KG64" s="166" t="b">
        <f t="shared" ca="1" si="240"/>
        <v>0</v>
      </c>
      <c r="KH64" s="168">
        <f t="shared" ca="1" si="231"/>
        <v>0</v>
      </c>
      <c r="KI64" s="27">
        <v>0</v>
      </c>
    </row>
    <row r="65" spans="1:295" s="148" customFormat="1" outlineLevel="1">
      <c r="A65" s="126">
        <f t="shared" si="13"/>
        <v>60</v>
      </c>
      <c r="B65" s="126">
        <f t="shared" si="292"/>
        <v>13</v>
      </c>
      <c r="C65" s="148">
        <v>102</v>
      </c>
      <c r="D65" s="148" t="s">
        <v>884</v>
      </c>
      <c r="E65" s="148" t="b">
        <v>1</v>
      </c>
      <c r="F65" s="148" t="b">
        <v>0</v>
      </c>
      <c r="G65" s="148" t="b">
        <f t="shared" si="277"/>
        <v>1</v>
      </c>
      <c r="H65" s="144">
        <v>3</v>
      </c>
      <c r="I65" s="32">
        <v>2</v>
      </c>
      <c r="J65" s="144">
        <f t="shared" ca="1" si="278"/>
        <v>1</v>
      </c>
      <c r="K65" s="144">
        <f t="shared" ca="1" si="293"/>
        <v>1</v>
      </c>
      <c r="L65" s="144">
        <f t="shared" ca="1" si="293"/>
        <v>1</v>
      </c>
      <c r="M65" s="144">
        <f t="shared" ca="1" si="293"/>
        <v>1</v>
      </c>
      <c r="N65" s="144">
        <f t="shared" ca="1" si="293"/>
        <v>1</v>
      </c>
      <c r="O65" s="144">
        <f t="shared" ca="1" si="293"/>
        <v>1</v>
      </c>
      <c r="P65" s="144">
        <f t="shared" ca="1" si="293"/>
        <v>1</v>
      </c>
      <c r="Q65" s="144">
        <f t="shared" ca="1" si="293"/>
        <v>1</v>
      </c>
      <c r="R65" s="144">
        <f t="shared" ca="1" si="293"/>
        <v>2</v>
      </c>
      <c r="S65" s="144">
        <f t="shared" ca="1" si="293"/>
        <v>1</v>
      </c>
      <c r="T65" s="144">
        <f t="shared" ca="1" si="293"/>
        <v>1</v>
      </c>
      <c r="U65" s="144">
        <f t="shared" ca="1" si="293"/>
        <v>1</v>
      </c>
      <c r="V65" s="144">
        <f t="shared" ca="1" si="293"/>
        <v>1</v>
      </c>
      <c r="W65" s="144">
        <f t="shared" ca="1" si="293"/>
        <v>1</v>
      </c>
      <c r="X65" s="144">
        <f t="shared" ca="1" si="293"/>
        <v>1</v>
      </c>
      <c r="Y65" s="144">
        <f t="shared" ca="1" si="293"/>
        <v>1</v>
      </c>
      <c r="AA65" s="162" t="str" cm="1">
        <f t="array" aca="1" ref="AA65" ca="1">TEXT(LEFT(OFFSET(AA65,-1,0),5)+1,"00000")&amp;MID(OFFSET(AA65,-1,0),6,FIND(" ",OFFSET(AA65,-1,0),7)-5)
&amp;INDEX(DataMaster!$B$10:$B$12,$I65)&amp;IF($J65=1,""," Risk"&amp;INDEX(i.risk_aversion,$J65,1))&amp;IF($K65=1,""," REV"&amp;INDEX(DataMaster!$B$54:$B$58,$K65))&amp;IF($L65=1,""," Minroe"&amp;INDEX(minroe,$L65))&amp;IF($M65=1,""," Overdraw"&amp;INDEX(overdraw,$M65))
&amp;IF($N65=1,""," Mach"&amp;INDEX(i.mach_option,$N65))
&amp;IF($O65=1,""," Interest"&amp;INDEX(i.interest_rate,$O65))&amp;IF($P65=1,""," Opp cost"&amp;INDEX(i.opp_cost_capital,$P65))&amp;IF($Q65=1,""," Casual_ub"&amp;INDEX(i.casual_ub,$Q65))&amp;IF($R65=1,""," Cropgraze"&amp;INDEX(i.cropgraze_inc,$R65))
&amp;IF($S65=1,""," Yield"&amp;INDEX(i.all_rot_yield,$S65))&amp;IF($T65=1,""," Pasture"&amp;INDEX(i.pasture_prod,$T65))&amp;IF($U65=1,""," Scan"&amp;INDEX(i.scan,$U65))
&amp;IF($JL65=1,""," WP"&amp;TEXT($JL65*100,"000p"))&amp;IF($JM65=1,""," MP"&amp;TEXT($JM65*100,"000p"))&amp;IF($JN65=1,""," GP"&amp;TEXT($JN65*100,"000p"))&amp;IF($JO65=1,""," Can"&amp;TEXT($JO65*100,"000p"))
&amp;" (F"&amp;3+IFERROR(1*$CH65,0)+IFERROR(1*$CI65,0)&amp;3-IFERROR(1*NOT($CK65),0)&amp;"N"&amp;$CP65&amp;$CQ65&amp;")"
&amp;IFERROR(" pas%"&amp;FK65/2130*100,"")&amp;IFERROR(" SR "&amp;FM65/1,"")&amp;IFERROR(" Sup "&amp;FN65/1,"")&amp;IF(JH65=50," 50 percentile prices","")&amp;IFERROR(" Min_sale_age_"&amp;GV65/1,"")&amp;IF($GX65=TRUE," Rot_constrained","")</f>
        <v>612430032 DSP CropgrazeFALSE (F33N11) pas%90</v>
      </c>
      <c r="AB65" s="10" t="str">
        <f ca="1">IF(COUNTIF(AA$5:AA65,AA65)=1,"-","Dup")</f>
        <v>-</v>
      </c>
      <c r="AC65" s="10"/>
      <c r="AD65" s="167" t="b">
        <v>0</v>
      </c>
      <c r="AE65" s="167" t="b">
        <v>0</v>
      </c>
      <c r="AF65" s="167" t="b">
        <v>0</v>
      </c>
      <c r="AG65" s="167" t="b">
        <v>0</v>
      </c>
      <c r="AH65" s="167" t="b">
        <v>0</v>
      </c>
      <c r="AI65" s="167" t="b">
        <v>1</v>
      </c>
      <c r="AJ65" s="10"/>
      <c r="AK65" s="166" t="b">
        <f t="shared" si="214"/>
        <v>0</v>
      </c>
      <c r="AL65" s="166" t="str">
        <f t="shared" si="214"/>
        <v>-</v>
      </c>
      <c r="AM65" s="166" t="b">
        <f t="shared" si="214"/>
        <v>0</v>
      </c>
      <c r="AN65" s="166" t="b">
        <f t="shared" si="214"/>
        <v>1</v>
      </c>
      <c r="AO65" s="166" t="b">
        <f t="shared" si="214"/>
        <v>0</v>
      </c>
      <c r="AP65" s="166" t="b">
        <f t="shared" si="214"/>
        <v>0</v>
      </c>
      <c r="AQ65" s="166">
        <f t="shared" ca="1" si="215"/>
        <v>0</v>
      </c>
      <c r="AR65" s="166" t="b">
        <f t="shared" ca="1" si="216"/>
        <v>0</v>
      </c>
      <c r="AS65" s="166" t="b">
        <f t="shared" ca="1" si="216"/>
        <v>0</v>
      </c>
      <c r="AT65" s="166" t="str">
        <f t="shared" ca="1" si="216"/>
        <v>-</v>
      </c>
      <c r="AU65" s="166" t="str">
        <f t="shared" ca="1" si="216"/>
        <v>-</v>
      </c>
      <c r="AV65" s="166" t="str">
        <f t="shared" ca="1" si="216"/>
        <v>-</v>
      </c>
      <c r="AW65" s="10"/>
      <c r="AX65" s="166" t="b">
        <f t="shared" si="217"/>
        <v>1</v>
      </c>
      <c r="AY65" s="168" t="b">
        <f t="shared" ca="1" si="218"/>
        <v>1</v>
      </c>
      <c r="AZ65" s="168" t="b">
        <f t="shared" ca="1" si="218"/>
        <v>1</v>
      </c>
      <c r="BA65" s="167">
        <f t="shared" si="261"/>
        <v>3208</v>
      </c>
      <c r="BB65" s="168" t="str">
        <f t="shared" ca="1" si="218"/>
        <v>-</v>
      </c>
      <c r="BC65" s="168" t="str">
        <f t="shared" ca="1" si="218"/>
        <v>-</v>
      </c>
      <c r="BD65" s="168" t="str">
        <f t="shared" ca="1" si="218"/>
        <v>-</v>
      </c>
      <c r="BE65" s="168" t="str">
        <f t="shared" ca="1" si="218"/>
        <v>-</v>
      </c>
      <c r="BF65" s="168" t="str">
        <f t="shared" ca="1" si="218"/>
        <v>-</v>
      </c>
      <c r="BG65" s="168">
        <f t="shared" ca="1" si="218"/>
        <v>1</v>
      </c>
      <c r="BH65" s="168">
        <f t="shared" ca="1" si="218"/>
        <v>1</v>
      </c>
      <c r="BI65" s="168" t="str">
        <f t="shared" ca="1" si="218"/>
        <v>-</v>
      </c>
      <c r="BJ65" s="168" t="str">
        <f t="shared" ca="1" si="218"/>
        <v>-</v>
      </c>
      <c r="BK65" s="10"/>
      <c r="BL65" s="168" t="str">
        <f t="shared" ca="1" si="218"/>
        <v>-</v>
      </c>
      <c r="BM65" s="168" t="str">
        <f t="shared" ca="1" si="218"/>
        <v>-</v>
      </c>
      <c r="BN65" s="168" t="str">
        <f t="shared" ref="BN65:BV65" ca="1" si="302">OFFSET(BN$5,$B65,0)</f>
        <v>-</v>
      </c>
      <c r="BO65" s="168" t="str">
        <f t="shared" ca="1" si="302"/>
        <v>-</v>
      </c>
      <c r="BP65" s="168" t="str">
        <f t="shared" ca="1" si="302"/>
        <v>-</v>
      </c>
      <c r="BQ65" s="168" t="str">
        <f t="shared" ca="1" si="302"/>
        <v>-</v>
      </c>
      <c r="BR65" s="168" t="str">
        <f t="shared" ca="1" si="302"/>
        <v>-</v>
      </c>
      <c r="BS65" s="168" t="str">
        <f t="shared" ca="1" si="302"/>
        <v>-</v>
      </c>
      <c r="BT65" s="168" t="str">
        <f t="shared" ca="1" si="302"/>
        <v>-</v>
      </c>
      <c r="BU65" s="168" t="str">
        <f t="shared" ca="1" si="302"/>
        <v>-</v>
      </c>
      <c r="BV65" s="168" t="str">
        <f t="shared" ca="1" si="302"/>
        <v>-</v>
      </c>
      <c r="BW65" s="166" t="str" cm="1">
        <f t="array" aca="1" ref="BW65" ca="1">INDEX(i.rev,$K65,BW$15)</f>
        <v>-</v>
      </c>
      <c r="BX65" s="166" t="str" cm="1">
        <f t="array" aca="1" ref="BX65" ca="1">INDEX(i.rev,$K65,BX$15)</f>
        <v>-</v>
      </c>
      <c r="BY65" s="166" t="str" cm="1">
        <f t="array" aca="1" ref="BY65" ca="1">INDEX(i.rev,$K65,BY$15)</f>
        <v>-</v>
      </c>
      <c r="BZ65" s="166" t="str" cm="1">
        <f t="array" aca="1" ref="BZ65" ca="1">INDEX(i.rev,$K65,BZ$15)</f>
        <v>-</v>
      </c>
      <c r="CA65" s="166" t="str" cm="1">
        <f t="array" aca="1" ref="CA65" ca="1">INDEX(i.rev,$K65,CA$15)</f>
        <v>-</v>
      </c>
      <c r="CB65" s="166" t="str" cm="1">
        <f t="array" aca="1" ref="CB65" ca="1">INDEX(i.rev,$K65,CB$15)</f>
        <v>-</v>
      </c>
      <c r="CC65" s="166" t="str" cm="1">
        <f t="array" aca="1" ref="CC65" ca="1">INDEX(i.rev,$K65,CC$15)</f>
        <v>-</v>
      </c>
      <c r="CD65" s="166" t="str" cm="1">
        <f t="array" aca="1" ref="CD65" ca="1">INDEX(i.rev,$K65,CD$15)</f>
        <v>-</v>
      </c>
      <c r="CE65" s="166" t="str" cm="1">
        <f t="array" aca="1" ref="CE65" ca="1">INDEX(i.rev,$K65,CE$15)</f>
        <v>-</v>
      </c>
      <c r="CF65" s="166" t="str" cm="1">
        <f t="array" aca="1" ref="CF65" ca="1">INDEX(i.rev,$K65,CF$15)</f>
        <v>-</v>
      </c>
      <c r="CG65" s="10"/>
      <c r="CH65" s="168" t="str">
        <f t="shared" ca="1" si="290"/>
        <v>-</v>
      </c>
      <c r="CI65" s="168" t="str">
        <f t="shared" ca="1" si="290"/>
        <v>-</v>
      </c>
      <c r="CJ65" s="168" t="str">
        <f t="shared" ca="1" si="290"/>
        <v>-</v>
      </c>
      <c r="CK65" s="168" t="str">
        <f t="shared" ca="1" si="290"/>
        <v>-</v>
      </c>
      <c r="CL65" s="168" t="str">
        <f t="shared" ca="1" si="290"/>
        <v>-</v>
      </c>
      <c r="CM65" s="168" t="str">
        <f t="shared" ca="1" si="290"/>
        <v>-</v>
      </c>
      <c r="CN65" s="168" t="str">
        <f t="shared" ca="1" si="290"/>
        <v>-</v>
      </c>
      <c r="CO65" s="168" t="str">
        <f t="shared" ca="1" si="290"/>
        <v>-</v>
      </c>
      <c r="CP65" s="168">
        <f t="shared" ca="1" si="290"/>
        <v>1</v>
      </c>
      <c r="CQ65" s="168">
        <f t="shared" ca="1" si="290"/>
        <v>1</v>
      </c>
      <c r="CR65" s="168">
        <f t="shared" ca="1" si="290"/>
        <v>0</v>
      </c>
      <c r="CS65" s="168" t="str">
        <f t="shared" ca="1" si="290"/>
        <v>-</v>
      </c>
      <c r="CT65" s="168" t="str">
        <f t="shared" ca="1" si="290"/>
        <v>-</v>
      </c>
      <c r="CU65" s="168" t="str">
        <f t="shared" ca="1" si="290"/>
        <v>-</v>
      </c>
      <c r="CV65" s="168" t="str">
        <f t="shared" ca="1" si="290"/>
        <v>-</v>
      </c>
      <c r="CW65" s="168" t="str">
        <f t="shared" ca="1" si="290"/>
        <v>-</v>
      </c>
      <c r="CX65" s="168" t="str">
        <f t="shared" ca="1" si="282"/>
        <v>-</v>
      </c>
      <c r="CY65" s="168" t="str">
        <f t="shared" ca="1" si="282"/>
        <v>-</v>
      </c>
      <c r="CZ65" s="168">
        <f t="shared" ca="1" si="282"/>
        <v>0</v>
      </c>
      <c r="DA65" s="168" t="str">
        <f t="shared" ca="1" si="282"/>
        <v>-</v>
      </c>
      <c r="DB65" s="168" t="str">
        <f t="shared" ca="1" si="283"/>
        <v>-</v>
      </c>
      <c r="DC65" s="168" t="str">
        <f t="shared" ca="1" si="283"/>
        <v>-</v>
      </c>
      <c r="DD65" s="168" t="str">
        <f t="shared" ca="1" si="283"/>
        <v>-</v>
      </c>
      <c r="DE65" s="168" t="str">
        <f t="shared" ca="1" si="283"/>
        <v>-</v>
      </c>
      <c r="DF65" s="168">
        <f t="shared" ca="1" si="283"/>
        <v>0</v>
      </c>
      <c r="DG65" s="168">
        <f t="shared" ca="1" si="283"/>
        <v>0</v>
      </c>
      <c r="DH65" s="168">
        <f t="shared" ca="1" si="283"/>
        <v>0</v>
      </c>
      <c r="DI65" s="168">
        <f t="shared" ca="1" si="283"/>
        <v>0</v>
      </c>
      <c r="DJ65" s="168">
        <f t="shared" ca="1" si="283"/>
        <v>0</v>
      </c>
      <c r="DK65" s="168">
        <f t="shared" ca="1" si="283"/>
        <v>0</v>
      </c>
      <c r="DL65" s="168">
        <f t="shared" ca="1" si="283"/>
        <v>0</v>
      </c>
      <c r="DM65" s="168" t="str">
        <f t="shared" ca="1" si="283"/>
        <v>-</v>
      </c>
      <c r="DN65" s="168" t="str">
        <f t="shared" ca="1" si="283"/>
        <v>-</v>
      </c>
      <c r="DO65" s="168" t="str">
        <f t="shared" ca="1" si="283"/>
        <v>-</v>
      </c>
      <c r="DP65" s="168" t="str">
        <f t="shared" ca="1" si="283"/>
        <v>-</v>
      </c>
      <c r="DQ65" s="168" t="str">
        <f t="shared" ca="1" si="283"/>
        <v>-</v>
      </c>
      <c r="DR65" s="168" t="str">
        <f t="shared" ca="1" si="284"/>
        <v>-</v>
      </c>
      <c r="DS65" s="168" t="str">
        <f t="shared" ca="1" si="284"/>
        <v>-</v>
      </c>
      <c r="DT65" s="168" t="str">
        <f t="shared" ca="1" si="284"/>
        <v>-</v>
      </c>
      <c r="DU65" s="168" t="str">
        <f t="shared" ca="1" si="284"/>
        <v>-</v>
      </c>
      <c r="DV65" s="168" t="str">
        <f t="shared" ca="1" si="284"/>
        <v>-</v>
      </c>
      <c r="DW65" s="168" t="str">
        <f t="shared" ca="1" si="284"/>
        <v>-</v>
      </c>
      <c r="DX65" s="10"/>
      <c r="DY65" s="168">
        <f t="shared" ca="1" si="294"/>
        <v>1</v>
      </c>
      <c r="DZ65" s="168" t="str">
        <f t="shared" ca="1" si="294"/>
        <v>-</v>
      </c>
      <c r="EA65" s="168" t="str">
        <f t="shared" ca="1" si="294"/>
        <v>-</v>
      </c>
      <c r="EB65" s="168" t="str">
        <f t="shared" ca="1" si="294"/>
        <v>-</v>
      </c>
      <c r="EC65" s="168" t="str">
        <f t="shared" ca="1" si="294"/>
        <v>-</v>
      </c>
      <c r="ED65" s="168" t="b">
        <f t="shared" ca="1" si="294"/>
        <v>0</v>
      </c>
      <c r="EE65" s="168" t="str">
        <f t="shared" ca="1" si="294"/>
        <v>-</v>
      </c>
      <c r="EF65" s="168">
        <f t="shared" ca="1" si="294"/>
        <v>0</v>
      </c>
      <c r="EG65" s="168" t="str">
        <f t="shared" ca="1" si="294"/>
        <v>-</v>
      </c>
      <c r="EH65" s="166" cm="1">
        <f t="array" aca="1" ref="EH65" ca="1">INDEX(i.rev,$K65,EH$15)</f>
        <v>1</v>
      </c>
      <c r="EI65" s="168">
        <f t="shared" ca="1" si="295"/>
        <v>0</v>
      </c>
      <c r="EJ65" s="168">
        <f t="shared" ca="1" si="295"/>
        <v>1</v>
      </c>
      <c r="EK65" s="168">
        <f t="shared" ca="1" si="295"/>
        <v>0</v>
      </c>
      <c r="EL65" s="168">
        <f t="shared" ca="1" si="295"/>
        <v>1</v>
      </c>
      <c r="EM65" s="168">
        <f t="shared" ca="1" si="295"/>
        <v>1</v>
      </c>
      <c r="EN65" s="168">
        <f t="shared" ca="1" si="295"/>
        <v>1</v>
      </c>
      <c r="EO65" s="168">
        <f t="shared" ca="1" si="296"/>
        <v>0</v>
      </c>
      <c r="EP65" s="168">
        <f t="shared" ca="1" si="296"/>
        <v>0</v>
      </c>
      <c r="EQ65" s="168">
        <f t="shared" ca="1" si="296"/>
        <v>0</v>
      </c>
      <c r="ER65" s="168">
        <f t="shared" ca="1" si="296"/>
        <v>0</v>
      </c>
      <c r="ES65" s="168">
        <f t="shared" ca="1" si="296"/>
        <v>0</v>
      </c>
      <c r="ET65" s="168">
        <f t="shared" ca="1" si="296"/>
        <v>0</v>
      </c>
      <c r="EU65" s="168">
        <f t="shared" ca="1" si="296"/>
        <v>0</v>
      </c>
      <c r="EV65" s="168">
        <f t="shared" ca="1" si="296"/>
        <v>0</v>
      </c>
      <c r="EW65" s="168">
        <f t="shared" ca="1" si="296"/>
        <v>0</v>
      </c>
      <c r="EX65" s="168">
        <f t="shared" ca="1" si="296"/>
        <v>0</v>
      </c>
      <c r="EY65" s="166" cm="1">
        <f t="array" aca="1" ref="EY65" ca="1">INDEX(i.rev,$K65,EY$15)</f>
        <v>0</v>
      </c>
      <c r="EZ65" s="168">
        <f t="shared" ca="1" si="297"/>
        <v>0</v>
      </c>
      <c r="FA65" s="166" cm="1">
        <f t="array" aca="1" ref="FA65" ca="1">INDEX(i.rev,$K65,FA$15)</f>
        <v>1</v>
      </c>
      <c r="FB65" s="168">
        <f t="shared" ca="1" si="298"/>
        <v>0</v>
      </c>
      <c r="FC65" s="168">
        <f t="shared" ca="1" si="298"/>
        <v>0</v>
      </c>
      <c r="FD65" s="168">
        <f t="shared" ca="1" si="298"/>
        <v>0</v>
      </c>
      <c r="FE65" s="168">
        <f t="shared" ca="1" si="298"/>
        <v>0</v>
      </c>
      <c r="FF65" s="168">
        <f t="shared" ca="1" si="298"/>
        <v>0</v>
      </c>
      <c r="FG65" s="168">
        <f t="shared" ca="1" si="298"/>
        <v>0</v>
      </c>
      <c r="FH65" s="168">
        <f t="shared" ca="1" si="298"/>
        <v>0</v>
      </c>
      <c r="FI65" s="10">
        <f t="shared" si="291"/>
        <v>0.9</v>
      </c>
      <c r="FJ65" s="199" t="b">
        <f>TRUE</f>
        <v>1</v>
      </c>
      <c r="FK65" s="201">
        <f t="shared" si="288"/>
        <v>1917</v>
      </c>
      <c r="FL65" s="168" t="str">
        <f t="shared" ca="1" si="298"/>
        <v>-</v>
      </c>
      <c r="FM65" s="168" t="str">
        <f t="shared" ca="1" si="298"/>
        <v>-</v>
      </c>
      <c r="FN65" s="168" t="str">
        <f t="shared" ca="1" si="262"/>
        <v>-</v>
      </c>
      <c r="FO65" s="166" t="b">
        <f t="shared" si="223"/>
        <v>0</v>
      </c>
      <c r="FP65" s="166" t="b">
        <f t="shared" si="223"/>
        <v>0</v>
      </c>
      <c r="FQ65" s="166" t="b">
        <f t="shared" si="223"/>
        <v>1</v>
      </c>
      <c r="FR65" s="168">
        <f t="shared" ca="1" si="298"/>
        <v>0</v>
      </c>
      <c r="FS65" s="166">
        <f t="shared" ca="1" si="224"/>
        <v>1</v>
      </c>
      <c r="FT65" s="166">
        <f t="shared" ca="1" si="224"/>
        <v>1</v>
      </c>
      <c r="FU65" s="168" t="str">
        <f t="shared" ca="1" si="298"/>
        <v>-</v>
      </c>
      <c r="FV65" s="168" t="str">
        <f t="shared" ca="1" si="298"/>
        <v>-</v>
      </c>
      <c r="FW65" s="168" t="str">
        <f t="shared" ca="1" si="298"/>
        <v>-</v>
      </c>
      <c r="FX65" s="168" t="str">
        <f t="shared" ca="1" si="298"/>
        <v>-</v>
      </c>
      <c r="FY65" s="168" t="str">
        <f t="shared" ca="1" si="298"/>
        <v>-</v>
      </c>
      <c r="FZ65" s="168" t="str">
        <f t="shared" ca="1" si="298"/>
        <v>-</v>
      </c>
      <c r="GA65" s="168" t="str">
        <f t="shared" ca="1" si="298"/>
        <v>-</v>
      </c>
      <c r="GB65" s="168" t="str">
        <f t="shared" ca="1" si="298"/>
        <v>-</v>
      </c>
      <c r="GC65" s="168" t="str">
        <f t="shared" ca="1" si="298"/>
        <v>-</v>
      </c>
      <c r="GD65" s="168" t="b">
        <f t="shared" ca="1" si="298"/>
        <v>1</v>
      </c>
      <c r="GE65" s="168" t="str">
        <f t="shared" ca="1" si="298"/>
        <v>-</v>
      </c>
      <c r="GF65" s="168" t="str">
        <f t="shared" ca="1" si="298"/>
        <v>-</v>
      </c>
      <c r="GG65" s="168" t="str">
        <f t="shared" ca="1" si="225"/>
        <v>-</v>
      </c>
      <c r="GH65" s="168" t="str">
        <f t="shared" ca="1" si="226"/>
        <v>-</v>
      </c>
      <c r="GI65" s="168" t="str">
        <f t="shared" ca="1" si="227"/>
        <v>-</v>
      </c>
      <c r="GJ65" s="168" t="str">
        <f t="shared" ca="1" si="228"/>
        <v>-</v>
      </c>
      <c r="GK65" s="168" t="str">
        <f t="shared" ca="1" si="228"/>
        <v>-</v>
      </c>
      <c r="GL65" s="168" t="str">
        <f t="shared" ca="1" si="228"/>
        <v>-</v>
      </c>
      <c r="GM65" s="168" t="str">
        <f t="shared" ca="1" si="228"/>
        <v>-</v>
      </c>
      <c r="GN65" s="168" t="str">
        <f t="shared" ca="1" si="228"/>
        <v>-</v>
      </c>
      <c r="GO65" s="168" t="str">
        <f t="shared" ca="1" si="228"/>
        <v>-</v>
      </c>
      <c r="GP65" s="168" t="str">
        <f t="shared" ca="1" si="228"/>
        <v>-</v>
      </c>
      <c r="GQ65" s="168" t="str">
        <f t="shared" ca="1" si="228"/>
        <v>-</v>
      </c>
      <c r="GR65" s="168" t="str">
        <f t="shared" ca="1" si="228"/>
        <v>-</v>
      </c>
      <c r="GS65" s="168">
        <f t="shared" ca="1" si="228"/>
        <v>500</v>
      </c>
      <c r="GT65" s="168">
        <f t="shared" ca="1" si="228"/>
        <v>500</v>
      </c>
      <c r="GU65" s="168" t="str">
        <f t="shared" ca="1" si="228"/>
        <v>-</v>
      </c>
      <c r="GV65" s="168" t="str">
        <f t="shared" ca="1" si="228"/>
        <v>-</v>
      </c>
      <c r="GW65" s="168" t="str">
        <f t="shared" ca="1" si="228"/>
        <v>-</v>
      </c>
      <c r="GX65" s="193" t="b">
        <v>0</v>
      </c>
      <c r="GY65" s="193">
        <v>0</v>
      </c>
      <c r="GZ65" s="193">
        <v>30</v>
      </c>
      <c r="HA65" s="193">
        <v>30</v>
      </c>
      <c r="HB65" s="193">
        <v>0</v>
      </c>
      <c r="HC65" s="193">
        <v>0</v>
      </c>
      <c r="HD65" s="193">
        <v>30</v>
      </c>
      <c r="HE65" s="193">
        <v>0</v>
      </c>
      <c r="HF65" s="193">
        <v>0</v>
      </c>
      <c r="HG65" s="193">
        <v>30</v>
      </c>
      <c r="HH65" s="193">
        <v>30</v>
      </c>
      <c r="HI65" s="193">
        <v>0</v>
      </c>
      <c r="HJ65" s="193">
        <v>0</v>
      </c>
      <c r="HK65" s="193">
        <v>0</v>
      </c>
      <c r="HL65" s="193">
        <v>0</v>
      </c>
      <c r="HM65" s="193">
        <v>0</v>
      </c>
      <c r="HN65" s="193">
        <v>131.36000000000001</v>
      </c>
      <c r="HO65" s="193">
        <v>0</v>
      </c>
      <c r="HP65" s="193">
        <v>131.36000000000001</v>
      </c>
      <c r="HQ65" s="193">
        <v>131.36000000000001</v>
      </c>
      <c r="HR65" s="193">
        <v>0</v>
      </c>
      <c r="HS65" s="193">
        <v>131.36000000000001</v>
      </c>
      <c r="HT65" s="193">
        <v>131.36000000000001</v>
      </c>
      <c r="HU65" s="193">
        <v>0</v>
      </c>
      <c r="HV65" s="193">
        <v>0</v>
      </c>
      <c r="HW65" s="193">
        <v>131.36000000000001</v>
      </c>
      <c r="HX65" s="193">
        <v>131.36000000000001</v>
      </c>
      <c r="HY65" s="193">
        <v>89.55</v>
      </c>
      <c r="HZ65" s="193">
        <v>131.36000000000001</v>
      </c>
      <c r="IA65" s="193">
        <v>89.55</v>
      </c>
      <c r="IB65" s="193">
        <v>150</v>
      </c>
      <c r="IC65" s="193">
        <v>150</v>
      </c>
      <c r="ID65" s="193">
        <v>0</v>
      </c>
      <c r="IE65" s="193">
        <v>0</v>
      </c>
      <c r="IF65" s="193">
        <v>150</v>
      </c>
      <c r="IG65" s="193">
        <v>0</v>
      </c>
      <c r="IH65" s="193">
        <v>0</v>
      </c>
      <c r="II65" s="193">
        <v>150</v>
      </c>
      <c r="IJ65" s="193">
        <v>150</v>
      </c>
      <c r="IK65" s="193">
        <v>0</v>
      </c>
      <c r="IL65" s="193">
        <v>0</v>
      </c>
      <c r="IM65" s="193">
        <v>0</v>
      </c>
      <c r="IN65" s="193">
        <v>0</v>
      </c>
      <c r="IO65" s="193">
        <v>0</v>
      </c>
      <c r="IP65" s="193">
        <v>0</v>
      </c>
      <c r="IQ65" s="193">
        <v>0</v>
      </c>
      <c r="IR65" s="193">
        <v>0</v>
      </c>
      <c r="IS65" s="193">
        <v>0</v>
      </c>
      <c r="IT65" s="193">
        <v>0</v>
      </c>
      <c r="IU65" s="193">
        <v>0</v>
      </c>
      <c r="IV65" s="193">
        <v>0</v>
      </c>
      <c r="IW65" s="193">
        <v>0</v>
      </c>
      <c r="IX65" s="193">
        <v>0</v>
      </c>
      <c r="IY65" s="193">
        <v>0</v>
      </c>
      <c r="IZ65" s="10"/>
      <c r="JA65" s="166">
        <f t="shared" ca="1" si="229"/>
        <v>4.4999999999999998E-2</v>
      </c>
      <c r="JB65" s="166">
        <f t="shared" ca="1" si="230"/>
        <v>4.4999999999999998E-2</v>
      </c>
      <c r="JC65" s="168">
        <f t="shared" ca="1" si="231"/>
        <v>1</v>
      </c>
      <c r="JD65" s="168">
        <f t="shared" ca="1" si="231"/>
        <v>0</v>
      </c>
      <c r="JE65" s="168">
        <f t="shared" ca="1" si="231"/>
        <v>1</v>
      </c>
      <c r="JF65" s="168">
        <f t="shared" ca="1" si="231"/>
        <v>1</v>
      </c>
      <c r="JG65" s="168">
        <f t="shared" ca="1" si="231"/>
        <v>0</v>
      </c>
      <c r="JH65" s="168">
        <f t="shared" ca="1" si="231"/>
        <v>70</v>
      </c>
      <c r="JI65" s="168">
        <f t="shared" ca="1" si="231"/>
        <v>50</v>
      </c>
      <c r="JJ65" s="168">
        <f t="shared" ca="1" si="231"/>
        <v>70</v>
      </c>
      <c r="JK65" s="168">
        <f t="shared" ca="1" si="231"/>
        <v>50</v>
      </c>
      <c r="JL65" s="166">
        <f t="shared" ca="1" si="299"/>
        <v>1</v>
      </c>
      <c r="JM65" s="166">
        <f t="shared" ca="1" si="300"/>
        <v>1</v>
      </c>
      <c r="JN65" s="166">
        <f t="shared" ca="1" si="301"/>
        <v>1</v>
      </c>
      <c r="JO65" s="166">
        <f t="shared" ca="1" si="232"/>
        <v>1</v>
      </c>
      <c r="JP65" s="166">
        <f t="shared" ca="1" si="232"/>
        <v>1</v>
      </c>
      <c r="JQ65" s="168">
        <f t="shared" ca="1" si="231"/>
        <v>1</v>
      </c>
      <c r="JR65" s="10"/>
      <c r="JS65" s="168">
        <f t="shared" ca="1" si="231"/>
        <v>1</v>
      </c>
      <c r="JT65" s="166">
        <f t="shared" ca="1" si="233"/>
        <v>1</v>
      </c>
      <c r="JU65" s="168">
        <f t="shared" ca="1" si="231"/>
        <v>1</v>
      </c>
      <c r="JV65" s="168">
        <f t="shared" ca="1" si="231"/>
        <v>1</v>
      </c>
      <c r="JW65" s="168">
        <f t="shared" ca="1" si="231"/>
        <v>1</v>
      </c>
      <c r="JX65" s="168">
        <f t="shared" ca="1" si="231"/>
        <v>1</v>
      </c>
      <c r="JY65" s="168">
        <f t="shared" ca="1" si="231"/>
        <v>1</v>
      </c>
      <c r="JZ65" s="168">
        <f t="shared" ca="1" si="231"/>
        <v>1</v>
      </c>
      <c r="KA65" s="166">
        <f t="shared" ca="1" si="234"/>
        <v>1</v>
      </c>
      <c r="KB65" s="166">
        <f t="shared" ca="1" si="235"/>
        <v>1</v>
      </c>
      <c r="KC65" s="166">
        <f t="shared" ca="1" si="236"/>
        <v>1</v>
      </c>
      <c r="KD65" s="166" t="str">
        <f t="shared" ca="1" si="237"/>
        <v>-</v>
      </c>
      <c r="KE65" s="166" t="str">
        <f t="shared" ca="1" si="238"/>
        <v>-</v>
      </c>
      <c r="KF65" s="166" t="str">
        <f t="shared" ca="1" si="239"/>
        <v>-</v>
      </c>
      <c r="KG65" s="166" t="b">
        <f t="shared" ca="1" si="240"/>
        <v>0</v>
      </c>
      <c r="KH65" s="168">
        <f t="shared" ca="1" si="231"/>
        <v>0</v>
      </c>
      <c r="KI65" s="27">
        <v>0</v>
      </c>
    </row>
    <row r="66" spans="1:295" s="148" customFormat="1" outlineLevel="1">
      <c r="A66" s="126">
        <f t="shared" si="13"/>
        <v>61</v>
      </c>
      <c r="B66" s="126">
        <f t="shared" si="292"/>
        <v>13</v>
      </c>
      <c r="C66" s="148">
        <v>102</v>
      </c>
      <c r="D66" s="148" t="s">
        <v>884</v>
      </c>
      <c r="E66" s="148" t="b">
        <v>1</v>
      </c>
      <c r="F66" s="148" t="b">
        <v>0</v>
      </c>
      <c r="G66" s="148" t="b">
        <f t="shared" si="277"/>
        <v>1</v>
      </c>
      <c r="H66" s="144">
        <v>3</v>
      </c>
      <c r="I66" s="32">
        <v>2</v>
      </c>
      <c r="J66" s="144">
        <f t="shared" ca="1" si="278"/>
        <v>1</v>
      </c>
      <c r="K66" s="144">
        <f t="shared" ca="1" si="278"/>
        <v>1</v>
      </c>
      <c r="L66" s="144">
        <f t="shared" ca="1" si="278"/>
        <v>1</v>
      </c>
      <c r="M66" s="144">
        <f t="shared" ca="1" si="278"/>
        <v>1</v>
      </c>
      <c r="N66" s="144">
        <f t="shared" ca="1" si="278"/>
        <v>1</v>
      </c>
      <c r="O66" s="144">
        <f t="shared" ca="1" si="278"/>
        <v>1</v>
      </c>
      <c r="P66" s="144">
        <f t="shared" ca="1" si="278"/>
        <v>1</v>
      </c>
      <c r="Q66" s="144">
        <f t="shared" ca="1" si="278"/>
        <v>1</v>
      </c>
      <c r="R66" s="144">
        <f t="shared" ca="1" si="278"/>
        <v>2</v>
      </c>
      <c r="S66" s="144">
        <f t="shared" ca="1" si="278"/>
        <v>1</v>
      </c>
      <c r="T66" s="144">
        <f t="shared" ca="1" si="278"/>
        <v>1</v>
      </c>
      <c r="U66" s="144">
        <f t="shared" ca="1" si="278"/>
        <v>1</v>
      </c>
      <c r="V66" s="144">
        <f t="shared" ca="1" si="278"/>
        <v>1</v>
      </c>
      <c r="W66" s="144">
        <f t="shared" ca="1" si="278"/>
        <v>1</v>
      </c>
      <c r="X66" s="144">
        <f t="shared" ca="1" si="278"/>
        <v>1</v>
      </c>
      <c r="Y66" s="144">
        <f t="shared" ca="1" si="278"/>
        <v>1</v>
      </c>
      <c r="AA66" s="162" t="str" cm="1">
        <f t="array" aca="1" ref="AA66" ca="1">TEXT(LEFT(OFFSET(AA66,-1,0),5)+1,"00000")&amp;MID(OFFSET(AA66,-1,0),6,FIND(" ",OFFSET(AA66,-1,0),7)-5)
&amp;INDEX(DataMaster!$B$10:$B$12,$I66)&amp;IF($J66=1,""," Risk"&amp;INDEX(i.risk_aversion,$J66,1))&amp;IF($K66=1,""," REV"&amp;INDEX(DataMaster!$B$54:$B$58,$K66))&amp;IF($L66=1,""," Minroe"&amp;INDEX(minroe,$L66))&amp;IF($M66=1,""," Overdraw"&amp;INDEX(overdraw,$M66))
&amp;IF($N66=1,""," Mach"&amp;INDEX(i.mach_option,$N66))
&amp;IF($O66=1,""," Interest"&amp;INDEX(i.interest_rate,$O66))&amp;IF($P66=1,""," Opp cost"&amp;INDEX(i.opp_cost_capital,$P66))&amp;IF($Q66=1,""," Casual_ub"&amp;INDEX(i.casual_ub,$Q66))&amp;IF($R66=1,""," Cropgraze"&amp;INDEX(i.cropgraze_inc,$R66))
&amp;IF($S66=1,""," Yield"&amp;INDEX(i.all_rot_yield,$S66))&amp;IF($T66=1,""," Pasture"&amp;INDEX(i.pasture_prod,$T66))&amp;IF($U66=1,""," Scan"&amp;INDEX(i.scan,$U66))
&amp;IF($JL66=1,""," WP"&amp;TEXT($JL66*100,"000p"))&amp;IF($JM66=1,""," MP"&amp;TEXT($JM66*100,"000p"))&amp;IF($JN66=1,""," GP"&amp;TEXT($JN66*100,"000p"))&amp;IF($JO66=1,""," Can"&amp;TEXT($JO66*100,"000p"))
&amp;" (F"&amp;3+IFERROR(1*$CH66,0)+IFERROR(1*$CI66,0)&amp;3-IFERROR(1*NOT($CK66),0)&amp;"N"&amp;$CP66&amp;$CQ66&amp;")"
&amp;IFERROR(" pas%"&amp;FK66/2130*100,"")&amp;IFERROR(" SR "&amp;FM66/1,"")&amp;IFERROR(" Sup "&amp;FN66/1,"")&amp;IF(JH66=50," 50 percentile prices","")&amp;IFERROR(" Min_sale_age_"&amp;GV66/1,"")&amp;IF($GX66=TRUE," Rot_constrained","")</f>
        <v>612440032 DSP CropgrazeFALSE (F33N11) pas%15 50 percentile prices</v>
      </c>
      <c r="AB66" s="10" t="str">
        <f ca="1">IF(COUNTIF(AA$5:AA66,AA66)=1,"-","Dup")</f>
        <v>-</v>
      </c>
      <c r="AC66" s="10"/>
      <c r="AD66" s="167" t="b">
        <v>0</v>
      </c>
      <c r="AE66" s="167" t="b">
        <v>0</v>
      </c>
      <c r="AF66" s="167" t="b">
        <v>0</v>
      </c>
      <c r="AG66" s="167" t="b">
        <v>0</v>
      </c>
      <c r="AH66" s="167" t="b">
        <v>0</v>
      </c>
      <c r="AI66" s="167" t="b">
        <v>1</v>
      </c>
      <c r="AJ66" s="10"/>
      <c r="AK66" s="166" t="b">
        <f t="shared" si="214"/>
        <v>0</v>
      </c>
      <c r="AL66" s="166" t="str">
        <f t="shared" si="214"/>
        <v>-</v>
      </c>
      <c r="AM66" s="166" t="b">
        <f t="shared" si="214"/>
        <v>0</v>
      </c>
      <c r="AN66" s="166" t="b">
        <f t="shared" si="214"/>
        <v>1</v>
      </c>
      <c r="AO66" s="166" t="b">
        <f t="shared" si="214"/>
        <v>0</v>
      </c>
      <c r="AP66" s="166" t="b">
        <f t="shared" si="214"/>
        <v>0</v>
      </c>
      <c r="AQ66" s="166">
        <f t="shared" ca="1" si="215"/>
        <v>0</v>
      </c>
      <c r="AR66" s="166" t="b">
        <f t="shared" ca="1" si="216"/>
        <v>0</v>
      </c>
      <c r="AS66" s="166" t="b">
        <f t="shared" ca="1" si="216"/>
        <v>0</v>
      </c>
      <c r="AT66" s="166" t="str">
        <f t="shared" ca="1" si="216"/>
        <v>-</v>
      </c>
      <c r="AU66" s="166" t="str">
        <f t="shared" ca="1" si="216"/>
        <v>-</v>
      </c>
      <c r="AV66" s="166" t="str">
        <f t="shared" ca="1" si="216"/>
        <v>-</v>
      </c>
      <c r="AW66" s="10"/>
      <c r="AX66" s="166" t="b">
        <f t="shared" si="217"/>
        <v>1</v>
      </c>
      <c r="AY66" s="168" t="b">
        <f t="shared" ref="AY66:BV71" ca="1" si="303">OFFSET(AY$5,$B66,0)</f>
        <v>1</v>
      </c>
      <c r="AZ66" s="168" t="b">
        <f t="shared" ca="1" si="303"/>
        <v>1</v>
      </c>
      <c r="BA66" s="167">
        <f t="shared" si="261"/>
        <v>3208</v>
      </c>
      <c r="BB66" s="168" t="str">
        <f t="shared" ca="1" si="303"/>
        <v>-</v>
      </c>
      <c r="BC66" s="168" t="str">
        <f t="shared" ca="1" si="303"/>
        <v>-</v>
      </c>
      <c r="BD66" s="168" t="str">
        <f t="shared" ca="1" si="303"/>
        <v>-</v>
      </c>
      <c r="BE66" s="168" t="str">
        <f t="shared" ca="1" si="303"/>
        <v>-</v>
      </c>
      <c r="BF66" s="168" t="str">
        <f t="shared" ca="1" si="303"/>
        <v>-</v>
      </c>
      <c r="BG66" s="168">
        <f t="shared" ca="1" si="303"/>
        <v>1</v>
      </c>
      <c r="BH66" s="168">
        <f t="shared" ca="1" si="303"/>
        <v>1</v>
      </c>
      <c r="BI66" s="168" t="str">
        <f t="shared" ca="1" si="303"/>
        <v>-</v>
      </c>
      <c r="BJ66" s="168" t="str">
        <f t="shared" ca="1" si="303"/>
        <v>-</v>
      </c>
      <c r="BK66" s="10"/>
      <c r="BL66" s="168" t="str">
        <f t="shared" ca="1" si="303"/>
        <v>-</v>
      </c>
      <c r="BM66" s="168" t="str">
        <f t="shared" ca="1" si="303"/>
        <v>-</v>
      </c>
      <c r="BN66" s="168" t="str">
        <f t="shared" ca="1" si="303"/>
        <v>-</v>
      </c>
      <c r="BO66" s="168" t="str">
        <f t="shared" ca="1" si="303"/>
        <v>-</v>
      </c>
      <c r="BP66" s="168" t="str">
        <f t="shared" ca="1" si="303"/>
        <v>-</v>
      </c>
      <c r="BQ66" s="168" t="str">
        <f t="shared" ca="1" si="303"/>
        <v>-</v>
      </c>
      <c r="BR66" s="168" t="str">
        <f t="shared" ca="1" si="303"/>
        <v>-</v>
      </c>
      <c r="BS66" s="168" t="str">
        <f t="shared" ca="1" si="303"/>
        <v>-</v>
      </c>
      <c r="BT66" s="168" t="str">
        <f t="shared" ca="1" si="303"/>
        <v>-</v>
      </c>
      <c r="BU66" s="168" t="str">
        <f t="shared" ca="1" si="303"/>
        <v>-</v>
      </c>
      <c r="BV66" s="168" t="str">
        <f t="shared" ca="1" si="303"/>
        <v>-</v>
      </c>
      <c r="BW66" s="166" t="str" cm="1">
        <f t="array" aca="1" ref="BW66" ca="1">INDEX(i.rev,$K66,BW$15)</f>
        <v>-</v>
      </c>
      <c r="BX66" s="166" t="str" cm="1">
        <f t="array" aca="1" ref="BX66" ca="1">INDEX(i.rev,$K66,BX$15)</f>
        <v>-</v>
      </c>
      <c r="BY66" s="166" t="str" cm="1">
        <f t="array" aca="1" ref="BY66" ca="1">INDEX(i.rev,$K66,BY$15)</f>
        <v>-</v>
      </c>
      <c r="BZ66" s="166" t="str" cm="1">
        <f t="array" aca="1" ref="BZ66" ca="1">INDEX(i.rev,$K66,BZ$15)</f>
        <v>-</v>
      </c>
      <c r="CA66" s="166" t="str" cm="1">
        <f t="array" aca="1" ref="CA66" ca="1">INDEX(i.rev,$K66,CA$15)</f>
        <v>-</v>
      </c>
      <c r="CB66" s="166" t="str" cm="1">
        <f t="array" aca="1" ref="CB66" ca="1">INDEX(i.rev,$K66,CB$15)</f>
        <v>-</v>
      </c>
      <c r="CC66" s="166" t="str" cm="1">
        <f t="array" aca="1" ref="CC66" ca="1">INDEX(i.rev,$K66,CC$15)</f>
        <v>-</v>
      </c>
      <c r="CD66" s="166" t="str" cm="1">
        <f t="array" aca="1" ref="CD66" ca="1">INDEX(i.rev,$K66,CD$15)</f>
        <v>-</v>
      </c>
      <c r="CE66" s="166" t="str" cm="1">
        <f t="array" aca="1" ref="CE66" ca="1">INDEX(i.rev,$K66,CE$15)</f>
        <v>-</v>
      </c>
      <c r="CF66" s="166" t="str" cm="1">
        <f t="array" aca="1" ref="CF66" ca="1">INDEX(i.rev,$K66,CF$15)</f>
        <v>-</v>
      </c>
      <c r="CG66" s="10"/>
      <c r="CH66" s="168" t="str">
        <f t="shared" ca="1" si="290"/>
        <v>-</v>
      </c>
      <c r="CI66" s="168" t="str">
        <f t="shared" ca="1" si="290"/>
        <v>-</v>
      </c>
      <c r="CJ66" s="168" t="str">
        <f t="shared" ca="1" si="290"/>
        <v>-</v>
      </c>
      <c r="CK66" s="168" t="str">
        <f t="shared" ca="1" si="290"/>
        <v>-</v>
      </c>
      <c r="CL66" s="168" t="str">
        <f t="shared" ca="1" si="290"/>
        <v>-</v>
      </c>
      <c r="CM66" s="168" t="str">
        <f t="shared" ca="1" si="290"/>
        <v>-</v>
      </c>
      <c r="CN66" s="168" t="str">
        <f t="shared" ca="1" si="290"/>
        <v>-</v>
      </c>
      <c r="CO66" s="168" t="str">
        <f t="shared" ca="1" si="290"/>
        <v>-</v>
      </c>
      <c r="CP66" s="168">
        <f t="shared" ca="1" si="290"/>
        <v>1</v>
      </c>
      <c r="CQ66" s="168">
        <f t="shared" ca="1" si="290"/>
        <v>1</v>
      </c>
      <c r="CR66" s="168">
        <f t="shared" ca="1" si="290"/>
        <v>0</v>
      </c>
      <c r="CS66" s="168" t="str">
        <f t="shared" ca="1" si="290"/>
        <v>-</v>
      </c>
      <c r="CT66" s="168" t="str">
        <f t="shared" ca="1" si="290"/>
        <v>-</v>
      </c>
      <c r="CU66" s="168" t="str">
        <f t="shared" ca="1" si="290"/>
        <v>-</v>
      </c>
      <c r="CV66" s="168" t="str">
        <f t="shared" ca="1" si="290"/>
        <v>-</v>
      </c>
      <c r="CW66" s="168" t="str">
        <f t="shared" ca="1" si="290"/>
        <v>-</v>
      </c>
      <c r="CX66" s="168" t="str">
        <f t="shared" ca="1" si="282"/>
        <v>-</v>
      </c>
      <c r="CY66" s="168" t="str">
        <f t="shared" ca="1" si="282"/>
        <v>-</v>
      </c>
      <c r="CZ66" s="168">
        <f t="shared" ca="1" si="282"/>
        <v>0</v>
      </c>
      <c r="DA66" s="168" t="str">
        <f t="shared" ca="1" si="282"/>
        <v>-</v>
      </c>
      <c r="DB66" s="168" t="str">
        <f t="shared" ca="1" si="283"/>
        <v>-</v>
      </c>
      <c r="DC66" s="168" t="str">
        <f t="shared" ca="1" si="283"/>
        <v>-</v>
      </c>
      <c r="DD66" s="168" t="str">
        <f t="shared" ca="1" si="283"/>
        <v>-</v>
      </c>
      <c r="DE66" s="168" t="str">
        <f t="shared" ca="1" si="283"/>
        <v>-</v>
      </c>
      <c r="DF66" s="168">
        <f t="shared" ca="1" si="283"/>
        <v>0</v>
      </c>
      <c r="DG66" s="168">
        <f t="shared" ca="1" si="283"/>
        <v>0</v>
      </c>
      <c r="DH66" s="168">
        <f t="shared" ca="1" si="283"/>
        <v>0</v>
      </c>
      <c r="DI66" s="168">
        <f t="shared" ca="1" si="283"/>
        <v>0</v>
      </c>
      <c r="DJ66" s="168">
        <f t="shared" ca="1" si="283"/>
        <v>0</v>
      </c>
      <c r="DK66" s="168">
        <f t="shared" ca="1" si="283"/>
        <v>0</v>
      </c>
      <c r="DL66" s="168">
        <f t="shared" ca="1" si="283"/>
        <v>0</v>
      </c>
      <c r="DM66" s="168" t="str">
        <f t="shared" ca="1" si="283"/>
        <v>-</v>
      </c>
      <c r="DN66" s="168" t="str">
        <f t="shared" ca="1" si="283"/>
        <v>-</v>
      </c>
      <c r="DO66" s="168" t="str">
        <f t="shared" ca="1" si="283"/>
        <v>-</v>
      </c>
      <c r="DP66" s="168" t="str">
        <f t="shared" ca="1" si="283"/>
        <v>-</v>
      </c>
      <c r="DQ66" s="168" t="str">
        <f t="shared" ca="1" si="283"/>
        <v>-</v>
      </c>
      <c r="DR66" s="168" t="str">
        <f t="shared" ca="1" si="284"/>
        <v>-</v>
      </c>
      <c r="DS66" s="168" t="str">
        <f t="shared" ca="1" si="284"/>
        <v>-</v>
      </c>
      <c r="DT66" s="168" t="str">
        <f t="shared" ca="1" si="284"/>
        <v>-</v>
      </c>
      <c r="DU66" s="168" t="str">
        <f t="shared" ca="1" si="284"/>
        <v>-</v>
      </c>
      <c r="DV66" s="168" t="str">
        <f t="shared" ca="1" si="284"/>
        <v>-</v>
      </c>
      <c r="DW66" s="168" t="str">
        <f t="shared" ca="1" si="284"/>
        <v>-</v>
      </c>
      <c r="DX66" s="10"/>
      <c r="DY66" s="168">
        <f t="shared" ca="1" si="284"/>
        <v>1</v>
      </c>
      <c r="DZ66" s="168" t="str">
        <f t="shared" ca="1" si="284"/>
        <v>-</v>
      </c>
      <c r="EA66" s="168" t="str">
        <f t="shared" ca="1" si="284"/>
        <v>-</v>
      </c>
      <c r="EB66" s="168" t="str">
        <f t="shared" ca="1" si="284"/>
        <v>-</v>
      </c>
      <c r="EC66" s="168" t="str">
        <f t="shared" ca="1" si="284"/>
        <v>-</v>
      </c>
      <c r="ED66" s="168" t="b">
        <f t="shared" ca="1" si="284"/>
        <v>0</v>
      </c>
      <c r="EE66" s="168" t="str">
        <f t="shared" ca="1" si="284"/>
        <v>-</v>
      </c>
      <c r="EF66" s="168">
        <f t="shared" ca="1" si="284"/>
        <v>0</v>
      </c>
      <c r="EG66" s="168" t="str">
        <f t="shared" ca="1" si="284"/>
        <v>-</v>
      </c>
      <c r="EH66" s="166" cm="1">
        <f t="array" aca="1" ref="EH66" ca="1">INDEX(i.rev,$K66,EH$15)</f>
        <v>1</v>
      </c>
      <c r="EI66" s="168">
        <f t="shared" ca="1" si="295"/>
        <v>0</v>
      </c>
      <c r="EJ66" s="168">
        <f t="shared" ca="1" si="295"/>
        <v>1</v>
      </c>
      <c r="EK66" s="168">
        <f t="shared" ca="1" si="295"/>
        <v>0</v>
      </c>
      <c r="EL66" s="168">
        <f t="shared" ca="1" si="295"/>
        <v>1</v>
      </c>
      <c r="EM66" s="168">
        <f t="shared" ca="1" si="295"/>
        <v>1</v>
      </c>
      <c r="EN66" s="168">
        <f t="shared" ca="1" si="295"/>
        <v>1</v>
      </c>
      <c r="EO66" s="168">
        <f t="shared" ca="1" si="295"/>
        <v>0</v>
      </c>
      <c r="EP66" s="168">
        <f t="shared" ca="1" si="295"/>
        <v>0</v>
      </c>
      <c r="EQ66" s="168">
        <f t="shared" ca="1" si="295"/>
        <v>0</v>
      </c>
      <c r="ER66" s="168">
        <f t="shared" ca="1" si="295"/>
        <v>0</v>
      </c>
      <c r="ES66" s="168">
        <f t="shared" ca="1" si="295"/>
        <v>0</v>
      </c>
      <c r="ET66" s="168">
        <f t="shared" ca="1" si="295"/>
        <v>0</v>
      </c>
      <c r="EU66" s="168">
        <f t="shared" ca="1" si="295"/>
        <v>0</v>
      </c>
      <c r="EV66" s="168">
        <f t="shared" ca="1" si="295"/>
        <v>0</v>
      </c>
      <c r="EW66" s="168">
        <f t="shared" ca="1" si="295"/>
        <v>0</v>
      </c>
      <c r="EX66" s="168">
        <f t="shared" ca="1" si="295"/>
        <v>0</v>
      </c>
      <c r="EY66" s="166" cm="1">
        <f t="array" aca="1" ref="EY66" ca="1">INDEX(i.rev,$K66,EY$15)</f>
        <v>0</v>
      </c>
      <c r="EZ66" s="168">
        <f t="shared" ca="1" si="297"/>
        <v>0</v>
      </c>
      <c r="FA66" s="166" cm="1">
        <f t="array" aca="1" ref="FA66" ca="1">INDEX(i.rev,$K66,FA$15)</f>
        <v>1</v>
      </c>
      <c r="FB66" s="168">
        <f t="shared" ca="1" si="298"/>
        <v>0</v>
      </c>
      <c r="FC66" s="168">
        <f t="shared" ca="1" si="298"/>
        <v>0</v>
      </c>
      <c r="FD66" s="168">
        <f t="shared" ca="1" si="298"/>
        <v>0</v>
      </c>
      <c r="FE66" s="168">
        <f t="shared" ca="1" si="298"/>
        <v>0</v>
      </c>
      <c r="FF66" s="168">
        <f t="shared" ca="1" si="298"/>
        <v>0</v>
      </c>
      <c r="FG66" s="168">
        <f t="shared" ca="1" si="298"/>
        <v>0</v>
      </c>
      <c r="FH66" s="168">
        <f t="shared" ca="1" si="298"/>
        <v>0</v>
      </c>
      <c r="FI66" s="10">
        <v>0.15</v>
      </c>
      <c r="FJ66" s="199" t="b">
        <f>TRUE</f>
        <v>1</v>
      </c>
      <c r="FK66" s="201">
        <f>$FK$44*FI66</f>
        <v>319.5</v>
      </c>
      <c r="FL66" s="168" t="str">
        <f t="shared" ca="1" si="298"/>
        <v>-</v>
      </c>
      <c r="FM66" s="168" t="str">
        <f t="shared" ca="1" si="298"/>
        <v>-</v>
      </c>
      <c r="FN66" s="168" t="str">
        <f t="shared" ca="1" si="262"/>
        <v>-</v>
      </c>
      <c r="FO66" s="166" t="b">
        <f t="shared" si="223"/>
        <v>0</v>
      </c>
      <c r="FP66" s="166" t="b">
        <f t="shared" si="223"/>
        <v>0</v>
      </c>
      <c r="FQ66" s="166" t="b">
        <f t="shared" si="223"/>
        <v>1</v>
      </c>
      <c r="FR66" s="168">
        <f t="shared" ca="1" si="298"/>
        <v>0</v>
      </c>
      <c r="FS66" s="166">
        <f t="shared" ca="1" si="224"/>
        <v>1</v>
      </c>
      <c r="FT66" s="166">
        <f t="shared" ca="1" si="224"/>
        <v>1</v>
      </c>
      <c r="FU66" s="168" t="str">
        <f t="shared" ca="1" si="298"/>
        <v>-</v>
      </c>
      <c r="FV66" s="168" t="str">
        <f t="shared" ca="1" si="298"/>
        <v>-</v>
      </c>
      <c r="FW66" s="168" t="str">
        <f t="shared" ca="1" si="298"/>
        <v>-</v>
      </c>
      <c r="FX66" s="168" t="str">
        <f t="shared" ca="1" si="298"/>
        <v>-</v>
      </c>
      <c r="FY66" s="168" t="str">
        <f t="shared" ca="1" si="298"/>
        <v>-</v>
      </c>
      <c r="FZ66" s="168" t="str">
        <f t="shared" ca="1" si="298"/>
        <v>-</v>
      </c>
      <c r="GA66" s="168" t="str">
        <f t="shared" ca="1" si="298"/>
        <v>-</v>
      </c>
      <c r="GB66" s="168" t="str">
        <f t="shared" ca="1" si="298"/>
        <v>-</v>
      </c>
      <c r="GC66" s="168" t="str">
        <f t="shared" ca="1" si="298"/>
        <v>-</v>
      </c>
      <c r="GD66" s="168" t="b">
        <f t="shared" ca="1" si="298"/>
        <v>1</v>
      </c>
      <c r="GE66" s="168" t="str">
        <f t="shared" ca="1" si="298"/>
        <v>-</v>
      </c>
      <c r="GF66" s="168" t="str">
        <f t="shared" ca="1" si="298"/>
        <v>-</v>
      </c>
      <c r="GG66" s="168" t="str">
        <f t="shared" ca="1" si="225"/>
        <v>-</v>
      </c>
      <c r="GH66" s="168" t="str">
        <f t="shared" ca="1" si="226"/>
        <v>-</v>
      </c>
      <c r="GI66" s="168" t="str">
        <f t="shared" ca="1" si="227"/>
        <v>-</v>
      </c>
      <c r="GJ66" s="168" t="str">
        <f t="shared" ca="1" si="228"/>
        <v>-</v>
      </c>
      <c r="GK66" s="168" t="str">
        <f t="shared" ca="1" si="228"/>
        <v>-</v>
      </c>
      <c r="GL66" s="168" t="str">
        <f t="shared" ca="1" si="228"/>
        <v>-</v>
      </c>
      <c r="GM66" s="168" t="str">
        <f t="shared" ca="1" si="228"/>
        <v>-</v>
      </c>
      <c r="GN66" s="168" t="str">
        <f t="shared" ca="1" si="228"/>
        <v>-</v>
      </c>
      <c r="GO66" s="168" t="str">
        <f t="shared" ca="1" si="228"/>
        <v>-</v>
      </c>
      <c r="GP66" s="168" t="str">
        <f t="shared" ca="1" si="228"/>
        <v>-</v>
      </c>
      <c r="GQ66" s="168" t="str">
        <f t="shared" ca="1" si="228"/>
        <v>-</v>
      </c>
      <c r="GR66" s="168" t="str">
        <f t="shared" ca="1" si="228"/>
        <v>-</v>
      </c>
      <c r="GS66" s="168">
        <f t="shared" ca="1" si="228"/>
        <v>500</v>
      </c>
      <c r="GT66" s="168">
        <f t="shared" ca="1" si="228"/>
        <v>500</v>
      </c>
      <c r="GU66" s="168" t="str">
        <f t="shared" ca="1" si="228"/>
        <v>-</v>
      </c>
      <c r="GV66" s="168" t="str">
        <f t="shared" ca="1" si="228"/>
        <v>-</v>
      </c>
      <c r="GW66" s="168" t="str">
        <f t="shared" ca="1" si="228"/>
        <v>-</v>
      </c>
      <c r="GX66" s="193" t="b">
        <v>0</v>
      </c>
      <c r="GY66" s="193">
        <v>0</v>
      </c>
      <c r="GZ66" s="193">
        <v>30</v>
      </c>
      <c r="HA66" s="193">
        <v>30</v>
      </c>
      <c r="HB66" s="193">
        <v>0</v>
      </c>
      <c r="HC66" s="193">
        <v>0</v>
      </c>
      <c r="HD66" s="193">
        <v>30</v>
      </c>
      <c r="HE66" s="193">
        <v>0</v>
      </c>
      <c r="HF66" s="193">
        <v>0</v>
      </c>
      <c r="HG66" s="193">
        <v>30</v>
      </c>
      <c r="HH66" s="193">
        <v>30</v>
      </c>
      <c r="HI66" s="193">
        <v>0</v>
      </c>
      <c r="HJ66" s="193">
        <v>0</v>
      </c>
      <c r="HK66" s="193">
        <v>0</v>
      </c>
      <c r="HL66" s="193">
        <v>0</v>
      </c>
      <c r="HM66" s="193">
        <v>0</v>
      </c>
      <c r="HN66" s="193">
        <v>131.36000000000001</v>
      </c>
      <c r="HO66" s="193">
        <v>0</v>
      </c>
      <c r="HP66" s="193">
        <v>131.36000000000001</v>
      </c>
      <c r="HQ66" s="193">
        <v>131.36000000000001</v>
      </c>
      <c r="HR66" s="193">
        <v>0</v>
      </c>
      <c r="HS66" s="193">
        <v>131.36000000000001</v>
      </c>
      <c r="HT66" s="193">
        <v>131.36000000000001</v>
      </c>
      <c r="HU66" s="193">
        <v>0</v>
      </c>
      <c r="HV66" s="193">
        <v>0</v>
      </c>
      <c r="HW66" s="193">
        <v>131.36000000000001</v>
      </c>
      <c r="HX66" s="193">
        <v>131.36000000000001</v>
      </c>
      <c r="HY66" s="193">
        <v>89.55</v>
      </c>
      <c r="HZ66" s="193">
        <v>131.36000000000001</v>
      </c>
      <c r="IA66" s="193">
        <v>89.55</v>
      </c>
      <c r="IB66" s="193">
        <v>150</v>
      </c>
      <c r="IC66" s="193">
        <v>150</v>
      </c>
      <c r="ID66" s="193">
        <v>0</v>
      </c>
      <c r="IE66" s="193">
        <v>0</v>
      </c>
      <c r="IF66" s="193">
        <v>150</v>
      </c>
      <c r="IG66" s="193">
        <v>0</v>
      </c>
      <c r="IH66" s="193">
        <v>0</v>
      </c>
      <c r="II66" s="193">
        <v>150</v>
      </c>
      <c r="IJ66" s="193">
        <v>150</v>
      </c>
      <c r="IK66" s="193">
        <v>0</v>
      </c>
      <c r="IL66" s="193">
        <v>0</v>
      </c>
      <c r="IM66" s="193">
        <v>0</v>
      </c>
      <c r="IN66" s="193">
        <v>0</v>
      </c>
      <c r="IO66" s="193">
        <v>0</v>
      </c>
      <c r="IP66" s="193">
        <v>0</v>
      </c>
      <c r="IQ66" s="193">
        <v>0</v>
      </c>
      <c r="IR66" s="193">
        <v>0</v>
      </c>
      <c r="IS66" s="193">
        <v>0</v>
      </c>
      <c r="IT66" s="193">
        <v>0</v>
      </c>
      <c r="IU66" s="193">
        <v>0</v>
      </c>
      <c r="IV66" s="193">
        <v>0</v>
      </c>
      <c r="IW66" s="193">
        <v>0</v>
      </c>
      <c r="IX66" s="193">
        <v>0</v>
      </c>
      <c r="IY66" s="193">
        <v>0</v>
      </c>
      <c r="IZ66" s="10"/>
      <c r="JA66" s="166">
        <f t="shared" ca="1" si="229"/>
        <v>4.4999999999999998E-2</v>
      </c>
      <c r="JB66" s="166">
        <f t="shared" ca="1" si="230"/>
        <v>4.4999999999999998E-2</v>
      </c>
      <c r="JC66" s="168">
        <f t="shared" ca="1" si="231"/>
        <v>1</v>
      </c>
      <c r="JD66" s="168">
        <f t="shared" ca="1" si="231"/>
        <v>0</v>
      </c>
      <c r="JE66" s="168">
        <f t="shared" ca="1" si="231"/>
        <v>1</v>
      </c>
      <c r="JF66" s="168">
        <f t="shared" ca="1" si="231"/>
        <v>1</v>
      </c>
      <c r="JG66" s="168">
        <f t="shared" ca="1" si="231"/>
        <v>0</v>
      </c>
      <c r="JH66" s="199">
        <v>50</v>
      </c>
      <c r="JI66" s="199">
        <v>50</v>
      </c>
      <c r="JJ66" s="199">
        <v>50</v>
      </c>
      <c r="JK66" s="199">
        <v>50</v>
      </c>
      <c r="JL66" s="166">
        <f t="shared" ca="1" si="299"/>
        <v>1</v>
      </c>
      <c r="JM66" s="166">
        <f t="shared" ca="1" si="300"/>
        <v>1</v>
      </c>
      <c r="JN66" s="166">
        <f t="shared" ca="1" si="301"/>
        <v>1</v>
      </c>
      <c r="JO66" s="166">
        <f t="shared" ca="1" si="232"/>
        <v>1</v>
      </c>
      <c r="JP66" s="166">
        <f t="shared" ca="1" si="232"/>
        <v>1</v>
      </c>
      <c r="JQ66" s="168">
        <f t="shared" ca="1" si="231"/>
        <v>1</v>
      </c>
      <c r="JR66" s="10"/>
      <c r="JS66" s="168">
        <f t="shared" ca="1" si="231"/>
        <v>1</v>
      </c>
      <c r="JT66" s="166">
        <f t="shared" ca="1" si="233"/>
        <v>1</v>
      </c>
      <c r="JU66" s="168">
        <f t="shared" ca="1" si="231"/>
        <v>1</v>
      </c>
      <c r="JV66" s="168">
        <f t="shared" ca="1" si="231"/>
        <v>1</v>
      </c>
      <c r="JW66" s="168">
        <f t="shared" ca="1" si="231"/>
        <v>1</v>
      </c>
      <c r="JX66" s="168">
        <f t="shared" ca="1" si="231"/>
        <v>1</v>
      </c>
      <c r="JY66" s="168">
        <f t="shared" ca="1" si="231"/>
        <v>1</v>
      </c>
      <c r="JZ66" s="168">
        <f t="shared" ca="1" si="231"/>
        <v>1</v>
      </c>
      <c r="KA66" s="166">
        <f t="shared" ca="1" si="234"/>
        <v>1</v>
      </c>
      <c r="KB66" s="166">
        <f t="shared" ca="1" si="235"/>
        <v>1</v>
      </c>
      <c r="KC66" s="166">
        <f t="shared" ca="1" si="236"/>
        <v>1</v>
      </c>
      <c r="KD66" s="166" t="str">
        <f t="shared" ca="1" si="237"/>
        <v>-</v>
      </c>
      <c r="KE66" s="166" t="str">
        <f t="shared" ca="1" si="238"/>
        <v>-</v>
      </c>
      <c r="KF66" s="166" t="str">
        <f t="shared" ca="1" si="239"/>
        <v>-</v>
      </c>
      <c r="KG66" s="166" t="b">
        <f t="shared" ca="1" si="240"/>
        <v>0</v>
      </c>
      <c r="KH66" s="168">
        <f t="shared" ca="1" si="231"/>
        <v>0</v>
      </c>
      <c r="KI66" s="27">
        <v>0</v>
      </c>
    </row>
    <row r="67" spans="1:295" s="148" customFormat="1" outlineLevel="1">
      <c r="A67" s="126">
        <f t="shared" si="13"/>
        <v>62</v>
      </c>
      <c r="B67" s="126">
        <f t="shared" si="292"/>
        <v>13</v>
      </c>
      <c r="C67" s="148">
        <v>102</v>
      </c>
      <c r="D67" s="148" t="s">
        <v>884</v>
      </c>
      <c r="E67" s="148" t="b">
        <v>1</v>
      </c>
      <c r="F67" s="148" t="b">
        <v>0</v>
      </c>
      <c r="G67" s="148" t="b">
        <f t="shared" si="277"/>
        <v>1</v>
      </c>
      <c r="H67" s="144">
        <v>3</v>
      </c>
      <c r="I67" s="32">
        <v>2</v>
      </c>
      <c r="J67" s="144">
        <f t="shared" ca="1" si="278"/>
        <v>1</v>
      </c>
      <c r="K67" s="144">
        <f t="shared" ca="1" si="278"/>
        <v>1</v>
      </c>
      <c r="L67" s="144">
        <f t="shared" ca="1" si="278"/>
        <v>1</v>
      </c>
      <c r="M67" s="144">
        <f t="shared" ca="1" si="278"/>
        <v>1</v>
      </c>
      <c r="N67" s="144">
        <f t="shared" ca="1" si="278"/>
        <v>1</v>
      </c>
      <c r="O67" s="144">
        <f t="shared" ca="1" si="278"/>
        <v>1</v>
      </c>
      <c r="P67" s="144">
        <f t="shared" ca="1" si="278"/>
        <v>1</v>
      </c>
      <c r="Q67" s="144">
        <f t="shared" ca="1" si="278"/>
        <v>1</v>
      </c>
      <c r="R67" s="144">
        <f t="shared" ca="1" si="278"/>
        <v>2</v>
      </c>
      <c r="S67" s="144">
        <f t="shared" ca="1" si="278"/>
        <v>1</v>
      </c>
      <c r="T67" s="144">
        <f t="shared" ca="1" si="278"/>
        <v>1</v>
      </c>
      <c r="U67" s="144">
        <f t="shared" ca="1" si="278"/>
        <v>1</v>
      </c>
      <c r="V67" s="144">
        <f t="shared" ca="1" si="278"/>
        <v>1</v>
      </c>
      <c r="W67" s="144">
        <f t="shared" ca="1" si="278"/>
        <v>1</v>
      </c>
      <c r="X67" s="144">
        <f t="shared" ca="1" si="278"/>
        <v>1</v>
      </c>
      <c r="Y67" s="144">
        <f t="shared" ca="1" si="278"/>
        <v>1</v>
      </c>
      <c r="AA67" s="162" t="str" cm="1">
        <f t="array" aca="1" ref="AA67" ca="1">TEXT(LEFT(OFFSET(AA67,-1,0),5)+1,"00000")&amp;MID(OFFSET(AA67,-1,0),6,FIND(" ",OFFSET(AA67,-1,0),7)-5)
&amp;INDEX(DataMaster!$B$10:$B$12,$I67)&amp;IF($J67=1,""," Risk"&amp;INDEX(i.risk_aversion,$J67,1))&amp;IF($K67=1,""," REV"&amp;INDEX(DataMaster!$B$54:$B$58,$K67))&amp;IF($L67=1,""," Minroe"&amp;INDEX(minroe,$L67))&amp;IF($M67=1,""," Overdraw"&amp;INDEX(overdraw,$M67))
&amp;IF($N67=1,""," Mach"&amp;INDEX(i.mach_option,$N67))
&amp;IF($O67=1,""," Interest"&amp;INDEX(i.interest_rate,$O67))&amp;IF($P67=1,""," Opp cost"&amp;INDEX(i.opp_cost_capital,$P67))&amp;IF($Q67=1,""," Casual_ub"&amp;INDEX(i.casual_ub,$Q67))&amp;IF($R67=1,""," Cropgraze"&amp;INDEX(i.cropgraze_inc,$R67))
&amp;IF($S67=1,""," Yield"&amp;INDEX(i.all_rot_yield,$S67))&amp;IF($T67=1,""," Pasture"&amp;INDEX(i.pasture_prod,$T67))&amp;IF($U67=1,""," Scan"&amp;INDEX(i.scan,$U67))
&amp;IF($JL67=1,""," WP"&amp;TEXT($JL67*100,"000p"))&amp;IF($JM67=1,""," MP"&amp;TEXT($JM67*100,"000p"))&amp;IF($JN67=1,""," GP"&amp;TEXT($JN67*100,"000p"))&amp;IF($JO67=1,""," Can"&amp;TEXT($JO67*100,"000p"))
&amp;" (F"&amp;3+IFERROR(1*$CH67,0)+IFERROR(1*$CI67,0)&amp;3-IFERROR(1*NOT($CK67),0)&amp;"N"&amp;$CP67&amp;$CQ67&amp;")"
&amp;IFERROR(" pas%"&amp;FK67/2130*100,"")&amp;IFERROR(" SR "&amp;FM67/1,"")&amp;IFERROR(" Sup "&amp;FN67/1,"")&amp;IF(JH67=50," 50 percentile prices","")&amp;IFERROR(" Min_sale_age_"&amp;GV67/1,"")&amp;IF($GX67=TRUE," Rot_constrained","")</f>
        <v>612450032 DSP CropgrazeFALSE (F33N11) pas%30 50 percentile prices</v>
      </c>
      <c r="AB67" s="10" t="str">
        <f ca="1">IF(COUNTIF(AA$5:AA67,AA67)=1,"-","Dup")</f>
        <v>-</v>
      </c>
      <c r="AC67" s="10"/>
      <c r="AD67" s="167" t="b">
        <v>0</v>
      </c>
      <c r="AE67" s="167" t="b">
        <v>0</v>
      </c>
      <c r="AF67" s="167" t="b">
        <v>0</v>
      </c>
      <c r="AG67" s="167" t="b">
        <v>0</v>
      </c>
      <c r="AH67" s="167" t="b">
        <v>0</v>
      </c>
      <c r="AI67" s="167" t="b">
        <v>1</v>
      </c>
      <c r="AJ67" s="10"/>
      <c r="AK67" s="166" t="b">
        <f t="shared" si="214"/>
        <v>0</v>
      </c>
      <c r="AL67" s="166" t="str">
        <f t="shared" si="214"/>
        <v>-</v>
      </c>
      <c r="AM67" s="166" t="b">
        <f t="shared" si="214"/>
        <v>0</v>
      </c>
      <c r="AN67" s="166" t="b">
        <f t="shared" si="214"/>
        <v>1</v>
      </c>
      <c r="AO67" s="166" t="b">
        <f t="shared" si="214"/>
        <v>0</v>
      </c>
      <c r="AP67" s="166" t="b">
        <f t="shared" si="214"/>
        <v>0</v>
      </c>
      <c r="AQ67" s="166">
        <f t="shared" ca="1" si="215"/>
        <v>0</v>
      </c>
      <c r="AR67" s="166" t="b">
        <f t="shared" ca="1" si="216"/>
        <v>0</v>
      </c>
      <c r="AS67" s="166" t="b">
        <f t="shared" ca="1" si="216"/>
        <v>0</v>
      </c>
      <c r="AT67" s="166" t="str">
        <f t="shared" ca="1" si="216"/>
        <v>-</v>
      </c>
      <c r="AU67" s="166" t="str">
        <f t="shared" ca="1" si="216"/>
        <v>-</v>
      </c>
      <c r="AV67" s="166" t="str">
        <f t="shared" ca="1" si="216"/>
        <v>-</v>
      </c>
      <c r="AW67" s="10"/>
      <c r="AX67" s="166" t="b">
        <f t="shared" si="217"/>
        <v>1</v>
      </c>
      <c r="AY67" s="168" t="b">
        <f t="shared" ca="1" si="303"/>
        <v>1</v>
      </c>
      <c r="AZ67" s="168" t="b">
        <f t="shared" ca="1" si="303"/>
        <v>1</v>
      </c>
      <c r="BA67" s="167">
        <f t="shared" si="261"/>
        <v>3208</v>
      </c>
      <c r="BB67" s="168" t="str">
        <f t="shared" ca="1" si="303"/>
        <v>-</v>
      </c>
      <c r="BC67" s="168" t="str">
        <f t="shared" ca="1" si="303"/>
        <v>-</v>
      </c>
      <c r="BD67" s="168" t="str">
        <f t="shared" ca="1" si="303"/>
        <v>-</v>
      </c>
      <c r="BE67" s="168" t="str">
        <f t="shared" ca="1" si="303"/>
        <v>-</v>
      </c>
      <c r="BF67" s="168" t="str">
        <f t="shared" ca="1" si="303"/>
        <v>-</v>
      </c>
      <c r="BG67" s="168">
        <f t="shared" ca="1" si="303"/>
        <v>1</v>
      </c>
      <c r="BH67" s="168">
        <f t="shared" ca="1" si="303"/>
        <v>1</v>
      </c>
      <c r="BI67" s="168" t="str">
        <f t="shared" ca="1" si="303"/>
        <v>-</v>
      </c>
      <c r="BJ67" s="168" t="str">
        <f t="shared" ca="1" si="303"/>
        <v>-</v>
      </c>
      <c r="BK67" s="10"/>
      <c r="BL67" s="168" t="str">
        <f t="shared" ca="1" si="303"/>
        <v>-</v>
      </c>
      <c r="BM67" s="168" t="str">
        <f t="shared" ca="1" si="303"/>
        <v>-</v>
      </c>
      <c r="BN67" s="168" t="str">
        <f t="shared" ca="1" si="303"/>
        <v>-</v>
      </c>
      <c r="BO67" s="168" t="str">
        <f t="shared" ca="1" si="303"/>
        <v>-</v>
      </c>
      <c r="BP67" s="168" t="str">
        <f t="shared" ca="1" si="303"/>
        <v>-</v>
      </c>
      <c r="BQ67" s="168" t="str">
        <f t="shared" ca="1" si="303"/>
        <v>-</v>
      </c>
      <c r="BR67" s="168" t="str">
        <f t="shared" ca="1" si="303"/>
        <v>-</v>
      </c>
      <c r="BS67" s="168" t="str">
        <f t="shared" ca="1" si="303"/>
        <v>-</v>
      </c>
      <c r="BT67" s="168" t="str">
        <f t="shared" ca="1" si="303"/>
        <v>-</v>
      </c>
      <c r="BU67" s="168" t="str">
        <f t="shared" ca="1" si="303"/>
        <v>-</v>
      </c>
      <c r="BV67" s="168" t="str">
        <f t="shared" ca="1" si="303"/>
        <v>-</v>
      </c>
      <c r="BW67" s="166" t="str" cm="1">
        <f t="array" aca="1" ref="BW67" ca="1">INDEX(i.rev,$K67,BW$15)</f>
        <v>-</v>
      </c>
      <c r="BX67" s="166" t="str" cm="1">
        <f t="array" aca="1" ref="BX67" ca="1">INDEX(i.rev,$K67,BX$15)</f>
        <v>-</v>
      </c>
      <c r="BY67" s="166" t="str" cm="1">
        <f t="array" aca="1" ref="BY67" ca="1">INDEX(i.rev,$K67,BY$15)</f>
        <v>-</v>
      </c>
      <c r="BZ67" s="166" t="str" cm="1">
        <f t="array" aca="1" ref="BZ67" ca="1">INDEX(i.rev,$K67,BZ$15)</f>
        <v>-</v>
      </c>
      <c r="CA67" s="166" t="str" cm="1">
        <f t="array" aca="1" ref="CA67" ca="1">INDEX(i.rev,$K67,CA$15)</f>
        <v>-</v>
      </c>
      <c r="CB67" s="166" t="str" cm="1">
        <f t="array" aca="1" ref="CB67" ca="1">INDEX(i.rev,$K67,CB$15)</f>
        <v>-</v>
      </c>
      <c r="CC67" s="166" t="str" cm="1">
        <f t="array" aca="1" ref="CC67" ca="1">INDEX(i.rev,$K67,CC$15)</f>
        <v>-</v>
      </c>
      <c r="CD67" s="166" t="str" cm="1">
        <f t="array" aca="1" ref="CD67" ca="1">INDEX(i.rev,$K67,CD$15)</f>
        <v>-</v>
      </c>
      <c r="CE67" s="166" t="str" cm="1">
        <f t="array" aca="1" ref="CE67" ca="1">INDEX(i.rev,$K67,CE$15)</f>
        <v>-</v>
      </c>
      <c r="CF67" s="166" t="str" cm="1">
        <f t="array" aca="1" ref="CF67" ca="1">INDEX(i.rev,$K67,CF$15)</f>
        <v>-</v>
      </c>
      <c r="CG67" s="10"/>
      <c r="CH67" s="168" t="str">
        <f t="shared" ca="1" si="290"/>
        <v>-</v>
      </c>
      <c r="CI67" s="168" t="str">
        <f t="shared" ca="1" si="290"/>
        <v>-</v>
      </c>
      <c r="CJ67" s="168" t="str">
        <f t="shared" ca="1" si="290"/>
        <v>-</v>
      </c>
      <c r="CK67" s="168" t="str">
        <f t="shared" ca="1" si="290"/>
        <v>-</v>
      </c>
      <c r="CL67" s="168" t="str">
        <f t="shared" ca="1" si="282"/>
        <v>-</v>
      </c>
      <c r="CM67" s="168" t="str">
        <f t="shared" ca="1" si="282"/>
        <v>-</v>
      </c>
      <c r="CN67" s="168" t="str">
        <f t="shared" ca="1" si="282"/>
        <v>-</v>
      </c>
      <c r="CO67" s="168" t="str">
        <f t="shared" ca="1" si="282"/>
        <v>-</v>
      </c>
      <c r="CP67" s="168">
        <f t="shared" ca="1" si="282"/>
        <v>1</v>
      </c>
      <c r="CQ67" s="168">
        <f t="shared" ca="1" si="282"/>
        <v>1</v>
      </c>
      <c r="CR67" s="168">
        <f t="shared" ca="1" si="282"/>
        <v>0</v>
      </c>
      <c r="CS67" s="168" t="str">
        <f t="shared" ca="1" si="282"/>
        <v>-</v>
      </c>
      <c r="CT67" s="168" t="str">
        <f t="shared" ca="1" si="282"/>
        <v>-</v>
      </c>
      <c r="CU67" s="168" t="str">
        <f t="shared" ca="1" si="282"/>
        <v>-</v>
      </c>
      <c r="CV67" s="168" t="str">
        <f t="shared" ca="1" si="282"/>
        <v>-</v>
      </c>
      <c r="CW67" s="168" t="str">
        <f t="shared" ca="1" si="282"/>
        <v>-</v>
      </c>
      <c r="CX67" s="168" t="str">
        <f t="shared" ca="1" si="282"/>
        <v>-</v>
      </c>
      <c r="CY67" s="168" t="str">
        <f t="shared" ca="1" si="282"/>
        <v>-</v>
      </c>
      <c r="CZ67" s="168">
        <f t="shared" ca="1" si="282"/>
        <v>0</v>
      </c>
      <c r="DA67" s="168" t="str">
        <f t="shared" ca="1" si="282"/>
        <v>-</v>
      </c>
      <c r="DB67" s="168" t="str">
        <f t="shared" ca="1" si="283"/>
        <v>-</v>
      </c>
      <c r="DC67" s="168" t="str">
        <f t="shared" ca="1" si="283"/>
        <v>-</v>
      </c>
      <c r="DD67" s="168" t="str">
        <f t="shared" ca="1" si="283"/>
        <v>-</v>
      </c>
      <c r="DE67" s="168" t="str">
        <f t="shared" ca="1" si="283"/>
        <v>-</v>
      </c>
      <c r="DF67" s="168">
        <f t="shared" ca="1" si="283"/>
        <v>0</v>
      </c>
      <c r="DG67" s="168">
        <f t="shared" ca="1" si="283"/>
        <v>0</v>
      </c>
      <c r="DH67" s="168">
        <f t="shared" ca="1" si="283"/>
        <v>0</v>
      </c>
      <c r="DI67" s="168">
        <f t="shared" ca="1" si="283"/>
        <v>0</v>
      </c>
      <c r="DJ67" s="168">
        <f t="shared" ca="1" si="283"/>
        <v>0</v>
      </c>
      <c r="DK67" s="168">
        <f t="shared" ca="1" si="283"/>
        <v>0</v>
      </c>
      <c r="DL67" s="168">
        <f t="shared" ca="1" si="283"/>
        <v>0</v>
      </c>
      <c r="DM67" s="168" t="str">
        <f t="shared" ca="1" si="283"/>
        <v>-</v>
      </c>
      <c r="DN67" s="168" t="str">
        <f t="shared" ca="1" si="283"/>
        <v>-</v>
      </c>
      <c r="DO67" s="168" t="str">
        <f t="shared" ca="1" si="283"/>
        <v>-</v>
      </c>
      <c r="DP67" s="168" t="str">
        <f t="shared" ca="1" si="283"/>
        <v>-</v>
      </c>
      <c r="DQ67" s="168" t="str">
        <f t="shared" ca="1" si="283"/>
        <v>-</v>
      </c>
      <c r="DR67" s="168" t="str">
        <f t="shared" ca="1" si="284"/>
        <v>-</v>
      </c>
      <c r="DS67" s="168" t="str">
        <f t="shared" ca="1" si="284"/>
        <v>-</v>
      </c>
      <c r="DT67" s="168" t="str">
        <f t="shared" ca="1" si="284"/>
        <v>-</v>
      </c>
      <c r="DU67" s="168" t="str">
        <f t="shared" ca="1" si="284"/>
        <v>-</v>
      </c>
      <c r="DV67" s="168" t="str">
        <f t="shared" ca="1" si="284"/>
        <v>-</v>
      </c>
      <c r="DW67" s="168" t="str">
        <f t="shared" ca="1" si="284"/>
        <v>-</v>
      </c>
      <c r="DX67" s="10"/>
      <c r="DY67" s="168">
        <f t="shared" ca="1" si="284"/>
        <v>1</v>
      </c>
      <c r="DZ67" s="168" t="str">
        <f t="shared" ca="1" si="284"/>
        <v>-</v>
      </c>
      <c r="EA67" s="168" t="str">
        <f t="shared" ca="1" si="284"/>
        <v>-</v>
      </c>
      <c r="EB67" s="168" t="str">
        <f t="shared" ca="1" si="284"/>
        <v>-</v>
      </c>
      <c r="EC67" s="168" t="str">
        <f t="shared" ca="1" si="284"/>
        <v>-</v>
      </c>
      <c r="ED67" s="168" t="b">
        <f t="shared" ca="1" si="284"/>
        <v>0</v>
      </c>
      <c r="EE67" s="168" t="str">
        <f t="shared" ca="1" si="284"/>
        <v>-</v>
      </c>
      <c r="EF67" s="168">
        <f t="shared" ca="1" si="284"/>
        <v>0</v>
      </c>
      <c r="EG67" s="168" t="str">
        <f t="shared" ca="1" si="284"/>
        <v>-</v>
      </c>
      <c r="EH67" s="166" cm="1">
        <f t="array" aca="1" ref="EH67" ca="1">INDEX(i.rev,$K67,EH$15)</f>
        <v>1</v>
      </c>
      <c r="EI67" s="168">
        <f t="shared" ca="1" si="295"/>
        <v>0</v>
      </c>
      <c r="EJ67" s="168">
        <f t="shared" ca="1" si="295"/>
        <v>1</v>
      </c>
      <c r="EK67" s="168">
        <f t="shared" ca="1" si="295"/>
        <v>0</v>
      </c>
      <c r="EL67" s="168">
        <f t="shared" ca="1" si="295"/>
        <v>1</v>
      </c>
      <c r="EM67" s="168">
        <f t="shared" ca="1" si="295"/>
        <v>1</v>
      </c>
      <c r="EN67" s="168">
        <f t="shared" ca="1" si="295"/>
        <v>1</v>
      </c>
      <c r="EO67" s="168">
        <f t="shared" ca="1" si="295"/>
        <v>0</v>
      </c>
      <c r="EP67" s="168">
        <f t="shared" ca="1" si="295"/>
        <v>0</v>
      </c>
      <c r="EQ67" s="168">
        <f t="shared" ca="1" si="295"/>
        <v>0</v>
      </c>
      <c r="ER67" s="168">
        <f t="shared" ca="1" si="295"/>
        <v>0</v>
      </c>
      <c r="ES67" s="168">
        <f t="shared" ca="1" si="295"/>
        <v>0</v>
      </c>
      <c r="ET67" s="168">
        <f t="shared" ca="1" si="295"/>
        <v>0</v>
      </c>
      <c r="EU67" s="168">
        <f t="shared" ca="1" si="295"/>
        <v>0</v>
      </c>
      <c r="EV67" s="168">
        <f t="shared" ca="1" si="295"/>
        <v>0</v>
      </c>
      <c r="EW67" s="168">
        <f t="shared" ca="1" si="295"/>
        <v>0</v>
      </c>
      <c r="EX67" s="168">
        <f t="shared" ca="1" si="295"/>
        <v>0</v>
      </c>
      <c r="EY67" s="166" cm="1">
        <f t="array" aca="1" ref="EY67" ca="1">INDEX(i.rev,$K67,EY$15)</f>
        <v>0</v>
      </c>
      <c r="EZ67" s="168">
        <f t="shared" ca="1" si="297"/>
        <v>0</v>
      </c>
      <c r="FA67" s="166" cm="1">
        <f t="array" aca="1" ref="FA67" ca="1">INDEX(i.rev,$K67,FA$15)</f>
        <v>1</v>
      </c>
      <c r="FB67" s="168">
        <f t="shared" ca="1" si="298"/>
        <v>0</v>
      </c>
      <c r="FC67" s="168">
        <f t="shared" ca="1" si="298"/>
        <v>0</v>
      </c>
      <c r="FD67" s="168">
        <f t="shared" ca="1" si="298"/>
        <v>0</v>
      </c>
      <c r="FE67" s="168">
        <f t="shared" ca="1" si="298"/>
        <v>0</v>
      </c>
      <c r="FF67" s="168">
        <f t="shared" ca="1" si="298"/>
        <v>0</v>
      </c>
      <c r="FG67" s="168">
        <f t="shared" ca="1" si="298"/>
        <v>0</v>
      </c>
      <c r="FH67" s="168">
        <f t="shared" ca="1" si="298"/>
        <v>0</v>
      </c>
      <c r="FI67" s="10">
        <f>FI66+0.15</f>
        <v>0.3</v>
      </c>
      <c r="FJ67" s="199" t="b">
        <f>TRUE</f>
        <v>1</v>
      </c>
      <c r="FK67" s="201">
        <f t="shared" ref="FK67:FK71" si="304">$FK$44*FI67</f>
        <v>639</v>
      </c>
      <c r="FL67" s="168" t="str">
        <f t="shared" ca="1" si="298"/>
        <v>-</v>
      </c>
      <c r="FM67" s="168" t="str">
        <f t="shared" ca="1" si="298"/>
        <v>-</v>
      </c>
      <c r="FN67" s="168" t="str">
        <f t="shared" ca="1" si="262"/>
        <v>-</v>
      </c>
      <c r="FO67" s="166" t="b">
        <f t="shared" si="223"/>
        <v>0</v>
      </c>
      <c r="FP67" s="166" t="b">
        <f t="shared" si="223"/>
        <v>0</v>
      </c>
      <c r="FQ67" s="166" t="b">
        <f t="shared" si="223"/>
        <v>1</v>
      </c>
      <c r="FR67" s="168">
        <f t="shared" ca="1" si="298"/>
        <v>0</v>
      </c>
      <c r="FS67" s="166">
        <f t="shared" ca="1" si="224"/>
        <v>1</v>
      </c>
      <c r="FT67" s="166">
        <f t="shared" ca="1" si="224"/>
        <v>1</v>
      </c>
      <c r="FU67" s="168" t="str">
        <f t="shared" ca="1" si="298"/>
        <v>-</v>
      </c>
      <c r="FV67" s="168" t="str">
        <f t="shared" ca="1" si="298"/>
        <v>-</v>
      </c>
      <c r="FW67" s="168" t="str">
        <f t="shared" ca="1" si="298"/>
        <v>-</v>
      </c>
      <c r="FX67" s="168" t="str">
        <f t="shared" ca="1" si="298"/>
        <v>-</v>
      </c>
      <c r="FY67" s="168" t="str">
        <f t="shared" ca="1" si="298"/>
        <v>-</v>
      </c>
      <c r="FZ67" s="168" t="str">
        <f t="shared" ca="1" si="298"/>
        <v>-</v>
      </c>
      <c r="GA67" s="168" t="str">
        <f t="shared" ca="1" si="298"/>
        <v>-</v>
      </c>
      <c r="GB67" s="168" t="str">
        <f t="shared" ca="1" si="298"/>
        <v>-</v>
      </c>
      <c r="GC67" s="168" t="str">
        <f t="shared" ca="1" si="298"/>
        <v>-</v>
      </c>
      <c r="GD67" s="168" t="b">
        <f t="shared" ca="1" si="298"/>
        <v>1</v>
      </c>
      <c r="GE67" s="168" t="str">
        <f t="shared" ca="1" si="298"/>
        <v>-</v>
      </c>
      <c r="GF67" s="168" t="str">
        <f t="shared" ca="1" si="298"/>
        <v>-</v>
      </c>
      <c r="GG67" s="168" t="str">
        <f t="shared" ca="1" si="225"/>
        <v>-</v>
      </c>
      <c r="GH67" s="168" t="str">
        <f t="shared" ca="1" si="226"/>
        <v>-</v>
      </c>
      <c r="GI67" s="168" t="str">
        <f t="shared" ca="1" si="227"/>
        <v>-</v>
      </c>
      <c r="GJ67" s="168" t="str">
        <f t="shared" ca="1" si="228"/>
        <v>-</v>
      </c>
      <c r="GK67" s="168" t="str">
        <f t="shared" ca="1" si="228"/>
        <v>-</v>
      </c>
      <c r="GL67" s="168" t="str">
        <f t="shared" ca="1" si="228"/>
        <v>-</v>
      </c>
      <c r="GM67" s="168" t="str">
        <f t="shared" ca="1" si="228"/>
        <v>-</v>
      </c>
      <c r="GN67" s="168" t="str">
        <f t="shared" ca="1" si="228"/>
        <v>-</v>
      </c>
      <c r="GO67" s="168" t="str">
        <f t="shared" ca="1" si="228"/>
        <v>-</v>
      </c>
      <c r="GP67" s="168" t="str">
        <f t="shared" ca="1" si="228"/>
        <v>-</v>
      </c>
      <c r="GQ67" s="168" t="str">
        <f t="shared" ca="1" si="228"/>
        <v>-</v>
      </c>
      <c r="GR67" s="168" t="str">
        <f t="shared" ca="1" si="228"/>
        <v>-</v>
      </c>
      <c r="GS67" s="168">
        <f t="shared" ca="1" si="228"/>
        <v>500</v>
      </c>
      <c r="GT67" s="168">
        <f t="shared" ca="1" si="228"/>
        <v>500</v>
      </c>
      <c r="GU67" s="168" t="str">
        <f t="shared" ca="1" si="228"/>
        <v>-</v>
      </c>
      <c r="GV67" s="168" t="str">
        <f t="shared" ca="1" si="228"/>
        <v>-</v>
      </c>
      <c r="GW67" s="168" t="str">
        <f t="shared" ca="1" si="228"/>
        <v>-</v>
      </c>
      <c r="GX67" s="193" t="b">
        <v>0</v>
      </c>
      <c r="GY67" s="193">
        <v>0</v>
      </c>
      <c r="GZ67" s="193">
        <v>30</v>
      </c>
      <c r="HA67" s="193">
        <v>30</v>
      </c>
      <c r="HB67" s="193">
        <v>0</v>
      </c>
      <c r="HC67" s="193">
        <v>0</v>
      </c>
      <c r="HD67" s="193">
        <v>30</v>
      </c>
      <c r="HE67" s="193">
        <v>0</v>
      </c>
      <c r="HF67" s="193">
        <v>0</v>
      </c>
      <c r="HG67" s="193">
        <v>30</v>
      </c>
      <c r="HH67" s="193">
        <v>30</v>
      </c>
      <c r="HI67" s="193">
        <v>0</v>
      </c>
      <c r="HJ67" s="193">
        <v>0</v>
      </c>
      <c r="HK67" s="193">
        <v>0</v>
      </c>
      <c r="HL67" s="193">
        <v>0</v>
      </c>
      <c r="HM67" s="193">
        <v>0</v>
      </c>
      <c r="HN67" s="193">
        <v>131.36000000000001</v>
      </c>
      <c r="HO67" s="193">
        <v>0</v>
      </c>
      <c r="HP67" s="193">
        <v>131.36000000000001</v>
      </c>
      <c r="HQ67" s="193">
        <v>131.36000000000001</v>
      </c>
      <c r="HR67" s="193">
        <v>0</v>
      </c>
      <c r="HS67" s="193">
        <v>131.36000000000001</v>
      </c>
      <c r="HT67" s="193">
        <v>131.36000000000001</v>
      </c>
      <c r="HU67" s="193">
        <v>0</v>
      </c>
      <c r="HV67" s="193">
        <v>0</v>
      </c>
      <c r="HW67" s="193">
        <v>131.36000000000001</v>
      </c>
      <c r="HX67" s="193">
        <v>131.36000000000001</v>
      </c>
      <c r="HY67" s="193">
        <v>89.55</v>
      </c>
      <c r="HZ67" s="193">
        <v>131.36000000000001</v>
      </c>
      <c r="IA67" s="193">
        <v>89.55</v>
      </c>
      <c r="IB67" s="193">
        <v>150</v>
      </c>
      <c r="IC67" s="193">
        <v>150</v>
      </c>
      <c r="ID67" s="193">
        <v>0</v>
      </c>
      <c r="IE67" s="193">
        <v>0</v>
      </c>
      <c r="IF67" s="193">
        <v>150</v>
      </c>
      <c r="IG67" s="193">
        <v>0</v>
      </c>
      <c r="IH67" s="193">
        <v>0</v>
      </c>
      <c r="II67" s="193">
        <v>150</v>
      </c>
      <c r="IJ67" s="193">
        <v>150</v>
      </c>
      <c r="IK67" s="193">
        <v>0</v>
      </c>
      <c r="IL67" s="193">
        <v>0</v>
      </c>
      <c r="IM67" s="193">
        <v>0</v>
      </c>
      <c r="IN67" s="193">
        <v>0</v>
      </c>
      <c r="IO67" s="193">
        <v>0</v>
      </c>
      <c r="IP67" s="193">
        <v>0</v>
      </c>
      <c r="IQ67" s="193">
        <v>0</v>
      </c>
      <c r="IR67" s="193">
        <v>0</v>
      </c>
      <c r="IS67" s="193">
        <v>0</v>
      </c>
      <c r="IT67" s="193">
        <v>0</v>
      </c>
      <c r="IU67" s="193">
        <v>0</v>
      </c>
      <c r="IV67" s="193">
        <v>0</v>
      </c>
      <c r="IW67" s="193">
        <v>0</v>
      </c>
      <c r="IX67" s="193">
        <v>0</v>
      </c>
      <c r="IY67" s="193">
        <v>0</v>
      </c>
      <c r="IZ67" s="10"/>
      <c r="JA67" s="166">
        <f t="shared" ca="1" si="229"/>
        <v>4.4999999999999998E-2</v>
      </c>
      <c r="JB67" s="166">
        <f t="shared" ca="1" si="230"/>
        <v>4.4999999999999998E-2</v>
      </c>
      <c r="JC67" s="168">
        <f t="shared" ca="1" si="231"/>
        <v>1</v>
      </c>
      <c r="JD67" s="168">
        <f t="shared" ca="1" si="231"/>
        <v>0</v>
      </c>
      <c r="JE67" s="168">
        <f t="shared" ca="1" si="231"/>
        <v>1</v>
      </c>
      <c r="JF67" s="168">
        <f t="shared" ca="1" si="231"/>
        <v>1</v>
      </c>
      <c r="JG67" s="168">
        <f t="shared" ca="1" si="231"/>
        <v>0</v>
      </c>
      <c r="JH67" s="199">
        <v>50</v>
      </c>
      <c r="JI67" s="199">
        <v>50</v>
      </c>
      <c r="JJ67" s="199">
        <v>50</v>
      </c>
      <c r="JK67" s="199">
        <v>50</v>
      </c>
      <c r="JL67" s="166">
        <f t="shared" ca="1" si="299"/>
        <v>1</v>
      </c>
      <c r="JM67" s="166">
        <f t="shared" ca="1" si="300"/>
        <v>1</v>
      </c>
      <c r="JN67" s="166">
        <f t="shared" ca="1" si="301"/>
        <v>1</v>
      </c>
      <c r="JO67" s="166">
        <f t="shared" ca="1" si="232"/>
        <v>1</v>
      </c>
      <c r="JP67" s="166">
        <f t="shared" ca="1" si="232"/>
        <v>1</v>
      </c>
      <c r="JQ67" s="168">
        <f t="shared" ca="1" si="231"/>
        <v>1</v>
      </c>
      <c r="JR67" s="10"/>
      <c r="JS67" s="168">
        <f t="shared" ca="1" si="231"/>
        <v>1</v>
      </c>
      <c r="JT67" s="166">
        <f t="shared" ca="1" si="233"/>
        <v>1</v>
      </c>
      <c r="JU67" s="168">
        <f t="shared" ca="1" si="231"/>
        <v>1</v>
      </c>
      <c r="JV67" s="168">
        <f t="shared" ca="1" si="231"/>
        <v>1</v>
      </c>
      <c r="JW67" s="168">
        <f t="shared" ca="1" si="231"/>
        <v>1</v>
      </c>
      <c r="JX67" s="168">
        <f t="shared" ca="1" si="231"/>
        <v>1</v>
      </c>
      <c r="JY67" s="168">
        <f t="shared" ca="1" si="231"/>
        <v>1</v>
      </c>
      <c r="JZ67" s="168">
        <f t="shared" ca="1" si="231"/>
        <v>1</v>
      </c>
      <c r="KA67" s="166">
        <f t="shared" ca="1" si="234"/>
        <v>1</v>
      </c>
      <c r="KB67" s="166">
        <f t="shared" ca="1" si="235"/>
        <v>1</v>
      </c>
      <c r="KC67" s="166">
        <f t="shared" ca="1" si="236"/>
        <v>1</v>
      </c>
      <c r="KD67" s="166" t="str">
        <f t="shared" ca="1" si="237"/>
        <v>-</v>
      </c>
      <c r="KE67" s="166" t="str">
        <f t="shared" ca="1" si="238"/>
        <v>-</v>
      </c>
      <c r="KF67" s="166" t="str">
        <f t="shared" ca="1" si="239"/>
        <v>-</v>
      </c>
      <c r="KG67" s="166" t="b">
        <f t="shared" ca="1" si="240"/>
        <v>0</v>
      </c>
      <c r="KH67" s="168">
        <f t="shared" ca="1" si="231"/>
        <v>0</v>
      </c>
      <c r="KI67" s="27">
        <v>0</v>
      </c>
    </row>
    <row r="68" spans="1:295" s="148" customFormat="1" outlineLevel="1">
      <c r="A68" s="126">
        <f t="shared" si="13"/>
        <v>63</v>
      </c>
      <c r="B68" s="126">
        <f t="shared" si="292"/>
        <v>13</v>
      </c>
      <c r="C68" s="148">
        <v>102</v>
      </c>
      <c r="D68" s="148" t="s">
        <v>884</v>
      </c>
      <c r="E68" s="148" t="b">
        <v>1</v>
      </c>
      <c r="F68" s="148" t="b">
        <v>0</v>
      </c>
      <c r="G68" s="148" t="b">
        <f t="shared" si="277"/>
        <v>1</v>
      </c>
      <c r="H68" s="144">
        <v>3</v>
      </c>
      <c r="I68" s="32">
        <v>2</v>
      </c>
      <c r="J68" s="144">
        <f t="shared" ca="1" si="278"/>
        <v>1</v>
      </c>
      <c r="K68" s="144">
        <f t="shared" ca="1" si="278"/>
        <v>1</v>
      </c>
      <c r="L68" s="144">
        <f t="shared" ca="1" si="278"/>
        <v>1</v>
      </c>
      <c r="M68" s="144">
        <f t="shared" ca="1" si="278"/>
        <v>1</v>
      </c>
      <c r="N68" s="144">
        <f t="shared" ca="1" si="278"/>
        <v>1</v>
      </c>
      <c r="O68" s="144">
        <f t="shared" ca="1" si="278"/>
        <v>1</v>
      </c>
      <c r="P68" s="144">
        <f t="shared" ca="1" si="278"/>
        <v>1</v>
      </c>
      <c r="Q68" s="144">
        <f t="shared" ca="1" si="278"/>
        <v>1</v>
      </c>
      <c r="R68" s="144">
        <f t="shared" ca="1" si="278"/>
        <v>2</v>
      </c>
      <c r="S68" s="144">
        <f t="shared" ca="1" si="278"/>
        <v>1</v>
      </c>
      <c r="T68" s="144">
        <f t="shared" ca="1" si="278"/>
        <v>1</v>
      </c>
      <c r="U68" s="144">
        <f t="shared" ca="1" si="278"/>
        <v>1</v>
      </c>
      <c r="V68" s="144">
        <f t="shared" ca="1" si="278"/>
        <v>1</v>
      </c>
      <c r="W68" s="144">
        <f t="shared" ca="1" si="278"/>
        <v>1</v>
      </c>
      <c r="X68" s="144">
        <f t="shared" ca="1" si="278"/>
        <v>1</v>
      </c>
      <c r="Y68" s="144">
        <f t="shared" ca="1" si="278"/>
        <v>1</v>
      </c>
      <c r="AA68" s="162" t="str" cm="1">
        <f t="array" aca="1" ref="AA68" ca="1">TEXT(LEFT(OFFSET(AA68,-1,0),5)+1,"00000")&amp;MID(OFFSET(AA68,-1,0),6,FIND(" ",OFFSET(AA68,-1,0),7)-5)
&amp;INDEX(DataMaster!$B$10:$B$12,$I68)&amp;IF($J68=1,""," Risk"&amp;INDEX(i.risk_aversion,$J68,1))&amp;IF($K68=1,""," REV"&amp;INDEX(DataMaster!$B$54:$B$58,$K68))&amp;IF($L68=1,""," Minroe"&amp;INDEX(minroe,$L68))&amp;IF($M68=1,""," Overdraw"&amp;INDEX(overdraw,$M68))
&amp;IF($N68=1,""," Mach"&amp;INDEX(i.mach_option,$N68))
&amp;IF($O68=1,""," Interest"&amp;INDEX(i.interest_rate,$O68))&amp;IF($P68=1,""," Opp cost"&amp;INDEX(i.opp_cost_capital,$P68))&amp;IF($Q68=1,""," Casual_ub"&amp;INDEX(i.casual_ub,$Q68))&amp;IF($R68=1,""," Cropgraze"&amp;INDEX(i.cropgraze_inc,$R68))
&amp;IF($S68=1,""," Yield"&amp;INDEX(i.all_rot_yield,$S68))&amp;IF($T68=1,""," Pasture"&amp;INDEX(i.pasture_prod,$T68))&amp;IF($U68=1,""," Scan"&amp;INDEX(i.scan,$U68))
&amp;IF($JL68=1,""," WP"&amp;TEXT($JL68*100,"000p"))&amp;IF($JM68=1,""," MP"&amp;TEXT($JM68*100,"000p"))&amp;IF($JN68=1,""," GP"&amp;TEXT($JN68*100,"000p"))&amp;IF($JO68=1,""," Can"&amp;TEXT($JO68*100,"000p"))
&amp;" (F"&amp;3+IFERROR(1*$CH68,0)+IFERROR(1*$CI68,0)&amp;3-IFERROR(1*NOT($CK68),0)&amp;"N"&amp;$CP68&amp;$CQ68&amp;")"
&amp;IFERROR(" pas%"&amp;FK68/2130*100,"")&amp;IFERROR(" SR "&amp;FM68/1,"")&amp;IFERROR(" Sup "&amp;FN68/1,"")&amp;IF(JH68=50," 50 percentile prices","")&amp;IFERROR(" Min_sale_age_"&amp;GV68/1,"")&amp;IF($GX68=TRUE," Rot_constrained","")</f>
        <v>612460032 DSP CropgrazeFALSE (F33N11) pas%45 50 percentile prices</v>
      </c>
      <c r="AB68" s="10" t="str">
        <f ca="1">IF(COUNTIF(AA$5:AA68,AA68)=1,"-","Dup")</f>
        <v>-</v>
      </c>
      <c r="AC68" s="10"/>
      <c r="AD68" s="167" t="b">
        <v>0</v>
      </c>
      <c r="AE68" s="167" t="b">
        <v>0</v>
      </c>
      <c r="AF68" s="167" t="b">
        <v>0</v>
      </c>
      <c r="AG68" s="167" t="b">
        <v>0</v>
      </c>
      <c r="AH68" s="167" t="b">
        <v>0</v>
      </c>
      <c r="AI68" s="167" t="b">
        <v>1</v>
      </c>
      <c r="AJ68" s="10"/>
      <c r="AK68" s="166" t="b">
        <f t="shared" si="214"/>
        <v>0</v>
      </c>
      <c r="AL68" s="166" t="str">
        <f t="shared" si="214"/>
        <v>-</v>
      </c>
      <c r="AM68" s="166" t="b">
        <f t="shared" si="214"/>
        <v>0</v>
      </c>
      <c r="AN68" s="166" t="b">
        <f t="shared" si="214"/>
        <v>1</v>
      </c>
      <c r="AO68" s="166" t="b">
        <f t="shared" si="214"/>
        <v>0</v>
      </c>
      <c r="AP68" s="166" t="b">
        <f t="shared" si="214"/>
        <v>0</v>
      </c>
      <c r="AQ68" s="166">
        <f t="shared" ca="1" si="215"/>
        <v>0</v>
      </c>
      <c r="AR68" s="166" t="b">
        <f t="shared" ca="1" si="216"/>
        <v>0</v>
      </c>
      <c r="AS68" s="166" t="b">
        <f t="shared" ca="1" si="216"/>
        <v>0</v>
      </c>
      <c r="AT68" s="166" t="str">
        <f t="shared" ca="1" si="216"/>
        <v>-</v>
      </c>
      <c r="AU68" s="166" t="str">
        <f t="shared" ca="1" si="216"/>
        <v>-</v>
      </c>
      <c r="AV68" s="166" t="str">
        <f t="shared" ca="1" si="216"/>
        <v>-</v>
      </c>
      <c r="AW68" s="10"/>
      <c r="AX68" s="166" t="b">
        <f t="shared" si="217"/>
        <v>1</v>
      </c>
      <c r="AY68" s="168" t="b">
        <f t="shared" ca="1" si="303"/>
        <v>1</v>
      </c>
      <c r="AZ68" s="168" t="b">
        <f t="shared" ca="1" si="303"/>
        <v>1</v>
      </c>
      <c r="BA68" s="167">
        <f t="shared" si="261"/>
        <v>3208</v>
      </c>
      <c r="BB68" s="168" t="str">
        <f t="shared" ca="1" si="303"/>
        <v>-</v>
      </c>
      <c r="BC68" s="168" t="str">
        <f t="shared" ca="1" si="303"/>
        <v>-</v>
      </c>
      <c r="BD68" s="168" t="str">
        <f t="shared" ca="1" si="303"/>
        <v>-</v>
      </c>
      <c r="BE68" s="168" t="str">
        <f t="shared" ca="1" si="303"/>
        <v>-</v>
      </c>
      <c r="BF68" s="168" t="str">
        <f t="shared" ca="1" si="303"/>
        <v>-</v>
      </c>
      <c r="BG68" s="168">
        <f t="shared" ca="1" si="303"/>
        <v>1</v>
      </c>
      <c r="BH68" s="168">
        <f t="shared" ca="1" si="303"/>
        <v>1</v>
      </c>
      <c r="BI68" s="168" t="str">
        <f t="shared" ca="1" si="303"/>
        <v>-</v>
      </c>
      <c r="BJ68" s="168" t="str">
        <f t="shared" ca="1" si="303"/>
        <v>-</v>
      </c>
      <c r="BK68" s="10"/>
      <c r="BL68" s="168" t="str">
        <f t="shared" ca="1" si="303"/>
        <v>-</v>
      </c>
      <c r="BM68" s="168" t="str">
        <f t="shared" ca="1" si="303"/>
        <v>-</v>
      </c>
      <c r="BN68" s="168" t="str">
        <f t="shared" ca="1" si="303"/>
        <v>-</v>
      </c>
      <c r="BO68" s="168" t="str">
        <f t="shared" ca="1" si="303"/>
        <v>-</v>
      </c>
      <c r="BP68" s="168" t="str">
        <f t="shared" ca="1" si="303"/>
        <v>-</v>
      </c>
      <c r="BQ68" s="168" t="str">
        <f t="shared" ca="1" si="303"/>
        <v>-</v>
      </c>
      <c r="BR68" s="168" t="str">
        <f t="shared" ca="1" si="303"/>
        <v>-</v>
      </c>
      <c r="BS68" s="168" t="str">
        <f t="shared" ca="1" si="303"/>
        <v>-</v>
      </c>
      <c r="BT68" s="168" t="str">
        <f t="shared" ca="1" si="303"/>
        <v>-</v>
      </c>
      <c r="BU68" s="168" t="str">
        <f t="shared" ca="1" si="303"/>
        <v>-</v>
      </c>
      <c r="BV68" s="168" t="str">
        <f t="shared" ca="1" si="303"/>
        <v>-</v>
      </c>
      <c r="BW68" s="166" t="str" cm="1">
        <f t="array" aca="1" ref="BW68" ca="1">INDEX(i.rev,$K68,BW$15)</f>
        <v>-</v>
      </c>
      <c r="BX68" s="166" t="str" cm="1">
        <f t="array" aca="1" ref="BX68" ca="1">INDEX(i.rev,$K68,BX$15)</f>
        <v>-</v>
      </c>
      <c r="BY68" s="166" t="str" cm="1">
        <f t="array" aca="1" ref="BY68" ca="1">INDEX(i.rev,$K68,BY$15)</f>
        <v>-</v>
      </c>
      <c r="BZ68" s="166" t="str" cm="1">
        <f t="array" aca="1" ref="BZ68" ca="1">INDEX(i.rev,$K68,BZ$15)</f>
        <v>-</v>
      </c>
      <c r="CA68" s="166" t="str" cm="1">
        <f t="array" aca="1" ref="CA68" ca="1">INDEX(i.rev,$K68,CA$15)</f>
        <v>-</v>
      </c>
      <c r="CB68" s="166" t="str" cm="1">
        <f t="array" aca="1" ref="CB68" ca="1">INDEX(i.rev,$K68,CB$15)</f>
        <v>-</v>
      </c>
      <c r="CC68" s="166" t="str" cm="1">
        <f t="array" aca="1" ref="CC68" ca="1">INDEX(i.rev,$K68,CC$15)</f>
        <v>-</v>
      </c>
      <c r="CD68" s="166" t="str" cm="1">
        <f t="array" aca="1" ref="CD68" ca="1">INDEX(i.rev,$K68,CD$15)</f>
        <v>-</v>
      </c>
      <c r="CE68" s="166" t="str" cm="1">
        <f t="array" aca="1" ref="CE68" ca="1">INDEX(i.rev,$K68,CE$15)</f>
        <v>-</v>
      </c>
      <c r="CF68" s="166" t="str" cm="1">
        <f t="array" aca="1" ref="CF68" ca="1">INDEX(i.rev,$K68,CF$15)</f>
        <v>-</v>
      </c>
      <c r="CG68" s="10"/>
      <c r="CH68" s="168" t="str">
        <f t="shared" ca="1" si="290"/>
        <v>-</v>
      </c>
      <c r="CI68" s="168" t="str">
        <f t="shared" ca="1" si="290"/>
        <v>-</v>
      </c>
      <c r="CJ68" s="168" t="str">
        <f t="shared" ca="1" si="290"/>
        <v>-</v>
      </c>
      <c r="CK68" s="168" t="str">
        <f t="shared" ca="1" si="290"/>
        <v>-</v>
      </c>
      <c r="CL68" s="168" t="str">
        <f t="shared" ca="1" si="290"/>
        <v>-</v>
      </c>
      <c r="CM68" s="168" t="str">
        <f t="shared" ca="1" si="290"/>
        <v>-</v>
      </c>
      <c r="CN68" s="168" t="str">
        <f t="shared" ca="1" si="290"/>
        <v>-</v>
      </c>
      <c r="CO68" s="168" t="str">
        <f t="shared" ca="1" si="290"/>
        <v>-</v>
      </c>
      <c r="CP68" s="168">
        <f t="shared" ca="1" si="290"/>
        <v>1</v>
      </c>
      <c r="CQ68" s="168">
        <f t="shared" ca="1" si="290"/>
        <v>1</v>
      </c>
      <c r="CR68" s="168">
        <f t="shared" ca="1" si="290"/>
        <v>0</v>
      </c>
      <c r="CS68" s="168" t="str">
        <f t="shared" ca="1" si="290"/>
        <v>-</v>
      </c>
      <c r="CT68" s="168" t="str">
        <f t="shared" ca="1" si="290"/>
        <v>-</v>
      </c>
      <c r="CU68" s="168" t="str">
        <f t="shared" ca="1" si="290"/>
        <v>-</v>
      </c>
      <c r="CV68" s="168" t="str">
        <f t="shared" ca="1" si="290"/>
        <v>-</v>
      </c>
      <c r="CW68" s="168" t="str">
        <f t="shared" ca="1" si="290"/>
        <v>-</v>
      </c>
      <c r="CX68" s="168" t="str">
        <f t="shared" ca="1" si="282"/>
        <v>-</v>
      </c>
      <c r="CY68" s="168" t="str">
        <f t="shared" ca="1" si="282"/>
        <v>-</v>
      </c>
      <c r="CZ68" s="168">
        <f t="shared" ca="1" si="282"/>
        <v>0</v>
      </c>
      <c r="DA68" s="168" t="str">
        <f t="shared" ca="1" si="282"/>
        <v>-</v>
      </c>
      <c r="DB68" s="168" t="str">
        <f t="shared" ca="1" si="283"/>
        <v>-</v>
      </c>
      <c r="DC68" s="168" t="str">
        <f t="shared" ca="1" si="283"/>
        <v>-</v>
      </c>
      <c r="DD68" s="168" t="str">
        <f t="shared" ca="1" si="283"/>
        <v>-</v>
      </c>
      <c r="DE68" s="168" t="str">
        <f t="shared" ca="1" si="283"/>
        <v>-</v>
      </c>
      <c r="DF68" s="168">
        <f t="shared" ca="1" si="283"/>
        <v>0</v>
      </c>
      <c r="DG68" s="168">
        <f t="shared" ca="1" si="283"/>
        <v>0</v>
      </c>
      <c r="DH68" s="168">
        <f t="shared" ca="1" si="283"/>
        <v>0</v>
      </c>
      <c r="DI68" s="168">
        <f t="shared" ca="1" si="283"/>
        <v>0</v>
      </c>
      <c r="DJ68" s="168">
        <f t="shared" ca="1" si="283"/>
        <v>0</v>
      </c>
      <c r="DK68" s="168">
        <f t="shared" ca="1" si="283"/>
        <v>0</v>
      </c>
      <c r="DL68" s="168">
        <f t="shared" ca="1" si="283"/>
        <v>0</v>
      </c>
      <c r="DM68" s="168" t="str">
        <f t="shared" ca="1" si="283"/>
        <v>-</v>
      </c>
      <c r="DN68" s="168" t="str">
        <f t="shared" ca="1" si="283"/>
        <v>-</v>
      </c>
      <c r="DO68" s="168" t="str">
        <f t="shared" ca="1" si="283"/>
        <v>-</v>
      </c>
      <c r="DP68" s="168" t="str">
        <f t="shared" ca="1" si="283"/>
        <v>-</v>
      </c>
      <c r="DQ68" s="168" t="str">
        <f t="shared" ca="1" si="283"/>
        <v>-</v>
      </c>
      <c r="DR68" s="168" t="str">
        <f t="shared" ca="1" si="284"/>
        <v>-</v>
      </c>
      <c r="DS68" s="168" t="str">
        <f t="shared" ca="1" si="284"/>
        <v>-</v>
      </c>
      <c r="DT68" s="168" t="str">
        <f t="shared" ca="1" si="284"/>
        <v>-</v>
      </c>
      <c r="DU68" s="168" t="str">
        <f t="shared" ca="1" si="284"/>
        <v>-</v>
      </c>
      <c r="DV68" s="168" t="str">
        <f t="shared" ca="1" si="284"/>
        <v>-</v>
      </c>
      <c r="DW68" s="168" t="str">
        <f t="shared" ca="1" si="284"/>
        <v>-</v>
      </c>
      <c r="DX68" s="10"/>
      <c r="DY68" s="168">
        <f t="shared" ca="1" si="284"/>
        <v>1</v>
      </c>
      <c r="DZ68" s="168" t="str">
        <f t="shared" ca="1" si="284"/>
        <v>-</v>
      </c>
      <c r="EA68" s="168" t="str">
        <f t="shared" ca="1" si="284"/>
        <v>-</v>
      </c>
      <c r="EB68" s="168" t="str">
        <f t="shared" ca="1" si="284"/>
        <v>-</v>
      </c>
      <c r="EC68" s="168" t="str">
        <f t="shared" ca="1" si="284"/>
        <v>-</v>
      </c>
      <c r="ED68" s="168" t="b">
        <f t="shared" ca="1" si="284"/>
        <v>0</v>
      </c>
      <c r="EE68" s="168" t="str">
        <f t="shared" ca="1" si="284"/>
        <v>-</v>
      </c>
      <c r="EF68" s="168">
        <f t="shared" ca="1" si="284"/>
        <v>0</v>
      </c>
      <c r="EG68" s="168" t="str">
        <f t="shared" ca="1" si="284"/>
        <v>-</v>
      </c>
      <c r="EH68" s="166" cm="1">
        <f t="array" aca="1" ref="EH68" ca="1">INDEX(i.rev,$K68,EH$15)</f>
        <v>1</v>
      </c>
      <c r="EI68" s="168">
        <f t="shared" ca="1" si="295"/>
        <v>0</v>
      </c>
      <c r="EJ68" s="168">
        <f t="shared" ca="1" si="295"/>
        <v>1</v>
      </c>
      <c r="EK68" s="168">
        <f t="shared" ca="1" si="295"/>
        <v>0</v>
      </c>
      <c r="EL68" s="168">
        <f t="shared" ca="1" si="295"/>
        <v>1</v>
      </c>
      <c r="EM68" s="168">
        <f t="shared" ca="1" si="295"/>
        <v>1</v>
      </c>
      <c r="EN68" s="168">
        <f t="shared" ca="1" si="295"/>
        <v>1</v>
      </c>
      <c r="EO68" s="168">
        <f t="shared" ca="1" si="295"/>
        <v>0</v>
      </c>
      <c r="EP68" s="168">
        <f t="shared" ca="1" si="295"/>
        <v>0</v>
      </c>
      <c r="EQ68" s="168">
        <f t="shared" ca="1" si="295"/>
        <v>0</v>
      </c>
      <c r="ER68" s="168">
        <f t="shared" ca="1" si="295"/>
        <v>0</v>
      </c>
      <c r="ES68" s="168">
        <f t="shared" ca="1" si="295"/>
        <v>0</v>
      </c>
      <c r="ET68" s="168">
        <f t="shared" ca="1" si="295"/>
        <v>0</v>
      </c>
      <c r="EU68" s="168">
        <f t="shared" ca="1" si="295"/>
        <v>0</v>
      </c>
      <c r="EV68" s="168">
        <f t="shared" ca="1" si="295"/>
        <v>0</v>
      </c>
      <c r="EW68" s="168">
        <f t="shared" ca="1" si="295"/>
        <v>0</v>
      </c>
      <c r="EX68" s="168">
        <f t="shared" ca="1" si="295"/>
        <v>0</v>
      </c>
      <c r="EY68" s="166" cm="1">
        <f t="array" aca="1" ref="EY68" ca="1">INDEX(i.rev,$K68,EY$15)</f>
        <v>0</v>
      </c>
      <c r="EZ68" s="168">
        <f t="shared" ca="1" si="297"/>
        <v>0</v>
      </c>
      <c r="FA68" s="166" cm="1">
        <f t="array" aca="1" ref="FA68" ca="1">INDEX(i.rev,$K68,FA$15)</f>
        <v>1</v>
      </c>
      <c r="FB68" s="168">
        <f t="shared" ca="1" si="298"/>
        <v>0</v>
      </c>
      <c r="FC68" s="168">
        <f t="shared" ca="1" si="298"/>
        <v>0</v>
      </c>
      <c r="FD68" s="168">
        <f t="shared" ca="1" si="298"/>
        <v>0</v>
      </c>
      <c r="FE68" s="168">
        <f t="shared" ca="1" si="298"/>
        <v>0</v>
      </c>
      <c r="FF68" s="168">
        <f t="shared" ca="1" si="298"/>
        <v>0</v>
      </c>
      <c r="FG68" s="168">
        <f t="shared" ca="1" si="298"/>
        <v>0</v>
      </c>
      <c r="FH68" s="168">
        <f t="shared" ca="1" si="298"/>
        <v>0</v>
      </c>
      <c r="FI68" s="10">
        <f t="shared" ref="FI68:FI71" si="305">FI67+0.15</f>
        <v>0.44999999999999996</v>
      </c>
      <c r="FJ68" s="199" t="b">
        <f>TRUE</f>
        <v>1</v>
      </c>
      <c r="FK68" s="201">
        <f t="shared" si="304"/>
        <v>958.49999999999989</v>
      </c>
      <c r="FL68" s="168" t="str">
        <f t="shared" ca="1" si="298"/>
        <v>-</v>
      </c>
      <c r="FM68" s="168" t="str">
        <f t="shared" ca="1" si="298"/>
        <v>-</v>
      </c>
      <c r="FN68" s="168" t="str">
        <f t="shared" ca="1" si="262"/>
        <v>-</v>
      </c>
      <c r="FO68" s="166" t="b">
        <f t="shared" si="223"/>
        <v>0</v>
      </c>
      <c r="FP68" s="166" t="b">
        <f t="shared" si="223"/>
        <v>0</v>
      </c>
      <c r="FQ68" s="166" t="b">
        <f t="shared" si="223"/>
        <v>1</v>
      </c>
      <c r="FR68" s="168">
        <f t="shared" ca="1" si="298"/>
        <v>0</v>
      </c>
      <c r="FS68" s="166">
        <f t="shared" ca="1" si="224"/>
        <v>1</v>
      </c>
      <c r="FT68" s="166">
        <f t="shared" ca="1" si="224"/>
        <v>1</v>
      </c>
      <c r="FU68" s="168" t="str">
        <f t="shared" ca="1" si="298"/>
        <v>-</v>
      </c>
      <c r="FV68" s="168" t="str">
        <f t="shared" ca="1" si="298"/>
        <v>-</v>
      </c>
      <c r="FW68" s="168" t="str">
        <f t="shared" ca="1" si="298"/>
        <v>-</v>
      </c>
      <c r="FX68" s="168" t="str">
        <f t="shared" ca="1" si="298"/>
        <v>-</v>
      </c>
      <c r="FY68" s="168" t="str">
        <f t="shared" ca="1" si="298"/>
        <v>-</v>
      </c>
      <c r="FZ68" s="168" t="str">
        <f t="shared" ca="1" si="298"/>
        <v>-</v>
      </c>
      <c r="GA68" s="168" t="str">
        <f t="shared" ca="1" si="298"/>
        <v>-</v>
      </c>
      <c r="GB68" s="168" t="str">
        <f t="shared" ca="1" si="298"/>
        <v>-</v>
      </c>
      <c r="GC68" s="168" t="str">
        <f t="shared" ca="1" si="298"/>
        <v>-</v>
      </c>
      <c r="GD68" s="168" t="b">
        <f t="shared" ca="1" si="298"/>
        <v>1</v>
      </c>
      <c r="GE68" s="168" t="str">
        <f t="shared" ca="1" si="298"/>
        <v>-</v>
      </c>
      <c r="GF68" s="168" t="str">
        <f t="shared" ca="1" si="298"/>
        <v>-</v>
      </c>
      <c r="GG68" s="168" t="str">
        <f t="shared" ca="1" si="225"/>
        <v>-</v>
      </c>
      <c r="GH68" s="168" t="str">
        <f t="shared" ca="1" si="226"/>
        <v>-</v>
      </c>
      <c r="GI68" s="168" t="str">
        <f t="shared" ca="1" si="227"/>
        <v>-</v>
      </c>
      <c r="GJ68" s="168" t="str">
        <f t="shared" ca="1" si="228"/>
        <v>-</v>
      </c>
      <c r="GK68" s="168" t="str">
        <f t="shared" ca="1" si="228"/>
        <v>-</v>
      </c>
      <c r="GL68" s="168" t="str">
        <f t="shared" ca="1" si="228"/>
        <v>-</v>
      </c>
      <c r="GM68" s="168" t="str">
        <f t="shared" ca="1" si="228"/>
        <v>-</v>
      </c>
      <c r="GN68" s="168" t="str">
        <f t="shared" ca="1" si="228"/>
        <v>-</v>
      </c>
      <c r="GO68" s="168" t="str">
        <f t="shared" ca="1" si="228"/>
        <v>-</v>
      </c>
      <c r="GP68" s="168" t="str">
        <f t="shared" ca="1" si="228"/>
        <v>-</v>
      </c>
      <c r="GQ68" s="168" t="str">
        <f t="shared" ca="1" si="228"/>
        <v>-</v>
      </c>
      <c r="GR68" s="168" t="str">
        <f t="shared" ca="1" si="228"/>
        <v>-</v>
      </c>
      <c r="GS68" s="168">
        <f t="shared" ca="1" si="228"/>
        <v>500</v>
      </c>
      <c r="GT68" s="168">
        <f t="shared" ca="1" si="228"/>
        <v>500</v>
      </c>
      <c r="GU68" s="168" t="str">
        <f t="shared" ca="1" si="228"/>
        <v>-</v>
      </c>
      <c r="GV68" s="168" t="str">
        <f t="shared" ca="1" si="228"/>
        <v>-</v>
      </c>
      <c r="GW68" s="168" t="str">
        <f t="shared" ca="1" si="228"/>
        <v>-</v>
      </c>
      <c r="GX68" s="193" t="b">
        <v>0</v>
      </c>
      <c r="GY68" s="193">
        <v>0</v>
      </c>
      <c r="GZ68" s="193">
        <v>30</v>
      </c>
      <c r="HA68" s="193">
        <v>30</v>
      </c>
      <c r="HB68" s="193">
        <v>0</v>
      </c>
      <c r="HC68" s="193">
        <v>0</v>
      </c>
      <c r="HD68" s="193">
        <v>30</v>
      </c>
      <c r="HE68" s="193">
        <v>0</v>
      </c>
      <c r="HF68" s="193">
        <v>0</v>
      </c>
      <c r="HG68" s="193">
        <v>30</v>
      </c>
      <c r="HH68" s="193">
        <v>30</v>
      </c>
      <c r="HI68" s="193">
        <v>0</v>
      </c>
      <c r="HJ68" s="193">
        <v>0</v>
      </c>
      <c r="HK68" s="193">
        <v>0</v>
      </c>
      <c r="HL68" s="193">
        <v>0</v>
      </c>
      <c r="HM68" s="193">
        <v>0</v>
      </c>
      <c r="HN68" s="193">
        <v>131.36000000000001</v>
      </c>
      <c r="HO68" s="193">
        <v>0</v>
      </c>
      <c r="HP68" s="193">
        <v>131.36000000000001</v>
      </c>
      <c r="HQ68" s="193">
        <v>131.36000000000001</v>
      </c>
      <c r="HR68" s="193">
        <v>0</v>
      </c>
      <c r="HS68" s="193">
        <v>131.36000000000001</v>
      </c>
      <c r="HT68" s="193">
        <v>131.36000000000001</v>
      </c>
      <c r="HU68" s="193">
        <v>0</v>
      </c>
      <c r="HV68" s="193">
        <v>0</v>
      </c>
      <c r="HW68" s="193">
        <v>131.36000000000001</v>
      </c>
      <c r="HX68" s="193">
        <v>131.36000000000001</v>
      </c>
      <c r="HY68" s="193">
        <v>89.55</v>
      </c>
      <c r="HZ68" s="193">
        <v>131.36000000000001</v>
      </c>
      <c r="IA68" s="193">
        <v>89.55</v>
      </c>
      <c r="IB68" s="193">
        <v>150</v>
      </c>
      <c r="IC68" s="193">
        <v>150</v>
      </c>
      <c r="ID68" s="193">
        <v>0</v>
      </c>
      <c r="IE68" s="193">
        <v>0</v>
      </c>
      <c r="IF68" s="193">
        <v>150</v>
      </c>
      <c r="IG68" s="193">
        <v>0</v>
      </c>
      <c r="IH68" s="193">
        <v>0</v>
      </c>
      <c r="II68" s="193">
        <v>150</v>
      </c>
      <c r="IJ68" s="193">
        <v>150</v>
      </c>
      <c r="IK68" s="193">
        <v>0</v>
      </c>
      <c r="IL68" s="193">
        <v>0</v>
      </c>
      <c r="IM68" s="193">
        <v>0</v>
      </c>
      <c r="IN68" s="193">
        <v>0</v>
      </c>
      <c r="IO68" s="193">
        <v>0</v>
      </c>
      <c r="IP68" s="193">
        <v>0</v>
      </c>
      <c r="IQ68" s="193">
        <v>0</v>
      </c>
      <c r="IR68" s="193">
        <v>0</v>
      </c>
      <c r="IS68" s="193">
        <v>0</v>
      </c>
      <c r="IT68" s="193">
        <v>0</v>
      </c>
      <c r="IU68" s="193">
        <v>0</v>
      </c>
      <c r="IV68" s="193">
        <v>0</v>
      </c>
      <c r="IW68" s="193">
        <v>0</v>
      </c>
      <c r="IX68" s="193">
        <v>0</v>
      </c>
      <c r="IY68" s="193">
        <v>0</v>
      </c>
      <c r="IZ68" s="10"/>
      <c r="JA68" s="166">
        <f t="shared" ca="1" si="229"/>
        <v>4.4999999999999998E-2</v>
      </c>
      <c r="JB68" s="166">
        <f t="shared" ca="1" si="230"/>
        <v>4.4999999999999998E-2</v>
      </c>
      <c r="JC68" s="168">
        <f t="shared" ca="1" si="231"/>
        <v>1</v>
      </c>
      <c r="JD68" s="168">
        <f t="shared" ca="1" si="231"/>
        <v>0</v>
      </c>
      <c r="JE68" s="168">
        <f t="shared" ca="1" si="231"/>
        <v>1</v>
      </c>
      <c r="JF68" s="168">
        <f t="shared" ref="JF68:KH68" ca="1" si="306">OFFSET(JF$5,$B68,0)</f>
        <v>1</v>
      </c>
      <c r="JG68" s="168">
        <f t="shared" ca="1" si="306"/>
        <v>0</v>
      </c>
      <c r="JH68" s="199">
        <v>50</v>
      </c>
      <c r="JI68" s="199">
        <v>50</v>
      </c>
      <c r="JJ68" s="199">
        <v>50</v>
      </c>
      <c r="JK68" s="199">
        <v>50</v>
      </c>
      <c r="JL68" s="166">
        <f t="shared" ca="1" si="299"/>
        <v>1</v>
      </c>
      <c r="JM68" s="166">
        <f t="shared" ca="1" si="300"/>
        <v>1</v>
      </c>
      <c r="JN68" s="166">
        <f t="shared" ca="1" si="301"/>
        <v>1</v>
      </c>
      <c r="JO68" s="166">
        <f t="shared" ca="1" si="232"/>
        <v>1</v>
      </c>
      <c r="JP68" s="166">
        <f t="shared" ca="1" si="232"/>
        <v>1</v>
      </c>
      <c r="JQ68" s="168">
        <f t="shared" ca="1" si="306"/>
        <v>1</v>
      </c>
      <c r="JR68" s="10"/>
      <c r="JS68" s="168">
        <f t="shared" ca="1" si="306"/>
        <v>1</v>
      </c>
      <c r="JT68" s="166">
        <f t="shared" ca="1" si="233"/>
        <v>1</v>
      </c>
      <c r="JU68" s="168">
        <f t="shared" ca="1" si="306"/>
        <v>1</v>
      </c>
      <c r="JV68" s="168">
        <f t="shared" ca="1" si="306"/>
        <v>1</v>
      </c>
      <c r="JW68" s="168">
        <f t="shared" ca="1" si="306"/>
        <v>1</v>
      </c>
      <c r="JX68" s="168">
        <f t="shared" ca="1" si="306"/>
        <v>1</v>
      </c>
      <c r="JY68" s="168">
        <f t="shared" ca="1" si="306"/>
        <v>1</v>
      </c>
      <c r="JZ68" s="168">
        <f t="shared" ca="1" si="306"/>
        <v>1</v>
      </c>
      <c r="KA68" s="166">
        <f t="shared" ca="1" si="234"/>
        <v>1</v>
      </c>
      <c r="KB68" s="166">
        <f t="shared" ca="1" si="235"/>
        <v>1</v>
      </c>
      <c r="KC68" s="166">
        <f t="shared" ca="1" si="236"/>
        <v>1</v>
      </c>
      <c r="KD68" s="166" t="str">
        <f t="shared" ca="1" si="237"/>
        <v>-</v>
      </c>
      <c r="KE68" s="166" t="str">
        <f t="shared" ca="1" si="238"/>
        <v>-</v>
      </c>
      <c r="KF68" s="166" t="str">
        <f t="shared" ca="1" si="239"/>
        <v>-</v>
      </c>
      <c r="KG68" s="166" t="b">
        <f t="shared" ca="1" si="240"/>
        <v>0</v>
      </c>
      <c r="KH68" s="168">
        <f t="shared" ca="1" si="306"/>
        <v>0</v>
      </c>
      <c r="KI68" s="27">
        <v>0</v>
      </c>
    </row>
    <row r="69" spans="1:295" s="148" customFormat="1" outlineLevel="1">
      <c r="A69" s="126">
        <f t="shared" si="13"/>
        <v>64</v>
      </c>
      <c r="B69" s="126">
        <f t="shared" si="292"/>
        <v>13</v>
      </c>
      <c r="C69" s="148">
        <v>102</v>
      </c>
      <c r="D69" s="148" t="s">
        <v>884</v>
      </c>
      <c r="E69" s="148" t="b">
        <v>1</v>
      </c>
      <c r="F69" s="148" t="b">
        <v>0</v>
      </c>
      <c r="G69" s="148" t="b">
        <f t="shared" si="277"/>
        <v>1</v>
      </c>
      <c r="H69" s="144">
        <v>3</v>
      </c>
      <c r="I69" s="32">
        <v>2</v>
      </c>
      <c r="J69" s="144">
        <f t="shared" ca="1" si="278"/>
        <v>1</v>
      </c>
      <c r="K69" s="144">
        <f t="shared" ca="1" si="278"/>
        <v>1</v>
      </c>
      <c r="L69" s="144">
        <f t="shared" ca="1" si="278"/>
        <v>1</v>
      </c>
      <c r="M69" s="144">
        <f t="shared" ca="1" si="278"/>
        <v>1</v>
      </c>
      <c r="N69" s="144">
        <f t="shared" ca="1" si="278"/>
        <v>1</v>
      </c>
      <c r="O69" s="144">
        <f t="shared" ca="1" si="278"/>
        <v>1</v>
      </c>
      <c r="P69" s="144">
        <f t="shared" ca="1" si="278"/>
        <v>1</v>
      </c>
      <c r="Q69" s="144">
        <f t="shared" ca="1" si="278"/>
        <v>1</v>
      </c>
      <c r="R69" s="144">
        <f t="shared" ca="1" si="278"/>
        <v>2</v>
      </c>
      <c r="S69" s="144">
        <f t="shared" ca="1" si="278"/>
        <v>1</v>
      </c>
      <c r="T69" s="144">
        <f t="shared" ca="1" si="278"/>
        <v>1</v>
      </c>
      <c r="U69" s="144">
        <f t="shared" ca="1" si="278"/>
        <v>1</v>
      </c>
      <c r="V69" s="144">
        <f t="shared" ca="1" si="278"/>
        <v>1</v>
      </c>
      <c r="W69" s="144">
        <f t="shared" ca="1" si="278"/>
        <v>1</v>
      </c>
      <c r="X69" s="144">
        <f t="shared" ca="1" si="278"/>
        <v>1</v>
      </c>
      <c r="Y69" s="144">
        <f t="shared" ca="1" si="278"/>
        <v>1</v>
      </c>
      <c r="AA69" s="162" t="str" cm="1">
        <f t="array" aca="1" ref="AA69" ca="1">TEXT(LEFT(OFFSET(AA69,-1,0),5)+1,"00000")&amp;MID(OFFSET(AA69,-1,0),6,FIND(" ",OFFSET(AA69,-1,0),7)-5)
&amp;INDEX(DataMaster!$B$10:$B$12,$I69)&amp;IF($J69=1,""," Risk"&amp;INDEX(i.risk_aversion,$J69,1))&amp;IF($K69=1,""," REV"&amp;INDEX(DataMaster!$B$54:$B$58,$K69))&amp;IF($L69=1,""," Minroe"&amp;INDEX(minroe,$L69))&amp;IF($M69=1,""," Overdraw"&amp;INDEX(overdraw,$M69))
&amp;IF($N69=1,""," Mach"&amp;INDEX(i.mach_option,$N69))
&amp;IF($O69=1,""," Interest"&amp;INDEX(i.interest_rate,$O69))&amp;IF($P69=1,""," Opp cost"&amp;INDEX(i.opp_cost_capital,$P69))&amp;IF($Q69=1,""," Casual_ub"&amp;INDEX(i.casual_ub,$Q69))&amp;IF($R69=1,""," Cropgraze"&amp;INDEX(i.cropgraze_inc,$R69))
&amp;IF($S69=1,""," Yield"&amp;INDEX(i.all_rot_yield,$S69))&amp;IF($T69=1,""," Pasture"&amp;INDEX(i.pasture_prod,$T69))&amp;IF($U69=1,""," Scan"&amp;INDEX(i.scan,$U69))
&amp;IF($JL69=1,""," WP"&amp;TEXT($JL69*100,"000p"))&amp;IF($JM69=1,""," MP"&amp;TEXT($JM69*100,"000p"))&amp;IF($JN69=1,""," GP"&amp;TEXT($JN69*100,"000p"))&amp;IF($JO69=1,""," Can"&amp;TEXT($JO69*100,"000p"))
&amp;" (F"&amp;3+IFERROR(1*$CH69,0)+IFERROR(1*$CI69,0)&amp;3-IFERROR(1*NOT($CK69),0)&amp;"N"&amp;$CP69&amp;$CQ69&amp;")"
&amp;IFERROR(" pas%"&amp;FK69/2130*100,"")&amp;IFERROR(" SR "&amp;FM69/1,"")&amp;IFERROR(" Sup "&amp;FN69/1,"")&amp;IF(JH69=50," 50 percentile prices","")&amp;IFERROR(" Min_sale_age_"&amp;GV69/1,"")&amp;IF($GX69=TRUE," Rot_constrained","")</f>
        <v>612470032 DSP CropgrazeFALSE (F33N11) pas%60 50 percentile prices</v>
      </c>
      <c r="AB69" s="10" t="str">
        <f ca="1">IF(COUNTIF(AA$5:AA69,AA69)=1,"-","Dup")</f>
        <v>-</v>
      </c>
      <c r="AC69" s="10"/>
      <c r="AD69" s="167" t="b">
        <v>0</v>
      </c>
      <c r="AE69" s="167" t="b">
        <v>0</v>
      </c>
      <c r="AF69" s="167" t="b">
        <v>0</v>
      </c>
      <c r="AG69" s="167" t="b">
        <v>0</v>
      </c>
      <c r="AH69" s="167" t="b">
        <v>0</v>
      </c>
      <c r="AI69" s="167" t="b">
        <v>1</v>
      </c>
      <c r="AJ69" s="10"/>
      <c r="AK69" s="166" t="b">
        <f t="shared" si="214"/>
        <v>0</v>
      </c>
      <c r="AL69" s="166" t="str">
        <f t="shared" si="214"/>
        <v>-</v>
      </c>
      <c r="AM69" s="166" t="b">
        <f t="shared" si="214"/>
        <v>0</v>
      </c>
      <c r="AN69" s="166" t="b">
        <f t="shared" si="214"/>
        <v>1</v>
      </c>
      <c r="AO69" s="166" t="b">
        <f t="shared" si="214"/>
        <v>0</v>
      </c>
      <c r="AP69" s="166" t="b">
        <f t="shared" si="214"/>
        <v>0</v>
      </c>
      <c r="AQ69" s="166">
        <f t="shared" ca="1" si="215"/>
        <v>0</v>
      </c>
      <c r="AR69" s="166" t="b">
        <f t="shared" ca="1" si="216"/>
        <v>0</v>
      </c>
      <c r="AS69" s="166" t="b">
        <f t="shared" ca="1" si="216"/>
        <v>0</v>
      </c>
      <c r="AT69" s="166" t="str">
        <f t="shared" ca="1" si="216"/>
        <v>-</v>
      </c>
      <c r="AU69" s="166" t="str">
        <f t="shared" ca="1" si="216"/>
        <v>-</v>
      </c>
      <c r="AV69" s="166" t="str">
        <f t="shared" ca="1" si="216"/>
        <v>-</v>
      </c>
      <c r="AW69" s="10"/>
      <c r="AX69" s="166" t="b">
        <f t="shared" si="217"/>
        <v>1</v>
      </c>
      <c r="AY69" s="168" t="b">
        <f t="shared" ca="1" si="303"/>
        <v>1</v>
      </c>
      <c r="AZ69" s="168" t="b">
        <f t="shared" ca="1" si="303"/>
        <v>1</v>
      </c>
      <c r="BA69" s="167">
        <f t="shared" si="261"/>
        <v>3208</v>
      </c>
      <c r="BB69" s="168" t="str">
        <f t="shared" ca="1" si="303"/>
        <v>-</v>
      </c>
      <c r="BC69" s="168" t="str">
        <f t="shared" ca="1" si="303"/>
        <v>-</v>
      </c>
      <c r="BD69" s="168" t="str">
        <f t="shared" ca="1" si="303"/>
        <v>-</v>
      </c>
      <c r="BE69" s="168" t="str">
        <f t="shared" ca="1" si="303"/>
        <v>-</v>
      </c>
      <c r="BF69" s="168" t="str">
        <f t="shared" ca="1" si="303"/>
        <v>-</v>
      </c>
      <c r="BG69" s="168">
        <f t="shared" ca="1" si="303"/>
        <v>1</v>
      </c>
      <c r="BH69" s="168">
        <f t="shared" ca="1" si="303"/>
        <v>1</v>
      </c>
      <c r="BI69" s="168" t="str">
        <f t="shared" ca="1" si="303"/>
        <v>-</v>
      </c>
      <c r="BJ69" s="168" t="str">
        <f t="shared" ca="1" si="303"/>
        <v>-</v>
      </c>
      <c r="BK69" s="10"/>
      <c r="BL69" s="168" t="str">
        <f t="shared" ca="1" si="303"/>
        <v>-</v>
      </c>
      <c r="BM69" s="168" t="str">
        <f t="shared" ca="1" si="303"/>
        <v>-</v>
      </c>
      <c r="BN69" s="168" t="str">
        <f t="shared" ca="1" si="303"/>
        <v>-</v>
      </c>
      <c r="BO69" s="168" t="str">
        <f t="shared" ca="1" si="303"/>
        <v>-</v>
      </c>
      <c r="BP69" s="168" t="str">
        <f t="shared" ca="1" si="303"/>
        <v>-</v>
      </c>
      <c r="BQ69" s="168" t="str">
        <f t="shared" ca="1" si="303"/>
        <v>-</v>
      </c>
      <c r="BR69" s="168" t="str">
        <f t="shared" ca="1" si="303"/>
        <v>-</v>
      </c>
      <c r="BS69" s="168" t="str">
        <f t="shared" ca="1" si="303"/>
        <v>-</v>
      </c>
      <c r="BT69" s="168" t="str">
        <f t="shared" ca="1" si="303"/>
        <v>-</v>
      </c>
      <c r="BU69" s="168" t="str">
        <f t="shared" ca="1" si="303"/>
        <v>-</v>
      </c>
      <c r="BV69" s="168" t="str">
        <f t="shared" ca="1" si="303"/>
        <v>-</v>
      </c>
      <c r="BW69" s="166" t="str" cm="1">
        <f t="array" aca="1" ref="BW69" ca="1">INDEX(i.rev,$K69,BW$15)</f>
        <v>-</v>
      </c>
      <c r="BX69" s="166" t="str" cm="1">
        <f t="array" aca="1" ref="BX69" ca="1">INDEX(i.rev,$K69,BX$15)</f>
        <v>-</v>
      </c>
      <c r="BY69" s="166" t="str" cm="1">
        <f t="array" aca="1" ref="BY69" ca="1">INDEX(i.rev,$K69,BY$15)</f>
        <v>-</v>
      </c>
      <c r="BZ69" s="166" t="str" cm="1">
        <f t="array" aca="1" ref="BZ69" ca="1">INDEX(i.rev,$K69,BZ$15)</f>
        <v>-</v>
      </c>
      <c r="CA69" s="166" t="str" cm="1">
        <f t="array" aca="1" ref="CA69" ca="1">INDEX(i.rev,$K69,CA$15)</f>
        <v>-</v>
      </c>
      <c r="CB69" s="166" t="str" cm="1">
        <f t="array" aca="1" ref="CB69" ca="1">INDEX(i.rev,$K69,CB$15)</f>
        <v>-</v>
      </c>
      <c r="CC69" s="166" t="str" cm="1">
        <f t="array" aca="1" ref="CC69" ca="1">INDEX(i.rev,$K69,CC$15)</f>
        <v>-</v>
      </c>
      <c r="CD69" s="166" t="str" cm="1">
        <f t="array" aca="1" ref="CD69" ca="1">INDEX(i.rev,$K69,CD$15)</f>
        <v>-</v>
      </c>
      <c r="CE69" s="166" t="str" cm="1">
        <f t="array" aca="1" ref="CE69" ca="1">INDEX(i.rev,$K69,CE$15)</f>
        <v>-</v>
      </c>
      <c r="CF69" s="166" t="str" cm="1">
        <f t="array" aca="1" ref="CF69" ca="1">INDEX(i.rev,$K69,CF$15)</f>
        <v>-</v>
      </c>
      <c r="CG69" s="10"/>
      <c r="CH69" s="168" t="str">
        <f t="shared" ca="1" si="290"/>
        <v>-</v>
      </c>
      <c r="CI69" s="168" t="str">
        <f t="shared" ca="1" si="290"/>
        <v>-</v>
      </c>
      <c r="CJ69" s="168" t="str">
        <f t="shared" ca="1" si="290"/>
        <v>-</v>
      </c>
      <c r="CK69" s="168" t="str">
        <f t="shared" ca="1" si="290"/>
        <v>-</v>
      </c>
      <c r="CL69" s="168" t="str">
        <f t="shared" ca="1" si="290"/>
        <v>-</v>
      </c>
      <c r="CM69" s="168" t="str">
        <f t="shared" ca="1" si="290"/>
        <v>-</v>
      </c>
      <c r="CN69" s="168" t="str">
        <f t="shared" ca="1" si="290"/>
        <v>-</v>
      </c>
      <c r="CO69" s="168" t="str">
        <f t="shared" ca="1" si="290"/>
        <v>-</v>
      </c>
      <c r="CP69" s="168">
        <f t="shared" ca="1" si="290"/>
        <v>1</v>
      </c>
      <c r="CQ69" s="168">
        <f t="shared" ca="1" si="290"/>
        <v>1</v>
      </c>
      <c r="CR69" s="168">
        <f t="shared" ca="1" si="290"/>
        <v>0</v>
      </c>
      <c r="CS69" s="168" t="str">
        <f t="shared" ca="1" si="290"/>
        <v>-</v>
      </c>
      <c r="CT69" s="168" t="str">
        <f t="shared" ca="1" si="290"/>
        <v>-</v>
      </c>
      <c r="CU69" s="168" t="str">
        <f t="shared" ca="1" si="290"/>
        <v>-</v>
      </c>
      <c r="CV69" s="168" t="str">
        <f t="shared" ca="1" si="290"/>
        <v>-</v>
      </c>
      <c r="CW69" s="168" t="str">
        <f t="shared" ca="1" si="290"/>
        <v>-</v>
      </c>
      <c r="CX69" s="168" t="str">
        <f t="shared" ca="1" si="282"/>
        <v>-</v>
      </c>
      <c r="CY69" s="168" t="str">
        <f t="shared" ca="1" si="282"/>
        <v>-</v>
      </c>
      <c r="CZ69" s="168">
        <f t="shared" ca="1" si="282"/>
        <v>0</v>
      </c>
      <c r="DA69" s="168" t="str">
        <f t="shared" ca="1" si="282"/>
        <v>-</v>
      </c>
      <c r="DB69" s="168" t="str">
        <f t="shared" ca="1" si="283"/>
        <v>-</v>
      </c>
      <c r="DC69" s="168" t="str">
        <f t="shared" ca="1" si="283"/>
        <v>-</v>
      </c>
      <c r="DD69" s="168" t="str">
        <f t="shared" ca="1" si="283"/>
        <v>-</v>
      </c>
      <c r="DE69" s="168" t="str">
        <f t="shared" ca="1" si="283"/>
        <v>-</v>
      </c>
      <c r="DF69" s="168">
        <f t="shared" ca="1" si="283"/>
        <v>0</v>
      </c>
      <c r="DG69" s="168">
        <f t="shared" ca="1" si="283"/>
        <v>0</v>
      </c>
      <c r="DH69" s="168">
        <f t="shared" ca="1" si="283"/>
        <v>0</v>
      </c>
      <c r="DI69" s="168">
        <f t="shared" ca="1" si="283"/>
        <v>0</v>
      </c>
      <c r="DJ69" s="168">
        <f t="shared" ca="1" si="283"/>
        <v>0</v>
      </c>
      <c r="DK69" s="168">
        <f t="shared" ca="1" si="283"/>
        <v>0</v>
      </c>
      <c r="DL69" s="168">
        <f t="shared" ca="1" si="283"/>
        <v>0</v>
      </c>
      <c r="DM69" s="168" t="str">
        <f t="shared" ca="1" si="283"/>
        <v>-</v>
      </c>
      <c r="DN69" s="168" t="str">
        <f t="shared" ca="1" si="283"/>
        <v>-</v>
      </c>
      <c r="DO69" s="168" t="str">
        <f t="shared" ca="1" si="283"/>
        <v>-</v>
      </c>
      <c r="DP69" s="168" t="str">
        <f t="shared" ca="1" si="283"/>
        <v>-</v>
      </c>
      <c r="DQ69" s="168" t="str">
        <f t="shared" ca="1" si="283"/>
        <v>-</v>
      </c>
      <c r="DR69" s="168" t="str">
        <f t="shared" ca="1" si="284"/>
        <v>-</v>
      </c>
      <c r="DS69" s="168" t="str">
        <f t="shared" ca="1" si="284"/>
        <v>-</v>
      </c>
      <c r="DT69" s="168" t="str">
        <f t="shared" ca="1" si="284"/>
        <v>-</v>
      </c>
      <c r="DU69" s="168" t="str">
        <f t="shared" ca="1" si="284"/>
        <v>-</v>
      </c>
      <c r="DV69" s="168" t="str">
        <f t="shared" ca="1" si="284"/>
        <v>-</v>
      </c>
      <c r="DW69" s="168" t="str">
        <f t="shared" ca="1" si="284"/>
        <v>-</v>
      </c>
      <c r="DX69" s="10"/>
      <c r="DY69" s="168">
        <f t="shared" ca="1" si="284"/>
        <v>1</v>
      </c>
      <c r="DZ69" s="168" t="str">
        <f t="shared" ca="1" si="284"/>
        <v>-</v>
      </c>
      <c r="EA69" s="168" t="str">
        <f t="shared" ca="1" si="284"/>
        <v>-</v>
      </c>
      <c r="EB69" s="168" t="str">
        <f t="shared" ca="1" si="284"/>
        <v>-</v>
      </c>
      <c r="EC69" s="168" t="str">
        <f t="shared" ca="1" si="284"/>
        <v>-</v>
      </c>
      <c r="ED69" s="168" t="b">
        <f t="shared" ca="1" si="284"/>
        <v>0</v>
      </c>
      <c r="EE69" s="168" t="str">
        <f t="shared" ca="1" si="284"/>
        <v>-</v>
      </c>
      <c r="EF69" s="168">
        <f t="shared" ca="1" si="284"/>
        <v>0</v>
      </c>
      <c r="EG69" s="168" t="str">
        <f t="shared" ca="1" si="284"/>
        <v>-</v>
      </c>
      <c r="EH69" s="166" cm="1">
        <f t="array" aca="1" ref="EH69" ca="1">INDEX(i.rev,$K69,EH$15)</f>
        <v>1</v>
      </c>
      <c r="EI69" s="168">
        <f t="shared" ca="1" si="295"/>
        <v>0</v>
      </c>
      <c r="EJ69" s="168">
        <f t="shared" ca="1" si="295"/>
        <v>1</v>
      </c>
      <c r="EK69" s="168">
        <f t="shared" ca="1" si="295"/>
        <v>0</v>
      </c>
      <c r="EL69" s="168">
        <f t="shared" ca="1" si="295"/>
        <v>1</v>
      </c>
      <c r="EM69" s="168">
        <f t="shared" ca="1" si="295"/>
        <v>1</v>
      </c>
      <c r="EN69" s="168">
        <f t="shared" ca="1" si="295"/>
        <v>1</v>
      </c>
      <c r="EO69" s="168">
        <f t="shared" ca="1" si="295"/>
        <v>0</v>
      </c>
      <c r="EP69" s="168">
        <f t="shared" ca="1" si="295"/>
        <v>0</v>
      </c>
      <c r="EQ69" s="168">
        <f t="shared" ca="1" si="295"/>
        <v>0</v>
      </c>
      <c r="ER69" s="168">
        <f t="shared" ca="1" si="295"/>
        <v>0</v>
      </c>
      <c r="ES69" s="168">
        <f t="shared" ca="1" si="295"/>
        <v>0</v>
      </c>
      <c r="ET69" s="168">
        <f t="shared" ca="1" si="295"/>
        <v>0</v>
      </c>
      <c r="EU69" s="168">
        <f t="shared" ca="1" si="295"/>
        <v>0</v>
      </c>
      <c r="EV69" s="168">
        <f t="shared" ca="1" si="295"/>
        <v>0</v>
      </c>
      <c r="EW69" s="168">
        <f t="shared" ca="1" si="295"/>
        <v>0</v>
      </c>
      <c r="EX69" s="168">
        <f t="shared" ca="1" si="295"/>
        <v>0</v>
      </c>
      <c r="EY69" s="166" cm="1">
        <f t="array" aca="1" ref="EY69" ca="1">INDEX(i.rev,$K69,EY$15)</f>
        <v>0</v>
      </c>
      <c r="EZ69" s="168">
        <f t="shared" ca="1" si="297"/>
        <v>0</v>
      </c>
      <c r="FA69" s="166" cm="1">
        <f t="array" aca="1" ref="FA69" ca="1">INDEX(i.rev,$K69,FA$15)</f>
        <v>1</v>
      </c>
      <c r="FB69" s="168">
        <f t="shared" ca="1" si="298"/>
        <v>0</v>
      </c>
      <c r="FC69" s="168">
        <f t="shared" ca="1" si="298"/>
        <v>0</v>
      </c>
      <c r="FD69" s="168">
        <f t="shared" ca="1" si="298"/>
        <v>0</v>
      </c>
      <c r="FE69" s="168">
        <f t="shared" ca="1" si="298"/>
        <v>0</v>
      </c>
      <c r="FF69" s="168">
        <f t="shared" ca="1" si="298"/>
        <v>0</v>
      </c>
      <c r="FG69" s="168">
        <f t="shared" ca="1" si="298"/>
        <v>0</v>
      </c>
      <c r="FH69" s="168">
        <f t="shared" ca="1" si="298"/>
        <v>0</v>
      </c>
      <c r="FI69" s="10">
        <f t="shared" si="305"/>
        <v>0.6</v>
      </c>
      <c r="FJ69" s="199" t="b">
        <f>TRUE</f>
        <v>1</v>
      </c>
      <c r="FK69" s="201">
        <f t="shared" si="304"/>
        <v>1278</v>
      </c>
      <c r="FL69" s="168" t="str">
        <f t="shared" ca="1" si="298"/>
        <v>-</v>
      </c>
      <c r="FM69" s="168" t="str">
        <f t="shared" ca="1" si="298"/>
        <v>-</v>
      </c>
      <c r="FN69" s="168" t="str">
        <f t="shared" ca="1" si="262"/>
        <v>-</v>
      </c>
      <c r="FO69" s="166" t="b">
        <f t="shared" si="223"/>
        <v>0</v>
      </c>
      <c r="FP69" s="166" t="b">
        <f t="shared" si="223"/>
        <v>0</v>
      </c>
      <c r="FQ69" s="166" t="b">
        <f t="shared" si="223"/>
        <v>1</v>
      </c>
      <c r="FR69" s="168">
        <f t="shared" ca="1" si="298"/>
        <v>0</v>
      </c>
      <c r="FS69" s="166">
        <f t="shared" ca="1" si="224"/>
        <v>1</v>
      </c>
      <c r="FT69" s="166">
        <f t="shared" ca="1" si="224"/>
        <v>1</v>
      </c>
      <c r="FU69" s="168" t="str">
        <f t="shared" ca="1" si="298"/>
        <v>-</v>
      </c>
      <c r="FV69" s="168" t="str">
        <f t="shared" ca="1" si="298"/>
        <v>-</v>
      </c>
      <c r="FW69" s="168" t="str">
        <f t="shared" ca="1" si="298"/>
        <v>-</v>
      </c>
      <c r="FX69" s="168" t="str">
        <f t="shared" ca="1" si="298"/>
        <v>-</v>
      </c>
      <c r="FY69" s="168" t="str">
        <f t="shared" ca="1" si="298"/>
        <v>-</v>
      </c>
      <c r="FZ69" s="168" t="str">
        <f t="shared" ca="1" si="298"/>
        <v>-</v>
      </c>
      <c r="GA69" s="168" t="str">
        <f t="shared" ca="1" si="298"/>
        <v>-</v>
      </c>
      <c r="GB69" s="168" t="str">
        <f t="shared" ca="1" si="298"/>
        <v>-</v>
      </c>
      <c r="GC69" s="168" t="str">
        <f t="shared" ca="1" si="298"/>
        <v>-</v>
      </c>
      <c r="GD69" s="168" t="b">
        <f t="shared" ca="1" si="298"/>
        <v>1</v>
      </c>
      <c r="GE69" s="168" t="str">
        <f t="shared" ca="1" si="298"/>
        <v>-</v>
      </c>
      <c r="GF69" s="168" t="str">
        <f t="shared" ca="1" si="298"/>
        <v>-</v>
      </c>
      <c r="GG69" s="168" t="str">
        <f t="shared" ca="1" si="225"/>
        <v>-</v>
      </c>
      <c r="GH69" s="168" t="str">
        <f t="shared" ca="1" si="226"/>
        <v>-</v>
      </c>
      <c r="GI69" s="168" t="str">
        <f t="shared" ca="1" si="227"/>
        <v>-</v>
      </c>
      <c r="GJ69" s="168" t="str">
        <f t="shared" ca="1" si="228"/>
        <v>-</v>
      </c>
      <c r="GK69" s="168" t="str">
        <f t="shared" ca="1" si="228"/>
        <v>-</v>
      </c>
      <c r="GL69" s="168" t="str">
        <f t="shared" ca="1" si="228"/>
        <v>-</v>
      </c>
      <c r="GM69" s="168" t="str">
        <f t="shared" ca="1" si="228"/>
        <v>-</v>
      </c>
      <c r="GN69" s="168" t="str">
        <f t="shared" ca="1" si="228"/>
        <v>-</v>
      </c>
      <c r="GO69" s="168" t="str">
        <f t="shared" ca="1" si="228"/>
        <v>-</v>
      </c>
      <c r="GP69" s="168" t="str">
        <f t="shared" ca="1" si="228"/>
        <v>-</v>
      </c>
      <c r="GQ69" s="168" t="str">
        <f t="shared" ca="1" si="228"/>
        <v>-</v>
      </c>
      <c r="GR69" s="168" t="str">
        <f t="shared" ca="1" si="228"/>
        <v>-</v>
      </c>
      <c r="GS69" s="168">
        <f t="shared" ca="1" si="228"/>
        <v>500</v>
      </c>
      <c r="GT69" s="168">
        <f t="shared" ca="1" si="228"/>
        <v>500</v>
      </c>
      <c r="GU69" s="168" t="str">
        <f t="shared" ca="1" si="228"/>
        <v>-</v>
      </c>
      <c r="GV69" s="168" t="str">
        <f t="shared" ca="1" si="228"/>
        <v>-</v>
      </c>
      <c r="GW69" s="168" t="str">
        <f t="shared" ca="1" si="228"/>
        <v>-</v>
      </c>
      <c r="GX69" s="193" t="b">
        <v>0</v>
      </c>
      <c r="GY69" s="193">
        <v>0</v>
      </c>
      <c r="GZ69" s="193">
        <v>30</v>
      </c>
      <c r="HA69" s="193">
        <v>30</v>
      </c>
      <c r="HB69" s="193">
        <v>0</v>
      </c>
      <c r="HC69" s="193">
        <v>0</v>
      </c>
      <c r="HD69" s="193">
        <v>30</v>
      </c>
      <c r="HE69" s="193">
        <v>0</v>
      </c>
      <c r="HF69" s="193">
        <v>0</v>
      </c>
      <c r="HG69" s="193">
        <v>30</v>
      </c>
      <c r="HH69" s="193">
        <v>30</v>
      </c>
      <c r="HI69" s="193">
        <v>0</v>
      </c>
      <c r="HJ69" s="193">
        <v>0</v>
      </c>
      <c r="HK69" s="193">
        <v>0</v>
      </c>
      <c r="HL69" s="193">
        <v>0</v>
      </c>
      <c r="HM69" s="193">
        <v>0</v>
      </c>
      <c r="HN69" s="193">
        <v>131.36000000000001</v>
      </c>
      <c r="HO69" s="193">
        <v>0</v>
      </c>
      <c r="HP69" s="193">
        <v>131.36000000000001</v>
      </c>
      <c r="HQ69" s="193">
        <v>131.36000000000001</v>
      </c>
      <c r="HR69" s="193">
        <v>0</v>
      </c>
      <c r="HS69" s="193">
        <v>131.36000000000001</v>
      </c>
      <c r="HT69" s="193">
        <v>131.36000000000001</v>
      </c>
      <c r="HU69" s="193">
        <v>0</v>
      </c>
      <c r="HV69" s="193">
        <v>0</v>
      </c>
      <c r="HW69" s="193">
        <v>131.36000000000001</v>
      </c>
      <c r="HX69" s="193">
        <v>131.36000000000001</v>
      </c>
      <c r="HY69" s="193">
        <v>89.55</v>
      </c>
      <c r="HZ69" s="193">
        <v>131.36000000000001</v>
      </c>
      <c r="IA69" s="193">
        <v>89.55</v>
      </c>
      <c r="IB69" s="193">
        <v>150</v>
      </c>
      <c r="IC69" s="193">
        <v>150</v>
      </c>
      <c r="ID69" s="193">
        <v>0</v>
      </c>
      <c r="IE69" s="193">
        <v>0</v>
      </c>
      <c r="IF69" s="193">
        <v>150</v>
      </c>
      <c r="IG69" s="193">
        <v>0</v>
      </c>
      <c r="IH69" s="193">
        <v>0</v>
      </c>
      <c r="II69" s="193">
        <v>150</v>
      </c>
      <c r="IJ69" s="193">
        <v>150</v>
      </c>
      <c r="IK69" s="193">
        <v>0</v>
      </c>
      <c r="IL69" s="193">
        <v>0</v>
      </c>
      <c r="IM69" s="193">
        <v>0</v>
      </c>
      <c r="IN69" s="193">
        <v>0</v>
      </c>
      <c r="IO69" s="193">
        <v>0</v>
      </c>
      <c r="IP69" s="193">
        <v>0</v>
      </c>
      <c r="IQ69" s="193">
        <v>0</v>
      </c>
      <c r="IR69" s="193">
        <v>0</v>
      </c>
      <c r="IS69" s="193">
        <v>0</v>
      </c>
      <c r="IT69" s="193">
        <v>0</v>
      </c>
      <c r="IU69" s="193">
        <v>0</v>
      </c>
      <c r="IV69" s="193">
        <v>0</v>
      </c>
      <c r="IW69" s="193">
        <v>0</v>
      </c>
      <c r="IX69" s="193">
        <v>0</v>
      </c>
      <c r="IY69" s="193">
        <v>0</v>
      </c>
      <c r="IZ69" s="10"/>
      <c r="JA69" s="166">
        <f t="shared" ca="1" si="229"/>
        <v>4.4999999999999998E-2</v>
      </c>
      <c r="JB69" s="166">
        <f t="shared" ca="1" si="230"/>
        <v>4.4999999999999998E-2</v>
      </c>
      <c r="JC69" s="168">
        <f t="shared" ref="JC69:KH79" ca="1" si="307">OFFSET(JC$5,$B69,0)</f>
        <v>1</v>
      </c>
      <c r="JD69" s="168">
        <f t="shared" ca="1" si="307"/>
        <v>0</v>
      </c>
      <c r="JE69" s="168">
        <f t="shared" ca="1" si="307"/>
        <v>1</v>
      </c>
      <c r="JF69" s="168">
        <f t="shared" ca="1" si="307"/>
        <v>1</v>
      </c>
      <c r="JG69" s="168">
        <f t="shared" ca="1" si="307"/>
        <v>0</v>
      </c>
      <c r="JH69" s="199">
        <v>50</v>
      </c>
      <c r="JI69" s="199">
        <v>50</v>
      </c>
      <c r="JJ69" s="199">
        <v>50</v>
      </c>
      <c r="JK69" s="199">
        <v>50</v>
      </c>
      <c r="JL69" s="166">
        <f t="shared" ca="1" si="299"/>
        <v>1</v>
      </c>
      <c r="JM69" s="166">
        <f t="shared" ca="1" si="300"/>
        <v>1</v>
      </c>
      <c r="JN69" s="166">
        <f t="shared" ca="1" si="301"/>
        <v>1</v>
      </c>
      <c r="JO69" s="166">
        <f t="shared" ca="1" si="232"/>
        <v>1</v>
      </c>
      <c r="JP69" s="166">
        <f t="shared" ca="1" si="232"/>
        <v>1</v>
      </c>
      <c r="JQ69" s="168">
        <f t="shared" ca="1" si="307"/>
        <v>1</v>
      </c>
      <c r="JR69" s="10"/>
      <c r="JS69" s="168">
        <f t="shared" ca="1" si="307"/>
        <v>1</v>
      </c>
      <c r="JT69" s="166">
        <f t="shared" ca="1" si="233"/>
        <v>1</v>
      </c>
      <c r="JU69" s="168">
        <f t="shared" ca="1" si="307"/>
        <v>1</v>
      </c>
      <c r="JV69" s="168">
        <f t="shared" ca="1" si="307"/>
        <v>1</v>
      </c>
      <c r="JW69" s="168">
        <f t="shared" ca="1" si="307"/>
        <v>1</v>
      </c>
      <c r="JX69" s="168">
        <f t="shared" ca="1" si="307"/>
        <v>1</v>
      </c>
      <c r="JY69" s="168">
        <f t="shared" ca="1" si="307"/>
        <v>1</v>
      </c>
      <c r="JZ69" s="168">
        <f t="shared" ca="1" si="307"/>
        <v>1</v>
      </c>
      <c r="KA69" s="166">
        <f t="shared" ca="1" si="234"/>
        <v>1</v>
      </c>
      <c r="KB69" s="166">
        <f t="shared" ca="1" si="235"/>
        <v>1</v>
      </c>
      <c r="KC69" s="166">
        <f t="shared" ca="1" si="236"/>
        <v>1</v>
      </c>
      <c r="KD69" s="166" t="str">
        <f t="shared" ca="1" si="237"/>
        <v>-</v>
      </c>
      <c r="KE69" s="166" t="str">
        <f t="shared" ca="1" si="238"/>
        <v>-</v>
      </c>
      <c r="KF69" s="166" t="str">
        <f t="shared" ca="1" si="239"/>
        <v>-</v>
      </c>
      <c r="KG69" s="166" t="b">
        <f t="shared" ca="1" si="240"/>
        <v>0</v>
      </c>
      <c r="KH69" s="168">
        <f t="shared" ca="1" si="307"/>
        <v>0</v>
      </c>
      <c r="KI69" s="27">
        <v>0</v>
      </c>
    </row>
    <row r="70" spans="1:295" s="148" customFormat="1" outlineLevel="1">
      <c r="A70" s="126">
        <f t="shared" si="13"/>
        <v>65</v>
      </c>
      <c r="B70" s="126">
        <f t="shared" si="292"/>
        <v>13</v>
      </c>
      <c r="C70" s="148">
        <v>102</v>
      </c>
      <c r="D70" s="148" t="s">
        <v>884</v>
      </c>
      <c r="E70" s="148" t="b">
        <v>1</v>
      </c>
      <c r="F70" s="148" t="b">
        <v>0</v>
      </c>
      <c r="G70" s="148" t="b">
        <f t="shared" si="277"/>
        <v>1</v>
      </c>
      <c r="H70" s="144">
        <v>3</v>
      </c>
      <c r="I70" s="32">
        <v>2</v>
      </c>
      <c r="J70" s="144">
        <f t="shared" ca="1" si="278"/>
        <v>1</v>
      </c>
      <c r="K70" s="144">
        <f t="shared" ca="1" si="293"/>
        <v>1</v>
      </c>
      <c r="L70" s="144">
        <f t="shared" ca="1" si="293"/>
        <v>1</v>
      </c>
      <c r="M70" s="144">
        <f t="shared" ca="1" si="293"/>
        <v>1</v>
      </c>
      <c r="N70" s="144">
        <f t="shared" ca="1" si="293"/>
        <v>1</v>
      </c>
      <c r="O70" s="144">
        <f t="shared" ca="1" si="293"/>
        <v>1</v>
      </c>
      <c r="P70" s="144">
        <f t="shared" ca="1" si="293"/>
        <v>1</v>
      </c>
      <c r="Q70" s="144">
        <f t="shared" ca="1" si="293"/>
        <v>1</v>
      </c>
      <c r="R70" s="144">
        <f t="shared" ca="1" si="293"/>
        <v>2</v>
      </c>
      <c r="S70" s="144">
        <f t="shared" ca="1" si="293"/>
        <v>1</v>
      </c>
      <c r="T70" s="144">
        <f t="shared" ca="1" si="293"/>
        <v>1</v>
      </c>
      <c r="U70" s="144">
        <f t="shared" ca="1" si="293"/>
        <v>1</v>
      </c>
      <c r="V70" s="144">
        <f t="shared" ca="1" si="293"/>
        <v>1</v>
      </c>
      <c r="W70" s="144">
        <f t="shared" ca="1" si="293"/>
        <v>1</v>
      </c>
      <c r="X70" s="144">
        <f t="shared" ca="1" si="293"/>
        <v>1</v>
      </c>
      <c r="Y70" s="144">
        <f t="shared" ca="1" si="293"/>
        <v>1</v>
      </c>
      <c r="AA70" s="162" t="str" cm="1">
        <f t="array" aca="1" ref="AA70" ca="1">TEXT(LEFT(OFFSET(AA70,-1,0),5)+1,"00000")&amp;MID(OFFSET(AA70,-1,0),6,FIND(" ",OFFSET(AA70,-1,0),7)-5)
&amp;INDEX(DataMaster!$B$10:$B$12,$I70)&amp;IF($J70=1,""," Risk"&amp;INDEX(i.risk_aversion,$J70,1))&amp;IF($K70=1,""," REV"&amp;INDEX(DataMaster!$B$54:$B$58,$K70))&amp;IF($L70=1,""," Minroe"&amp;INDEX(minroe,$L70))&amp;IF($M70=1,""," Overdraw"&amp;INDEX(overdraw,$M70))
&amp;IF($N70=1,""," Mach"&amp;INDEX(i.mach_option,$N70))
&amp;IF($O70=1,""," Interest"&amp;INDEX(i.interest_rate,$O70))&amp;IF($P70=1,""," Opp cost"&amp;INDEX(i.opp_cost_capital,$P70))&amp;IF($Q70=1,""," Casual_ub"&amp;INDEX(i.casual_ub,$Q70))&amp;IF($R70=1,""," Cropgraze"&amp;INDEX(i.cropgraze_inc,$R70))
&amp;IF($S70=1,""," Yield"&amp;INDEX(i.all_rot_yield,$S70))&amp;IF($T70=1,""," Pasture"&amp;INDEX(i.pasture_prod,$T70))&amp;IF($U70=1,""," Scan"&amp;INDEX(i.scan,$U70))
&amp;IF($JL70=1,""," WP"&amp;TEXT($JL70*100,"000p"))&amp;IF($JM70=1,""," MP"&amp;TEXT($JM70*100,"000p"))&amp;IF($JN70=1,""," GP"&amp;TEXT($JN70*100,"000p"))&amp;IF($JO70=1,""," Can"&amp;TEXT($JO70*100,"000p"))
&amp;" (F"&amp;3+IFERROR(1*$CH70,0)+IFERROR(1*$CI70,0)&amp;3-IFERROR(1*NOT($CK70),0)&amp;"N"&amp;$CP70&amp;$CQ70&amp;")"
&amp;IFERROR(" pas%"&amp;FK70/2130*100,"")&amp;IFERROR(" SR "&amp;FM70/1,"")&amp;IFERROR(" Sup "&amp;FN70/1,"")&amp;IF(JH70=50," 50 percentile prices","")&amp;IFERROR(" Min_sale_age_"&amp;GV70/1,"")&amp;IF($GX70=TRUE," Rot_constrained","")</f>
        <v>612480032 DSP CropgrazeFALSE (F33N11) pas%75 50 percentile prices</v>
      </c>
      <c r="AB70" s="10" t="str">
        <f ca="1">IF(COUNTIF(AA$5:AA70,AA70)=1,"-","Dup")</f>
        <v>-</v>
      </c>
      <c r="AC70" s="10"/>
      <c r="AD70" s="167" t="b">
        <v>0</v>
      </c>
      <c r="AE70" s="167" t="b">
        <v>0</v>
      </c>
      <c r="AF70" s="167" t="b">
        <v>0</v>
      </c>
      <c r="AG70" s="167" t="b">
        <v>0</v>
      </c>
      <c r="AH70" s="167" t="b">
        <v>0</v>
      </c>
      <c r="AI70" s="167" t="b">
        <v>1</v>
      </c>
      <c r="AJ70" s="10"/>
      <c r="AK70" s="166" t="b">
        <f t="shared" si="214"/>
        <v>0</v>
      </c>
      <c r="AL70" s="166" t="str">
        <f t="shared" si="214"/>
        <v>-</v>
      </c>
      <c r="AM70" s="166" t="b">
        <f t="shared" si="214"/>
        <v>0</v>
      </c>
      <c r="AN70" s="166" t="b">
        <f t="shared" si="214"/>
        <v>1</v>
      </c>
      <c r="AO70" s="166" t="b">
        <f t="shared" si="214"/>
        <v>0</v>
      </c>
      <c r="AP70" s="166" t="b">
        <f t="shared" si="214"/>
        <v>0</v>
      </c>
      <c r="AQ70" s="166">
        <f t="shared" ca="1" si="215"/>
        <v>0</v>
      </c>
      <c r="AR70" s="166" t="b">
        <f t="shared" ca="1" si="216"/>
        <v>0</v>
      </c>
      <c r="AS70" s="166" t="b">
        <f t="shared" ca="1" si="216"/>
        <v>0</v>
      </c>
      <c r="AT70" s="166" t="str">
        <f t="shared" ca="1" si="216"/>
        <v>-</v>
      </c>
      <c r="AU70" s="166" t="str">
        <f t="shared" ca="1" si="216"/>
        <v>-</v>
      </c>
      <c r="AV70" s="166" t="str">
        <f t="shared" ca="1" si="216"/>
        <v>-</v>
      </c>
      <c r="AW70" s="10"/>
      <c r="AX70" s="166" t="b">
        <f t="shared" si="217"/>
        <v>1</v>
      </c>
      <c r="AY70" s="168" t="b">
        <f t="shared" ca="1" si="303"/>
        <v>1</v>
      </c>
      <c r="AZ70" s="168" t="b">
        <f t="shared" ca="1" si="303"/>
        <v>1</v>
      </c>
      <c r="BA70" s="167">
        <f t="shared" si="261"/>
        <v>3208</v>
      </c>
      <c r="BB70" s="168" t="str">
        <f t="shared" ca="1" si="303"/>
        <v>-</v>
      </c>
      <c r="BC70" s="168" t="str">
        <f t="shared" ca="1" si="303"/>
        <v>-</v>
      </c>
      <c r="BD70" s="168" t="str">
        <f t="shared" ca="1" si="303"/>
        <v>-</v>
      </c>
      <c r="BE70" s="168" t="str">
        <f t="shared" ca="1" si="303"/>
        <v>-</v>
      </c>
      <c r="BF70" s="168" t="str">
        <f t="shared" ca="1" si="303"/>
        <v>-</v>
      </c>
      <c r="BG70" s="168">
        <f t="shared" ca="1" si="303"/>
        <v>1</v>
      </c>
      <c r="BH70" s="168">
        <f t="shared" ca="1" si="303"/>
        <v>1</v>
      </c>
      <c r="BI70" s="168" t="str">
        <f t="shared" ca="1" si="303"/>
        <v>-</v>
      </c>
      <c r="BJ70" s="168" t="str">
        <f t="shared" ca="1" si="303"/>
        <v>-</v>
      </c>
      <c r="BK70" s="10"/>
      <c r="BL70" s="168" t="str">
        <f t="shared" ca="1" si="303"/>
        <v>-</v>
      </c>
      <c r="BM70" s="168" t="str">
        <f t="shared" ca="1" si="303"/>
        <v>-</v>
      </c>
      <c r="BN70" s="168" t="str">
        <f t="shared" ca="1" si="303"/>
        <v>-</v>
      </c>
      <c r="BO70" s="168" t="str">
        <f t="shared" ca="1" si="303"/>
        <v>-</v>
      </c>
      <c r="BP70" s="168" t="str">
        <f t="shared" ca="1" si="303"/>
        <v>-</v>
      </c>
      <c r="BQ70" s="168" t="str">
        <f t="shared" ca="1" si="303"/>
        <v>-</v>
      </c>
      <c r="BR70" s="168" t="str">
        <f t="shared" ca="1" si="303"/>
        <v>-</v>
      </c>
      <c r="BS70" s="168" t="str">
        <f t="shared" ca="1" si="303"/>
        <v>-</v>
      </c>
      <c r="BT70" s="168" t="str">
        <f t="shared" ca="1" si="303"/>
        <v>-</v>
      </c>
      <c r="BU70" s="168" t="str">
        <f t="shared" ca="1" si="303"/>
        <v>-</v>
      </c>
      <c r="BV70" s="168" t="str">
        <f t="shared" ca="1" si="303"/>
        <v>-</v>
      </c>
      <c r="BW70" s="166" t="str" cm="1">
        <f t="array" aca="1" ref="BW70" ca="1">INDEX(i.rev,$K70,BW$15)</f>
        <v>-</v>
      </c>
      <c r="BX70" s="166" t="str" cm="1">
        <f t="array" aca="1" ref="BX70" ca="1">INDEX(i.rev,$K70,BX$15)</f>
        <v>-</v>
      </c>
      <c r="BY70" s="166" t="str" cm="1">
        <f t="array" aca="1" ref="BY70" ca="1">INDEX(i.rev,$K70,BY$15)</f>
        <v>-</v>
      </c>
      <c r="BZ70" s="166" t="str" cm="1">
        <f t="array" aca="1" ref="BZ70" ca="1">INDEX(i.rev,$K70,BZ$15)</f>
        <v>-</v>
      </c>
      <c r="CA70" s="166" t="str" cm="1">
        <f t="array" aca="1" ref="CA70" ca="1">INDEX(i.rev,$K70,CA$15)</f>
        <v>-</v>
      </c>
      <c r="CB70" s="166" t="str" cm="1">
        <f t="array" aca="1" ref="CB70" ca="1">INDEX(i.rev,$K70,CB$15)</f>
        <v>-</v>
      </c>
      <c r="CC70" s="166" t="str" cm="1">
        <f t="array" aca="1" ref="CC70" ca="1">INDEX(i.rev,$K70,CC$15)</f>
        <v>-</v>
      </c>
      <c r="CD70" s="166" t="str" cm="1">
        <f t="array" aca="1" ref="CD70" ca="1">INDEX(i.rev,$K70,CD$15)</f>
        <v>-</v>
      </c>
      <c r="CE70" s="166" t="str" cm="1">
        <f t="array" aca="1" ref="CE70" ca="1">INDEX(i.rev,$K70,CE$15)</f>
        <v>-</v>
      </c>
      <c r="CF70" s="166" t="str" cm="1">
        <f t="array" aca="1" ref="CF70" ca="1">INDEX(i.rev,$K70,CF$15)</f>
        <v>-</v>
      </c>
      <c r="CG70" s="10"/>
      <c r="CH70" s="168" t="str">
        <f t="shared" ca="1" si="290"/>
        <v>-</v>
      </c>
      <c r="CI70" s="168" t="str">
        <f t="shared" ca="1" si="290"/>
        <v>-</v>
      </c>
      <c r="CJ70" s="168" t="str">
        <f t="shared" ca="1" si="290"/>
        <v>-</v>
      </c>
      <c r="CK70" s="168" t="str">
        <f t="shared" ca="1" si="290"/>
        <v>-</v>
      </c>
      <c r="CL70" s="168" t="str">
        <f t="shared" ca="1" si="290"/>
        <v>-</v>
      </c>
      <c r="CM70" s="168" t="str">
        <f t="shared" ca="1" si="290"/>
        <v>-</v>
      </c>
      <c r="CN70" s="168" t="str">
        <f t="shared" ca="1" si="290"/>
        <v>-</v>
      </c>
      <c r="CO70" s="168" t="str">
        <f t="shared" ca="1" si="290"/>
        <v>-</v>
      </c>
      <c r="CP70" s="168">
        <f t="shared" ca="1" si="290"/>
        <v>1</v>
      </c>
      <c r="CQ70" s="168">
        <f t="shared" ca="1" si="290"/>
        <v>1</v>
      </c>
      <c r="CR70" s="168">
        <f t="shared" ca="1" si="290"/>
        <v>0</v>
      </c>
      <c r="CS70" s="168" t="str">
        <f t="shared" ca="1" si="290"/>
        <v>-</v>
      </c>
      <c r="CT70" s="168" t="str">
        <f t="shared" ca="1" si="290"/>
        <v>-</v>
      </c>
      <c r="CU70" s="168" t="str">
        <f t="shared" ca="1" si="290"/>
        <v>-</v>
      </c>
      <c r="CV70" s="168" t="str">
        <f t="shared" ca="1" si="290"/>
        <v>-</v>
      </c>
      <c r="CW70" s="168" t="str">
        <f t="shared" ca="1" si="290"/>
        <v>-</v>
      </c>
      <c r="CX70" s="168" t="str">
        <f t="shared" ca="1" si="282"/>
        <v>-</v>
      </c>
      <c r="CY70" s="168" t="str">
        <f t="shared" ca="1" si="282"/>
        <v>-</v>
      </c>
      <c r="CZ70" s="168">
        <f t="shared" ca="1" si="282"/>
        <v>0</v>
      </c>
      <c r="DA70" s="168" t="str">
        <f t="shared" ca="1" si="282"/>
        <v>-</v>
      </c>
      <c r="DB70" s="168" t="str">
        <f t="shared" ca="1" si="283"/>
        <v>-</v>
      </c>
      <c r="DC70" s="168" t="str">
        <f t="shared" ca="1" si="283"/>
        <v>-</v>
      </c>
      <c r="DD70" s="168" t="str">
        <f t="shared" ca="1" si="283"/>
        <v>-</v>
      </c>
      <c r="DE70" s="168" t="str">
        <f t="shared" ca="1" si="283"/>
        <v>-</v>
      </c>
      <c r="DF70" s="168">
        <f t="shared" ca="1" si="283"/>
        <v>0</v>
      </c>
      <c r="DG70" s="168">
        <f t="shared" ca="1" si="283"/>
        <v>0</v>
      </c>
      <c r="DH70" s="168">
        <f t="shared" ca="1" si="283"/>
        <v>0</v>
      </c>
      <c r="DI70" s="168">
        <f t="shared" ca="1" si="283"/>
        <v>0</v>
      </c>
      <c r="DJ70" s="168">
        <f t="shared" ca="1" si="283"/>
        <v>0</v>
      </c>
      <c r="DK70" s="168">
        <f t="shared" ca="1" si="283"/>
        <v>0</v>
      </c>
      <c r="DL70" s="168">
        <f t="shared" ca="1" si="283"/>
        <v>0</v>
      </c>
      <c r="DM70" s="168" t="str">
        <f t="shared" ca="1" si="283"/>
        <v>-</v>
      </c>
      <c r="DN70" s="168" t="str">
        <f t="shared" ca="1" si="283"/>
        <v>-</v>
      </c>
      <c r="DO70" s="168" t="str">
        <f t="shared" ca="1" si="283"/>
        <v>-</v>
      </c>
      <c r="DP70" s="168" t="str">
        <f t="shared" ca="1" si="283"/>
        <v>-</v>
      </c>
      <c r="DQ70" s="168" t="str">
        <f t="shared" ca="1" si="283"/>
        <v>-</v>
      </c>
      <c r="DR70" s="168" t="str">
        <f t="shared" ca="1" si="284"/>
        <v>-</v>
      </c>
      <c r="DS70" s="168" t="str">
        <f t="shared" ca="1" si="284"/>
        <v>-</v>
      </c>
      <c r="DT70" s="168" t="str">
        <f t="shared" ca="1" si="284"/>
        <v>-</v>
      </c>
      <c r="DU70" s="168" t="str">
        <f t="shared" ca="1" si="284"/>
        <v>-</v>
      </c>
      <c r="DV70" s="168" t="str">
        <f t="shared" ca="1" si="284"/>
        <v>-</v>
      </c>
      <c r="DW70" s="168" t="str">
        <f t="shared" ca="1" si="284"/>
        <v>-</v>
      </c>
      <c r="DX70" s="10"/>
      <c r="DY70" s="168">
        <f t="shared" ca="1" si="284"/>
        <v>1</v>
      </c>
      <c r="DZ70" s="168" t="str">
        <f t="shared" ca="1" si="284"/>
        <v>-</v>
      </c>
      <c r="EA70" s="168" t="str">
        <f t="shared" ca="1" si="284"/>
        <v>-</v>
      </c>
      <c r="EB70" s="168" t="str">
        <f t="shared" ca="1" si="284"/>
        <v>-</v>
      </c>
      <c r="EC70" s="168" t="str">
        <f t="shared" ca="1" si="284"/>
        <v>-</v>
      </c>
      <c r="ED70" s="168" t="b">
        <f t="shared" ca="1" si="284"/>
        <v>0</v>
      </c>
      <c r="EE70" s="168" t="str">
        <f t="shared" ca="1" si="284"/>
        <v>-</v>
      </c>
      <c r="EF70" s="168">
        <f t="shared" ca="1" si="284"/>
        <v>0</v>
      </c>
      <c r="EG70" s="168" t="str">
        <f t="shared" ca="1" si="284"/>
        <v>-</v>
      </c>
      <c r="EH70" s="166" cm="1">
        <f t="array" aca="1" ref="EH70" ca="1">INDEX(i.rev,$K70,EH$15)</f>
        <v>1</v>
      </c>
      <c r="EI70" s="168">
        <f t="shared" ca="1" si="295"/>
        <v>0</v>
      </c>
      <c r="EJ70" s="168">
        <f t="shared" ca="1" si="295"/>
        <v>1</v>
      </c>
      <c r="EK70" s="168">
        <f t="shared" ca="1" si="295"/>
        <v>0</v>
      </c>
      <c r="EL70" s="168">
        <f t="shared" ca="1" si="295"/>
        <v>1</v>
      </c>
      <c r="EM70" s="168">
        <f t="shared" ca="1" si="295"/>
        <v>1</v>
      </c>
      <c r="EN70" s="168">
        <f t="shared" ca="1" si="295"/>
        <v>1</v>
      </c>
      <c r="EO70" s="168">
        <f t="shared" ca="1" si="296"/>
        <v>0</v>
      </c>
      <c r="EP70" s="168">
        <f t="shared" ca="1" si="296"/>
        <v>0</v>
      </c>
      <c r="EQ70" s="168">
        <f t="shared" ca="1" si="296"/>
        <v>0</v>
      </c>
      <c r="ER70" s="168">
        <f t="shared" ca="1" si="296"/>
        <v>0</v>
      </c>
      <c r="ES70" s="168">
        <f t="shared" ca="1" si="296"/>
        <v>0</v>
      </c>
      <c r="ET70" s="168">
        <f t="shared" ca="1" si="296"/>
        <v>0</v>
      </c>
      <c r="EU70" s="168">
        <f t="shared" ca="1" si="296"/>
        <v>0</v>
      </c>
      <c r="EV70" s="168">
        <f t="shared" ca="1" si="296"/>
        <v>0</v>
      </c>
      <c r="EW70" s="168">
        <f t="shared" ca="1" si="296"/>
        <v>0</v>
      </c>
      <c r="EX70" s="168">
        <f t="shared" ca="1" si="296"/>
        <v>0</v>
      </c>
      <c r="EY70" s="166" cm="1">
        <f t="array" aca="1" ref="EY70" ca="1">INDEX(i.rev,$K70,EY$15)</f>
        <v>0</v>
      </c>
      <c r="EZ70" s="168">
        <f t="shared" ca="1" si="297"/>
        <v>0</v>
      </c>
      <c r="FA70" s="166" cm="1">
        <f t="array" aca="1" ref="FA70" ca="1">INDEX(i.rev,$K70,FA$15)</f>
        <v>1</v>
      </c>
      <c r="FB70" s="168">
        <f t="shared" ca="1" si="298"/>
        <v>0</v>
      </c>
      <c r="FC70" s="168">
        <f t="shared" ca="1" si="298"/>
        <v>0</v>
      </c>
      <c r="FD70" s="168">
        <f t="shared" ca="1" si="298"/>
        <v>0</v>
      </c>
      <c r="FE70" s="168">
        <f t="shared" ca="1" si="298"/>
        <v>0</v>
      </c>
      <c r="FF70" s="168">
        <f t="shared" ca="1" si="298"/>
        <v>0</v>
      </c>
      <c r="FG70" s="168">
        <f t="shared" ca="1" si="298"/>
        <v>0</v>
      </c>
      <c r="FH70" s="168">
        <f t="shared" ca="1" si="298"/>
        <v>0</v>
      </c>
      <c r="FI70" s="10">
        <f t="shared" si="305"/>
        <v>0.75</v>
      </c>
      <c r="FJ70" s="199" t="b">
        <f>TRUE</f>
        <v>1</v>
      </c>
      <c r="FK70" s="201">
        <f t="shared" si="304"/>
        <v>1597.5</v>
      </c>
      <c r="FL70" s="168" t="str">
        <f t="shared" ca="1" si="298"/>
        <v>-</v>
      </c>
      <c r="FM70" s="168" t="str">
        <f t="shared" ca="1" si="298"/>
        <v>-</v>
      </c>
      <c r="FN70" s="168" t="str">
        <f t="shared" ca="1" si="262"/>
        <v>-</v>
      </c>
      <c r="FO70" s="166" t="b">
        <f t="shared" si="223"/>
        <v>0</v>
      </c>
      <c r="FP70" s="166" t="b">
        <f t="shared" si="223"/>
        <v>0</v>
      </c>
      <c r="FQ70" s="166" t="b">
        <f t="shared" si="223"/>
        <v>1</v>
      </c>
      <c r="FR70" s="168">
        <f t="shared" ca="1" si="298"/>
        <v>0</v>
      </c>
      <c r="FS70" s="166">
        <f t="shared" ca="1" si="224"/>
        <v>1</v>
      </c>
      <c r="FT70" s="166">
        <f t="shared" ca="1" si="224"/>
        <v>1</v>
      </c>
      <c r="FU70" s="168" t="str">
        <f t="shared" ca="1" si="298"/>
        <v>-</v>
      </c>
      <c r="FV70" s="168" t="str">
        <f t="shared" ca="1" si="298"/>
        <v>-</v>
      </c>
      <c r="FW70" s="168" t="str">
        <f t="shared" ca="1" si="298"/>
        <v>-</v>
      </c>
      <c r="FX70" s="168" t="str">
        <f t="shared" ca="1" si="298"/>
        <v>-</v>
      </c>
      <c r="FY70" s="168" t="str">
        <f t="shared" ca="1" si="298"/>
        <v>-</v>
      </c>
      <c r="FZ70" s="168" t="str">
        <f t="shared" ca="1" si="298"/>
        <v>-</v>
      </c>
      <c r="GA70" s="168" t="str">
        <f t="shared" ca="1" si="298"/>
        <v>-</v>
      </c>
      <c r="GB70" s="168" t="str">
        <f t="shared" ca="1" si="298"/>
        <v>-</v>
      </c>
      <c r="GC70" s="168" t="str">
        <f t="shared" ca="1" si="298"/>
        <v>-</v>
      </c>
      <c r="GD70" s="168" t="b">
        <f t="shared" ca="1" si="298"/>
        <v>1</v>
      </c>
      <c r="GE70" s="168" t="str">
        <f t="shared" ca="1" si="298"/>
        <v>-</v>
      </c>
      <c r="GF70" s="168" t="str">
        <f t="shared" ca="1" si="298"/>
        <v>-</v>
      </c>
      <c r="GG70" s="168" t="str">
        <f t="shared" ca="1" si="225"/>
        <v>-</v>
      </c>
      <c r="GH70" s="168" t="str">
        <f t="shared" ca="1" si="226"/>
        <v>-</v>
      </c>
      <c r="GI70" s="168" t="str">
        <f t="shared" ca="1" si="227"/>
        <v>-</v>
      </c>
      <c r="GJ70" s="168" t="str">
        <f t="shared" ca="1" si="228"/>
        <v>-</v>
      </c>
      <c r="GK70" s="168" t="str">
        <f t="shared" ca="1" si="228"/>
        <v>-</v>
      </c>
      <c r="GL70" s="168" t="str">
        <f t="shared" ca="1" si="228"/>
        <v>-</v>
      </c>
      <c r="GM70" s="168" t="str">
        <f t="shared" ca="1" si="228"/>
        <v>-</v>
      </c>
      <c r="GN70" s="168" t="str">
        <f t="shared" ca="1" si="228"/>
        <v>-</v>
      </c>
      <c r="GO70" s="168" t="str">
        <f t="shared" ca="1" si="228"/>
        <v>-</v>
      </c>
      <c r="GP70" s="168" t="str">
        <f t="shared" ca="1" si="228"/>
        <v>-</v>
      </c>
      <c r="GQ70" s="168" t="str">
        <f t="shared" ca="1" si="228"/>
        <v>-</v>
      </c>
      <c r="GR70" s="168" t="str">
        <f t="shared" ca="1" si="228"/>
        <v>-</v>
      </c>
      <c r="GS70" s="168">
        <f t="shared" ca="1" si="228"/>
        <v>500</v>
      </c>
      <c r="GT70" s="168">
        <f t="shared" ca="1" si="228"/>
        <v>500</v>
      </c>
      <c r="GU70" s="168" t="str">
        <f t="shared" ca="1" si="228"/>
        <v>-</v>
      </c>
      <c r="GV70" s="168" t="str">
        <f t="shared" ca="1" si="228"/>
        <v>-</v>
      </c>
      <c r="GW70" s="168" t="str">
        <f t="shared" ca="1" si="228"/>
        <v>-</v>
      </c>
      <c r="GX70" s="193" t="b">
        <v>0</v>
      </c>
      <c r="GY70" s="193">
        <v>0</v>
      </c>
      <c r="GZ70" s="193">
        <v>30</v>
      </c>
      <c r="HA70" s="193">
        <v>30</v>
      </c>
      <c r="HB70" s="193">
        <v>0</v>
      </c>
      <c r="HC70" s="193">
        <v>0</v>
      </c>
      <c r="HD70" s="193">
        <v>30</v>
      </c>
      <c r="HE70" s="193">
        <v>0</v>
      </c>
      <c r="HF70" s="193">
        <v>0</v>
      </c>
      <c r="HG70" s="193">
        <v>30</v>
      </c>
      <c r="HH70" s="193">
        <v>30</v>
      </c>
      <c r="HI70" s="193">
        <v>0</v>
      </c>
      <c r="HJ70" s="193">
        <v>0</v>
      </c>
      <c r="HK70" s="193">
        <v>0</v>
      </c>
      <c r="HL70" s="193">
        <v>0</v>
      </c>
      <c r="HM70" s="193">
        <v>0</v>
      </c>
      <c r="HN70" s="193">
        <v>131.36000000000001</v>
      </c>
      <c r="HO70" s="193">
        <v>0</v>
      </c>
      <c r="HP70" s="193">
        <v>131.36000000000001</v>
      </c>
      <c r="HQ70" s="193">
        <v>131.36000000000001</v>
      </c>
      <c r="HR70" s="193">
        <v>0</v>
      </c>
      <c r="HS70" s="193">
        <v>131.36000000000001</v>
      </c>
      <c r="HT70" s="193">
        <v>131.36000000000001</v>
      </c>
      <c r="HU70" s="193">
        <v>0</v>
      </c>
      <c r="HV70" s="193">
        <v>0</v>
      </c>
      <c r="HW70" s="193">
        <v>131.36000000000001</v>
      </c>
      <c r="HX70" s="193">
        <v>131.36000000000001</v>
      </c>
      <c r="HY70" s="193">
        <v>89.55</v>
      </c>
      <c r="HZ70" s="193">
        <v>131.36000000000001</v>
      </c>
      <c r="IA70" s="193">
        <v>89.55</v>
      </c>
      <c r="IB70" s="193">
        <v>150</v>
      </c>
      <c r="IC70" s="193">
        <v>150</v>
      </c>
      <c r="ID70" s="193">
        <v>0</v>
      </c>
      <c r="IE70" s="193">
        <v>0</v>
      </c>
      <c r="IF70" s="193">
        <v>150</v>
      </c>
      <c r="IG70" s="193">
        <v>0</v>
      </c>
      <c r="IH70" s="193">
        <v>0</v>
      </c>
      <c r="II70" s="193">
        <v>150</v>
      </c>
      <c r="IJ70" s="193">
        <v>150</v>
      </c>
      <c r="IK70" s="193">
        <v>0</v>
      </c>
      <c r="IL70" s="193">
        <v>0</v>
      </c>
      <c r="IM70" s="193">
        <v>0</v>
      </c>
      <c r="IN70" s="193">
        <v>0</v>
      </c>
      <c r="IO70" s="193">
        <v>0</v>
      </c>
      <c r="IP70" s="193">
        <v>0</v>
      </c>
      <c r="IQ70" s="193">
        <v>0</v>
      </c>
      <c r="IR70" s="193">
        <v>0</v>
      </c>
      <c r="IS70" s="193">
        <v>0</v>
      </c>
      <c r="IT70" s="193">
        <v>0</v>
      </c>
      <c r="IU70" s="193">
        <v>0</v>
      </c>
      <c r="IV70" s="193">
        <v>0</v>
      </c>
      <c r="IW70" s="193">
        <v>0</v>
      </c>
      <c r="IX70" s="193">
        <v>0</v>
      </c>
      <c r="IY70" s="193">
        <v>0</v>
      </c>
      <c r="IZ70" s="10"/>
      <c r="JA70" s="166">
        <f t="shared" ca="1" si="229"/>
        <v>4.4999999999999998E-2</v>
      </c>
      <c r="JB70" s="166">
        <f t="shared" ca="1" si="230"/>
        <v>4.4999999999999998E-2</v>
      </c>
      <c r="JC70" s="168">
        <f t="shared" ca="1" si="307"/>
        <v>1</v>
      </c>
      <c r="JD70" s="168">
        <f t="shared" ca="1" si="307"/>
        <v>0</v>
      </c>
      <c r="JE70" s="168">
        <f t="shared" ca="1" si="307"/>
        <v>1</v>
      </c>
      <c r="JF70" s="168">
        <f t="shared" ca="1" si="307"/>
        <v>1</v>
      </c>
      <c r="JG70" s="168">
        <f t="shared" ca="1" si="307"/>
        <v>0</v>
      </c>
      <c r="JH70" s="199">
        <v>50</v>
      </c>
      <c r="JI70" s="199">
        <v>50</v>
      </c>
      <c r="JJ70" s="199">
        <v>50</v>
      </c>
      <c r="JK70" s="199">
        <v>50</v>
      </c>
      <c r="JL70" s="166">
        <f t="shared" ca="1" si="299"/>
        <v>1</v>
      </c>
      <c r="JM70" s="166">
        <f t="shared" ca="1" si="300"/>
        <v>1</v>
      </c>
      <c r="JN70" s="166">
        <f t="shared" ca="1" si="301"/>
        <v>1</v>
      </c>
      <c r="JO70" s="166">
        <f t="shared" ca="1" si="232"/>
        <v>1</v>
      </c>
      <c r="JP70" s="166">
        <f t="shared" ca="1" si="232"/>
        <v>1</v>
      </c>
      <c r="JQ70" s="168">
        <f t="shared" ca="1" si="307"/>
        <v>1</v>
      </c>
      <c r="JR70" s="10"/>
      <c r="JS70" s="168">
        <f t="shared" ca="1" si="307"/>
        <v>1</v>
      </c>
      <c r="JT70" s="166">
        <f t="shared" ca="1" si="233"/>
        <v>1</v>
      </c>
      <c r="JU70" s="168">
        <f t="shared" ca="1" si="307"/>
        <v>1</v>
      </c>
      <c r="JV70" s="168">
        <f t="shared" ca="1" si="307"/>
        <v>1</v>
      </c>
      <c r="JW70" s="168">
        <f t="shared" ca="1" si="307"/>
        <v>1</v>
      </c>
      <c r="JX70" s="168">
        <f t="shared" ca="1" si="307"/>
        <v>1</v>
      </c>
      <c r="JY70" s="168">
        <f t="shared" ca="1" si="307"/>
        <v>1</v>
      </c>
      <c r="JZ70" s="168">
        <f t="shared" ca="1" si="307"/>
        <v>1</v>
      </c>
      <c r="KA70" s="166">
        <f t="shared" ca="1" si="234"/>
        <v>1</v>
      </c>
      <c r="KB70" s="166">
        <f t="shared" ca="1" si="235"/>
        <v>1</v>
      </c>
      <c r="KC70" s="166">
        <f t="shared" ca="1" si="236"/>
        <v>1</v>
      </c>
      <c r="KD70" s="166" t="str">
        <f t="shared" ca="1" si="237"/>
        <v>-</v>
      </c>
      <c r="KE70" s="166" t="str">
        <f t="shared" ca="1" si="238"/>
        <v>-</v>
      </c>
      <c r="KF70" s="166" t="str">
        <f t="shared" ca="1" si="239"/>
        <v>-</v>
      </c>
      <c r="KG70" s="166" t="b">
        <f t="shared" ca="1" si="240"/>
        <v>0</v>
      </c>
      <c r="KH70" s="168">
        <f t="shared" ca="1" si="307"/>
        <v>0</v>
      </c>
      <c r="KI70" s="27">
        <v>0</v>
      </c>
    </row>
    <row r="71" spans="1:295" s="148" customFormat="1" outlineLevel="1">
      <c r="A71" s="126">
        <f t="shared" si="13"/>
        <v>66</v>
      </c>
      <c r="B71" s="126">
        <f t="shared" si="292"/>
        <v>13</v>
      </c>
      <c r="C71" s="148">
        <v>102</v>
      </c>
      <c r="D71" s="148" t="s">
        <v>884</v>
      </c>
      <c r="E71" s="148" t="b">
        <v>1</v>
      </c>
      <c r="F71" s="148" t="b">
        <v>0</v>
      </c>
      <c r="G71" s="148" t="b">
        <f t="shared" si="277"/>
        <v>1</v>
      </c>
      <c r="H71" s="144">
        <v>3</v>
      </c>
      <c r="I71" s="32">
        <v>2</v>
      </c>
      <c r="J71" s="144">
        <f t="shared" ca="1" si="278"/>
        <v>1</v>
      </c>
      <c r="K71" s="144">
        <f t="shared" ca="1" si="293"/>
        <v>1</v>
      </c>
      <c r="L71" s="144">
        <f t="shared" ca="1" si="293"/>
        <v>1</v>
      </c>
      <c r="M71" s="144">
        <f t="shared" ca="1" si="293"/>
        <v>1</v>
      </c>
      <c r="N71" s="144">
        <f t="shared" ca="1" si="293"/>
        <v>1</v>
      </c>
      <c r="O71" s="144">
        <f t="shared" ca="1" si="293"/>
        <v>1</v>
      </c>
      <c r="P71" s="144">
        <f t="shared" ca="1" si="293"/>
        <v>1</v>
      </c>
      <c r="Q71" s="144">
        <f t="shared" ca="1" si="293"/>
        <v>1</v>
      </c>
      <c r="R71" s="144">
        <f t="shared" ca="1" si="293"/>
        <v>2</v>
      </c>
      <c r="S71" s="144">
        <f t="shared" ca="1" si="293"/>
        <v>1</v>
      </c>
      <c r="T71" s="144">
        <f t="shared" ca="1" si="293"/>
        <v>1</v>
      </c>
      <c r="U71" s="144">
        <f t="shared" ca="1" si="293"/>
        <v>1</v>
      </c>
      <c r="V71" s="144">
        <f t="shared" ca="1" si="293"/>
        <v>1</v>
      </c>
      <c r="W71" s="144">
        <f t="shared" ca="1" si="293"/>
        <v>1</v>
      </c>
      <c r="X71" s="144">
        <f t="shared" ca="1" si="293"/>
        <v>1</v>
      </c>
      <c r="Y71" s="144">
        <f t="shared" ca="1" si="293"/>
        <v>1</v>
      </c>
      <c r="AA71" s="162" t="str" cm="1">
        <f t="array" aca="1" ref="AA71" ca="1">TEXT(LEFT(OFFSET(AA71,-1,0),5)+1,"00000")&amp;MID(OFFSET(AA71,-1,0),6,FIND(" ",OFFSET(AA71,-1,0),7)-5)
&amp;INDEX(DataMaster!$B$10:$B$12,$I71)&amp;IF($J71=1,""," Risk"&amp;INDEX(i.risk_aversion,$J71,1))&amp;IF($K71=1,""," REV"&amp;INDEX(DataMaster!$B$54:$B$58,$K71))&amp;IF($L71=1,""," Minroe"&amp;INDEX(minroe,$L71))&amp;IF($M71=1,""," Overdraw"&amp;INDEX(overdraw,$M71))
&amp;IF($N71=1,""," Mach"&amp;INDEX(i.mach_option,$N71))
&amp;IF($O71=1,""," Interest"&amp;INDEX(i.interest_rate,$O71))&amp;IF($P71=1,""," Opp cost"&amp;INDEX(i.opp_cost_capital,$P71))&amp;IF($Q71=1,""," Casual_ub"&amp;INDEX(i.casual_ub,$Q71))&amp;IF($R71=1,""," Cropgraze"&amp;INDEX(i.cropgraze_inc,$R71))
&amp;IF($S71=1,""," Yield"&amp;INDEX(i.all_rot_yield,$S71))&amp;IF($T71=1,""," Pasture"&amp;INDEX(i.pasture_prod,$T71))&amp;IF($U71=1,""," Scan"&amp;INDEX(i.scan,$U71))
&amp;IF($JL71=1,""," WP"&amp;TEXT($JL71*100,"000p"))&amp;IF($JM71=1,""," MP"&amp;TEXT($JM71*100,"000p"))&amp;IF($JN71=1,""," GP"&amp;TEXT($JN71*100,"000p"))&amp;IF($JO71=1,""," Can"&amp;TEXT($JO71*100,"000p"))
&amp;" (F"&amp;3+IFERROR(1*$CH71,0)+IFERROR(1*$CI71,0)&amp;3-IFERROR(1*NOT($CK71),0)&amp;"N"&amp;$CP71&amp;$CQ71&amp;")"
&amp;IFERROR(" pas%"&amp;FK71/2130*100,"")&amp;IFERROR(" SR "&amp;FM71/1,"")&amp;IFERROR(" Sup "&amp;FN71/1,"")&amp;IF(JH71=50," 50 percentile prices","")&amp;IFERROR(" Min_sale_age_"&amp;GV71/1,"")&amp;IF($GX71=TRUE," Rot_constrained","")</f>
        <v>612490032 DSP CropgrazeFALSE (F33N11) pas%90 50 percentile prices</v>
      </c>
      <c r="AB71" s="10" t="str">
        <f ca="1">IF(COUNTIF(AA$5:AA71,AA71)=1,"-","Dup")</f>
        <v>-</v>
      </c>
      <c r="AC71" s="10"/>
      <c r="AD71" s="167" t="b">
        <v>0</v>
      </c>
      <c r="AE71" s="167" t="b">
        <v>0</v>
      </c>
      <c r="AF71" s="167" t="b">
        <v>0</v>
      </c>
      <c r="AG71" s="167" t="b">
        <v>0</v>
      </c>
      <c r="AH71" s="167" t="b">
        <v>0</v>
      </c>
      <c r="AI71" s="167" t="b">
        <v>1</v>
      </c>
      <c r="AJ71" s="10"/>
      <c r="AK71" s="166" t="b">
        <f t="shared" si="214"/>
        <v>0</v>
      </c>
      <c r="AL71" s="166" t="str">
        <f t="shared" si="214"/>
        <v>-</v>
      </c>
      <c r="AM71" s="166" t="b">
        <f t="shared" si="214"/>
        <v>0</v>
      </c>
      <c r="AN71" s="166" t="b">
        <f t="shared" si="214"/>
        <v>1</v>
      </c>
      <c r="AO71" s="166" t="b">
        <f t="shared" si="214"/>
        <v>0</v>
      </c>
      <c r="AP71" s="166" t="b">
        <f t="shared" si="214"/>
        <v>0</v>
      </c>
      <c r="AQ71" s="166">
        <f t="shared" ca="1" si="215"/>
        <v>0</v>
      </c>
      <c r="AR71" s="166" t="b">
        <f t="shared" ca="1" si="216"/>
        <v>0</v>
      </c>
      <c r="AS71" s="166" t="b">
        <f t="shared" ca="1" si="216"/>
        <v>0</v>
      </c>
      <c r="AT71" s="166" t="str">
        <f t="shared" ca="1" si="216"/>
        <v>-</v>
      </c>
      <c r="AU71" s="166" t="str">
        <f t="shared" ca="1" si="216"/>
        <v>-</v>
      </c>
      <c r="AV71" s="166" t="str">
        <f t="shared" ca="1" si="216"/>
        <v>-</v>
      </c>
      <c r="AW71" s="10"/>
      <c r="AX71" s="166" t="b">
        <f t="shared" si="217"/>
        <v>1</v>
      </c>
      <c r="AY71" s="168" t="b">
        <f t="shared" ca="1" si="303"/>
        <v>1</v>
      </c>
      <c r="AZ71" s="168" t="b">
        <f t="shared" ca="1" si="303"/>
        <v>1</v>
      </c>
      <c r="BA71" s="167">
        <f t="shared" si="261"/>
        <v>3208</v>
      </c>
      <c r="BB71" s="168" t="str">
        <f t="shared" ca="1" si="303"/>
        <v>-</v>
      </c>
      <c r="BC71" s="168" t="str">
        <f t="shared" ca="1" si="303"/>
        <v>-</v>
      </c>
      <c r="BD71" s="168" t="str">
        <f t="shared" ca="1" si="303"/>
        <v>-</v>
      </c>
      <c r="BE71" s="168" t="str">
        <f t="shared" ca="1" si="303"/>
        <v>-</v>
      </c>
      <c r="BF71" s="168" t="str">
        <f t="shared" ca="1" si="303"/>
        <v>-</v>
      </c>
      <c r="BG71" s="168">
        <f t="shared" ca="1" si="303"/>
        <v>1</v>
      </c>
      <c r="BH71" s="168">
        <f t="shared" ca="1" si="303"/>
        <v>1</v>
      </c>
      <c r="BI71" s="168" t="str">
        <f t="shared" ca="1" si="303"/>
        <v>-</v>
      </c>
      <c r="BJ71" s="168" t="str">
        <f t="shared" ca="1" si="303"/>
        <v>-</v>
      </c>
      <c r="BK71" s="10"/>
      <c r="BL71" s="168" t="str">
        <f t="shared" ca="1" si="303"/>
        <v>-</v>
      </c>
      <c r="BM71" s="168" t="str">
        <f t="shared" ca="1" si="303"/>
        <v>-</v>
      </c>
      <c r="BN71" s="168" t="str">
        <f t="shared" ca="1" si="303"/>
        <v>-</v>
      </c>
      <c r="BO71" s="168" t="str">
        <f t="shared" ca="1" si="303"/>
        <v>-</v>
      </c>
      <c r="BP71" s="168" t="str">
        <f t="shared" ca="1" si="303"/>
        <v>-</v>
      </c>
      <c r="BQ71" s="168" t="str">
        <f t="shared" ca="1" si="303"/>
        <v>-</v>
      </c>
      <c r="BR71" s="168" t="str">
        <f t="shared" ca="1" si="303"/>
        <v>-</v>
      </c>
      <c r="BS71" s="168" t="str">
        <f t="shared" ca="1" si="303"/>
        <v>-</v>
      </c>
      <c r="BT71" s="168" t="str">
        <f t="shared" ca="1" si="303"/>
        <v>-</v>
      </c>
      <c r="BU71" s="168" t="str">
        <f t="shared" ca="1" si="303"/>
        <v>-</v>
      </c>
      <c r="BV71" s="168" t="str">
        <f t="shared" ca="1" si="303"/>
        <v>-</v>
      </c>
      <c r="BW71" s="166" t="str" cm="1">
        <f t="array" aca="1" ref="BW71" ca="1">INDEX(i.rev,$K71,BW$15)</f>
        <v>-</v>
      </c>
      <c r="BX71" s="166" t="str" cm="1">
        <f t="array" aca="1" ref="BX71" ca="1">INDEX(i.rev,$K71,BX$15)</f>
        <v>-</v>
      </c>
      <c r="BY71" s="166" t="str" cm="1">
        <f t="array" aca="1" ref="BY71" ca="1">INDEX(i.rev,$K71,BY$15)</f>
        <v>-</v>
      </c>
      <c r="BZ71" s="166" t="str" cm="1">
        <f t="array" aca="1" ref="BZ71" ca="1">INDEX(i.rev,$K71,BZ$15)</f>
        <v>-</v>
      </c>
      <c r="CA71" s="166" t="str" cm="1">
        <f t="array" aca="1" ref="CA71" ca="1">INDEX(i.rev,$K71,CA$15)</f>
        <v>-</v>
      </c>
      <c r="CB71" s="166" t="str" cm="1">
        <f t="array" aca="1" ref="CB71" ca="1">INDEX(i.rev,$K71,CB$15)</f>
        <v>-</v>
      </c>
      <c r="CC71" s="166" t="str" cm="1">
        <f t="array" aca="1" ref="CC71" ca="1">INDEX(i.rev,$K71,CC$15)</f>
        <v>-</v>
      </c>
      <c r="CD71" s="166" t="str" cm="1">
        <f t="array" aca="1" ref="CD71" ca="1">INDEX(i.rev,$K71,CD$15)</f>
        <v>-</v>
      </c>
      <c r="CE71" s="166" t="str" cm="1">
        <f t="array" aca="1" ref="CE71" ca="1">INDEX(i.rev,$K71,CE$15)</f>
        <v>-</v>
      </c>
      <c r="CF71" s="166" t="str" cm="1">
        <f t="array" aca="1" ref="CF71" ca="1">INDEX(i.rev,$K71,CF$15)</f>
        <v>-</v>
      </c>
      <c r="CG71" s="10"/>
      <c r="CH71" s="168" t="str">
        <f t="shared" ca="1" si="290"/>
        <v>-</v>
      </c>
      <c r="CI71" s="168" t="str">
        <f t="shared" ca="1" si="290"/>
        <v>-</v>
      </c>
      <c r="CJ71" s="168" t="str">
        <f t="shared" ca="1" si="290"/>
        <v>-</v>
      </c>
      <c r="CK71" s="168" t="str">
        <f t="shared" ca="1" si="290"/>
        <v>-</v>
      </c>
      <c r="CL71" s="168" t="str">
        <f t="shared" ca="1" si="290"/>
        <v>-</v>
      </c>
      <c r="CM71" s="168" t="str">
        <f t="shared" ca="1" si="290"/>
        <v>-</v>
      </c>
      <c r="CN71" s="168" t="str">
        <f t="shared" ca="1" si="290"/>
        <v>-</v>
      </c>
      <c r="CO71" s="168" t="str">
        <f t="shared" ca="1" si="290"/>
        <v>-</v>
      </c>
      <c r="CP71" s="168">
        <f t="shared" ca="1" si="290"/>
        <v>1</v>
      </c>
      <c r="CQ71" s="168">
        <f t="shared" ca="1" si="290"/>
        <v>1</v>
      </c>
      <c r="CR71" s="168">
        <f t="shared" ca="1" si="290"/>
        <v>0</v>
      </c>
      <c r="CS71" s="168" t="str">
        <f t="shared" ca="1" si="290"/>
        <v>-</v>
      </c>
      <c r="CT71" s="168" t="str">
        <f t="shared" ca="1" si="290"/>
        <v>-</v>
      </c>
      <c r="CU71" s="168" t="str">
        <f t="shared" ca="1" si="290"/>
        <v>-</v>
      </c>
      <c r="CV71" s="168" t="str">
        <f t="shared" ca="1" si="290"/>
        <v>-</v>
      </c>
      <c r="CW71" s="168" t="str">
        <f t="shared" ca="1" si="290"/>
        <v>-</v>
      </c>
      <c r="CX71" s="168" t="str">
        <f t="shared" ca="1" si="282"/>
        <v>-</v>
      </c>
      <c r="CY71" s="168" t="str">
        <f t="shared" ca="1" si="282"/>
        <v>-</v>
      </c>
      <c r="CZ71" s="168">
        <f t="shared" ca="1" si="282"/>
        <v>0</v>
      </c>
      <c r="DA71" s="168" t="str">
        <f t="shared" ca="1" si="282"/>
        <v>-</v>
      </c>
      <c r="DB71" s="168" t="str">
        <f t="shared" ca="1" si="283"/>
        <v>-</v>
      </c>
      <c r="DC71" s="168" t="str">
        <f t="shared" ca="1" si="283"/>
        <v>-</v>
      </c>
      <c r="DD71" s="168" t="str">
        <f t="shared" ca="1" si="283"/>
        <v>-</v>
      </c>
      <c r="DE71" s="168" t="str">
        <f t="shared" ca="1" si="283"/>
        <v>-</v>
      </c>
      <c r="DF71" s="168">
        <f t="shared" ca="1" si="283"/>
        <v>0</v>
      </c>
      <c r="DG71" s="168">
        <f t="shared" ca="1" si="283"/>
        <v>0</v>
      </c>
      <c r="DH71" s="168">
        <f t="shared" ca="1" si="283"/>
        <v>0</v>
      </c>
      <c r="DI71" s="168">
        <f t="shared" ca="1" si="283"/>
        <v>0</v>
      </c>
      <c r="DJ71" s="168">
        <f t="shared" ca="1" si="283"/>
        <v>0</v>
      </c>
      <c r="DK71" s="168">
        <f t="shared" ca="1" si="283"/>
        <v>0</v>
      </c>
      <c r="DL71" s="168">
        <f t="shared" ca="1" si="283"/>
        <v>0</v>
      </c>
      <c r="DM71" s="168" t="str">
        <f t="shared" ca="1" si="283"/>
        <v>-</v>
      </c>
      <c r="DN71" s="168" t="str">
        <f t="shared" ca="1" si="283"/>
        <v>-</v>
      </c>
      <c r="DO71" s="168" t="str">
        <f t="shared" ca="1" si="283"/>
        <v>-</v>
      </c>
      <c r="DP71" s="168" t="str">
        <f t="shared" ca="1" si="283"/>
        <v>-</v>
      </c>
      <c r="DQ71" s="168" t="str">
        <f t="shared" ca="1" si="283"/>
        <v>-</v>
      </c>
      <c r="DR71" s="168" t="str">
        <f t="shared" ca="1" si="284"/>
        <v>-</v>
      </c>
      <c r="DS71" s="168" t="str">
        <f t="shared" ca="1" si="284"/>
        <v>-</v>
      </c>
      <c r="DT71" s="168" t="str">
        <f t="shared" ca="1" si="284"/>
        <v>-</v>
      </c>
      <c r="DU71" s="168" t="str">
        <f t="shared" ca="1" si="284"/>
        <v>-</v>
      </c>
      <c r="DV71" s="168" t="str">
        <f t="shared" ca="1" si="284"/>
        <v>-</v>
      </c>
      <c r="DW71" s="168" t="str">
        <f t="shared" ca="1" si="284"/>
        <v>-</v>
      </c>
      <c r="DX71" s="10"/>
      <c r="DY71" s="168">
        <f t="shared" ca="1" si="284"/>
        <v>1</v>
      </c>
      <c r="DZ71" s="168" t="str">
        <f t="shared" ca="1" si="284"/>
        <v>-</v>
      </c>
      <c r="EA71" s="168" t="str">
        <f t="shared" ca="1" si="284"/>
        <v>-</v>
      </c>
      <c r="EB71" s="168" t="str">
        <f t="shared" ca="1" si="284"/>
        <v>-</v>
      </c>
      <c r="EC71" s="168" t="str">
        <f t="shared" ca="1" si="284"/>
        <v>-</v>
      </c>
      <c r="ED71" s="168" t="b">
        <f t="shared" ca="1" si="284"/>
        <v>0</v>
      </c>
      <c r="EE71" s="168" t="str">
        <f t="shared" ca="1" si="284"/>
        <v>-</v>
      </c>
      <c r="EF71" s="168">
        <f t="shared" ca="1" si="284"/>
        <v>0</v>
      </c>
      <c r="EG71" s="168" t="str">
        <f t="shared" ca="1" si="284"/>
        <v>-</v>
      </c>
      <c r="EH71" s="166" cm="1">
        <f t="array" aca="1" ref="EH71" ca="1">INDEX(i.rev,$K71,EH$15)</f>
        <v>1</v>
      </c>
      <c r="EI71" s="168">
        <f t="shared" ca="1" si="295"/>
        <v>0</v>
      </c>
      <c r="EJ71" s="168">
        <f t="shared" ca="1" si="295"/>
        <v>1</v>
      </c>
      <c r="EK71" s="168">
        <f t="shared" ca="1" si="295"/>
        <v>0</v>
      </c>
      <c r="EL71" s="168">
        <f t="shared" ca="1" si="295"/>
        <v>1</v>
      </c>
      <c r="EM71" s="168">
        <f t="shared" ca="1" si="295"/>
        <v>1</v>
      </c>
      <c r="EN71" s="168">
        <f t="shared" ca="1" si="295"/>
        <v>1</v>
      </c>
      <c r="EO71" s="168">
        <f t="shared" ca="1" si="296"/>
        <v>0</v>
      </c>
      <c r="EP71" s="168">
        <f t="shared" ca="1" si="296"/>
        <v>0</v>
      </c>
      <c r="EQ71" s="168">
        <f t="shared" ca="1" si="296"/>
        <v>0</v>
      </c>
      <c r="ER71" s="168">
        <f t="shared" ca="1" si="296"/>
        <v>0</v>
      </c>
      <c r="ES71" s="168">
        <f t="shared" ca="1" si="296"/>
        <v>0</v>
      </c>
      <c r="ET71" s="168">
        <f t="shared" ca="1" si="296"/>
        <v>0</v>
      </c>
      <c r="EU71" s="168">
        <f t="shared" ca="1" si="296"/>
        <v>0</v>
      </c>
      <c r="EV71" s="168">
        <f t="shared" ca="1" si="296"/>
        <v>0</v>
      </c>
      <c r="EW71" s="168">
        <f t="shared" ca="1" si="296"/>
        <v>0</v>
      </c>
      <c r="EX71" s="168">
        <f t="shared" ca="1" si="296"/>
        <v>0</v>
      </c>
      <c r="EY71" s="166" cm="1">
        <f t="array" aca="1" ref="EY71" ca="1">INDEX(i.rev,$K71,EY$15)</f>
        <v>0</v>
      </c>
      <c r="EZ71" s="168">
        <f t="shared" ca="1" si="297"/>
        <v>0</v>
      </c>
      <c r="FA71" s="166" cm="1">
        <f t="array" aca="1" ref="FA71" ca="1">INDEX(i.rev,$K71,FA$15)</f>
        <v>1</v>
      </c>
      <c r="FB71" s="168">
        <f t="shared" ca="1" si="298"/>
        <v>0</v>
      </c>
      <c r="FC71" s="168">
        <f t="shared" ca="1" si="298"/>
        <v>0</v>
      </c>
      <c r="FD71" s="168">
        <f t="shared" ca="1" si="298"/>
        <v>0</v>
      </c>
      <c r="FE71" s="168">
        <f t="shared" ca="1" si="298"/>
        <v>0</v>
      </c>
      <c r="FF71" s="168">
        <f t="shared" ca="1" si="298"/>
        <v>0</v>
      </c>
      <c r="FG71" s="168">
        <f t="shared" ca="1" si="298"/>
        <v>0</v>
      </c>
      <c r="FH71" s="168">
        <f t="shared" ca="1" si="298"/>
        <v>0</v>
      </c>
      <c r="FI71" s="10">
        <f t="shared" si="305"/>
        <v>0.9</v>
      </c>
      <c r="FJ71" s="199" t="b">
        <f>TRUE</f>
        <v>1</v>
      </c>
      <c r="FK71" s="201">
        <f t="shared" si="304"/>
        <v>1917</v>
      </c>
      <c r="FL71" s="168" t="str">
        <f t="shared" ca="1" si="298"/>
        <v>-</v>
      </c>
      <c r="FM71" s="168" t="str">
        <f t="shared" ca="1" si="298"/>
        <v>-</v>
      </c>
      <c r="FN71" s="168" t="str">
        <f t="shared" ca="1" si="262"/>
        <v>-</v>
      </c>
      <c r="FO71" s="166" t="b">
        <f t="shared" si="223"/>
        <v>0</v>
      </c>
      <c r="FP71" s="166" t="b">
        <f t="shared" si="223"/>
        <v>0</v>
      </c>
      <c r="FQ71" s="166" t="b">
        <f t="shared" si="223"/>
        <v>1</v>
      </c>
      <c r="FR71" s="168">
        <f t="shared" ca="1" si="298"/>
        <v>0</v>
      </c>
      <c r="FS71" s="166">
        <f t="shared" ca="1" si="224"/>
        <v>1</v>
      </c>
      <c r="FT71" s="166">
        <f t="shared" ca="1" si="224"/>
        <v>1</v>
      </c>
      <c r="FU71" s="168" t="str">
        <f t="shared" ca="1" si="298"/>
        <v>-</v>
      </c>
      <c r="FV71" s="168" t="str">
        <f t="shared" ca="1" si="298"/>
        <v>-</v>
      </c>
      <c r="FW71" s="168" t="str">
        <f t="shared" ca="1" si="298"/>
        <v>-</v>
      </c>
      <c r="FX71" s="168" t="str">
        <f t="shared" ca="1" si="298"/>
        <v>-</v>
      </c>
      <c r="FY71" s="168" t="str">
        <f t="shared" ca="1" si="298"/>
        <v>-</v>
      </c>
      <c r="FZ71" s="168" t="str">
        <f t="shared" ca="1" si="298"/>
        <v>-</v>
      </c>
      <c r="GA71" s="168" t="str">
        <f t="shared" ca="1" si="298"/>
        <v>-</v>
      </c>
      <c r="GB71" s="168" t="str">
        <f t="shared" ca="1" si="298"/>
        <v>-</v>
      </c>
      <c r="GC71" s="168" t="str">
        <f t="shared" ca="1" si="298"/>
        <v>-</v>
      </c>
      <c r="GD71" s="168" t="b">
        <f t="shared" ref="GD71:GF71" ca="1" si="308">OFFSET(GD$5,$B71,0)</f>
        <v>1</v>
      </c>
      <c r="GE71" s="168" t="str">
        <f t="shared" ca="1" si="308"/>
        <v>-</v>
      </c>
      <c r="GF71" s="168" t="str">
        <f t="shared" ca="1" si="308"/>
        <v>-</v>
      </c>
      <c r="GG71" s="168" t="str">
        <f t="shared" ca="1" si="225"/>
        <v>-</v>
      </c>
      <c r="GH71" s="168" t="str">
        <f t="shared" ca="1" si="226"/>
        <v>-</v>
      </c>
      <c r="GI71" s="168" t="str">
        <f t="shared" ca="1" si="227"/>
        <v>-</v>
      </c>
      <c r="GJ71" s="168" t="str">
        <f t="shared" ca="1" si="228"/>
        <v>-</v>
      </c>
      <c r="GK71" s="168" t="str">
        <f t="shared" ca="1" si="228"/>
        <v>-</v>
      </c>
      <c r="GL71" s="168" t="str">
        <f t="shared" ca="1" si="228"/>
        <v>-</v>
      </c>
      <c r="GM71" s="168" t="str">
        <f t="shared" ca="1" si="228"/>
        <v>-</v>
      </c>
      <c r="GN71" s="168" t="str">
        <f t="shared" ca="1" si="228"/>
        <v>-</v>
      </c>
      <c r="GO71" s="168" t="str">
        <f t="shared" ref="GO71:GW71" ca="1" si="309">OFFSET(GO$5,$B71,0)</f>
        <v>-</v>
      </c>
      <c r="GP71" s="168" t="str">
        <f t="shared" ca="1" si="309"/>
        <v>-</v>
      </c>
      <c r="GQ71" s="168" t="str">
        <f t="shared" ca="1" si="309"/>
        <v>-</v>
      </c>
      <c r="GR71" s="168" t="str">
        <f t="shared" ca="1" si="309"/>
        <v>-</v>
      </c>
      <c r="GS71" s="168">
        <f t="shared" ca="1" si="309"/>
        <v>500</v>
      </c>
      <c r="GT71" s="168">
        <f t="shared" ca="1" si="309"/>
        <v>500</v>
      </c>
      <c r="GU71" s="168" t="str">
        <f t="shared" ca="1" si="309"/>
        <v>-</v>
      </c>
      <c r="GV71" s="168" t="str">
        <f t="shared" ca="1" si="309"/>
        <v>-</v>
      </c>
      <c r="GW71" s="168" t="str">
        <f t="shared" ca="1" si="309"/>
        <v>-</v>
      </c>
      <c r="GX71" s="193" t="b">
        <v>0</v>
      </c>
      <c r="GY71" s="193">
        <v>0</v>
      </c>
      <c r="GZ71" s="193">
        <v>30</v>
      </c>
      <c r="HA71" s="193">
        <v>30</v>
      </c>
      <c r="HB71" s="193">
        <v>0</v>
      </c>
      <c r="HC71" s="193">
        <v>0</v>
      </c>
      <c r="HD71" s="193">
        <v>30</v>
      </c>
      <c r="HE71" s="193">
        <v>0</v>
      </c>
      <c r="HF71" s="193">
        <v>0</v>
      </c>
      <c r="HG71" s="193">
        <v>30</v>
      </c>
      <c r="HH71" s="193">
        <v>30</v>
      </c>
      <c r="HI71" s="193">
        <v>0</v>
      </c>
      <c r="HJ71" s="193">
        <v>0</v>
      </c>
      <c r="HK71" s="193">
        <v>0</v>
      </c>
      <c r="HL71" s="193">
        <v>0</v>
      </c>
      <c r="HM71" s="193">
        <v>0</v>
      </c>
      <c r="HN71" s="193">
        <v>131.36000000000001</v>
      </c>
      <c r="HO71" s="193">
        <v>0</v>
      </c>
      <c r="HP71" s="193">
        <v>131.36000000000001</v>
      </c>
      <c r="HQ71" s="193">
        <v>131.36000000000001</v>
      </c>
      <c r="HR71" s="193">
        <v>0</v>
      </c>
      <c r="HS71" s="193">
        <v>131.36000000000001</v>
      </c>
      <c r="HT71" s="193">
        <v>131.36000000000001</v>
      </c>
      <c r="HU71" s="193">
        <v>0</v>
      </c>
      <c r="HV71" s="193">
        <v>0</v>
      </c>
      <c r="HW71" s="193">
        <v>131.36000000000001</v>
      </c>
      <c r="HX71" s="193">
        <v>131.36000000000001</v>
      </c>
      <c r="HY71" s="193">
        <v>89.55</v>
      </c>
      <c r="HZ71" s="193">
        <v>131.36000000000001</v>
      </c>
      <c r="IA71" s="193">
        <v>89.55</v>
      </c>
      <c r="IB71" s="193">
        <v>150</v>
      </c>
      <c r="IC71" s="193">
        <v>150</v>
      </c>
      <c r="ID71" s="193">
        <v>0</v>
      </c>
      <c r="IE71" s="193">
        <v>0</v>
      </c>
      <c r="IF71" s="193">
        <v>150</v>
      </c>
      <c r="IG71" s="193">
        <v>0</v>
      </c>
      <c r="IH71" s="193">
        <v>0</v>
      </c>
      <c r="II71" s="193">
        <v>150</v>
      </c>
      <c r="IJ71" s="193">
        <v>150</v>
      </c>
      <c r="IK71" s="193">
        <v>0</v>
      </c>
      <c r="IL71" s="193">
        <v>0</v>
      </c>
      <c r="IM71" s="193">
        <v>0</v>
      </c>
      <c r="IN71" s="193">
        <v>0</v>
      </c>
      <c r="IO71" s="193">
        <v>0</v>
      </c>
      <c r="IP71" s="193">
        <v>0</v>
      </c>
      <c r="IQ71" s="193">
        <v>0</v>
      </c>
      <c r="IR71" s="193">
        <v>0</v>
      </c>
      <c r="IS71" s="193">
        <v>0</v>
      </c>
      <c r="IT71" s="193">
        <v>0</v>
      </c>
      <c r="IU71" s="193">
        <v>0</v>
      </c>
      <c r="IV71" s="193">
        <v>0</v>
      </c>
      <c r="IW71" s="193">
        <v>0</v>
      </c>
      <c r="IX71" s="193">
        <v>0</v>
      </c>
      <c r="IY71" s="193">
        <v>0</v>
      </c>
      <c r="IZ71" s="10"/>
      <c r="JA71" s="166">
        <f t="shared" ca="1" si="229"/>
        <v>4.4999999999999998E-2</v>
      </c>
      <c r="JB71" s="166">
        <f t="shared" ca="1" si="230"/>
        <v>4.4999999999999998E-2</v>
      </c>
      <c r="JC71" s="168">
        <f t="shared" ca="1" si="307"/>
        <v>1</v>
      </c>
      <c r="JD71" s="168">
        <f t="shared" ca="1" si="307"/>
        <v>0</v>
      </c>
      <c r="JE71" s="168">
        <f t="shared" ca="1" si="307"/>
        <v>1</v>
      </c>
      <c r="JF71" s="168">
        <f t="shared" ca="1" si="307"/>
        <v>1</v>
      </c>
      <c r="JG71" s="168">
        <f t="shared" ca="1" si="307"/>
        <v>0</v>
      </c>
      <c r="JH71" s="199">
        <v>50</v>
      </c>
      <c r="JI71" s="199">
        <v>50</v>
      </c>
      <c r="JJ71" s="199">
        <v>50</v>
      </c>
      <c r="JK71" s="199">
        <v>50</v>
      </c>
      <c r="JL71" s="166">
        <f t="shared" ca="1" si="299"/>
        <v>1</v>
      </c>
      <c r="JM71" s="166">
        <f t="shared" ca="1" si="300"/>
        <v>1</v>
      </c>
      <c r="JN71" s="166">
        <f t="shared" ca="1" si="301"/>
        <v>1</v>
      </c>
      <c r="JO71" s="166">
        <f t="shared" ca="1" si="232"/>
        <v>1</v>
      </c>
      <c r="JP71" s="166">
        <f t="shared" ca="1" si="232"/>
        <v>1</v>
      </c>
      <c r="JQ71" s="168">
        <f t="shared" ca="1" si="307"/>
        <v>1</v>
      </c>
      <c r="JR71" s="10"/>
      <c r="JS71" s="168">
        <f t="shared" ca="1" si="307"/>
        <v>1</v>
      </c>
      <c r="JT71" s="166">
        <f t="shared" ca="1" si="233"/>
        <v>1</v>
      </c>
      <c r="JU71" s="168">
        <f t="shared" ca="1" si="307"/>
        <v>1</v>
      </c>
      <c r="JV71" s="168">
        <f t="shared" ca="1" si="307"/>
        <v>1</v>
      </c>
      <c r="JW71" s="168">
        <f t="shared" ca="1" si="307"/>
        <v>1</v>
      </c>
      <c r="JX71" s="168">
        <f t="shared" ca="1" si="307"/>
        <v>1</v>
      </c>
      <c r="JY71" s="168">
        <f t="shared" ca="1" si="307"/>
        <v>1</v>
      </c>
      <c r="JZ71" s="168">
        <f t="shared" ca="1" si="307"/>
        <v>1</v>
      </c>
      <c r="KA71" s="166">
        <f t="shared" ca="1" si="234"/>
        <v>1</v>
      </c>
      <c r="KB71" s="166">
        <f t="shared" ca="1" si="235"/>
        <v>1</v>
      </c>
      <c r="KC71" s="166">
        <f t="shared" ca="1" si="236"/>
        <v>1</v>
      </c>
      <c r="KD71" s="166" t="str">
        <f t="shared" ca="1" si="237"/>
        <v>-</v>
      </c>
      <c r="KE71" s="166" t="str">
        <f t="shared" ca="1" si="238"/>
        <v>-</v>
      </c>
      <c r="KF71" s="166" t="str">
        <f t="shared" ca="1" si="239"/>
        <v>-</v>
      </c>
      <c r="KG71" s="166" t="b">
        <f t="shared" ca="1" si="240"/>
        <v>0</v>
      </c>
      <c r="KH71" s="168">
        <f t="shared" ca="1" si="307"/>
        <v>0</v>
      </c>
      <c r="KI71" s="27">
        <v>0</v>
      </c>
    </row>
    <row r="72" spans="1:295" s="148" customFormat="1" outlineLevel="1">
      <c r="A72" s="126">
        <f t="shared" si="13"/>
        <v>67</v>
      </c>
      <c r="B72" s="126">
        <f t="shared" si="292"/>
        <v>13</v>
      </c>
      <c r="C72" s="148">
        <v>102</v>
      </c>
      <c r="D72" s="148" t="s">
        <v>884</v>
      </c>
      <c r="E72" s="148" t="b">
        <v>1</v>
      </c>
      <c r="F72" s="148" t="b">
        <v>0</v>
      </c>
      <c r="G72" s="148" t="b">
        <f t="shared" ref="G72:G77" si="310">E72</f>
        <v>1</v>
      </c>
      <c r="H72" s="144">
        <v>3</v>
      </c>
      <c r="I72" s="32">
        <v>2</v>
      </c>
      <c r="J72" s="144">
        <f t="shared" ref="J72:Y87" ca="1" si="311">OFFSET(J72,-1,0)</f>
        <v>1</v>
      </c>
      <c r="K72" s="144">
        <f t="shared" ca="1" si="311"/>
        <v>1</v>
      </c>
      <c r="L72" s="144">
        <f t="shared" ca="1" si="311"/>
        <v>1</v>
      </c>
      <c r="M72" s="144">
        <f t="shared" ca="1" si="311"/>
        <v>1</v>
      </c>
      <c r="N72" s="144">
        <f t="shared" ca="1" si="311"/>
        <v>1</v>
      </c>
      <c r="O72" s="144">
        <f t="shared" ca="1" si="311"/>
        <v>1</v>
      </c>
      <c r="P72" s="144">
        <f t="shared" ca="1" si="311"/>
        <v>1</v>
      </c>
      <c r="Q72" s="144">
        <f t="shared" ca="1" si="311"/>
        <v>1</v>
      </c>
      <c r="R72" s="144">
        <f t="shared" ca="1" si="311"/>
        <v>2</v>
      </c>
      <c r="S72" s="144">
        <f t="shared" ca="1" si="311"/>
        <v>1</v>
      </c>
      <c r="T72" s="199">
        <v>2</v>
      </c>
      <c r="U72" s="144">
        <f t="shared" ca="1" si="311"/>
        <v>1</v>
      </c>
      <c r="V72" s="144">
        <f t="shared" ca="1" si="311"/>
        <v>1</v>
      </c>
      <c r="W72" s="144">
        <f t="shared" ca="1" si="311"/>
        <v>1</v>
      </c>
      <c r="X72" s="144">
        <f t="shared" ca="1" si="311"/>
        <v>1</v>
      </c>
      <c r="Y72" s="144">
        <f t="shared" ca="1" si="311"/>
        <v>1</v>
      </c>
      <c r="AA72" s="162" t="str" cm="1">
        <f t="array" aca="1" ref="AA72" ca="1">TEXT(LEFT(OFFSET(AA72,-1,0),5)+1,"00000")&amp;MID(OFFSET(AA72,-1,0),6,FIND(" ",OFFSET(AA72,-1,0),7)-5)
&amp;INDEX(DataMaster!$B$10:$B$12,$I72)&amp;IF($J72=1,""," Risk"&amp;INDEX(i.risk_aversion,$J72,1))&amp;IF($K72=1,""," REV"&amp;INDEX(DataMaster!$B$54:$B$58,$K72))&amp;IF($L72=1,""," Minroe"&amp;INDEX(minroe,$L72))&amp;IF($M72=1,""," Overdraw"&amp;INDEX(overdraw,$M72))
&amp;IF($N72=1,""," Mach"&amp;INDEX(i.mach_option,$N72))
&amp;IF($O72=1,""," Interest"&amp;INDEX(i.interest_rate,$O72))&amp;IF($P72=1,""," Opp cost"&amp;INDEX(i.opp_cost_capital,$P72))&amp;IF($Q72=1,""," Casual_ub"&amp;INDEX(i.casual_ub,$Q72))&amp;IF($R72=1,""," Cropgraze"&amp;INDEX(i.cropgraze_inc,$R72))
&amp;IF($S72=1,""," Yield"&amp;INDEX(i.all_rot_yield,$S72))&amp;IF($T72=1,""," Pasture"&amp;INDEX(i.pasture_prod,$T72))&amp;IF($U72=1,""," Scan"&amp;INDEX(i.scan,$U72))
&amp;IF($JL72=1,""," WP"&amp;TEXT($JL72*100,"000p"))&amp;IF($JM72=1,""," MP"&amp;TEXT($JM72*100,"000p"))&amp;IF($JN72=1,""," GP"&amp;TEXT($JN72*100,"000p"))&amp;IF($JO72=1,""," Can"&amp;TEXT($JO72*100,"000p"))
&amp;" (F"&amp;3+IFERROR(1*$CH72,0)+IFERROR(1*$CI72,0)&amp;3-IFERROR(1*NOT($CK72),0)&amp;"N"&amp;$CP72&amp;$CQ72&amp;")"
&amp;IFERROR(" pas%"&amp;FK72/2130*100,"")&amp;IFERROR(" SR "&amp;FM72/1,"")&amp;IFERROR(" Sup "&amp;FN72/1,"")&amp;IF(JH72=50," 50 percentile prices","")&amp;IFERROR(" Min_sale_age_"&amp;GV72/1,"")&amp;IF($GX72=TRUE," Rot_constrained","")</f>
        <v>612500032 DSP CropgrazeFALSE Pasture0.85 (F33N11) pas%15</v>
      </c>
      <c r="AB72" s="10" t="str">
        <f ca="1">IF(COUNTIF(AA$5:AA72,AA72)=1,"-","Dup")</f>
        <v>-</v>
      </c>
      <c r="AC72" s="10"/>
      <c r="AD72" s="167" t="b">
        <v>0</v>
      </c>
      <c r="AE72" s="167" t="b">
        <v>0</v>
      </c>
      <c r="AF72" s="167" t="b">
        <v>0</v>
      </c>
      <c r="AG72" s="167" t="b">
        <v>0</v>
      </c>
      <c r="AH72" s="167" t="b">
        <v>0</v>
      </c>
      <c r="AI72" s="167" t="b">
        <v>1</v>
      </c>
      <c r="AJ72" s="10"/>
      <c r="AK72" s="166" t="b">
        <f t="shared" si="214"/>
        <v>0</v>
      </c>
      <c r="AL72" s="166" t="str">
        <f t="shared" si="214"/>
        <v>-</v>
      </c>
      <c r="AM72" s="166" t="b">
        <f t="shared" si="214"/>
        <v>0</v>
      </c>
      <c r="AN72" s="166" t="b">
        <f t="shared" si="214"/>
        <v>1</v>
      </c>
      <c r="AO72" s="166" t="b">
        <f t="shared" si="214"/>
        <v>0</v>
      </c>
      <c r="AP72" s="166" t="b">
        <f t="shared" si="214"/>
        <v>0</v>
      </c>
      <c r="AQ72" s="166">
        <f t="shared" ca="1" si="215"/>
        <v>0</v>
      </c>
      <c r="AR72" s="166" t="b">
        <f t="shared" ca="1" si="216"/>
        <v>0</v>
      </c>
      <c r="AS72" s="166" t="b">
        <f t="shared" ca="1" si="216"/>
        <v>0</v>
      </c>
      <c r="AT72" s="166" t="str">
        <f t="shared" ca="1" si="216"/>
        <v>-</v>
      </c>
      <c r="AU72" s="166" t="str">
        <f t="shared" ca="1" si="216"/>
        <v>-</v>
      </c>
      <c r="AV72" s="166" t="str">
        <f t="shared" ca="1" si="216"/>
        <v>-</v>
      </c>
      <c r="AW72" s="10"/>
      <c r="AX72" s="166" t="b">
        <f t="shared" si="217"/>
        <v>1</v>
      </c>
      <c r="AY72" s="168" t="b">
        <f t="shared" ref="AY72:BV83" ca="1" si="312">OFFSET(AY$5,$B72,0)</f>
        <v>1</v>
      </c>
      <c r="AZ72" s="168" t="b">
        <f t="shared" ca="1" si="312"/>
        <v>1</v>
      </c>
      <c r="BA72" s="167">
        <f t="shared" si="261"/>
        <v>3208</v>
      </c>
      <c r="BB72" s="168" t="str">
        <f t="shared" ca="1" si="312"/>
        <v>-</v>
      </c>
      <c r="BC72" s="168" t="str">
        <f t="shared" ca="1" si="312"/>
        <v>-</v>
      </c>
      <c r="BD72" s="168" t="str">
        <f t="shared" ca="1" si="312"/>
        <v>-</v>
      </c>
      <c r="BE72" s="168" t="str">
        <f t="shared" ca="1" si="312"/>
        <v>-</v>
      </c>
      <c r="BF72" s="168" t="str">
        <f t="shared" ca="1" si="312"/>
        <v>-</v>
      </c>
      <c r="BG72" s="168">
        <f t="shared" ca="1" si="312"/>
        <v>1</v>
      </c>
      <c r="BH72" s="168">
        <f t="shared" ca="1" si="312"/>
        <v>1</v>
      </c>
      <c r="BI72" s="168" t="str">
        <f t="shared" ca="1" si="312"/>
        <v>-</v>
      </c>
      <c r="BJ72" s="168" t="str">
        <f t="shared" ca="1" si="312"/>
        <v>-</v>
      </c>
      <c r="BK72" s="10"/>
      <c r="BL72" s="168" t="str">
        <f t="shared" ca="1" si="312"/>
        <v>-</v>
      </c>
      <c r="BM72" s="168" t="str">
        <f t="shared" ca="1" si="312"/>
        <v>-</v>
      </c>
      <c r="BN72" s="168" t="str">
        <f t="shared" ca="1" si="312"/>
        <v>-</v>
      </c>
      <c r="BO72" s="168" t="str">
        <f t="shared" ca="1" si="312"/>
        <v>-</v>
      </c>
      <c r="BP72" s="168" t="str">
        <f t="shared" ca="1" si="312"/>
        <v>-</v>
      </c>
      <c r="BQ72" s="168" t="str">
        <f t="shared" ca="1" si="312"/>
        <v>-</v>
      </c>
      <c r="BR72" s="168" t="str">
        <f t="shared" ca="1" si="312"/>
        <v>-</v>
      </c>
      <c r="BS72" s="168" t="str">
        <f t="shared" ca="1" si="312"/>
        <v>-</v>
      </c>
      <c r="BT72" s="168" t="str">
        <f t="shared" ca="1" si="312"/>
        <v>-</v>
      </c>
      <c r="BU72" s="168" t="str">
        <f t="shared" ca="1" si="312"/>
        <v>-</v>
      </c>
      <c r="BV72" s="168" t="str">
        <f t="shared" ca="1" si="312"/>
        <v>-</v>
      </c>
      <c r="BW72" s="166" t="str" cm="1">
        <f t="array" aca="1" ref="BW72" ca="1">INDEX(i.rev,$K72,BW$15)</f>
        <v>-</v>
      </c>
      <c r="BX72" s="166" t="str" cm="1">
        <f t="array" aca="1" ref="BX72" ca="1">INDEX(i.rev,$K72,BX$15)</f>
        <v>-</v>
      </c>
      <c r="BY72" s="166" t="str" cm="1">
        <f t="array" aca="1" ref="BY72" ca="1">INDEX(i.rev,$K72,BY$15)</f>
        <v>-</v>
      </c>
      <c r="BZ72" s="166" t="str" cm="1">
        <f t="array" aca="1" ref="BZ72" ca="1">INDEX(i.rev,$K72,BZ$15)</f>
        <v>-</v>
      </c>
      <c r="CA72" s="166" t="str" cm="1">
        <f t="array" aca="1" ref="CA72" ca="1">INDEX(i.rev,$K72,CA$15)</f>
        <v>-</v>
      </c>
      <c r="CB72" s="166" t="str" cm="1">
        <f t="array" aca="1" ref="CB72" ca="1">INDEX(i.rev,$K72,CB$15)</f>
        <v>-</v>
      </c>
      <c r="CC72" s="166" t="str" cm="1">
        <f t="array" aca="1" ref="CC72" ca="1">INDEX(i.rev,$K72,CC$15)</f>
        <v>-</v>
      </c>
      <c r="CD72" s="166" t="str" cm="1">
        <f t="array" aca="1" ref="CD72" ca="1">INDEX(i.rev,$K72,CD$15)</f>
        <v>-</v>
      </c>
      <c r="CE72" s="166" t="str" cm="1">
        <f t="array" aca="1" ref="CE72" ca="1">INDEX(i.rev,$K72,CE$15)</f>
        <v>-</v>
      </c>
      <c r="CF72" s="166" t="str" cm="1">
        <f t="array" aca="1" ref="CF72" ca="1">INDEX(i.rev,$K72,CF$15)</f>
        <v>-</v>
      </c>
      <c r="CG72" s="10"/>
      <c r="CH72" s="168" t="str">
        <f t="shared" ref="CH72:CW76" ca="1" si="313">OFFSET(CH$5,$B72,0)</f>
        <v>-</v>
      </c>
      <c r="CI72" s="168" t="str">
        <f t="shared" ca="1" si="313"/>
        <v>-</v>
      </c>
      <c r="CJ72" s="168" t="str">
        <f t="shared" ca="1" si="313"/>
        <v>-</v>
      </c>
      <c r="CK72" s="168" t="str">
        <f t="shared" ca="1" si="313"/>
        <v>-</v>
      </c>
      <c r="CL72" s="168" t="str">
        <f t="shared" ca="1" si="313"/>
        <v>-</v>
      </c>
      <c r="CM72" s="168" t="str">
        <f t="shared" ca="1" si="313"/>
        <v>-</v>
      </c>
      <c r="CN72" s="168" t="str">
        <f t="shared" ca="1" si="313"/>
        <v>-</v>
      </c>
      <c r="CO72" s="168" t="str">
        <f t="shared" ca="1" si="313"/>
        <v>-</v>
      </c>
      <c r="CP72" s="168">
        <f t="shared" ca="1" si="313"/>
        <v>1</v>
      </c>
      <c r="CQ72" s="168">
        <f t="shared" ca="1" si="313"/>
        <v>1</v>
      </c>
      <c r="CR72" s="168">
        <f t="shared" ca="1" si="313"/>
        <v>0</v>
      </c>
      <c r="CS72" s="168" t="str">
        <f t="shared" ca="1" si="313"/>
        <v>-</v>
      </c>
      <c r="CT72" s="168" t="str">
        <f t="shared" ca="1" si="313"/>
        <v>-</v>
      </c>
      <c r="CU72" s="168" t="str">
        <f t="shared" ca="1" si="313"/>
        <v>-</v>
      </c>
      <c r="CV72" s="168" t="str">
        <f t="shared" ca="1" si="313"/>
        <v>-</v>
      </c>
      <c r="CW72" s="168" t="str">
        <f t="shared" ca="1" si="313"/>
        <v>-</v>
      </c>
      <c r="CX72" s="168" t="str">
        <f t="shared" ca="1" si="282"/>
        <v>-</v>
      </c>
      <c r="CY72" s="168" t="str">
        <f t="shared" ca="1" si="282"/>
        <v>-</v>
      </c>
      <c r="CZ72" s="168">
        <f t="shared" ca="1" si="282"/>
        <v>0</v>
      </c>
      <c r="DA72" s="168" t="str">
        <f t="shared" ca="1" si="282"/>
        <v>-</v>
      </c>
      <c r="DB72" s="168" t="str">
        <f t="shared" ref="DB72:DQ81" ca="1" si="314">OFFSET(DB$5,$B72,0)</f>
        <v>-</v>
      </c>
      <c r="DC72" s="168" t="str">
        <f t="shared" ca="1" si="314"/>
        <v>-</v>
      </c>
      <c r="DD72" s="168" t="str">
        <f t="shared" ca="1" si="314"/>
        <v>-</v>
      </c>
      <c r="DE72" s="168" t="str">
        <f t="shared" ca="1" si="314"/>
        <v>-</v>
      </c>
      <c r="DF72" s="168">
        <f t="shared" ca="1" si="314"/>
        <v>0</v>
      </c>
      <c r="DG72" s="168">
        <f t="shared" ca="1" si="314"/>
        <v>0</v>
      </c>
      <c r="DH72" s="168">
        <f t="shared" ca="1" si="314"/>
        <v>0</v>
      </c>
      <c r="DI72" s="168">
        <f t="shared" ca="1" si="314"/>
        <v>0</v>
      </c>
      <c r="DJ72" s="168">
        <f t="shared" ca="1" si="314"/>
        <v>0</v>
      </c>
      <c r="DK72" s="168">
        <f t="shared" ca="1" si="314"/>
        <v>0</v>
      </c>
      <c r="DL72" s="168">
        <f t="shared" ca="1" si="314"/>
        <v>0</v>
      </c>
      <c r="DM72" s="168" t="str">
        <f t="shared" ca="1" si="314"/>
        <v>-</v>
      </c>
      <c r="DN72" s="168" t="str">
        <f t="shared" ca="1" si="314"/>
        <v>-</v>
      </c>
      <c r="DO72" s="168" t="str">
        <f t="shared" ca="1" si="314"/>
        <v>-</v>
      </c>
      <c r="DP72" s="168" t="str">
        <f t="shared" ca="1" si="314"/>
        <v>-</v>
      </c>
      <c r="DQ72" s="168" t="str">
        <f t="shared" ca="1" si="314"/>
        <v>-</v>
      </c>
      <c r="DR72" s="168" t="str">
        <f t="shared" ref="DR72:EG87" ca="1" si="315">OFFSET(DR$5,$B72,0)</f>
        <v>-</v>
      </c>
      <c r="DS72" s="168" t="str">
        <f t="shared" ca="1" si="315"/>
        <v>-</v>
      </c>
      <c r="DT72" s="168" t="str">
        <f t="shared" ca="1" si="315"/>
        <v>-</v>
      </c>
      <c r="DU72" s="168" t="str">
        <f t="shared" ca="1" si="315"/>
        <v>-</v>
      </c>
      <c r="DV72" s="168" t="str">
        <f t="shared" ca="1" si="315"/>
        <v>-</v>
      </c>
      <c r="DW72" s="168" t="str">
        <f t="shared" ca="1" si="315"/>
        <v>-</v>
      </c>
      <c r="DX72" s="10"/>
      <c r="DY72" s="168">
        <f t="shared" ca="1" si="315"/>
        <v>1</v>
      </c>
      <c r="DZ72" s="168" t="str">
        <f t="shared" ca="1" si="315"/>
        <v>-</v>
      </c>
      <c r="EA72" s="168" t="str">
        <f t="shared" ca="1" si="315"/>
        <v>-</v>
      </c>
      <c r="EB72" s="168" t="str">
        <f t="shared" ca="1" si="315"/>
        <v>-</v>
      </c>
      <c r="EC72" s="168" t="str">
        <f t="shared" ca="1" si="315"/>
        <v>-</v>
      </c>
      <c r="ED72" s="168" t="b">
        <f t="shared" ca="1" si="315"/>
        <v>0</v>
      </c>
      <c r="EE72" s="168" t="str">
        <f t="shared" ca="1" si="315"/>
        <v>-</v>
      </c>
      <c r="EF72" s="168">
        <f t="shared" ca="1" si="315"/>
        <v>0</v>
      </c>
      <c r="EG72" s="168" t="str">
        <f t="shared" ca="1" si="315"/>
        <v>-</v>
      </c>
      <c r="EH72" s="166" cm="1">
        <f t="array" aca="1" ref="EH72" ca="1">INDEX(i.rev,$K72,EH$15)</f>
        <v>1</v>
      </c>
      <c r="EI72" s="168">
        <f t="shared" ref="EI72:EX87" ca="1" si="316">OFFSET(EI$5,$B72,0)</f>
        <v>0</v>
      </c>
      <c r="EJ72" s="168">
        <f t="shared" ca="1" si="316"/>
        <v>1</v>
      </c>
      <c r="EK72" s="168">
        <f t="shared" ca="1" si="316"/>
        <v>0</v>
      </c>
      <c r="EL72" s="168">
        <f t="shared" ca="1" si="316"/>
        <v>1</v>
      </c>
      <c r="EM72" s="168">
        <f t="shared" ca="1" si="316"/>
        <v>1</v>
      </c>
      <c r="EN72" s="168">
        <f t="shared" ca="1" si="316"/>
        <v>1</v>
      </c>
      <c r="EO72" s="168">
        <f t="shared" ca="1" si="316"/>
        <v>0</v>
      </c>
      <c r="EP72" s="168">
        <f t="shared" ca="1" si="316"/>
        <v>0</v>
      </c>
      <c r="EQ72" s="168">
        <f t="shared" ca="1" si="316"/>
        <v>0</v>
      </c>
      <c r="ER72" s="168">
        <f t="shared" ca="1" si="316"/>
        <v>0</v>
      </c>
      <c r="ES72" s="168">
        <f t="shared" ca="1" si="316"/>
        <v>0</v>
      </c>
      <c r="ET72" s="168">
        <f t="shared" ca="1" si="316"/>
        <v>0</v>
      </c>
      <c r="EU72" s="168">
        <f t="shared" ca="1" si="316"/>
        <v>0</v>
      </c>
      <c r="EV72" s="168">
        <f t="shared" ca="1" si="316"/>
        <v>0</v>
      </c>
      <c r="EW72" s="168">
        <f t="shared" ca="1" si="316"/>
        <v>0</v>
      </c>
      <c r="EX72" s="168">
        <f t="shared" ca="1" si="316"/>
        <v>0</v>
      </c>
      <c r="EY72" s="166" cm="1">
        <f t="array" aca="1" ref="EY72" ca="1">INDEX(i.rev,$K72,EY$15)</f>
        <v>0</v>
      </c>
      <c r="EZ72" s="168">
        <f t="shared" ca="1" si="297"/>
        <v>0</v>
      </c>
      <c r="FA72" s="166" cm="1">
        <f t="array" aca="1" ref="FA72" ca="1">INDEX(i.rev,$K72,FA$15)</f>
        <v>1</v>
      </c>
      <c r="FB72" s="168">
        <f t="shared" ref="FB72:GF77" ca="1" si="317">OFFSET(FB$5,$B72,0)</f>
        <v>0</v>
      </c>
      <c r="FC72" s="168">
        <f t="shared" ca="1" si="317"/>
        <v>0</v>
      </c>
      <c r="FD72" s="168">
        <f t="shared" ca="1" si="317"/>
        <v>0</v>
      </c>
      <c r="FE72" s="168">
        <f t="shared" ca="1" si="317"/>
        <v>0</v>
      </c>
      <c r="FF72" s="168">
        <f t="shared" ca="1" si="317"/>
        <v>0</v>
      </c>
      <c r="FG72" s="168">
        <f t="shared" ca="1" si="317"/>
        <v>0</v>
      </c>
      <c r="FH72" s="168">
        <f t="shared" ca="1" si="317"/>
        <v>0</v>
      </c>
      <c r="FI72" s="10">
        <v>0.15</v>
      </c>
      <c r="FJ72" s="199" t="b">
        <f>TRUE</f>
        <v>1</v>
      </c>
      <c r="FK72" s="201">
        <f>$FK$44*FI72</f>
        <v>319.5</v>
      </c>
      <c r="FL72" s="168" t="str">
        <f t="shared" ca="1" si="317"/>
        <v>-</v>
      </c>
      <c r="FM72" s="168" t="str">
        <f t="shared" ca="1" si="317"/>
        <v>-</v>
      </c>
      <c r="FN72" s="168" t="str">
        <f t="shared" ca="1" si="262"/>
        <v>-</v>
      </c>
      <c r="FO72" s="166" t="b">
        <f t="shared" si="223"/>
        <v>0</v>
      </c>
      <c r="FP72" s="166" t="b">
        <f t="shared" si="223"/>
        <v>0</v>
      </c>
      <c r="FQ72" s="166" t="b">
        <f t="shared" si="223"/>
        <v>1</v>
      </c>
      <c r="FR72" s="168">
        <f t="shared" ca="1" si="317"/>
        <v>0</v>
      </c>
      <c r="FS72" s="166">
        <f t="shared" ca="1" si="224"/>
        <v>1</v>
      </c>
      <c r="FT72" s="166">
        <f t="shared" ca="1" si="224"/>
        <v>1</v>
      </c>
      <c r="FU72" s="168" t="str">
        <f t="shared" ca="1" si="317"/>
        <v>-</v>
      </c>
      <c r="FV72" s="168" t="str">
        <f t="shared" ca="1" si="317"/>
        <v>-</v>
      </c>
      <c r="FW72" s="168" t="str">
        <f t="shared" ca="1" si="317"/>
        <v>-</v>
      </c>
      <c r="FX72" s="168" t="str">
        <f t="shared" ca="1" si="317"/>
        <v>-</v>
      </c>
      <c r="FY72" s="168" t="str">
        <f t="shared" ca="1" si="317"/>
        <v>-</v>
      </c>
      <c r="FZ72" s="168" t="str">
        <f t="shared" ca="1" si="317"/>
        <v>-</v>
      </c>
      <c r="GA72" s="168" t="str">
        <f t="shared" ca="1" si="317"/>
        <v>-</v>
      </c>
      <c r="GB72" s="168" t="str">
        <f t="shared" ca="1" si="317"/>
        <v>-</v>
      </c>
      <c r="GC72" s="168" t="str">
        <f t="shared" ca="1" si="317"/>
        <v>-</v>
      </c>
      <c r="GD72" s="168" t="b">
        <f t="shared" ca="1" si="317"/>
        <v>1</v>
      </c>
      <c r="GE72" s="168" t="str">
        <f t="shared" ca="1" si="317"/>
        <v>-</v>
      </c>
      <c r="GF72" s="168" t="str">
        <f t="shared" ca="1" si="317"/>
        <v>-</v>
      </c>
      <c r="GG72" s="168" t="str">
        <f t="shared" ca="1" si="225"/>
        <v>-</v>
      </c>
      <c r="GH72" s="168" t="str">
        <f t="shared" ca="1" si="226"/>
        <v>-</v>
      </c>
      <c r="GI72" s="168" t="str">
        <f t="shared" ca="1" si="226"/>
        <v>-</v>
      </c>
      <c r="GJ72" s="168" t="str">
        <f t="shared" ca="1" si="226"/>
        <v>-</v>
      </c>
      <c r="GK72" s="168" t="str">
        <f t="shared" ca="1" si="226"/>
        <v>-</v>
      </c>
      <c r="GL72" s="168" t="str">
        <f t="shared" ca="1" si="226"/>
        <v>-</v>
      </c>
      <c r="GM72" s="168" t="str">
        <f t="shared" ca="1" si="226"/>
        <v>-</v>
      </c>
      <c r="GN72" s="168" t="str">
        <f t="shared" ca="1" si="226"/>
        <v>-</v>
      </c>
      <c r="GO72" s="168" t="str">
        <f t="shared" ca="1" si="226"/>
        <v>-</v>
      </c>
      <c r="GP72" s="168" t="str">
        <f t="shared" ca="1" si="226"/>
        <v>-</v>
      </c>
      <c r="GQ72" s="168" t="str">
        <f t="shared" ca="1" si="226"/>
        <v>-</v>
      </c>
      <c r="GR72" s="168" t="str">
        <f t="shared" ca="1" si="226"/>
        <v>-</v>
      </c>
      <c r="GS72" s="168">
        <f t="shared" ca="1" si="226"/>
        <v>500</v>
      </c>
      <c r="GT72" s="168">
        <f t="shared" ca="1" si="226"/>
        <v>500</v>
      </c>
      <c r="GU72" s="168" t="str">
        <f t="shared" ca="1" si="226"/>
        <v>-</v>
      </c>
      <c r="GV72" s="168" t="str">
        <f t="shared" ca="1" si="226"/>
        <v>-</v>
      </c>
      <c r="GW72" s="168" t="str">
        <f t="shared" ca="1" si="226"/>
        <v>-</v>
      </c>
      <c r="GX72" s="193" t="b">
        <v>0</v>
      </c>
      <c r="GY72" s="193">
        <v>0</v>
      </c>
      <c r="GZ72" s="193">
        <v>30</v>
      </c>
      <c r="HA72" s="193">
        <v>30</v>
      </c>
      <c r="HB72" s="193">
        <v>0</v>
      </c>
      <c r="HC72" s="193">
        <v>0</v>
      </c>
      <c r="HD72" s="193">
        <v>30</v>
      </c>
      <c r="HE72" s="193">
        <v>0</v>
      </c>
      <c r="HF72" s="193">
        <v>0</v>
      </c>
      <c r="HG72" s="193">
        <v>30</v>
      </c>
      <c r="HH72" s="193">
        <v>30</v>
      </c>
      <c r="HI72" s="193">
        <v>0</v>
      </c>
      <c r="HJ72" s="193">
        <v>0</v>
      </c>
      <c r="HK72" s="193">
        <v>0</v>
      </c>
      <c r="HL72" s="193">
        <v>0</v>
      </c>
      <c r="HM72" s="193">
        <v>0</v>
      </c>
      <c r="HN72" s="193">
        <v>131.36000000000001</v>
      </c>
      <c r="HO72" s="193">
        <v>0</v>
      </c>
      <c r="HP72" s="193">
        <v>131.36000000000001</v>
      </c>
      <c r="HQ72" s="193">
        <v>131.36000000000001</v>
      </c>
      <c r="HR72" s="193">
        <v>0</v>
      </c>
      <c r="HS72" s="193">
        <v>131.36000000000001</v>
      </c>
      <c r="HT72" s="193">
        <v>131.36000000000001</v>
      </c>
      <c r="HU72" s="193">
        <v>0</v>
      </c>
      <c r="HV72" s="193">
        <v>0</v>
      </c>
      <c r="HW72" s="193">
        <v>131.36000000000001</v>
      </c>
      <c r="HX72" s="193">
        <v>131.36000000000001</v>
      </c>
      <c r="HY72" s="193">
        <v>89.55</v>
      </c>
      <c r="HZ72" s="193">
        <v>131.36000000000001</v>
      </c>
      <c r="IA72" s="193">
        <v>89.55</v>
      </c>
      <c r="IB72" s="193">
        <v>150</v>
      </c>
      <c r="IC72" s="193">
        <v>150</v>
      </c>
      <c r="ID72" s="193">
        <v>0</v>
      </c>
      <c r="IE72" s="193">
        <v>0</v>
      </c>
      <c r="IF72" s="193">
        <v>150</v>
      </c>
      <c r="IG72" s="193">
        <v>0</v>
      </c>
      <c r="IH72" s="193">
        <v>0</v>
      </c>
      <c r="II72" s="193">
        <v>150</v>
      </c>
      <c r="IJ72" s="193">
        <v>150</v>
      </c>
      <c r="IK72" s="193">
        <v>0</v>
      </c>
      <c r="IL72" s="193">
        <v>0</v>
      </c>
      <c r="IM72" s="193">
        <v>0</v>
      </c>
      <c r="IN72" s="193">
        <v>0</v>
      </c>
      <c r="IO72" s="193">
        <v>0</v>
      </c>
      <c r="IP72" s="193">
        <v>0</v>
      </c>
      <c r="IQ72" s="193">
        <v>0</v>
      </c>
      <c r="IR72" s="193">
        <v>0</v>
      </c>
      <c r="IS72" s="193">
        <v>0</v>
      </c>
      <c r="IT72" s="193">
        <v>0</v>
      </c>
      <c r="IU72" s="193">
        <v>0</v>
      </c>
      <c r="IV72" s="193">
        <v>0</v>
      </c>
      <c r="IW72" s="193">
        <v>0</v>
      </c>
      <c r="IX72" s="193">
        <v>0</v>
      </c>
      <c r="IY72" s="193">
        <v>0</v>
      </c>
      <c r="IZ72" s="10"/>
      <c r="JA72" s="166">
        <f t="shared" ca="1" si="229"/>
        <v>4.4999999999999998E-2</v>
      </c>
      <c r="JB72" s="166">
        <f t="shared" ca="1" si="230"/>
        <v>4.4999999999999998E-2</v>
      </c>
      <c r="JC72" s="168">
        <f t="shared" ca="1" si="307"/>
        <v>1</v>
      </c>
      <c r="JD72" s="168">
        <f t="shared" ca="1" si="307"/>
        <v>0</v>
      </c>
      <c r="JE72" s="168">
        <f t="shared" ca="1" si="307"/>
        <v>1</v>
      </c>
      <c r="JF72" s="168">
        <f t="shared" ca="1" si="307"/>
        <v>1</v>
      </c>
      <c r="JG72" s="168">
        <f t="shared" ca="1" si="307"/>
        <v>0</v>
      </c>
      <c r="JH72" s="168">
        <f t="shared" ca="1" si="307"/>
        <v>70</v>
      </c>
      <c r="JI72" s="168">
        <f t="shared" ca="1" si="307"/>
        <v>50</v>
      </c>
      <c r="JJ72" s="168">
        <f t="shared" ca="1" si="307"/>
        <v>70</v>
      </c>
      <c r="JK72" s="168">
        <f t="shared" ca="1" si="307"/>
        <v>50</v>
      </c>
      <c r="JL72" s="166">
        <f t="shared" ca="1" si="299"/>
        <v>1</v>
      </c>
      <c r="JM72" s="166">
        <f t="shared" ca="1" si="300"/>
        <v>1</v>
      </c>
      <c r="JN72" s="166">
        <f t="shared" ca="1" si="301"/>
        <v>1</v>
      </c>
      <c r="JO72" s="166">
        <f t="shared" ca="1" si="232"/>
        <v>1</v>
      </c>
      <c r="JP72" s="166">
        <f t="shared" ca="1" si="232"/>
        <v>1</v>
      </c>
      <c r="JQ72" s="168">
        <f t="shared" ca="1" si="307"/>
        <v>1</v>
      </c>
      <c r="JR72" s="10"/>
      <c r="JS72" s="168">
        <f t="shared" ca="1" si="307"/>
        <v>1</v>
      </c>
      <c r="JT72" s="166">
        <f t="shared" si="233"/>
        <v>0.85</v>
      </c>
      <c r="JU72" s="168">
        <f t="shared" ca="1" si="307"/>
        <v>1</v>
      </c>
      <c r="JV72" s="168">
        <f t="shared" ca="1" si="307"/>
        <v>1</v>
      </c>
      <c r="JW72" s="168">
        <f t="shared" ca="1" si="307"/>
        <v>1</v>
      </c>
      <c r="JX72" s="168">
        <f t="shared" ca="1" si="307"/>
        <v>1</v>
      </c>
      <c r="JY72" s="168">
        <f t="shared" ca="1" si="307"/>
        <v>1</v>
      </c>
      <c r="JZ72" s="168">
        <f t="shared" ca="1" si="307"/>
        <v>1</v>
      </c>
      <c r="KA72" s="166">
        <f t="shared" si="234"/>
        <v>0.85</v>
      </c>
      <c r="KB72" s="166">
        <f t="shared" ca="1" si="235"/>
        <v>1</v>
      </c>
      <c r="KC72" s="166">
        <f t="shared" ca="1" si="236"/>
        <v>1</v>
      </c>
      <c r="KD72" s="166" t="str">
        <f t="shared" ca="1" si="237"/>
        <v>-</v>
      </c>
      <c r="KE72" s="166" t="str">
        <f t="shared" ca="1" si="238"/>
        <v>-</v>
      </c>
      <c r="KF72" s="166" t="str">
        <f t="shared" ca="1" si="239"/>
        <v>-</v>
      </c>
      <c r="KG72" s="166" t="b">
        <f t="shared" ca="1" si="240"/>
        <v>0</v>
      </c>
      <c r="KH72" s="168">
        <f t="shared" ca="1" si="307"/>
        <v>0</v>
      </c>
      <c r="KI72" s="27">
        <v>0</v>
      </c>
    </row>
    <row r="73" spans="1:295" s="148" customFormat="1" outlineLevel="1">
      <c r="A73" s="126">
        <f t="shared" si="13"/>
        <v>68</v>
      </c>
      <c r="B73" s="126">
        <f t="shared" si="292"/>
        <v>13</v>
      </c>
      <c r="C73" s="148">
        <v>102</v>
      </c>
      <c r="D73" s="148" t="s">
        <v>884</v>
      </c>
      <c r="E73" s="148" t="b">
        <v>1</v>
      </c>
      <c r="F73" s="148" t="b">
        <v>0</v>
      </c>
      <c r="G73" s="148" t="b">
        <f t="shared" si="310"/>
        <v>1</v>
      </c>
      <c r="H73" s="144">
        <v>3</v>
      </c>
      <c r="I73" s="32">
        <v>2</v>
      </c>
      <c r="J73" s="144">
        <f t="shared" ca="1" si="311"/>
        <v>1</v>
      </c>
      <c r="K73" s="144">
        <f t="shared" ca="1" si="311"/>
        <v>1</v>
      </c>
      <c r="L73" s="144">
        <f t="shared" ca="1" si="311"/>
        <v>1</v>
      </c>
      <c r="M73" s="144">
        <f t="shared" ca="1" si="311"/>
        <v>1</v>
      </c>
      <c r="N73" s="144">
        <f t="shared" ca="1" si="311"/>
        <v>1</v>
      </c>
      <c r="O73" s="144">
        <f t="shared" ca="1" si="311"/>
        <v>1</v>
      </c>
      <c r="P73" s="144">
        <f t="shared" ca="1" si="311"/>
        <v>1</v>
      </c>
      <c r="Q73" s="144">
        <f t="shared" ca="1" si="311"/>
        <v>1</v>
      </c>
      <c r="R73" s="144">
        <f t="shared" ca="1" si="311"/>
        <v>2</v>
      </c>
      <c r="S73" s="144">
        <f t="shared" ca="1" si="311"/>
        <v>1</v>
      </c>
      <c r="T73" s="144">
        <f t="shared" ca="1" si="311"/>
        <v>2</v>
      </c>
      <c r="U73" s="144">
        <f t="shared" ca="1" si="311"/>
        <v>1</v>
      </c>
      <c r="V73" s="144">
        <f t="shared" ca="1" si="311"/>
        <v>1</v>
      </c>
      <c r="W73" s="144">
        <f t="shared" ca="1" si="311"/>
        <v>1</v>
      </c>
      <c r="X73" s="144">
        <f t="shared" ca="1" si="311"/>
        <v>1</v>
      </c>
      <c r="Y73" s="144">
        <f t="shared" ca="1" si="311"/>
        <v>1</v>
      </c>
      <c r="AA73" s="162" t="str" cm="1">
        <f t="array" aca="1" ref="AA73" ca="1">TEXT(LEFT(OFFSET(AA73,-1,0),5)+1,"00000")&amp;MID(OFFSET(AA73,-1,0),6,FIND(" ",OFFSET(AA73,-1,0),7)-5)
&amp;INDEX(DataMaster!$B$10:$B$12,$I73)&amp;IF($J73=1,""," Risk"&amp;INDEX(i.risk_aversion,$J73,1))&amp;IF($K73=1,""," REV"&amp;INDEX(DataMaster!$B$54:$B$58,$K73))&amp;IF($L73=1,""," Minroe"&amp;INDEX(minroe,$L73))&amp;IF($M73=1,""," Overdraw"&amp;INDEX(overdraw,$M73))
&amp;IF($N73=1,""," Mach"&amp;INDEX(i.mach_option,$N73))
&amp;IF($O73=1,""," Interest"&amp;INDEX(i.interest_rate,$O73))&amp;IF($P73=1,""," Opp cost"&amp;INDEX(i.opp_cost_capital,$P73))&amp;IF($Q73=1,""," Casual_ub"&amp;INDEX(i.casual_ub,$Q73))&amp;IF($R73=1,""," Cropgraze"&amp;INDEX(i.cropgraze_inc,$R73))
&amp;IF($S73=1,""," Yield"&amp;INDEX(i.all_rot_yield,$S73))&amp;IF($T73=1,""," Pasture"&amp;INDEX(i.pasture_prod,$T73))&amp;IF($U73=1,""," Scan"&amp;INDEX(i.scan,$U73))
&amp;IF($JL73=1,""," WP"&amp;TEXT($JL73*100,"000p"))&amp;IF($JM73=1,""," MP"&amp;TEXT($JM73*100,"000p"))&amp;IF($JN73=1,""," GP"&amp;TEXT($JN73*100,"000p"))&amp;IF($JO73=1,""," Can"&amp;TEXT($JO73*100,"000p"))
&amp;" (F"&amp;3+IFERROR(1*$CH73,0)+IFERROR(1*$CI73,0)&amp;3-IFERROR(1*NOT($CK73),0)&amp;"N"&amp;$CP73&amp;$CQ73&amp;")"
&amp;IFERROR(" pas%"&amp;FK73/2130*100,"")&amp;IFERROR(" SR "&amp;FM73/1,"")&amp;IFERROR(" Sup "&amp;FN73/1,"")&amp;IF(JH73=50," 50 percentile prices","")&amp;IFERROR(" Min_sale_age_"&amp;GV73/1,"")&amp;IF($GX73=TRUE," Rot_constrained","")</f>
        <v>612510032 DSP CropgrazeFALSE Pasture0.85 (F33N11) pas%30</v>
      </c>
      <c r="AB73" s="10" t="str">
        <f ca="1">IF(COUNTIF(AA$5:AA73,AA73)=1,"-","Dup")</f>
        <v>-</v>
      </c>
      <c r="AC73" s="10"/>
      <c r="AD73" s="167" t="b">
        <v>0</v>
      </c>
      <c r="AE73" s="167" t="b">
        <v>0</v>
      </c>
      <c r="AF73" s="167" t="b">
        <v>0</v>
      </c>
      <c r="AG73" s="167" t="b">
        <v>0</v>
      </c>
      <c r="AH73" s="167" t="b">
        <v>0</v>
      </c>
      <c r="AI73" s="167" t="b">
        <v>1</v>
      </c>
      <c r="AJ73" s="10"/>
      <c r="AK73" s="166" t="b">
        <f t="shared" si="214"/>
        <v>0</v>
      </c>
      <c r="AL73" s="166" t="str">
        <f t="shared" si="214"/>
        <v>-</v>
      </c>
      <c r="AM73" s="166" t="b">
        <f t="shared" si="214"/>
        <v>0</v>
      </c>
      <c r="AN73" s="166" t="b">
        <f t="shared" si="214"/>
        <v>1</v>
      </c>
      <c r="AO73" s="166" t="b">
        <f t="shared" si="214"/>
        <v>0</v>
      </c>
      <c r="AP73" s="166" t="b">
        <f t="shared" si="214"/>
        <v>0</v>
      </c>
      <c r="AQ73" s="166">
        <f t="shared" ca="1" si="215"/>
        <v>0</v>
      </c>
      <c r="AR73" s="166" t="b">
        <f t="shared" ca="1" si="216"/>
        <v>0</v>
      </c>
      <c r="AS73" s="166" t="b">
        <f t="shared" ca="1" si="216"/>
        <v>0</v>
      </c>
      <c r="AT73" s="166" t="str">
        <f t="shared" ca="1" si="216"/>
        <v>-</v>
      </c>
      <c r="AU73" s="166" t="str">
        <f t="shared" ca="1" si="216"/>
        <v>-</v>
      </c>
      <c r="AV73" s="166" t="str">
        <f t="shared" ca="1" si="216"/>
        <v>-</v>
      </c>
      <c r="AW73" s="10"/>
      <c r="AX73" s="166" t="b">
        <f t="shared" si="217"/>
        <v>1</v>
      </c>
      <c r="AY73" s="168" t="b">
        <f t="shared" ca="1" si="312"/>
        <v>1</v>
      </c>
      <c r="AZ73" s="168" t="b">
        <f t="shared" ca="1" si="312"/>
        <v>1</v>
      </c>
      <c r="BA73" s="167">
        <f t="shared" si="261"/>
        <v>3208</v>
      </c>
      <c r="BB73" s="168" t="str">
        <f t="shared" ca="1" si="312"/>
        <v>-</v>
      </c>
      <c r="BC73" s="168" t="str">
        <f t="shared" ca="1" si="312"/>
        <v>-</v>
      </c>
      <c r="BD73" s="168" t="str">
        <f t="shared" ca="1" si="312"/>
        <v>-</v>
      </c>
      <c r="BE73" s="168" t="str">
        <f t="shared" ca="1" si="312"/>
        <v>-</v>
      </c>
      <c r="BF73" s="168" t="str">
        <f t="shared" ca="1" si="312"/>
        <v>-</v>
      </c>
      <c r="BG73" s="168">
        <f t="shared" ca="1" si="312"/>
        <v>1</v>
      </c>
      <c r="BH73" s="168">
        <f t="shared" ca="1" si="312"/>
        <v>1</v>
      </c>
      <c r="BI73" s="168" t="str">
        <f t="shared" ca="1" si="312"/>
        <v>-</v>
      </c>
      <c r="BJ73" s="168" t="str">
        <f t="shared" ca="1" si="312"/>
        <v>-</v>
      </c>
      <c r="BK73" s="10"/>
      <c r="BL73" s="168" t="str">
        <f t="shared" ca="1" si="312"/>
        <v>-</v>
      </c>
      <c r="BM73" s="168" t="str">
        <f t="shared" ca="1" si="312"/>
        <v>-</v>
      </c>
      <c r="BN73" s="168" t="str">
        <f t="shared" ca="1" si="312"/>
        <v>-</v>
      </c>
      <c r="BO73" s="168" t="str">
        <f t="shared" ca="1" si="312"/>
        <v>-</v>
      </c>
      <c r="BP73" s="168" t="str">
        <f t="shared" ca="1" si="312"/>
        <v>-</v>
      </c>
      <c r="BQ73" s="168" t="str">
        <f t="shared" ca="1" si="312"/>
        <v>-</v>
      </c>
      <c r="BR73" s="168" t="str">
        <f t="shared" ca="1" si="312"/>
        <v>-</v>
      </c>
      <c r="BS73" s="168" t="str">
        <f t="shared" ca="1" si="312"/>
        <v>-</v>
      </c>
      <c r="BT73" s="168" t="str">
        <f t="shared" ca="1" si="312"/>
        <v>-</v>
      </c>
      <c r="BU73" s="168" t="str">
        <f t="shared" ca="1" si="312"/>
        <v>-</v>
      </c>
      <c r="BV73" s="168" t="str">
        <f t="shared" ca="1" si="312"/>
        <v>-</v>
      </c>
      <c r="BW73" s="166" t="str" cm="1">
        <f t="array" aca="1" ref="BW73" ca="1">INDEX(i.rev,$K73,BW$15)</f>
        <v>-</v>
      </c>
      <c r="BX73" s="166" t="str" cm="1">
        <f t="array" aca="1" ref="BX73" ca="1">INDEX(i.rev,$K73,BX$15)</f>
        <v>-</v>
      </c>
      <c r="BY73" s="166" t="str" cm="1">
        <f t="array" aca="1" ref="BY73" ca="1">INDEX(i.rev,$K73,BY$15)</f>
        <v>-</v>
      </c>
      <c r="BZ73" s="166" t="str" cm="1">
        <f t="array" aca="1" ref="BZ73" ca="1">INDEX(i.rev,$K73,BZ$15)</f>
        <v>-</v>
      </c>
      <c r="CA73" s="166" t="str" cm="1">
        <f t="array" aca="1" ref="CA73" ca="1">INDEX(i.rev,$K73,CA$15)</f>
        <v>-</v>
      </c>
      <c r="CB73" s="166" t="str" cm="1">
        <f t="array" aca="1" ref="CB73" ca="1">INDEX(i.rev,$K73,CB$15)</f>
        <v>-</v>
      </c>
      <c r="CC73" s="166" t="str" cm="1">
        <f t="array" aca="1" ref="CC73" ca="1">INDEX(i.rev,$K73,CC$15)</f>
        <v>-</v>
      </c>
      <c r="CD73" s="166" t="str" cm="1">
        <f t="array" aca="1" ref="CD73" ca="1">INDEX(i.rev,$K73,CD$15)</f>
        <v>-</v>
      </c>
      <c r="CE73" s="166" t="str" cm="1">
        <f t="array" aca="1" ref="CE73" ca="1">INDEX(i.rev,$K73,CE$15)</f>
        <v>-</v>
      </c>
      <c r="CF73" s="166" t="str" cm="1">
        <f t="array" aca="1" ref="CF73" ca="1">INDEX(i.rev,$K73,CF$15)</f>
        <v>-</v>
      </c>
      <c r="CG73" s="10"/>
      <c r="CH73" s="168" t="str">
        <f t="shared" ca="1" si="313"/>
        <v>-</v>
      </c>
      <c r="CI73" s="168" t="str">
        <f t="shared" ca="1" si="313"/>
        <v>-</v>
      </c>
      <c r="CJ73" s="168" t="str">
        <f t="shared" ca="1" si="313"/>
        <v>-</v>
      </c>
      <c r="CK73" s="168" t="str">
        <f t="shared" ca="1" si="313"/>
        <v>-</v>
      </c>
      <c r="CL73" s="168" t="str">
        <f t="shared" ca="1" si="282"/>
        <v>-</v>
      </c>
      <c r="CM73" s="168" t="str">
        <f t="shared" ca="1" si="282"/>
        <v>-</v>
      </c>
      <c r="CN73" s="168" t="str">
        <f t="shared" ca="1" si="282"/>
        <v>-</v>
      </c>
      <c r="CO73" s="168" t="str">
        <f t="shared" ca="1" si="282"/>
        <v>-</v>
      </c>
      <c r="CP73" s="168">
        <f t="shared" ca="1" si="282"/>
        <v>1</v>
      </c>
      <c r="CQ73" s="168">
        <f t="shared" ca="1" si="282"/>
        <v>1</v>
      </c>
      <c r="CR73" s="168">
        <f t="shared" ca="1" si="282"/>
        <v>0</v>
      </c>
      <c r="CS73" s="168" t="str">
        <f t="shared" ca="1" si="282"/>
        <v>-</v>
      </c>
      <c r="CT73" s="168" t="str">
        <f t="shared" ca="1" si="282"/>
        <v>-</v>
      </c>
      <c r="CU73" s="168" t="str">
        <f t="shared" ca="1" si="282"/>
        <v>-</v>
      </c>
      <c r="CV73" s="168" t="str">
        <f t="shared" ca="1" si="282"/>
        <v>-</v>
      </c>
      <c r="CW73" s="168" t="str">
        <f t="shared" ca="1" si="282"/>
        <v>-</v>
      </c>
      <c r="CX73" s="168" t="str">
        <f t="shared" ca="1" si="282"/>
        <v>-</v>
      </c>
      <c r="CY73" s="168" t="str">
        <f t="shared" ca="1" si="282"/>
        <v>-</v>
      </c>
      <c r="CZ73" s="168">
        <f t="shared" ca="1" si="282"/>
        <v>0</v>
      </c>
      <c r="DA73" s="168" t="str">
        <f t="shared" ca="1" si="282"/>
        <v>-</v>
      </c>
      <c r="DB73" s="168" t="str">
        <f t="shared" ca="1" si="314"/>
        <v>-</v>
      </c>
      <c r="DC73" s="168" t="str">
        <f t="shared" ca="1" si="314"/>
        <v>-</v>
      </c>
      <c r="DD73" s="168" t="str">
        <f t="shared" ca="1" si="314"/>
        <v>-</v>
      </c>
      <c r="DE73" s="168" t="str">
        <f t="shared" ca="1" si="314"/>
        <v>-</v>
      </c>
      <c r="DF73" s="168">
        <f t="shared" ca="1" si="314"/>
        <v>0</v>
      </c>
      <c r="DG73" s="168">
        <f t="shared" ca="1" si="314"/>
        <v>0</v>
      </c>
      <c r="DH73" s="168">
        <f t="shared" ca="1" si="314"/>
        <v>0</v>
      </c>
      <c r="DI73" s="168">
        <f t="shared" ca="1" si="314"/>
        <v>0</v>
      </c>
      <c r="DJ73" s="168">
        <f t="shared" ca="1" si="314"/>
        <v>0</v>
      </c>
      <c r="DK73" s="168">
        <f t="shared" ca="1" si="314"/>
        <v>0</v>
      </c>
      <c r="DL73" s="168">
        <f t="shared" ca="1" si="314"/>
        <v>0</v>
      </c>
      <c r="DM73" s="168" t="str">
        <f t="shared" ca="1" si="314"/>
        <v>-</v>
      </c>
      <c r="DN73" s="168" t="str">
        <f t="shared" ca="1" si="314"/>
        <v>-</v>
      </c>
      <c r="DO73" s="168" t="str">
        <f t="shared" ca="1" si="314"/>
        <v>-</v>
      </c>
      <c r="DP73" s="168" t="str">
        <f t="shared" ca="1" si="314"/>
        <v>-</v>
      </c>
      <c r="DQ73" s="168" t="str">
        <f t="shared" ca="1" si="314"/>
        <v>-</v>
      </c>
      <c r="DR73" s="168" t="str">
        <f t="shared" ca="1" si="315"/>
        <v>-</v>
      </c>
      <c r="DS73" s="168" t="str">
        <f t="shared" ca="1" si="315"/>
        <v>-</v>
      </c>
      <c r="DT73" s="168" t="str">
        <f t="shared" ca="1" si="315"/>
        <v>-</v>
      </c>
      <c r="DU73" s="168" t="str">
        <f t="shared" ca="1" si="315"/>
        <v>-</v>
      </c>
      <c r="DV73" s="168" t="str">
        <f t="shared" ca="1" si="315"/>
        <v>-</v>
      </c>
      <c r="DW73" s="168" t="str">
        <f t="shared" ca="1" si="315"/>
        <v>-</v>
      </c>
      <c r="DX73" s="10"/>
      <c r="DY73" s="168">
        <f t="shared" ca="1" si="315"/>
        <v>1</v>
      </c>
      <c r="DZ73" s="168" t="str">
        <f t="shared" ca="1" si="315"/>
        <v>-</v>
      </c>
      <c r="EA73" s="168" t="str">
        <f t="shared" ca="1" si="315"/>
        <v>-</v>
      </c>
      <c r="EB73" s="168" t="str">
        <f t="shared" ca="1" si="315"/>
        <v>-</v>
      </c>
      <c r="EC73" s="168" t="str">
        <f t="shared" ca="1" si="315"/>
        <v>-</v>
      </c>
      <c r="ED73" s="168" t="b">
        <f t="shared" ca="1" si="315"/>
        <v>0</v>
      </c>
      <c r="EE73" s="168" t="str">
        <f t="shared" ca="1" si="315"/>
        <v>-</v>
      </c>
      <c r="EF73" s="168">
        <f t="shared" ca="1" si="315"/>
        <v>0</v>
      </c>
      <c r="EG73" s="168" t="str">
        <f t="shared" ca="1" si="315"/>
        <v>-</v>
      </c>
      <c r="EH73" s="166" cm="1">
        <f t="array" aca="1" ref="EH73" ca="1">INDEX(i.rev,$K73,EH$15)</f>
        <v>1</v>
      </c>
      <c r="EI73" s="168">
        <f t="shared" ca="1" si="316"/>
        <v>0</v>
      </c>
      <c r="EJ73" s="168">
        <f t="shared" ca="1" si="316"/>
        <v>1</v>
      </c>
      <c r="EK73" s="168">
        <f t="shared" ca="1" si="316"/>
        <v>0</v>
      </c>
      <c r="EL73" s="168">
        <f t="shared" ca="1" si="316"/>
        <v>1</v>
      </c>
      <c r="EM73" s="168">
        <f t="shared" ca="1" si="316"/>
        <v>1</v>
      </c>
      <c r="EN73" s="168">
        <f t="shared" ca="1" si="316"/>
        <v>1</v>
      </c>
      <c r="EO73" s="168">
        <f t="shared" ca="1" si="316"/>
        <v>0</v>
      </c>
      <c r="EP73" s="168">
        <f t="shared" ca="1" si="316"/>
        <v>0</v>
      </c>
      <c r="EQ73" s="168">
        <f t="shared" ca="1" si="316"/>
        <v>0</v>
      </c>
      <c r="ER73" s="168">
        <f t="shared" ca="1" si="316"/>
        <v>0</v>
      </c>
      <c r="ES73" s="168">
        <f t="shared" ca="1" si="316"/>
        <v>0</v>
      </c>
      <c r="ET73" s="168">
        <f t="shared" ca="1" si="316"/>
        <v>0</v>
      </c>
      <c r="EU73" s="168">
        <f t="shared" ca="1" si="316"/>
        <v>0</v>
      </c>
      <c r="EV73" s="168">
        <f t="shared" ca="1" si="316"/>
        <v>0</v>
      </c>
      <c r="EW73" s="168">
        <f t="shared" ca="1" si="316"/>
        <v>0</v>
      </c>
      <c r="EX73" s="168">
        <f t="shared" ca="1" si="316"/>
        <v>0</v>
      </c>
      <c r="EY73" s="166" cm="1">
        <f t="array" aca="1" ref="EY73" ca="1">INDEX(i.rev,$K73,EY$15)</f>
        <v>0</v>
      </c>
      <c r="EZ73" s="168">
        <f t="shared" ca="1" si="297"/>
        <v>0</v>
      </c>
      <c r="FA73" s="166" cm="1">
        <f t="array" aca="1" ref="FA73" ca="1">INDEX(i.rev,$K73,FA$15)</f>
        <v>1</v>
      </c>
      <c r="FB73" s="168">
        <f t="shared" ca="1" si="317"/>
        <v>0</v>
      </c>
      <c r="FC73" s="168">
        <f t="shared" ca="1" si="317"/>
        <v>0</v>
      </c>
      <c r="FD73" s="168">
        <f t="shared" ca="1" si="317"/>
        <v>0</v>
      </c>
      <c r="FE73" s="168">
        <f t="shared" ca="1" si="317"/>
        <v>0</v>
      </c>
      <c r="FF73" s="168">
        <f t="shared" ca="1" si="317"/>
        <v>0</v>
      </c>
      <c r="FG73" s="168">
        <f t="shared" ca="1" si="317"/>
        <v>0</v>
      </c>
      <c r="FH73" s="168">
        <f t="shared" ca="1" si="317"/>
        <v>0</v>
      </c>
      <c r="FI73" s="10">
        <f>FI72+0.15</f>
        <v>0.3</v>
      </c>
      <c r="FJ73" s="199" t="b">
        <f>TRUE</f>
        <v>1</v>
      </c>
      <c r="FK73" s="201">
        <f t="shared" ref="FK73:FK77" si="318">$FK$44*FI73</f>
        <v>639</v>
      </c>
      <c r="FL73" s="168" t="str">
        <f t="shared" ca="1" si="317"/>
        <v>-</v>
      </c>
      <c r="FM73" s="168" t="str">
        <f t="shared" ca="1" si="317"/>
        <v>-</v>
      </c>
      <c r="FN73" s="168" t="str">
        <f t="shared" ca="1" si="262"/>
        <v>-</v>
      </c>
      <c r="FO73" s="166" t="b">
        <f t="shared" si="223"/>
        <v>0</v>
      </c>
      <c r="FP73" s="166" t="b">
        <f t="shared" si="223"/>
        <v>0</v>
      </c>
      <c r="FQ73" s="166" t="b">
        <f t="shared" si="223"/>
        <v>1</v>
      </c>
      <c r="FR73" s="168">
        <f t="shared" ca="1" si="317"/>
        <v>0</v>
      </c>
      <c r="FS73" s="166">
        <f t="shared" ca="1" si="224"/>
        <v>1</v>
      </c>
      <c r="FT73" s="166">
        <f t="shared" ca="1" si="224"/>
        <v>1</v>
      </c>
      <c r="FU73" s="168" t="str">
        <f t="shared" ca="1" si="317"/>
        <v>-</v>
      </c>
      <c r="FV73" s="168" t="str">
        <f t="shared" ca="1" si="317"/>
        <v>-</v>
      </c>
      <c r="FW73" s="168" t="str">
        <f t="shared" ca="1" si="317"/>
        <v>-</v>
      </c>
      <c r="FX73" s="168" t="str">
        <f t="shared" ca="1" si="317"/>
        <v>-</v>
      </c>
      <c r="FY73" s="168" t="str">
        <f t="shared" ca="1" si="317"/>
        <v>-</v>
      </c>
      <c r="FZ73" s="168" t="str">
        <f t="shared" ca="1" si="317"/>
        <v>-</v>
      </c>
      <c r="GA73" s="168" t="str">
        <f t="shared" ca="1" si="317"/>
        <v>-</v>
      </c>
      <c r="GB73" s="168" t="str">
        <f t="shared" ca="1" si="317"/>
        <v>-</v>
      </c>
      <c r="GC73" s="168" t="str">
        <f t="shared" ca="1" si="317"/>
        <v>-</v>
      </c>
      <c r="GD73" s="168" t="b">
        <f t="shared" ca="1" si="317"/>
        <v>1</v>
      </c>
      <c r="GE73" s="168" t="str">
        <f t="shared" ca="1" si="317"/>
        <v>-</v>
      </c>
      <c r="GF73" s="168" t="str">
        <f t="shared" ca="1" si="317"/>
        <v>-</v>
      </c>
      <c r="GG73" s="168" t="str">
        <f t="shared" ca="1" si="225"/>
        <v>-</v>
      </c>
      <c r="GH73" s="168" t="str">
        <f t="shared" ca="1" si="226"/>
        <v>-</v>
      </c>
      <c r="GI73" s="168" t="str">
        <f t="shared" ca="1" si="226"/>
        <v>-</v>
      </c>
      <c r="GJ73" s="168" t="str">
        <f t="shared" ca="1" si="226"/>
        <v>-</v>
      </c>
      <c r="GK73" s="168" t="str">
        <f t="shared" ca="1" si="226"/>
        <v>-</v>
      </c>
      <c r="GL73" s="168" t="str">
        <f t="shared" ca="1" si="226"/>
        <v>-</v>
      </c>
      <c r="GM73" s="168" t="str">
        <f t="shared" ca="1" si="226"/>
        <v>-</v>
      </c>
      <c r="GN73" s="168" t="str">
        <f t="shared" ca="1" si="226"/>
        <v>-</v>
      </c>
      <c r="GO73" s="168" t="str">
        <f t="shared" ca="1" si="226"/>
        <v>-</v>
      </c>
      <c r="GP73" s="168" t="str">
        <f t="shared" ca="1" si="226"/>
        <v>-</v>
      </c>
      <c r="GQ73" s="168" t="str">
        <f t="shared" ca="1" si="226"/>
        <v>-</v>
      </c>
      <c r="GR73" s="168" t="str">
        <f t="shared" ca="1" si="226"/>
        <v>-</v>
      </c>
      <c r="GS73" s="168">
        <f t="shared" ca="1" si="226"/>
        <v>500</v>
      </c>
      <c r="GT73" s="168">
        <f t="shared" ca="1" si="226"/>
        <v>500</v>
      </c>
      <c r="GU73" s="168" t="str">
        <f t="shared" ca="1" si="226"/>
        <v>-</v>
      </c>
      <c r="GV73" s="168" t="str">
        <f t="shared" ca="1" si="226"/>
        <v>-</v>
      </c>
      <c r="GW73" s="168" t="str">
        <f t="shared" ca="1" si="226"/>
        <v>-</v>
      </c>
      <c r="GX73" s="193" t="b">
        <v>0</v>
      </c>
      <c r="GY73" s="193">
        <v>0</v>
      </c>
      <c r="GZ73" s="193">
        <v>30</v>
      </c>
      <c r="HA73" s="193">
        <v>30</v>
      </c>
      <c r="HB73" s="193">
        <v>0</v>
      </c>
      <c r="HC73" s="193">
        <v>0</v>
      </c>
      <c r="HD73" s="193">
        <v>30</v>
      </c>
      <c r="HE73" s="193">
        <v>0</v>
      </c>
      <c r="HF73" s="193">
        <v>0</v>
      </c>
      <c r="HG73" s="193">
        <v>30</v>
      </c>
      <c r="HH73" s="193">
        <v>30</v>
      </c>
      <c r="HI73" s="193">
        <v>0</v>
      </c>
      <c r="HJ73" s="193">
        <v>0</v>
      </c>
      <c r="HK73" s="193">
        <v>0</v>
      </c>
      <c r="HL73" s="193">
        <v>0</v>
      </c>
      <c r="HM73" s="193">
        <v>0</v>
      </c>
      <c r="HN73" s="193">
        <v>131.36000000000001</v>
      </c>
      <c r="HO73" s="193">
        <v>0</v>
      </c>
      <c r="HP73" s="193">
        <v>131.36000000000001</v>
      </c>
      <c r="HQ73" s="193">
        <v>131.36000000000001</v>
      </c>
      <c r="HR73" s="193">
        <v>0</v>
      </c>
      <c r="HS73" s="193">
        <v>131.36000000000001</v>
      </c>
      <c r="HT73" s="193">
        <v>131.36000000000001</v>
      </c>
      <c r="HU73" s="193">
        <v>0</v>
      </c>
      <c r="HV73" s="193">
        <v>0</v>
      </c>
      <c r="HW73" s="193">
        <v>131.36000000000001</v>
      </c>
      <c r="HX73" s="193">
        <v>131.36000000000001</v>
      </c>
      <c r="HY73" s="193">
        <v>89.55</v>
      </c>
      <c r="HZ73" s="193">
        <v>131.36000000000001</v>
      </c>
      <c r="IA73" s="193">
        <v>89.55</v>
      </c>
      <c r="IB73" s="193">
        <v>150</v>
      </c>
      <c r="IC73" s="193">
        <v>150</v>
      </c>
      <c r="ID73" s="193">
        <v>0</v>
      </c>
      <c r="IE73" s="193">
        <v>0</v>
      </c>
      <c r="IF73" s="193">
        <v>150</v>
      </c>
      <c r="IG73" s="193">
        <v>0</v>
      </c>
      <c r="IH73" s="193">
        <v>0</v>
      </c>
      <c r="II73" s="193">
        <v>150</v>
      </c>
      <c r="IJ73" s="193">
        <v>150</v>
      </c>
      <c r="IK73" s="193">
        <v>0</v>
      </c>
      <c r="IL73" s="193">
        <v>0</v>
      </c>
      <c r="IM73" s="193">
        <v>0</v>
      </c>
      <c r="IN73" s="193">
        <v>0</v>
      </c>
      <c r="IO73" s="193">
        <v>0</v>
      </c>
      <c r="IP73" s="193">
        <v>0</v>
      </c>
      <c r="IQ73" s="193">
        <v>0</v>
      </c>
      <c r="IR73" s="193">
        <v>0</v>
      </c>
      <c r="IS73" s="193">
        <v>0</v>
      </c>
      <c r="IT73" s="193">
        <v>0</v>
      </c>
      <c r="IU73" s="193">
        <v>0</v>
      </c>
      <c r="IV73" s="193">
        <v>0</v>
      </c>
      <c r="IW73" s="193">
        <v>0</v>
      </c>
      <c r="IX73" s="193">
        <v>0</v>
      </c>
      <c r="IY73" s="193">
        <v>0</v>
      </c>
      <c r="IZ73" s="10"/>
      <c r="JA73" s="166">
        <f t="shared" ca="1" si="229"/>
        <v>4.4999999999999998E-2</v>
      </c>
      <c r="JB73" s="166">
        <f t="shared" ca="1" si="230"/>
        <v>4.4999999999999998E-2</v>
      </c>
      <c r="JC73" s="168">
        <f t="shared" ca="1" si="307"/>
        <v>1</v>
      </c>
      <c r="JD73" s="168">
        <f t="shared" ca="1" si="307"/>
        <v>0</v>
      </c>
      <c r="JE73" s="168">
        <f t="shared" ca="1" si="307"/>
        <v>1</v>
      </c>
      <c r="JF73" s="168">
        <f t="shared" ca="1" si="307"/>
        <v>1</v>
      </c>
      <c r="JG73" s="168">
        <f t="shared" ca="1" si="307"/>
        <v>0</v>
      </c>
      <c r="JH73" s="168">
        <f t="shared" ca="1" si="307"/>
        <v>70</v>
      </c>
      <c r="JI73" s="168">
        <f t="shared" ca="1" si="307"/>
        <v>50</v>
      </c>
      <c r="JJ73" s="168">
        <f t="shared" ca="1" si="307"/>
        <v>70</v>
      </c>
      <c r="JK73" s="168">
        <f t="shared" ca="1" si="307"/>
        <v>50</v>
      </c>
      <c r="JL73" s="166">
        <f t="shared" ca="1" si="299"/>
        <v>1</v>
      </c>
      <c r="JM73" s="166">
        <f t="shared" ca="1" si="300"/>
        <v>1</v>
      </c>
      <c r="JN73" s="166">
        <f t="shared" ca="1" si="301"/>
        <v>1</v>
      </c>
      <c r="JO73" s="166">
        <f t="shared" ca="1" si="232"/>
        <v>1</v>
      </c>
      <c r="JP73" s="166">
        <f t="shared" ca="1" si="232"/>
        <v>1</v>
      </c>
      <c r="JQ73" s="168">
        <f t="shared" ca="1" si="307"/>
        <v>1</v>
      </c>
      <c r="JR73" s="10"/>
      <c r="JS73" s="168">
        <f t="shared" ca="1" si="307"/>
        <v>1</v>
      </c>
      <c r="JT73" s="166">
        <f t="shared" ca="1" si="233"/>
        <v>0.85</v>
      </c>
      <c r="JU73" s="168">
        <f t="shared" ca="1" si="307"/>
        <v>1</v>
      </c>
      <c r="JV73" s="168">
        <f t="shared" ca="1" si="307"/>
        <v>1</v>
      </c>
      <c r="JW73" s="168">
        <f t="shared" ca="1" si="307"/>
        <v>1</v>
      </c>
      <c r="JX73" s="168">
        <f t="shared" ca="1" si="307"/>
        <v>1</v>
      </c>
      <c r="JY73" s="168">
        <f t="shared" ca="1" si="307"/>
        <v>1</v>
      </c>
      <c r="JZ73" s="168">
        <f t="shared" ca="1" si="307"/>
        <v>1</v>
      </c>
      <c r="KA73" s="166">
        <f t="shared" ca="1" si="234"/>
        <v>0.85</v>
      </c>
      <c r="KB73" s="166">
        <f t="shared" ca="1" si="235"/>
        <v>1</v>
      </c>
      <c r="KC73" s="166">
        <f t="shared" ca="1" si="236"/>
        <v>1</v>
      </c>
      <c r="KD73" s="166" t="str">
        <f t="shared" ca="1" si="237"/>
        <v>-</v>
      </c>
      <c r="KE73" s="166" t="str">
        <f t="shared" ca="1" si="238"/>
        <v>-</v>
      </c>
      <c r="KF73" s="166" t="str">
        <f t="shared" ca="1" si="239"/>
        <v>-</v>
      </c>
      <c r="KG73" s="166" t="b">
        <f t="shared" ca="1" si="240"/>
        <v>0</v>
      </c>
      <c r="KH73" s="168">
        <f t="shared" ca="1" si="307"/>
        <v>0</v>
      </c>
      <c r="KI73" s="27">
        <v>0</v>
      </c>
    </row>
    <row r="74" spans="1:295" s="148" customFormat="1" outlineLevel="1">
      <c r="A74" s="126">
        <f t="shared" si="13"/>
        <v>69</v>
      </c>
      <c r="B74" s="126">
        <f t="shared" si="292"/>
        <v>13</v>
      </c>
      <c r="C74" s="148">
        <v>102</v>
      </c>
      <c r="D74" s="148" t="s">
        <v>884</v>
      </c>
      <c r="E74" s="148" t="b">
        <v>1</v>
      </c>
      <c r="F74" s="148" t="b">
        <v>0</v>
      </c>
      <c r="G74" s="148" t="b">
        <f t="shared" si="310"/>
        <v>1</v>
      </c>
      <c r="H74" s="144">
        <v>3</v>
      </c>
      <c r="I74" s="32">
        <v>2</v>
      </c>
      <c r="J74" s="144">
        <f t="shared" ca="1" si="311"/>
        <v>1</v>
      </c>
      <c r="K74" s="144">
        <f t="shared" ca="1" si="311"/>
        <v>1</v>
      </c>
      <c r="L74" s="144">
        <f t="shared" ca="1" si="311"/>
        <v>1</v>
      </c>
      <c r="M74" s="144">
        <f t="shared" ca="1" si="311"/>
        <v>1</v>
      </c>
      <c r="N74" s="144">
        <f t="shared" ca="1" si="311"/>
        <v>1</v>
      </c>
      <c r="O74" s="144">
        <f t="shared" ca="1" si="311"/>
        <v>1</v>
      </c>
      <c r="P74" s="144">
        <f t="shared" ca="1" si="311"/>
        <v>1</v>
      </c>
      <c r="Q74" s="144">
        <f t="shared" ca="1" si="311"/>
        <v>1</v>
      </c>
      <c r="R74" s="144">
        <f t="shared" ca="1" si="311"/>
        <v>2</v>
      </c>
      <c r="S74" s="144">
        <f t="shared" ca="1" si="311"/>
        <v>1</v>
      </c>
      <c r="T74" s="144">
        <f t="shared" ca="1" si="311"/>
        <v>2</v>
      </c>
      <c r="U74" s="144">
        <f t="shared" ca="1" si="311"/>
        <v>1</v>
      </c>
      <c r="V74" s="144">
        <f t="shared" ca="1" si="311"/>
        <v>1</v>
      </c>
      <c r="W74" s="144">
        <f t="shared" ca="1" si="311"/>
        <v>1</v>
      </c>
      <c r="X74" s="144">
        <f t="shared" ca="1" si="311"/>
        <v>1</v>
      </c>
      <c r="Y74" s="144">
        <f t="shared" ca="1" si="311"/>
        <v>1</v>
      </c>
      <c r="AA74" s="162" t="str" cm="1">
        <f t="array" aca="1" ref="AA74" ca="1">TEXT(LEFT(OFFSET(AA74,-1,0),5)+1,"00000")&amp;MID(OFFSET(AA74,-1,0),6,FIND(" ",OFFSET(AA74,-1,0),7)-5)
&amp;INDEX(DataMaster!$B$10:$B$12,$I74)&amp;IF($J74=1,""," Risk"&amp;INDEX(i.risk_aversion,$J74,1))&amp;IF($K74=1,""," REV"&amp;INDEX(DataMaster!$B$54:$B$58,$K74))&amp;IF($L74=1,""," Minroe"&amp;INDEX(minroe,$L74))&amp;IF($M74=1,""," Overdraw"&amp;INDEX(overdraw,$M74))
&amp;IF($N74=1,""," Mach"&amp;INDEX(i.mach_option,$N74))
&amp;IF($O74=1,""," Interest"&amp;INDEX(i.interest_rate,$O74))&amp;IF($P74=1,""," Opp cost"&amp;INDEX(i.opp_cost_capital,$P74))&amp;IF($Q74=1,""," Casual_ub"&amp;INDEX(i.casual_ub,$Q74))&amp;IF($R74=1,""," Cropgraze"&amp;INDEX(i.cropgraze_inc,$R74))
&amp;IF($S74=1,""," Yield"&amp;INDEX(i.all_rot_yield,$S74))&amp;IF($T74=1,""," Pasture"&amp;INDEX(i.pasture_prod,$T74))&amp;IF($U74=1,""," Scan"&amp;INDEX(i.scan,$U74))
&amp;IF($JL74=1,""," WP"&amp;TEXT($JL74*100,"000p"))&amp;IF($JM74=1,""," MP"&amp;TEXT($JM74*100,"000p"))&amp;IF($JN74=1,""," GP"&amp;TEXT($JN74*100,"000p"))&amp;IF($JO74=1,""," Can"&amp;TEXT($JO74*100,"000p"))
&amp;" (F"&amp;3+IFERROR(1*$CH74,0)+IFERROR(1*$CI74,0)&amp;3-IFERROR(1*NOT($CK74),0)&amp;"N"&amp;$CP74&amp;$CQ74&amp;")"
&amp;IFERROR(" pas%"&amp;FK74/2130*100,"")&amp;IFERROR(" SR "&amp;FM74/1,"")&amp;IFERROR(" Sup "&amp;FN74/1,"")&amp;IF(JH74=50," 50 percentile prices","")&amp;IFERROR(" Min_sale_age_"&amp;GV74/1,"")&amp;IF($GX74=TRUE," Rot_constrained","")</f>
        <v>612520032 DSP CropgrazeFALSE Pasture0.85 (F33N11) pas%45</v>
      </c>
      <c r="AB74" s="10" t="str">
        <f ca="1">IF(COUNTIF(AA$5:AA74,AA74)=1,"-","Dup")</f>
        <v>-</v>
      </c>
      <c r="AC74" s="10"/>
      <c r="AD74" s="167" t="b">
        <v>0</v>
      </c>
      <c r="AE74" s="167" t="b">
        <v>0</v>
      </c>
      <c r="AF74" s="167" t="b">
        <v>0</v>
      </c>
      <c r="AG74" s="167" t="b">
        <v>0</v>
      </c>
      <c r="AH74" s="167" t="b">
        <v>0</v>
      </c>
      <c r="AI74" s="167" t="b">
        <v>1</v>
      </c>
      <c r="AJ74" s="10"/>
      <c r="AK74" s="166" t="b">
        <f t="shared" si="214"/>
        <v>0</v>
      </c>
      <c r="AL74" s="166" t="str">
        <f t="shared" si="214"/>
        <v>-</v>
      </c>
      <c r="AM74" s="166" t="b">
        <f t="shared" si="214"/>
        <v>0</v>
      </c>
      <c r="AN74" s="166" t="b">
        <f t="shared" si="214"/>
        <v>1</v>
      </c>
      <c r="AO74" s="166" t="b">
        <f t="shared" si="214"/>
        <v>0</v>
      </c>
      <c r="AP74" s="166" t="b">
        <f t="shared" si="214"/>
        <v>0</v>
      </c>
      <c r="AQ74" s="166">
        <f t="shared" ca="1" si="215"/>
        <v>0</v>
      </c>
      <c r="AR74" s="166" t="b">
        <f t="shared" ca="1" si="216"/>
        <v>0</v>
      </c>
      <c r="AS74" s="166" t="b">
        <f t="shared" ca="1" si="216"/>
        <v>0</v>
      </c>
      <c r="AT74" s="166" t="str">
        <f t="shared" ca="1" si="216"/>
        <v>-</v>
      </c>
      <c r="AU74" s="166" t="str">
        <f t="shared" ca="1" si="216"/>
        <v>-</v>
      </c>
      <c r="AV74" s="166" t="str">
        <f t="shared" ca="1" si="216"/>
        <v>-</v>
      </c>
      <c r="AW74" s="10"/>
      <c r="AX74" s="166" t="b">
        <f t="shared" si="217"/>
        <v>1</v>
      </c>
      <c r="AY74" s="168" t="b">
        <f t="shared" ca="1" si="312"/>
        <v>1</v>
      </c>
      <c r="AZ74" s="168" t="b">
        <f t="shared" ca="1" si="312"/>
        <v>1</v>
      </c>
      <c r="BA74" s="167">
        <f t="shared" si="261"/>
        <v>3208</v>
      </c>
      <c r="BB74" s="168" t="str">
        <f t="shared" ca="1" si="312"/>
        <v>-</v>
      </c>
      <c r="BC74" s="168" t="str">
        <f t="shared" ca="1" si="312"/>
        <v>-</v>
      </c>
      <c r="BD74" s="168" t="str">
        <f t="shared" ca="1" si="312"/>
        <v>-</v>
      </c>
      <c r="BE74" s="168" t="str">
        <f t="shared" ca="1" si="312"/>
        <v>-</v>
      </c>
      <c r="BF74" s="168" t="str">
        <f t="shared" ca="1" si="312"/>
        <v>-</v>
      </c>
      <c r="BG74" s="168">
        <f t="shared" ca="1" si="312"/>
        <v>1</v>
      </c>
      <c r="BH74" s="168">
        <f t="shared" ca="1" si="312"/>
        <v>1</v>
      </c>
      <c r="BI74" s="168" t="str">
        <f t="shared" ca="1" si="312"/>
        <v>-</v>
      </c>
      <c r="BJ74" s="168" t="str">
        <f t="shared" ca="1" si="312"/>
        <v>-</v>
      </c>
      <c r="BK74" s="10"/>
      <c r="BL74" s="168" t="str">
        <f t="shared" ca="1" si="312"/>
        <v>-</v>
      </c>
      <c r="BM74" s="168" t="str">
        <f t="shared" ca="1" si="312"/>
        <v>-</v>
      </c>
      <c r="BN74" s="168" t="str">
        <f t="shared" ca="1" si="312"/>
        <v>-</v>
      </c>
      <c r="BO74" s="168" t="str">
        <f t="shared" ca="1" si="312"/>
        <v>-</v>
      </c>
      <c r="BP74" s="168" t="str">
        <f t="shared" ca="1" si="312"/>
        <v>-</v>
      </c>
      <c r="BQ74" s="168" t="str">
        <f t="shared" ca="1" si="312"/>
        <v>-</v>
      </c>
      <c r="BR74" s="168" t="str">
        <f t="shared" ca="1" si="312"/>
        <v>-</v>
      </c>
      <c r="BS74" s="168" t="str">
        <f t="shared" ca="1" si="312"/>
        <v>-</v>
      </c>
      <c r="BT74" s="168" t="str">
        <f t="shared" ca="1" si="312"/>
        <v>-</v>
      </c>
      <c r="BU74" s="168" t="str">
        <f t="shared" ca="1" si="312"/>
        <v>-</v>
      </c>
      <c r="BV74" s="168" t="str">
        <f t="shared" ca="1" si="312"/>
        <v>-</v>
      </c>
      <c r="BW74" s="166" t="str" cm="1">
        <f t="array" aca="1" ref="BW74" ca="1">INDEX(i.rev,$K74,BW$15)</f>
        <v>-</v>
      </c>
      <c r="BX74" s="166" t="str" cm="1">
        <f t="array" aca="1" ref="BX74" ca="1">INDEX(i.rev,$K74,BX$15)</f>
        <v>-</v>
      </c>
      <c r="BY74" s="166" t="str" cm="1">
        <f t="array" aca="1" ref="BY74" ca="1">INDEX(i.rev,$K74,BY$15)</f>
        <v>-</v>
      </c>
      <c r="BZ74" s="166" t="str" cm="1">
        <f t="array" aca="1" ref="BZ74" ca="1">INDEX(i.rev,$K74,BZ$15)</f>
        <v>-</v>
      </c>
      <c r="CA74" s="166" t="str" cm="1">
        <f t="array" aca="1" ref="CA74" ca="1">INDEX(i.rev,$K74,CA$15)</f>
        <v>-</v>
      </c>
      <c r="CB74" s="166" t="str" cm="1">
        <f t="array" aca="1" ref="CB74" ca="1">INDEX(i.rev,$K74,CB$15)</f>
        <v>-</v>
      </c>
      <c r="CC74" s="166" t="str" cm="1">
        <f t="array" aca="1" ref="CC74" ca="1">INDEX(i.rev,$K74,CC$15)</f>
        <v>-</v>
      </c>
      <c r="CD74" s="166" t="str" cm="1">
        <f t="array" aca="1" ref="CD74" ca="1">INDEX(i.rev,$K74,CD$15)</f>
        <v>-</v>
      </c>
      <c r="CE74" s="166" t="str" cm="1">
        <f t="array" aca="1" ref="CE74" ca="1">INDEX(i.rev,$K74,CE$15)</f>
        <v>-</v>
      </c>
      <c r="CF74" s="166" t="str" cm="1">
        <f t="array" aca="1" ref="CF74" ca="1">INDEX(i.rev,$K74,CF$15)</f>
        <v>-</v>
      </c>
      <c r="CG74" s="10"/>
      <c r="CH74" s="168" t="str">
        <f t="shared" ca="1" si="313"/>
        <v>-</v>
      </c>
      <c r="CI74" s="168" t="str">
        <f t="shared" ca="1" si="313"/>
        <v>-</v>
      </c>
      <c r="CJ74" s="168" t="str">
        <f t="shared" ca="1" si="313"/>
        <v>-</v>
      </c>
      <c r="CK74" s="168" t="str">
        <f t="shared" ca="1" si="313"/>
        <v>-</v>
      </c>
      <c r="CL74" s="168" t="str">
        <f t="shared" ca="1" si="313"/>
        <v>-</v>
      </c>
      <c r="CM74" s="168" t="str">
        <f t="shared" ca="1" si="313"/>
        <v>-</v>
      </c>
      <c r="CN74" s="168" t="str">
        <f t="shared" ca="1" si="313"/>
        <v>-</v>
      </c>
      <c r="CO74" s="168" t="str">
        <f t="shared" ca="1" si="313"/>
        <v>-</v>
      </c>
      <c r="CP74" s="168">
        <f t="shared" ca="1" si="313"/>
        <v>1</v>
      </c>
      <c r="CQ74" s="168">
        <f t="shared" ca="1" si="313"/>
        <v>1</v>
      </c>
      <c r="CR74" s="168">
        <f t="shared" ca="1" si="313"/>
        <v>0</v>
      </c>
      <c r="CS74" s="168" t="str">
        <f t="shared" ca="1" si="313"/>
        <v>-</v>
      </c>
      <c r="CT74" s="168" t="str">
        <f t="shared" ca="1" si="313"/>
        <v>-</v>
      </c>
      <c r="CU74" s="168" t="str">
        <f t="shared" ca="1" si="313"/>
        <v>-</v>
      </c>
      <c r="CV74" s="168" t="str">
        <f t="shared" ca="1" si="313"/>
        <v>-</v>
      </c>
      <c r="CW74" s="168" t="str">
        <f t="shared" ca="1" si="313"/>
        <v>-</v>
      </c>
      <c r="CX74" s="168" t="str">
        <f t="shared" ca="1" si="282"/>
        <v>-</v>
      </c>
      <c r="CY74" s="168" t="str">
        <f t="shared" ca="1" si="282"/>
        <v>-</v>
      </c>
      <c r="CZ74" s="168">
        <f t="shared" ca="1" si="282"/>
        <v>0</v>
      </c>
      <c r="DA74" s="168" t="str">
        <f t="shared" ca="1" si="282"/>
        <v>-</v>
      </c>
      <c r="DB74" s="168" t="str">
        <f t="shared" ca="1" si="314"/>
        <v>-</v>
      </c>
      <c r="DC74" s="168" t="str">
        <f t="shared" ca="1" si="314"/>
        <v>-</v>
      </c>
      <c r="DD74" s="168" t="str">
        <f t="shared" ca="1" si="314"/>
        <v>-</v>
      </c>
      <c r="DE74" s="168" t="str">
        <f t="shared" ca="1" si="314"/>
        <v>-</v>
      </c>
      <c r="DF74" s="168">
        <f t="shared" ca="1" si="314"/>
        <v>0</v>
      </c>
      <c r="DG74" s="168">
        <f t="shared" ca="1" si="314"/>
        <v>0</v>
      </c>
      <c r="DH74" s="168">
        <f t="shared" ca="1" si="314"/>
        <v>0</v>
      </c>
      <c r="DI74" s="168">
        <f t="shared" ca="1" si="314"/>
        <v>0</v>
      </c>
      <c r="DJ74" s="168">
        <f t="shared" ca="1" si="314"/>
        <v>0</v>
      </c>
      <c r="DK74" s="168">
        <f t="shared" ca="1" si="314"/>
        <v>0</v>
      </c>
      <c r="DL74" s="168">
        <f t="shared" ca="1" si="314"/>
        <v>0</v>
      </c>
      <c r="DM74" s="168" t="str">
        <f t="shared" ca="1" si="314"/>
        <v>-</v>
      </c>
      <c r="DN74" s="168" t="str">
        <f t="shared" ca="1" si="314"/>
        <v>-</v>
      </c>
      <c r="DO74" s="168" t="str">
        <f t="shared" ca="1" si="314"/>
        <v>-</v>
      </c>
      <c r="DP74" s="168" t="str">
        <f t="shared" ca="1" si="314"/>
        <v>-</v>
      </c>
      <c r="DQ74" s="168" t="str">
        <f t="shared" ca="1" si="314"/>
        <v>-</v>
      </c>
      <c r="DR74" s="168" t="str">
        <f t="shared" ca="1" si="315"/>
        <v>-</v>
      </c>
      <c r="DS74" s="168" t="str">
        <f t="shared" ca="1" si="315"/>
        <v>-</v>
      </c>
      <c r="DT74" s="168" t="str">
        <f t="shared" ca="1" si="315"/>
        <v>-</v>
      </c>
      <c r="DU74" s="168" t="str">
        <f t="shared" ca="1" si="315"/>
        <v>-</v>
      </c>
      <c r="DV74" s="168" t="str">
        <f t="shared" ca="1" si="315"/>
        <v>-</v>
      </c>
      <c r="DW74" s="168" t="str">
        <f t="shared" ca="1" si="315"/>
        <v>-</v>
      </c>
      <c r="DX74" s="10"/>
      <c r="DY74" s="168">
        <f t="shared" ca="1" si="315"/>
        <v>1</v>
      </c>
      <c r="DZ74" s="168" t="str">
        <f t="shared" ca="1" si="315"/>
        <v>-</v>
      </c>
      <c r="EA74" s="168" t="str">
        <f t="shared" ca="1" si="315"/>
        <v>-</v>
      </c>
      <c r="EB74" s="168" t="str">
        <f t="shared" ca="1" si="315"/>
        <v>-</v>
      </c>
      <c r="EC74" s="168" t="str">
        <f t="shared" ca="1" si="315"/>
        <v>-</v>
      </c>
      <c r="ED74" s="168" t="b">
        <f t="shared" ca="1" si="315"/>
        <v>0</v>
      </c>
      <c r="EE74" s="168" t="str">
        <f t="shared" ca="1" si="315"/>
        <v>-</v>
      </c>
      <c r="EF74" s="168">
        <f t="shared" ca="1" si="315"/>
        <v>0</v>
      </c>
      <c r="EG74" s="168" t="str">
        <f t="shared" ca="1" si="315"/>
        <v>-</v>
      </c>
      <c r="EH74" s="166" cm="1">
        <f t="array" aca="1" ref="EH74" ca="1">INDEX(i.rev,$K74,EH$15)</f>
        <v>1</v>
      </c>
      <c r="EI74" s="168">
        <f t="shared" ca="1" si="316"/>
        <v>0</v>
      </c>
      <c r="EJ74" s="168">
        <f t="shared" ca="1" si="316"/>
        <v>1</v>
      </c>
      <c r="EK74" s="168">
        <f t="shared" ca="1" si="316"/>
        <v>0</v>
      </c>
      <c r="EL74" s="168">
        <f t="shared" ca="1" si="316"/>
        <v>1</v>
      </c>
      <c r="EM74" s="168">
        <f t="shared" ca="1" si="316"/>
        <v>1</v>
      </c>
      <c r="EN74" s="168">
        <f t="shared" ca="1" si="316"/>
        <v>1</v>
      </c>
      <c r="EO74" s="168">
        <f t="shared" ca="1" si="316"/>
        <v>0</v>
      </c>
      <c r="EP74" s="168">
        <f t="shared" ca="1" si="316"/>
        <v>0</v>
      </c>
      <c r="EQ74" s="168">
        <f t="shared" ca="1" si="316"/>
        <v>0</v>
      </c>
      <c r="ER74" s="168">
        <f t="shared" ca="1" si="316"/>
        <v>0</v>
      </c>
      <c r="ES74" s="168">
        <f t="shared" ca="1" si="316"/>
        <v>0</v>
      </c>
      <c r="ET74" s="168">
        <f t="shared" ca="1" si="316"/>
        <v>0</v>
      </c>
      <c r="EU74" s="168">
        <f t="shared" ca="1" si="316"/>
        <v>0</v>
      </c>
      <c r="EV74" s="168">
        <f t="shared" ca="1" si="316"/>
        <v>0</v>
      </c>
      <c r="EW74" s="168">
        <f t="shared" ca="1" si="316"/>
        <v>0</v>
      </c>
      <c r="EX74" s="168">
        <f t="shared" ca="1" si="316"/>
        <v>0</v>
      </c>
      <c r="EY74" s="166" cm="1">
        <f t="array" aca="1" ref="EY74" ca="1">INDEX(i.rev,$K74,EY$15)</f>
        <v>0</v>
      </c>
      <c r="EZ74" s="168">
        <f t="shared" ca="1" si="297"/>
        <v>0</v>
      </c>
      <c r="FA74" s="166" cm="1">
        <f t="array" aca="1" ref="FA74" ca="1">INDEX(i.rev,$K74,FA$15)</f>
        <v>1</v>
      </c>
      <c r="FB74" s="168">
        <f t="shared" ca="1" si="317"/>
        <v>0</v>
      </c>
      <c r="FC74" s="168">
        <f t="shared" ca="1" si="317"/>
        <v>0</v>
      </c>
      <c r="FD74" s="168">
        <f t="shared" ca="1" si="317"/>
        <v>0</v>
      </c>
      <c r="FE74" s="168">
        <f t="shared" ca="1" si="317"/>
        <v>0</v>
      </c>
      <c r="FF74" s="168">
        <f t="shared" ca="1" si="317"/>
        <v>0</v>
      </c>
      <c r="FG74" s="168">
        <f t="shared" ca="1" si="317"/>
        <v>0</v>
      </c>
      <c r="FH74" s="168">
        <f t="shared" ca="1" si="317"/>
        <v>0</v>
      </c>
      <c r="FI74" s="10">
        <f t="shared" ref="FI74:FI77" si="319">FI73+0.15</f>
        <v>0.44999999999999996</v>
      </c>
      <c r="FJ74" s="199" t="b">
        <f>TRUE</f>
        <v>1</v>
      </c>
      <c r="FK74" s="201">
        <f t="shared" si="318"/>
        <v>958.49999999999989</v>
      </c>
      <c r="FL74" s="168" t="str">
        <f t="shared" ca="1" si="317"/>
        <v>-</v>
      </c>
      <c r="FM74" s="168" t="str">
        <f t="shared" ca="1" si="317"/>
        <v>-</v>
      </c>
      <c r="FN74" s="168" t="str">
        <f t="shared" ca="1" si="262"/>
        <v>-</v>
      </c>
      <c r="FO74" s="166" t="b">
        <f t="shared" si="223"/>
        <v>0</v>
      </c>
      <c r="FP74" s="166" t="b">
        <f t="shared" si="223"/>
        <v>0</v>
      </c>
      <c r="FQ74" s="166" t="b">
        <f t="shared" si="223"/>
        <v>1</v>
      </c>
      <c r="FR74" s="168">
        <f t="shared" ca="1" si="317"/>
        <v>0</v>
      </c>
      <c r="FS74" s="166">
        <f t="shared" ca="1" si="224"/>
        <v>1</v>
      </c>
      <c r="FT74" s="166">
        <f t="shared" ca="1" si="224"/>
        <v>1</v>
      </c>
      <c r="FU74" s="168" t="str">
        <f t="shared" ca="1" si="317"/>
        <v>-</v>
      </c>
      <c r="FV74" s="168" t="str">
        <f t="shared" ca="1" si="317"/>
        <v>-</v>
      </c>
      <c r="FW74" s="168" t="str">
        <f t="shared" ca="1" si="317"/>
        <v>-</v>
      </c>
      <c r="FX74" s="168" t="str">
        <f t="shared" ca="1" si="317"/>
        <v>-</v>
      </c>
      <c r="FY74" s="168" t="str">
        <f t="shared" ca="1" si="317"/>
        <v>-</v>
      </c>
      <c r="FZ74" s="168" t="str">
        <f t="shared" ca="1" si="317"/>
        <v>-</v>
      </c>
      <c r="GA74" s="168" t="str">
        <f t="shared" ca="1" si="317"/>
        <v>-</v>
      </c>
      <c r="GB74" s="168" t="str">
        <f t="shared" ca="1" si="317"/>
        <v>-</v>
      </c>
      <c r="GC74" s="168" t="str">
        <f t="shared" ca="1" si="317"/>
        <v>-</v>
      </c>
      <c r="GD74" s="168" t="b">
        <f t="shared" ca="1" si="317"/>
        <v>1</v>
      </c>
      <c r="GE74" s="168" t="str">
        <f t="shared" ca="1" si="317"/>
        <v>-</v>
      </c>
      <c r="GF74" s="168" t="str">
        <f t="shared" ca="1" si="317"/>
        <v>-</v>
      </c>
      <c r="GG74" s="168" t="str">
        <f t="shared" ca="1" si="225"/>
        <v>-</v>
      </c>
      <c r="GH74" s="168" t="str">
        <f t="shared" ca="1" si="226"/>
        <v>-</v>
      </c>
      <c r="GI74" s="168" t="str">
        <f t="shared" ca="1" si="226"/>
        <v>-</v>
      </c>
      <c r="GJ74" s="168" t="str">
        <f t="shared" ca="1" si="226"/>
        <v>-</v>
      </c>
      <c r="GK74" s="168" t="str">
        <f t="shared" ca="1" si="226"/>
        <v>-</v>
      </c>
      <c r="GL74" s="168" t="str">
        <f t="shared" ca="1" si="226"/>
        <v>-</v>
      </c>
      <c r="GM74" s="168" t="str">
        <f t="shared" ca="1" si="226"/>
        <v>-</v>
      </c>
      <c r="GN74" s="168" t="str">
        <f t="shared" ca="1" si="226"/>
        <v>-</v>
      </c>
      <c r="GO74" s="168" t="str">
        <f t="shared" ca="1" si="226"/>
        <v>-</v>
      </c>
      <c r="GP74" s="168" t="str">
        <f t="shared" ca="1" si="226"/>
        <v>-</v>
      </c>
      <c r="GQ74" s="168" t="str">
        <f t="shared" ca="1" si="226"/>
        <v>-</v>
      </c>
      <c r="GR74" s="168" t="str">
        <f t="shared" ca="1" si="226"/>
        <v>-</v>
      </c>
      <c r="GS74" s="168">
        <f t="shared" ca="1" si="226"/>
        <v>500</v>
      </c>
      <c r="GT74" s="168">
        <f t="shared" ca="1" si="226"/>
        <v>500</v>
      </c>
      <c r="GU74" s="168" t="str">
        <f t="shared" ca="1" si="226"/>
        <v>-</v>
      </c>
      <c r="GV74" s="168" t="str">
        <f t="shared" ca="1" si="226"/>
        <v>-</v>
      </c>
      <c r="GW74" s="168" t="str">
        <f t="shared" ca="1" si="226"/>
        <v>-</v>
      </c>
      <c r="GX74" s="193" t="b">
        <v>0</v>
      </c>
      <c r="GY74" s="193">
        <v>0</v>
      </c>
      <c r="GZ74" s="193">
        <v>30</v>
      </c>
      <c r="HA74" s="193">
        <v>30</v>
      </c>
      <c r="HB74" s="193">
        <v>0</v>
      </c>
      <c r="HC74" s="193">
        <v>0</v>
      </c>
      <c r="HD74" s="193">
        <v>30</v>
      </c>
      <c r="HE74" s="193">
        <v>0</v>
      </c>
      <c r="HF74" s="193">
        <v>0</v>
      </c>
      <c r="HG74" s="193">
        <v>30</v>
      </c>
      <c r="HH74" s="193">
        <v>30</v>
      </c>
      <c r="HI74" s="193">
        <v>0</v>
      </c>
      <c r="HJ74" s="193">
        <v>0</v>
      </c>
      <c r="HK74" s="193">
        <v>0</v>
      </c>
      <c r="HL74" s="193">
        <v>0</v>
      </c>
      <c r="HM74" s="193">
        <v>0</v>
      </c>
      <c r="HN74" s="193">
        <v>131.36000000000001</v>
      </c>
      <c r="HO74" s="193">
        <v>0</v>
      </c>
      <c r="HP74" s="193">
        <v>131.36000000000001</v>
      </c>
      <c r="HQ74" s="193">
        <v>131.36000000000001</v>
      </c>
      <c r="HR74" s="193">
        <v>0</v>
      </c>
      <c r="HS74" s="193">
        <v>131.36000000000001</v>
      </c>
      <c r="HT74" s="193">
        <v>131.36000000000001</v>
      </c>
      <c r="HU74" s="193">
        <v>0</v>
      </c>
      <c r="HV74" s="193">
        <v>0</v>
      </c>
      <c r="HW74" s="193">
        <v>131.36000000000001</v>
      </c>
      <c r="HX74" s="193">
        <v>131.36000000000001</v>
      </c>
      <c r="HY74" s="193">
        <v>89.55</v>
      </c>
      <c r="HZ74" s="193">
        <v>131.36000000000001</v>
      </c>
      <c r="IA74" s="193">
        <v>89.55</v>
      </c>
      <c r="IB74" s="193">
        <v>150</v>
      </c>
      <c r="IC74" s="193">
        <v>150</v>
      </c>
      <c r="ID74" s="193">
        <v>0</v>
      </c>
      <c r="IE74" s="193">
        <v>0</v>
      </c>
      <c r="IF74" s="193">
        <v>150</v>
      </c>
      <c r="IG74" s="193">
        <v>0</v>
      </c>
      <c r="IH74" s="193">
        <v>0</v>
      </c>
      <c r="II74" s="193">
        <v>150</v>
      </c>
      <c r="IJ74" s="193">
        <v>150</v>
      </c>
      <c r="IK74" s="193">
        <v>0</v>
      </c>
      <c r="IL74" s="193">
        <v>0</v>
      </c>
      <c r="IM74" s="193">
        <v>0</v>
      </c>
      <c r="IN74" s="193">
        <v>0</v>
      </c>
      <c r="IO74" s="193">
        <v>0</v>
      </c>
      <c r="IP74" s="193">
        <v>0</v>
      </c>
      <c r="IQ74" s="193">
        <v>0</v>
      </c>
      <c r="IR74" s="193">
        <v>0</v>
      </c>
      <c r="IS74" s="193">
        <v>0</v>
      </c>
      <c r="IT74" s="193">
        <v>0</v>
      </c>
      <c r="IU74" s="193">
        <v>0</v>
      </c>
      <c r="IV74" s="193">
        <v>0</v>
      </c>
      <c r="IW74" s="193">
        <v>0</v>
      </c>
      <c r="IX74" s="193">
        <v>0</v>
      </c>
      <c r="IY74" s="193">
        <v>0</v>
      </c>
      <c r="IZ74" s="10"/>
      <c r="JA74" s="166">
        <f t="shared" ca="1" si="229"/>
        <v>4.4999999999999998E-2</v>
      </c>
      <c r="JB74" s="166">
        <f t="shared" ca="1" si="230"/>
        <v>4.4999999999999998E-2</v>
      </c>
      <c r="JC74" s="168">
        <f t="shared" ca="1" si="307"/>
        <v>1</v>
      </c>
      <c r="JD74" s="168">
        <f t="shared" ca="1" si="307"/>
        <v>0</v>
      </c>
      <c r="JE74" s="168">
        <f t="shared" ca="1" si="307"/>
        <v>1</v>
      </c>
      <c r="JF74" s="168">
        <f t="shared" ca="1" si="307"/>
        <v>1</v>
      </c>
      <c r="JG74" s="168">
        <f t="shared" ca="1" si="307"/>
        <v>0</v>
      </c>
      <c r="JH74" s="168">
        <f t="shared" ca="1" si="307"/>
        <v>70</v>
      </c>
      <c r="JI74" s="168">
        <f t="shared" ca="1" si="307"/>
        <v>50</v>
      </c>
      <c r="JJ74" s="168">
        <f t="shared" ca="1" si="307"/>
        <v>70</v>
      </c>
      <c r="JK74" s="168">
        <f t="shared" ca="1" si="307"/>
        <v>50</v>
      </c>
      <c r="JL74" s="166">
        <f t="shared" ca="1" si="299"/>
        <v>1</v>
      </c>
      <c r="JM74" s="166">
        <f t="shared" ca="1" si="300"/>
        <v>1</v>
      </c>
      <c r="JN74" s="166">
        <f t="shared" ca="1" si="301"/>
        <v>1</v>
      </c>
      <c r="JO74" s="166">
        <f t="shared" ca="1" si="232"/>
        <v>1</v>
      </c>
      <c r="JP74" s="166">
        <f t="shared" ca="1" si="232"/>
        <v>1</v>
      </c>
      <c r="JQ74" s="168">
        <f t="shared" ca="1" si="307"/>
        <v>1</v>
      </c>
      <c r="JR74" s="10"/>
      <c r="JS74" s="168">
        <f t="shared" ca="1" si="307"/>
        <v>1</v>
      </c>
      <c r="JT74" s="166">
        <f t="shared" ca="1" si="233"/>
        <v>0.85</v>
      </c>
      <c r="JU74" s="168">
        <f t="shared" ca="1" si="307"/>
        <v>1</v>
      </c>
      <c r="JV74" s="168">
        <f t="shared" ca="1" si="307"/>
        <v>1</v>
      </c>
      <c r="JW74" s="168">
        <f t="shared" ca="1" si="307"/>
        <v>1</v>
      </c>
      <c r="JX74" s="168">
        <f t="shared" ca="1" si="307"/>
        <v>1</v>
      </c>
      <c r="JY74" s="168">
        <f t="shared" ca="1" si="307"/>
        <v>1</v>
      </c>
      <c r="JZ74" s="168">
        <f t="shared" ca="1" si="307"/>
        <v>1</v>
      </c>
      <c r="KA74" s="166">
        <f t="shared" ca="1" si="234"/>
        <v>0.85</v>
      </c>
      <c r="KB74" s="166">
        <f t="shared" ca="1" si="235"/>
        <v>1</v>
      </c>
      <c r="KC74" s="166">
        <f t="shared" ca="1" si="236"/>
        <v>1</v>
      </c>
      <c r="KD74" s="166" t="str">
        <f t="shared" ca="1" si="237"/>
        <v>-</v>
      </c>
      <c r="KE74" s="166" t="str">
        <f t="shared" ca="1" si="238"/>
        <v>-</v>
      </c>
      <c r="KF74" s="166" t="str">
        <f t="shared" ca="1" si="239"/>
        <v>-</v>
      </c>
      <c r="KG74" s="166" t="b">
        <f t="shared" ca="1" si="240"/>
        <v>0</v>
      </c>
      <c r="KH74" s="168">
        <f t="shared" ca="1" si="307"/>
        <v>0</v>
      </c>
      <c r="KI74" s="27">
        <v>0</v>
      </c>
    </row>
    <row r="75" spans="1:295" s="148" customFormat="1" outlineLevel="1">
      <c r="A75" s="126">
        <f t="shared" si="13"/>
        <v>70</v>
      </c>
      <c r="B75" s="126">
        <f t="shared" si="292"/>
        <v>13</v>
      </c>
      <c r="C75" s="148">
        <v>102</v>
      </c>
      <c r="D75" s="148" t="s">
        <v>884</v>
      </c>
      <c r="E75" s="148" t="b">
        <v>1</v>
      </c>
      <c r="F75" s="148" t="b">
        <v>0</v>
      </c>
      <c r="G75" s="148" t="b">
        <f t="shared" si="310"/>
        <v>1</v>
      </c>
      <c r="H75" s="144">
        <v>3</v>
      </c>
      <c r="I75" s="32">
        <v>2</v>
      </c>
      <c r="J75" s="144">
        <f t="shared" ca="1" si="311"/>
        <v>1</v>
      </c>
      <c r="K75" s="144">
        <f t="shared" ca="1" si="311"/>
        <v>1</v>
      </c>
      <c r="L75" s="144">
        <f t="shared" ca="1" si="311"/>
        <v>1</v>
      </c>
      <c r="M75" s="144">
        <f t="shared" ca="1" si="311"/>
        <v>1</v>
      </c>
      <c r="N75" s="144">
        <f t="shared" ca="1" si="311"/>
        <v>1</v>
      </c>
      <c r="O75" s="144">
        <f t="shared" ca="1" si="311"/>
        <v>1</v>
      </c>
      <c r="P75" s="144">
        <f t="shared" ca="1" si="311"/>
        <v>1</v>
      </c>
      <c r="Q75" s="144">
        <f t="shared" ca="1" si="311"/>
        <v>1</v>
      </c>
      <c r="R75" s="144">
        <f t="shared" ca="1" si="311"/>
        <v>2</v>
      </c>
      <c r="S75" s="144">
        <f t="shared" ca="1" si="311"/>
        <v>1</v>
      </c>
      <c r="T75" s="144">
        <f t="shared" ca="1" si="311"/>
        <v>2</v>
      </c>
      <c r="U75" s="144">
        <f t="shared" ca="1" si="311"/>
        <v>1</v>
      </c>
      <c r="V75" s="144">
        <f t="shared" ca="1" si="311"/>
        <v>1</v>
      </c>
      <c r="W75" s="144">
        <f t="shared" ca="1" si="311"/>
        <v>1</v>
      </c>
      <c r="X75" s="144">
        <f t="shared" ca="1" si="311"/>
        <v>1</v>
      </c>
      <c r="Y75" s="144">
        <f t="shared" ca="1" si="311"/>
        <v>1</v>
      </c>
      <c r="AA75" s="162" t="str" cm="1">
        <f t="array" aca="1" ref="AA75" ca="1">TEXT(LEFT(OFFSET(AA75,-1,0),5)+1,"00000")&amp;MID(OFFSET(AA75,-1,0),6,FIND(" ",OFFSET(AA75,-1,0),7)-5)
&amp;INDEX(DataMaster!$B$10:$B$12,$I75)&amp;IF($J75=1,""," Risk"&amp;INDEX(i.risk_aversion,$J75,1))&amp;IF($K75=1,""," REV"&amp;INDEX(DataMaster!$B$54:$B$58,$K75))&amp;IF($L75=1,""," Minroe"&amp;INDEX(minroe,$L75))&amp;IF($M75=1,""," Overdraw"&amp;INDEX(overdraw,$M75))
&amp;IF($N75=1,""," Mach"&amp;INDEX(i.mach_option,$N75))
&amp;IF($O75=1,""," Interest"&amp;INDEX(i.interest_rate,$O75))&amp;IF($P75=1,""," Opp cost"&amp;INDEX(i.opp_cost_capital,$P75))&amp;IF($Q75=1,""," Casual_ub"&amp;INDEX(i.casual_ub,$Q75))&amp;IF($R75=1,""," Cropgraze"&amp;INDEX(i.cropgraze_inc,$R75))
&amp;IF($S75=1,""," Yield"&amp;INDEX(i.all_rot_yield,$S75))&amp;IF($T75=1,""," Pasture"&amp;INDEX(i.pasture_prod,$T75))&amp;IF($U75=1,""," Scan"&amp;INDEX(i.scan,$U75))
&amp;IF($JL75=1,""," WP"&amp;TEXT($JL75*100,"000p"))&amp;IF($JM75=1,""," MP"&amp;TEXT($JM75*100,"000p"))&amp;IF($JN75=1,""," GP"&amp;TEXT($JN75*100,"000p"))&amp;IF($JO75=1,""," Can"&amp;TEXT($JO75*100,"000p"))
&amp;" (F"&amp;3+IFERROR(1*$CH75,0)+IFERROR(1*$CI75,0)&amp;3-IFERROR(1*NOT($CK75),0)&amp;"N"&amp;$CP75&amp;$CQ75&amp;")"
&amp;IFERROR(" pas%"&amp;FK75/2130*100,"")&amp;IFERROR(" SR "&amp;FM75/1,"")&amp;IFERROR(" Sup "&amp;FN75/1,"")&amp;IF(JH75=50," 50 percentile prices","")&amp;IFERROR(" Min_sale_age_"&amp;GV75/1,"")&amp;IF($GX75=TRUE," Rot_constrained","")</f>
        <v>612530032 DSP CropgrazeFALSE Pasture0.85 (F33N11) pas%60</v>
      </c>
      <c r="AB75" s="10" t="str">
        <f ca="1">IF(COUNTIF(AA$5:AA75,AA75)=1,"-","Dup")</f>
        <v>-</v>
      </c>
      <c r="AC75" s="10"/>
      <c r="AD75" s="167" t="b">
        <v>0</v>
      </c>
      <c r="AE75" s="167" t="b">
        <v>0</v>
      </c>
      <c r="AF75" s="167" t="b">
        <v>0</v>
      </c>
      <c r="AG75" s="167" t="b">
        <v>0</v>
      </c>
      <c r="AH75" s="167" t="b">
        <v>0</v>
      </c>
      <c r="AI75" s="167" t="b">
        <v>1</v>
      </c>
      <c r="AJ75" s="10"/>
      <c r="AK75" s="166" t="b">
        <f t="shared" si="214"/>
        <v>0</v>
      </c>
      <c r="AL75" s="166" t="str">
        <f t="shared" si="214"/>
        <v>-</v>
      </c>
      <c r="AM75" s="166" t="b">
        <f t="shared" si="214"/>
        <v>0</v>
      </c>
      <c r="AN75" s="166" t="b">
        <f t="shared" si="214"/>
        <v>1</v>
      </c>
      <c r="AO75" s="166" t="b">
        <f t="shared" si="214"/>
        <v>0</v>
      </c>
      <c r="AP75" s="166" t="b">
        <f t="shared" si="214"/>
        <v>0</v>
      </c>
      <c r="AQ75" s="166">
        <f t="shared" ca="1" si="215"/>
        <v>0</v>
      </c>
      <c r="AR75" s="166" t="b">
        <f t="shared" ca="1" si="216"/>
        <v>0</v>
      </c>
      <c r="AS75" s="166" t="b">
        <f t="shared" ca="1" si="216"/>
        <v>0</v>
      </c>
      <c r="AT75" s="166" t="str">
        <f t="shared" ca="1" si="216"/>
        <v>-</v>
      </c>
      <c r="AU75" s="166" t="str">
        <f t="shared" ca="1" si="216"/>
        <v>-</v>
      </c>
      <c r="AV75" s="166" t="str">
        <f t="shared" ca="1" si="216"/>
        <v>-</v>
      </c>
      <c r="AW75" s="10"/>
      <c r="AX75" s="166" t="b">
        <f t="shared" si="217"/>
        <v>1</v>
      </c>
      <c r="AY75" s="168" t="b">
        <f t="shared" ca="1" si="312"/>
        <v>1</v>
      </c>
      <c r="AZ75" s="168" t="b">
        <f t="shared" ca="1" si="312"/>
        <v>1</v>
      </c>
      <c r="BA75" s="167">
        <f t="shared" si="261"/>
        <v>3208</v>
      </c>
      <c r="BB75" s="168" t="str">
        <f t="shared" ca="1" si="312"/>
        <v>-</v>
      </c>
      <c r="BC75" s="168" t="str">
        <f t="shared" ca="1" si="312"/>
        <v>-</v>
      </c>
      <c r="BD75" s="168" t="str">
        <f t="shared" ca="1" si="312"/>
        <v>-</v>
      </c>
      <c r="BE75" s="168" t="str">
        <f t="shared" ca="1" si="312"/>
        <v>-</v>
      </c>
      <c r="BF75" s="168" t="str">
        <f t="shared" ca="1" si="312"/>
        <v>-</v>
      </c>
      <c r="BG75" s="168">
        <f t="shared" ca="1" si="312"/>
        <v>1</v>
      </c>
      <c r="BH75" s="168">
        <f t="shared" ca="1" si="312"/>
        <v>1</v>
      </c>
      <c r="BI75" s="168" t="str">
        <f t="shared" ca="1" si="312"/>
        <v>-</v>
      </c>
      <c r="BJ75" s="168" t="str">
        <f t="shared" ca="1" si="312"/>
        <v>-</v>
      </c>
      <c r="BK75" s="10"/>
      <c r="BL75" s="168" t="str">
        <f t="shared" ca="1" si="312"/>
        <v>-</v>
      </c>
      <c r="BM75" s="168" t="str">
        <f t="shared" ca="1" si="312"/>
        <v>-</v>
      </c>
      <c r="BN75" s="168" t="str">
        <f t="shared" ca="1" si="312"/>
        <v>-</v>
      </c>
      <c r="BO75" s="168" t="str">
        <f t="shared" ca="1" si="312"/>
        <v>-</v>
      </c>
      <c r="BP75" s="168" t="str">
        <f t="shared" ca="1" si="312"/>
        <v>-</v>
      </c>
      <c r="BQ75" s="168" t="str">
        <f t="shared" ca="1" si="312"/>
        <v>-</v>
      </c>
      <c r="BR75" s="168" t="str">
        <f t="shared" ca="1" si="312"/>
        <v>-</v>
      </c>
      <c r="BS75" s="168" t="str">
        <f t="shared" ca="1" si="312"/>
        <v>-</v>
      </c>
      <c r="BT75" s="168" t="str">
        <f t="shared" ca="1" si="312"/>
        <v>-</v>
      </c>
      <c r="BU75" s="168" t="str">
        <f t="shared" ca="1" si="312"/>
        <v>-</v>
      </c>
      <c r="BV75" s="168" t="str">
        <f t="shared" ca="1" si="312"/>
        <v>-</v>
      </c>
      <c r="BW75" s="166" t="str" cm="1">
        <f t="array" aca="1" ref="BW75" ca="1">INDEX(i.rev,$K75,BW$15)</f>
        <v>-</v>
      </c>
      <c r="BX75" s="166" t="str" cm="1">
        <f t="array" aca="1" ref="BX75" ca="1">INDEX(i.rev,$K75,BX$15)</f>
        <v>-</v>
      </c>
      <c r="BY75" s="166" t="str" cm="1">
        <f t="array" aca="1" ref="BY75" ca="1">INDEX(i.rev,$K75,BY$15)</f>
        <v>-</v>
      </c>
      <c r="BZ75" s="166" t="str" cm="1">
        <f t="array" aca="1" ref="BZ75" ca="1">INDEX(i.rev,$K75,BZ$15)</f>
        <v>-</v>
      </c>
      <c r="CA75" s="166" t="str" cm="1">
        <f t="array" aca="1" ref="CA75" ca="1">INDEX(i.rev,$K75,CA$15)</f>
        <v>-</v>
      </c>
      <c r="CB75" s="166" t="str" cm="1">
        <f t="array" aca="1" ref="CB75" ca="1">INDEX(i.rev,$K75,CB$15)</f>
        <v>-</v>
      </c>
      <c r="CC75" s="166" t="str" cm="1">
        <f t="array" aca="1" ref="CC75" ca="1">INDEX(i.rev,$K75,CC$15)</f>
        <v>-</v>
      </c>
      <c r="CD75" s="166" t="str" cm="1">
        <f t="array" aca="1" ref="CD75" ca="1">INDEX(i.rev,$K75,CD$15)</f>
        <v>-</v>
      </c>
      <c r="CE75" s="166" t="str" cm="1">
        <f t="array" aca="1" ref="CE75" ca="1">INDEX(i.rev,$K75,CE$15)</f>
        <v>-</v>
      </c>
      <c r="CF75" s="166" t="str" cm="1">
        <f t="array" aca="1" ref="CF75" ca="1">INDEX(i.rev,$K75,CF$15)</f>
        <v>-</v>
      </c>
      <c r="CG75" s="10"/>
      <c r="CH75" s="168" t="str">
        <f t="shared" ca="1" si="313"/>
        <v>-</v>
      </c>
      <c r="CI75" s="168" t="str">
        <f t="shared" ca="1" si="313"/>
        <v>-</v>
      </c>
      <c r="CJ75" s="168" t="str">
        <f t="shared" ca="1" si="313"/>
        <v>-</v>
      </c>
      <c r="CK75" s="168" t="str">
        <f t="shared" ca="1" si="313"/>
        <v>-</v>
      </c>
      <c r="CL75" s="168" t="str">
        <f t="shared" ca="1" si="313"/>
        <v>-</v>
      </c>
      <c r="CM75" s="168" t="str">
        <f t="shared" ca="1" si="313"/>
        <v>-</v>
      </c>
      <c r="CN75" s="168" t="str">
        <f t="shared" ca="1" si="313"/>
        <v>-</v>
      </c>
      <c r="CO75" s="168" t="str">
        <f t="shared" ca="1" si="313"/>
        <v>-</v>
      </c>
      <c r="CP75" s="168">
        <f t="shared" ca="1" si="313"/>
        <v>1</v>
      </c>
      <c r="CQ75" s="168">
        <f t="shared" ca="1" si="313"/>
        <v>1</v>
      </c>
      <c r="CR75" s="168">
        <f t="shared" ca="1" si="313"/>
        <v>0</v>
      </c>
      <c r="CS75" s="168" t="str">
        <f t="shared" ca="1" si="313"/>
        <v>-</v>
      </c>
      <c r="CT75" s="168" t="str">
        <f t="shared" ca="1" si="313"/>
        <v>-</v>
      </c>
      <c r="CU75" s="168" t="str">
        <f t="shared" ca="1" si="313"/>
        <v>-</v>
      </c>
      <c r="CV75" s="168" t="str">
        <f t="shared" ca="1" si="313"/>
        <v>-</v>
      </c>
      <c r="CW75" s="168" t="str">
        <f t="shared" ca="1" si="313"/>
        <v>-</v>
      </c>
      <c r="CX75" s="168" t="str">
        <f t="shared" ca="1" si="282"/>
        <v>-</v>
      </c>
      <c r="CY75" s="168" t="str">
        <f t="shared" ca="1" si="282"/>
        <v>-</v>
      </c>
      <c r="CZ75" s="168">
        <f t="shared" ca="1" si="282"/>
        <v>0</v>
      </c>
      <c r="DA75" s="168" t="str">
        <f t="shared" ca="1" si="282"/>
        <v>-</v>
      </c>
      <c r="DB75" s="168" t="str">
        <f t="shared" ca="1" si="314"/>
        <v>-</v>
      </c>
      <c r="DC75" s="168" t="str">
        <f t="shared" ca="1" si="314"/>
        <v>-</v>
      </c>
      <c r="DD75" s="168" t="str">
        <f t="shared" ca="1" si="314"/>
        <v>-</v>
      </c>
      <c r="DE75" s="168" t="str">
        <f t="shared" ca="1" si="314"/>
        <v>-</v>
      </c>
      <c r="DF75" s="168">
        <f t="shared" ca="1" si="314"/>
        <v>0</v>
      </c>
      <c r="DG75" s="168">
        <f t="shared" ca="1" si="314"/>
        <v>0</v>
      </c>
      <c r="DH75" s="168">
        <f t="shared" ca="1" si="314"/>
        <v>0</v>
      </c>
      <c r="DI75" s="168">
        <f t="shared" ca="1" si="314"/>
        <v>0</v>
      </c>
      <c r="DJ75" s="168">
        <f t="shared" ca="1" si="314"/>
        <v>0</v>
      </c>
      <c r="DK75" s="168">
        <f t="shared" ca="1" si="314"/>
        <v>0</v>
      </c>
      <c r="DL75" s="168">
        <f t="shared" ca="1" si="314"/>
        <v>0</v>
      </c>
      <c r="DM75" s="168" t="str">
        <f t="shared" ca="1" si="314"/>
        <v>-</v>
      </c>
      <c r="DN75" s="168" t="str">
        <f t="shared" ca="1" si="314"/>
        <v>-</v>
      </c>
      <c r="DO75" s="168" t="str">
        <f t="shared" ca="1" si="314"/>
        <v>-</v>
      </c>
      <c r="DP75" s="168" t="str">
        <f t="shared" ca="1" si="314"/>
        <v>-</v>
      </c>
      <c r="DQ75" s="168" t="str">
        <f t="shared" ca="1" si="314"/>
        <v>-</v>
      </c>
      <c r="DR75" s="168" t="str">
        <f t="shared" ca="1" si="315"/>
        <v>-</v>
      </c>
      <c r="DS75" s="168" t="str">
        <f t="shared" ca="1" si="315"/>
        <v>-</v>
      </c>
      <c r="DT75" s="168" t="str">
        <f t="shared" ca="1" si="315"/>
        <v>-</v>
      </c>
      <c r="DU75" s="168" t="str">
        <f t="shared" ca="1" si="315"/>
        <v>-</v>
      </c>
      <c r="DV75" s="168" t="str">
        <f t="shared" ca="1" si="315"/>
        <v>-</v>
      </c>
      <c r="DW75" s="168" t="str">
        <f t="shared" ca="1" si="315"/>
        <v>-</v>
      </c>
      <c r="DX75" s="10"/>
      <c r="DY75" s="168">
        <f t="shared" ca="1" si="315"/>
        <v>1</v>
      </c>
      <c r="DZ75" s="168" t="str">
        <f t="shared" ca="1" si="315"/>
        <v>-</v>
      </c>
      <c r="EA75" s="168" t="str">
        <f t="shared" ca="1" si="315"/>
        <v>-</v>
      </c>
      <c r="EB75" s="168" t="str">
        <f t="shared" ca="1" si="315"/>
        <v>-</v>
      </c>
      <c r="EC75" s="168" t="str">
        <f t="shared" ca="1" si="315"/>
        <v>-</v>
      </c>
      <c r="ED75" s="168" t="b">
        <f t="shared" ca="1" si="315"/>
        <v>0</v>
      </c>
      <c r="EE75" s="168" t="str">
        <f t="shared" ca="1" si="315"/>
        <v>-</v>
      </c>
      <c r="EF75" s="168">
        <f t="shared" ca="1" si="315"/>
        <v>0</v>
      </c>
      <c r="EG75" s="168" t="str">
        <f t="shared" ca="1" si="315"/>
        <v>-</v>
      </c>
      <c r="EH75" s="166" cm="1">
        <f t="array" aca="1" ref="EH75" ca="1">INDEX(i.rev,$K75,EH$15)</f>
        <v>1</v>
      </c>
      <c r="EI75" s="168">
        <f t="shared" ca="1" si="316"/>
        <v>0</v>
      </c>
      <c r="EJ75" s="168">
        <f t="shared" ca="1" si="316"/>
        <v>1</v>
      </c>
      <c r="EK75" s="168">
        <f t="shared" ca="1" si="316"/>
        <v>0</v>
      </c>
      <c r="EL75" s="168">
        <f t="shared" ca="1" si="316"/>
        <v>1</v>
      </c>
      <c r="EM75" s="168">
        <f t="shared" ca="1" si="316"/>
        <v>1</v>
      </c>
      <c r="EN75" s="168">
        <f t="shared" ca="1" si="316"/>
        <v>1</v>
      </c>
      <c r="EO75" s="168">
        <f t="shared" ca="1" si="316"/>
        <v>0</v>
      </c>
      <c r="EP75" s="168">
        <f t="shared" ca="1" si="316"/>
        <v>0</v>
      </c>
      <c r="EQ75" s="168">
        <f t="shared" ca="1" si="316"/>
        <v>0</v>
      </c>
      <c r="ER75" s="168">
        <f t="shared" ca="1" si="316"/>
        <v>0</v>
      </c>
      <c r="ES75" s="168">
        <f t="shared" ca="1" si="316"/>
        <v>0</v>
      </c>
      <c r="ET75" s="168">
        <f t="shared" ca="1" si="316"/>
        <v>0</v>
      </c>
      <c r="EU75" s="168">
        <f t="shared" ca="1" si="316"/>
        <v>0</v>
      </c>
      <c r="EV75" s="168">
        <f t="shared" ca="1" si="316"/>
        <v>0</v>
      </c>
      <c r="EW75" s="168">
        <f t="shared" ca="1" si="316"/>
        <v>0</v>
      </c>
      <c r="EX75" s="168">
        <f t="shared" ca="1" si="316"/>
        <v>0</v>
      </c>
      <c r="EY75" s="166" cm="1">
        <f t="array" aca="1" ref="EY75" ca="1">INDEX(i.rev,$K75,EY$15)</f>
        <v>0</v>
      </c>
      <c r="EZ75" s="168">
        <f t="shared" ca="1" si="297"/>
        <v>0</v>
      </c>
      <c r="FA75" s="166" cm="1">
        <f t="array" aca="1" ref="FA75" ca="1">INDEX(i.rev,$K75,FA$15)</f>
        <v>1</v>
      </c>
      <c r="FB75" s="168">
        <f t="shared" ca="1" si="317"/>
        <v>0</v>
      </c>
      <c r="FC75" s="168">
        <f t="shared" ca="1" si="317"/>
        <v>0</v>
      </c>
      <c r="FD75" s="168">
        <f t="shared" ca="1" si="317"/>
        <v>0</v>
      </c>
      <c r="FE75" s="168">
        <f t="shared" ca="1" si="317"/>
        <v>0</v>
      </c>
      <c r="FF75" s="168">
        <f t="shared" ca="1" si="317"/>
        <v>0</v>
      </c>
      <c r="FG75" s="168">
        <f t="shared" ca="1" si="317"/>
        <v>0</v>
      </c>
      <c r="FH75" s="168">
        <f t="shared" ca="1" si="317"/>
        <v>0</v>
      </c>
      <c r="FI75" s="10">
        <f t="shared" si="319"/>
        <v>0.6</v>
      </c>
      <c r="FJ75" s="199" t="b">
        <f>TRUE</f>
        <v>1</v>
      </c>
      <c r="FK75" s="201">
        <f t="shared" si="318"/>
        <v>1278</v>
      </c>
      <c r="FL75" s="168" t="str">
        <f t="shared" ca="1" si="317"/>
        <v>-</v>
      </c>
      <c r="FM75" s="168" t="str">
        <f t="shared" ca="1" si="317"/>
        <v>-</v>
      </c>
      <c r="FN75" s="168" t="str">
        <f t="shared" ca="1" si="262"/>
        <v>-</v>
      </c>
      <c r="FO75" s="166" t="b">
        <f t="shared" si="223"/>
        <v>0</v>
      </c>
      <c r="FP75" s="166" t="b">
        <f t="shared" si="223"/>
        <v>0</v>
      </c>
      <c r="FQ75" s="166" t="b">
        <f t="shared" si="223"/>
        <v>1</v>
      </c>
      <c r="FR75" s="168">
        <f t="shared" ca="1" si="317"/>
        <v>0</v>
      </c>
      <c r="FS75" s="166">
        <f t="shared" ca="1" si="224"/>
        <v>1</v>
      </c>
      <c r="FT75" s="166">
        <f t="shared" ca="1" si="224"/>
        <v>1</v>
      </c>
      <c r="FU75" s="168" t="str">
        <f t="shared" ca="1" si="317"/>
        <v>-</v>
      </c>
      <c r="FV75" s="168" t="str">
        <f t="shared" ca="1" si="317"/>
        <v>-</v>
      </c>
      <c r="FW75" s="168" t="str">
        <f t="shared" ca="1" si="317"/>
        <v>-</v>
      </c>
      <c r="FX75" s="168" t="str">
        <f t="shared" ca="1" si="317"/>
        <v>-</v>
      </c>
      <c r="FY75" s="168" t="str">
        <f t="shared" ca="1" si="317"/>
        <v>-</v>
      </c>
      <c r="FZ75" s="168" t="str">
        <f t="shared" ca="1" si="317"/>
        <v>-</v>
      </c>
      <c r="GA75" s="168" t="str">
        <f t="shared" ca="1" si="317"/>
        <v>-</v>
      </c>
      <c r="GB75" s="168" t="str">
        <f t="shared" ca="1" si="317"/>
        <v>-</v>
      </c>
      <c r="GC75" s="168" t="str">
        <f t="shared" ca="1" si="317"/>
        <v>-</v>
      </c>
      <c r="GD75" s="168" t="b">
        <f t="shared" ca="1" si="317"/>
        <v>1</v>
      </c>
      <c r="GE75" s="168" t="str">
        <f t="shared" ca="1" si="317"/>
        <v>-</v>
      </c>
      <c r="GF75" s="168" t="str">
        <f t="shared" ca="1" si="317"/>
        <v>-</v>
      </c>
      <c r="GG75" s="168" t="str">
        <f t="shared" ca="1" si="225"/>
        <v>-</v>
      </c>
      <c r="GH75" s="168" t="str">
        <f t="shared" ca="1" si="226"/>
        <v>-</v>
      </c>
      <c r="GI75" s="168" t="str">
        <f t="shared" ca="1" si="226"/>
        <v>-</v>
      </c>
      <c r="GJ75" s="168" t="str">
        <f t="shared" ca="1" si="226"/>
        <v>-</v>
      </c>
      <c r="GK75" s="168" t="str">
        <f t="shared" ca="1" si="226"/>
        <v>-</v>
      </c>
      <c r="GL75" s="168" t="str">
        <f t="shared" ca="1" si="226"/>
        <v>-</v>
      </c>
      <c r="GM75" s="168" t="str">
        <f t="shared" ca="1" si="226"/>
        <v>-</v>
      </c>
      <c r="GN75" s="168" t="str">
        <f t="shared" ca="1" si="226"/>
        <v>-</v>
      </c>
      <c r="GO75" s="168" t="str">
        <f t="shared" ca="1" si="226"/>
        <v>-</v>
      </c>
      <c r="GP75" s="168" t="str">
        <f t="shared" ca="1" si="226"/>
        <v>-</v>
      </c>
      <c r="GQ75" s="168" t="str">
        <f t="shared" ca="1" si="226"/>
        <v>-</v>
      </c>
      <c r="GR75" s="168" t="str">
        <f t="shared" ca="1" si="226"/>
        <v>-</v>
      </c>
      <c r="GS75" s="168">
        <f t="shared" ca="1" si="226"/>
        <v>500</v>
      </c>
      <c r="GT75" s="168">
        <f t="shared" ca="1" si="226"/>
        <v>500</v>
      </c>
      <c r="GU75" s="168" t="str">
        <f t="shared" ca="1" si="226"/>
        <v>-</v>
      </c>
      <c r="GV75" s="168" t="str">
        <f t="shared" ca="1" si="226"/>
        <v>-</v>
      </c>
      <c r="GW75" s="168" t="str">
        <f t="shared" ca="1" si="226"/>
        <v>-</v>
      </c>
      <c r="GX75" s="193" t="b">
        <v>0</v>
      </c>
      <c r="GY75" s="193">
        <v>0</v>
      </c>
      <c r="GZ75" s="193">
        <v>30</v>
      </c>
      <c r="HA75" s="193">
        <v>30</v>
      </c>
      <c r="HB75" s="193">
        <v>0</v>
      </c>
      <c r="HC75" s="193">
        <v>0</v>
      </c>
      <c r="HD75" s="193">
        <v>30</v>
      </c>
      <c r="HE75" s="193">
        <v>0</v>
      </c>
      <c r="HF75" s="193">
        <v>0</v>
      </c>
      <c r="HG75" s="193">
        <v>30</v>
      </c>
      <c r="HH75" s="193">
        <v>30</v>
      </c>
      <c r="HI75" s="193">
        <v>0</v>
      </c>
      <c r="HJ75" s="193">
        <v>0</v>
      </c>
      <c r="HK75" s="193">
        <v>0</v>
      </c>
      <c r="HL75" s="193">
        <v>0</v>
      </c>
      <c r="HM75" s="193">
        <v>0</v>
      </c>
      <c r="HN75" s="193">
        <v>131.36000000000001</v>
      </c>
      <c r="HO75" s="193">
        <v>0</v>
      </c>
      <c r="HP75" s="193">
        <v>131.36000000000001</v>
      </c>
      <c r="HQ75" s="193">
        <v>131.36000000000001</v>
      </c>
      <c r="HR75" s="193">
        <v>0</v>
      </c>
      <c r="HS75" s="193">
        <v>131.36000000000001</v>
      </c>
      <c r="HT75" s="193">
        <v>131.36000000000001</v>
      </c>
      <c r="HU75" s="193">
        <v>0</v>
      </c>
      <c r="HV75" s="193">
        <v>0</v>
      </c>
      <c r="HW75" s="193">
        <v>131.36000000000001</v>
      </c>
      <c r="HX75" s="193">
        <v>131.36000000000001</v>
      </c>
      <c r="HY75" s="193">
        <v>89.55</v>
      </c>
      <c r="HZ75" s="193">
        <v>131.36000000000001</v>
      </c>
      <c r="IA75" s="193">
        <v>89.55</v>
      </c>
      <c r="IB75" s="193">
        <v>150</v>
      </c>
      <c r="IC75" s="193">
        <v>150</v>
      </c>
      <c r="ID75" s="193">
        <v>0</v>
      </c>
      <c r="IE75" s="193">
        <v>0</v>
      </c>
      <c r="IF75" s="193">
        <v>150</v>
      </c>
      <c r="IG75" s="193">
        <v>0</v>
      </c>
      <c r="IH75" s="193">
        <v>0</v>
      </c>
      <c r="II75" s="193">
        <v>150</v>
      </c>
      <c r="IJ75" s="193">
        <v>150</v>
      </c>
      <c r="IK75" s="193">
        <v>0</v>
      </c>
      <c r="IL75" s="193">
        <v>0</v>
      </c>
      <c r="IM75" s="193">
        <v>0</v>
      </c>
      <c r="IN75" s="193">
        <v>0</v>
      </c>
      <c r="IO75" s="193">
        <v>0</v>
      </c>
      <c r="IP75" s="193">
        <v>0</v>
      </c>
      <c r="IQ75" s="193">
        <v>0</v>
      </c>
      <c r="IR75" s="193">
        <v>0</v>
      </c>
      <c r="IS75" s="193">
        <v>0</v>
      </c>
      <c r="IT75" s="193">
        <v>0</v>
      </c>
      <c r="IU75" s="193">
        <v>0</v>
      </c>
      <c r="IV75" s="193">
        <v>0</v>
      </c>
      <c r="IW75" s="193">
        <v>0</v>
      </c>
      <c r="IX75" s="193">
        <v>0</v>
      </c>
      <c r="IY75" s="193">
        <v>0</v>
      </c>
      <c r="IZ75" s="10"/>
      <c r="JA75" s="166">
        <f t="shared" ca="1" si="229"/>
        <v>4.4999999999999998E-2</v>
      </c>
      <c r="JB75" s="166">
        <f t="shared" ca="1" si="230"/>
        <v>4.4999999999999998E-2</v>
      </c>
      <c r="JC75" s="168">
        <f t="shared" ca="1" si="307"/>
        <v>1</v>
      </c>
      <c r="JD75" s="168">
        <f t="shared" ca="1" si="307"/>
        <v>0</v>
      </c>
      <c r="JE75" s="168">
        <f t="shared" ca="1" si="307"/>
        <v>1</v>
      </c>
      <c r="JF75" s="168">
        <f t="shared" ca="1" si="307"/>
        <v>1</v>
      </c>
      <c r="JG75" s="168">
        <f t="shared" ca="1" si="307"/>
        <v>0</v>
      </c>
      <c r="JH75" s="168">
        <f t="shared" ca="1" si="307"/>
        <v>70</v>
      </c>
      <c r="JI75" s="168">
        <f t="shared" ca="1" si="307"/>
        <v>50</v>
      </c>
      <c r="JJ75" s="168">
        <f t="shared" ca="1" si="307"/>
        <v>70</v>
      </c>
      <c r="JK75" s="168">
        <f t="shared" ca="1" si="307"/>
        <v>50</v>
      </c>
      <c r="JL75" s="166">
        <f t="shared" ca="1" si="299"/>
        <v>1</v>
      </c>
      <c r="JM75" s="166">
        <f t="shared" ca="1" si="300"/>
        <v>1</v>
      </c>
      <c r="JN75" s="166">
        <f t="shared" ca="1" si="301"/>
        <v>1</v>
      </c>
      <c r="JO75" s="166">
        <f t="shared" ca="1" si="232"/>
        <v>1</v>
      </c>
      <c r="JP75" s="166">
        <f t="shared" ca="1" si="232"/>
        <v>1</v>
      </c>
      <c r="JQ75" s="168">
        <f t="shared" ca="1" si="307"/>
        <v>1</v>
      </c>
      <c r="JR75" s="10"/>
      <c r="JS75" s="168">
        <f t="shared" ca="1" si="307"/>
        <v>1</v>
      </c>
      <c r="JT75" s="166">
        <f t="shared" ca="1" si="233"/>
        <v>0.85</v>
      </c>
      <c r="JU75" s="168">
        <f t="shared" ca="1" si="307"/>
        <v>1</v>
      </c>
      <c r="JV75" s="168">
        <f t="shared" ca="1" si="307"/>
        <v>1</v>
      </c>
      <c r="JW75" s="168">
        <f t="shared" ca="1" si="307"/>
        <v>1</v>
      </c>
      <c r="JX75" s="168">
        <f t="shared" ca="1" si="307"/>
        <v>1</v>
      </c>
      <c r="JY75" s="168">
        <f t="shared" ca="1" si="307"/>
        <v>1</v>
      </c>
      <c r="JZ75" s="168">
        <f t="shared" ca="1" si="307"/>
        <v>1</v>
      </c>
      <c r="KA75" s="166">
        <f t="shared" ca="1" si="234"/>
        <v>0.85</v>
      </c>
      <c r="KB75" s="166">
        <f t="shared" ca="1" si="235"/>
        <v>1</v>
      </c>
      <c r="KC75" s="166">
        <f t="shared" ca="1" si="236"/>
        <v>1</v>
      </c>
      <c r="KD75" s="166" t="str">
        <f t="shared" ca="1" si="237"/>
        <v>-</v>
      </c>
      <c r="KE75" s="166" t="str">
        <f t="shared" ca="1" si="238"/>
        <v>-</v>
      </c>
      <c r="KF75" s="166" t="str">
        <f t="shared" ca="1" si="239"/>
        <v>-</v>
      </c>
      <c r="KG75" s="166" t="b">
        <f t="shared" ca="1" si="240"/>
        <v>0</v>
      </c>
      <c r="KH75" s="168">
        <f t="shared" ca="1" si="307"/>
        <v>0</v>
      </c>
      <c r="KI75" s="27">
        <v>0</v>
      </c>
    </row>
    <row r="76" spans="1:295" s="148" customFormat="1" outlineLevel="1">
      <c r="A76" s="126">
        <f t="shared" si="13"/>
        <v>71</v>
      </c>
      <c r="B76" s="126">
        <f t="shared" si="292"/>
        <v>13</v>
      </c>
      <c r="C76" s="148">
        <v>102</v>
      </c>
      <c r="D76" s="148" t="s">
        <v>884</v>
      </c>
      <c r="E76" s="148" t="b">
        <v>1</v>
      </c>
      <c r="F76" s="148" t="b">
        <v>0</v>
      </c>
      <c r="G76" s="148" t="b">
        <f t="shared" si="310"/>
        <v>1</v>
      </c>
      <c r="H76" s="144">
        <v>3</v>
      </c>
      <c r="I76" s="32">
        <v>2</v>
      </c>
      <c r="J76" s="144">
        <f t="shared" ca="1" si="311"/>
        <v>1</v>
      </c>
      <c r="K76" s="144">
        <f t="shared" ca="1" si="293"/>
        <v>1</v>
      </c>
      <c r="L76" s="144">
        <f t="shared" ca="1" si="293"/>
        <v>1</v>
      </c>
      <c r="M76" s="144">
        <f t="shared" ca="1" si="293"/>
        <v>1</v>
      </c>
      <c r="N76" s="144">
        <f t="shared" ca="1" si="293"/>
        <v>1</v>
      </c>
      <c r="O76" s="144">
        <f t="shared" ca="1" si="293"/>
        <v>1</v>
      </c>
      <c r="P76" s="144">
        <f t="shared" ca="1" si="293"/>
        <v>1</v>
      </c>
      <c r="Q76" s="144">
        <f t="shared" ca="1" si="293"/>
        <v>1</v>
      </c>
      <c r="R76" s="144">
        <f t="shared" ca="1" si="293"/>
        <v>2</v>
      </c>
      <c r="S76" s="144">
        <f t="shared" ca="1" si="293"/>
        <v>1</v>
      </c>
      <c r="T76" s="144">
        <f t="shared" ca="1" si="293"/>
        <v>2</v>
      </c>
      <c r="U76" s="144">
        <f t="shared" ca="1" si="293"/>
        <v>1</v>
      </c>
      <c r="V76" s="144">
        <f t="shared" ca="1" si="293"/>
        <v>1</v>
      </c>
      <c r="W76" s="144">
        <f t="shared" ca="1" si="293"/>
        <v>1</v>
      </c>
      <c r="X76" s="144">
        <f t="shared" ca="1" si="293"/>
        <v>1</v>
      </c>
      <c r="Y76" s="144">
        <f t="shared" ca="1" si="293"/>
        <v>1</v>
      </c>
      <c r="AA76" s="162" t="str" cm="1">
        <f t="array" aca="1" ref="AA76" ca="1">TEXT(LEFT(OFFSET(AA76,-1,0),5)+1,"00000")&amp;MID(OFFSET(AA76,-1,0),6,FIND(" ",OFFSET(AA76,-1,0),7)-5)
&amp;INDEX(DataMaster!$B$10:$B$12,$I76)&amp;IF($J76=1,""," Risk"&amp;INDEX(i.risk_aversion,$J76,1))&amp;IF($K76=1,""," REV"&amp;INDEX(DataMaster!$B$54:$B$58,$K76))&amp;IF($L76=1,""," Minroe"&amp;INDEX(minroe,$L76))&amp;IF($M76=1,""," Overdraw"&amp;INDEX(overdraw,$M76))
&amp;IF($N76=1,""," Mach"&amp;INDEX(i.mach_option,$N76))
&amp;IF($O76=1,""," Interest"&amp;INDEX(i.interest_rate,$O76))&amp;IF($P76=1,""," Opp cost"&amp;INDEX(i.opp_cost_capital,$P76))&amp;IF($Q76=1,""," Casual_ub"&amp;INDEX(i.casual_ub,$Q76))&amp;IF($R76=1,""," Cropgraze"&amp;INDEX(i.cropgraze_inc,$R76))
&amp;IF($S76=1,""," Yield"&amp;INDEX(i.all_rot_yield,$S76))&amp;IF($T76=1,""," Pasture"&amp;INDEX(i.pasture_prod,$T76))&amp;IF($U76=1,""," Scan"&amp;INDEX(i.scan,$U76))
&amp;IF($JL76=1,""," WP"&amp;TEXT($JL76*100,"000p"))&amp;IF($JM76=1,""," MP"&amp;TEXT($JM76*100,"000p"))&amp;IF($JN76=1,""," GP"&amp;TEXT($JN76*100,"000p"))&amp;IF($JO76=1,""," Can"&amp;TEXT($JO76*100,"000p"))
&amp;" (F"&amp;3+IFERROR(1*$CH76,0)+IFERROR(1*$CI76,0)&amp;3-IFERROR(1*NOT($CK76),0)&amp;"N"&amp;$CP76&amp;$CQ76&amp;")"
&amp;IFERROR(" pas%"&amp;FK76/2130*100,"")&amp;IFERROR(" SR "&amp;FM76/1,"")&amp;IFERROR(" Sup "&amp;FN76/1,"")&amp;IF(JH76=50," 50 percentile prices","")&amp;IFERROR(" Min_sale_age_"&amp;GV76/1,"")&amp;IF($GX76=TRUE," Rot_constrained","")</f>
        <v>612540032 DSP CropgrazeFALSE Pasture0.85 (F33N11) pas%75</v>
      </c>
      <c r="AB76" s="10" t="str">
        <f ca="1">IF(COUNTIF(AA$5:AA76,AA76)=1,"-","Dup")</f>
        <v>-</v>
      </c>
      <c r="AC76" s="10"/>
      <c r="AD76" s="167" t="b">
        <v>0</v>
      </c>
      <c r="AE76" s="167" t="b">
        <v>0</v>
      </c>
      <c r="AF76" s="167" t="b">
        <v>0</v>
      </c>
      <c r="AG76" s="167" t="b">
        <v>0</v>
      </c>
      <c r="AH76" s="167" t="b">
        <v>0</v>
      </c>
      <c r="AI76" s="167" t="b">
        <v>1</v>
      </c>
      <c r="AJ76" s="10"/>
      <c r="AK76" s="166" t="b">
        <f t="shared" si="214"/>
        <v>0</v>
      </c>
      <c r="AL76" s="166" t="str">
        <f t="shared" si="214"/>
        <v>-</v>
      </c>
      <c r="AM76" s="166" t="b">
        <f t="shared" si="214"/>
        <v>0</v>
      </c>
      <c r="AN76" s="166" t="b">
        <f t="shared" si="214"/>
        <v>1</v>
      </c>
      <c r="AO76" s="166" t="b">
        <f t="shared" si="214"/>
        <v>0</v>
      </c>
      <c r="AP76" s="166" t="b">
        <f t="shared" si="214"/>
        <v>0</v>
      </c>
      <c r="AQ76" s="166">
        <f t="shared" ca="1" si="215"/>
        <v>0</v>
      </c>
      <c r="AR76" s="166" t="b">
        <f t="shared" ca="1" si="216"/>
        <v>0</v>
      </c>
      <c r="AS76" s="166" t="b">
        <f t="shared" ca="1" si="216"/>
        <v>0</v>
      </c>
      <c r="AT76" s="166" t="str">
        <f t="shared" ca="1" si="216"/>
        <v>-</v>
      </c>
      <c r="AU76" s="166" t="str">
        <f t="shared" ca="1" si="216"/>
        <v>-</v>
      </c>
      <c r="AV76" s="166" t="str">
        <f t="shared" ca="1" si="216"/>
        <v>-</v>
      </c>
      <c r="AW76" s="10"/>
      <c r="AX76" s="166" t="b">
        <f t="shared" si="217"/>
        <v>1</v>
      </c>
      <c r="AY76" s="168" t="b">
        <f t="shared" ca="1" si="312"/>
        <v>1</v>
      </c>
      <c r="AZ76" s="168" t="b">
        <f t="shared" ca="1" si="312"/>
        <v>1</v>
      </c>
      <c r="BA76" s="167">
        <f t="shared" si="261"/>
        <v>3208</v>
      </c>
      <c r="BB76" s="168" t="str">
        <f t="shared" ca="1" si="312"/>
        <v>-</v>
      </c>
      <c r="BC76" s="168" t="str">
        <f t="shared" ca="1" si="312"/>
        <v>-</v>
      </c>
      <c r="BD76" s="168" t="str">
        <f t="shared" ca="1" si="312"/>
        <v>-</v>
      </c>
      <c r="BE76" s="168" t="str">
        <f t="shared" ca="1" si="312"/>
        <v>-</v>
      </c>
      <c r="BF76" s="168" t="str">
        <f t="shared" ca="1" si="312"/>
        <v>-</v>
      </c>
      <c r="BG76" s="168">
        <f t="shared" ca="1" si="312"/>
        <v>1</v>
      </c>
      <c r="BH76" s="168">
        <f t="shared" ca="1" si="312"/>
        <v>1</v>
      </c>
      <c r="BI76" s="168" t="str">
        <f t="shared" ca="1" si="312"/>
        <v>-</v>
      </c>
      <c r="BJ76" s="168" t="str">
        <f t="shared" ca="1" si="312"/>
        <v>-</v>
      </c>
      <c r="BK76" s="10"/>
      <c r="BL76" s="168" t="str">
        <f t="shared" ca="1" si="312"/>
        <v>-</v>
      </c>
      <c r="BM76" s="168" t="str">
        <f t="shared" ca="1" si="312"/>
        <v>-</v>
      </c>
      <c r="BN76" s="168" t="str">
        <f t="shared" ca="1" si="312"/>
        <v>-</v>
      </c>
      <c r="BO76" s="168" t="str">
        <f t="shared" ca="1" si="312"/>
        <v>-</v>
      </c>
      <c r="BP76" s="168" t="str">
        <f t="shared" ca="1" si="312"/>
        <v>-</v>
      </c>
      <c r="BQ76" s="168" t="str">
        <f t="shared" ca="1" si="312"/>
        <v>-</v>
      </c>
      <c r="BR76" s="168" t="str">
        <f t="shared" ca="1" si="312"/>
        <v>-</v>
      </c>
      <c r="BS76" s="168" t="str">
        <f t="shared" ca="1" si="312"/>
        <v>-</v>
      </c>
      <c r="BT76" s="168" t="str">
        <f t="shared" ca="1" si="312"/>
        <v>-</v>
      </c>
      <c r="BU76" s="168" t="str">
        <f t="shared" ca="1" si="312"/>
        <v>-</v>
      </c>
      <c r="BV76" s="168" t="str">
        <f t="shared" ca="1" si="312"/>
        <v>-</v>
      </c>
      <c r="BW76" s="166" t="str" cm="1">
        <f t="array" aca="1" ref="BW76" ca="1">INDEX(i.rev,$K76,BW$15)</f>
        <v>-</v>
      </c>
      <c r="BX76" s="166" t="str" cm="1">
        <f t="array" aca="1" ref="BX76" ca="1">INDEX(i.rev,$K76,BX$15)</f>
        <v>-</v>
      </c>
      <c r="BY76" s="166" t="str" cm="1">
        <f t="array" aca="1" ref="BY76" ca="1">INDEX(i.rev,$K76,BY$15)</f>
        <v>-</v>
      </c>
      <c r="BZ76" s="166" t="str" cm="1">
        <f t="array" aca="1" ref="BZ76" ca="1">INDEX(i.rev,$K76,BZ$15)</f>
        <v>-</v>
      </c>
      <c r="CA76" s="166" t="str" cm="1">
        <f t="array" aca="1" ref="CA76" ca="1">INDEX(i.rev,$K76,CA$15)</f>
        <v>-</v>
      </c>
      <c r="CB76" s="166" t="str" cm="1">
        <f t="array" aca="1" ref="CB76" ca="1">INDEX(i.rev,$K76,CB$15)</f>
        <v>-</v>
      </c>
      <c r="CC76" s="166" t="str" cm="1">
        <f t="array" aca="1" ref="CC76" ca="1">INDEX(i.rev,$K76,CC$15)</f>
        <v>-</v>
      </c>
      <c r="CD76" s="166" t="str" cm="1">
        <f t="array" aca="1" ref="CD76" ca="1">INDEX(i.rev,$K76,CD$15)</f>
        <v>-</v>
      </c>
      <c r="CE76" s="166" t="str" cm="1">
        <f t="array" aca="1" ref="CE76" ca="1">INDEX(i.rev,$K76,CE$15)</f>
        <v>-</v>
      </c>
      <c r="CF76" s="166" t="str" cm="1">
        <f t="array" aca="1" ref="CF76" ca="1">INDEX(i.rev,$K76,CF$15)</f>
        <v>-</v>
      </c>
      <c r="CG76" s="10"/>
      <c r="CH76" s="168" t="str">
        <f t="shared" ca="1" si="313"/>
        <v>-</v>
      </c>
      <c r="CI76" s="168" t="str">
        <f t="shared" ca="1" si="313"/>
        <v>-</v>
      </c>
      <c r="CJ76" s="168" t="str">
        <f t="shared" ca="1" si="313"/>
        <v>-</v>
      </c>
      <c r="CK76" s="168" t="str">
        <f t="shared" ca="1" si="313"/>
        <v>-</v>
      </c>
      <c r="CL76" s="168" t="str">
        <f t="shared" ca="1" si="313"/>
        <v>-</v>
      </c>
      <c r="CM76" s="168" t="str">
        <f t="shared" ca="1" si="313"/>
        <v>-</v>
      </c>
      <c r="CN76" s="168" t="str">
        <f t="shared" ca="1" si="313"/>
        <v>-</v>
      </c>
      <c r="CO76" s="168" t="str">
        <f t="shared" ca="1" si="313"/>
        <v>-</v>
      </c>
      <c r="CP76" s="168">
        <f t="shared" ca="1" si="313"/>
        <v>1</v>
      </c>
      <c r="CQ76" s="168">
        <f t="shared" ca="1" si="313"/>
        <v>1</v>
      </c>
      <c r="CR76" s="168">
        <f t="shared" ca="1" si="313"/>
        <v>0</v>
      </c>
      <c r="CS76" s="168" t="str">
        <f t="shared" ca="1" si="313"/>
        <v>-</v>
      </c>
      <c r="CT76" s="168" t="str">
        <f t="shared" ca="1" si="313"/>
        <v>-</v>
      </c>
      <c r="CU76" s="168" t="str">
        <f t="shared" ca="1" si="313"/>
        <v>-</v>
      </c>
      <c r="CV76" s="168" t="str">
        <f t="shared" ca="1" si="313"/>
        <v>-</v>
      </c>
      <c r="CW76" s="168" t="str">
        <f t="shared" ca="1" si="313"/>
        <v>-</v>
      </c>
      <c r="CX76" s="168" t="str">
        <f t="shared" ca="1" si="282"/>
        <v>-</v>
      </c>
      <c r="CY76" s="168" t="str">
        <f t="shared" ca="1" si="282"/>
        <v>-</v>
      </c>
      <c r="CZ76" s="168">
        <f t="shared" ca="1" si="282"/>
        <v>0</v>
      </c>
      <c r="DA76" s="168" t="str">
        <f t="shared" ca="1" si="282"/>
        <v>-</v>
      </c>
      <c r="DB76" s="168" t="str">
        <f t="shared" ca="1" si="314"/>
        <v>-</v>
      </c>
      <c r="DC76" s="168" t="str">
        <f t="shared" ca="1" si="314"/>
        <v>-</v>
      </c>
      <c r="DD76" s="168" t="str">
        <f t="shared" ca="1" si="314"/>
        <v>-</v>
      </c>
      <c r="DE76" s="168" t="str">
        <f t="shared" ca="1" si="314"/>
        <v>-</v>
      </c>
      <c r="DF76" s="168">
        <f t="shared" ca="1" si="314"/>
        <v>0</v>
      </c>
      <c r="DG76" s="168">
        <f t="shared" ca="1" si="314"/>
        <v>0</v>
      </c>
      <c r="DH76" s="168">
        <f t="shared" ca="1" si="314"/>
        <v>0</v>
      </c>
      <c r="DI76" s="168">
        <f t="shared" ca="1" si="314"/>
        <v>0</v>
      </c>
      <c r="DJ76" s="168">
        <f t="shared" ca="1" si="314"/>
        <v>0</v>
      </c>
      <c r="DK76" s="168">
        <f t="shared" ca="1" si="314"/>
        <v>0</v>
      </c>
      <c r="DL76" s="168">
        <f t="shared" ca="1" si="314"/>
        <v>0</v>
      </c>
      <c r="DM76" s="168" t="str">
        <f t="shared" ca="1" si="314"/>
        <v>-</v>
      </c>
      <c r="DN76" s="168" t="str">
        <f t="shared" ca="1" si="314"/>
        <v>-</v>
      </c>
      <c r="DO76" s="168" t="str">
        <f t="shared" ca="1" si="314"/>
        <v>-</v>
      </c>
      <c r="DP76" s="168" t="str">
        <f t="shared" ca="1" si="314"/>
        <v>-</v>
      </c>
      <c r="DQ76" s="168" t="str">
        <f t="shared" ca="1" si="314"/>
        <v>-</v>
      </c>
      <c r="DR76" s="168" t="str">
        <f t="shared" ca="1" si="315"/>
        <v>-</v>
      </c>
      <c r="DS76" s="168" t="str">
        <f t="shared" ca="1" si="315"/>
        <v>-</v>
      </c>
      <c r="DT76" s="168" t="str">
        <f t="shared" ca="1" si="315"/>
        <v>-</v>
      </c>
      <c r="DU76" s="168" t="str">
        <f t="shared" ca="1" si="315"/>
        <v>-</v>
      </c>
      <c r="DV76" s="168" t="str">
        <f t="shared" ca="1" si="315"/>
        <v>-</v>
      </c>
      <c r="DW76" s="168" t="str">
        <f t="shared" ca="1" si="315"/>
        <v>-</v>
      </c>
      <c r="DX76" s="10"/>
      <c r="DY76" s="168">
        <f t="shared" ca="1" si="315"/>
        <v>1</v>
      </c>
      <c r="DZ76" s="168" t="str">
        <f t="shared" ca="1" si="315"/>
        <v>-</v>
      </c>
      <c r="EA76" s="168" t="str">
        <f t="shared" ca="1" si="315"/>
        <v>-</v>
      </c>
      <c r="EB76" s="168" t="str">
        <f t="shared" ca="1" si="315"/>
        <v>-</v>
      </c>
      <c r="EC76" s="168" t="str">
        <f t="shared" ca="1" si="315"/>
        <v>-</v>
      </c>
      <c r="ED76" s="168" t="b">
        <f t="shared" ca="1" si="315"/>
        <v>0</v>
      </c>
      <c r="EE76" s="168" t="str">
        <f t="shared" ca="1" si="315"/>
        <v>-</v>
      </c>
      <c r="EF76" s="168">
        <f t="shared" ca="1" si="315"/>
        <v>0</v>
      </c>
      <c r="EG76" s="168" t="str">
        <f t="shared" ca="1" si="315"/>
        <v>-</v>
      </c>
      <c r="EH76" s="166" cm="1">
        <f t="array" aca="1" ref="EH76" ca="1">INDEX(i.rev,$K76,EH$15)</f>
        <v>1</v>
      </c>
      <c r="EI76" s="168">
        <f t="shared" ca="1" si="316"/>
        <v>0</v>
      </c>
      <c r="EJ76" s="168">
        <f t="shared" ca="1" si="316"/>
        <v>1</v>
      </c>
      <c r="EK76" s="168">
        <f t="shared" ca="1" si="316"/>
        <v>0</v>
      </c>
      <c r="EL76" s="168">
        <f t="shared" ca="1" si="316"/>
        <v>1</v>
      </c>
      <c r="EM76" s="168">
        <f t="shared" ca="1" si="316"/>
        <v>1</v>
      </c>
      <c r="EN76" s="168">
        <f t="shared" ca="1" si="316"/>
        <v>1</v>
      </c>
      <c r="EO76" s="168">
        <f t="shared" ca="1" si="296"/>
        <v>0</v>
      </c>
      <c r="EP76" s="168">
        <f t="shared" ca="1" si="296"/>
        <v>0</v>
      </c>
      <c r="EQ76" s="168">
        <f t="shared" ca="1" si="296"/>
        <v>0</v>
      </c>
      <c r="ER76" s="168">
        <f t="shared" ca="1" si="296"/>
        <v>0</v>
      </c>
      <c r="ES76" s="168">
        <f t="shared" ca="1" si="296"/>
        <v>0</v>
      </c>
      <c r="ET76" s="168">
        <f t="shared" ca="1" si="296"/>
        <v>0</v>
      </c>
      <c r="EU76" s="168">
        <f t="shared" ca="1" si="296"/>
        <v>0</v>
      </c>
      <c r="EV76" s="168">
        <f t="shared" ca="1" si="296"/>
        <v>0</v>
      </c>
      <c r="EW76" s="168">
        <f t="shared" ca="1" si="296"/>
        <v>0</v>
      </c>
      <c r="EX76" s="168">
        <f t="shared" ca="1" si="296"/>
        <v>0</v>
      </c>
      <c r="EY76" s="166" cm="1">
        <f t="array" aca="1" ref="EY76" ca="1">INDEX(i.rev,$K76,EY$15)</f>
        <v>0</v>
      </c>
      <c r="EZ76" s="168">
        <f t="shared" ca="1" si="297"/>
        <v>0</v>
      </c>
      <c r="FA76" s="166" cm="1">
        <f t="array" aca="1" ref="FA76" ca="1">INDEX(i.rev,$K76,FA$15)</f>
        <v>1</v>
      </c>
      <c r="FB76" s="168">
        <f t="shared" ca="1" si="317"/>
        <v>0</v>
      </c>
      <c r="FC76" s="168">
        <f t="shared" ca="1" si="317"/>
        <v>0</v>
      </c>
      <c r="FD76" s="168">
        <f t="shared" ca="1" si="317"/>
        <v>0</v>
      </c>
      <c r="FE76" s="168">
        <f t="shared" ca="1" si="317"/>
        <v>0</v>
      </c>
      <c r="FF76" s="168">
        <f t="shared" ca="1" si="317"/>
        <v>0</v>
      </c>
      <c r="FG76" s="168">
        <f t="shared" ca="1" si="317"/>
        <v>0</v>
      </c>
      <c r="FH76" s="168">
        <f t="shared" ca="1" si="317"/>
        <v>0</v>
      </c>
      <c r="FI76" s="10">
        <f t="shared" si="319"/>
        <v>0.75</v>
      </c>
      <c r="FJ76" s="199" t="b">
        <f>TRUE</f>
        <v>1</v>
      </c>
      <c r="FK76" s="201">
        <f t="shared" si="318"/>
        <v>1597.5</v>
      </c>
      <c r="FL76" s="168" t="str">
        <f t="shared" ca="1" si="317"/>
        <v>-</v>
      </c>
      <c r="FM76" s="168" t="str">
        <f t="shared" ca="1" si="317"/>
        <v>-</v>
      </c>
      <c r="FN76" s="168" t="str">
        <f t="shared" ca="1" si="262"/>
        <v>-</v>
      </c>
      <c r="FO76" s="166" t="b">
        <f t="shared" si="223"/>
        <v>0</v>
      </c>
      <c r="FP76" s="166" t="b">
        <f t="shared" si="223"/>
        <v>0</v>
      </c>
      <c r="FQ76" s="166" t="b">
        <f t="shared" si="223"/>
        <v>1</v>
      </c>
      <c r="FR76" s="168">
        <f t="shared" ca="1" si="317"/>
        <v>0</v>
      </c>
      <c r="FS76" s="166">
        <f t="shared" ca="1" si="224"/>
        <v>1</v>
      </c>
      <c r="FT76" s="166">
        <f t="shared" ca="1" si="224"/>
        <v>1</v>
      </c>
      <c r="FU76" s="168" t="str">
        <f t="shared" ca="1" si="317"/>
        <v>-</v>
      </c>
      <c r="FV76" s="168" t="str">
        <f t="shared" ca="1" si="317"/>
        <v>-</v>
      </c>
      <c r="FW76" s="168" t="str">
        <f t="shared" ca="1" si="317"/>
        <v>-</v>
      </c>
      <c r="FX76" s="168" t="str">
        <f t="shared" ca="1" si="317"/>
        <v>-</v>
      </c>
      <c r="FY76" s="168" t="str">
        <f t="shared" ca="1" si="317"/>
        <v>-</v>
      </c>
      <c r="FZ76" s="168" t="str">
        <f t="shared" ca="1" si="317"/>
        <v>-</v>
      </c>
      <c r="GA76" s="168" t="str">
        <f t="shared" ca="1" si="317"/>
        <v>-</v>
      </c>
      <c r="GB76" s="168" t="str">
        <f t="shared" ca="1" si="317"/>
        <v>-</v>
      </c>
      <c r="GC76" s="168" t="str">
        <f t="shared" ca="1" si="317"/>
        <v>-</v>
      </c>
      <c r="GD76" s="168" t="b">
        <f t="shared" ca="1" si="317"/>
        <v>1</v>
      </c>
      <c r="GE76" s="168" t="str">
        <f t="shared" ca="1" si="317"/>
        <v>-</v>
      </c>
      <c r="GF76" s="168" t="str">
        <f t="shared" ca="1" si="317"/>
        <v>-</v>
      </c>
      <c r="GG76" s="168" t="str">
        <f t="shared" ca="1" si="225"/>
        <v>-</v>
      </c>
      <c r="GH76" s="168" t="str">
        <f t="shared" ca="1" si="226"/>
        <v>-</v>
      </c>
      <c r="GI76" s="168" t="str">
        <f t="shared" ca="1" si="226"/>
        <v>-</v>
      </c>
      <c r="GJ76" s="168" t="str">
        <f t="shared" ca="1" si="226"/>
        <v>-</v>
      </c>
      <c r="GK76" s="168" t="str">
        <f t="shared" ca="1" si="226"/>
        <v>-</v>
      </c>
      <c r="GL76" s="168" t="str">
        <f t="shared" ca="1" si="226"/>
        <v>-</v>
      </c>
      <c r="GM76" s="168" t="str">
        <f t="shared" ca="1" si="226"/>
        <v>-</v>
      </c>
      <c r="GN76" s="168" t="str">
        <f t="shared" ca="1" si="226"/>
        <v>-</v>
      </c>
      <c r="GO76" s="168" t="str">
        <f t="shared" ca="1" si="226"/>
        <v>-</v>
      </c>
      <c r="GP76" s="168" t="str">
        <f t="shared" ca="1" si="226"/>
        <v>-</v>
      </c>
      <c r="GQ76" s="168" t="str">
        <f t="shared" ca="1" si="226"/>
        <v>-</v>
      </c>
      <c r="GR76" s="168" t="str">
        <f t="shared" ca="1" si="226"/>
        <v>-</v>
      </c>
      <c r="GS76" s="168">
        <f t="shared" ca="1" si="226"/>
        <v>500</v>
      </c>
      <c r="GT76" s="168">
        <f t="shared" ca="1" si="226"/>
        <v>500</v>
      </c>
      <c r="GU76" s="168" t="str">
        <f t="shared" ca="1" si="226"/>
        <v>-</v>
      </c>
      <c r="GV76" s="168" t="str">
        <f t="shared" ca="1" si="226"/>
        <v>-</v>
      </c>
      <c r="GW76" s="168" t="str">
        <f t="shared" ca="1" si="226"/>
        <v>-</v>
      </c>
      <c r="GX76" s="193" t="b">
        <v>0</v>
      </c>
      <c r="GY76" s="193">
        <v>0</v>
      </c>
      <c r="GZ76" s="193">
        <v>30</v>
      </c>
      <c r="HA76" s="193">
        <v>30</v>
      </c>
      <c r="HB76" s="193">
        <v>0</v>
      </c>
      <c r="HC76" s="193">
        <v>0</v>
      </c>
      <c r="HD76" s="193">
        <v>30</v>
      </c>
      <c r="HE76" s="193">
        <v>0</v>
      </c>
      <c r="HF76" s="193">
        <v>0</v>
      </c>
      <c r="HG76" s="193">
        <v>30</v>
      </c>
      <c r="HH76" s="193">
        <v>30</v>
      </c>
      <c r="HI76" s="193">
        <v>0</v>
      </c>
      <c r="HJ76" s="193">
        <v>0</v>
      </c>
      <c r="HK76" s="193">
        <v>0</v>
      </c>
      <c r="HL76" s="193">
        <v>0</v>
      </c>
      <c r="HM76" s="193">
        <v>0</v>
      </c>
      <c r="HN76" s="193">
        <v>131.36000000000001</v>
      </c>
      <c r="HO76" s="193">
        <v>0</v>
      </c>
      <c r="HP76" s="193">
        <v>131.36000000000001</v>
      </c>
      <c r="HQ76" s="193">
        <v>131.36000000000001</v>
      </c>
      <c r="HR76" s="193">
        <v>0</v>
      </c>
      <c r="HS76" s="193">
        <v>131.36000000000001</v>
      </c>
      <c r="HT76" s="193">
        <v>131.36000000000001</v>
      </c>
      <c r="HU76" s="193">
        <v>0</v>
      </c>
      <c r="HV76" s="193">
        <v>0</v>
      </c>
      <c r="HW76" s="193">
        <v>131.36000000000001</v>
      </c>
      <c r="HX76" s="193">
        <v>131.36000000000001</v>
      </c>
      <c r="HY76" s="193">
        <v>89.55</v>
      </c>
      <c r="HZ76" s="193">
        <v>131.36000000000001</v>
      </c>
      <c r="IA76" s="193">
        <v>89.55</v>
      </c>
      <c r="IB76" s="193">
        <v>150</v>
      </c>
      <c r="IC76" s="193">
        <v>150</v>
      </c>
      <c r="ID76" s="193">
        <v>0</v>
      </c>
      <c r="IE76" s="193">
        <v>0</v>
      </c>
      <c r="IF76" s="193">
        <v>150</v>
      </c>
      <c r="IG76" s="193">
        <v>0</v>
      </c>
      <c r="IH76" s="193">
        <v>0</v>
      </c>
      <c r="II76" s="193">
        <v>150</v>
      </c>
      <c r="IJ76" s="193">
        <v>150</v>
      </c>
      <c r="IK76" s="193">
        <v>0</v>
      </c>
      <c r="IL76" s="193">
        <v>0</v>
      </c>
      <c r="IM76" s="193">
        <v>0</v>
      </c>
      <c r="IN76" s="193">
        <v>0</v>
      </c>
      <c r="IO76" s="193">
        <v>0</v>
      </c>
      <c r="IP76" s="193">
        <v>0</v>
      </c>
      <c r="IQ76" s="193">
        <v>0</v>
      </c>
      <c r="IR76" s="193">
        <v>0</v>
      </c>
      <c r="IS76" s="193">
        <v>0</v>
      </c>
      <c r="IT76" s="193">
        <v>0</v>
      </c>
      <c r="IU76" s="193">
        <v>0</v>
      </c>
      <c r="IV76" s="193">
        <v>0</v>
      </c>
      <c r="IW76" s="193">
        <v>0</v>
      </c>
      <c r="IX76" s="193">
        <v>0</v>
      </c>
      <c r="IY76" s="193">
        <v>0</v>
      </c>
      <c r="IZ76" s="10"/>
      <c r="JA76" s="166">
        <f t="shared" ca="1" si="229"/>
        <v>4.4999999999999998E-2</v>
      </c>
      <c r="JB76" s="166">
        <f t="shared" ca="1" si="230"/>
        <v>4.4999999999999998E-2</v>
      </c>
      <c r="JC76" s="168">
        <f t="shared" ca="1" si="307"/>
        <v>1</v>
      </c>
      <c r="JD76" s="168">
        <f t="shared" ca="1" si="307"/>
        <v>0</v>
      </c>
      <c r="JE76" s="168">
        <f t="shared" ca="1" si="307"/>
        <v>1</v>
      </c>
      <c r="JF76" s="168">
        <f t="shared" ca="1" si="307"/>
        <v>1</v>
      </c>
      <c r="JG76" s="168">
        <f t="shared" ca="1" si="307"/>
        <v>0</v>
      </c>
      <c r="JH76" s="168">
        <f t="shared" ca="1" si="307"/>
        <v>70</v>
      </c>
      <c r="JI76" s="168">
        <f t="shared" ca="1" si="307"/>
        <v>50</v>
      </c>
      <c r="JJ76" s="168">
        <f t="shared" ca="1" si="307"/>
        <v>70</v>
      </c>
      <c r="JK76" s="168">
        <f t="shared" ca="1" si="307"/>
        <v>50</v>
      </c>
      <c r="JL76" s="166">
        <f t="shared" ca="1" si="299"/>
        <v>1</v>
      </c>
      <c r="JM76" s="166">
        <f t="shared" ca="1" si="300"/>
        <v>1</v>
      </c>
      <c r="JN76" s="166">
        <f t="shared" ca="1" si="301"/>
        <v>1</v>
      </c>
      <c r="JO76" s="166">
        <f t="shared" ca="1" si="232"/>
        <v>1</v>
      </c>
      <c r="JP76" s="166">
        <f t="shared" ca="1" si="232"/>
        <v>1</v>
      </c>
      <c r="JQ76" s="168">
        <f t="shared" ca="1" si="307"/>
        <v>1</v>
      </c>
      <c r="JR76" s="10"/>
      <c r="JS76" s="168">
        <f t="shared" ca="1" si="307"/>
        <v>1</v>
      </c>
      <c r="JT76" s="166">
        <f t="shared" ca="1" si="233"/>
        <v>0.85</v>
      </c>
      <c r="JU76" s="168">
        <f t="shared" ca="1" si="307"/>
        <v>1</v>
      </c>
      <c r="JV76" s="168">
        <f t="shared" ca="1" si="307"/>
        <v>1</v>
      </c>
      <c r="JW76" s="168">
        <f t="shared" ca="1" si="307"/>
        <v>1</v>
      </c>
      <c r="JX76" s="168">
        <f t="shared" ca="1" si="307"/>
        <v>1</v>
      </c>
      <c r="JY76" s="168">
        <f t="shared" ca="1" si="307"/>
        <v>1</v>
      </c>
      <c r="JZ76" s="168">
        <f t="shared" ca="1" si="307"/>
        <v>1</v>
      </c>
      <c r="KA76" s="166">
        <f t="shared" ca="1" si="234"/>
        <v>0.85</v>
      </c>
      <c r="KB76" s="166">
        <f t="shared" ca="1" si="235"/>
        <v>1</v>
      </c>
      <c r="KC76" s="166">
        <f t="shared" ca="1" si="236"/>
        <v>1</v>
      </c>
      <c r="KD76" s="166" t="str">
        <f t="shared" ca="1" si="237"/>
        <v>-</v>
      </c>
      <c r="KE76" s="166" t="str">
        <f t="shared" ca="1" si="238"/>
        <v>-</v>
      </c>
      <c r="KF76" s="166" t="str">
        <f t="shared" ca="1" si="239"/>
        <v>-</v>
      </c>
      <c r="KG76" s="166" t="b">
        <f t="shared" ca="1" si="240"/>
        <v>0</v>
      </c>
      <c r="KH76" s="168">
        <f t="shared" ca="1" si="307"/>
        <v>0</v>
      </c>
      <c r="KI76" s="27">
        <v>0</v>
      </c>
    </row>
    <row r="77" spans="1:295" s="148" customFormat="1" outlineLevel="1">
      <c r="A77" s="126">
        <f t="shared" si="13"/>
        <v>72</v>
      </c>
      <c r="B77" s="126">
        <f t="shared" si="292"/>
        <v>13</v>
      </c>
      <c r="C77" s="148">
        <v>102</v>
      </c>
      <c r="D77" s="148" t="s">
        <v>884</v>
      </c>
      <c r="E77" s="148" t="b">
        <v>1</v>
      </c>
      <c r="F77" s="148" t="b">
        <v>0</v>
      </c>
      <c r="G77" s="148" t="b">
        <f t="shared" si="310"/>
        <v>1</v>
      </c>
      <c r="H77" s="144">
        <v>3</v>
      </c>
      <c r="I77" s="32">
        <v>2</v>
      </c>
      <c r="J77" s="144">
        <f t="shared" ca="1" si="311"/>
        <v>1</v>
      </c>
      <c r="K77" s="144">
        <f t="shared" ca="1" si="293"/>
        <v>1</v>
      </c>
      <c r="L77" s="144">
        <f t="shared" ca="1" si="293"/>
        <v>1</v>
      </c>
      <c r="M77" s="144">
        <f t="shared" ca="1" si="293"/>
        <v>1</v>
      </c>
      <c r="N77" s="144">
        <f t="shared" ca="1" si="293"/>
        <v>1</v>
      </c>
      <c r="O77" s="144">
        <f t="shared" ca="1" si="293"/>
        <v>1</v>
      </c>
      <c r="P77" s="144">
        <f t="shared" ca="1" si="293"/>
        <v>1</v>
      </c>
      <c r="Q77" s="144">
        <f t="shared" ca="1" si="293"/>
        <v>1</v>
      </c>
      <c r="R77" s="144">
        <f t="shared" ca="1" si="293"/>
        <v>2</v>
      </c>
      <c r="S77" s="144">
        <f t="shared" ca="1" si="293"/>
        <v>1</v>
      </c>
      <c r="T77" s="144">
        <f t="shared" ca="1" si="293"/>
        <v>2</v>
      </c>
      <c r="U77" s="144">
        <f t="shared" ca="1" si="293"/>
        <v>1</v>
      </c>
      <c r="V77" s="144">
        <f t="shared" ca="1" si="293"/>
        <v>1</v>
      </c>
      <c r="W77" s="144">
        <f t="shared" ca="1" si="293"/>
        <v>1</v>
      </c>
      <c r="X77" s="144">
        <f t="shared" ca="1" si="293"/>
        <v>1</v>
      </c>
      <c r="Y77" s="144">
        <f t="shared" ca="1" si="293"/>
        <v>1</v>
      </c>
      <c r="AA77" s="162" t="str" cm="1">
        <f t="array" aca="1" ref="AA77" ca="1">TEXT(LEFT(OFFSET(AA77,-1,0),5)+1,"00000")&amp;MID(OFFSET(AA77,-1,0),6,FIND(" ",OFFSET(AA77,-1,0),7)-5)
&amp;INDEX(DataMaster!$B$10:$B$12,$I77)&amp;IF($J77=1,""," Risk"&amp;INDEX(i.risk_aversion,$J77,1))&amp;IF($K77=1,""," REV"&amp;INDEX(DataMaster!$B$54:$B$58,$K77))&amp;IF($L77=1,""," Minroe"&amp;INDEX(minroe,$L77))&amp;IF($M77=1,""," Overdraw"&amp;INDEX(overdraw,$M77))
&amp;IF($N77=1,""," Mach"&amp;INDEX(i.mach_option,$N77))
&amp;IF($O77=1,""," Interest"&amp;INDEX(i.interest_rate,$O77))&amp;IF($P77=1,""," Opp cost"&amp;INDEX(i.opp_cost_capital,$P77))&amp;IF($Q77=1,""," Casual_ub"&amp;INDEX(i.casual_ub,$Q77))&amp;IF($R77=1,""," Cropgraze"&amp;INDEX(i.cropgraze_inc,$R77))
&amp;IF($S77=1,""," Yield"&amp;INDEX(i.all_rot_yield,$S77))&amp;IF($T77=1,""," Pasture"&amp;INDEX(i.pasture_prod,$T77))&amp;IF($U77=1,""," Scan"&amp;INDEX(i.scan,$U77))
&amp;IF($JL77=1,""," WP"&amp;TEXT($JL77*100,"000p"))&amp;IF($JM77=1,""," MP"&amp;TEXT($JM77*100,"000p"))&amp;IF($JN77=1,""," GP"&amp;TEXT($JN77*100,"000p"))&amp;IF($JO77=1,""," Can"&amp;TEXT($JO77*100,"000p"))
&amp;" (F"&amp;3+IFERROR(1*$CH77,0)+IFERROR(1*$CI77,0)&amp;3-IFERROR(1*NOT($CK77),0)&amp;"N"&amp;$CP77&amp;$CQ77&amp;")"
&amp;IFERROR(" pas%"&amp;FK77/2130*100,"")&amp;IFERROR(" SR "&amp;FM77/1,"")&amp;IFERROR(" Sup "&amp;FN77/1,"")&amp;IF(JH77=50," 50 percentile prices","")&amp;IFERROR(" Min_sale_age_"&amp;GV77/1,"")&amp;IF($GX77=TRUE," Rot_constrained","")</f>
        <v>612550032 DSP CropgrazeFALSE Pasture0.85 (F33N11) pas%90</v>
      </c>
      <c r="AB77" s="10" t="str">
        <f ca="1">IF(COUNTIF(AA$5:AA77,AA77)=1,"-","Dup")</f>
        <v>-</v>
      </c>
      <c r="AC77" s="10"/>
      <c r="AD77" s="167" t="b">
        <v>0</v>
      </c>
      <c r="AE77" s="167" t="b">
        <v>0</v>
      </c>
      <c r="AF77" s="167" t="b">
        <v>0</v>
      </c>
      <c r="AG77" s="167" t="b">
        <v>0</v>
      </c>
      <c r="AH77" s="167" t="b">
        <v>0</v>
      </c>
      <c r="AI77" s="167" t="b">
        <v>1</v>
      </c>
      <c r="AJ77" s="10"/>
      <c r="AK77" s="166" t="b">
        <f t="shared" si="214"/>
        <v>0</v>
      </c>
      <c r="AL77" s="166" t="str">
        <f t="shared" si="214"/>
        <v>-</v>
      </c>
      <c r="AM77" s="166" t="b">
        <f t="shared" si="214"/>
        <v>0</v>
      </c>
      <c r="AN77" s="166" t="b">
        <f t="shared" si="214"/>
        <v>1</v>
      </c>
      <c r="AO77" s="166" t="b">
        <f t="shared" si="214"/>
        <v>0</v>
      </c>
      <c r="AP77" s="166" t="b">
        <f t="shared" si="214"/>
        <v>0</v>
      </c>
      <c r="AQ77" s="166">
        <f t="shared" ca="1" si="215"/>
        <v>0</v>
      </c>
      <c r="AR77" s="166" t="b">
        <f t="shared" ca="1" si="216"/>
        <v>0</v>
      </c>
      <c r="AS77" s="166" t="b">
        <f t="shared" ca="1" si="216"/>
        <v>0</v>
      </c>
      <c r="AT77" s="166" t="str">
        <f t="shared" ca="1" si="216"/>
        <v>-</v>
      </c>
      <c r="AU77" s="166" t="str">
        <f t="shared" ca="1" si="216"/>
        <v>-</v>
      </c>
      <c r="AV77" s="166" t="str">
        <f t="shared" ca="1" si="216"/>
        <v>-</v>
      </c>
      <c r="AW77" s="10"/>
      <c r="AX77" s="166" t="b">
        <f t="shared" si="217"/>
        <v>1</v>
      </c>
      <c r="AY77" s="168" t="b">
        <f t="shared" ca="1" si="312"/>
        <v>1</v>
      </c>
      <c r="AZ77" s="168" t="b">
        <f t="shared" ca="1" si="312"/>
        <v>1</v>
      </c>
      <c r="BA77" s="167">
        <f t="shared" si="261"/>
        <v>3208</v>
      </c>
      <c r="BB77" s="168" t="str">
        <f t="shared" ca="1" si="312"/>
        <v>-</v>
      </c>
      <c r="BC77" s="168" t="str">
        <f t="shared" ca="1" si="312"/>
        <v>-</v>
      </c>
      <c r="BD77" s="168" t="str">
        <f t="shared" ca="1" si="312"/>
        <v>-</v>
      </c>
      <c r="BE77" s="168" t="str">
        <f t="shared" ca="1" si="312"/>
        <v>-</v>
      </c>
      <c r="BF77" s="168" t="str">
        <f t="shared" ca="1" si="312"/>
        <v>-</v>
      </c>
      <c r="BG77" s="168">
        <f t="shared" ca="1" si="312"/>
        <v>1</v>
      </c>
      <c r="BH77" s="168">
        <f t="shared" ca="1" si="312"/>
        <v>1</v>
      </c>
      <c r="BI77" s="168" t="str">
        <f t="shared" ca="1" si="312"/>
        <v>-</v>
      </c>
      <c r="BJ77" s="168" t="str">
        <f t="shared" ca="1" si="312"/>
        <v>-</v>
      </c>
      <c r="BK77" s="10"/>
      <c r="BL77" s="168" t="str">
        <f t="shared" ca="1" si="312"/>
        <v>-</v>
      </c>
      <c r="BM77" s="168" t="str">
        <f t="shared" ca="1" si="312"/>
        <v>-</v>
      </c>
      <c r="BN77" s="168" t="str">
        <f t="shared" ca="1" si="312"/>
        <v>-</v>
      </c>
      <c r="BO77" s="168" t="str">
        <f t="shared" ca="1" si="312"/>
        <v>-</v>
      </c>
      <c r="BP77" s="168" t="str">
        <f t="shared" ca="1" si="312"/>
        <v>-</v>
      </c>
      <c r="BQ77" s="168" t="str">
        <f t="shared" ca="1" si="312"/>
        <v>-</v>
      </c>
      <c r="BR77" s="168" t="str">
        <f t="shared" ca="1" si="312"/>
        <v>-</v>
      </c>
      <c r="BS77" s="168" t="str">
        <f t="shared" ca="1" si="312"/>
        <v>-</v>
      </c>
      <c r="BT77" s="168" t="str">
        <f t="shared" ca="1" si="312"/>
        <v>-</v>
      </c>
      <c r="BU77" s="168" t="str">
        <f t="shared" ca="1" si="312"/>
        <v>-</v>
      </c>
      <c r="BV77" s="168" t="str">
        <f t="shared" ca="1" si="312"/>
        <v>-</v>
      </c>
      <c r="BW77" s="166" t="str" cm="1">
        <f t="array" aca="1" ref="BW77" ca="1">INDEX(i.rev,$K77,BW$15)</f>
        <v>-</v>
      </c>
      <c r="BX77" s="166" t="str" cm="1">
        <f t="array" aca="1" ref="BX77" ca="1">INDEX(i.rev,$K77,BX$15)</f>
        <v>-</v>
      </c>
      <c r="BY77" s="166" t="str" cm="1">
        <f t="array" aca="1" ref="BY77" ca="1">INDEX(i.rev,$K77,BY$15)</f>
        <v>-</v>
      </c>
      <c r="BZ77" s="166" t="str" cm="1">
        <f t="array" aca="1" ref="BZ77" ca="1">INDEX(i.rev,$K77,BZ$15)</f>
        <v>-</v>
      </c>
      <c r="CA77" s="166" t="str" cm="1">
        <f t="array" aca="1" ref="CA77" ca="1">INDEX(i.rev,$K77,CA$15)</f>
        <v>-</v>
      </c>
      <c r="CB77" s="166" t="str" cm="1">
        <f t="array" aca="1" ref="CB77" ca="1">INDEX(i.rev,$K77,CB$15)</f>
        <v>-</v>
      </c>
      <c r="CC77" s="166" t="str" cm="1">
        <f t="array" aca="1" ref="CC77" ca="1">INDEX(i.rev,$K77,CC$15)</f>
        <v>-</v>
      </c>
      <c r="CD77" s="166" t="str" cm="1">
        <f t="array" aca="1" ref="CD77" ca="1">INDEX(i.rev,$K77,CD$15)</f>
        <v>-</v>
      </c>
      <c r="CE77" s="166" t="str" cm="1">
        <f t="array" aca="1" ref="CE77" ca="1">INDEX(i.rev,$K77,CE$15)</f>
        <v>-</v>
      </c>
      <c r="CF77" s="166" t="str" cm="1">
        <f t="array" aca="1" ref="CF77" ca="1">INDEX(i.rev,$K77,CF$15)</f>
        <v>-</v>
      </c>
      <c r="CG77" s="10"/>
      <c r="CH77" s="168" t="str">
        <f t="shared" ref="CH77:CW137" ca="1" si="320">OFFSET(CH$5,$B77,0)</f>
        <v>-</v>
      </c>
      <c r="CI77" s="168" t="str">
        <f t="shared" ca="1" si="320"/>
        <v>-</v>
      </c>
      <c r="CJ77" s="168" t="str">
        <f t="shared" ca="1" si="320"/>
        <v>-</v>
      </c>
      <c r="CK77" s="168" t="str">
        <f t="shared" ca="1" si="320"/>
        <v>-</v>
      </c>
      <c r="CL77" s="168" t="str">
        <f t="shared" ca="1" si="320"/>
        <v>-</v>
      </c>
      <c r="CM77" s="168" t="str">
        <f t="shared" ca="1" si="320"/>
        <v>-</v>
      </c>
      <c r="CN77" s="168" t="str">
        <f t="shared" ca="1" si="320"/>
        <v>-</v>
      </c>
      <c r="CO77" s="168" t="str">
        <f t="shared" ca="1" si="320"/>
        <v>-</v>
      </c>
      <c r="CP77" s="168">
        <f t="shared" ca="1" si="320"/>
        <v>1</v>
      </c>
      <c r="CQ77" s="168">
        <f t="shared" ca="1" si="320"/>
        <v>1</v>
      </c>
      <c r="CR77" s="168">
        <f t="shared" ca="1" si="320"/>
        <v>0</v>
      </c>
      <c r="CS77" s="168" t="str">
        <f t="shared" ca="1" si="320"/>
        <v>-</v>
      </c>
      <c r="CT77" s="168" t="str">
        <f t="shared" ca="1" si="320"/>
        <v>-</v>
      </c>
      <c r="CU77" s="168" t="str">
        <f t="shared" ca="1" si="320"/>
        <v>-</v>
      </c>
      <c r="CV77" s="168" t="str">
        <f t="shared" ca="1" si="320"/>
        <v>-</v>
      </c>
      <c r="CW77" s="168" t="str">
        <f t="shared" ca="1" si="320"/>
        <v>-</v>
      </c>
      <c r="CX77" s="168" t="str">
        <f t="shared" ca="1" si="282"/>
        <v>-</v>
      </c>
      <c r="CY77" s="168" t="str">
        <f t="shared" ca="1" si="282"/>
        <v>-</v>
      </c>
      <c r="CZ77" s="168">
        <f t="shared" ca="1" si="282"/>
        <v>0</v>
      </c>
      <c r="DA77" s="168" t="str">
        <f t="shared" ca="1" si="282"/>
        <v>-</v>
      </c>
      <c r="DB77" s="168" t="str">
        <f t="shared" ca="1" si="314"/>
        <v>-</v>
      </c>
      <c r="DC77" s="168" t="str">
        <f t="shared" ca="1" si="314"/>
        <v>-</v>
      </c>
      <c r="DD77" s="168" t="str">
        <f t="shared" ca="1" si="314"/>
        <v>-</v>
      </c>
      <c r="DE77" s="168" t="str">
        <f t="shared" ca="1" si="314"/>
        <v>-</v>
      </c>
      <c r="DF77" s="168">
        <f t="shared" ca="1" si="314"/>
        <v>0</v>
      </c>
      <c r="DG77" s="168">
        <f t="shared" ca="1" si="314"/>
        <v>0</v>
      </c>
      <c r="DH77" s="168">
        <f t="shared" ca="1" si="314"/>
        <v>0</v>
      </c>
      <c r="DI77" s="168">
        <f t="shared" ca="1" si="314"/>
        <v>0</v>
      </c>
      <c r="DJ77" s="168">
        <f t="shared" ca="1" si="314"/>
        <v>0</v>
      </c>
      <c r="DK77" s="168">
        <f t="shared" ca="1" si="314"/>
        <v>0</v>
      </c>
      <c r="DL77" s="168">
        <f t="shared" ca="1" si="314"/>
        <v>0</v>
      </c>
      <c r="DM77" s="168" t="str">
        <f t="shared" ca="1" si="314"/>
        <v>-</v>
      </c>
      <c r="DN77" s="168" t="str">
        <f t="shared" ca="1" si="314"/>
        <v>-</v>
      </c>
      <c r="DO77" s="168" t="str">
        <f t="shared" ca="1" si="314"/>
        <v>-</v>
      </c>
      <c r="DP77" s="168" t="str">
        <f t="shared" ca="1" si="314"/>
        <v>-</v>
      </c>
      <c r="DQ77" s="168" t="str">
        <f t="shared" ca="1" si="314"/>
        <v>-</v>
      </c>
      <c r="DR77" s="168" t="str">
        <f t="shared" ca="1" si="315"/>
        <v>-</v>
      </c>
      <c r="DS77" s="168" t="str">
        <f t="shared" ca="1" si="315"/>
        <v>-</v>
      </c>
      <c r="DT77" s="168" t="str">
        <f t="shared" ca="1" si="315"/>
        <v>-</v>
      </c>
      <c r="DU77" s="168" t="str">
        <f t="shared" ca="1" si="315"/>
        <v>-</v>
      </c>
      <c r="DV77" s="168" t="str">
        <f t="shared" ca="1" si="315"/>
        <v>-</v>
      </c>
      <c r="DW77" s="168" t="str">
        <f t="shared" ca="1" si="315"/>
        <v>-</v>
      </c>
      <c r="DX77" s="10"/>
      <c r="DY77" s="168">
        <f t="shared" ca="1" si="315"/>
        <v>1</v>
      </c>
      <c r="DZ77" s="168" t="str">
        <f t="shared" ca="1" si="315"/>
        <v>-</v>
      </c>
      <c r="EA77" s="168" t="str">
        <f t="shared" ca="1" si="315"/>
        <v>-</v>
      </c>
      <c r="EB77" s="168" t="str">
        <f t="shared" ca="1" si="315"/>
        <v>-</v>
      </c>
      <c r="EC77" s="168" t="str">
        <f t="shared" ca="1" si="315"/>
        <v>-</v>
      </c>
      <c r="ED77" s="168" t="b">
        <f t="shared" ca="1" si="315"/>
        <v>0</v>
      </c>
      <c r="EE77" s="168" t="str">
        <f t="shared" ca="1" si="315"/>
        <v>-</v>
      </c>
      <c r="EF77" s="168">
        <f t="shared" ca="1" si="315"/>
        <v>0</v>
      </c>
      <c r="EG77" s="168" t="str">
        <f t="shared" ca="1" si="315"/>
        <v>-</v>
      </c>
      <c r="EH77" s="166" cm="1">
        <f t="array" aca="1" ref="EH77" ca="1">INDEX(i.rev,$K77,EH$15)</f>
        <v>1</v>
      </c>
      <c r="EI77" s="168">
        <f t="shared" ca="1" si="316"/>
        <v>0</v>
      </c>
      <c r="EJ77" s="168">
        <f t="shared" ca="1" si="316"/>
        <v>1</v>
      </c>
      <c r="EK77" s="168">
        <f t="shared" ca="1" si="316"/>
        <v>0</v>
      </c>
      <c r="EL77" s="168">
        <f t="shared" ca="1" si="316"/>
        <v>1</v>
      </c>
      <c r="EM77" s="168">
        <f t="shared" ca="1" si="316"/>
        <v>1</v>
      </c>
      <c r="EN77" s="168">
        <f t="shared" ca="1" si="316"/>
        <v>1</v>
      </c>
      <c r="EO77" s="168">
        <f t="shared" ca="1" si="296"/>
        <v>0</v>
      </c>
      <c r="EP77" s="168">
        <f t="shared" ca="1" si="296"/>
        <v>0</v>
      </c>
      <c r="EQ77" s="168">
        <f t="shared" ca="1" si="296"/>
        <v>0</v>
      </c>
      <c r="ER77" s="168">
        <f t="shared" ca="1" si="296"/>
        <v>0</v>
      </c>
      <c r="ES77" s="168">
        <f t="shared" ca="1" si="296"/>
        <v>0</v>
      </c>
      <c r="ET77" s="168">
        <f t="shared" ca="1" si="296"/>
        <v>0</v>
      </c>
      <c r="EU77" s="168">
        <f t="shared" ca="1" si="296"/>
        <v>0</v>
      </c>
      <c r="EV77" s="168">
        <f t="shared" ca="1" si="296"/>
        <v>0</v>
      </c>
      <c r="EW77" s="168">
        <f t="shared" ca="1" si="296"/>
        <v>0</v>
      </c>
      <c r="EX77" s="168">
        <f t="shared" ca="1" si="296"/>
        <v>0</v>
      </c>
      <c r="EY77" s="166" cm="1">
        <f t="array" aca="1" ref="EY77" ca="1">INDEX(i.rev,$K77,EY$15)</f>
        <v>0</v>
      </c>
      <c r="EZ77" s="168">
        <f t="shared" ca="1" si="297"/>
        <v>0</v>
      </c>
      <c r="FA77" s="166" cm="1">
        <f t="array" aca="1" ref="FA77" ca="1">INDEX(i.rev,$K77,FA$15)</f>
        <v>1</v>
      </c>
      <c r="FB77" s="168">
        <f t="shared" ca="1" si="317"/>
        <v>0</v>
      </c>
      <c r="FC77" s="168">
        <f t="shared" ca="1" si="317"/>
        <v>0</v>
      </c>
      <c r="FD77" s="168">
        <f t="shared" ca="1" si="317"/>
        <v>0</v>
      </c>
      <c r="FE77" s="168">
        <f t="shared" ca="1" si="317"/>
        <v>0</v>
      </c>
      <c r="FF77" s="168">
        <f t="shared" ca="1" si="317"/>
        <v>0</v>
      </c>
      <c r="FG77" s="168">
        <f t="shared" ca="1" si="317"/>
        <v>0</v>
      </c>
      <c r="FH77" s="168">
        <f t="shared" ca="1" si="317"/>
        <v>0</v>
      </c>
      <c r="FI77" s="10">
        <f t="shared" si="319"/>
        <v>0.9</v>
      </c>
      <c r="FJ77" s="199" t="b">
        <f>TRUE</f>
        <v>1</v>
      </c>
      <c r="FK77" s="201">
        <f t="shared" si="318"/>
        <v>1917</v>
      </c>
      <c r="FL77" s="168" t="str">
        <f t="shared" ca="1" si="317"/>
        <v>-</v>
      </c>
      <c r="FM77" s="168" t="str">
        <f t="shared" ca="1" si="317"/>
        <v>-</v>
      </c>
      <c r="FN77" s="168" t="str">
        <f t="shared" ref="FN77:FN137" ca="1" si="321">OFFSET(FN$5,$B77,0)</f>
        <v>-</v>
      </c>
      <c r="FO77" s="166" t="b">
        <f t="shared" si="223"/>
        <v>0</v>
      </c>
      <c r="FP77" s="166" t="b">
        <f t="shared" si="223"/>
        <v>0</v>
      </c>
      <c r="FQ77" s="166" t="b">
        <f t="shared" si="223"/>
        <v>1</v>
      </c>
      <c r="FR77" s="168">
        <f t="shared" ca="1" si="317"/>
        <v>0</v>
      </c>
      <c r="FS77" s="166">
        <f t="shared" ca="1" si="224"/>
        <v>1</v>
      </c>
      <c r="FT77" s="166">
        <f t="shared" ca="1" si="224"/>
        <v>1</v>
      </c>
      <c r="FU77" s="168" t="str">
        <f t="shared" ca="1" si="317"/>
        <v>-</v>
      </c>
      <c r="FV77" s="168" t="str">
        <f t="shared" ca="1" si="317"/>
        <v>-</v>
      </c>
      <c r="FW77" s="168" t="str">
        <f t="shared" ca="1" si="317"/>
        <v>-</v>
      </c>
      <c r="FX77" s="168" t="str">
        <f t="shared" ref="FX77:GF77" ca="1" si="322">OFFSET(FX$5,$B77,0)</f>
        <v>-</v>
      </c>
      <c r="FY77" s="168" t="str">
        <f t="shared" ca="1" si="322"/>
        <v>-</v>
      </c>
      <c r="FZ77" s="168" t="str">
        <f t="shared" ca="1" si="322"/>
        <v>-</v>
      </c>
      <c r="GA77" s="168" t="str">
        <f t="shared" ca="1" si="322"/>
        <v>-</v>
      </c>
      <c r="GB77" s="168" t="str">
        <f t="shared" ca="1" si="322"/>
        <v>-</v>
      </c>
      <c r="GC77" s="168" t="str">
        <f t="shared" ca="1" si="322"/>
        <v>-</v>
      </c>
      <c r="GD77" s="168" t="b">
        <f t="shared" ca="1" si="322"/>
        <v>1</v>
      </c>
      <c r="GE77" s="168" t="str">
        <f t="shared" ca="1" si="322"/>
        <v>-</v>
      </c>
      <c r="GF77" s="168" t="str">
        <f t="shared" ca="1" si="322"/>
        <v>-</v>
      </c>
      <c r="GG77" s="168" t="str">
        <f t="shared" ca="1" si="225"/>
        <v>-</v>
      </c>
      <c r="GH77" s="168" t="str">
        <f t="shared" ca="1" si="226"/>
        <v>-</v>
      </c>
      <c r="GI77" s="168" t="str">
        <f t="shared" ca="1" si="226"/>
        <v>-</v>
      </c>
      <c r="GJ77" s="168" t="str">
        <f t="shared" ca="1" si="226"/>
        <v>-</v>
      </c>
      <c r="GK77" s="168" t="str">
        <f t="shared" ca="1" si="226"/>
        <v>-</v>
      </c>
      <c r="GL77" s="168" t="str">
        <f t="shared" ca="1" si="226"/>
        <v>-</v>
      </c>
      <c r="GM77" s="168" t="str">
        <f t="shared" ca="1" si="226"/>
        <v>-</v>
      </c>
      <c r="GN77" s="168" t="str">
        <f t="shared" ca="1" si="226"/>
        <v>-</v>
      </c>
      <c r="GO77" s="168" t="str">
        <f t="shared" ca="1" si="226"/>
        <v>-</v>
      </c>
      <c r="GP77" s="168" t="str">
        <f t="shared" ca="1" si="226"/>
        <v>-</v>
      </c>
      <c r="GQ77" s="168" t="str">
        <f t="shared" ca="1" si="226"/>
        <v>-</v>
      </c>
      <c r="GR77" s="168" t="str">
        <f t="shared" ca="1" si="226"/>
        <v>-</v>
      </c>
      <c r="GS77" s="168">
        <f t="shared" ca="1" si="226"/>
        <v>500</v>
      </c>
      <c r="GT77" s="168">
        <f t="shared" ca="1" si="226"/>
        <v>500</v>
      </c>
      <c r="GU77" s="168" t="str">
        <f t="shared" ca="1" si="226"/>
        <v>-</v>
      </c>
      <c r="GV77" s="168" t="str">
        <f t="shared" ca="1" si="226"/>
        <v>-</v>
      </c>
      <c r="GW77" s="168" t="str">
        <f t="shared" ca="1" si="226"/>
        <v>-</v>
      </c>
      <c r="GX77" s="193" t="b">
        <v>0</v>
      </c>
      <c r="GY77" s="193">
        <v>0</v>
      </c>
      <c r="GZ77" s="193">
        <v>30</v>
      </c>
      <c r="HA77" s="193">
        <v>30</v>
      </c>
      <c r="HB77" s="193">
        <v>0</v>
      </c>
      <c r="HC77" s="193">
        <v>0</v>
      </c>
      <c r="HD77" s="193">
        <v>30</v>
      </c>
      <c r="HE77" s="193">
        <v>0</v>
      </c>
      <c r="HF77" s="193">
        <v>0</v>
      </c>
      <c r="HG77" s="193">
        <v>30</v>
      </c>
      <c r="HH77" s="193">
        <v>30</v>
      </c>
      <c r="HI77" s="193">
        <v>0</v>
      </c>
      <c r="HJ77" s="193">
        <v>0</v>
      </c>
      <c r="HK77" s="193">
        <v>0</v>
      </c>
      <c r="HL77" s="193">
        <v>0</v>
      </c>
      <c r="HM77" s="193">
        <v>0</v>
      </c>
      <c r="HN77" s="193">
        <v>131.36000000000001</v>
      </c>
      <c r="HO77" s="193">
        <v>0</v>
      </c>
      <c r="HP77" s="193">
        <v>131.36000000000001</v>
      </c>
      <c r="HQ77" s="193">
        <v>131.36000000000001</v>
      </c>
      <c r="HR77" s="193">
        <v>0</v>
      </c>
      <c r="HS77" s="193">
        <v>131.36000000000001</v>
      </c>
      <c r="HT77" s="193">
        <v>131.36000000000001</v>
      </c>
      <c r="HU77" s="193">
        <v>0</v>
      </c>
      <c r="HV77" s="193">
        <v>0</v>
      </c>
      <c r="HW77" s="193">
        <v>131.36000000000001</v>
      </c>
      <c r="HX77" s="193">
        <v>131.36000000000001</v>
      </c>
      <c r="HY77" s="193">
        <v>89.55</v>
      </c>
      <c r="HZ77" s="193">
        <v>131.36000000000001</v>
      </c>
      <c r="IA77" s="193">
        <v>89.55</v>
      </c>
      <c r="IB77" s="193">
        <v>150</v>
      </c>
      <c r="IC77" s="193">
        <v>150</v>
      </c>
      <c r="ID77" s="193">
        <v>0</v>
      </c>
      <c r="IE77" s="193">
        <v>0</v>
      </c>
      <c r="IF77" s="193">
        <v>150</v>
      </c>
      <c r="IG77" s="193">
        <v>0</v>
      </c>
      <c r="IH77" s="193">
        <v>0</v>
      </c>
      <c r="II77" s="193">
        <v>150</v>
      </c>
      <c r="IJ77" s="193">
        <v>150</v>
      </c>
      <c r="IK77" s="193">
        <v>0</v>
      </c>
      <c r="IL77" s="193">
        <v>0</v>
      </c>
      <c r="IM77" s="193">
        <v>0</v>
      </c>
      <c r="IN77" s="193">
        <v>0</v>
      </c>
      <c r="IO77" s="193">
        <v>0</v>
      </c>
      <c r="IP77" s="193">
        <v>0</v>
      </c>
      <c r="IQ77" s="193">
        <v>0</v>
      </c>
      <c r="IR77" s="193">
        <v>0</v>
      </c>
      <c r="IS77" s="193">
        <v>0</v>
      </c>
      <c r="IT77" s="193">
        <v>0</v>
      </c>
      <c r="IU77" s="193">
        <v>0</v>
      </c>
      <c r="IV77" s="193">
        <v>0</v>
      </c>
      <c r="IW77" s="193">
        <v>0</v>
      </c>
      <c r="IX77" s="193">
        <v>0</v>
      </c>
      <c r="IY77" s="193">
        <v>0</v>
      </c>
      <c r="IZ77" s="10"/>
      <c r="JA77" s="166">
        <f t="shared" ca="1" si="229"/>
        <v>4.4999999999999998E-2</v>
      </c>
      <c r="JB77" s="166">
        <f t="shared" ca="1" si="230"/>
        <v>4.4999999999999998E-2</v>
      </c>
      <c r="JC77" s="168">
        <f t="shared" ca="1" si="307"/>
        <v>1</v>
      </c>
      <c r="JD77" s="168">
        <f t="shared" ca="1" si="307"/>
        <v>0</v>
      </c>
      <c r="JE77" s="168">
        <f t="shared" ca="1" si="307"/>
        <v>1</v>
      </c>
      <c r="JF77" s="168">
        <f t="shared" ca="1" si="307"/>
        <v>1</v>
      </c>
      <c r="JG77" s="168">
        <f t="shared" ca="1" si="307"/>
        <v>0</v>
      </c>
      <c r="JH77" s="168">
        <f t="shared" ca="1" si="307"/>
        <v>70</v>
      </c>
      <c r="JI77" s="168">
        <f t="shared" ca="1" si="307"/>
        <v>50</v>
      </c>
      <c r="JJ77" s="168">
        <f t="shared" ca="1" si="307"/>
        <v>70</v>
      </c>
      <c r="JK77" s="168">
        <f t="shared" ca="1" si="307"/>
        <v>50</v>
      </c>
      <c r="JL77" s="166">
        <f t="shared" ca="1" si="299"/>
        <v>1</v>
      </c>
      <c r="JM77" s="166">
        <f t="shared" ca="1" si="300"/>
        <v>1</v>
      </c>
      <c r="JN77" s="166">
        <f t="shared" ca="1" si="301"/>
        <v>1</v>
      </c>
      <c r="JO77" s="166">
        <f t="shared" ca="1" si="232"/>
        <v>1</v>
      </c>
      <c r="JP77" s="166">
        <f t="shared" ca="1" si="232"/>
        <v>1</v>
      </c>
      <c r="JQ77" s="168">
        <f t="shared" ca="1" si="307"/>
        <v>1</v>
      </c>
      <c r="JR77" s="10"/>
      <c r="JS77" s="168">
        <f t="shared" ca="1" si="307"/>
        <v>1</v>
      </c>
      <c r="JT77" s="166">
        <f t="shared" ca="1" si="233"/>
        <v>0.85</v>
      </c>
      <c r="JU77" s="168">
        <f t="shared" ca="1" si="307"/>
        <v>1</v>
      </c>
      <c r="JV77" s="168">
        <f t="shared" ca="1" si="307"/>
        <v>1</v>
      </c>
      <c r="JW77" s="168">
        <f t="shared" ca="1" si="307"/>
        <v>1</v>
      </c>
      <c r="JX77" s="168">
        <f t="shared" ca="1" si="307"/>
        <v>1</v>
      </c>
      <c r="JY77" s="168">
        <f t="shared" ca="1" si="307"/>
        <v>1</v>
      </c>
      <c r="JZ77" s="168">
        <f t="shared" ca="1" si="307"/>
        <v>1</v>
      </c>
      <c r="KA77" s="166">
        <f t="shared" ca="1" si="234"/>
        <v>0.85</v>
      </c>
      <c r="KB77" s="166">
        <f t="shared" ca="1" si="235"/>
        <v>1</v>
      </c>
      <c r="KC77" s="166">
        <f t="shared" ca="1" si="236"/>
        <v>1</v>
      </c>
      <c r="KD77" s="166" t="str">
        <f t="shared" ca="1" si="237"/>
        <v>-</v>
      </c>
      <c r="KE77" s="166" t="str">
        <f t="shared" ca="1" si="238"/>
        <v>-</v>
      </c>
      <c r="KF77" s="166" t="str">
        <f t="shared" ca="1" si="239"/>
        <v>-</v>
      </c>
      <c r="KG77" s="166" t="b">
        <f t="shared" ca="1" si="240"/>
        <v>0</v>
      </c>
      <c r="KH77" s="168">
        <f t="shared" ca="1" si="307"/>
        <v>0</v>
      </c>
      <c r="KI77" s="27">
        <v>0</v>
      </c>
    </row>
    <row r="78" spans="1:295" s="148" customFormat="1" outlineLevel="1">
      <c r="A78" s="126">
        <f t="shared" si="13"/>
        <v>73</v>
      </c>
      <c r="B78" s="126">
        <f t="shared" si="292"/>
        <v>13</v>
      </c>
      <c r="C78" s="148">
        <v>103</v>
      </c>
      <c r="D78" s="148" t="s">
        <v>884</v>
      </c>
      <c r="E78" s="148" t="b">
        <v>1</v>
      </c>
      <c r="F78" s="148" t="b">
        <v>0</v>
      </c>
      <c r="G78" s="148" t="b">
        <f t="shared" ref="G78:G101" si="323">E78</f>
        <v>1</v>
      </c>
      <c r="H78" s="144">
        <v>3</v>
      </c>
      <c r="I78" s="32">
        <v>2</v>
      </c>
      <c r="J78" s="144">
        <f t="shared" ca="1" si="311"/>
        <v>1</v>
      </c>
      <c r="K78" s="144">
        <f t="shared" ca="1" si="311"/>
        <v>1</v>
      </c>
      <c r="L78" s="144">
        <f t="shared" ca="1" si="311"/>
        <v>1</v>
      </c>
      <c r="M78" s="144">
        <f t="shared" ca="1" si="311"/>
        <v>1</v>
      </c>
      <c r="N78" s="144">
        <f t="shared" ca="1" si="311"/>
        <v>1</v>
      </c>
      <c r="O78" s="144">
        <f t="shared" ca="1" si="311"/>
        <v>1</v>
      </c>
      <c r="P78" s="144">
        <f t="shared" ca="1" si="311"/>
        <v>1</v>
      </c>
      <c r="Q78" s="144">
        <f t="shared" ca="1" si="311"/>
        <v>1</v>
      </c>
      <c r="R78" s="144">
        <f t="shared" ca="1" si="311"/>
        <v>2</v>
      </c>
      <c r="S78" s="144">
        <f t="shared" ca="1" si="311"/>
        <v>1</v>
      </c>
      <c r="T78" s="199">
        <v>2</v>
      </c>
      <c r="U78" s="144">
        <f t="shared" ca="1" si="311"/>
        <v>1</v>
      </c>
      <c r="V78" s="144">
        <f t="shared" ca="1" si="311"/>
        <v>1</v>
      </c>
      <c r="W78" s="144">
        <f t="shared" ca="1" si="311"/>
        <v>1</v>
      </c>
      <c r="X78" s="144">
        <f t="shared" ca="1" si="311"/>
        <v>1</v>
      </c>
      <c r="Y78" s="144">
        <f t="shared" ca="1" si="311"/>
        <v>1</v>
      </c>
      <c r="AA78" s="162" t="str" cm="1">
        <f t="array" aca="1" ref="AA78" ca="1">TEXT(LEFT(OFFSET(AA78,-1,0),5)+1,"00000")&amp;MID(OFFSET(AA78,-1,0),6,FIND(" ",OFFSET(AA78,-1,0),7)-5)
&amp;INDEX(DataMaster!$B$10:$B$12,$I78)&amp;IF($J78=1,""," Risk"&amp;INDEX(i.risk_aversion,$J78,1))&amp;IF($K78=1,""," REV"&amp;INDEX(DataMaster!$B$54:$B$58,$K78))&amp;IF($L78=1,""," Minroe"&amp;INDEX(minroe,$L78))&amp;IF($M78=1,""," Overdraw"&amp;INDEX(overdraw,$M78))
&amp;IF($N78=1,""," Mach"&amp;INDEX(i.mach_option,$N78))
&amp;IF($O78=1,""," Interest"&amp;INDEX(i.interest_rate,$O78))&amp;IF($P78=1,""," Opp cost"&amp;INDEX(i.opp_cost_capital,$P78))&amp;IF($Q78=1,""," Casual_ub"&amp;INDEX(i.casual_ub,$Q78))&amp;IF($R78=1,""," Cropgraze"&amp;INDEX(i.cropgraze_inc,$R78))
&amp;IF($S78=1,""," Yield"&amp;INDEX(i.all_rot_yield,$S78))&amp;IF($T78=1,""," Pasture"&amp;INDEX(i.pasture_prod,$T78))&amp;IF($U78=1,""," Scan"&amp;INDEX(i.scan,$U78))
&amp;IF($JL78=1,""," WP"&amp;TEXT($JL78*100,"000p"))&amp;IF($JM78=1,""," MP"&amp;TEXT($JM78*100,"000p"))&amp;IF($JN78=1,""," GP"&amp;TEXT($JN78*100,"000p"))&amp;IF($JO78=1,""," Can"&amp;TEXT($JO78*100,"000p"))
&amp;" (F"&amp;3+IFERROR(1*$CH78,0)+IFERROR(1*$CI78,0)&amp;3-IFERROR(1*NOT($CK78),0)&amp;"N"&amp;$CP78&amp;$CQ78&amp;")"
&amp;IFERROR(" pas%"&amp;FK78/2130*100,"")&amp;IFERROR(" SR "&amp;FM78/1,"")&amp;IFERROR(" Sup "&amp;FN78/1,"")&amp;IF(JH78=50," 50 percentile prices","")&amp;IFERROR(" Min_sale_age_"&amp;GV78/1,"")&amp;IF($GX78=TRUE," Rot_constrained","")</f>
        <v>612560032 DSP CropgrazeFALSE Pasture0.85 (F33N11) pas%15 50 percentile prices</v>
      </c>
      <c r="AB78" s="10" t="str">
        <f ca="1">IF(COUNTIF(AA$5:AA78,AA78)=1,"-","Dup")</f>
        <v>-</v>
      </c>
      <c r="AC78" s="10"/>
      <c r="AD78" s="167" t="b">
        <v>0</v>
      </c>
      <c r="AE78" s="167" t="b">
        <v>0</v>
      </c>
      <c r="AF78" s="167" t="b">
        <v>0</v>
      </c>
      <c r="AG78" s="167" t="b">
        <v>0</v>
      </c>
      <c r="AH78" s="167" t="b">
        <v>0</v>
      </c>
      <c r="AI78" s="167" t="b">
        <v>1</v>
      </c>
      <c r="AJ78" s="10"/>
      <c r="AK78" s="166" t="b">
        <f t="shared" si="214"/>
        <v>0</v>
      </c>
      <c r="AL78" s="166" t="str">
        <f t="shared" si="214"/>
        <v>-</v>
      </c>
      <c r="AM78" s="166" t="b">
        <f t="shared" si="214"/>
        <v>0</v>
      </c>
      <c r="AN78" s="166" t="b">
        <f t="shared" si="214"/>
        <v>1</v>
      </c>
      <c r="AO78" s="166" t="b">
        <f t="shared" si="214"/>
        <v>0</v>
      </c>
      <c r="AP78" s="166" t="b">
        <f t="shared" si="214"/>
        <v>0</v>
      </c>
      <c r="AQ78" s="166">
        <f t="shared" ca="1" si="215"/>
        <v>0</v>
      </c>
      <c r="AR78" s="166" t="b">
        <f t="shared" ca="1" si="216"/>
        <v>0</v>
      </c>
      <c r="AS78" s="166" t="b">
        <f t="shared" ca="1" si="216"/>
        <v>0</v>
      </c>
      <c r="AT78" s="166" t="str">
        <f t="shared" ca="1" si="216"/>
        <v>-</v>
      </c>
      <c r="AU78" s="166" t="str">
        <f t="shared" ca="1" si="216"/>
        <v>-</v>
      </c>
      <c r="AV78" s="166" t="str">
        <f t="shared" ca="1" si="216"/>
        <v>-</v>
      </c>
      <c r="AW78" s="10"/>
      <c r="AX78" s="166" t="b">
        <f t="shared" si="217"/>
        <v>1</v>
      </c>
      <c r="AY78" s="168" t="b">
        <f t="shared" ca="1" si="312"/>
        <v>1</v>
      </c>
      <c r="AZ78" s="168" t="b">
        <f t="shared" ca="1" si="312"/>
        <v>1</v>
      </c>
      <c r="BA78" s="167">
        <f t="shared" si="261"/>
        <v>3208</v>
      </c>
      <c r="BB78" s="168" t="str">
        <f t="shared" ca="1" si="312"/>
        <v>-</v>
      </c>
      <c r="BC78" s="168" t="str">
        <f t="shared" ca="1" si="312"/>
        <v>-</v>
      </c>
      <c r="BD78" s="168" t="str">
        <f t="shared" ca="1" si="312"/>
        <v>-</v>
      </c>
      <c r="BE78" s="168" t="str">
        <f t="shared" ca="1" si="312"/>
        <v>-</v>
      </c>
      <c r="BF78" s="168" t="str">
        <f t="shared" ca="1" si="312"/>
        <v>-</v>
      </c>
      <c r="BG78" s="168">
        <f t="shared" ca="1" si="312"/>
        <v>1</v>
      </c>
      <c r="BH78" s="168">
        <f t="shared" ca="1" si="312"/>
        <v>1</v>
      </c>
      <c r="BI78" s="168" t="str">
        <f t="shared" ca="1" si="312"/>
        <v>-</v>
      </c>
      <c r="BJ78" s="168" t="str">
        <f t="shared" ca="1" si="312"/>
        <v>-</v>
      </c>
      <c r="BK78" s="10"/>
      <c r="BL78" s="168" t="str">
        <f t="shared" ca="1" si="312"/>
        <v>-</v>
      </c>
      <c r="BM78" s="168" t="str">
        <f t="shared" ca="1" si="312"/>
        <v>-</v>
      </c>
      <c r="BN78" s="168" t="str">
        <f t="shared" ca="1" si="312"/>
        <v>-</v>
      </c>
      <c r="BO78" s="168" t="str">
        <f t="shared" ca="1" si="312"/>
        <v>-</v>
      </c>
      <c r="BP78" s="168" t="str">
        <f t="shared" ca="1" si="312"/>
        <v>-</v>
      </c>
      <c r="BQ78" s="168" t="str">
        <f t="shared" ca="1" si="312"/>
        <v>-</v>
      </c>
      <c r="BR78" s="168" t="str">
        <f t="shared" ca="1" si="312"/>
        <v>-</v>
      </c>
      <c r="BS78" s="168" t="str">
        <f t="shared" ca="1" si="312"/>
        <v>-</v>
      </c>
      <c r="BT78" s="168" t="str">
        <f t="shared" ca="1" si="312"/>
        <v>-</v>
      </c>
      <c r="BU78" s="168" t="str">
        <f t="shared" ca="1" si="312"/>
        <v>-</v>
      </c>
      <c r="BV78" s="168" t="str">
        <f t="shared" ca="1" si="312"/>
        <v>-</v>
      </c>
      <c r="BW78" s="166" t="str" cm="1">
        <f t="array" aca="1" ref="BW78" ca="1">INDEX(i.rev,$K78,BW$15)</f>
        <v>-</v>
      </c>
      <c r="BX78" s="166" t="str" cm="1">
        <f t="array" aca="1" ref="BX78" ca="1">INDEX(i.rev,$K78,BX$15)</f>
        <v>-</v>
      </c>
      <c r="BY78" s="166" t="str" cm="1">
        <f t="array" aca="1" ref="BY78" ca="1">INDEX(i.rev,$K78,BY$15)</f>
        <v>-</v>
      </c>
      <c r="BZ78" s="166" t="str" cm="1">
        <f t="array" aca="1" ref="BZ78" ca="1">INDEX(i.rev,$K78,BZ$15)</f>
        <v>-</v>
      </c>
      <c r="CA78" s="166" t="str" cm="1">
        <f t="array" aca="1" ref="CA78" ca="1">INDEX(i.rev,$K78,CA$15)</f>
        <v>-</v>
      </c>
      <c r="CB78" s="166" t="str" cm="1">
        <f t="array" aca="1" ref="CB78" ca="1">INDEX(i.rev,$K78,CB$15)</f>
        <v>-</v>
      </c>
      <c r="CC78" s="166" t="str" cm="1">
        <f t="array" aca="1" ref="CC78" ca="1">INDEX(i.rev,$K78,CC$15)</f>
        <v>-</v>
      </c>
      <c r="CD78" s="166" t="str" cm="1">
        <f t="array" aca="1" ref="CD78" ca="1">INDEX(i.rev,$K78,CD$15)</f>
        <v>-</v>
      </c>
      <c r="CE78" s="166" t="str" cm="1">
        <f t="array" aca="1" ref="CE78" ca="1">INDEX(i.rev,$K78,CE$15)</f>
        <v>-</v>
      </c>
      <c r="CF78" s="166" t="str" cm="1">
        <f t="array" aca="1" ref="CF78" ca="1">INDEX(i.rev,$K78,CF$15)</f>
        <v>-</v>
      </c>
      <c r="CG78" s="10"/>
      <c r="CH78" s="168" t="str">
        <f t="shared" ca="1" si="320"/>
        <v>-</v>
      </c>
      <c r="CI78" s="168" t="str">
        <f t="shared" ca="1" si="320"/>
        <v>-</v>
      </c>
      <c r="CJ78" s="168" t="str">
        <f t="shared" ca="1" si="320"/>
        <v>-</v>
      </c>
      <c r="CK78" s="168" t="str">
        <f t="shared" ca="1" si="320"/>
        <v>-</v>
      </c>
      <c r="CL78" s="168" t="str">
        <f t="shared" ca="1" si="320"/>
        <v>-</v>
      </c>
      <c r="CM78" s="168" t="str">
        <f t="shared" ca="1" si="320"/>
        <v>-</v>
      </c>
      <c r="CN78" s="168" t="str">
        <f t="shared" ca="1" si="320"/>
        <v>-</v>
      </c>
      <c r="CO78" s="168" t="str">
        <f t="shared" ca="1" si="320"/>
        <v>-</v>
      </c>
      <c r="CP78" s="168">
        <f t="shared" ca="1" si="320"/>
        <v>1</v>
      </c>
      <c r="CQ78" s="168">
        <f t="shared" ca="1" si="320"/>
        <v>1</v>
      </c>
      <c r="CR78" s="168">
        <f t="shared" ca="1" si="320"/>
        <v>0</v>
      </c>
      <c r="CS78" s="168" t="str">
        <f t="shared" ca="1" si="320"/>
        <v>-</v>
      </c>
      <c r="CT78" s="168" t="str">
        <f t="shared" ca="1" si="320"/>
        <v>-</v>
      </c>
      <c r="CU78" s="168" t="str">
        <f t="shared" ca="1" si="320"/>
        <v>-</v>
      </c>
      <c r="CV78" s="168" t="str">
        <f t="shared" ca="1" si="320"/>
        <v>-</v>
      </c>
      <c r="CW78" s="168" t="str">
        <f t="shared" ca="1" si="320"/>
        <v>-</v>
      </c>
      <c r="CX78" s="168" t="str">
        <f t="shared" ca="1" si="282"/>
        <v>-</v>
      </c>
      <c r="CY78" s="168" t="str">
        <f t="shared" ca="1" si="282"/>
        <v>-</v>
      </c>
      <c r="CZ78" s="168">
        <f t="shared" ca="1" si="282"/>
        <v>0</v>
      </c>
      <c r="DA78" s="168" t="str">
        <f t="shared" ca="1" si="282"/>
        <v>-</v>
      </c>
      <c r="DB78" s="168" t="str">
        <f t="shared" ca="1" si="314"/>
        <v>-</v>
      </c>
      <c r="DC78" s="168" t="str">
        <f t="shared" ca="1" si="314"/>
        <v>-</v>
      </c>
      <c r="DD78" s="168" t="str">
        <f t="shared" ca="1" si="314"/>
        <v>-</v>
      </c>
      <c r="DE78" s="168" t="str">
        <f t="shared" ca="1" si="314"/>
        <v>-</v>
      </c>
      <c r="DF78" s="168">
        <f t="shared" ca="1" si="314"/>
        <v>0</v>
      </c>
      <c r="DG78" s="168">
        <f t="shared" ca="1" si="314"/>
        <v>0</v>
      </c>
      <c r="DH78" s="168">
        <f t="shared" ca="1" si="314"/>
        <v>0</v>
      </c>
      <c r="DI78" s="168">
        <f t="shared" ca="1" si="314"/>
        <v>0</v>
      </c>
      <c r="DJ78" s="168">
        <f t="shared" ca="1" si="314"/>
        <v>0</v>
      </c>
      <c r="DK78" s="168">
        <f t="shared" ca="1" si="314"/>
        <v>0</v>
      </c>
      <c r="DL78" s="168">
        <f t="shared" ca="1" si="314"/>
        <v>0</v>
      </c>
      <c r="DM78" s="168" t="str">
        <f t="shared" ca="1" si="314"/>
        <v>-</v>
      </c>
      <c r="DN78" s="168" t="str">
        <f t="shared" ca="1" si="314"/>
        <v>-</v>
      </c>
      <c r="DO78" s="168" t="str">
        <f t="shared" ca="1" si="314"/>
        <v>-</v>
      </c>
      <c r="DP78" s="168" t="str">
        <f t="shared" ca="1" si="314"/>
        <v>-</v>
      </c>
      <c r="DQ78" s="168" t="str">
        <f t="shared" ca="1" si="314"/>
        <v>-</v>
      </c>
      <c r="DR78" s="168" t="str">
        <f t="shared" ca="1" si="315"/>
        <v>-</v>
      </c>
      <c r="DS78" s="168" t="str">
        <f t="shared" ca="1" si="315"/>
        <v>-</v>
      </c>
      <c r="DT78" s="168" t="str">
        <f t="shared" ca="1" si="315"/>
        <v>-</v>
      </c>
      <c r="DU78" s="168" t="str">
        <f t="shared" ca="1" si="315"/>
        <v>-</v>
      </c>
      <c r="DV78" s="168" t="str">
        <f t="shared" ca="1" si="315"/>
        <v>-</v>
      </c>
      <c r="DW78" s="168" t="str">
        <f t="shared" ca="1" si="315"/>
        <v>-</v>
      </c>
      <c r="DX78" s="10"/>
      <c r="DY78" s="168">
        <f t="shared" ca="1" si="315"/>
        <v>1</v>
      </c>
      <c r="DZ78" s="168" t="str">
        <f t="shared" ca="1" si="315"/>
        <v>-</v>
      </c>
      <c r="EA78" s="168" t="str">
        <f t="shared" ca="1" si="315"/>
        <v>-</v>
      </c>
      <c r="EB78" s="168" t="str">
        <f t="shared" ca="1" si="315"/>
        <v>-</v>
      </c>
      <c r="EC78" s="168" t="str">
        <f t="shared" ca="1" si="315"/>
        <v>-</v>
      </c>
      <c r="ED78" s="168" t="b">
        <f t="shared" ca="1" si="315"/>
        <v>0</v>
      </c>
      <c r="EE78" s="168" t="str">
        <f t="shared" ca="1" si="315"/>
        <v>-</v>
      </c>
      <c r="EF78" s="168">
        <f t="shared" ca="1" si="315"/>
        <v>0</v>
      </c>
      <c r="EG78" s="168" t="str">
        <f t="shared" ca="1" si="315"/>
        <v>-</v>
      </c>
      <c r="EH78" s="166" cm="1">
        <f t="array" aca="1" ref="EH78" ca="1">INDEX(i.rev,$K78,EH$15)</f>
        <v>1</v>
      </c>
      <c r="EI78" s="168">
        <f t="shared" ca="1" si="316"/>
        <v>0</v>
      </c>
      <c r="EJ78" s="168">
        <f t="shared" ca="1" si="316"/>
        <v>1</v>
      </c>
      <c r="EK78" s="168">
        <f t="shared" ca="1" si="316"/>
        <v>0</v>
      </c>
      <c r="EL78" s="168">
        <f t="shared" ca="1" si="316"/>
        <v>1</v>
      </c>
      <c r="EM78" s="168">
        <f t="shared" ca="1" si="316"/>
        <v>1</v>
      </c>
      <c r="EN78" s="168">
        <f t="shared" ca="1" si="316"/>
        <v>1</v>
      </c>
      <c r="EO78" s="168">
        <f t="shared" ca="1" si="316"/>
        <v>0</v>
      </c>
      <c r="EP78" s="168">
        <f t="shared" ca="1" si="316"/>
        <v>0</v>
      </c>
      <c r="EQ78" s="168">
        <f t="shared" ca="1" si="316"/>
        <v>0</v>
      </c>
      <c r="ER78" s="168">
        <f t="shared" ca="1" si="316"/>
        <v>0</v>
      </c>
      <c r="ES78" s="168">
        <f t="shared" ca="1" si="316"/>
        <v>0</v>
      </c>
      <c r="ET78" s="168">
        <f t="shared" ca="1" si="316"/>
        <v>0</v>
      </c>
      <c r="EU78" s="168">
        <f t="shared" ca="1" si="316"/>
        <v>0</v>
      </c>
      <c r="EV78" s="168">
        <f t="shared" ca="1" si="316"/>
        <v>0</v>
      </c>
      <c r="EW78" s="168">
        <f t="shared" ca="1" si="316"/>
        <v>0</v>
      </c>
      <c r="EX78" s="168">
        <f t="shared" ca="1" si="316"/>
        <v>0</v>
      </c>
      <c r="EY78" s="166" cm="1">
        <f t="array" aca="1" ref="EY78" ca="1">INDEX(i.rev,$K78,EY$15)</f>
        <v>0</v>
      </c>
      <c r="EZ78" s="168">
        <f t="shared" ca="1" si="297"/>
        <v>0</v>
      </c>
      <c r="FA78" s="166" cm="1">
        <f t="array" aca="1" ref="FA78" ca="1">INDEX(i.rev,$K78,FA$15)</f>
        <v>1</v>
      </c>
      <c r="FB78" s="168">
        <f t="shared" ref="FB78:GF89" ca="1" si="324">OFFSET(FB$5,$B78,0)</f>
        <v>0</v>
      </c>
      <c r="FC78" s="168">
        <f t="shared" ca="1" si="324"/>
        <v>0</v>
      </c>
      <c r="FD78" s="168">
        <f t="shared" ca="1" si="324"/>
        <v>0</v>
      </c>
      <c r="FE78" s="168">
        <f t="shared" ca="1" si="324"/>
        <v>0</v>
      </c>
      <c r="FF78" s="168">
        <f t="shared" ca="1" si="324"/>
        <v>0</v>
      </c>
      <c r="FG78" s="168">
        <f t="shared" ca="1" si="324"/>
        <v>0</v>
      </c>
      <c r="FH78" s="168">
        <f t="shared" ca="1" si="324"/>
        <v>0</v>
      </c>
      <c r="FI78" s="10">
        <v>0.15</v>
      </c>
      <c r="FJ78" s="199" t="b">
        <f>TRUE</f>
        <v>1</v>
      </c>
      <c r="FK78" s="201">
        <f>$FK$44*FI78</f>
        <v>319.5</v>
      </c>
      <c r="FL78" s="168" t="str">
        <f t="shared" ca="1" si="324"/>
        <v>-</v>
      </c>
      <c r="FM78" s="168" t="str">
        <f t="shared" ca="1" si="324"/>
        <v>-</v>
      </c>
      <c r="FN78" s="168" t="str">
        <f t="shared" ca="1" si="321"/>
        <v>-</v>
      </c>
      <c r="FO78" s="166" t="b">
        <f t="shared" si="223"/>
        <v>0</v>
      </c>
      <c r="FP78" s="166" t="b">
        <f t="shared" si="223"/>
        <v>0</v>
      </c>
      <c r="FQ78" s="166" t="b">
        <f t="shared" si="223"/>
        <v>1</v>
      </c>
      <c r="FR78" s="168">
        <f t="shared" ca="1" si="324"/>
        <v>0</v>
      </c>
      <c r="FS78" s="166">
        <f t="shared" ca="1" si="224"/>
        <v>1</v>
      </c>
      <c r="FT78" s="166">
        <f t="shared" ca="1" si="224"/>
        <v>1</v>
      </c>
      <c r="FU78" s="168" t="str">
        <f t="shared" ca="1" si="324"/>
        <v>-</v>
      </c>
      <c r="FV78" s="168" t="str">
        <f t="shared" ca="1" si="324"/>
        <v>-</v>
      </c>
      <c r="FW78" s="168" t="str">
        <f t="shared" ca="1" si="324"/>
        <v>-</v>
      </c>
      <c r="FX78" s="168" t="str">
        <f t="shared" ca="1" si="324"/>
        <v>-</v>
      </c>
      <c r="FY78" s="168" t="str">
        <f t="shared" ca="1" si="324"/>
        <v>-</v>
      </c>
      <c r="FZ78" s="168" t="str">
        <f t="shared" ca="1" si="324"/>
        <v>-</v>
      </c>
      <c r="GA78" s="168" t="str">
        <f t="shared" ca="1" si="324"/>
        <v>-</v>
      </c>
      <c r="GB78" s="168" t="str">
        <f t="shared" ca="1" si="324"/>
        <v>-</v>
      </c>
      <c r="GC78" s="168" t="str">
        <f t="shared" ca="1" si="324"/>
        <v>-</v>
      </c>
      <c r="GD78" s="168" t="b">
        <f t="shared" ca="1" si="324"/>
        <v>1</v>
      </c>
      <c r="GE78" s="168" t="str">
        <f t="shared" ca="1" si="324"/>
        <v>-</v>
      </c>
      <c r="GF78" s="168" t="str">
        <f t="shared" ca="1" si="324"/>
        <v>-</v>
      </c>
      <c r="GG78" s="168" t="str">
        <f t="shared" ca="1" si="225"/>
        <v>-</v>
      </c>
      <c r="GH78" s="168" t="str">
        <f t="shared" ca="1" si="226"/>
        <v>-</v>
      </c>
      <c r="GI78" s="168" t="str">
        <f t="shared" ca="1" si="226"/>
        <v>-</v>
      </c>
      <c r="GJ78" s="168" t="str">
        <f t="shared" ca="1" si="226"/>
        <v>-</v>
      </c>
      <c r="GK78" s="168" t="str">
        <f t="shared" ca="1" si="226"/>
        <v>-</v>
      </c>
      <c r="GL78" s="168" t="str">
        <f t="shared" ca="1" si="226"/>
        <v>-</v>
      </c>
      <c r="GM78" s="168" t="str">
        <f t="shared" ca="1" si="226"/>
        <v>-</v>
      </c>
      <c r="GN78" s="168" t="str">
        <f t="shared" ca="1" si="226"/>
        <v>-</v>
      </c>
      <c r="GO78" s="168" t="str">
        <f t="shared" ca="1" si="226"/>
        <v>-</v>
      </c>
      <c r="GP78" s="168" t="str">
        <f t="shared" ca="1" si="226"/>
        <v>-</v>
      </c>
      <c r="GQ78" s="168" t="str">
        <f t="shared" ca="1" si="226"/>
        <v>-</v>
      </c>
      <c r="GR78" s="168" t="str">
        <f t="shared" ca="1" si="226"/>
        <v>-</v>
      </c>
      <c r="GS78" s="168">
        <f t="shared" ca="1" si="226"/>
        <v>500</v>
      </c>
      <c r="GT78" s="168">
        <f t="shared" ca="1" si="226"/>
        <v>500</v>
      </c>
      <c r="GU78" s="168" t="str">
        <f t="shared" ca="1" si="226"/>
        <v>-</v>
      </c>
      <c r="GV78" s="168" t="str">
        <f t="shared" ca="1" si="226"/>
        <v>-</v>
      </c>
      <c r="GW78" s="168" t="str">
        <f t="shared" ca="1" si="226"/>
        <v>-</v>
      </c>
      <c r="GX78" s="193" t="b">
        <v>0</v>
      </c>
      <c r="GY78" s="193">
        <v>0</v>
      </c>
      <c r="GZ78" s="193">
        <v>30</v>
      </c>
      <c r="HA78" s="193">
        <v>30</v>
      </c>
      <c r="HB78" s="193">
        <v>0</v>
      </c>
      <c r="HC78" s="193">
        <v>0</v>
      </c>
      <c r="HD78" s="193">
        <v>30</v>
      </c>
      <c r="HE78" s="193">
        <v>0</v>
      </c>
      <c r="HF78" s="193">
        <v>0</v>
      </c>
      <c r="HG78" s="193">
        <v>30</v>
      </c>
      <c r="HH78" s="193">
        <v>30</v>
      </c>
      <c r="HI78" s="193">
        <v>0</v>
      </c>
      <c r="HJ78" s="193">
        <v>0</v>
      </c>
      <c r="HK78" s="193">
        <v>0</v>
      </c>
      <c r="HL78" s="193">
        <v>0</v>
      </c>
      <c r="HM78" s="193">
        <v>0</v>
      </c>
      <c r="HN78" s="193">
        <v>131.36000000000001</v>
      </c>
      <c r="HO78" s="193">
        <v>0</v>
      </c>
      <c r="HP78" s="193">
        <v>131.36000000000001</v>
      </c>
      <c r="HQ78" s="193">
        <v>131.36000000000001</v>
      </c>
      <c r="HR78" s="193">
        <v>0</v>
      </c>
      <c r="HS78" s="193">
        <v>131.36000000000001</v>
      </c>
      <c r="HT78" s="193">
        <v>131.36000000000001</v>
      </c>
      <c r="HU78" s="193">
        <v>0</v>
      </c>
      <c r="HV78" s="193">
        <v>0</v>
      </c>
      <c r="HW78" s="193">
        <v>131.36000000000001</v>
      </c>
      <c r="HX78" s="193">
        <v>131.36000000000001</v>
      </c>
      <c r="HY78" s="193">
        <v>89.55</v>
      </c>
      <c r="HZ78" s="193">
        <v>131.36000000000001</v>
      </c>
      <c r="IA78" s="193">
        <v>89.55</v>
      </c>
      <c r="IB78" s="193">
        <v>150</v>
      </c>
      <c r="IC78" s="193">
        <v>150</v>
      </c>
      <c r="ID78" s="193">
        <v>0</v>
      </c>
      <c r="IE78" s="193">
        <v>0</v>
      </c>
      <c r="IF78" s="193">
        <v>150</v>
      </c>
      <c r="IG78" s="193">
        <v>0</v>
      </c>
      <c r="IH78" s="193">
        <v>0</v>
      </c>
      <c r="II78" s="193">
        <v>150</v>
      </c>
      <c r="IJ78" s="193">
        <v>150</v>
      </c>
      <c r="IK78" s="193">
        <v>0</v>
      </c>
      <c r="IL78" s="193">
        <v>0</v>
      </c>
      <c r="IM78" s="193">
        <v>0</v>
      </c>
      <c r="IN78" s="193">
        <v>0</v>
      </c>
      <c r="IO78" s="193">
        <v>0</v>
      </c>
      <c r="IP78" s="193">
        <v>0</v>
      </c>
      <c r="IQ78" s="193">
        <v>0</v>
      </c>
      <c r="IR78" s="193">
        <v>0</v>
      </c>
      <c r="IS78" s="193">
        <v>0</v>
      </c>
      <c r="IT78" s="193">
        <v>0</v>
      </c>
      <c r="IU78" s="193">
        <v>0</v>
      </c>
      <c r="IV78" s="193">
        <v>0</v>
      </c>
      <c r="IW78" s="193">
        <v>0</v>
      </c>
      <c r="IX78" s="193">
        <v>0</v>
      </c>
      <c r="IY78" s="193">
        <v>0</v>
      </c>
      <c r="IZ78" s="10"/>
      <c r="JA78" s="166">
        <f t="shared" ca="1" si="229"/>
        <v>4.4999999999999998E-2</v>
      </c>
      <c r="JB78" s="166">
        <f t="shared" ca="1" si="230"/>
        <v>4.4999999999999998E-2</v>
      </c>
      <c r="JC78" s="168">
        <f t="shared" ca="1" si="307"/>
        <v>1</v>
      </c>
      <c r="JD78" s="168">
        <f t="shared" ca="1" si="307"/>
        <v>0</v>
      </c>
      <c r="JE78" s="168">
        <f t="shared" ca="1" si="307"/>
        <v>1</v>
      </c>
      <c r="JF78" s="168">
        <f t="shared" ca="1" si="307"/>
        <v>1</v>
      </c>
      <c r="JG78" s="168">
        <f t="shared" ca="1" si="307"/>
        <v>0</v>
      </c>
      <c r="JH78" s="199">
        <v>50</v>
      </c>
      <c r="JI78" s="199">
        <v>50</v>
      </c>
      <c r="JJ78" s="199">
        <v>50</v>
      </c>
      <c r="JK78" s="199">
        <v>50</v>
      </c>
      <c r="JL78" s="166">
        <f t="shared" ca="1" si="299"/>
        <v>1</v>
      </c>
      <c r="JM78" s="166">
        <f t="shared" ca="1" si="300"/>
        <v>1</v>
      </c>
      <c r="JN78" s="166">
        <f t="shared" ca="1" si="301"/>
        <v>1</v>
      </c>
      <c r="JO78" s="166">
        <f t="shared" ca="1" si="232"/>
        <v>1</v>
      </c>
      <c r="JP78" s="166">
        <f t="shared" ca="1" si="232"/>
        <v>1</v>
      </c>
      <c r="JQ78" s="168">
        <f t="shared" ca="1" si="307"/>
        <v>1</v>
      </c>
      <c r="JR78" s="10"/>
      <c r="JS78" s="168">
        <f t="shared" ca="1" si="307"/>
        <v>1</v>
      </c>
      <c r="JT78" s="166">
        <f t="shared" si="233"/>
        <v>0.85</v>
      </c>
      <c r="JU78" s="168">
        <f t="shared" ca="1" si="307"/>
        <v>1</v>
      </c>
      <c r="JV78" s="168">
        <f t="shared" ca="1" si="307"/>
        <v>1</v>
      </c>
      <c r="JW78" s="168">
        <f t="shared" ca="1" si="307"/>
        <v>1</v>
      </c>
      <c r="JX78" s="168">
        <f t="shared" ca="1" si="307"/>
        <v>1</v>
      </c>
      <c r="JY78" s="168">
        <f t="shared" ca="1" si="307"/>
        <v>1</v>
      </c>
      <c r="JZ78" s="168">
        <f t="shared" ca="1" si="307"/>
        <v>1</v>
      </c>
      <c r="KA78" s="166">
        <f t="shared" si="234"/>
        <v>0.85</v>
      </c>
      <c r="KB78" s="166">
        <f t="shared" ca="1" si="235"/>
        <v>1</v>
      </c>
      <c r="KC78" s="166">
        <f t="shared" ca="1" si="236"/>
        <v>1</v>
      </c>
      <c r="KD78" s="166" t="str">
        <f t="shared" ca="1" si="237"/>
        <v>-</v>
      </c>
      <c r="KE78" s="166" t="str">
        <f t="shared" ca="1" si="238"/>
        <v>-</v>
      </c>
      <c r="KF78" s="166" t="str">
        <f t="shared" ca="1" si="239"/>
        <v>-</v>
      </c>
      <c r="KG78" s="166" t="b">
        <f t="shared" ca="1" si="240"/>
        <v>0</v>
      </c>
      <c r="KH78" s="168">
        <f t="shared" ca="1" si="307"/>
        <v>0</v>
      </c>
      <c r="KI78" s="27">
        <v>0</v>
      </c>
    </row>
    <row r="79" spans="1:295" s="148" customFormat="1" outlineLevel="1">
      <c r="A79" s="126">
        <f t="shared" si="13"/>
        <v>74</v>
      </c>
      <c r="B79" s="126">
        <f t="shared" si="292"/>
        <v>13</v>
      </c>
      <c r="C79" s="148">
        <v>103</v>
      </c>
      <c r="D79" s="148" t="s">
        <v>884</v>
      </c>
      <c r="E79" s="148" t="b">
        <v>1</v>
      </c>
      <c r="F79" s="148" t="b">
        <v>0</v>
      </c>
      <c r="G79" s="148" t="b">
        <f t="shared" si="323"/>
        <v>1</v>
      </c>
      <c r="H79" s="144">
        <v>3</v>
      </c>
      <c r="I79" s="32">
        <v>2</v>
      </c>
      <c r="J79" s="144">
        <f t="shared" ca="1" si="311"/>
        <v>1</v>
      </c>
      <c r="K79" s="144">
        <f t="shared" ca="1" si="311"/>
        <v>1</v>
      </c>
      <c r="L79" s="144">
        <f t="shared" ca="1" si="311"/>
        <v>1</v>
      </c>
      <c r="M79" s="144">
        <f t="shared" ca="1" si="311"/>
        <v>1</v>
      </c>
      <c r="N79" s="144">
        <f t="shared" ca="1" si="311"/>
        <v>1</v>
      </c>
      <c r="O79" s="144">
        <f t="shared" ca="1" si="311"/>
        <v>1</v>
      </c>
      <c r="P79" s="144">
        <f t="shared" ca="1" si="311"/>
        <v>1</v>
      </c>
      <c r="Q79" s="144">
        <f t="shared" ca="1" si="311"/>
        <v>1</v>
      </c>
      <c r="R79" s="144">
        <f t="shared" ca="1" si="311"/>
        <v>2</v>
      </c>
      <c r="S79" s="144">
        <f t="shared" ca="1" si="311"/>
        <v>1</v>
      </c>
      <c r="T79" s="144">
        <f t="shared" ca="1" si="311"/>
        <v>2</v>
      </c>
      <c r="U79" s="144">
        <f t="shared" ca="1" si="311"/>
        <v>1</v>
      </c>
      <c r="V79" s="144">
        <f t="shared" ca="1" si="311"/>
        <v>1</v>
      </c>
      <c r="W79" s="144">
        <f t="shared" ca="1" si="311"/>
        <v>1</v>
      </c>
      <c r="X79" s="144">
        <f t="shared" ca="1" si="311"/>
        <v>1</v>
      </c>
      <c r="Y79" s="144">
        <f t="shared" ca="1" si="311"/>
        <v>1</v>
      </c>
      <c r="AA79" s="162" t="str" cm="1">
        <f t="array" aca="1" ref="AA79" ca="1">TEXT(LEFT(OFFSET(AA79,-1,0),5)+1,"00000")&amp;MID(OFFSET(AA79,-1,0),6,FIND(" ",OFFSET(AA79,-1,0),7)-5)
&amp;INDEX(DataMaster!$B$10:$B$12,$I79)&amp;IF($J79=1,""," Risk"&amp;INDEX(i.risk_aversion,$J79,1))&amp;IF($K79=1,""," REV"&amp;INDEX(DataMaster!$B$54:$B$58,$K79))&amp;IF($L79=1,""," Minroe"&amp;INDEX(minroe,$L79))&amp;IF($M79=1,""," Overdraw"&amp;INDEX(overdraw,$M79))
&amp;IF($N79=1,""," Mach"&amp;INDEX(i.mach_option,$N79))
&amp;IF($O79=1,""," Interest"&amp;INDEX(i.interest_rate,$O79))&amp;IF($P79=1,""," Opp cost"&amp;INDEX(i.opp_cost_capital,$P79))&amp;IF($Q79=1,""," Casual_ub"&amp;INDEX(i.casual_ub,$Q79))&amp;IF($R79=1,""," Cropgraze"&amp;INDEX(i.cropgraze_inc,$R79))
&amp;IF($S79=1,""," Yield"&amp;INDEX(i.all_rot_yield,$S79))&amp;IF($T79=1,""," Pasture"&amp;INDEX(i.pasture_prod,$T79))&amp;IF($U79=1,""," Scan"&amp;INDEX(i.scan,$U79))
&amp;IF($JL79=1,""," WP"&amp;TEXT($JL79*100,"000p"))&amp;IF($JM79=1,""," MP"&amp;TEXT($JM79*100,"000p"))&amp;IF($JN79=1,""," GP"&amp;TEXT($JN79*100,"000p"))&amp;IF($JO79=1,""," Can"&amp;TEXT($JO79*100,"000p"))
&amp;" (F"&amp;3+IFERROR(1*$CH79,0)+IFERROR(1*$CI79,0)&amp;3-IFERROR(1*NOT($CK79),0)&amp;"N"&amp;$CP79&amp;$CQ79&amp;")"
&amp;IFERROR(" pas%"&amp;FK79/2130*100,"")&amp;IFERROR(" SR "&amp;FM79/1,"")&amp;IFERROR(" Sup "&amp;FN79/1,"")&amp;IF(JH79=50," 50 percentile prices","")&amp;IFERROR(" Min_sale_age_"&amp;GV79/1,"")&amp;IF($GX79=TRUE," Rot_constrained","")</f>
        <v>612570032 DSP CropgrazeFALSE Pasture0.85 (F33N11) pas%30 50 percentile prices</v>
      </c>
      <c r="AB79" s="10" t="str">
        <f ca="1">IF(COUNTIF(AA$5:AA79,AA79)=1,"-","Dup")</f>
        <v>-</v>
      </c>
      <c r="AC79" s="10"/>
      <c r="AD79" s="167" t="b">
        <v>0</v>
      </c>
      <c r="AE79" s="167" t="b">
        <v>0</v>
      </c>
      <c r="AF79" s="167" t="b">
        <v>0</v>
      </c>
      <c r="AG79" s="167" t="b">
        <v>0</v>
      </c>
      <c r="AH79" s="167" t="b">
        <v>0</v>
      </c>
      <c r="AI79" s="167" t="b">
        <v>1</v>
      </c>
      <c r="AJ79" s="10"/>
      <c r="AK79" s="166" t="b">
        <f t="shared" si="214"/>
        <v>0</v>
      </c>
      <c r="AL79" s="166" t="str">
        <f t="shared" si="214"/>
        <v>-</v>
      </c>
      <c r="AM79" s="166" t="b">
        <f t="shared" si="214"/>
        <v>0</v>
      </c>
      <c r="AN79" s="166" t="b">
        <f t="shared" ref="AN79:AP79" si="325">INDEX(model_structure,$I79,AN$15)</f>
        <v>1</v>
      </c>
      <c r="AO79" s="166" t="b">
        <f t="shared" si="325"/>
        <v>0</v>
      </c>
      <c r="AP79" s="166" t="b">
        <f t="shared" si="325"/>
        <v>0</v>
      </c>
      <c r="AQ79" s="166">
        <f t="shared" ca="1" si="215"/>
        <v>0</v>
      </c>
      <c r="AR79" s="166" t="b">
        <f t="shared" ca="1" si="216"/>
        <v>0</v>
      </c>
      <c r="AS79" s="166" t="b">
        <f t="shared" ca="1" si="216"/>
        <v>0</v>
      </c>
      <c r="AT79" s="166" t="str">
        <f t="shared" ca="1" si="216"/>
        <v>-</v>
      </c>
      <c r="AU79" s="166" t="str">
        <f t="shared" ca="1" si="216"/>
        <v>-</v>
      </c>
      <c r="AV79" s="166" t="str">
        <f t="shared" ca="1" si="216"/>
        <v>-</v>
      </c>
      <c r="AW79" s="10"/>
      <c r="AX79" s="166" t="b">
        <f t="shared" si="217"/>
        <v>1</v>
      </c>
      <c r="AY79" s="168" t="b">
        <f t="shared" ca="1" si="312"/>
        <v>1</v>
      </c>
      <c r="AZ79" s="168" t="b">
        <f t="shared" ca="1" si="312"/>
        <v>1</v>
      </c>
      <c r="BA79" s="167">
        <f t="shared" si="261"/>
        <v>3208</v>
      </c>
      <c r="BB79" s="168" t="str">
        <f t="shared" ca="1" si="312"/>
        <v>-</v>
      </c>
      <c r="BC79" s="168" t="str">
        <f t="shared" ca="1" si="312"/>
        <v>-</v>
      </c>
      <c r="BD79" s="168" t="str">
        <f t="shared" ca="1" si="312"/>
        <v>-</v>
      </c>
      <c r="BE79" s="168" t="str">
        <f t="shared" ca="1" si="312"/>
        <v>-</v>
      </c>
      <c r="BF79" s="168" t="str">
        <f t="shared" ca="1" si="312"/>
        <v>-</v>
      </c>
      <c r="BG79" s="168">
        <f t="shared" ca="1" si="312"/>
        <v>1</v>
      </c>
      <c r="BH79" s="168">
        <f t="shared" ca="1" si="312"/>
        <v>1</v>
      </c>
      <c r="BI79" s="168" t="str">
        <f t="shared" ca="1" si="312"/>
        <v>-</v>
      </c>
      <c r="BJ79" s="168" t="str">
        <f t="shared" ca="1" si="312"/>
        <v>-</v>
      </c>
      <c r="BK79" s="10"/>
      <c r="BL79" s="168" t="str">
        <f t="shared" ca="1" si="312"/>
        <v>-</v>
      </c>
      <c r="BM79" s="168" t="str">
        <f t="shared" ca="1" si="312"/>
        <v>-</v>
      </c>
      <c r="BN79" s="168" t="str">
        <f t="shared" ca="1" si="312"/>
        <v>-</v>
      </c>
      <c r="BO79" s="168" t="str">
        <f t="shared" ca="1" si="312"/>
        <v>-</v>
      </c>
      <c r="BP79" s="168" t="str">
        <f t="shared" ca="1" si="312"/>
        <v>-</v>
      </c>
      <c r="BQ79" s="168" t="str">
        <f t="shared" ca="1" si="312"/>
        <v>-</v>
      </c>
      <c r="BR79" s="168" t="str">
        <f t="shared" ca="1" si="312"/>
        <v>-</v>
      </c>
      <c r="BS79" s="168" t="str">
        <f t="shared" ca="1" si="312"/>
        <v>-</v>
      </c>
      <c r="BT79" s="168" t="str">
        <f t="shared" ca="1" si="312"/>
        <v>-</v>
      </c>
      <c r="BU79" s="168" t="str">
        <f t="shared" ca="1" si="312"/>
        <v>-</v>
      </c>
      <c r="BV79" s="168" t="str">
        <f t="shared" ca="1" si="312"/>
        <v>-</v>
      </c>
      <c r="BW79" s="166" t="str" cm="1">
        <f t="array" aca="1" ref="BW79" ca="1">INDEX(i.rev,$K79,BW$15)</f>
        <v>-</v>
      </c>
      <c r="BX79" s="166" t="str" cm="1">
        <f t="array" aca="1" ref="BX79" ca="1">INDEX(i.rev,$K79,BX$15)</f>
        <v>-</v>
      </c>
      <c r="BY79" s="166" t="str" cm="1">
        <f t="array" aca="1" ref="BY79" ca="1">INDEX(i.rev,$K79,BY$15)</f>
        <v>-</v>
      </c>
      <c r="BZ79" s="166" t="str" cm="1">
        <f t="array" aca="1" ref="BZ79" ca="1">INDEX(i.rev,$K79,BZ$15)</f>
        <v>-</v>
      </c>
      <c r="CA79" s="166" t="str" cm="1">
        <f t="array" aca="1" ref="CA79" ca="1">INDEX(i.rev,$K79,CA$15)</f>
        <v>-</v>
      </c>
      <c r="CB79" s="166" t="str" cm="1">
        <f t="array" aca="1" ref="CB79" ca="1">INDEX(i.rev,$K79,CB$15)</f>
        <v>-</v>
      </c>
      <c r="CC79" s="166" t="str" cm="1">
        <f t="array" aca="1" ref="CC79" ca="1">INDEX(i.rev,$K79,CC$15)</f>
        <v>-</v>
      </c>
      <c r="CD79" s="166" t="str" cm="1">
        <f t="array" aca="1" ref="CD79" ca="1">INDEX(i.rev,$K79,CD$15)</f>
        <v>-</v>
      </c>
      <c r="CE79" s="166" t="str" cm="1">
        <f t="array" aca="1" ref="CE79" ca="1">INDEX(i.rev,$K79,CE$15)</f>
        <v>-</v>
      </c>
      <c r="CF79" s="166" t="str" cm="1">
        <f t="array" aca="1" ref="CF79" ca="1">INDEX(i.rev,$K79,CF$15)</f>
        <v>-</v>
      </c>
      <c r="CG79" s="10"/>
      <c r="CH79" s="168" t="str">
        <f t="shared" ca="1" si="320"/>
        <v>-</v>
      </c>
      <c r="CI79" s="168" t="str">
        <f t="shared" ca="1" si="320"/>
        <v>-</v>
      </c>
      <c r="CJ79" s="168" t="str">
        <f t="shared" ca="1" si="320"/>
        <v>-</v>
      </c>
      <c r="CK79" s="168" t="str">
        <f t="shared" ca="1" si="320"/>
        <v>-</v>
      </c>
      <c r="CL79" s="168" t="str">
        <f t="shared" ca="1" si="282"/>
        <v>-</v>
      </c>
      <c r="CM79" s="168" t="str">
        <f t="shared" ca="1" si="282"/>
        <v>-</v>
      </c>
      <c r="CN79" s="168" t="str">
        <f t="shared" ca="1" si="282"/>
        <v>-</v>
      </c>
      <c r="CO79" s="168" t="str">
        <f t="shared" ca="1" si="282"/>
        <v>-</v>
      </c>
      <c r="CP79" s="168">
        <f t="shared" ca="1" si="282"/>
        <v>1</v>
      </c>
      <c r="CQ79" s="168">
        <f t="shared" ca="1" si="282"/>
        <v>1</v>
      </c>
      <c r="CR79" s="168">
        <f t="shared" ca="1" si="282"/>
        <v>0</v>
      </c>
      <c r="CS79" s="168" t="str">
        <f t="shared" ca="1" si="282"/>
        <v>-</v>
      </c>
      <c r="CT79" s="168" t="str">
        <f t="shared" ca="1" si="282"/>
        <v>-</v>
      </c>
      <c r="CU79" s="168" t="str">
        <f t="shared" ca="1" si="282"/>
        <v>-</v>
      </c>
      <c r="CV79" s="168" t="str">
        <f t="shared" ca="1" si="282"/>
        <v>-</v>
      </c>
      <c r="CW79" s="168" t="str">
        <f t="shared" ca="1" si="282"/>
        <v>-</v>
      </c>
      <c r="CX79" s="168" t="str">
        <f t="shared" ca="1" si="282"/>
        <v>-</v>
      </c>
      <c r="CY79" s="168" t="str">
        <f t="shared" ca="1" si="282"/>
        <v>-</v>
      </c>
      <c r="CZ79" s="168">
        <f t="shared" ca="1" si="282"/>
        <v>0</v>
      </c>
      <c r="DA79" s="168" t="str">
        <f t="shared" ca="1" si="282"/>
        <v>-</v>
      </c>
      <c r="DB79" s="168" t="str">
        <f t="shared" ca="1" si="314"/>
        <v>-</v>
      </c>
      <c r="DC79" s="168" t="str">
        <f t="shared" ca="1" si="314"/>
        <v>-</v>
      </c>
      <c r="DD79" s="168" t="str">
        <f t="shared" ca="1" si="314"/>
        <v>-</v>
      </c>
      <c r="DE79" s="168" t="str">
        <f t="shared" ca="1" si="314"/>
        <v>-</v>
      </c>
      <c r="DF79" s="168">
        <f t="shared" ca="1" si="314"/>
        <v>0</v>
      </c>
      <c r="DG79" s="168">
        <f t="shared" ca="1" si="314"/>
        <v>0</v>
      </c>
      <c r="DH79" s="168">
        <f t="shared" ca="1" si="314"/>
        <v>0</v>
      </c>
      <c r="DI79" s="168">
        <f t="shared" ca="1" si="314"/>
        <v>0</v>
      </c>
      <c r="DJ79" s="168">
        <f t="shared" ca="1" si="314"/>
        <v>0</v>
      </c>
      <c r="DK79" s="168">
        <f t="shared" ca="1" si="314"/>
        <v>0</v>
      </c>
      <c r="DL79" s="168">
        <f t="shared" ca="1" si="314"/>
        <v>0</v>
      </c>
      <c r="DM79" s="168" t="str">
        <f t="shared" ca="1" si="314"/>
        <v>-</v>
      </c>
      <c r="DN79" s="168" t="str">
        <f t="shared" ca="1" si="314"/>
        <v>-</v>
      </c>
      <c r="DO79" s="168" t="str">
        <f t="shared" ca="1" si="314"/>
        <v>-</v>
      </c>
      <c r="DP79" s="168" t="str">
        <f t="shared" ca="1" si="314"/>
        <v>-</v>
      </c>
      <c r="DQ79" s="168" t="str">
        <f t="shared" ca="1" si="314"/>
        <v>-</v>
      </c>
      <c r="DR79" s="168" t="str">
        <f t="shared" ca="1" si="315"/>
        <v>-</v>
      </c>
      <c r="DS79" s="168" t="str">
        <f t="shared" ca="1" si="315"/>
        <v>-</v>
      </c>
      <c r="DT79" s="168" t="str">
        <f t="shared" ca="1" si="315"/>
        <v>-</v>
      </c>
      <c r="DU79" s="168" t="str">
        <f t="shared" ca="1" si="315"/>
        <v>-</v>
      </c>
      <c r="DV79" s="168" t="str">
        <f t="shared" ca="1" si="315"/>
        <v>-</v>
      </c>
      <c r="DW79" s="168" t="str">
        <f t="shared" ca="1" si="315"/>
        <v>-</v>
      </c>
      <c r="DX79" s="10"/>
      <c r="DY79" s="168">
        <f t="shared" ca="1" si="315"/>
        <v>1</v>
      </c>
      <c r="DZ79" s="168" t="str">
        <f t="shared" ca="1" si="315"/>
        <v>-</v>
      </c>
      <c r="EA79" s="168" t="str">
        <f t="shared" ca="1" si="315"/>
        <v>-</v>
      </c>
      <c r="EB79" s="168" t="str">
        <f t="shared" ca="1" si="315"/>
        <v>-</v>
      </c>
      <c r="EC79" s="168" t="str">
        <f t="shared" ca="1" si="315"/>
        <v>-</v>
      </c>
      <c r="ED79" s="168" t="b">
        <f t="shared" ca="1" si="315"/>
        <v>0</v>
      </c>
      <c r="EE79" s="168" t="str">
        <f t="shared" ca="1" si="315"/>
        <v>-</v>
      </c>
      <c r="EF79" s="168">
        <f t="shared" ca="1" si="315"/>
        <v>0</v>
      </c>
      <c r="EG79" s="168" t="str">
        <f t="shared" ca="1" si="315"/>
        <v>-</v>
      </c>
      <c r="EH79" s="166" cm="1">
        <f t="array" aca="1" ref="EH79" ca="1">INDEX(i.rev,$K79,EH$15)</f>
        <v>1</v>
      </c>
      <c r="EI79" s="168">
        <f t="shared" ca="1" si="316"/>
        <v>0</v>
      </c>
      <c r="EJ79" s="168">
        <f t="shared" ca="1" si="316"/>
        <v>1</v>
      </c>
      <c r="EK79" s="168">
        <f t="shared" ca="1" si="316"/>
        <v>0</v>
      </c>
      <c r="EL79" s="168">
        <f t="shared" ca="1" si="316"/>
        <v>1</v>
      </c>
      <c r="EM79" s="168">
        <f t="shared" ca="1" si="316"/>
        <v>1</v>
      </c>
      <c r="EN79" s="168">
        <f t="shared" ca="1" si="316"/>
        <v>1</v>
      </c>
      <c r="EO79" s="168">
        <f t="shared" ca="1" si="316"/>
        <v>0</v>
      </c>
      <c r="EP79" s="168">
        <f t="shared" ca="1" si="316"/>
        <v>0</v>
      </c>
      <c r="EQ79" s="168">
        <f t="shared" ca="1" si="316"/>
        <v>0</v>
      </c>
      <c r="ER79" s="168">
        <f t="shared" ca="1" si="316"/>
        <v>0</v>
      </c>
      <c r="ES79" s="168">
        <f t="shared" ca="1" si="316"/>
        <v>0</v>
      </c>
      <c r="ET79" s="168">
        <f t="shared" ca="1" si="316"/>
        <v>0</v>
      </c>
      <c r="EU79" s="168">
        <f t="shared" ca="1" si="316"/>
        <v>0</v>
      </c>
      <c r="EV79" s="168">
        <f t="shared" ca="1" si="316"/>
        <v>0</v>
      </c>
      <c r="EW79" s="168">
        <f t="shared" ca="1" si="316"/>
        <v>0</v>
      </c>
      <c r="EX79" s="168">
        <f t="shared" ca="1" si="316"/>
        <v>0</v>
      </c>
      <c r="EY79" s="166" cm="1">
        <f t="array" aca="1" ref="EY79" ca="1">INDEX(i.rev,$K79,EY$15)</f>
        <v>0</v>
      </c>
      <c r="EZ79" s="168">
        <f t="shared" ca="1" si="297"/>
        <v>0</v>
      </c>
      <c r="FA79" s="166" cm="1">
        <f t="array" aca="1" ref="FA79" ca="1">INDEX(i.rev,$K79,FA$15)</f>
        <v>1</v>
      </c>
      <c r="FB79" s="168">
        <f t="shared" ca="1" si="324"/>
        <v>0</v>
      </c>
      <c r="FC79" s="168">
        <f t="shared" ca="1" si="324"/>
        <v>0</v>
      </c>
      <c r="FD79" s="168">
        <f t="shared" ca="1" si="324"/>
        <v>0</v>
      </c>
      <c r="FE79" s="168">
        <f t="shared" ca="1" si="324"/>
        <v>0</v>
      </c>
      <c r="FF79" s="168">
        <f t="shared" ca="1" si="324"/>
        <v>0</v>
      </c>
      <c r="FG79" s="168">
        <f t="shared" ca="1" si="324"/>
        <v>0</v>
      </c>
      <c r="FH79" s="168">
        <f t="shared" ca="1" si="324"/>
        <v>0</v>
      </c>
      <c r="FI79" s="10">
        <f>FI78+0.15</f>
        <v>0.3</v>
      </c>
      <c r="FJ79" s="199" t="b">
        <f>TRUE</f>
        <v>1</v>
      </c>
      <c r="FK79" s="201">
        <f t="shared" ref="FK79:FK83" si="326">$FK$44*FI79</f>
        <v>639</v>
      </c>
      <c r="FL79" s="168" t="str">
        <f t="shared" ca="1" si="324"/>
        <v>-</v>
      </c>
      <c r="FM79" s="168" t="str">
        <f t="shared" ca="1" si="324"/>
        <v>-</v>
      </c>
      <c r="FN79" s="168" t="str">
        <f t="shared" ca="1" si="321"/>
        <v>-</v>
      </c>
      <c r="FO79" s="166" t="b">
        <f t="shared" si="223"/>
        <v>0</v>
      </c>
      <c r="FP79" s="166" t="b">
        <f t="shared" si="223"/>
        <v>0</v>
      </c>
      <c r="FQ79" s="166" t="b">
        <f t="shared" si="223"/>
        <v>1</v>
      </c>
      <c r="FR79" s="168">
        <f t="shared" ca="1" si="324"/>
        <v>0</v>
      </c>
      <c r="FS79" s="166">
        <f t="shared" ca="1" si="224"/>
        <v>1</v>
      </c>
      <c r="FT79" s="166">
        <f t="shared" ca="1" si="224"/>
        <v>1</v>
      </c>
      <c r="FU79" s="168" t="str">
        <f t="shared" ca="1" si="324"/>
        <v>-</v>
      </c>
      <c r="FV79" s="168" t="str">
        <f t="shared" ca="1" si="324"/>
        <v>-</v>
      </c>
      <c r="FW79" s="168" t="str">
        <f t="shared" ca="1" si="324"/>
        <v>-</v>
      </c>
      <c r="FX79" s="168" t="str">
        <f t="shared" ca="1" si="324"/>
        <v>-</v>
      </c>
      <c r="FY79" s="168" t="str">
        <f t="shared" ca="1" si="324"/>
        <v>-</v>
      </c>
      <c r="FZ79" s="168" t="str">
        <f t="shared" ca="1" si="324"/>
        <v>-</v>
      </c>
      <c r="GA79" s="168" t="str">
        <f t="shared" ca="1" si="324"/>
        <v>-</v>
      </c>
      <c r="GB79" s="168" t="str">
        <f t="shared" ca="1" si="324"/>
        <v>-</v>
      </c>
      <c r="GC79" s="168" t="str">
        <f t="shared" ca="1" si="324"/>
        <v>-</v>
      </c>
      <c r="GD79" s="168" t="b">
        <f t="shared" ca="1" si="324"/>
        <v>1</v>
      </c>
      <c r="GE79" s="168" t="str">
        <f t="shared" ca="1" si="324"/>
        <v>-</v>
      </c>
      <c r="GF79" s="168" t="str">
        <f t="shared" ca="1" si="324"/>
        <v>-</v>
      </c>
      <c r="GG79" s="168" t="str">
        <f t="shared" ca="1" si="225"/>
        <v>-</v>
      </c>
      <c r="GH79" s="168" t="str">
        <f t="shared" ca="1" si="226"/>
        <v>-</v>
      </c>
      <c r="GI79" s="168" t="str">
        <f t="shared" ca="1" si="226"/>
        <v>-</v>
      </c>
      <c r="GJ79" s="168" t="str">
        <f t="shared" ca="1" si="226"/>
        <v>-</v>
      </c>
      <c r="GK79" s="168" t="str">
        <f t="shared" ca="1" si="226"/>
        <v>-</v>
      </c>
      <c r="GL79" s="168" t="str">
        <f t="shared" ca="1" si="226"/>
        <v>-</v>
      </c>
      <c r="GM79" s="168" t="str">
        <f t="shared" ca="1" si="226"/>
        <v>-</v>
      </c>
      <c r="GN79" s="168" t="str">
        <f t="shared" ca="1" si="226"/>
        <v>-</v>
      </c>
      <c r="GO79" s="168" t="str">
        <f t="shared" ca="1" si="226"/>
        <v>-</v>
      </c>
      <c r="GP79" s="168" t="str">
        <f t="shared" ca="1" si="226"/>
        <v>-</v>
      </c>
      <c r="GQ79" s="168" t="str">
        <f t="shared" ca="1" si="226"/>
        <v>-</v>
      </c>
      <c r="GR79" s="168" t="str">
        <f t="shared" ca="1" si="226"/>
        <v>-</v>
      </c>
      <c r="GS79" s="168">
        <f t="shared" ca="1" si="226"/>
        <v>500</v>
      </c>
      <c r="GT79" s="168">
        <f t="shared" ca="1" si="226"/>
        <v>500</v>
      </c>
      <c r="GU79" s="168" t="str">
        <f t="shared" ca="1" si="226"/>
        <v>-</v>
      </c>
      <c r="GV79" s="168" t="str">
        <f t="shared" ca="1" si="226"/>
        <v>-</v>
      </c>
      <c r="GW79" s="168" t="str">
        <f t="shared" ca="1" si="226"/>
        <v>-</v>
      </c>
      <c r="GX79" s="193" t="b">
        <v>0</v>
      </c>
      <c r="GY79" s="193">
        <v>0</v>
      </c>
      <c r="GZ79" s="193">
        <v>30</v>
      </c>
      <c r="HA79" s="193">
        <v>30</v>
      </c>
      <c r="HB79" s="193">
        <v>0</v>
      </c>
      <c r="HC79" s="193">
        <v>0</v>
      </c>
      <c r="HD79" s="193">
        <v>30</v>
      </c>
      <c r="HE79" s="193">
        <v>0</v>
      </c>
      <c r="HF79" s="193">
        <v>0</v>
      </c>
      <c r="HG79" s="193">
        <v>30</v>
      </c>
      <c r="HH79" s="193">
        <v>30</v>
      </c>
      <c r="HI79" s="193">
        <v>0</v>
      </c>
      <c r="HJ79" s="193">
        <v>0</v>
      </c>
      <c r="HK79" s="193">
        <v>0</v>
      </c>
      <c r="HL79" s="193">
        <v>0</v>
      </c>
      <c r="HM79" s="193">
        <v>0</v>
      </c>
      <c r="HN79" s="193">
        <v>131.36000000000001</v>
      </c>
      <c r="HO79" s="193">
        <v>0</v>
      </c>
      <c r="HP79" s="193">
        <v>131.36000000000001</v>
      </c>
      <c r="HQ79" s="193">
        <v>131.36000000000001</v>
      </c>
      <c r="HR79" s="193">
        <v>0</v>
      </c>
      <c r="HS79" s="193">
        <v>131.36000000000001</v>
      </c>
      <c r="HT79" s="193">
        <v>131.36000000000001</v>
      </c>
      <c r="HU79" s="193">
        <v>0</v>
      </c>
      <c r="HV79" s="193">
        <v>0</v>
      </c>
      <c r="HW79" s="193">
        <v>131.36000000000001</v>
      </c>
      <c r="HX79" s="193">
        <v>131.36000000000001</v>
      </c>
      <c r="HY79" s="193">
        <v>89.55</v>
      </c>
      <c r="HZ79" s="193">
        <v>131.36000000000001</v>
      </c>
      <c r="IA79" s="193">
        <v>89.55</v>
      </c>
      <c r="IB79" s="193">
        <v>150</v>
      </c>
      <c r="IC79" s="193">
        <v>150</v>
      </c>
      <c r="ID79" s="193">
        <v>0</v>
      </c>
      <c r="IE79" s="193">
        <v>0</v>
      </c>
      <c r="IF79" s="193">
        <v>150</v>
      </c>
      <c r="IG79" s="193">
        <v>0</v>
      </c>
      <c r="IH79" s="193">
        <v>0</v>
      </c>
      <c r="II79" s="193">
        <v>150</v>
      </c>
      <c r="IJ79" s="193">
        <v>150</v>
      </c>
      <c r="IK79" s="193">
        <v>0</v>
      </c>
      <c r="IL79" s="193">
        <v>0</v>
      </c>
      <c r="IM79" s="193">
        <v>0</v>
      </c>
      <c r="IN79" s="193">
        <v>0</v>
      </c>
      <c r="IO79" s="193">
        <v>0</v>
      </c>
      <c r="IP79" s="193">
        <v>0</v>
      </c>
      <c r="IQ79" s="193">
        <v>0</v>
      </c>
      <c r="IR79" s="193">
        <v>0</v>
      </c>
      <c r="IS79" s="193">
        <v>0</v>
      </c>
      <c r="IT79" s="193">
        <v>0</v>
      </c>
      <c r="IU79" s="193">
        <v>0</v>
      </c>
      <c r="IV79" s="193">
        <v>0</v>
      </c>
      <c r="IW79" s="193">
        <v>0</v>
      </c>
      <c r="IX79" s="193">
        <v>0</v>
      </c>
      <c r="IY79" s="193">
        <v>0</v>
      </c>
      <c r="IZ79" s="10"/>
      <c r="JA79" s="166">
        <f t="shared" ca="1" si="229"/>
        <v>4.4999999999999998E-2</v>
      </c>
      <c r="JB79" s="166">
        <f t="shared" ca="1" si="230"/>
        <v>4.4999999999999998E-2</v>
      </c>
      <c r="JC79" s="168">
        <f t="shared" ca="1" si="307"/>
        <v>1</v>
      </c>
      <c r="JD79" s="168">
        <f t="shared" ca="1" si="307"/>
        <v>0</v>
      </c>
      <c r="JE79" s="168">
        <f t="shared" ca="1" si="307"/>
        <v>1</v>
      </c>
      <c r="JF79" s="168">
        <f t="shared" ca="1" si="307"/>
        <v>1</v>
      </c>
      <c r="JG79" s="168">
        <f t="shared" ca="1" si="307"/>
        <v>0</v>
      </c>
      <c r="JH79" s="199">
        <v>50</v>
      </c>
      <c r="JI79" s="199">
        <v>50</v>
      </c>
      <c r="JJ79" s="199">
        <v>50</v>
      </c>
      <c r="JK79" s="199">
        <v>50</v>
      </c>
      <c r="JL79" s="166">
        <f t="shared" ca="1" si="299"/>
        <v>1</v>
      </c>
      <c r="JM79" s="166">
        <f t="shared" ca="1" si="300"/>
        <v>1</v>
      </c>
      <c r="JN79" s="166">
        <f t="shared" ca="1" si="301"/>
        <v>1</v>
      </c>
      <c r="JO79" s="166">
        <f t="shared" ca="1" si="232"/>
        <v>1</v>
      </c>
      <c r="JP79" s="166">
        <f t="shared" ca="1" si="232"/>
        <v>1</v>
      </c>
      <c r="JQ79" s="168">
        <f t="shared" ca="1" si="307"/>
        <v>1</v>
      </c>
      <c r="JR79" s="10"/>
      <c r="JS79" s="168">
        <f t="shared" ca="1" si="307"/>
        <v>1</v>
      </c>
      <c r="JT79" s="166">
        <f t="shared" ca="1" si="233"/>
        <v>0.85</v>
      </c>
      <c r="JU79" s="168">
        <f t="shared" ref="JU79:KH79" ca="1" si="327">OFFSET(JU$5,$B79,0)</f>
        <v>1</v>
      </c>
      <c r="JV79" s="168">
        <f t="shared" ca="1" si="327"/>
        <v>1</v>
      </c>
      <c r="JW79" s="168">
        <f t="shared" ca="1" si="327"/>
        <v>1</v>
      </c>
      <c r="JX79" s="168">
        <f t="shared" ca="1" si="327"/>
        <v>1</v>
      </c>
      <c r="JY79" s="168">
        <f t="shared" ca="1" si="327"/>
        <v>1</v>
      </c>
      <c r="JZ79" s="168">
        <f t="shared" ca="1" si="327"/>
        <v>1</v>
      </c>
      <c r="KA79" s="166">
        <f t="shared" ca="1" si="234"/>
        <v>0.85</v>
      </c>
      <c r="KB79" s="166">
        <f t="shared" ca="1" si="235"/>
        <v>1</v>
      </c>
      <c r="KC79" s="166">
        <f t="shared" ca="1" si="236"/>
        <v>1</v>
      </c>
      <c r="KD79" s="166" t="str">
        <f t="shared" ca="1" si="237"/>
        <v>-</v>
      </c>
      <c r="KE79" s="166" t="str">
        <f t="shared" ca="1" si="238"/>
        <v>-</v>
      </c>
      <c r="KF79" s="166" t="str">
        <f t="shared" ca="1" si="239"/>
        <v>-</v>
      </c>
      <c r="KG79" s="166" t="b">
        <f t="shared" ca="1" si="240"/>
        <v>0</v>
      </c>
      <c r="KH79" s="168">
        <f t="shared" ca="1" si="327"/>
        <v>0</v>
      </c>
      <c r="KI79" s="27">
        <v>0</v>
      </c>
    </row>
    <row r="80" spans="1:295" s="148" customFormat="1" outlineLevel="1">
      <c r="A80" s="126">
        <f t="shared" si="13"/>
        <v>75</v>
      </c>
      <c r="B80" s="126">
        <f t="shared" si="292"/>
        <v>13</v>
      </c>
      <c r="C80" s="148">
        <v>103</v>
      </c>
      <c r="D80" s="148" t="s">
        <v>884</v>
      </c>
      <c r="E80" s="148" t="b">
        <v>1</v>
      </c>
      <c r="F80" s="148" t="b">
        <v>0</v>
      </c>
      <c r="G80" s="148" t="b">
        <f t="shared" si="323"/>
        <v>1</v>
      </c>
      <c r="H80" s="144">
        <v>3</v>
      </c>
      <c r="I80" s="32">
        <v>2</v>
      </c>
      <c r="J80" s="144">
        <f t="shared" ca="1" si="311"/>
        <v>1</v>
      </c>
      <c r="K80" s="144">
        <f t="shared" ca="1" si="311"/>
        <v>1</v>
      </c>
      <c r="L80" s="144">
        <f t="shared" ca="1" si="311"/>
        <v>1</v>
      </c>
      <c r="M80" s="144">
        <f t="shared" ca="1" si="311"/>
        <v>1</v>
      </c>
      <c r="N80" s="144">
        <f t="shared" ca="1" si="311"/>
        <v>1</v>
      </c>
      <c r="O80" s="144">
        <f t="shared" ca="1" si="311"/>
        <v>1</v>
      </c>
      <c r="P80" s="144">
        <f t="shared" ca="1" si="311"/>
        <v>1</v>
      </c>
      <c r="Q80" s="144">
        <f t="shared" ca="1" si="311"/>
        <v>1</v>
      </c>
      <c r="R80" s="144">
        <f t="shared" ca="1" si="311"/>
        <v>2</v>
      </c>
      <c r="S80" s="144">
        <f t="shared" ca="1" si="311"/>
        <v>1</v>
      </c>
      <c r="T80" s="144">
        <f t="shared" ca="1" si="311"/>
        <v>2</v>
      </c>
      <c r="U80" s="144">
        <f t="shared" ca="1" si="311"/>
        <v>1</v>
      </c>
      <c r="V80" s="144">
        <f t="shared" ca="1" si="311"/>
        <v>1</v>
      </c>
      <c r="W80" s="144">
        <f t="shared" ca="1" si="311"/>
        <v>1</v>
      </c>
      <c r="X80" s="144">
        <f t="shared" ca="1" si="311"/>
        <v>1</v>
      </c>
      <c r="Y80" s="144">
        <f t="shared" ca="1" si="311"/>
        <v>1</v>
      </c>
      <c r="AA80" s="162" t="str" cm="1">
        <f t="array" aca="1" ref="AA80" ca="1">TEXT(LEFT(OFFSET(AA80,-1,0),5)+1,"00000")&amp;MID(OFFSET(AA80,-1,0),6,FIND(" ",OFFSET(AA80,-1,0),7)-5)
&amp;INDEX(DataMaster!$B$10:$B$12,$I80)&amp;IF($J80=1,""," Risk"&amp;INDEX(i.risk_aversion,$J80,1))&amp;IF($K80=1,""," REV"&amp;INDEX(DataMaster!$B$54:$B$58,$K80))&amp;IF($L80=1,""," Minroe"&amp;INDEX(minroe,$L80))&amp;IF($M80=1,""," Overdraw"&amp;INDEX(overdraw,$M80))
&amp;IF($N80=1,""," Mach"&amp;INDEX(i.mach_option,$N80))
&amp;IF($O80=1,""," Interest"&amp;INDEX(i.interest_rate,$O80))&amp;IF($P80=1,""," Opp cost"&amp;INDEX(i.opp_cost_capital,$P80))&amp;IF($Q80=1,""," Casual_ub"&amp;INDEX(i.casual_ub,$Q80))&amp;IF($R80=1,""," Cropgraze"&amp;INDEX(i.cropgraze_inc,$R80))
&amp;IF($S80=1,""," Yield"&amp;INDEX(i.all_rot_yield,$S80))&amp;IF($T80=1,""," Pasture"&amp;INDEX(i.pasture_prod,$T80))&amp;IF($U80=1,""," Scan"&amp;INDEX(i.scan,$U80))
&amp;IF($JL80=1,""," WP"&amp;TEXT($JL80*100,"000p"))&amp;IF($JM80=1,""," MP"&amp;TEXT($JM80*100,"000p"))&amp;IF($JN80=1,""," GP"&amp;TEXT($JN80*100,"000p"))&amp;IF($JO80=1,""," Can"&amp;TEXT($JO80*100,"000p"))
&amp;" (F"&amp;3+IFERROR(1*$CH80,0)+IFERROR(1*$CI80,0)&amp;3-IFERROR(1*NOT($CK80),0)&amp;"N"&amp;$CP80&amp;$CQ80&amp;")"
&amp;IFERROR(" pas%"&amp;FK80/2130*100,"")&amp;IFERROR(" SR "&amp;FM80/1,"")&amp;IFERROR(" Sup "&amp;FN80/1,"")&amp;IF(JH80=50," 50 percentile prices","")&amp;IFERROR(" Min_sale_age_"&amp;GV80/1,"")&amp;IF($GX80=TRUE," Rot_constrained","")</f>
        <v>612580032 DSP CropgrazeFALSE Pasture0.85 (F33N11) pas%45 50 percentile prices</v>
      </c>
      <c r="AB80" s="10" t="str">
        <f ca="1">IF(COUNTIF(AA$5:AA80,AA80)=1,"-","Dup")</f>
        <v>-</v>
      </c>
      <c r="AC80" s="10"/>
      <c r="AD80" s="167" t="b">
        <v>0</v>
      </c>
      <c r="AE80" s="167" t="b">
        <v>0</v>
      </c>
      <c r="AF80" s="167" t="b">
        <v>0</v>
      </c>
      <c r="AG80" s="167" t="b">
        <v>0</v>
      </c>
      <c r="AH80" s="167" t="b">
        <v>0</v>
      </c>
      <c r="AI80" s="167" t="b">
        <v>1</v>
      </c>
      <c r="AJ80" s="10"/>
      <c r="AK80" s="166" t="b">
        <f t="shared" ref="AK80:AP95" si="328">INDEX(model_structure,$I80,AK$15)</f>
        <v>0</v>
      </c>
      <c r="AL80" s="166" t="str">
        <f t="shared" si="328"/>
        <v>-</v>
      </c>
      <c r="AM80" s="166" t="b">
        <f t="shared" si="328"/>
        <v>0</v>
      </c>
      <c r="AN80" s="166" t="b">
        <f t="shared" si="328"/>
        <v>1</v>
      </c>
      <c r="AO80" s="166" t="b">
        <f t="shared" si="328"/>
        <v>0</v>
      </c>
      <c r="AP80" s="166" t="b">
        <f t="shared" si="328"/>
        <v>0</v>
      </c>
      <c r="AQ80" s="166">
        <f t="shared" ca="1" si="215"/>
        <v>0</v>
      </c>
      <c r="AR80" s="166" t="b">
        <f t="shared" ca="1" si="216"/>
        <v>0</v>
      </c>
      <c r="AS80" s="166" t="b">
        <f t="shared" ca="1" si="216"/>
        <v>0</v>
      </c>
      <c r="AT80" s="166" t="str">
        <f t="shared" ca="1" si="216"/>
        <v>-</v>
      </c>
      <c r="AU80" s="166" t="str">
        <f t="shared" ca="1" si="216"/>
        <v>-</v>
      </c>
      <c r="AV80" s="166" t="str">
        <f t="shared" ca="1" si="216"/>
        <v>-</v>
      </c>
      <c r="AW80" s="10"/>
      <c r="AX80" s="166" t="b">
        <f t="shared" si="217"/>
        <v>1</v>
      </c>
      <c r="AY80" s="168" t="b">
        <f t="shared" ca="1" si="312"/>
        <v>1</v>
      </c>
      <c r="AZ80" s="168" t="b">
        <f t="shared" ca="1" si="312"/>
        <v>1</v>
      </c>
      <c r="BA80" s="167">
        <f t="shared" si="261"/>
        <v>3208</v>
      </c>
      <c r="BB80" s="168" t="str">
        <f t="shared" ca="1" si="312"/>
        <v>-</v>
      </c>
      <c r="BC80" s="168" t="str">
        <f t="shared" ca="1" si="312"/>
        <v>-</v>
      </c>
      <c r="BD80" s="168" t="str">
        <f t="shared" ca="1" si="312"/>
        <v>-</v>
      </c>
      <c r="BE80" s="168" t="str">
        <f t="shared" ca="1" si="312"/>
        <v>-</v>
      </c>
      <c r="BF80" s="168" t="str">
        <f t="shared" ca="1" si="312"/>
        <v>-</v>
      </c>
      <c r="BG80" s="168">
        <f t="shared" ca="1" si="312"/>
        <v>1</v>
      </c>
      <c r="BH80" s="168">
        <f t="shared" ca="1" si="312"/>
        <v>1</v>
      </c>
      <c r="BI80" s="168" t="str">
        <f t="shared" ca="1" si="312"/>
        <v>-</v>
      </c>
      <c r="BJ80" s="168" t="str">
        <f t="shared" ca="1" si="312"/>
        <v>-</v>
      </c>
      <c r="BK80" s="10"/>
      <c r="BL80" s="168" t="str">
        <f t="shared" ca="1" si="312"/>
        <v>-</v>
      </c>
      <c r="BM80" s="168" t="str">
        <f t="shared" ca="1" si="312"/>
        <v>-</v>
      </c>
      <c r="BN80" s="168" t="str">
        <f t="shared" ca="1" si="312"/>
        <v>-</v>
      </c>
      <c r="BO80" s="168" t="str">
        <f t="shared" ca="1" si="312"/>
        <v>-</v>
      </c>
      <c r="BP80" s="168" t="str">
        <f t="shared" ca="1" si="312"/>
        <v>-</v>
      </c>
      <c r="BQ80" s="168" t="str">
        <f t="shared" ca="1" si="312"/>
        <v>-</v>
      </c>
      <c r="BR80" s="168" t="str">
        <f t="shared" ca="1" si="312"/>
        <v>-</v>
      </c>
      <c r="BS80" s="168" t="str">
        <f t="shared" ca="1" si="312"/>
        <v>-</v>
      </c>
      <c r="BT80" s="168" t="str">
        <f t="shared" ca="1" si="312"/>
        <v>-</v>
      </c>
      <c r="BU80" s="168" t="str">
        <f t="shared" ca="1" si="312"/>
        <v>-</v>
      </c>
      <c r="BV80" s="168" t="str">
        <f t="shared" ca="1" si="312"/>
        <v>-</v>
      </c>
      <c r="BW80" s="166" t="str" cm="1">
        <f t="array" aca="1" ref="BW80" ca="1">INDEX(i.rev,$K80,BW$15)</f>
        <v>-</v>
      </c>
      <c r="BX80" s="166" t="str" cm="1">
        <f t="array" aca="1" ref="BX80" ca="1">INDEX(i.rev,$K80,BX$15)</f>
        <v>-</v>
      </c>
      <c r="BY80" s="166" t="str" cm="1">
        <f t="array" aca="1" ref="BY80" ca="1">INDEX(i.rev,$K80,BY$15)</f>
        <v>-</v>
      </c>
      <c r="BZ80" s="166" t="str" cm="1">
        <f t="array" aca="1" ref="BZ80" ca="1">INDEX(i.rev,$K80,BZ$15)</f>
        <v>-</v>
      </c>
      <c r="CA80" s="166" t="str" cm="1">
        <f t="array" aca="1" ref="CA80" ca="1">INDEX(i.rev,$K80,CA$15)</f>
        <v>-</v>
      </c>
      <c r="CB80" s="166" t="str" cm="1">
        <f t="array" aca="1" ref="CB80" ca="1">INDEX(i.rev,$K80,CB$15)</f>
        <v>-</v>
      </c>
      <c r="CC80" s="166" t="str" cm="1">
        <f t="array" aca="1" ref="CC80" ca="1">INDEX(i.rev,$K80,CC$15)</f>
        <v>-</v>
      </c>
      <c r="CD80" s="166" t="str" cm="1">
        <f t="array" aca="1" ref="CD80" ca="1">INDEX(i.rev,$K80,CD$15)</f>
        <v>-</v>
      </c>
      <c r="CE80" s="166" t="str" cm="1">
        <f t="array" aca="1" ref="CE80" ca="1">INDEX(i.rev,$K80,CE$15)</f>
        <v>-</v>
      </c>
      <c r="CF80" s="166" t="str" cm="1">
        <f t="array" aca="1" ref="CF80" ca="1">INDEX(i.rev,$K80,CF$15)</f>
        <v>-</v>
      </c>
      <c r="CG80" s="10"/>
      <c r="CH80" s="168" t="str">
        <f t="shared" ca="1" si="320"/>
        <v>-</v>
      </c>
      <c r="CI80" s="168" t="str">
        <f t="shared" ca="1" si="320"/>
        <v>-</v>
      </c>
      <c r="CJ80" s="168" t="str">
        <f t="shared" ca="1" si="320"/>
        <v>-</v>
      </c>
      <c r="CK80" s="168" t="str">
        <f t="shared" ca="1" si="320"/>
        <v>-</v>
      </c>
      <c r="CL80" s="168" t="str">
        <f t="shared" ca="1" si="320"/>
        <v>-</v>
      </c>
      <c r="CM80" s="168" t="str">
        <f t="shared" ca="1" si="320"/>
        <v>-</v>
      </c>
      <c r="CN80" s="168" t="str">
        <f t="shared" ca="1" si="320"/>
        <v>-</v>
      </c>
      <c r="CO80" s="168" t="str">
        <f t="shared" ca="1" si="320"/>
        <v>-</v>
      </c>
      <c r="CP80" s="168">
        <f t="shared" ca="1" si="320"/>
        <v>1</v>
      </c>
      <c r="CQ80" s="168">
        <f t="shared" ca="1" si="320"/>
        <v>1</v>
      </c>
      <c r="CR80" s="168">
        <f t="shared" ca="1" si="320"/>
        <v>0</v>
      </c>
      <c r="CS80" s="168" t="str">
        <f t="shared" ca="1" si="320"/>
        <v>-</v>
      </c>
      <c r="CT80" s="168" t="str">
        <f t="shared" ca="1" si="320"/>
        <v>-</v>
      </c>
      <c r="CU80" s="168" t="str">
        <f t="shared" ca="1" si="320"/>
        <v>-</v>
      </c>
      <c r="CV80" s="168" t="str">
        <f t="shared" ca="1" si="320"/>
        <v>-</v>
      </c>
      <c r="CW80" s="168" t="str">
        <f t="shared" ca="1" si="320"/>
        <v>-</v>
      </c>
      <c r="CX80" s="168" t="str">
        <f t="shared" ca="1" si="282"/>
        <v>-</v>
      </c>
      <c r="CY80" s="168" t="str">
        <f t="shared" ca="1" si="282"/>
        <v>-</v>
      </c>
      <c r="CZ80" s="168">
        <f t="shared" ca="1" si="282"/>
        <v>0</v>
      </c>
      <c r="DA80" s="168" t="str">
        <f t="shared" ca="1" si="282"/>
        <v>-</v>
      </c>
      <c r="DB80" s="168" t="str">
        <f t="shared" ca="1" si="314"/>
        <v>-</v>
      </c>
      <c r="DC80" s="168" t="str">
        <f t="shared" ca="1" si="314"/>
        <v>-</v>
      </c>
      <c r="DD80" s="168" t="str">
        <f t="shared" ca="1" si="314"/>
        <v>-</v>
      </c>
      <c r="DE80" s="168" t="str">
        <f t="shared" ca="1" si="314"/>
        <v>-</v>
      </c>
      <c r="DF80" s="168">
        <f t="shared" ca="1" si="314"/>
        <v>0</v>
      </c>
      <c r="DG80" s="168">
        <f t="shared" ca="1" si="314"/>
        <v>0</v>
      </c>
      <c r="DH80" s="168">
        <f t="shared" ca="1" si="314"/>
        <v>0</v>
      </c>
      <c r="DI80" s="168">
        <f t="shared" ca="1" si="314"/>
        <v>0</v>
      </c>
      <c r="DJ80" s="168">
        <f t="shared" ca="1" si="314"/>
        <v>0</v>
      </c>
      <c r="DK80" s="168">
        <f t="shared" ca="1" si="314"/>
        <v>0</v>
      </c>
      <c r="DL80" s="168">
        <f t="shared" ca="1" si="314"/>
        <v>0</v>
      </c>
      <c r="DM80" s="168" t="str">
        <f t="shared" ca="1" si="314"/>
        <v>-</v>
      </c>
      <c r="DN80" s="168" t="str">
        <f t="shared" ca="1" si="314"/>
        <v>-</v>
      </c>
      <c r="DO80" s="168" t="str">
        <f t="shared" ca="1" si="314"/>
        <v>-</v>
      </c>
      <c r="DP80" s="168" t="str">
        <f t="shared" ca="1" si="314"/>
        <v>-</v>
      </c>
      <c r="DQ80" s="168" t="str">
        <f t="shared" ca="1" si="314"/>
        <v>-</v>
      </c>
      <c r="DR80" s="168" t="str">
        <f t="shared" ca="1" si="315"/>
        <v>-</v>
      </c>
      <c r="DS80" s="168" t="str">
        <f t="shared" ca="1" si="315"/>
        <v>-</v>
      </c>
      <c r="DT80" s="168" t="str">
        <f t="shared" ca="1" si="315"/>
        <v>-</v>
      </c>
      <c r="DU80" s="168" t="str">
        <f t="shared" ca="1" si="315"/>
        <v>-</v>
      </c>
      <c r="DV80" s="168" t="str">
        <f t="shared" ca="1" si="315"/>
        <v>-</v>
      </c>
      <c r="DW80" s="168" t="str">
        <f t="shared" ca="1" si="315"/>
        <v>-</v>
      </c>
      <c r="DX80" s="10"/>
      <c r="DY80" s="168">
        <f t="shared" ca="1" si="315"/>
        <v>1</v>
      </c>
      <c r="DZ80" s="168" t="str">
        <f t="shared" ca="1" si="315"/>
        <v>-</v>
      </c>
      <c r="EA80" s="168" t="str">
        <f t="shared" ca="1" si="315"/>
        <v>-</v>
      </c>
      <c r="EB80" s="168" t="str">
        <f t="shared" ca="1" si="315"/>
        <v>-</v>
      </c>
      <c r="EC80" s="168" t="str">
        <f t="shared" ca="1" si="315"/>
        <v>-</v>
      </c>
      <c r="ED80" s="168" t="b">
        <f t="shared" ca="1" si="315"/>
        <v>0</v>
      </c>
      <c r="EE80" s="168" t="str">
        <f t="shared" ca="1" si="315"/>
        <v>-</v>
      </c>
      <c r="EF80" s="168">
        <f t="shared" ca="1" si="315"/>
        <v>0</v>
      </c>
      <c r="EG80" s="168" t="str">
        <f t="shared" ca="1" si="315"/>
        <v>-</v>
      </c>
      <c r="EH80" s="166" cm="1">
        <f t="array" aca="1" ref="EH80" ca="1">INDEX(i.rev,$K80,EH$15)</f>
        <v>1</v>
      </c>
      <c r="EI80" s="168">
        <f t="shared" ca="1" si="316"/>
        <v>0</v>
      </c>
      <c r="EJ80" s="168">
        <f t="shared" ca="1" si="316"/>
        <v>1</v>
      </c>
      <c r="EK80" s="168">
        <f t="shared" ca="1" si="316"/>
        <v>0</v>
      </c>
      <c r="EL80" s="168">
        <f t="shared" ca="1" si="316"/>
        <v>1</v>
      </c>
      <c r="EM80" s="168">
        <f t="shared" ca="1" si="316"/>
        <v>1</v>
      </c>
      <c r="EN80" s="168">
        <f t="shared" ca="1" si="316"/>
        <v>1</v>
      </c>
      <c r="EO80" s="168">
        <f t="shared" ca="1" si="316"/>
        <v>0</v>
      </c>
      <c r="EP80" s="168">
        <f t="shared" ca="1" si="316"/>
        <v>0</v>
      </c>
      <c r="EQ80" s="168">
        <f t="shared" ca="1" si="316"/>
        <v>0</v>
      </c>
      <c r="ER80" s="168">
        <f t="shared" ca="1" si="316"/>
        <v>0</v>
      </c>
      <c r="ES80" s="168">
        <f t="shared" ca="1" si="316"/>
        <v>0</v>
      </c>
      <c r="ET80" s="168">
        <f t="shared" ca="1" si="316"/>
        <v>0</v>
      </c>
      <c r="EU80" s="168">
        <f t="shared" ca="1" si="316"/>
        <v>0</v>
      </c>
      <c r="EV80" s="168">
        <f t="shared" ca="1" si="316"/>
        <v>0</v>
      </c>
      <c r="EW80" s="168">
        <f t="shared" ca="1" si="316"/>
        <v>0</v>
      </c>
      <c r="EX80" s="168">
        <f t="shared" ca="1" si="316"/>
        <v>0</v>
      </c>
      <c r="EY80" s="166" cm="1">
        <f t="array" aca="1" ref="EY80" ca="1">INDEX(i.rev,$K80,EY$15)</f>
        <v>0</v>
      </c>
      <c r="EZ80" s="168">
        <f t="shared" ca="1" si="297"/>
        <v>0</v>
      </c>
      <c r="FA80" s="166" cm="1">
        <f t="array" aca="1" ref="FA80" ca="1">INDEX(i.rev,$K80,FA$15)</f>
        <v>1</v>
      </c>
      <c r="FB80" s="168">
        <f t="shared" ca="1" si="324"/>
        <v>0</v>
      </c>
      <c r="FC80" s="168">
        <f t="shared" ca="1" si="324"/>
        <v>0</v>
      </c>
      <c r="FD80" s="168">
        <f t="shared" ca="1" si="324"/>
        <v>0</v>
      </c>
      <c r="FE80" s="168">
        <f t="shared" ca="1" si="324"/>
        <v>0</v>
      </c>
      <c r="FF80" s="168">
        <f t="shared" ca="1" si="324"/>
        <v>0</v>
      </c>
      <c r="FG80" s="168">
        <f t="shared" ca="1" si="324"/>
        <v>0</v>
      </c>
      <c r="FH80" s="168">
        <f t="shared" ca="1" si="324"/>
        <v>0</v>
      </c>
      <c r="FI80" s="10">
        <f t="shared" ref="FI80:FI83" si="329">FI79+0.15</f>
        <v>0.44999999999999996</v>
      </c>
      <c r="FJ80" s="199" t="b">
        <f>TRUE</f>
        <v>1</v>
      </c>
      <c r="FK80" s="201">
        <f t="shared" si="326"/>
        <v>958.49999999999989</v>
      </c>
      <c r="FL80" s="168" t="str">
        <f t="shared" ca="1" si="324"/>
        <v>-</v>
      </c>
      <c r="FM80" s="168" t="str">
        <f t="shared" ca="1" si="324"/>
        <v>-</v>
      </c>
      <c r="FN80" s="168" t="str">
        <f t="shared" ca="1" si="321"/>
        <v>-</v>
      </c>
      <c r="FO80" s="166" t="b">
        <f t="shared" si="223"/>
        <v>0</v>
      </c>
      <c r="FP80" s="166" t="b">
        <f t="shared" si="223"/>
        <v>0</v>
      </c>
      <c r="FQ80" s="166" t="b">
        <f t="shared" si="223"/>
        <v>1</v>
      </c>
      <c r="FR80" s="168">
        <f t="shared" ca="1" si="324"/>
        <v>0</v>
      </c>
      <c r="FS80" s="166">
        <f t="shared" ca="1" si="224"/>
        <v>1</v>
      </c>
      <c r="FT80" s="166">
        <f t="shared" ca="1" si="224"/>
        <v>1</v>
      </c>
      <c r="FU80" s="168" t="str">
        <f t="shared" ca="1" si="324"/>
        <v>-</v>
      </c>
      <c r="FV80" s="168" t="str">
        <f t="shared" ca="1" si="324"/>
        <v>-</v>
      </c>
      <c r="FW80" s="168" t="str">
        <f t="shared" ca="1" si="324"/>
        <v>-</v>
      </c>
      <c r="FX80" s="168" t="str">
        <f t="shared" ca="1" si="324"/>
        <v>-</v>
      </c>
      <c r="FY80" s="168" t="str">
        <f t="shared" ca="1" si="324"/>
        <v>-</v>
      </c>
      <c r="FZ80" s="168" t="str">
        <f t="shared" ca="1" si="324"/>
        <v>-</v>
      </c>
      <c r="GA80" s="168" t="str">
        <f t="shared" ca="1" si="324"/>
        <v>-</v>
      </c>
      <c r="GB80" s="168" t="str">
        <f t="shared" ca="1" si="324"/>
        <v>-</v>
      </c>
      <c r="GC80" s="168" t="str">
        <f t="shared" ca="1" si="324"/>
        <v>-</v>
      </c>
      <c r="GD80" s="168" t="b">
        <f t="shared" ca="1" si="324"/>
        <v>1</v>
      </c>
      <c r="GE80" s="168" t="str">
        <f t="shared" ca="1" si="324"/>
        <v>-</v>
      </c>
      <c r="GF80" s="168" t="str">
        <f t="shared" ca="1" si="324"/>
        <v>-</v>
      </c>
      <c r="GG80" s="168" t="str">
        <f t="shared" ca="1" si="225"/>
        <v>-</v>
      </c>
      <c r="GH80" s="168" t="str">
        <f t="shared" ca="1" si="226"/>
        <v>-</v>
      </c>
      <c r="GI80" s="168" t="str">
        <f t="shared" ca="1" si="226"/>
        <v>-</v>
      </c>
      <c r="GJ80" s="168" t="str">
        <f t="shared" ca="1" si="226"/>
        <v>-</v>
      </c>
      <c r="GK80" s="168" t="str">
        <f t="shared" ca="1" si="226"/>
        <v>-</v>
      </c>
      <c r="GL80" s="168" t="str">
        <f t="shared" ca="1" si="226"/>
        <v>-</v>
      </c>
      <c r="GM80" s="168" t="str">
        <f t="shared" ca="1" si="226"/>
        <v>-</v>
      </c>
      <c r="GN80" s="168" t="str">
        <f t="shared" ca="1" si="226"/>
        <v>-</v>
      </c>
      <c r="GO80" s="168" t="str">
        <f t="shared" ca="1" si="226"/>
        <v>-</v>
      </c>
      <c r="GP80" s="168" t="str">
        <f t="shared" ca="1" si="226"/>
        <v>-</v>
      </c>
      <c r="GQ80" s="168" t="str">
        <f t="shared" ca="1" si="226"/>
        <v>-</v>
      </c>
      <c r="GR80" s="168" t="str">
        <f t="shared" ca="1" si="226"/>
        <v>-</v>
      </c>
      <c r="GS80" s="168">
        <f t="shared" ca="1" si="226"/>
        <v>500</v>
      </c>
      <c r="GT80" s="168">
        <f t="shared" ca="1" si="226"/>
        <v>500</v>
      </c>
      <c r="GU80" s="168" t="str">
        <f t="shared" ca="1" si="226"/>
        <v>-</v>
      </c>
      <c r="GV80" s="168" t="str">
        <f t="shared" ca="1" si="226"/>
        <v>-</v>
      </c>
      <c r="GW80" s="168" t="str">
        <f t="shared" ca="1" si="226"/>
        <v>-</v>
      </c>
      <c r="GX80" s="193" t="b">
        <v>0</v>
      </c>
      <c r="GY80" s="193">
        <v>0</v>
      </c>
      <c r="GZ80" s="193">
        <v>30</v>
      </c>
      <c r="HA80" s="193">
        <v>30</v>
      </c>
      <c r="HB80" s="193">
        <v>0</v>
      </c>
      <c r="HC80" s="193">
        <v>0</v>
      </c>
      <c r="HD80" s="193">
        <v>30</v>
      </c>
      <c r="HE80" s="193">
        <v>0</v>
      </c>
      <c r="HF80" s="193">
        <v>0</v>
      </c>
      <c r="HG80" s="193">
        <v>30</v>
      </c>
      <c r="HH80" s="193">
        <v>30</v>
      </c>
      <c r="HI80" s="193">
        <v>0</v>
      </c>
      <c r="HJ80" s="193">
        <v>0</v>
      </c>
      <c r="HK80" s="193">
        <v>0</v>
      </c>
      <c r="HL80" s="193">
        <v>0</v>
      </c>
      <c r="HM80" s="193">
        <v>0</v>
      </c>
      <c r="HN80" s="193">
        <v>131.36000000000001</v>
      </c>
      <c r="HO80" s="193">
        <v>0</v>
      </c>
      <c r="HP80" s="193">
        <v>131.36000000000001</v>
      </c>
      <c r="HQ80" s="193">
        <v>131.36000000000001</v>
      </c>
      <c r="HR80" s="193">
        <v>0</v>
      </c>
      <c r="HS80" s="193">
        <v>131.36000000000001</v>
      </c>
      <c r="HT80" s="193">
        <v>131.36000000000001</v>
      </c>
      <c r="HU80" s="193">
        <v>0</v>
      </c>
      <c r="HV80" s="193">
        <v>0</v>
      </c>
      <c r="HW80" s="193">
        <v>131.36000000000001</v>
      </c>
      <c r="HX80" s="193">
        <v>131.36000000000001</v>
      </c>
      <c r="HY80" s="193">
        <v>89.55</v>
      </c>
      <c r="HZ80" s="193">
        <v>131.36000000000001</v>
      </c>
      <c r="IA80" s="193">
        <v>89.55</v>
      </c>
      <c r="IB80" s="193">
        <v>150</v>
      </c>
      <c r="IC80" s="193">
        <v>150</v>
      </c>
      <c r="ID80" s="193">
        <v>0</v>
      </c>
      <c r="IE80" s="193">
        <v>0</v>
      </c>
      <c r="IF80" s="193">
        <v>150</v>
      </c>
      <c r="IG80" s="193">
        <v>0</v>
      </c>
      <c r="IH80" s="193">
        <v>0</v>
      </c>
      <c r="II80" s="193">
        <v>150</v>
      </c>
      <c r="IJ80" s="193">
        <v>150</v>
      </c>
      <c r="IK80" s="193">
        <v>0</v>
      </c>
      <c r="IL80" s="193">
        <v>0</v>
      </c>
      <c r="IM80" s="193">
        <v>0</v>
      </c>
      <c r="IN80" s="193">
        <v>0</v>
      </c>
      <c r="IO80" s="193">
        <v>0</v>
      </c>
      <c r="IP80" s="193">
        <v>0</v>
      </c>
      <c r="IQ80" s="193">
        <v>0</v>
      </c>
      <c r="IR80" s="193">
        <v>0</v>
      </c>
      <c r="IS80" s="193">
        <v>0</v>
      </c>
      <c r="IT80" s="193">
        <v>0</v>
      </c>
      <c r="IU80" s="193">
        <v>0</v>
      </c>
      <c r="IV80" s="193">
        <v>0</v>
      </c>
      <c r="IW80" s="193">
        <v>0</v>
      </c>
      <c r="IX80" s="193">
        <v>0</v>
      </c>
      <c r="IY80" s="193">
        <v>0</v>
      </c>
      <c r="IZ80" s="10"/>
      <c r="JA80" s="166">
        <f t="shared" ca="1" si="229"/>
        <v>4.4999999999999998E-2</v>
      </c>
      <c r="JB80" s="166">
        <f t="shared" ca="1" si="230"/>
        <v>4.4999999999999998E-2</v>
      </c>
      <c r="JC80" s="168">
        <f t="shared" ref="JC80:KH95" ca="1" si="330">OFFSET(JC$5,$B80,0)</f>
        <v>1</v>
      </c>
      <c r="JD80" s="168">
        <f t="shared" ca="1" si="330"/>
        <v>0</v>
      </c>
      <c r="JE80" s="168">
        <f t="shared" ca="1" si="330"/>
        <v>1</v>
      </c>
      <c r="JF80" s="168">
        <f t="shared" ca="1" si="330"/>
        <v>1</v>
      </c>
      <c r="JG80" s="168">
        <f t="shared" ca="1" si="330"/>
        <v>0</v>
      </c>
      <c r="JH80" s="199">
        <v>50</v>
      </c>
      <c r="JI80" s="199">
        <v>50</v>
      </c>
      <c r="JJ80" s="199">
        <v>50</v>
      </c>
      <c r="JK80" s="199">
        <v>50</v>
      </c>
      <c r="JL80" s="166">
        <f t="shared" ca="1" si="299"/>
        <v>1</v>
      </c>
      <c r="JM80" s="166">
        <f t="shared" ca="1" si="300"/>
        <v>1</v>
      </c>
      <c r="JN80" s="166">
        <f t="shared" ca="1" si="301"/>
        <v>1</v>
      </c>
      <c r="JO80" s="166">
        <f t="shared" ca="1" si="232"/>
        <v>1</v>
      </c>
      <c r="JP80" s="166">
        <f t="shared" ca="1" si="232"/>
        <v>1</v>
      </c>
      <c r="JQ80" s="168">
        <f t="shared" ca="1" si="330"/>
        <v>1</v>
      </c>
      <c r="JR80" s="10"/>
      <c r="JS80" s="168">
        <f t="shared" ca="1" si="330"/>
        <v>1</v>
      </c>
      <c r="JT80" s="166">
        <f t="shared" ca="1" si="233"/>
        <v>0.85</v>
      </c>
      <c r="JU80" s="168">
        <f t="shared" ca="1" si="330"/>
        <v>1</v>
      </c>
      <c r="JV80" s="168">
        <f t="shared" ca="1" si="330"/>
        <v>1</v>
      </c>
      <c r="JW80" s="168">
        <f t="shared" ca="1" si="330"/>
        <v>1</v>
      </c>
      <c r="JX80" s="168">
        <f t="shared" ca="1" si="330"/>
        <v>1</v>
      </c>
      <c r="JY80" s="168">
        <f t="shared" ca="1" si="330"/>
        <v>1</v>
      </c>
      <c r="JZ80" s="168">
        <f t="shared" ca="1" si="330"/>
        <v>1</v>
      </c>
      <c r="KA80" s="166">
        <f t="shared" ca="1" si="234"/>
        <v>0.85</v>
      </c>
      <c r="KB80" s="166">
        <f t="shared" ca="1" si="235"/>
        <v>1</v>
      </c>
      <c r="KC80" s="166">
        <f t="shared" ca="1" si="236"/>
        <v>1</v>
      </c>
      <c r="KD80" s="166" t="str">
        <f t="shared" ca="1" si="237"/>
        <v>-</v>
      </c>
      <c r="KE80" s="166" t="str">
        <f t="shared" ca="1" si="238"/>
        <v>-</v>
      </c>
      <c r="KF80" s="166" t="str">
        <f t="shared" ca="1" si="239"/>
        <v>-</v>
      </c>
      <c r="KG80" s="166" t="b">
        <f t="shared" ca="1" si="240"/>
        <v>0</v>
      </c>
      <c r="KH80" s="168">
        <f t="shared" ca="1" si="330"/>
        <v>0</v>
      </c>
      <c r="KI80" s="27">
        <v>0</v>
      </c>
    </row>
    <row r="81" spans="1:295" s="148" customFormat="1" outlineLevel="1">
      <c r="A81" s="126">
        <f t="shared" si="13"/>
        <v>76</v>
      </c>
      <c r="B81" s="126">
        <f t="shared" si="292"/>
        <v>13</v>
      </c>
      <c r="C81" s="148">
        <v>103</v>
      </c>
      <c r="D81" s="148" t="s">
        <v>884</v>
      </c>
      <c r="E81" s="148" t="b">
        <v>1</v>
      </c>
      <c r="F81" s="148" t="b">
        <v>0</v>
      </c>
      <c r="G81" s="148" t="b">
        <f t="shared" si="323"/>
        <v>1</v>
      </c>
      <c r="H81" s="144">
        <v>3</v>
      </c>
      <c r="I81" s="32">
        <v>2</v>
      </c>
      <c r="J81" s="144">
        <f t="shared" ca="1" si="311"/>
        <v>1</v>
      </c>
      <c r="K81" s="144">
        <f t="shared" ca="1" si="311"/>
        <v>1</v>
      </c>
      <c r="L81" s="144">
        <f t="shared" ca="1" si="311"/>
        <v>1</v>
      </c>
      <c r="M81" s="144">
        <f t="shared" ca="1" si="311"/>
        <v>1</v>
      </c>
      <c r="N81" s="144">
        <f t="shared" ca="1" si="311"/>
        <v>1</v>
      </c>
      <c r="O81" s="144">
        <f t="shared" ca="1" si="311"/>
        <v>1</v>
      </c>
      <c r="P81" s="144">
        <f t="shared" ca="1" si="311"/>
        <v>1</v>
      </c>
      <c r="Q81" s="144">
        <f t="shared" ca="1" si="311"/>
        <v>1</v>
      </c>
      <c r="R81" s="144">
        <f t="shared" ca="1" si="311"/>
        <v>2</v>
      </c>
      <c r="S81" s="144">
        <f t="shared" ca="1" si="311"/>
        <v>1</v>
      </c>
      <c r="T81" s="144">
        <f t="shared" ca="1" si="311"/>
        <v>2</v>
      </c>
      <c r="U81" s="144">
        <f t="shared" ca="1" si="311"/>
        <v>1</v>
      </c>
      <c r="V81" s="144">
        <f t="shared" ca="1" si="311"/>
        <v>1</v>
      </c>
      <c r="W81" s="144">
        <f t="shared" ca="1" si="311"/>
        <v>1</v>
      </c>
      <c r="X81" s="144">
        <f t="shared" ca="1" si="311"/>
        <v>1</v>
      </c>
      <c r="Y81" s="144">
        <f t="shared" ca="1" si="311"/>
        <v>1</v>
      </c>
      <c r="AA81" s="162" t="str" cm="1">
        <f t="array" aca="1" ref="AA81" ca="1">TEXT(LEFT(OFFSET(AA81,-1,0),5)+1,"00000")&amp;MID(OFFSET(AA81,-1,0),6,FIND(" ",OFFSET(AA81,-1,0),7)-5)
&amp;INDEX(DataMaster!$B$10:$B$12,$I81)&amp;IF($J81=1,""," Risk"&amp;INDEX(i.risk_aversion,$J81,1))&amp;IF($K81=1,""," REV"&amp;INDEX(DataMaster!$B$54:$B$58,$K81))&amp;IF($L81=1,""," Minroe"&amp;INDEX(minroe,$L81))&amp;IF($M81=1,""," Overdraw"&amp;INDEX(overdraw,$M81))
&amp;IF($N81=1,""," Mach"&amp;INDEX(i.mach_option,$N81))
&amp;IF($O81=1,""," Interest"&amp;INDEX(i.interest_rate,$O81))&amp;IF($P81=1,""," Opp cost"&amp;INDEX(i.opp_cost_capital,$P81))&amp;IF($Q81=1,""," Casual_ub"&amp;INDEX(i.casual_ub,$Q81))&amp;IF($R81=1,""," Cropgraze"&amp;INDEX(i.cropgraze_inc,$R81))
&amp;IF($S81=1,""," Yield"&amp;INDEX(i.all_rot_yield,$S81))&amp;IF($T81=1,""," Pasture"&amp;INDEX(i.pasture_prod,$T81))&amp;IF($U81=1,""," Scan"&amp;INDEX(i.scan,$U81))
&amp;IF($JL81=1,""," WP"&amp;TEXT($JL81*100,"000p"))&amp;IF($JM81=1,""," MP"&amp;TEXT($JM81*100,"000p"))&amp;IF($JN81=1,""," GP"&amp;TEXT($JN81*100,"000p"))&amp;IF($JO81=1,""," Can"&amp;TEXT($JO81*100,"000p"))
&amp;" (F"&amp;3+IFERROR(1*$CH81,0)+IFERROR(1*$CI81,0)&amp;3-IFERROR(1*NOT($CK81),0)&amp;"N"&amp;$CP81&amp;$CQ81&amp;")"
&amp;IFERROR(" pas%"&amp;FK81/2130*100,"")&amp;IFERROR(" SR "&amp;FM81/1,"")&amp;IFERROR(" Sup "&amp;FN81/1,"")&amp;IF(JH81=50," 50 percentile prices","")&amp;IFERROR(" Min_sale_age_"&amp;GV81/1,"")&amp;IF($GX81=TRUE," Rot_constrained","")</f>
        <v>612590032 DSP CropgrazeFALSE Pasture0.85 (F33N11) pas%60 50 percentile prices</v>
      </c>
      <c r="AB81" s="10" t="str">
        <f ca="1">IF(COUNTIF(AA$5:AA81,AA81)=1,"-","Dup")</f>
        <v>-</v>
      </c>
      <c r="AC81" s="10"/>
      <c r="AD81" s="167" t="b">
        <v>0</v>
      </c>
      <c r="AE81" s="167" t="b">
        <v>0</v>
      </c>
      <c r="AF81" s="167" t="b">
        <v>0</v>
      </c>
      <c r="AG81" s="167" t="b">
        <v>0</v>
      </c>
      <c r="AH81" s="167" t="b">
        <v>0</v>
      </c>
      <c r="AI81" s="167" t="b">
        <v>1</v>
      </c>
      <c r="AJ81" s="10"/>
      <c r="AK81" s="166" t="b">
        <f t="shared" si="328"/>
        <v>0</v>
      </c>
      <c r="AL81" s="166" t="str">
        <f t="shared" si="328"/>
        <v>-</v>
      </c>
      <c r="AM81" s="166" t="b">
        <f t="shared" si="328"/>
        <v>0</v>
      </c>
      <c r="AN81" s="166" t="b">
        <f t="shared" si="328"/>
        <v>1</v>
      </c>
      <c r="AO81" s="166" t="b">
        <f t="shared" si="328"/>
        <v>0</v>
      </c>
      <c r="AP81" s="166" t="b">
        <f t="shared" si="328"/>
        <v>0</v>
      </c>
      <c r="AQ81" s="166">
        <f t="shared" ca="1" si="215"/>
        <v>0</v>
      </c>
      <c r="AR81" s="166" t="b">
        <f t="shared" ca="1" si="216"/>
        <v>0</v>
      </c>
      <c r="AS81" s="166" t="b">
        <f t="shared" ca="1" si="216"/>
        <v>0</v>
      </c>
      <c r="AT81" s="166" t="str">
        <f t="shared" ca="1" si="216"/>
        <v>-</v>
      </c>
      <c r="AU81" s="166" t="str">
        <f t="shared" ca="1" si="216"/>
        <v>-</v>
      </c>
      <c r="AV81" s="166" t="str">
        <f t="shared" ca="1" si="216"/>
        <v>-</v>
      </c>
      <c r="AW81" s="10"/>
      <c r="AX81" s="166" t="b">
        <f t="shared" si="217"/>
        <v>1</v>
      </c>
      <c r="AY81" s="168" t="b">
        <f t="shared" ca="1" si="312"/>
        <v>1</v>
      </c>
      <c r="AZ81" s="168" t="b">
        <f t="shared" ca="1" si="312"/>
        <v>1</v>
      </c>
      <c r="BA81" s="167">
        <f t="shared" si="261"/>
        <v>3208</v>
      </c>
      <c r="BB81" s="168" t="str">
        <f t="shared" ca="1" si="312"/>
        <v>-</v>
      </c>
      <c r="BC81" s="168" t="str">
        <f t="shared" ca="1" si="312"/>
        <v>-</v>
      </c>
      <c r="BD81" s="168" t="str">
        <f t="shared" ca="1" si="312"/>
        <v>-</v>
      </c>
      <c r="BE81" s="168" t="str">
        <f t="shared" ca="1" si="312"/>
        <v>-</v>
      </c>
      <c r="BF81" s="168" t="str">
        <f t="shared" ca="1" si="312"/>
        <v>-</v>
      </c>
      <c r="BG81" s="168">
        <f t="shared" ca="1" si="312"/>
        <v>1</v>
      </c>
      <c r="BH81" s="168">
        <f t="shared" ca="1" si="312"/>
        <v>1</v>
      </c>
      <c r="BI81" s="168" t="str">
        <f t="shared" ca="1" si="312"/>
        <v>-</v>
      </c>
      <c r="BJ81" s="168" t="str">
        <f t="shared" ca="1" si="312"/>
        <v>-</v>
      </c>
      <c r="BK81" s="10"/>
      <c r="BL81" s="168" t="str">
        <f t="shared" ca="1" si="312"/>
        <v>-</v>
      </c>
      <c r="BM81" s="168" t="str">
        <f t="shared" ca="1" si="312"/>
        <v>-</v>
      </c>
      <c r="BN81" s="168" t="str">
        <f t="shared" ca="1" si="312"/>
        <v>-</v>
      </c>
      <c r="BO81" s="168" t="str">
        <f t="shared" ca="1" si="312"/>
        <v>-</v>
      </c>
      <c r="BP81" s="168" t="str">
        <f t="shared" ca="1" si="312"/>
        <v>-</v>
      </c>
      <c r="BQ81" s="168" t="str">
        <f t="shared" ca="1" si="312"/>
        <v>-</v>
      </c>
      <c r="BR81" s="168" t="str">
        <f t="shared" ca="1" si="312"/>
        <v>-</v>
      </c>
      <c r="BS81" s="168" t="str">
        <f t="shared" ca="1" si="312"/>
        <v>-</v>
      </c>
      <c r="BT81" s="168" t="str">
        <f t="shared" ca="1" si="312"/>
        <v>-</v>
      </c>
      <c r="BU81" s="168" t="str">
        <f t="shared" ca="1" si="312"/>
        <v>-</v>
      </c>
      <c r="BV81" s="168" t="str">
        <f t="shared" ca="1" si="312"/>
        <v>-</v>
      </c>
      <c r="BW81" s="166" t="str" cm="1">
        <f t="array" aca="1" ref="BW81" ca="1">INDEX(i.rev,$K81,BW$15)</f>
        <v>-</v>
      </c>
      <c r="BX81" s="166" t="str" cm="1">
        <f t="array" aca="1" ref="BX81" ca="1">INDEX(i.rev,$K81,BX$15)</f>
        <v>-</v>
      </c>
      <c r="BY81" s="166" t="str" cm="1">
        <f t="array" aca="1" ref="BY81" ca="1">INDEX(i.rev,$K81,BY$15)</f>
        <v>-</v>
      </c>
      <c r="BZ81" s="166" t="str" cm="1">
        <f t="array" aca="1" ref="BZ81" ca="1">INDEX(i.rev,$K81,BZ$15)</f>
        <v>-</v>
      </c>
      <c r="CA81" s="166" t="str" cm="1">
        <f t="array" aca="1" ref="CA81" ca="1">INDEX(i.rev,$K81,CA$15)</f>
        <v>-</v>
      </c>
      <c r="CB81" s="166" t="str" cm="1">
        <f t="array" aca="1" ref="CB81" ca="1">INDEX(i.rev,$K81,CB$15)</f>
        <v>-</v>
      </c>
      <c r="CC81" s="166" t="str" cm="1">
        <f t="array" aca="1" ref="CC81" ca="1">INDEX(i.rev,$K81,CC$15)</f>
        <v>-</v>
      </c>
      <c r="CD81" s="166" t="str" cm="1">
        <f t="array" aca="1" ref="CD81" ca="1">INDEX(i.rev,$K81,CD$15)</f>
        <v>-</v>
      </c>
      <c r="CE81" s="166" t="str" cm="1">
        <f t="array" aca="1" ref="CE81" ca="1">INDEX(i.rev,$K81,CE$15)</f>
        <v>-</v>
      </c>
      <c r="CF81" s="166" t="str" cm="1">
        <f t="array" aca="1" ref="CF81" ca="1">INDEX(i.rev,$K81,CF$15)</f>
        <v>-</v>
      </c>
      <c r="CG81" s="10"/>
      <c r="CH81" s="168" t="str">
        <f t="shared" ca="1" si="320"/>
        <v>-</v>
      </c>
      <c r="CI81" s="168" t="str">
        <f t="shared" ca="1" si="320"/>
        <v>-</v>
      </c>
      <c r="CJ81" s="168" t="str">
        <f t="shared" ca="1" si="320"/>
        <v>-</v>
      </c>
      <c r="CK81" s="168" t="str">
        <f t="shared" ca="1" si="320"/>
        <v>-</v>
      </c>
      <c r="CL81" s="168" t="str">
        <f t="shared" ca="1" si="320"/>
        <v>-</v>
      </c>
      <c r="CM81" s="168" t="str">
        <f t="shared" ca="1" si="320"/>
        <v>-</v>
      </c>
      <c r="CN81" s="168" t="str">
        <f t="shared" ca="1" si="320"/>
        <v>-</v>
      </c>
      <c r="CO81" s="168" t="str">
        <f t="shared" ca="1" si="320"/>
        <v>-</v>
      </c>
      <c r="CP81" s="168">
        <f t="shared" ca="1" si="320"/>
        <v>1</v>
      </c>
      <c r="CQ81" s="168">
        <f t="shared" ca="1" si="320"/>
        <v>1</v>
      </c>
      <c r="CR81" s="168">
        <f t="shared" ca="1" si="320"/>
        <v>0</v>
      </c>
      <c r="CS81" s="168" t="str">
        <f t="shared" ca="1" si="320"/>
        <v>-</v>
      </c>
      <c r="CT81" s="168" t="str">
        <f t="shared" ca="1" si="320"/>
        <v>-</v>
      </c>
      <c r="CU81" s="168" t="str">
        <f t="shared" ca="1" si="320"/>
        <v>-</v>
      </c>
      <c r="CV81" s="168" t="str">
        <f t="shared" ca="1" si="320"/>
        <v>-</v>
      </c>
      <c r="CW81" s="168" t="str">
        <f t="shared" ca="1" si="320"/>
        <v>-</v>
      </c>
      <c r="CX81" s="168" t="str">
        <f t="shared" ca="1" si="282"/>
        <v>-</v>
      </c>
      <c r="CY81" s="168" t="str">
        <f t="shared" ca="1" si="282"/>
        <v>-</v>
      </c>
      <c r="CZ81" s="168">
        <f t="shared" ca="1" si="282"/>
        <v>0</v>
      </c>
      <c r="DA81" s="168" t="str">
        <f t="shared" ca="1" si="282"/>
        <v>-</v>
      </c>
      <c r="DB81" s="168" t="str">
        <f t="shared" ca="1" si="314"/>
        <v>-</v>
      </c>
      <c r="DC81" s="168" t="str">
        <f t="shared" ca="1" si="314"/>
        <v>-</v>
      </c>
      <c r="DD81" s="168" t="str">
        <f t="shared" ca="1" si="314"/>
        <v>-</v>
      </c>
      <c r="DE81" s="168" t="str">
        <f t="shared" ca="1" si="314"/>
        <v>-</v>
      </c>
      <c r="DF81" s="168">
        <f t="shared" ca="1" si="314"/>
        <v>0</v>
      </c>
      <c r="DG81" s="168">
        <f t="shared" ca="1" si="314"/>
        <v>0</v>
      </c>
      <c r="DH81" s="168">
        <f t="shared" ca="1" si="314"/>
        <v>0</v>
      </c>
      <c r="DI81" s="168">
        <f t="shared" ca="1" si="314"/>
        <v>0</v>
      </c>
      <c r="DJ81" s="168">
        <f t="shared" ca="1" si="314"/>
        <v>0</v>
      </c>
      <c r="DK81" s="168">
        <f t="shared" ca="1" si="314"/>
        <v>0</v>
      </c>
      <c r="DL81" s="168">
        <f t="shared" ca="1" si="314"/>
        <v>0</v>
      </c>
      <c r="DM81" s="168" t="str">
        <f t="shared" ca="1" si="314"/>
        <v>-</v>
      </c>
      <c r="DN81" s="168" t="str">
        <f t="shared" ca="1" si="314"/>
        <v>-</v>
      </c>
      <c r="DO81" s="168" t="str">
        <f t="shared" ca="1" si="314"/>
        <v>-</v>
      </c>
      <c r="DP81" s="168" t="str">
        <f t="shared" ca="1" si="314"/>
        <v>-</v>
      </c>
      <c r="DQ81" s="168" t="str">
        <f t="shared" ref="DQ81" ca="1" si="331">OFFSET(DQ$5,$B81,0)</f>
        <v>-</v>
      </c>
      <c r="DR81" s="168" t="str">
        <f t="shared" ca="1" si="315"/>
        <v>-</v>
      </c>
      <c r="DS81" s="168" t="str">
        <f t="shared" ca="1" si="315"/>
        <v>-</v>
      </c>
      <c r="DT81" s="168" t="str">
        <f t="shared" ca="1" si="315"/>
        <v>-</v>
      </c>
      <c r="DU81" s="168" t="str">
        <f t="shared" ca="1" si="315"/>
        <v>-</v>
      </c>
      <c r="DV81" s="168" t="str">
        <f t="shared" ca="1" si="315"/>
        <v>-</v>
      </c>
      <c r="DW81" s="168" t="str">
        <f t="shared" ca="1" si="315"/>
        <v>-</v>
      </c>
      <c r="DX81" s="10"/>
      <c r="DY81" s="168">
        <f t="shared" ca="1" si="315"/>
        <v>1</v>
      </c>
      <c r="DZ81" s="168" t="str">
        <f t="shared" ca="1" si="315"/>
        <v>-</v>
      </c>
      <c r="EA81" s="168" t="str">
        <f t="shared" ca="1" si="315"/>
        <v>-</v>
      </c>
      <c r="EB81" s="168" t="str">
        <f t="shared" ca="1" si="315"/>
        <v>-</v>
      </c>
      <c r="EC81" s="168" t="str">
        <f t="shared" ca="1" si="315"/>
        <v>-</v>
      </c>
      <c r="ED81" s="168" t="b">
        <f t="shared" ca="1" si="315"/>
        <v>0</v>
      </c>
      <c r="EE81" s="168" t="str">
        <f t="shared" ca="1" si="315"/>
        <v>-</v>
      </c>
      <c r="EF81" s="168">
        <f t="shared" ca="1" si="315"/>
        <v>0</v>
      </c>
      <c r="EG81" s="168" t="str">
        <f t="shared" ca="1" si="315"/>
        <v>-</v>
      </c>
      <c r="EH81" s="166" cm="1">
        <f t="array" aca="1" ref="EH81" ca="1">INDEX(i.rev,$K81,EH$15)</f>
        <v>1</v>
      </c>
      <c r="EI81" s="168">
        <f t="shared" ca="1" si="316"/>
        <v>0</v>
      </c>
      <c r="EJ81" s="168">
        <f t="shared" ca="1" si="316"/>
        <v>1</v>
      </c>
      <c r="EK81" s="168">
        <f t="shared" ca="1" si="316"/>
        <v>0</v>
      </c>
      <c r="EL81" s="168">
        <f t="shared" ca="1" si="316"/>
        <v>1</v>
      </c>
      <c r="EM81" s="168">
        <f t="shared" ca="1" si="316"/>
        <v>1</v>
      </c>
      <c r="EN81" s="168">
        <f t="shared" ca="1" si="316"/>
        <v>1</v>
      </c>
      <c r="EO81" s="168">
        <f t="shared" ca="1" si="316"/>
        <v>0</v>
      </c>
      <c r="EP81" s="168">
        <f t="shared" ca="1" si="316"/>
        <v>0</v>
      </c>
      <c r="EQ81" s="168">
        <f t="shared" ca="1" si="316"/>
        <v>0</v>
      </c>
      <c r="ER81" s="168">
        <f t="shared" ca="1" si="316"/>
        <v>0</v>
      </c>
      <c r="ES81" s="168">
        <f t="shared" ca="1" si="316"/>
        <v>0</v>
      </c>
      <c r="ET81" s="168">
        <f t="shared" ca="1" si="316"/>
        <v>0</v>
      </c>
      <c r="EU81" s="168">
        <f t="shared" ca="1" si="316"/>
        <v>0</v>
      </c>
      <c r="EV81" s="168">
        <f t="shared" ca="1" si="316"/>
        <v>0</v>
      </c>
      <c r="EW81" s="168">
        <f t="shared" ca="1" si="316"/>
        <v>0</v>
      </c>
      <c r="EX81" s="168">
        <f t="shared" ca="1" si="316"/>
        <v>0</v>
      </c>
      <c r="EY81" s="166" cm="1">
        <f t="array" aca="1" ref="EY81" ca="1">INDEX(i.rev,$K81,EY$15)</f>
        <v>0</v>
      </c>
      <c r="EZ81" s="168">
        <f t="shared" ca="1" si="297"/>
        <v>0</v>
      </c>
      <c r="FA81" s="166" cm="1">
        <f t="array" aca="1" ref="FA81" ca="1">INDEX(i.rev,$K81,FA$15)</f>
        <v>1</v>
      </c>
      <c r="FB81" s="168">
        <f t="shared" ca="1" si="324"/>
        <v>0</v>
      </c>
      <c r="FC81" s="168">
        <f t="shared" ca="1" si="324"/>
        <v>0</v>
      </c>
      <c r="FD81" s="168">
        <f t="shared" ca="1" si="324"/>
        <v>0</v>
      </c>
      <c r="FE81" s="168">
        <f t="shared" ca="1" si="324"/>
        <v>0</v>
      </c>
      <c r="FF81" s="168">
        <f t="shared" ca="1" si="324"/>
        <v>0</v>
      </c>
      <c r="FG81" s="168">
        <f t="shared" ca="1" si="324"/>
        <v>0</v>
      </c>
      <c r="FH81" s="168">
        <f t="shared" ca="1" si="324"/>
        <v>0</v>
      </c>
      <c r="FI81" s="10">
        <f t="shared" si="329"/>
        <v>0.6</v>
      </c>
      <c r="FJ81" s="199" t="b">
        <f>TRUE</f>
        <v>1</v>
      </c>
      <c r="FK81" s="201">
        <f t="shared" si="326"/>
        <v>1278</v>
      </c>
      <c r="FL81" s="168" t="str">
        <f t="shared" ca="1" si="324"/>
        <v>-</v>
      </c>
      <c r="FM81" s="168" t="str">
        <f t="shared" ca="1" si="324"/>
        <v>-</v>
      </c>
      <c r="FN81" s="168" t="str">
        <f t="shared" ca="1" si="321"/>
        <v>-</v>
      </c>
      <c r="FO81" s="166" t="b">
        <f t="shared" si="223"/>
        <v>0</v>
      </c>
      <c r="FP81" s="166" t="b">
        <f t="shared" si="223"/>
        <v>0</v>
      </c>
      <c r="FQ81" s="166" t="b">
        <f t="shared" si="223"/>
        <v>1</v>
      </c>
      <c r="FR81" s="168">
        <f t="shared" ca="1" si="324"/>
        <v>0</v>
      </c>
      <c r="FS81" s="166">
        <f t="shared" ca="1" si="224"/>
        <v>1</v>
      </c>
      <c r="FT81" s="166">
        <f t="shared" ca="1" si="224"/>
        <v>1</v>
      </c>
      <c r="FU81" s="168" t="str">
        <f t="shared" ca="1" si="324"/>
        <v>-</v>
      </c>
      <c r="FV81" s="168" t="str">
        <f t="shared" ca="1" si="324"/>
        <v>-</v>
      </c>
      <c r="FW81" s="168" t="str">
        <f t="shared" ca="1" si="324"/>
        <v>-</v>
      </c>
      <c r="FX81" s="168" t="str">
        <f t="shared" ca="1" si="324"/>
        <v>-</v>
      </c>
      <c r="FY81" s="168" t="str">
        <f t="shared" ca="1" si="324"/>
        <v>-</v>
      </c>
      <c r="FZ81" s="168" t="str">
        <f t="shared" ca="1" si="324"/>
        <v>-</v>
      </c>
      <c r="GA81" s="168" t="str">
        <f t="shared" ca="1" si="324"/>
        <v>-</v>
      </c>
      <c r="GB81" s="168" t="str">
        <f t="shared" ca="1" si="324"/>
        <v>-</v>
      </c>
      <c r="GC81" s="168" t="str">
        <f t="shared" ca="1" si="324"/>
        <v>-</v>
      </c>
      <c r="GD81" s="168" t="b">
        <f t="shared" ca="1" si="324"/>
        <v>1</v>
      </c>
      <c r="GE81" s="168" t="str">
        <f t="shared" ca="1" si="324"/>
        <v>-</v>
      </c>
      <c r="GF81" s="168" t="str">
        <f t="shared" ca="1" si="324"/>
        <v>-</v>
      </c>
      <c r="GG81" s="168" t="str">
        <f t="shared" ca="1" si="225"/>
        <v>-</v>
      </c>
      <c r="GH81" s="168" t="str">
        <f t="shared" ca="1" si="226"/>
        <v>-</v>
      </c>
      <c r="GI81" s="168" t="str">
        <f t="shared" ca="1" si="226"/>
        <v>-</v>
      </c>
      <c r="GJ81" s="168" t="str">
        <f t="shared" ca="1" si="226"/>
        <v>-</v>
      </c>
      <c r="GK81" s="168" t="str">
        <f t="shared" ca="1" si="226"/>
        <v>-</v>
      </c>
      <c r="GL81" s="168" t="str">
        <f t="shared" ca="1" si="226"/>
        <v>-</v>
      </c>
      <c r="GM81" s="168" t="str">
        <f t="shared" ca="1" si="226"/>
        <v>-</v>
      </c>
      <c r="GN81" s="168" t="str">
        <f t="shared" ca="1" si="226"/>
        <v>-</v>
      </c>
      <c r="GO81" s="168" t="str">
        <f t="shared" ca="1" si="226"/>
        <v>-</v>
      </c>
      <c r="GP81" s="168" t="str">
        <f t="shared" ca="1" si="226"/>
        <v>-</v>
      </c>
      <c r="GQ81" s="168" t="str">
        <f t="shared" ca="1" si="226"/>
        <v>-</v>
      </c>
      <c r="GR81" s="168" t="str">
        <f t="shared" ca="1" si="226"/>
        <v>-</v>
      </c>
      <c r="GS81" s="168">
        <f t="shared" ca="1" si="226"/>
        <v>500</v>
      </c>
      <c r="GT81" s="168">
        <f t="shared" ca="1" si="226"/>
        <v>500</v>
      </c>
      <c r="GU81" s="168" t="str">
        <f t="shared" ca="1" si="226"/>
        <v>-</v>
      </c>
      <c r="GV81" s="168" t="str">
        <f t="shared" ca="1" si="226"/>
        <v>-</v>
      </c>
      <c r="GW81" s="168" t="str">
        <f t="shared" ca="1" si="226"/>
        <v>-</v>
      </c>
      <c r="GX81" s="193" t="b">
        <v>0</v>
      </c>
      <c r="GY81" s="193">
        <v>0</v>
      </c>
      <c r="GZ81" s="193">
        <v>30</v>
      </c>
      <c r="HA81" s="193">
        <v>30</v>
      </c>
      <c r="HB81" s="193">
        <v>0</v>
      </c>
      <c r="HC81" s="193">
        <v>0</v>
      </c>
      <c r="HD81" s="193">
        <v>30</v>
      </c>
      <c r="HE81" s="193">
        <v>0</v>
      </c>
      <c r="HF81" s="193">
        <v>0</v>
      </c>
      <c r="HG81" s="193">
        <v>30</v>
      </c>
      <c r="HH81" s="193">
        <v>30</v>
      </c>
      <c r="HI81" s="193">
        <v>0</v>
      </c>
      <c r="HJ81" s="193">
        <v>0</v>
      </c>
      <c r="HK81" s="193">
        <v>0</v>
      </c>
      <c r="HL81" s="193">
        <v>0</v>
      </c>
      <c r="HM81" s="193">
        <v>0</v>
      </c>
      <c r="HN81" s="193">
        <v>131.36000000000001</v>
      </c>
      <c r="HO81" s="193">
        <v>0</v>
      </c>
      <c r="HP81" s="193">
        <v>131.36000000000001</v>
      </c>
      <c r="HQ81" s="193">
        <v>131.36000000000001</v>
      </c>
      <c r="HR81" s="193">
        <v>0</v>
      </c>
      <c r="HS81" s="193">
        <v>131.36000000000001</v>
      </c>
      <c r="HT81" s="193">
        <v>131.36000000000001</v>
      </c>
      <c r="HU81" s="193">
        <v>0</v>
      </c>
      <c r="HV81" s="193">
        <v>0</v>
      </c>
      <c r="HW81" s="193">
        <v>131.36000000000001</v>
      </c>
      <c r="HX81" s="193">
        <v>131.36000000000001</v>
      </c>
      <c r="HY81" s="193">
        <v>89.55</v>
      </c>
      <c r="HZ81" s="193">
        <v>131.36000000000001</v>
      </c>
      <c r="IA81" s="193">
        <v>89.55</v>
      </c>
      <c r="IB81" s="193">
        <v>150</v>
      </c>
      <c r="IC81" s="193">
        <v>150</v>
      </c>
      <c r="ID81" s="193">
        <v>0</v>
      </c>
      <c r="IE81" s="193">
        <v>0</v>
      </c>
      <c r="IF81" s="193">
        <v>150</v>
      </c>
      <c r="IG81" s="193">
        <v>0</v>
      </c>
      <c r="IH81" s="193">
        <v>0</v>
      </c>
      <c r="II81" s="193">
        <v>150</v>
      </c>
      <c r="IJ81" s="193">
        <v>150</v>
      </c>
      <c r="IK81" s="193">
        <v>0</v>
      </c>
      <c r="IL81" s="193">
        <v>0</v>
      </c>
      <c r="IM81" s="193">
        <v>0</v>
      </c>
      <c r="IN81" s="193">
        <v>0</v>
      </c>
      <c r="IO81" s="193">
        <v>0</v>
      </c>
      <c r="IP81" s="193">
        <v>0</v>
      </c>
      <c r="IQ81" s="193">
        <v>0</v>
      </c>
      <c r="IR81" s="193">
        <v>0</v>
      </c>
      <c r="IS81" s="193">
        <v>0</v>
      </c>
      <c r="IT81" s="193">
        <v>0</v>
      </c>
      <c r="IU81" s="193">
        <v>0</v>
      </c>
      <c r="IV81" s="193">
        <v>0</v>
      </c>
      <c r="IW81" s="193">
        <v>0</v>
      </c>
      <c r="IX81" s="193">
        <v>0</v>
      </c>
      <c r="IY81" s="193">
        <v>0</v>
      </c>
      <c r="IZ81" s="10"/>
      <c r="JA81" s="166">
        <f t="shared" ca="1" si="229"/>
        <v>4.4999999999999998E-2</v>
      </c>
      <c r="JB81" s="166">
        <f t="shared" ca="1" si="230"/>
        <v>4.4999999999999998E-2</v>
      </c>
      <c r="JC81" s="168">
        <f t="shared" ca="1" si="330"/>
        <v>1</v>
      </c>
      <c r="JD81" s="168">
        <f t="shared" ca="1" si="330"/>
        <v>0</v>
      </c>
      <c r="JE81" s="168">
        <f t="shared" ca="1" si="330"/>
        <v>1</v>
      </c>
      <c r="JF81" s="168">
        <f t="shared" ca="1" si="330"/>
        <v>1</v>
      </c>
      <c r="JG81" s="168">
        <f t="shared" ca="1" si="330"/>
        <v>0</v>
      </c>
      <c r="JH81" s="199">
        <v>50</v>
      </c>
      <c r="JI81" s="199">
        <v>50</v>
      </c>
      <c r="JJ81" s="199">
        <v>50</v>
      </c>
      <c r="JK81" s="199">
        <v>50</v>
      </c>
      <c r="JL81" s="166">
        <f t="shared" ca="1" si="299"/>
        <v>1</v>
      </c>
      <c r="JM81" s="166">
        <f t="shared" ca="1" si="300"/>
        <v>1</v>
      </c>
      <c r="JN81" s="166">
        <f t="shared" ca="1" si="301"/>
        <v>1</v>
      </c>
      <c r="JO81" s="166">
        <f t="shared" ca="1" si="232"/>
        <v>1</v>
      </c>
      <c r="JP81" s="166">
        <f t="shared" ca="1" si="232"/>
        <v>1</v>
      </c>
      <c r="JQ81" s="168">
        <f t="shared" ca="1" si="330"/>
        <v>1</v>
      </c>
      <c r="JR81" s="10"/>
      <c r="JS81" s="168">
        <f t="shared" ca="1" si="330"/>
        <v>1</v>
      </c>
      <c r="JT81" s="166">
        <f t="shared" ca="1" si="233"/>
        <v>0.85</v>
      </c>
      <c r="JU81" s="168">
        <f t="shared" ca="1" si="330"/>
        <v>1</v>
      </c>
      <c r="JV81" s="168">
        <f t="shared" ca="1" si="330"/>
        <v>1</v>
      </c>
      <c r="JW81" s="168">
        <f t="shared" ca="1" si="330"/>
        <v>1</v>
      </c>
      <c r="JX81" s="168">
        <f t="shared" ca="1" si="330"/>
        <v>1</v>
      </c>
      <c r="JY81" s="168">
        <f t="shared" ca="1" si="330"/>
        <v>1</v>
      </c>
      <c r="JZ81" s="168">
        <f t="shared" ca="1" si="330"/>
        <v>1</v>
      </c>
      <c r="KA81" s="166">
        <f t="shared" ca="1" si="234"/>
        <v>0.85</v>
      </c>
      <c r="KB81" s="166">
        <f t="shared" ca="1" si="235"/>
        <v>1</v>
      </c>
      <c r="KC81" s="166">
        <f t="shared" ca="1" si="236"/>
        <v>1</v>
      </c>
      <c r="KD81" s="166" t="str">
        <f t="shared" ca="1" si="237"/>
        <v>-</v>
      </c>
      <c r="KE81" s="166" t="str">
        <f t="shared" ca="1" si="238"/>
        <v>-</v>
      </c>
      <c r="KF81" s="166" t="str">
        <f t="shared" ca="1" si="239"/>
        <v>-</v>
      </c>
      <c r="KG81" s="166" t="b">
        <f t="shared" ca="1" si="240"/>
        <v>0</v>
      </c>
      <c r="KH81" s="168">
        <f t="shared" ca="1" si="330"/>
        <v>0</v>
      </c>
      <c r="KI81" s="27">
        <v>0</v>
      </c>
    </row>
    <row r="82" spans="1:295" s="148" customFormat="1" outlineLevel="1">
      <c r="A82" s="126">
        <f t="shared" si="13"/>
        <v>77</v>
      </c>
      <c r="B82" s="126">
        <f t="shared" si="292"/>
        <v>13</v>
      </c>
      <c r="C82" s="148">
        <v>103</v>
      </c>
      <c r="D82" s="148" t="s">
        <v>884</v>
      </c>
      <c r="E82" s="148" t="b">
        <v>1</v>
      </c>
      <c r="F82" s="148" t="b">
        <v>0</v>
      </c>
      <c r="G82" s="148" t="b">
        <f t="shared" si="323"/>
        <v>1</v>
      </c>
      <c r="H82" s="144">
        <v>3</v>
      </c>
      <c r="I82" s="32">
        <v>2</v>
      </c>
      <c r="J82" s="144">
        <f t="shared" ca="1" si="311"/>
        <v>1</v>
      </c>
      <c r="K82" s="144">
        <f t="shared" ca="1" si="293"/>
        <v>1</v>
      </c>
      <c r="L82" s="144">
        <f t="shared" ca="1" si="293"/>
        <v>1</v>
      </c>
      <c r="M82" s="144">
        <f t="shared" ca="1" si="293"/>
        <v>1</v>
      </c>
      <c r="N82" s="144">
        <f t="shared" ca="1" si="293"/>
        <v>1</v>
      </c>
      <c r="O82" s="144">
        <f t="shared" ca="1" si="293"/>
        <v>1</v>
      </c>
      <c r="P82" s="144">
        <f t="shared" ca="1" si="293"/>
        <v>1</v>
      </c>
      <c r="Q82" s="144">
        <f t="shared" ca="1" si="293"/>
        <v>1</v>
      </c>
      <c r="R82" s="144">
        <f t="shared" ca="1" si="293"/>
        <v>2</v>
      </c>
      <c r="S82" s="144">
        <f t="shared" ca="1" si="293"/>
        <v>1</v>
      </c>
      <c r="T82" s="144">
        <f t="shared" ca="1" si="293"/>
        <v>2</v>
      </c>
      <c r="U82" s="144">
        <f t="shared" ca="1" si="293"/>
        <v>1</v>
      </c>
      <c r="V82" s="144">
        <f t="shared" ca="1" si="293"/>
        <v>1</v>
      </c>
      <c r="W82" s="144">
        <f t="shared" ca="1" si="293"/>
        <v>1</v>
      </c>
      <c r="X82" s="144">
        <f t="shared" ca="1" si="293"/>
        <v>1</v>
      </c>
      <c r="Y82" s="144">
        <f t="shared" ca="1" si="293"/>
        <v>1</v>
      </c>
      <c r="AA82" s="162" t="str" cm="1">
        <f t="array" aca="1" ref="AA82" ca="1">TEXT(LEFT(OFFSET(AA82,-1,0),5)+1,"00000")&amp;MID(OFFSET(AA82,-1,0),6,FIND(" ",OFFSET(AA82,-1,0),7)-5)
&amp;INDEX(DataMaster!$B$10:$B$12,$I82)&amp;IF($J82=1,""," Risk"&amp;INDEX(i.risk_aversion,$J82,1))&amp;IF($K82=1,""," REV"&amp;INDEX(DataMaster!$B$54:$B$58,$K82))&amp;IF($L82=1,""," Minroe"&amp;INDEX(minroe,$L82))&amp;IF($M82=1,""," Overdraw"&amp;INDEX(overdraw,$M82))
&amp;IF($N82=1,""," Mach"&amp;INDEX(i.mach_option,$N82))
&amp;IF($O82=1,""," Interest"&amp;INDEX(i.interest_rate,$O82))&amp;IF($P82=1,""," Opp cost"&amp;INDEX(i.opp_cost_capital,$P82))&amp;IF($Q82=1,""," Casual_ub"&amp;INDEX(i.casual_ub,$Q82))&amp;IF($R82=1,""," Cropgraze"&amp;INDEX(i.cropgraze_inc,$R82))
&amp;IF($S82=1,""," Yield"&amp;INDEX(i.all_rot_yield,$S82))&amp;IF($T82=1,""," Pasture"&amp;INDEX(i.pasture_prod,$T82))&amp;IF($U82=1,""," Scan"&amp;INDEX(i.scan,$U82))
&amp;IF($JL82=1,""," WP"&amp;TEXT($JL82*100,"000p"))&amp;IF($JM82=1,""," MP"&amp;TEXT($JM82*100,"000p"))&amp;IF($JN82=1,""," GP"&amp;TEXT($JN82*100,"000p"))&amp;IF($JO82=1,""," Can"&amp;TEXT($JO82*100,"000p"))
&amp;" (F"&amp;3+IFERROR(1*$CH82,0)+IFERROR(1*$CI82,0)&amp;3-IFERROR(1*NOT($CK82),0)&amp;"N"&amp;$CP82&amp;$CQ82&amp;")"
&amp;IFERROR(" pas%"&amp;FK82/2130*100,"")&amp;IFERROR(" SR "&amp;FM82/1,"")&amp;IFERROR(" Sup "&amp;FN82/1,"")&amp;IF(JH82=50," 50 percentile prices","")&amp;IFERROR(" Min_sale_age_"&amp;GV82/1,"")&amp;IF($GX82=TRUE," Rot_constrained","")</f>
        <v>612600032 DSP CropgrazeFALSE Pasture0.85 (F33N11) pas%75 50 percentile prices</v>
      </c>
      <c r="AB82" s="10" t="str">
        <f ca="1">IF(COUNTIF(AA$5:AA82,AA82)=1,"-","Dup")</f>
        <v>-</v>
      </c>
      <c r="AC82" s="10"/>
      <c r="AD82" s="167" t="b">
        <v>0</v>
      </c>
      <c r="AE82" s="167" t="b">
        <v>0</v>
      </c>
      <c r="AF82" s="167" t="b">
        <v>0</v>
      </c>
      <c r="AG82" s="167" t="b">
        <v>0</v>
      </c>
      <c r="AH82" s="167" t="b">
        <v>0</v>
      </c>
      <c r="AI82" s="167" t="b">
        <v>1</v>
      </c>
      <c r="AJ82" s="10"/>
      <c r="AK82" s="166" t="b">
        <f t="shared" si="328"/>
        <v>0</v>
      </c>
      <c r="AL82" s="166" t="str">
        <f t="shared" si="328"/>
        <v>-</v>
      </c>
      <c r="AM82" s="166" t="b">
        <f t="shared" si="328"/>
        <v>0</v>
      </c>
      <c r="AN82" s="166" t="b">
        <f t="shared" si="328"/>
        <v>1</v>
      </c>
      <c r="AO82" s="166" t="b">
        <f t="shared" si="328"/>
        <v>0</v>
      </c>
      <c r="AP82" s="166" t="b">
        <f t="shared" si="328"/>
        <v>0</v>
      </c>
      <c r="AQ82" s="166">
        <f t="shared" ca="1" si="215"/>
        <v>0</v>
      </c>
      <c r="AR82" s="166" t="b">
        <f t="shared" ca="1" si="216"/>
        <v>0</v>
      </c>
      <c r="AS82" s="166" t="b">
        <f t="shared" ca="1" si="216"/>
        <v>0</v>
      </c>
      <c r="AT82" s="166" t="str">
        <f t="shared" ca="1" si="216"/>
        <v>-</v>
      </c>
      <c r="AU82" s="166" t="str">
        <f t="shared" ca="1" si="216"/>
        <v>-</v>
      </c>
      <c r="AV82" s="166" t="str">
        <f t="shared" ca="1" si="216"/>
        <v>-</v>
      </c>
      <c r="AW82" s="10"/>
      <c r="AX82" s="166" t="b">
        <f t="shared" si="217"/>
        <v>1</v>
      </c>
      <c r="AY82" s="168" t="b">
        <f t="shared" ca="1" si="312"/>
        <v>1</v>
      </c>
      <c r="AZ82" s="168" t="b">
        <f t="shared" ca="1" si="312"/>
        <v>1</v>
      </c>
      <c r="BA82" s="167">
        <f t="shared" si="261"/>
        <v>3208</v>
      </c>
      <c r="BB82" s="168" t="str">
        <f t="shared" ca="1" si="312"/>
        <v>-</v>
      </c>
      <c r="BC82" s="168" t="str">
        <f t="shared" ca="1" si="312"/>
        <v>-</v>
      </c>
      <c r="BD82" s="168" t="str">
        <f t="shared" ca="1" si="312"/>
        <v>-</v>
      </c>
      <c r="BE82" s="168" t="str">
        <f t="shared" ca="1" si="312"/>
        <v>-</v>
      </c>
      <c r="BF82" s="168" t="str">
        <f t="shared" ca="1" si="312"/>
        <v>-</v>
      </c>
      <c r="BG82" s="168">
        <f t="shared" ca="1" si="312"/>
        <v>1</v>
      </c>
      <c r="BH82" s="168">
        <f t="shared" ca="1" si="312"/>
        <v>1</v>
      </c>
      <c r="BI82" s="168" t="str">
        <f t="shared" ca="1" si="312"/>
        <v>-</v>
      </c>
      <c r="BJ82" s="168" t="str">
        <f t="shared" ca="1" si="312"/>
        <v>-</v>
      </c>
      <c r="BK82" s="10"/>
      <c r="BL82" s="168" t="str">
        <f t="shared" ca="1" si="312"/>
        <v>-</v>
      </c>
      <c r="BM82" s="168" t="str">
        <f t="shared" ca="1" si="312"/>
        <v>-</v>
      </c>
      <c r="BN82" s="168" t="str">
        <f t="shared" ca="1" si="312"/>
        <v>-</v>
      </c>
      <c r="BO82" s="168" t="str">
        <f t="shared" ca="1" si="312"/>
        <v>-</v>
      </c>
      <c r="BP82" s="168" t="str">
        <f t="shared" ca="1" si="312"/>
        <v>-</v>
      </c>
      <c r="BQ82" s="168" t="str">
        <f t="shared" ca="1" si="312"/>
        <v>-</v>
      </c>
      <c r="BR82" s="168" t="str">
        <f t="shared" ca="1" si="312"/>
        <v>-</v>
      </c>
      <c r="BS82" s="168" t="str">
        <f t="shared" ca="1" si="312"/>
        <v>-</v>
      </c>
      <c r="BT82" s="168" t="str">
        <f t="shared" ca="1" si="312"/>
        <v>-</v>
      </c>
      <c r="BU82" s="168" t="str">
        <f t="shared" ca="1" si="312"/>
        <v>-</v>
      </c>
      <c r="BV82" s="168" t="str">
        <f t="shared" ca="1" si="312"/>
        <v>-</v>
      </c>
      <c r="BW82" s="166" t="str" cm="1">
        <f t="array" aca="1" ref="BW82" ca="1">INDEX(i.rev,$K82,BW$15)</f>
        <v>-</v>
      </c>
      <c r="BX82" s="166" t="str" cm="1">
        <f t="array" aca="1" ref="BX82" ca="1">INDEX(i.rev,$K82,BX$15)</f>
        <v>-</v>
      </c>
      <c r="BY82" s="166" t="str" cm="1">
        <f t="array" aca="1" ref="BY82" ca="1">INDEX(i.rev,$K82,BY$15)</f>
        <v>-</v>
      </c>
      <c r="BZ82" s="166" t="str" cm="1">
        <f t="array" aca="1" ref="BZ82" ca="1">INDEX(i.rev,$K82,BZ$15)</f>
        <v>-</v>
      </c>
      <c r="CA82" s="166" t="str" cm="1">
        <f t="array" aca="1" ref="CA82" ca="1">INDEX(i.rev,$K82,CA$15)</f>
        <v>-</v>
      </c>
      <c r="CB82" s="166" t="str" cm="1">
        <f t="array" aca="1" ref="CB82" ca="1">INDEX(i.rev,$K82,CB$15)</f>
        <v>-</v>
      </c>
      <c r="CC82" s="166" t="str" cm="1">
        <f t="array" aca="1" ref="CC82" ca="1">INDEX(i.rev,$K82,CC$15)</f>
        <v>-</v>
      </c>
      <c r="CD82" s="166" t="str" cm="1">
        <f t="array" aca="1" ref="CD82" ca="1">INDEX(i.rev,$K82,CD$15)</f>
        <v>-</v>
      </c>
      <c r="CE82" s="166" t="str" cm="1">
        <f t="array" aca="1" ref="CE82" ca="1">INDEX(i.rev,$K82,CE$15)</f>
        <v>-</v>
      </c>
      <c r="CF82" s="166" t="str" cm="1">
        <f t="array" aca="1" ref="CF82" ca="1">INDEX(i.rev,$K82,CF$15)</f>
        <v>-</v>
      </c>
      <c r="CG82" s="10"/>
      <c r="CH82" s="168" t="str">
        <f t="shared" ca="1" si="320"/>
        <v>-</v>
      </c>
      <c r="CI82" s="168" t="str">
        <f t="shared" ca="1" si="320"/>
        <v>-</v>
      </c>
      <c r="CJ82" s="168" t="str">
        <f t="shared" ca="1" si="320"/>
        <v>-</v>
      </c>
      <c r="CK82" s="168" t="str">
        <f t="shared" ca="1" si="320"/>
        <v>-</v>
      </c>
      <c r="CL82" s="168" t="str">
        <f t="shared" ca="1" si="320"/>
        <v>-</v>
      </c>
      <c r="CM82" s="168" t="str">
        <f t="shared" ca="1" si="320"/>
        <v>-</v>
      </c>
      <c r="CN82" s="168" t="str">
        <f t="shared" ca="1" si="320"/>
        <v>-</v>
      </c>
      <c r="CO82" s="168" t="str">
        <f t="shared" ca="1" si="320"/>
        <v>-</v>
      </c>
      <c r="CP82" s="168">
        <f t="shared" ca="1" si="320"/>
        <v>1</v>
      </c>
      <c r="CQ82" s="168">
        <f t="shared" ca="1" si="320"/>
        <v>1</v>
      </c>
      <c r="CR82" s="168">
        <f t="shared" ca="1" si="320"/>
        <v>0</v>
      </c>
      <c r="CS82" s="168" t="str">
        <f t="shared" ca="1" si="320"/>
        <v>-</v>
      </c>
      <c r="CT82" s="168" t="str">
        <f t="shared" ca="1" si="320"/>
        <v>-</v>
      </c>
      <c r="CU82" s="168" t="str">
        <f t="shared" ca="1" si="320"/>
        <v>-</v>
      </c>
      <c r="CV82" s="168" t="str">
        <f t="shared" ca="1" si="320"/>
        <v>-</v>
      </c>
      <c r="CW82" s="168" t="str">
        <f t="shared" ca="1" si="320"/>
        <v>-</v>
      </c>
      <c r="CX82" s="168" t="str">
        <f t="shared" ca="1" si="282"/>
        <v>-</v>
      </c>
      <c r="CY82" s="168" t="str">
        <f t="shared" ca="1" si="282"/>
        <v>-</v>
      </c>
      <c r="CZ82" s="168">
        <f t="shared" ca="1" si="282"/>
        <v>0</v>
      </c>
      <c r="DA82" s="168" t="str">
        <f t="shared" ca="1" si="282"/>
        <v>-</v>
      </c>
      <c r="DB82" s="168" t="str">
        <f t="shared" ref="DB82:DQ83" ca="1" si="332">OFFSET(DB$5,$B82,0)</f>
        <v>-</v>
      </c>
      <c r="DC82" s="168" t="str">
        <f t="shared" ca="1" si="332"/>
        <v>-</v>
      </c>
      <c r="DD82" s="168" t="str">
        <f t="shared" ca="1" si="332"/>
        <v>-</v>
      </c>
      <c r="DE82" s="168" t="str">
        <f t="shared" ca="1" si="332"/>
        <v>-</v>
      </c>
      <c r="DF82" s="168">
        <f t="shared" ca="1" si="332"/>
        <v>0</v>
      </c>
      <c r="DG82" s="168">
        <f t="shared" ca="1" si="332"/>
        <v>0</v>
      </c>
      <c r="DH82" s="168">
        <f t="shared" ca="1" si="332"/>
        <v>0</v>
      </c>
      <c r="DI82" s="168">
        <f t="shared" ca="1" si="332"/>
        <v>0</v>
      </c>
      <c r="DJ82" s="168">
        <f t="shared" ca="1" si="332"/>
        <v>0</v>
      </c>
      <c r="DK82" s="168">
        <f t="shared" ca="1" si="332"/>
        <v>0</v>
      </c>
      <c r="DL82" s="168">
        <f t="shared" ca="1" si="332"/>
        <v>0</v>
      </c>
      <c r="DM82" s="168" t="str">
        <f t="shared" ca="1" si="332"/>
        <v>-</v>
      </c>
      <c r="DN82" s="168" t="str">
        <f t="shared" ca="1" si="332"/>
        <v>-</v>
      </c>
      <c r="DO82" s="168" t="str">
        <f t="shared" ca="1" si="332"/>
        <v>-</v>
      </c>
      <c r="DP82" s="168" t="str">
        <f t="shared" ca="1" si="332"/>
        <v>-</v>
      </c>
      <c r="DQ82" s="168" t="str">
        <f t="shared" ca="1" si="332"/>
        <v>-</v>
      </c>
      <c r="DR82" s="168" t="str">
        <f t="shared" ca="1" si="315"/>
        <v>-</v>
      </c>
      <c r="DS82" s="168" t="str">
        <f t="shared" ca="1" si="315"/>
        <v>-</v>
      </c>
      <c r="DT82" s="168" t="str">
        <f t="shared" ca="1" si="315"/>
        <v>-</v>
      </c>
      <c r="DU82" s="168" t="str">
        <f t="shared" ca="1" si="315"/>
        <v>-</v>
      </c>
      <c r="DV82" s="168" t="str">
        <f t="shared" ca="1" si="315"/>
        <v>-</v>
      </c>
      <c r="DW82" s="168" t="str">
        <f t="shared" ca="1" si="315"/>
        <v>-</v>
      </c>
      <c r="DX82" s="10"/>
      <c r="DY82" s="168">
        <f t="shared" ca="1" si="315"/>
        <v>1</v>
      </c>
      <c r="DZ82" s="168" t="str">
        <f t="shared" ca="1" si="315"/>
        <v>-</v>
      </c>
      <c r="EA82" s="168" t="str">
        <f t="shared" ca="1" si="315"/>
        <v>-</v>
      </c>
      <c r="EB82" s="168" t="str">
        <f t="shared" ca="1" si="315"/>
        <v>-</v>
      </c>
      <c r="EC82" s="168" t="str">
        <f t="shared" ca="1" si="315"/>
        <v>-</v>
      </c>
      <c r="ED82" s="168" t="b">
        <f t="shared" ca="1" si="315"/>
        <v>0</v>
      </c>
      <c r="EE82" s="168" t="str">
        <f t="shared" ca="1" si="315"/>
        <v>-</v>
      </c>
      <c r="EF82" s="168">
        <f t="shared" ca="1" si="315"/>
        <v>0</v>
      </c>
      <c r="EG82" s="168" t="str">
        <f t="shared" ca="1" si="315"/>
        <v>-</v>
      </c>
      <c r="EH82" s="166" cm="1">
        <f t="array" aca="1" ref="EH82" ca="1">INDEX(i.rev,$K82,EH$15)</f>
        <v>1</v>
      </c>
      <c r="EI82" s="168">
        <f t="shared" ca="1" si="316"/>
        <v>0</v>
      </c>
      <c r="EJ82" s="168">
        <f t="shared" ca="1" si="316"/>
        <v>1</v>
      </c>
      <c r="EK82" s="168">
        <f t="shared" ca="1" si="316"/>
        <v>0</v>
      </c>
      <c r="EL82" s="168">
        <f t="shared" ca="1" si="316"/>
        <v>1</v>
      </c>
      <c r="EM82" s="168">
        <f t="shared" ca="1" si="316"/>
        <v>1</v>
      </c>
      <c r="EN82" s="168">
        <f t="shared" ca="1" si="316"/>
        <v>1</v>
      </c>
      <c r="EO82" s="168">
        <f t="shared" ca="1" si="296"/>
        <v>0</v>
      </c>
      <c r="EP82" s="168">
        <f t="shared" ca="1" si="296"/>
        <v>0</v>
      </c>
      <c r="EQ82" s="168">
        <f t="shared" ca="1" si="296"/>
        <v>0</v>
      </c>
      <c r="ER82" s="168">
        <f t="shared" ca="1" si="296"/>
        <v>0</v>
      </c>
      <c r="ES82" s="168">
        <f t="shared" ca="1" si="296"/>
        <v>0</v>
      </c>
      <c r="ET82" s="168">
        <f t="shared" ca="1" si="296"/>
        <v>0</v>
      </c>
      <c r="EU82" s="168">
        <f t="shared" ca="1" si="296"/>
        <v>0</v>
      </c>
      <c r="EV82" s="168">
        <f t="shared" ca="1" si="296"/>
        <v>0</v>
      </c>
      <c r="EW82" s="168">
        <f t="shared" ca="1" si="296"/>
        <v>0</v>
      </c>
      <c r="EX82" s="168">
        <f t="shared" ca="1" si="296"/>
        <v>0</v>
      </c>
      <c r="EY82" s="166" cm="1">
        <f t="array" aca="1" ref="EY82" ca="1">INDEX(i.rev,$K82,EY$15)</f>
        <v>0</v>
      </c>
      <c r="EZ82" s="168">
        <f t="shared" ca="1" si="297"/>
        <v>0</v>
      </c>
      <c r="FA82" s="166" cm="1">
        <f t="array" aca="1" ref="FA82" ca="1">INDEX(i.rev,$K82,FA$15)</f>
        <v>1</v>
      </c>
      <c r="FB82" s="168">
        <f t="shared" ca="1" si="324"/>
        <v>0</v>
      </c>
      <c r="FC82" s="168">
        <f t="shared" ca="1" si="324"/>
        <v>0</v>
      </c>
      <c r="FD82" s="168">
        <f t="shared" ca="1" si="324"/>
        <v>0</v>
      </c>
      <c r="FE82" s="168">
        <f t="shared" ca="1" si="324"/>
        <v>0</v>
      </c>
      <c r="FF82" s="168">
        <f t="shared" ca="1" si="324"/>
        <v>0</v>
      </c>
      <c r="FG82" s="168">
        <f t="shared" ca="1" si="324"/>
        <v>0</v>
      </c>
      <c r="FH82" s="168">
        <f t="shared" ca="1" si="324"/>
        <v>0</v>
      </c>
      <c r="FI82" s="10">
        <f t="shared" si="329"/>
        <v>0.75</v>
      </c>
      <c r="FJ82" s="199" t="b">
        <f>TRUE</f>
        <v>1</v>
      </c>
      <c r="FK82" s="201">
        <f t="shared" si="326"/>
        <v>1597.5</v>
      </c>
      <c r="FL82" s="168" t="str">
        <f t="shared" ca="1" si="324"/>
        <v>-</v>
      </c>
      <c r="FM82" s="168" t="str">
        <f t="shared" ca="1" si="324"/>
        <v>-</v>
      </c>
      <c r="FN82" s="168" t="str">
        <f t="shared" ca="1" si="321"/>
        <v>-</v>
      </c>
      <c r="FO82" s="166" t="b">
        <f t="shared" si="223"/>
        <v>0</v>
      </c>
      <c r="FP82" s="166" t="b">
        <f t="shared" si="223"/>
        <v>0</v>
      </c>
      <c r="FQ82" s="166" t="b">
        <f t="shared" si="223"/>
        <v>1</v>
      </c>
      <c r="FR82" s="168">
        <f t="shared" ca="1" si="324"/>
        <v>0</v>
      </c>
      <c r="FS82" s="166">
        <f t="shared" ca="1" si="224"/>
        <v>1</v>
      </c>
      <c r="FT82" s="166">
        <f t="shared" ca="1" si="224"/>
        <v>1</v>
      </c>
      <c r="FU82" s="168" t="str">
        <f t="shared" ca="1" si="324"/>
        <v>-</v>
      </c>
      <c r="FV82" s="168" t="str">
        <f t="shared" ca="1" si="324"/>
        <v>-</v>
      </c>
      <c r="FW82" s="168" t="str">
        <f t="shared" ca="1" si="324"/>
        <v>-</v>
      </c>
      <c r="FX82" s="168" t="str">
        <f t="shared" ca="1" si="324"/>
        <v>-</v>
      </c>
      <c r="FY82" s="168" t="str">
        <f t="shared" ca="1" si="324"/>
        <v>-</v>
      </c>
      <c r="FZ82" s="168" t="str">
        <f t="shared" ca="1" si="324"/>
        <v>-</v>
      </c>
      <c r="GA82" s="168" t="str">
        <f t="shared" ca="1" si="324"/>
        <v>-</v>
      </c>
      <c r="GB82" s="168" t="str">
        <f t="shared" ca="1" si="324"/>
        <v>-</v>
      </c>
      <c r="GC82" s="168" t="str">
        <f t="shared" ca="1" si="324"/>
        <v>-</v>
      </c>
      <c r="GD82" s="168" t="b">
        <f t="shared" ca="1" si="324"/>
        <v>1</v>
      </c>
      <c r="GE82" s="168" t="str">
        <f t="shared" ca="1" si="324"/>
        <v>-</v>
      </c>
      <c r="GF82" s="168" t="str">
        <f t="shared" ca="1" si="324"/>
        <v>-</v>
      </c>
      <c r="GG82" s="168" t="str">
        <f t="shared" ca="1" si="225"/>
        <v>-</v>
      </c>
      <c r="GH82" s="168" t="str">
        <f t="shared" ca="1" si="226"/>
        <v>-</v>
      </c>
      <c r="GI82" s="168" t="str">
        <f t="shared" ca="1" si="226"/>
        <v>-</v>
      </c>
      <c r="GJ82" s="168" t="str">
        <f t="shared" ca="1" si="226"/>
        <v>-</v>
      </c>
      <c r="GK82" s="168" t="str">
        <f t="shared" ca="1" si="226"/>
        <v>-</v>
      </c>
      <c r="GL82" s="168" t="str">
        <f t="shared" ca="1" si="226"/>
        <v>-</v>
      </c>
      <c r="GM82" s="168" t="str">
        <f t="shared" ca="1" si="226"/>
        <v>-</v>
      </c>
      <c r="GN82" s="168" t="str">
        <f t="shared" ca="1" si="226"/>
        <v>-</v>
      </c>
      <c r="GO82" s="168" t="str">
        <f t="shared" ca="1" si="226"/>
        <v>-</v>
      </c>
      <c r="GP82" s="168" t="str">
        <f t="shared" ca="1" si="226"/>
        <v>-</v>
      </c>
      <c r="GQ82" s="168" t="str">
        <f t="shared" ca="1" si="226"/>
        <v>-</v>
      </c>
      <c r="GR82" s="168" t="str">
        <f t="shared" ca="1" si="226"/>
        <v>-</v>
      </c>
      <c r="GS82" s="168">
        <f t="shared" ca="1" si="226"/>
        <v>500</v>
      </c>
      <c r="GT82" s="168">
        <f t="shared" ca="1" si="226"/>
        <v>500</v>
      </c>
      <c r="GU82" s="168" t="str">
        <f t="shared" ca="1" si="226"/>
        <v>-</v>
      </c>
      <c r="GV82" s="168" t="str">
        <f t="shared" ca="1" si="226"/>
        <v>-</v>
      </c>
      <c r="GW82" s="168" t="str">
        <f t="shared" ca="1" si="226"/>
        <v>-</v>
      </c>
      <c r="GX82" s="193" t="b">
        <v>0</v>
      </c>
      <c r="GY82" s="193">
        <v>0</v>
      </c>
      <c r="GZ82" s="193">
        <v>30</v>
      </c>
      <c r="HA82" s="193">
        <v>30</v>
      </c>
      <c r="HB82" s="193">
        <v>0</v>
      </c>
      <c r="HC82" s="193">
        <v>0</v>
      </c>
      <c r="HD82" s="193">
        <v>30</v>
      </c>
      <c r="HE82" s="193">
        <v>0</v>
      </c>
      <c r="HF82" s="193">
        <v>0</v>
      </c>
      <c r="HG82" s="193">
        <v>30</v>
      </c>
      <c r="HH82" s="193">
        <v>30</v>
      </c>
      <c r="HI82" s="193">
        <v>0</v>
      </c>
      <c r="HJ82" s="193">
        <v>0</v>
      </c>
      <c r="HK82" s="193">
        <v>0</v>
      </c>
      <c r="HL82" s="193">
        <v>0</v>
      </c>
      <c r="HM82" s="193">
        <v>0</v>
      </c>
      <c r="HN82" s="193">
        <v>131.36000000000001</v>
      </c>
      <c r="HO82" s="193">
        <v>0</v>
      </c>
      <c r="HP82" s="193">
        <v>131.36000000000001</v>
      </c>
      <c r="HQ82" s="193">
        <v>131.36000000000001</v>
      </c>
      <c r="HR82" s="193">
        <v>0</v>
      </c>
      <c r="HS82" s="193">
        <v>131.36000000000001</v>
      </c>
      <c r="HT82" s="193">
        <v>131.36000000000001</v>
      </c>
      <c r="HU82" s="193">
        <v>0</v>
      </c>
      <c r="HV82" s="193">
        <v>0</v>
      </c>
      <c r="HW82" s="193">
        <v>131.36000000000001</v>
      </c>
      <c r="HX82" s="193">
        <v>131.36000000000001</v>
      </c>
      <c r="HY82" s="193">
        <v>89.55</v>
      </c>
      <c r="HZ82" s="193">
        <v>131.36000000000001</v>
      </c>
      <c r="IA82" s="193">
        <v>89.55</v>
      </c>
      <c r="IB82" s="193">
        <v>150</v>
      </c>
      <c r="IC82" s="193">
        <v>150</v>
      </c>
      <c r="ID82" s="193">
        <v>0</v>
      </c>
      <c r="IE82" s="193">
        <v>0</v>
      </c>
      <c r="IF82" s="193">
        <v>150</v>
      </c>
      <c r="IG82" s="193">
        <v>0</v>
      </c>
      <c r="IH82" s="193">
        <v>0</v>
      </c>
      <c r="II82" s="193">
        <v>150</v>
      </c>
      <c r="IJ82" s="193">
        <v>150</v>
      </c>
      <c r="IK82" s="193">
        <v>0</v>
      </c>
      <c r="IL82" s="193">
        <v>0</v>
      </c>
      <c r="IM82" s="193">
        <v>0</v>
      </c>
      <c r="IN82" s="193">
        <v>0</v>
      </c>
      <c r="IO82" s="193">
        <v>0</v>
      </c>
      <c r="IP82" s="193">
        <v>0</v>
      </c>
      <c r="IQ82" s="193">
        <v>0</v>
      </c>
      <c r="IR82" s="193">
        <v>0</v>
      </c>
      <c r="IS82" s="193">
        <v>0</v>
      </c>
      <c r="IT82" s="193">
        <v>0</v>
      </c>
      <c r="IU82" s="193">
        <v>0</v>
      </c>
      <c r="IV82" s="193">
        <v>0</v>
      </c>
      <c r="IW82" s="193">
        <v>0</v>
      </c>
      <c r="IX82" s="193">
        <v>0</v>
      </c>
      <c r="IY82" s="193">
        <v>0</v>
      </c>
      <c r="IZ82" s="10"/>
      <c r="JA82" s="166">
        <f t="shared" ca="1" si="229"/>
        <v>4.4999999999999998E-2</v>
      </c>
      <c r="JB82" s="166">
        <f t="shared" ca="1" si="230"/>
        <v>4.4999999999999998E-2</v>
      </c>
      <c r="JC82" s="168">
        <f t="shared" ca="1" si="330"/>
        <v>1</v>
      </c>
      <c r="JD82" s="168">
        <f t="shared" ca="1" si="330"/>
        <v>0</v>
      </c>
      <c r="JE82" s="168">
        <f t="shared" ca="1" si="330"/>
        <v>1</v>
      </c>
      <c r="JF82" s="168">
        <f t="shared" ca="1" si="330"/>
        <v>1</v>
      </c>
      <c r="JG82" s="168">
        <f t="shared" ca="1" si="330"/>
        <v>0</v>
      </c>
      <c r="JH82" s="199">
        <v>50</v>
      </c>
      <c r="JI82" s="199">
        <v>50</v>
      </c>
      <c r="JJ82" s="199">
        <v>50</v>
      </c>
      <c r="JK82" s="199">
        <v>50</v>
      </c>
      <c r="JL82" s="166">
        <f t="shared" ca="1" si="299"/>
        <v>1</v>
      </c>
      <c r="JM82" s="166">
        <f t="shared" ca="1" si="300"/>
        <v>1</v>
      </c>
      <c r="JN82" s="166">
        <f t="shared" ca="1" si="301"/>
        <v>1</v>
      </c>
      <c r="JO82" s="166">
        <f t="shared" ca="1" si="232"/>
        <v>1</v>
      </c>
      <c r="JP82" s="166">
        <f t="shared" ca="1" si="232"/>
        <v>1</v>
      </c>
      <c r="JQ82" s="168">
        <f t="shared" ca="1" si="330"/>
        <v>1</v>
      </c>
      <c r="JR82" s="10"/>
      <c r="JS82" s="168">
        <f t="shared" ca="1" si="330"/>
        <v>1</v>
      </c>
      <c r="JT82" s="166">
        <f t="shared" ca="1" si="233"/>
        <v>0.85</v>
      </c>
      <c r="JU82" s="168">
        <f t="shared" ca="1" si="330"/>
        <v>1</v>
      </c>
      <c r="JV82" s="168">
        <f t="shared" ca="1" si="330"/>
        <v>1</v>
      </c>
      <c r="JW82" s="168">
        <f t="shared" ca="1" si="330"/>
        <v>1</v>
      </c>
      <c r="JX82" s="168">
        <f t="shared" ca="1" si="330"/>
        <v>1</v>
      </c>
      <c r="JY82" s="168">
        <f t="shared" ca="1" si="330"/>
        <v>1</v>
      </c>
      <c r="JZ82" s="168">
        <f t="shared" ca="1" si="330"/>
        <v>1</v>
      </c>
      <c r="KA82" s="166">
        <f t="shared" ca="1" si="234"/>
        <v>0.85</v>
      </c>
      <c r="KB82" s="166">
        <f t="shared" ca="1" si="235"/>
        <v>1</v>
      </c>
      <c r="KC82" s="166">
        <f t="shared" ca="1" si="236"/>
        <v>1</v>
      </c>
      <c r="KD82" s="166" t="str">
        <f t="shared" ca="1" si="237"/>
        <v>-</v>
      </c>
      <c r="KE82" s="166" t="str">
        <f t="shared" ca="1" si="238"/>
        <v>-</v>
      </c>
      <c r="KF82" s="166" t="str">
        <f t="shared" ca="1" si="239"/>
        <v>-</v>
      </c>
      <c r="KG82" s="166" t="b">
        <f t="shared" ca="1" si="240"/>
        <v>0</v>
      </c>
      <c r="KH82" s="168">
        <f t="shared" ca="1" si="330"/>
        <v>0</v>
      </c>
      <c r="KI82" s="27">
        <v>0</v>
      </c>
    </row>
    <row r="83" spans="1:295" s="148" customFormat="1" outlineLevel="1">
      <c r="A83" s="126">
        <f t="shared" si="13"/>
        <v>78</v>
      </c>
      <c r="B83" s="126">
        <f t="shared" si="292"/>
        <v>13</v>
      </c>
      <c r="C83" s="148">
        <v>103</v>
      </c>
      <c r="D83" s="148" t="s">
        <v>884</v>
      </c>
      <c r="E83" s="148" t="b">
        <v>1</v>
      </c>
      <c r="F83" s="148" t="b">
        <v>0</v>
      </c>
      <c r="G83" s="148" t="b">
        <f t="shared" si="323"/>
        <v>1</v>
      </c>
      <c r="H83" s="144">
        <v>3</v>
      </c>
      <c r="I83" s="32">
        <v>2</v>
      </c>
      <c r="J83" s="144">
        <f t="shared" ca="1" si="311"/>
        <v>1</v>
      </c>
      <c r="K83" s="144">
        <f t="shared" ca="1" si="293"/>
        <v>1</v>
      </c>
      <c r="L83" s="144">
        <f t="shared" ref="L83:Y83" ca="1" si="333">OFFSET(L83,-1,0)</f>
        <v>1</v>
      </c>
      <c r="M83" s="144">
        <f t="shared" ca="1" si="333"/>
        <v>1</v>
      </c>
      <c r="N83" s="144">
        <f t="shared" ca="1" si="333"/>
        <v>1</v>
      </c>
      <c r="O83" s="144">
        <f t="shared" ca="1" si="333"/>
        <v>1</v>
      </c>
      <c r="P83" s="144">
        <f t="shared" ca="1" si="333"/>
        <v>1</v>
      </c>
      <c r="Q83" s="144">
        <f t="shared" ca="1" si="333"/>
        <v>1</v>
      </c>
      <c r="R83" s="144">
        <f t="shared" ca="1" si="333"/>
        <v>2</v>
      </c>
      <c r="S83" s="144">
        <f t="shared" ca="1" si="333"/>
        <v>1</v>
      </c>
      <c r="T83" s="144">
        <f t="shared" ca="1" si="333"/>
        <v>2</v>
      </c>
      <c r="U83" s="144">
        <f t="shared" ca="1" si="333"/>
        <v>1</v>
      </c>
      <c r="V83" s="144">
        <f t="shared" ca="1" si="333"/>
        <v>1</v>
      </c>
      <c r="W83" s="144">
        <f t="shared" ca="1" si="333"/>
        <v>1</v>
      </c>
      <c r="X83" s="144">
        <f t="shared" ca="1" si="333"/>
        <v>1</v>
      </c>
      <c r="Y83" s="144">
        <f t="shared" ca="1" si="333"/>
        <v>1</v>
      </c>
      <c r="AA83" s="162" t="str" cm="1">
        <f t="array" aca="1" ref="AA83" ca="1">TEXT(LEFT(OFFSET(AA83,-1,0),5)+1,"00000")&amp;MID(OFFSET(AA83,-1,0),6,FIND(" ",OFFSET(AA83,-1,0),7)-5)
&amp;INDEX(DataMaster!$B$10:$B$12,$I83)&amp;IF($J83=1,""," Risk"&amp;INDEX(i.risk_aversion,$J83,1))&amp;IF($K83=1,""," REV"&amp;INDEX(DataMaster!$B$54:$B$58,$K83))&amp;IF($L83=1,""," Minroe"&amp;INDEX(minroe,$L83))&amp;IF($M83=1,""," Overdraw"&amp;INDEX(overdraw,$M83))
&amp;IF($N83=1,""," Mach"&amp;INDEX(i.mach_option,$N83))
&amp;IF($O83=1,""," Interest"&amp;INDEX(i.interest_rate,$O83))&amp;IF($P83=1,""," Opp cost"&amp;INDEX(i.opp_cost_capital,$P83))&amp;IF($Q83=1,""," Casual_ub"&amp;INDEX(i.casual_ub,$Q83))&amp;IF($R83=1,""," Cropgraze"&amp;INDEX(i.cropgraze_inc,$R83))
&amp;IF($S83=1,""," Yield"&amp;INDEX(i.all_rot_yield,$S83))&amp;IF($T83=1,""," Pasture"&amp;INDEX(i.pasture_prod,$T83))&amp;IF($U83=1,""," Scan"&amp;INDEX(i.scan,$U83))
&amp;IF($JL83=1,""," WP"&amp;TEXT($JL83*100,"000p"))&amp;IF($JM83=1,""," MP"&amp;TEXT($JM83*100,"000p"))&amp;IF($JN83=1,""," GP"&amp;TEXT($JN83*100,"000p"))&amp;IF($JO83=1,""," Can"&amp;TEXT($JO83*100,"000p"))
&amp;" (F"&amp;3+IFERROR(1*$CH83,0)+IFERROR(1*$CI83,0)&amp;3-IFERROR(1*NOT($CK83),0)&amp;"N"&amp;$CP83&amp;$CQ83&amp;")"
&amp;IFERROR(" pas%"&amp;FK83/2130*100,"")&amp;IFERROR(" SR "&amp;FM83/1,"")&amp;IFERROR(" Sup "&amp;FN83/1,"")&amp;IF(JH83=50," 50 percentile prices","")&amp;IFERROR(" Min_sale_age_"&amp;GV83/1,"")&amp;IF($GX83=TRUE," Rot_constrained","")</f>
        <v>612610032 DSP CropgrazeFALSE Pasture0.85 (F33N11) pas%90 50 percentile prices</v>
      </c>
      <c r="AB83" s="10" t="str">
        <f ca="1">IF(COUNTIF(AA$5:AA83,AA83)=1,"-","Dup")</f>
        <v>-</v>
      </c>
      <c r="AC83" s="10"/>
      <c r="AD83" s="167" t="b">
        <v>0</v>
      </c>
      <c r="AE83" s="167" t="b">
        <v>0</v>
      </c>
      <c r="AF83" s="167" t="b">
        <v>0</v>
      </c>
      <c r="AG83" s="167" t="b">
        <v>0</v>
      </c>
      <c r="AH83" s="167" t="b">
        <v>0</v>
      </c>
      <c r="AI83" s="167" t="b">
        <v>1</v>
      </c>
      <c r="AJ83" s="10"/>
      <c r="AK83" s="166" t="b">
        <f t="shared" si="328"/>
        <v>0</v>
      </c>
      <c r="AL83" s="166" t="str">
        <f t="shared" si="328"/>
        <v>-</v>
      </c>
      <c r="AM83" s="166" t="b">
        <f t="shared" si="328"/>
        <v>0</v>
      </c>
      <c r="AN83" s="166" t="b">
        <f t="shared" si="328"/>
        <v>1</v>
      </c>
      <c r="AO83" s="166" t="b">
        <f t="shared" si="328"/>
        <v>0</v>
      </c>
      <c r="AP83" s="166" t="b">
        <f t="shared" si="328"/>
        <v>0</v>
      </c>
      <c r="AQ83" s="166">
        <f t="shared" ca="1" si="215"/>
        <v>0</v>
      </c>
      <c r="AR83" s="166" t="b">
        <f t="shared" ca="1" si="216"/>
        <v>0</v>
      </c>
      <c r="AS83" s="166" t="b">
        <f t="shared" ca="1" si="216"/>
        <v>0</v>
      </c>
      <c r="AT83" s="166" t="str">
        <f t="shared" ca="1" si="216"/>
        <v>-</v>
      </c>
      <c r="AU83" s="166" t="str">
        <f t="shared" ca="1" si="216"/>
        <v>-</v>
      </c>
      <c r="AV83" s="166" t="str">
        <f t="shared" ca="1" si="216"/>
        <v>-</v>
      </c>
      <c r="AW83" s="10"/>
      <c r="AX83" s="166" t="b">
        <f t="shared" si="217"/>
        <v>1</v>
      </c>
      <c r="AY83" s="168" t="b">
        <f t="shared" ca="1" si="312"/>
        <v>1</v>
      </c>
      <c r="AZ83" s="168" t="b">
        <f t="shared" ca="1" si="312"/>
        <v>1</v>
      </c>
      <c r="BA83" s="167">
        <f t="shared" si="261"/>
        <v>3208</v>
      </c>
      <c r="BB83" s="168" t="str">
        <f t="shared" ca="1" si="312"/>
        <v>-</v>
      </c>
      <c r="BC83" s="168" t="str">
        <f t="shared" ca="1" si="312"/>
        <v>-</v>
      </c>
      <c r="BD83" s="168" t="str">
        <f t="shared" ca="1" si="312"/>
        <v>-</v>
      </c>
      <c r="BE83" s="168" t="str">
        <f t="shared" ca="1" si="312"/>
        <v>-</v>
      </c>
      <c r="BF83" s="168" t="str">
        <f t="shared" ca="1" si="312"/>
        <v>-</v>
      </c>
      <c r="BG83" s="168">
        <f t="shared" ca="1" si="312"/>
        <v>1</v>
      </c>
      <c r="BH83" s="168">
        <f t="shared" ca="1" si="312"/>
        <v>1</v>
      </c>
      <c r="BI83" s="168" t="str">
        <f t="shared" ca="1" si="312"/>
        <v>-</v>
      </c>
      <c r="BJ83" s="168" t="str">
        <f t="shared" ca="1" si="312"/>
        <v>-</v>
      </c>
      <c r="BK83" s="10"/>
      <c r="BL83" s="168" t="str">
        <f t="shared" ca="1" si="312"/>
        <v>-</v>
      </c>
      <c r="BM83" s="168" t="str">
        <f t="shared" ca="1" si="312"/>
        <v>-</v>
      </c>
      <c r="BN83" s="168" t="str">
        <f t="shared" ref="BN83:BV83" ca="1" si="334">OFFSET(BN$5,$B83,0)</f>
        <v>-</v>
      </c>
      <c r="BO83" s="168" t="str">
        <f t="shared" ca="1" si="334"/>
        <v>-</v>
      </c>
      <c r="BP83" s="168" t="str">
        <f t="shared" ca="1" si="334"/>
        <v>-</v>
      </c>
      <c r="BQ83" s="168" t="str">
        <f t="shared" ca="1" si="334"/>
        <v>-</v>
      </c>
      <c r="BR83" s="168" t="str">
        <f t="shared" ca="1" si="334"/>
        <v>-</v>
      </c>
      <c r="BS83" s="168" t="str">
        <f t="shared" ca="1" si="334"/>
        <v>-</v>
      </c>
      <c r="BT83" s="168" t="str">
        <f t="shared" ca="1" si="334"/>
        <v>-</v>
      </c>
      <c r="BU83" s="168" t="str">
        <f t="shared" ca="1" si="334"/>
        <v>-</v>
      </c>
      <c r="BV83" s="168" t="str">
        <f t="shared" ca="1" si="334"/>
        <v>-</v>
      </c>
      <c r="BW83" s="166" t="str" cm="1">
        <f t="array" aca="1" ref="BW83" ca="1">INDEX(i.rev,$K83,BW$15)</f>
        <v>-</v>
      </c>
      <c r="BX83" s="166" t="str" cm="1">
        <f t="array" aca="1" ref="BX83" ca="1">INDEX(i.rev,$K83,BX$15)</f>
        <v>-</v>
      </c>
      <c r="BY83" s="166" t="str" cm="1">
        <f t="array" aca="1" ref="BY83" ca="1">INDEX(i.rev,$K83,BY$15)</f>
        <v>-</v>
      </c>
      <c r="BZ83" s="166" t="str" cm="1">
        <f t="array" aca="1" ref="BZ83" ca="1">INDEX(i.rev,$K83,BZ$15)</f>
        <v>-</v>
      </c>
      <c r="CA83" s="166" t="str" cm="1">
        <f t="array" aca="1" ref="CA83" ca="1">INDEX(i.rev,$K83,CA$15)</f>
        <v>-</v>
      </c>
      <c r="CB83" s="166" t="str" cm="1">
        <f t="array" aca="1" ref="CB83" ca="1">INDEX(i.rev,$K83,CB$15)</f>
        <v>-</v>
      </c>
      <c r="CC83" s="166" t="str" cm="1">
        <f t="array" aca="1" ref="CC83" ca="1">INDEX(i.rev,$K83,CC$15)</f>
        <v>-</v>
      </c>
      <c r="CD83" s="166" t="str" cm="1">
        <f t="array" aca="1" ref="CD83" ca="1">INDEX(i.rev,$K83,CD$15)</f>
        <v>-</v>
      </c>
      <c r="CE83" s="166" t="str" cm="1">
        <f t="array" aca="1" ref="CE83" ca="1">INDEX(i.rev,$K83,CE$15)</f>
        <v>-</v>
      </c>
      <c r="CF83" s="166" t="str" cm="1">
        <f t="array" aca="1" ref="CF83" ca="1">INDEX(i.rev,$K83,CF$15)</f>
        <v>-</v>
      </c>
      <c r="CG83" s="10"/>
      <c r="CH83" s="168" t="str">
        <f t="shared" ca="1" si="320"/>
        <v>-</v>
      </c>
      <c r="CI83" s="168" t="str">
        <f t="shared" ca="1" si="320"/>
        <v>-</v>
      </c>
      <c r="CJ83" s="168" t="str">
        <f t="shared" ca="1" si="320"/>
        <v>-</v>
      </c>
      <c r="CK83" s="168" t="str">
        <f t="shared" ca="1" si="320"/>
        <v>-</v>
      </c>
      <c r="CL83" s="168" t="str">
        <f t="shared" ca="1" si="320"/>
        <v>-</v>
      </c>
      <c r="CM83" s="168" t="str">
        <f t="shared" ca="1" si="320"/>
        <v>-</v>
      </c>
      <c r="CN83" s="168" t="str">
        <f t="shared" ca="1" si="320"/>
        <v>-</v>
      </c>
      <c r="CO83" s="168" t="str">
        <f t="shared" ca="1" si="320"/>
        <v>-</v>
      </c>
      <c r="CP83" s="168">
        <f t="shared" ca="1" si="320"/>
        <v>1</v>
      </c>
      <c r="CQ83" s="168">
        <f t="shared" ca="1" si="320"/>
        <v>1</v>
      </c>
      <c r="CR83" s="168">
        <f t="shared" ca="1" si="320"/>
        <v>0</v>
      </c>
      <c r="CS83" s="168" t="str">
        <f t="shared" ca="1" si="320"/>
        <v>-</v>
      </c>
      <c r="CT83" s="168" t="str">
        <f t="shared" ca="1" si="320"/>
        <v>-</v>
      </c>
      <c r="CU83" s="168" t="str">
        <f t="shared" ca="1" si="320"/>
        <v>-</v>
      </c>
      <c r="CV83" s="168" t="str">
        <f t="shared" ca="1" si="320"/>
        <v>-</v>
      </c>
      <c r="CW83" s="168" t="str">
        <f t="shared" ca="1" si="320"/>
        <v>-</v>
      </c>
      <c r="CX83" s="168" t="str">
        <f t="shared" ca="1" si="282"/>
        <v>-</v>
      </c>
      <c r="CY83" s="168" t="str">
        <f t="shared" ca="1" si="282"/>
        <v>-</v>
      </c>
      <c r="CZ83" s="168">
        <f t="shared" ca="1" si="282"/>
        <v>0</v>
      </c>
      <c r="DA83" s="168" t="str">
        <f t="shared" ca="1" si="282"/>
        <v>-</v>
      </c>
      <c r="DB83" s="168" t="str">
        <f t="shared" ca="1" si="332"/>
        <v>-</v>
      </c>
      <c r="DC83" s="168" t="str">
        <f t="shared" ca="1" si="332"/>
        <v>-</v>
      </c>
      <c r="DD83" s="168" t="str">
        <f t="shared" ca="1" si="332"/>
        <v>-</v>
      </c>
      <c r="DE83" s="168" t="str">
        <f t="shared" ca="1" si="332"/>
        <v>-</v>
      </c>
      <c r="DF83" s="168">
        <f t="shared" ca="1" si="332"/>
        <v>0</v>
      </c>
      <c r="DG83" s="168">
        <f t="shared" ca="1" si="332"/>
        <v>0</v>
      </c>
      <c r="DH83" s="168">
        <f t="shared" ca="1" si="332"/>
        <v>0</v>
      </c>
      <c r="DI83" s="168">
        <f t="shared" ca="1" si="332"/>
        <v>0</v>
      </c>
      <c r="DJ83" s="168">
        <f t="shared" ca="1" si="332"/>
        <v>0</v>
      </c>
      <c r="DK83" s="168">
        <f t="shared" ca="1" si="332"/>
        <v>0</v>
      </c>
      <c r="DL83" s="168">
        <f t="shared" ca="1" si="332"/>
        <v>0</v>
      </c>
      <c r="DM83" s="168" t="str">
        <f t="shared" ca="1" si="332"/>
        <v>-</v>
      </c>
      <c r="DN83" s="168" t="str">
        <f t="shared" ca="1" si="332"/>
        <v>-</v>
      </c>
      <c r="DO83" s="168" t="str">
        <f t="shared" ca="1" si="332"/>
        <v>-</v>
      </c>
      <c r="DP83" s="168" t="str">
        <f t="shared" ca="1" si="332"/>
        <v>-</v>
      </c>
      <c r="DQ83" s="168" t="str">
        <f t="shared" ca="1" si="332"/>
        <v>-</v>
      </c>
      <c r="DR83" s="168" t="str">
        <f t="shared" ca="1" si="315"/>
        <v>-</v>
      </c>
      <c r="DS83" s="168" t="str">
        <f t="shared" ca="1" si="315"/>
        <v>-</v>
      </c>
      <c r="DT83" s="168" t="str">
        <f t="shared" ca="1" si="315"/>
        <v>-</v>
      </c>
      <c r="DU83" s="168" t="str">
        <f t="shared" ca="1" si="315"/>
        <v>-</v>
      </c>
      <c r="DV83" s="168" t="str">
        <f t="shared" ca="1" si="315"/>
        <v>-</v>
      </c>
      <c r="DW83" s="168" t="str">
        <f t="shared" ca="1" si="315"/>
        <v>-</v>
      </c>
      <c r="DX83" s="10"/>
      <c r="DY83" s="168">
        <f t="shared" ca="1" si="315"/>
        <v>1</v>
      </c>
      <c r="DZ83" s="168" t="str">
        <f t="shared" ca="1" si="315"/>
        <v>-</v>
      </c>
      <c r="EA83" s="168" t="str">
        <f t="shared" ca="1" si="315"/>
        <v>-</v>
      </c>
      <c r="EB83" s="168" t="str">
        <f t="shared" ca="1" si="315"/>
        <v>-</v>
      </c>
      <c r="EC83" s="168" t="str">
        <f t="shared" ca="1" si="315"/>
        <v>-</v>
      </c>
      <c r="ED83" s="168" t="b">
        <f t="shared" ca="1" si="315"/>
        <v>0</v>
      </c>
      <c r="EE83" s="168" t="str">
        <f t="shared" ca="1" si="315"/>
        <v>-</v>
      </c>
      <c r="EF83" s="168">
        <f t="shared" ca="1" si="315"/>
        <v>0</v>
      </c>
      <c r="EG83" s="168" t="str">
        <f t="shared" ca="1" si="315"/>
        <v>-</v>
      </c>
      <c r="EH83" s="166" cm="1">
        <f t="array" aca="1" ref="EH83" ca="1">INDEX(i.rev,$K83,EH$15)</f>
        <v>1</v>
      </c>
      <c r="EI83" s="168">
        <f t="shared" ca="1" si="316"/>
        <v>0</v>
      </c>
      <c r="EJ83" s="168">
        <f t="shared" ca="1" si="316"/>
        <v>1</v>
      </c>
      <c r="EK83" s="168">
        <f t="shared" ca="1" si="316"/>
        <v>0</v>
      </c>
      <c r="EL83" s="168">
        <f t="shared" ca="1" si="316"/>
        <v>1</v>
      </c>
      <c r="EM83" s="168">
        <f t="shared" ca="1" si="316"/>
        <v>1</v>
      </c>
      <c r="EN83" s="168">
        <f t="shared" ca="1" si="316"/>
        <v>1</v>
      </c>
      <c r="EO83" s="168">
        <f t="shared" ca="1" si="296"/>
        <v>0</v>
      </c>
      <c r="EP83" s="168">
        <f t="shared" ca="1" si="296"/>
        <v>0</v>
      </c>
      <c r="EQ83" s="168">
        <f t="shared" ca="1" si="296"/>
        <v>0</v>
      </c>
      <c r="ER83" s="168">
        <f t="shared" ca="1" si="296"/>
        <v>0</v>
      </c>
      <c r="ES83" s="168">
        <f t="shared" ca="1" si="296"/>
        <v>0</v>
      </c>
      <c r="ET83" s="168">
        <f t="shared" ca="1" si="296"/>
        <v>0</v>
      </c>
      <c r="EU83" s="168">
        <f t="shared" ca="1" si="296"/>
        <v>0</v>
      </c>
      <c r="EV83" s="168">
        <f t="shared" ca="1" si="296"/>
        <v>0</v>
      </c>
      <c r="EW83" s="168">
        <f t="shared" ca="1" si="296"/>
        <v>0</v>
      </c>
      <c r="EX83" s="168">
        <f t="shared" ca="1" si="296"/>
        <v>0</v>
      </c>
      <c r="EY83" s="166" cm="1">
        <f t="array" aca="1" ref="EY83" ca="1">INDEX(i.rev,$K83,EY$15)</f>
        <v>0</v>
      </c>
      <c r="EZ83" s="168">
        <f t="shared" ca="1" si="297"/>
        <v>0</v>
      </c>
      <c r="FA83" s="166" cm="1">
        <f t="array" aca="1" ref="FA83" ca="1">INDEX(i.rev,$K83,FA$15)</f>
        <v>1</v>
      </c>
      <c r="FB83" s="168">
        <f t="shared" ca="1" si="324"/>
        <v>0</v>
      </c>
      <c r="FC83" s="168">
        <f t="shared" ca="1" si="324"/>
        <v>0</v>
      </c>
      <c r="FD83" s="168">
        <f t="shared" ca="1" si="324"/>
        <v>0</v>
      </c>
      <c r="FE83" s="168">
        <f t="shared" ca="1" si="324"/>
        <v>0</v>
      </c>
      <c r="FF83" s="168">
        <f t="shared" ca="1" si="324"/>
        <v>0</v>
      </c>
      <c r="FG83" s="168">
        <f t="shared" ca="1" si="324"/>
        <v>0</v>
      </c>
      <c r="FH83" s="168">
        <f t="shared" ca="1" si="324"/>
        <v>0</v>
      </c>
      <c r="FI83" s="10">
        <f t="shared" si="329"/>
        <v>0.9</v>
      </c>
      <c r="FJ83" s="199" t="b">
        <f>TRUE</f>
        <v>1</v>
      </c>
      <c r="FK83" s="201">
        <f t="shared" si="326"/>
        <v>1917</v>
      </c>
      <c r="FL83" s="168" t="str">
        <f t="shared" ca="1" si="324"/>
        <v>-</v>
      </c>
      <c r="FM83" s="168" t="str">
        <f t="shared" ca="1" si="324"/>
        <v>-</v>
      </c>
      <c r="FN83" s="168" t="str">
        <f t="shared" ca="1" si="321"/>
        <v>-</v>
      </c>
      <c r="FO83" s="166" t="b">
        <f t="shared" si="223"/>
        <v>0</v>
      </c>
      <c r="FP83" s="166" t="b">
        <f t="shared" si="223"/>
        <v>0</v>
      </c>
      <c r="FQ83" s="166" t="b">
        <f t="shared" si="223"/>
        <v>1</v>
      </c>
      <c r="FR83" s="168">
        <f t="shared" ca="1" si="324"/>
        <v>0</v>
      </c>
      <c r="FS83" s="166">
        <f t="shared" ca="1" si="224"/>
        <v>1</v>
      </c>
      <c r="FT83" s="166">
        <f t="shared" ca="1" si="224"/>
        <v>1</v>
      </c>
      <c r="FU83" s="168" t="str">
        <f t="shared" ca="1" si="324"/>
        <v>-</v>
      </c>
      <c r="FV83" s="168" t="str">
        <f t="shared" ca="1" si="324"/>
        <v>-</v>
      </c>
      <c r="FW83" s="168" t="str">
        <f t="shared" ca="1" si="324"/>
        <v>-</v>
      </c>
      <c r="FX83" s="168" t="str">
        <f t="shared" ca="1" si="324"/>
        <v>-</v>
      </c>
      <c r="FY83" s="168" t="str">
        <f t="shared" ca="1" si="324"/>
        <v>-</v>
      </c>
      <c r="FZ83" s="168" t="str">
        <f t="shared" ca="1" si="324"/>
        <v>-</v>
      </c>
      <c r="GA83" s="168" t="str">
        <f t="shared" ca="1" si="324"/>
        <v>-</v>
      </c>
      <c r="GB83" s="168" t="str">
        <f t="shared" ca="1" si="324"/>
        <v>-</v>
      </c>
      <c r="GC83" s="168" t="str">
        <f t="shared" ca="1" si="324"/>
        <v>-</v>
      </c>
      <c r="GD83" s="168" t="b">
        <f t="shared" ca="1" si="324"/>
        <v>1</v>
      </c>
      <c r="GE83" s="168" t="str">
        <f t="shared" ca="1" si="324"/>
        <v>-</v>
      </c>
      <c r="GF83" s="168" t="str">
        <f t="shared" ca="1" si="324"/>
        <v>-</v>
      </c>
      <c r="GG83" s="168" t="str">
        <f t="shared" ca="1" si="225"/>
        <v>-</v>
      </c>
      <c r="GH83" s="168" t="str">
        <f t="shared" ca="1" si="226"/>
        <v>-</v>
      </c>
      <c r="GI83" s="168" t="str">
        <f t="shared" ca="1" si="226"/>
        <v>-</v>
      </c>
      <c r="GJ83" s="168" t="str">
        <f t="shared" ca="1" si="226"/>
        <v>-</v>
      </c>
      <c r="GK83" s="168" t="str">
        <f t="shared" ca="1" si="226"/>
        <v>-</v>
      </c>
      <c r="GL83" s="168" t="str">
        <f t="shared" ca="1" si="226"/>
        <v>-</v>
      </c>
      <c r="GM83" s="168" t="str">
        <f t="shared" ca="1" si="226"/>
        <v>-</v>
      </c>
      <c r="GN83" s="168" t="str">
        <f t="shared" ca="1" si="226"/>
        <v>-</v>
      </c>
      <c r="GO83" s="168" t="str">
        <f t="shared" ca="1" si="226"/>
        <v>-</v>
      </c>
      <c r="GP83" s="168" t="str">
        <f t="shared" ca="1" si="226"/>
        <v>-</v>
      </c>
      <c r="GQ83" s="168" t="str">
        <f t="shared" ca="1" si="226"/>
        <v>-</v>
      </c>
      <c r="GR83" s="168" t="str">
        <f t="shared" ca="1" si="226"/>
        <v>-</v>
      </c>
      <c r="GS83" s="168">
        <f t="shared" ca="1" si="226"/>
        <v>500</v>
      </c>
      <c r="GT83" s="168">
        <f t="shared" ca="1" si="226"/>
        <v>500</v>
      </c>
      <c r="GU83" s="168" t="str">
        <f t="shared" ca="1" si="226"/>
        <v>-</v>
      </c>
      <c r="GV83" s="168" t="str">
        <f t="shared" ca="1" si="226"/>
        <v>-</v>
      </c>
      <c r="GW83" s="168" t="str">
        <f t="shared" ca="1" si="226"/>
        <v>-</v>
      </c>
      <c r="GX83" s="193" t="b">
        <v>0</v>
      </c>
      <c r="GY83" s="193">
        <v>0</v>
      </c>
      <c r="GZ83" s="193">
        <v>30</v>
      </c>
      <c r="HA83" s="193">
        <v>30</v>
      </c>
      <c r="HB83" s="193">
        <v>0</v>
      </c>
      <c r="HC83" s="193">
        <v>0</v>
      </c>
      <c r="HD83" s="193">
        <v>30</v>
      </c>
      <c r="HE83" s="193">
        <v>0</v>
      </c>
      <c r="HF83" s="193">
        <v>0</v>
      </c>
      <c r="HG83" s="193">
        <v>30</v>
      </c>
      <c r="HH83" s="193">
        <v>30</v>
      </c>
      <c r="HI83" s="193">
        <v>0</v>
      </c>
      <c r="HJ83" s="193">
        <v>0</v>
      </c>
      <c r="HK83" s="193">
        <v>0</v>
      </c>
      <c r="HL83" s="193">
        <v>0</v>
      </c>
      <c r="HM83" s="193">
        <v>0</v>
      </c>
      <c r="HN83" s="193">
        <v>131.36000000000001</v>
      </c>
      <c r="HO83" s="193">
        <v>0</v>
      </c>
      <c r="HP83" s="193">
        <v>131.36000000000001</v>
      </c>
      <c r="HQ83" s="193">
        <v>131.36000000000001</v>
      </c>
      <c r="HR83" s="193">
        <v>0</v>
      </c>
      <c r="HS83" s="193">
        <v>131.36000000000001</v>
      </c>
      <c r="HT83" s="193">
        <v>131.36000000000001</v>
      </c>
      <c r="HU83" s="193">
        <v>0</v>
      </c>
      <c r="HV83" s="193">
        <v>0</v>
      </c>
      <c r="HW83" s="193">
        <v>131.36000000000001</v>
      </c>
      <c r="HX83" s="193">
        <v>131.36000000000001</v>
      </c>
      <c r="HY83" s="193">
        <v>89.55</v>
      </c>
      <c r="HZ83" s="193">
        <v>131.36000000000001</v>
      </c>
      <c r="IA83" s="193">
        <v>89.55</v>
      </c>
      <c r="IB83" s="193">
        <v>150</v>
      </c>
      <c r="IC83" s="193">
        <v>150</v>
      </c>
      <c r="ID83" s="193">
        <v>0</v>
      </c>
      <c r="IE83" s="193">
        <v>0</v>
      </c>
      <c r="IF83" s="193">
        <v>150</v>
      </c>
      <c r="IG83" s="193">
        <v>0</v>
      </c>
      <c r="IH83" s="193">
        <v>0</v>
      </c>
      <c r="II83" s="193">
        <v>150</v>
      </c>
      <c r="IJ83" s="193">
        <v>150</v>
      </c>
      <c r="IK83" s="193">
        <v>0</v>
      </c>
      <c r="IL83" s="193">
        <v>0</v>
      </c>
      <c r="IM83" s="193">
        <v>0</v>
      </c>
      <c r="IN83" s="193">
        <v>0</v>
      </c>
      <c r="IO83" s="193">
        <v>0</v>
      </c>
      <c r="IP83" s="193">
        <v>0</v>
      </c>
      <c r="IQ83" s="193">
        <v>0</v>
      </c>
      <c r="IR83" s="193">
        <v>0</v>
      </c>
      <c r="IS83" s="193">
        <v>0</v>
      </c>
      <c r="IT83" s="193">
        <v>0</v>
      </c>
      <c r="IU83" s="193">
        <v>0</v>
      </c>
      <c r="IV83" s="193">
        <v>0</v>
      </c>
      <c r="IW83" s="193">
        <v>0</v>
      </c>
      <c r="IX83" s="193">
        <v>0</v>
      </c>
      <c r="IY83" s="193">
        <v>0</v>
      </c>
      <c r="IZ83" s="10"/>
      <c r="JA83" s="166">
        <f t="shared" ca="1" si="229"/>
        <v>4.4999999999999998E-2</v>
      </c>
      <c r="JB83" s="166">
        <f t="shared" ca="1" si="230"/>
        <v>4.4999999999999998E-2</v>
      </c>
      <c r="JC83" s="168">
        <f t="shared" ca="1" si="330"/>
        <v>1</v>
      </c>
      <c r="JD83" s="168">
        <f t="shared" ca="1" si="330"/>
        <v>0</v>
      </c>
      <c r="JE83" s="168">
        <f t="shared" ca="1" si="330"/>
        <v>1</v>
      </c>
      <c r="JF83" s="168">
        <f t="shared" ca="1" si="330"/>
        <v>1</v>
      </c>
      <c r="JG83" s="168">
        <f t="shared" ca="1" si="330"/>
        <v>0</v>
      </c>
      <c r="JH83" s="199">
        <v>50</v>
      </c>
      <c r="JI83" s="199">
        <v>50</v>
      </c>
      <c r="JJ83" s="199">
        <v>50</v>
      </c>
      <c r="JK83" s="199">
        <v>50</v>
      </c>
      <c r="JL83" s="166">
        <f t="shared" ca="1" si="299"/>
        <v>1</v>
      </c>
      <c r="JM83" s="166">
        <f t="shared" ca="1" si="300"/>
        <v>1</v>
      </c>
      <c r="JN83" s="166">
        <f t="shared" ca="1" si="301"/>
        <v>1</v>
      </c>
      <c r="JO83" s="166">
        <f t="shared" ca="1" si="232"/>
        <v>1</v>
      </c>
      <c r="JP83" s="166">
        <f t="shared" ca="1" si="232"/>
        <v>1</v>
      </c>
      <c r="JQ83" s="168">
        <f t="shared" ca="1" si="330"/>
        <v>1</v>
      </c>
      <c r="JR83" s="10"/>
      <c r="JS83" s="168">
        <f t="shared" ca="1" si="330"/>
        <v>1</v>
      </c>
      <c r="JT83" s="166">
        <f t="shared" ca="1" si="233"/>
        <v>0.85</v>
      </c>
      <c r="JU83" s="168">
        <f t="shared" ca="1" si="330"/>
        <v>1</v>
      </c>
      <c r="JV83" s="168">
        <f t="shared" ca="1" si="330"/>
        <v>1</v>
      </c>
      <c r="JW83" s="168">
        <f t="shared" ca="1" si="330"/>
        <v>1</v>
      </c>
      <c r="JX83" s="168">
        <f t="shared" ca="1" si="330"/>
        <v>1</v>
      </c>
      <c r="JY83" s="168">
        <f t="shared" ca="1" si="330"/>
        <v>1</v>
      </c>
      <c r="JZ83" s="168">
        <f t="shared" ca="1" si="330"/>
        <v>1</v>
      </c>
      <c r="KA83" s="166">
        <f t="shared" ca="1" si="234"/>
        <v>0.85</v>
      </c>
      <c r="KB83" s="166">
        <f t="shared" ca="1" si="235"/>
        <v>1</v>
      </c>
      <c r="KC83" s="166">
        <f t="shared" ca="1" si="236"/>
        <v>1</v>
      </c>
      <c r="KD83" s="166" t="str">
        <f t="shared" ca="1" si="237"/>
        <v>-</v>
      </c>
      <c r="KE83" s="166" t="str">
        <f t="shared" ca="1" si="238"/>
        <v>-</v>
      </c>
      <c r="KF83" s="166" t="str">
        <f t="shared" ca="1" si="239"/>
        <v>-</v>
      </c>
      <c r="KG83" s="166" t="b">
        <f t="shared" ca="1" si="240"/>
        <v>0</v>
      </c>
      <c r="KH83" s="168">
        <f t="shared" ca="1" si="330"/>
        <v>0</v>
      </c>
      <c r="KI83" s="27">
        <v>0</v>
      </c>
    </row>
    <row r="84" spans="1:295" s="148" customFormat="1" outlineLevel="1">
      <c r="A84" s="126">
        <f t="shared" si="13"/>
        <v>79</v>
      </c>
      <c r="B84" s="126">
        <f t="shared" si="292"/>
        <v>13</v>
      </c>
      <c r="C84" s="148">
        <v>103</v>
      </c>
      <c r="D84" s="148" t="s">
        <v>884</v>
      </c>
      <c r="E84" s="148" t="b">
        <v>1</v>
      </c>
      <c r="F84" s="148" t="b">
        <v>0</v>
      </c>
      <c r="G84" s="148" t="b">
        <f t="shared" si="323"/>
        <v>1</v>
      </c>
      <c r="H84" s="144">
        <v>3</v>
      </c>
      <c r="I84" s="32">
        <v>2</v>
      </c>
      <c r="J84" s="144">
        <f t="shared" ca="1" si="311"/>
        <v>1</v>
      </c>
      <c r="K84" s="144">
        <f t="shared" ca="1" si="311"/>
        <v>1</v>
      </c>
      <c r="L84" s="144">
        <f t="shared" ca="1" si="311"/>
        <v>1</v>
      </c>
      <c r="M84" s="144">
        <f t="shared" ca="1" si="311"/>
        <v>1</v>
      </c>
      <c r="N84" s="144">
        <f t="shared" ca="1" si="311"/>
        <v>1</v>
      </c>
      <c r="O84" s="144">
        <f t="shared" ca="1" si="311"/>
        <v>1</v>
      </c>
      <c r="P84" s="144">
        <f t="shared" ca="1" si="311"/>
        <v>1</v>
      </c>
      <c r="Q84" s="144">
        <f t="shared" ca="1" si="311"/>
        <v>1</v>
      </c>
      <c r="R84" s="144">
        <f t="shared" ca="1" si="311"/>
        <v>2</v>
      </c>
      <c r="S84" s="144">
        <f t="shared" ca="1" si="311"/>
        <v>1</v>
      </c>
      <c r="T84" s="199">
        <v>1</v>
      </c>
      <c r="U84" s="144">
        <f t="shared" ca="1" si="311"/>
        <v>1</v>
      </c>
      <c r="V84" s="144">
        <f t="shared" ca="1" si="311"/>
        <v>1</v>
      </c>
      <c r="W84" s="144">
        <f t="shared" ca="1" si="311"/>
        <v>1</v>
      </c>
      <c r="X84" s="144">
        <f t="shared" ca="1" si="311"/>
        <v>1</v>
      </c>
      <c r="Y84" s="144">
        <f t="shared" ca="1" si="311"/>
        <v>1</v>
      </c>
      <c r="AA84" s="162" t="str" cm="1">
        <f t="array" aca="1" ref="AA84" ca="1">TEXT(LEFT(OFFSET(AA84,-1,0),5)+1,"00000")&amp;MID(OFFSET(AA84,-1,0),6,FIND(" ",OFFSET(AA84,-1,0),7)-5)
&amp;INDEX(DataMaster!$B$10:$B$12,$I84)&amp;IF($J84=1,""," Risk"&amp;INDEX(i.risk_aversion,$J84,1))&amp;IF($K84=1,""," REV"&amp;INDEX(DataMaster!$B$54:$B$58,$K84))&amp;IF($L84=1,""," Minroe"&amp;INDEX(minroe,$L84))&amp;IF($M84=1,""," Overdraw"&amp;INDEX(overdraw,$M84))
&amp;IF($N84=1,""," Mach"&amp;INDEX(i.mach_option,$N84))
&amp;IF($O84=1,""," Interest"&amp;INDEX(i.interest_rate,$O84))&amp;IF($P84=1,""," Opp cost"&amp;INDEX(i.opp_cost_capital,$P84))&amp;IF($Q84=1,""," Casual_ub"&amp;INDEX(i.casual_ub,$Q84))&amp;IF($R84=1,""," Cropgraze"&amp;INDEX(i.cropgraze_inc,$R84))
&amp;IF($S84=1,""," Yield"&amp;INDEX(i.all_rot_yield,$S84))&amp;IF($T84=1,""," Pasture"&amp;INDEX(i.pasture_prod,$T84))&amp;IF($U84=1,""," Scan"&amp;INDEX(i.scan,$U84))
&amp;IF($JL84=1,""," WP"&amp;TEXT($JL84*100,"000p"))&amp;IF($JM84=1,""," MP"&amp;TEXT($JM84*100,"000p"))&amp;IF($JN84=1,""," GP"&amp;TEXT($JN84*100,"000p"))&amp;IF($JO84=1,""," Can"&amp;TEXT($JO84*100,"000p"))
&amp;" (F"&amp;3+IFERROR(1*$CH84,0)+IFERROR(1*$CI84,0)&amp;3-IFERROR(1*NOT($CK84),0)&amp;"N"&amp;$CP84&amp;$CQ84&amp;")"
&amp;IFERROR(" pas%"&amp;FK84/2130*100,"")&amp;IFERROR(" SR "&amp;FM84/1,"")&amp;IFERROR(" Sup "&amp;FN84/1,"")&amp;IF(JH84=50," 50 percentile prices","")&amp;IFERROR(" Min_sale_age_"&amp;GV84/1,"")&amp;IF($GX84=TRUE," Rot_constrained","")</f>
        <v>612620032 DSP CropgrazeFALSE (F33N11) SR 5.25 Rot_constrained</v>
      </c>
      <c r="AB84" s="10" t="str">
        <f ca="1">IF(COUNTIF(AA$5:AA84,AA84)=1,"-","Dup")</f>
        <v>-</v>
      </c>
      <c r="AC84" s="10"/>
      <c r="AD84" s="167" t="b">
        <v>0</v>
      </c>
      <c r="AE84" s="167" t="b">
        <v>0</v>
      </c>
      <c r="AF84" s="167" t="b">
        <v>0</v>
      </c>
      <c r="AG84" s="167" t="b">
        <v>0</v>
      </c>
      <c r="AH84" s="167" t="b">
        <v>0</v>
      </c>
      <c r="AI84" s="167" t="b">
        <v>1</v>
      </c>
      <c r="AJ84" s="10"/>
      <c r="AK84" s="166" t="b">
        <f t="shared" si="328"/>
        <v>0</v>
      </c>
      <c r="AL84" s="166" t="str">
        <f t="shared" si="328"/>
        <v>-</v>
      </c>
      <c r="AM84" s="166" t="b">
        <f t="shared" si="328"/>
        <v>0</v>
      </c>
      <c r="AN84" s="166" t="b">
        <f t="shared" si="328"/>
        <v>1</v>
      </c>
      <c r="AO84" s="166" t="b">
        <f t="shared" si="328"/>
        <v>0</v>
      </c>
      <c r="AP84" s="166" t="b">
        <f t="shared" si="328"/>
        <v>0</v>
      </c>
      <c r="AQ84" s="166">
        <f t="shared" ca="1" si="215"/>
        <v>0</v>
      </c>
      <c r="AR84" s="166" t="b">
        <f t="shared" ca="1" si="216"/>
        <v>0</v>
      </c>
      <c r="AS84" s="166" t="b">
        <f t="shared" ca="1" si="216"/>
        <v>0</v>
      </c>
      <c r="AT84" s="166" t="str">
        <f t="shared" ca="1" si="216"/>
        <v>-</v>
      </c>
      <c r="AU84" s="166" t="str">
        <f t="shared" ca="1" si="216"/>
        <v>-</v>
      </c>
      <c r="AV84" s="166" t="str">
        <f t="shared" ca="1" si="216"/>
        <v>-</v>
      </c>
      <c r="AW84" s="10"/>
      <c r="AX84" s="166" t="b">
        <f t="shared" si="217"/>
        <v>1</v>
      </c>
      <c r="AY84" s="168" t="b">
        <f t="shared" ref="AY84:BV95" ca="1" si="335">OFFSET(AY$5,$B84,0)</f>
        <v>1</v>
      </c>
      <c r="AZ84" s="168" t="b">
        <f t="shared" ca="1" si="335"/>
        <v>1</v>
      </c>
      <c r="BA84" s="167">
        <f t="shared" si="261"/>
        <v>3208</v>
      </c>
      <c r="BB84" s="168" t="str">
        <f t="shared" ca="1" si="335"/>
        <v>-</v>
      </c>
      <c r="BC84" s="168" t="str">
        <f t="shared" ca="1" si="335"/>
        <v>-</v>
      </c>
      <c r="BD84" s="168" t="str">
        <f t="shared" ca="1" si="335"/>
        <v>-</v>
      </c>
      <c r="BE84" s="168" t="str">
        <f t="shared" ca="1" si="335"/>
        <v>-</v>
      </c>
      <c r="BF84" s="168" t="str">
        <f t="shared" ca="1" si="335"/>
        <v>-</v>
      </c>
      <c r="BG84" s="168">
        <f t="shared" ca="1" si="335"/>
        <v>1</v>
      </c>
      <c r="BH84" s="168">
        <f t="shared" ca="1" si="335"/>
        <v>1</v>
      </c>
      <c r="BI84" s="168" t="str">
        <f t="shared" ca="1" si="335"/>
        <v>-</v>
      </c>
      <c r="BJ84" s="168" t="str">
        <f t="shared" ca="1" si="335"/>
        <v>-</v>
      </c>
      <c r="BK84" s="10"/>
      <c r="BL84" s="168" t="str">
        <f t="shared" ca="1" si="335"/>
        <v>-</v>
      </c>
      <c r="BM84" s="168" t="str">
        <f t="shared" ca="1" si="335"/>
        <v>-</v>
      </c>
      <c r="BN84" s="168" t="str">
        <f t="shared" ca="1" si="335"/>
        <v>-</v>
      </c>
      <c r="BO84" s="168" t="str">
        <f t="shared" ca="1" si="335"/>
        <v>-</v>
      </c>
      <c r="BP84" s="168" t="str">
        <f t="shared" ca="1" si="335"/>
        <v>-</v>
      </c>
      <c r="BQ84" s="168" t="str">
        <f t="shared" ca="1" si="335"/>
        <v>-</v>
      </c>
      <c r="BR84" s="168" t="str">
        <f t="shared" ca="1" si="335"/>
        <v>-</v>
      </c>
      <c r="BS84" s="168" t="str">
        <f t="shared" ca="1" si="335"/>
        <v>-</v>
      </c>
      <c r="BT84" s="168" t="str">
        <f t="shared" ca="1" si="335"/>
        <v>-</v>
      </c>
      <c r="BU84" s="168" t="str">
        <f t="shared" ca="1" si="335"/>
        <v>-</v>
      </c>
      <c r="BV84" s="168" t="str">
        <f t="shared" ca="1" si="335"/>
        <v>-</v>
      </c>
      <c r="BW84" s="166" t="str" cm="1">
        <f t="array" aca="1" ref="BW84" ca="1">INDEX(i.rev,$K84,BW$15)</f>
        <v>-</v>
      </c>
      <c r="BX84" s="166" t="str" cm="1">
        <f t="array" aca="1" ref="BX84" ca="1">INDEX(i.rev,$K84,BX$15)</f>
        <v>-</v>
      </c>
      <c r="BY84" s="166" t="str" cm="1">
        <f t="array" aca="1" ref="BY84" ca="1">INDEX(i.rev,$K84,BY$15)</f>
        <v>-</v>
      </c>
      <c r="BZ84" s="166" t="str" cm="1">
        <f t="array" aca="1" ref="BZ84" ca="1">INDEX(i.rev,$K84,BZ$15)</f>
        <v>-</v>
      </c>
      <c r="CA84" s="166" t="str" cm="1">
        <f t="array" aca="1" ref="CA84" ca="1">INDEX(i.rev,$K84,CA$15)</f>
        <v>-</v>
      </c>
      <c r="CB84" s="166" t="str" cm="1">
        <f t="array" aca="1" ref="CB84" ca="1">INDEX(i.rev,$K84,CB$15)</f>
        <v>-</v>
      </c>
      <c r="CC84" s="166" t="str" cm="1">
        <f t="array" aca="1" ref="CC84" ca="1">INDEX(i.rev,$K84,CC$15)</f>
        <v>-</v>
      </c>
      <c r="CD84" s="166" t="str" cm="1">
        <f t="array" aca="1" ref="CD84" ca="1">INDEX(i.rev,$K84,CD$15)</f>
        <v>-</v>
      </c>
      <c r="CE84" s="166" t="str" cm="1">
        <f t="array" aca="1" ref="CE84" ca="1">INDEX(i.rev,$K84,CE$15)</f>
        <v>-</v>
      </c>
      <c r="CF84" s="166" t="str" cm="1">
        <f t="array" aca="1" ref="CF84" ca="1">INDEX(i.rev,$K84,CF$15)</f>
        <v>-</v>
      </c>
      <c r="CG84" s="10"/>
      <c r="CH84" s="168" t="str">
        <f t="shared" ca="1" si="320"/>
        <v>-</v>
      </c>
      <c r="CI84" s="168" t="str">
        <f t="shared" ca="1" si="320"/>
        <v>-</v>
      </c>
      <c r="CJ84" s="168" t="str">
        <f t="shared" ca="1" si="320"/>
        <v>-</v>
      </c>
      <c r="CK84" s="168" t="str">
        <f t="shared" ref="CK84:DT97" ca="1" si="336">OFFSET(CK$5,$B84,0)</f>
        <v>-</v>
      </c>
      <c r="CL84" s="168" t="str">
        <f t="shared" ca="1" si="336"/>
        <v>-</v>
      </c>
      <c r="CM84" s="168" t="str">
        <f t="shared" ca="1" si="336"/>
        <v>-</v>
      </c>
      <c r="CN84" s="168" t="str">
        <f t="shared" ca="1" si="336"/>
        <v>-</v>
      </c>
      <c r="CO84" s="168" t="str">
        <f t="shared" ca="1" si="336"/>
        <v>-</v>
      </c>
      <c r="CP84" s="168">
        <f t="shared" ca="1" si="336"/>
        <v>1</v>
      </c>
      <c r="CQ84" s="168">
        <f t="shared" ca="1" si="336"/>
        <v>1</v>
      </c>
      <c r="CR84" s="168">
        <f t="shared" ca="1" si="336"/>
        <v>0</v>
      </c>
      <c r="CS84" s="168" t="str">
        <f t="shared" ca="1" si="336"/>
        <v>-</v>
      </c>
      <c r="CT84" s="168" t="str">
        <f t="shared" ca="1" si="336"/>
        <v>-</v>
      </c>
      <c r="CU84" s="168" t="str">
        <f t="shared" ca="1" si="336"/>
        <v>-</v>
      </c>
      <c r="CV84" s="168" t="str">
        <f t="shared" ca="1" si="336"/>
        <v>-</v>
      </c>
      <c r="CW84" s="168" t="str">
        <f t="shared" ca="1" si="336"/>
        <v>-</v>
      </c>
      <c r="CX84" s="168" t="str">
        <f t="shared" ca="1" si="336"/>
        <v>-</v>
      </c>
      <c r="CY84" s="168" t="str">
        <f t="shared" ca="1" si="336"/>
        <v>-</v>
      </c>
      <c r="CZ84" s="168">
        <f t="shared" ca="1" si="336"/>
        <v>0</v>
      </c>
      <c r="DA84" s="168" t="str">
        <f t="shared" ca="1" si="336"/>
        <v>-</v>
      </c>
      <c r="DB84" s="168" t="str">
        <f t="shared" ca="1" si="336"/>
        <v>-</v>
      </c>
      <c r="DC84" s="168" t="str">
        <f t="shared" ca="1" si="336"/>
        <v>-</v>
      </c>
      <c r="DD84" s="168" t="str">
        <f t="shared" ca="1" si="336"/>
        <v>-</v>
      </c>
      <c r="DE84" s="168" t="str">
        <f t="shared" ca="1" si="336"/>
        <v>-</v>
      </c>
      <c r="DF84" s="168">
        <f t="shared" ca="1" si="336"/>
        <v>0</v>
      </c>
      <c r="DG84" s="168">
        <f t="shared" ca="1" si="336"/>
        <v>0</v>
      </c>
      <c r="DH84" s="168">
        <f t="shared" ca="1" si="336"/>
        <v>0</v>
      </c>
      <c r="DI84" s="168">
        <f t="shared" ca="1" si="336"/>
        <v>0</v>
      </c>
      <c r="DJ84" s="168">
        <f t="shared" ca="1" si="336"/>
        <v>0</v>
      </c>
      <c r="DK84" s="168">
        <f t="shared" ca="1" si="336"/>
        <v>0</v>
      </c>
      <c r="DL84" s="168">
        <f t="shared" ca="1" si="336"/>
        <v>0</v>
      </c>
      <c r="DM84" s="168" t="str">
        <f t="shared" ca="1" si="336"/>
        <v>-</v>
      </c>
      <c r="DN84" s="168" t="str">
        <f t="shared" ca="1" si="336"/>
        <v>-</v>
      </c>
      <c r="DO84" s="168" t="str">
        <f t="shared" ca="1" si="336"/>
        <v>-</v>
      </c>
      <c r="DP84" s="168" t="str">
        <f t="shared" ca="1" si="336"/>
        <v>-</v>
      </c>
      <c r="DQ84" s="168" t="str">
        <f t="shared" ca="1" si="336"/>
        <v>-</v>
      </c>
      <c r="DR84" s="168" t="str">
        <f t="shared" ca="1" si="315"/>
        <v>-</v>
      </c>
      <c r="DS84" s="168" t="str">
        <f t="shared" ca="1" si="315"/>
        <v>-</v>
      </c>
      <c r="DT84" s="168" t="str">
        <f t="shared" ca="1" si="315"/>
        <v>-</v>
      </c>
      <c r="DU84" s="168" t="str">
        <f t="shared" ca="1" si="315"/>
        <v>-</v>
      </c>
      <c r="DV84" s="168" t="str">
        <f t="shared" ca="1" si="315"/>
        <v>-</v>
      </c>
      <c r="DW84" s="168" t="str">
        <f t="shared" ca="1" si="315"/>
        <v>-</v>
      </c>
      <c r="DX84" s="10"/>
      <c r="DY84" s="168">
        <f t="shared" ca="1" si="315"/>
        <v>1</v>
      </c>
      <c r="DZ84" s="168" t="str">
        <f t="shared" ca="1" si="315"/>
        <v>-</v>
      </c>
      <c r="EA84" s="168" t="str">
        <f t="shared" ca="1" si="315"/>
        <v>-</v>
      </c>
      <c r="EB84" s="168" t="str">
        <f t="shared" ca="1" si="315"/>
        <v>-</v>
      </c>
      <c r="EC84" s="168" t="str">
        <f t="shared" ca="1" si="315"/>
        <v>-</v>
      </c>
      <c r="ED84" s="168" t="b">
        <f t="shared" ca="1" si="315"/>
        <v>0</v>
      </c>
      <c r="EE84" s="168" t="str">
        <f t="shared" ca="1" si="315"/>
        <v>-</v>
      </c>
      <c r="EF84" s="168">
        <f t="shared" ca="1" si="315"/>
        <v>0</v>
      </c>
      <c r="EG84" s="168" t="str">
        <f t="shared" ca="1" si="315"/>
        <v>-</v>
      </c>
      <c r="EH84" s="166" cm="1">
        <f t="array" aca="1" ref="EH84" ca="1">INDEX(i.rev,$K84,EH$15)</f>
        <v>1</v>
      </c>
      <c r="EI84" s="168">
        <f t="shared" ca="1" si="316"/>
        <v>0</v>
      </c>
      <c r="EJ84" s="168">
        <f t="shared" ca="1" si="316"/>
        <v>1</v>
      </c>
      <c r="EK84" s="168">
        <f t="shared" ca="1" si="316"/>
        <v>0</v>
      </c>
      <c r="EL84" s="168">
        <f t="shared" ca="1" si="316"/>
        <v>1</v>
      </c>
      <c r="EM84" s="168">
        <f t="shared" ca="1" si="316"/>
        <v>1</v>
      </c>
      <c r="EN84" s="168">
        <f t="shared" ca="1" si="316"/>
        <v>1</v>
      </c>
      <c r="EO84" s="168">
        <f t="shared" ca="1" si="316"/>
        <v>0</v>
      </c>
      <c r="EP84" s="168">
        <f t="shared" ca="1" si="316"/>
        <v>0</v>
      </c>
      <c r="EQ84" s="168">
        <f t="shared" ca="1" si="316"/>
        <v>0</v>
      </c>
      <c r="ER84" s="168">
        <f t="shared" ca="1" si="316"/>
        <v>0</v>
      </c>
      <c r="ES84" s="168">
        <f t="shared" ca="1" si="316"/>
        <v>0</v>
      </c>
      <c r="ET84" s="168">
        <f t="shared" ca="1" si="316"/>
        <v>0</v>
      </c>
      <c r="EU84" s="168">
        <f t="shared" ca="1" si="316"/>
        <v>0</v>
      </c>
      <c r="EV84" s="168">
        <f t="shared" ca="1" si="316"/>
        <v>0</v>
      </c>
      <c r="EW84" s="168">
        <f t="shared" ca="1" si="316"/>
        <v>0</v>
      </c>
      <c r="EX84" s="168">
        <f t="shared" ca="1" si="316"/>
        <v>0</v>
      </c>
      <c r="EY84" s="166" cm="1">
        <f t="array" aca="1" ref="EY84" ca="1">INDEX(i.rev,$K84,EY$15)</f>
        <v>0</v>
      </c>
      <c r="EZ84" s="168">
        <f t="shared" ca="1" si="297"/>
        <v>0</v>
      </c>
      <c r="FA84" s="166" cm="1">
        <f t="array" aca="1" ref="FA84" ca="1">INDEX(i.rev,$K84,FA$15)</f>
        <v>1</v>
      </c>
      <c r="FB84" s="168">
        <f t="shared" ca="1" si="324"/>
        <v>0</v>
      </c>
      <c r="FC84" s="168">
        <f t="shared" ca="1" si="324"/>
        <v>0</v>
      </c>
      <c r="FD84" s="168">
        <f t="shared" ca="1" si="324"/>
        <v>0</v>
      </c>
      <c r="FE84" s="168">
        <f t="shared" ca="1" si="324"/>
        <v>0</v>
      </c>
      <c r="FF84" s="168">
        <f t="shared" ca="1" si="324"/>
        <v>0</v>
      </c>
      <c r="FG84" s="168">
        <f t="shared" ca="1" si="324"/>
        <v>0</v>
      </c>
      <c r="FH84" s="168">
        <f t="shared" ca="1" si="324"/>
        <v>0</v>
      </c>
      <c r="FI84" s="10">
        <v>0.15</v>
      </c>
      <c r="FJ84" s="168" t="str">
        <f t="shared" ref="FJ84:FK99" ca="1" si="337">OFFSET(FJ$5,$B84,0)</f>
        <v>-</v>
      </c>
      <c r="FK84" s="168" t="str">
        <f t="shared" ca="1" si="337"/>
        <v>-</v>
      </c>
      <c r="FL84" s="199" t="b">
        <f>TRUE</f>
        <v>1</v>
      </c>
      <c r="FM84" s="201">
        <f>$FM$44*FI84</f>
        <v>5.25</v>
      </c>
      <c r="FN84" s="168" t="str">
        <f t="shared" ca="1" si="321"/>
        <v>-</v>
      </c>
      <c r="FO84" s="166" t="b">
        <f t="shared" si="223"/>
        <v>0</v>
      </c>
      <c r="FP84" s="166" t="b">
        <f t="shared" si="223"/>
        <v>0</v>
      </c>
      <c r="FQ84" s="166" t="b">
        <f t="shared" si="223"/>
        <v>1</v>
      </c>
      <c r="FR84" s="168">
        <f t="shared" ca="1" si="324"/>
        <v>0</v>
      </c>
      <c r="FS84" s="166">
        <f t="shared" ca="1" si="224"/>
        <v>1</v>
      </c>
      <c r="FT84" s="166">
        <f t="shared" ca="1" si="224"/>
        <v>1</v>
      </c>
      <c r="FU84" s="168" t="str">
        <f t="shared" ca="1" si="324"/>
        <v>-</v>
      </c>
      <c r="FV84" s="168" t="str">
        <f t="shared" ca="1" si="324"/>
        <v>-</v>
      </c>
      <c r="FW84" s="168" t="str">
        <f t="shared" ca="1" si="324"/>
        <v>-</v>
      </c>
      <c r="FX84" s="168" t="str">
        <f t="shared" ca="1" si="324"/>
        <v>-</v>
      </c>
      <c r="FY84" s="168" t="str">
        <f t="shared" ca="1" si="324"/>
        <v>-</v>
      </c>
      <c r="FZ84" s="168" t="str">
        <f t="shared" ca="1" si="324"/>
        <v>-</v>
      </c>
      <c r="GA84" s="168" t="str">
        <f t="shared" ca="1" si="324"/>
        <v>-</v>
      </c>
      <c r="GB84" s="168" t="str">
        <f t="shared" ca="1" si="324"/>
        <v>-</v>
      </c>
      <c r="GC84" s="168" t="str">
        <f t="shared" ca="1" si="324"/>
        <v>-</v>
      </c>
      <c r="GD84" s="168" t="b">
        <f t="shared" ca="1" si="324"/>
        <v>1</v>
      </c>
      <c r="GE84" s="168" t="str">
        <f t="shared" ca="1" si="324"/>
        <v>-</v>
      </c>
      <c r="GF84" s="168" t="str">
        <f t="shared" ca="1" si="324"/>
        <v>-</v>
      </c>
      <c r="GG84" s="168" t="str">
        <f t="shared" ca="1" si="225"/>
        <v>-</v>
      </c>
      <c r="GH84" s="168" t="str">
        <f t="shared" ca="1" si="226"/>
        <v>-</v>
      </c>
      <c r="GI84" s="168" t="str">
        <f t="shared" ca="1" si="226"/>
        <v>-</v>
      </c>
      <c r="GJ84" s="168" t="str">
        <f t="shared" ca="1" si="226"/>
        <v>-</v>
      </c>
      <c r="GK84" s="168" t="str">
        <f t="shared" ca="1" si="226"/>
        <v>-</v>
      </c>
      <c r="GL84" s="168" t="str">
        <f t="shared" ca="1" si="226"/>
        <v>-</v>
      </c>
      <c r="GM84" s="168" t="str">
        <f t="shared" ca="1" si="226"/>
        <v>-</v>
      </c>
      <c r="GN84" s="168" t="str">
        <f t="shared" ca="1" si="226"/>
        <v>-</v>
      </c>
      <c r="GO84" s="168" t="str">
        <f t="shared" ca="1" si="226"/>
        <v>-</v>
      </c>
      <c r="GP84" s="168" t="str">
        <f t="shared" ca="1" si="226"/>
        <v>-</v>
      </c>
      <c r="GQ84" s="168" t="str">
        <f t="shared" ca="1" si="226"/>
        <v>-</v>
      </c>
      <c r="GR84" s="168" t="str">
        <f t="shared" ca="1" si="226"/>
        <v>-</v>
      </c>
      <c r="GS84" s="168">
        <f t="shared" ca="1" si="226"/>
        <v>500</v>
      </c>
      <c r="GT84" s="168">
        <f t="shared" ref="GT84:GW107" ca="1" si="338">OFFSET(GT$5,$B84,0)</f>
        <v>500</v>
      </c>
      <c r="GU84" s="168" t="str">
        <f t="shared" ca="1" si="338"/>
        <v>-</v>
      </c>
      <c r="GV84" s="168" t="str">
        <f t="shared" ca="1" si="338"/>
        <v>-</v>
      </c>
      <c r="GW84" s="168" t="str">
        <f t="shared" ca="1" si="338"/>
        <v>-</v>
      </c>
      <c r="GX84" s="193" t="b">
        <v>1</v>
      </c>
      <c r="GY84" s="193">
        <v>0</v>
      </c>
      <c r="GZ84" s="193">
        <v>30</v>
      </c>
      <c r="HA84" s="193">
        <v>30</v>
      </c>
      <c r="HB84" s="193">
        <v>0</v>
      </c>
      <c r="HC84" s="193">
        <v>0</v>
      </c>
      <c r="HD84" s="193">
        <v>30</v>
      </c>
      <c r="HE84" s="193">
        <v>0</v>
      </c>
      <c r="HF84" s="193">
        <v>0</v>
      </c>
      <c r="HG84" s="193">
        <v>30</v>
      </c>
      <c r="HH84" s="193">
        <v>30</v>
      </c>
      <c r="HI84" s="193">
        <v>0</v>
      </c>
      <c r="HJ84" s="193">
        <v>0</v>
      </c>
      <c r="HK84" s="193">
        <v>0</v>
      </c>
      <c r="HL84" s="193">
        <v>0</v>
      </c>
      <c r="HM84" s="193">
        <v>0</v>
      </c>
      <c r="HN84" s="193">
        <v>131.36000000000001</v>
      </c>
      <c r="HO84" s="193">
        <v>0</v>
      </c>
      <c r="HP84" s="193">
        <v>131.36000000000001</v>
      </c>
      <c r="HQ84" s="193">
        <v>131.36000000000001</v>
      </c>
      <c r="HR84" s="193">
        <v>0</v>
      </c>
      <c r="HS84" s="193">
        <v>131.36000000000001</v>
      </c>
      <c r="HT84" s="193">
        <v>131.36000000000001</v>
      </c>
      <c r="HU84" s="193">
        <v>0</v>
      </c>
      <c r="HV84" s="193">
        <v>0</v>
      </c>
      <c r="HW84" s="193">
        <v>131.36000000000001</v>
      </c>
      <c r="HX84" s="193">
        <v>131.36000000000001</v>
      </c>
      <c r="HY84" s="193">
        <v>89.55</v>
      </c>
      <c r="HZ84" s="193">
        <v>131.36000000000001</v>
      </c>
      <c r="IA84" s="193">
        <v>89.55</v>
      </c>
      <c r="IB84" s="193">
        <v>150</v>
      </c>
      <c r="IC84" s="193">
        <v>150</v>
      </c>
      <c r="ID84" s="193">
        <v>0</v>
      </c>
      <c r="IE84" s="193">
        <v>0</v>
      </c>
      <c r="IF84" s="193">
        <v>150</v>
      </c>
      <c r="IG84" s="193">
        <v>0</v>
      </c>
      <c r="IH84" s="193">
        <v>0</v>
      </c>
      <c r="II84" s="193">
        <v>150</v>
      </c>
      <c r="IJ84" s="193">
        <v>150</v>
      </c>
      <c r="IK84" s="193">
        <v>0</v>
      </c>
      <c r="IL84" s="193">
        <v>0</v>
      </c>
      <c r="IM84" s="193">
        <v>0</v>
      </c>
      <c r="IN84" s="193">
        <v>0</v>
      </c>
      <c r="IO84" s="193">
        <v>0</v>
      </c>
      <c r="IP84" s="193">
        <v>0</v>
      </c>
      <c r="IQ84" s="193">
        <v>0</v>
      </c>
      <c r="IR84" s="193">
        <v>0</v>
      </c>
      <c r="IS84" s="193">
        <v>0</v>
      </c>
      <c r="IT84" s="193">
        <v>0</v>
      </c>
      <c r="IU84" s="193">
        <v>0</v>
      </c>
      <c r="IV84" s="193">
        <v>0</v>
      </c>
      <c r="IW84" s="193">
        <v>0</v>
      </c>
      <c r="IX84" s="193">
        <v>0</v>
      </c>
      <c r="IY84" s="193">
        <v>0</v>
      </c>
      <c r="IZ84" s="10"/>
      <c r="JA84" s="166">
        <f t="shared" ca="1" si="229"/>
        <v>4.4999999999999998E-2</v>
      </c>
      <c r="JB84" s="166">
        <f t="shared" ca="1" si="230"/>
        <v>4.4999999999999998E-2</v>
      </c>
      <c r="JC84" s="168">
        <f t="shared" ca="1" si="330"/>
        <v>1</v>
      </c>
      <c r="JD84" s="168">
        <f t="shared" ca="1" si="330"/>
        <v>0</v>
      </c>
      <c r="JE84" s="168">
        <f t="shared" ca="1" si="330"/>
        <v>1</v>
      </c>
      <c r="JF84" s="168">
        <f t="shared" ca="1" si="330"/>
        <v>1</v>
      </c>
      <c r="JG84" s="168">
        <f t="shared" ca="1" si="330"/>
        <v>0</v>
      </c>
      <c r="JH84" s="168">
        <f t="shared" ca="1" si="330"/>
        <v>70</v>
      </c>
      <c r="JI84" s="168">
        <f t="shared" ca="1" si="330"/>
        <v>50</v>
      </c>
      <c r="JJ84" s="168">
        <f t="shared" ca="1" si="330"/>
        <v>70</v>
      </c>
      <c r="JK84" s="168">
        <f t="shared" ca="1" si="330"/>
        <v>50</v>
      </c>
      <c r="JL84" s="166">
        <f t="shared" ca="1" si="299"/>
        <v>1</v>
      </c>
      <c r="JM84" s="166">
        <f t="shared" ca="1" si="300"/>
        <v>1</v>
      </c>
      <c r="JN84" s="166">
        <f t="shared" ca="1" si="301"/>
        <v>1</v>
      </c>
      <c r="JO84" s="166">
        <f t="shared" ca="1" si="232"/>
        <v>1</v>
      </c>
      <c r="JP84" s="166">
        <f t="shared" ca="1" si="232"/>
        <v>1</v>
      </c>
      <c r="JQ84" s="168">
        <f t="shared" ca="1" si="330"/>
        <v>1</v>
      </c>
      <c r="JR84" s="10"/>
      <c r="JS84" s="168">
        <f t="shared" ca="1" si="330"/>
        <v>1</v>
      </c>
      <c r="JT84" s="166">
        <f t="shared" si="233"/>
        <v>1</v>
      </c>
      <c r="JU84" s="168">
        <f t="shared" ca="1" si="330"/>
        <v>1</v>
      </c>
      <c r="JV84" s="168">
        <f t="shared" ca="1" si="330"/>
        <v>1</v>
      </c>
      <c r="JW84" s="168">
        <f t="shared" ca="1" si="330"/>
        <v>1</v>
      </c>
      <c r="JX84" s="168">
        <f t="shared" ca="1" si="330"/>
        <v>1</v>
      </c>
      <c r="JY84" s="168">
        <f t="shared" ca="1" si="330"/>
        <v>1</v>
      </c>
      <c r="JZ84" s="168">
        <f t="shared" ca="1" si="330"/>
        <v>1</v>
      </c>
      <c r="KA84" s="166">
        <f t="shared" si="234"/>
        <v>1</v>
      </c>
      <c r="KB84" s="166">
        <f t="shared" ca="1" si="235"/>
        <v>1</v>
      </c>
      <c r="KC84" s="166">
        <f t="shared" ca="1" si="236"/>
        <v>1</v>
      </c>
      <c r="KD84" s="166" t="str">
        <f t="shared" ca="1" si="237"/>
        <v>-</v>
      </c>
      <c r="KE84" s="166" t="str">
        <f t="shared" ca="1" si="238"/>
        <v>-</v>
      </c>
      <c r="KF84" s="166" t="str">
        <f t="shared" ca="1" si="239"/>
        <v>-</v>
      </c>
      <c r="KG84" s="166" t="b">
        <f t="shared" ca="1" si="240"/>
        <v>0</v>
      </c>
      <c r="KH84" s="168">
        <f t="shared" ca="1" si="330"/>
        <v>0</v>
      </c>
      <c r="KI84" s="27">
        <v>0</v>
      </c>
    </row>
    <row r="85" spans="1:295" s="148" customFormat="1" outlineLevel="1">
      <c r="A85" s="126">
        <f t="shared" si="13"/>
        <v>80</v>
      </c>
      <c r="B85" s="126">
        <f t="shared" si="292"/>
        <v>13</v>
      </c>
      <c r="C85" s="148">
        <v>103</v>
      </c>
      <c r="D85" s="148" t="s">
        <v>884</v>
      </c>
      <c r="E85" s="148" t="b">
        <v>1</v>
      </c>
      <c r="F85" s="148" t="b">
        <v>0</v>
      </c>
      <c r="G85" s="148" t="b">
        <f t="shared" si="323"/>
        <v>1</v>
      </c>
      <c r="H85" s="144">
        <v>3</v>
      </c>
      <c r="I85" s="32">
        <v>2</v>
      </c>
      <c r="J85" s="144">
        <f t="shared" ca="1" si="311"/>
        <v>1</v>
      </c>
      <c r="K85" s="144">
        <f t="shared" ca="1" si="311"/>
        <v>1</v>
      </c>
      <c r="L85" s="144">
        <f t="shared" ca="1" si="311"/>
        <v>1</v>
      </c>
      <c r="M85" s="144">
        <f t="shared" ca="1" si="311"/>
        <v>1</v>
      </c>
      <c r="N85" s="144">
        <f t="shared" ca="1" si="311"/>
        <v>1</v>
      </c>
      <c r="O85" s="144">
        <f t="shared" ca="1" si="311"/>
        <v>1</v>
      </c>
      <c r="P85" s="144">
        <f t="shared" ca="1" si="311"/>
        <v>1</v>
      </c>
      <c r="Q85" s="144">
        <f t="shared" ca="1" si="311"/>
        <v>1</v>
      </c>
      <c r="R85" s="144">
        <f t="shared" ca="1" si="311"/>
        <v>2</v>
      </c>
      <c r="S85" s="144">
        <f t="shared" ca="1" si="311"/>
        <v>1</v>
      </c>
      <c r="T85" s="144">
        <f t="shared" ca="1" si="311"/>
        <v>1</v>
      </c>
      <c r="U85" s="144">
        <f t="shared" ca="1" si="311"/>
        <v>1</v>
      </c>
      <c r="V85" s="144">
        <f t="shared" ca="1" si="311"/>
        <v>1</v>
      </c>
      <c r="W85" s="144">
        <f t="shared" ca="1" si="311"/>
        <v>1</v>
      </c>
      <c r="X85" s="144">
        <f t="shared" ca="1" si="311"/>
        <v>1</v>
      </c>
      <c r="Y85" s="144">
        <f t="shared" ca="1" si="311"/>
        <v>1</v>
      </c>
      <c r="AA85" s="162" t="str" cm="1">
        <f t="array" aca="1" ref="AA85" ca="1">TEXT(LEFT(OFFSET(AA85,-1,0),5)+1,"00000")&amp;MID(OFFSET(AA85,-1,0),6,FIND(" ",OFFSET(AA85,-1,0),7)-5)
&amp;INDEX(DataMaster!$B$10:$B$12,$I85)&amp;IF($J85=1,""," Risk"&amp;INDEX(i.risk_aversion,$J85,1))&amp;IF($K85=1,""," REV"&amp;INDEX(DataMaster!$B$54:$B$58,$K85))&amp;IF($L85=1,""," Minroe"&amp;INDEX(minroe,$L85))&amp;IF($M85=1,""," Overdraw"&amp;INDEX(overdraw,$M85))
&amp;IF($N85=1,""," Mach"&amp;INDEX(i.mach_option,$N85))
&amp;IF($O85=1,""," Interest"&amp;INDEX(i.interest_rate,$O85))&amp;IF($P85=1,""," Opp cost"&amp;INDEX(i.opp_cost_capital,$P85))&amp;IF($Q85=1,""," Casual_ub"&amp;INDEX(i.casual_ub,$Q85))&amp;IF($R85=1,""," Cropgraze"&amp;INDEX(i.cropgraze_inc,$R85))
&amp;IF($S85=1,""," Yield"&amp;INDEX(i.all_rot_yield,$S85))&amp;IF($T85=1,""," Pasture"&amp;INDEX(i.pasture_prod,$T85))&amp;IF($U85=1,""," Scan"&amp;INDEX(i.scan,$U85))
&amp;IF($JL85=1,""," WP"&amp;TEXT($JL85*100,"000p"))&amp;IF($JM85=1,""," MP"&amp;TEXT($JM85*100,"000p"))&amp;IF($JN85=1,""," GP"&amp;TEXT($JN85*100,"000p"))&amp;IF($JO85=1,""," Can"&amp;TEXT($JO85*100,"000p"))
&amp;" (F"&amp;3+IFERROR(1*$CH85,0)+IFERROR(1*$CI85,0)&amp;3-IFERROR(1*NOT($CK85),0)&amp;"N"&amp;$CP85&amp;$CQ85&amp;")"
&amp;IFERROR(" pas%"&amp;FK85/2130*100,"")&amp;IFERROR(" SR "&amp;FM85/1,"")&amp;IFERROR(" Sup "&amp;FN85/1,"")&amp;IF(JH85=50," 50 percentile prices","")&amp;IFERROR(" Min_sale_age_"&amp;GV85/1,"")&amp;IF($GX85=TRUE," Rot_constrained","")</f>
        <v>612630032 DSP CropgrazeFALSE (F33N11) SR 10.5 Rot_constrained</v>
      </c>
      <c r="AB85" s="10" t="str">
        <f ca="1">IF(COUNTIF(AA$5:AA85,AA85)=1,"-","Dup")</f>
        <v>-</v>
      </c>
      <c r="AC85" s="10"/>
      <c r="AD85" s="167" t="b">
        <v>0</v>
      </c>
      <c r="AE85" s="167" t="b">
        <v>0</v>
      </c>
      <c r="AF85" s="167" t="b">
        <v>0</v>
      </c>
      <c r="AG85" s="167" t="b">
        <v>0</v>
      </c>
      <c r="AH85" s="167" t="b">
        <v>0</v>
      </c>
      <c r="AI85" s="167" t="b">
        <v>1</v>
      </c>
      <c r="AJ85" s="10"/>
      <c r="AK85" s="166" t="b">
        <f t="shared" si="328"/>
        <v>0</v>
      </c>
      <c r="AL85" s="166" t="str">
        <f t="shared" si="328"/>
        <v>-</v>
      </c>
      <c r="AM85" s="166" t="b">
        <f t="shared" si="328"/>
        <v>0</v>
      </c>
      <c r="AN85" s="166" t="b">
        <f t="shared" si="328"/>
        <v>1</v>
      </c>
      <c r="AO85" s="166" t="b">
        <f t="shared" si="328"/>
        <v>0</v>
      </c>
      <c r="AP85" s="166" t="b">
        <f t="shared" si="328"/>
        <v>0</v>
      </c>
      <c r="AQ85" s="166">
        <f t="shared" ca="1" si="215"/>
        <v>0</v>
      </c>
      <c r="AR85" s="166" t="b">
        <f t="shared" ca="1" si="216"/>
        <v>0</v>
      </c>
      <c r="AS85" s="166" t="b">
        <f t="shared" ca="1" si="216"/>
        <v>0</v>
      </c>
      <c r="AT85" s="166" t="str">
        <f t="shared" ca="1" si="216"/>
        <v>-</v>
      </c>
      <c r="AU85" s="166" t="str">
        <f t="shared" ca="1" si="216"/>
        <v>-</v>
      </c>
      <c r="AV85" s="166" t="str">
        <f t="shared" ca="1" si="216"/>
        <v>-</v>
      </c>
      <c r="AW85" s="10"/>
      <c r="AX85" s="166" t="b">
        <f t="shared" si="217"/>
        <v>1</v>
      </c>
      <c r="AY85" s="168" t="b">
        <f t="shared" ca="1" si="335"/>
        <v>1</v>
      </c>
      <c r="AZ85" s="168" t="b">
        <f t="shared" ca="1" si="335"/>
        <v>1</v>
      </c>
      <c r="BA85" s="167">
        <f t="shared" si="261"/>
        <v>3208</v>
      </c>
      <c r="BB85" s="168" t="str">
        <f t="shared" ca="1" si="335"/>
        <v>-</v>
      </c>
      <c r="BC85" s="168" t="str">
        <f t="shared" ca="1" si="335"/>
        <v>-</v>
      </c>
      <c r="BD85" s="168" t="str">
        <f t="shared" ca="1" si="335"/>
        <v>-</v>
      </c>
      <c r="BE85" s="168" t="str">
        <f t="shared" ca="1" si="335"/>
        <v>-</v>
      </c>
      <c r="BF85" s="168" t="str">
        <f t="shared" ca="1" si="335"/>
        <v>-</v>
      </c>
      <c r="BG85" s="168">
        <f t="shared" ca="1" si="335"/>
        <v>1</v>
      </c>
      <c r="BH85" s="168">
        <f t="shared" ca="1" si="335"/>
        <v>1</v>
      </c>
      <c r="BI85" s="168" t="str">
        <f t="shared" ca="1" si="335"/>
        <v>-</v>
      </c>
      <c r="BJ85" s="168" t="str">
        <f t="shared" ca="1" si="335"/>
        <v>-</v>
      </c>
      <c r="BK85" s="10"/>
      <c r="BL85" s="168" t="str">
        <f t="shared" ca="1" si="335"/>
        <v>-</v>
      </c>
      <c r="BM85" s="168" t="str">
        <f t="shared" ca="1" si="335"/>
        <v>-</v>
      </c>
      <c r="BN85" s="168" t="str">
        <f t="shared" ca="1" si="335"/>
        <v>-</v>
      </c>
      <c r="BO85" s="168" t="str">
        <f t="shared" ca="1" si="335"/>
        <v>-</v>
      </c>
      <c r="BP85" s="168" t="str">
        <f t="shared" ca="1" si="335"/>
        <v>-</v>
      </c>
      <c r="BQ85" s="168" t="str">
        <f t="shared" ca="1" si="335"/>
        <v>-</v>
      </c>
      <c r="BR85" s="168" t="str">
        <f t="shared" ca="1" si="335"/>
        <v>-</v>
      </c>
      <c r="BS85" s="168" t="str">
        <f t="shared" ca="1" si="335"/>
        <v>-</v>
      </c>
      <c r="BT85" s="168" t="str">
        <f t="shared" ca="1" si="335"/>
        <v>-</v>
      </c>
      <c r="BU85" s="168" t="str">
        <f t="shared" ca="1" si="335"/>
        <v>-</v>
      </c>
      <c r="BV85" s="168" t="str">
        <f t="shared" ca="1" si="335"/>
        <v>-</v>
      </c>
      <c r="BW85" s="166" t="str" cm="1">
        <f t="array" aca="1" ref="BW85" ca="1">INDEX(i.rev,$K85,BW$15)</f>
        <v>-</v>
      </c>
      <c r="BX85" s="166" t="str" cm="1">
        <f t="array" aca="1" ref="BX85" ca="1">INDEX(i.rev,$K85,BX$15)</f>
        <v>-</v>
      </c>
      <c r="BY85" s="166" t="str" cm="1">
        <f t="array" aca="1" ref="BY85" ca="1">INDEX(i.rev,$K85,BY$15)</f>
        <v>-</v>
      </c>
      <c r="BZ85" s="166" t="str" cm="1">
        <f t="array" aca="1" ref="BZ85" ca="1">INDEX(i.rev,$K85,BZ$15)</f>
        <v>-</v>
      </c>
      <c r="CA85" s="166" t="str" cm="1">
        <f t="array" aca="1" ref="CA85" ca="1">INDEX(i.rev,$K85,CA$15)</f>
        <v>-</v>
      </c>
      <c r="CB85" s="166" t="str" cm="1">
        <f t="array" aca="1" ref="CB85" ca="1">INDEX(i.rev,$K85,CB$15)</f>
        <v>-</v>
      </c>
      <c r="CC85" s="166" t="str" cm="1">
        <f t="array" aca="1" ref="CC85" ca="1">INDEX(i.rev,$K85,CC$15)</f>
        <v>-</v>
      </c>
      <c r="CD85" s="166" t="str" cm="1">
        <f t="array" aca="1" ref="CD85" ca="1">INDEX(i.rev,$K85,CD$15)</f>
        <v>-</v>
      </c>
      <c r="CE85" s="166" t="str" cm="1">
        <f t="array" aca="1" ref="CE85" ca="1">INDEX(i.rev,$K85,CE$15)</f>
        <v>-</v>
      </c>
      <c r="CF85" s="166" t="str" cm="1">
        <f t="array" aca="1" ref="CF85" ca="1">INDEX(i.rev,$K85,CF$15)</f>
        <v>-</v>
      </c>
      <c r="CG85" s="10"/>
      <c r="CH85" s="168" t="str">
        <f t="shared" ref="CH85:DA98" ca="1" si="339">OFFSET(CH$5,$B85,0)</f>
        <v>-</v>
      </c>
      <c r="CI85" s="168" t="str">
        <f t="shared" ca="1" si="339"/>
        <v>-</v>
      </c>
      <c r="CJ85" s="168" t="str">
        <f t="shared" ca="1" si="339"/>
        <v>-</v>
      </c>
      <c r="CK85" s="168" t="str">
        <f t="shared" ca="1" si="339"/>
        <v>-</v>
      </c>
      <c r="CL85" s="168" t="str">
        <f t="shared" ca="1" si="282"/>
        <v>-</v>
      </c>
      <c r="CM85" s="168" t="str">
        <f t="shared" ca="1" si="282"/>
        <v>-</v>
      </c>
      <c r="CN85" s="168" t="str">
        <f t="shared" ca="1" si="282"/>
        <v>-</v>
      </c>
      <c r="CO85" s="168" t="str">
        <f t="shared" ca="1" si="282"/>
        <v>-</v>
      </c>
      <c r="CP85" s="168">
        <f t="shared" ca="1" si="282"/>
        <v>1</v>
      </c>
      <c r="CQ85" s="168">
        <f t="shared" ca="1" si="282"/>
        <v>1</v>
      </c>
      <c r="CR85" s="168">
        <f t="shared" ca="1" si="282"/>
        <v>0</v>
      </c>
      <c r="CS85" s="168" t="str">
        <f t="shared" ca="1" si="282"/>
        <v>-</v>
      </c>
      <c r="CT85" s="168" t="str">
        <f t="shared" ca="1" si="282"/>
        <v>-</v>
      </c>
      <c r="CU85" s="168" t="str">
        <f t="shared" ca="1" si="282"/>
        <v>-</v>
      </c>
      <c r="CV85" s="168" t="str">
        <f t="shared" ca="1" si="282"/>
        <v>-</v>
      </c>
      <c r="CW85" s="168" t="str">
        <f t="shared" ca="1" si="282"/>
        <v>-</v>
      </c>
      <c r="CX85" s="168" t="str">
        <f t="shared" ca="1" si="282"/>
        <v>-</v>
      </c>
      <c r="CY85" s="168" t="str">
        <f t="shared" ca="1" si="282"/>
        <v>-</v>
      </c>
      <c r="CZ85" s="168">
        <f t="shared" ca="1" si="282"/>
        <v>0</v>
      </c>
      <c r="DA85" s="168" t="str">
        <f t="shared" ca="1" si="336"/>
        <v>-</v>
      </c>
      <c r="DB85" s="168" t="str">
        <f t="shared" ca="1" si="336"/>
        <v>-</v>
      </c>
      <c r="DC85" s="168" t="str">
        <f t="shared" ca="1" si="336"/>
        <v>-</v>
      </c>
      <c r="DD85" s="168" t="str">
        <f t="shared" ca="1" si="336"/>
        <v>-</v>
      </c>
      <c r="DE85" s="168" t="str">
        <f t="shared" ca="1" si="336"/>
        <v>-</v>
      </c>
      <c r="DF85" s="168">
        <f t="shared" ca="1" si="336"/>
        <v>0</v>
      </c>
      <c r="DG85" s="168">
        <f t="shared" ca="1" si="336"/>
        <v>0</v>
      </c>
      <c r="DH85" s="168">
        <f t="shared" ca="1" si="336"/>
        <v>0</v>
      </c>
      <c r="DI85" s="168">
        <f t="shared" ca="1" si="336"/>
        <v>0</v>
      </c>
      <c r="DJ85" s="168">
        <f t="shared" ca="1" si="336"/>
        <v>0</v>
      </c>
      <c r="DK85" s="168">
        <f t="shared" ca="1" si="336"/>
        <v>0</v>
      </c>
      <c r="DL85" s="168">
        <f t="shared" ca="1" si="336"/>
        <v>0</v>
      </c>
      <c r="DM85" s="168" t="str">
        <f t="shared" ca="1" si="336"/>
        <v>-</v>
      </c>
      <c r="DN85" s="168" t="str">
        <f t="shared" ca="1" si="336"/>
        <v>-</v>
      </c>
      <c r="DO85" s="168" t="str">
        <f t="shared" ca="1" si="336"/>
        <v>-</v>
      </c>
      <c r="DP85" s="168" t="str">
        <f t="shared" ca="1" si="336"/>
        <v>-</v>
      </c>
      <c r="DQ85" s="168" t="str">
        <f t="shared" ca="1" si="336"/>
        <v>-</v>
      </c>
      <c r="DR85" s="168" t="str">
        <f t="shared" ca="1" si="315"/>
        <v>-</v>
      </c>
      <c r="DS85" s="168" t="str">
        <f t="shared" ca="1" si="315"/>
        <v>-</v>
      </c>
      <c r="DT85" s="168" t="str">
        <f t="shared" ca="1" si="315"/>
        <v>-</v>
      </c>
      <c r="DU85" s="168" t="str">
        <f t="shared" ca="1" si="315"/>
        <v>-</v>
      </c>
      <c r="DV85" s="168" t="str">
        <f t="shared" ca="1" si="315"/>
        <v>-</v>
      </c>
      <c r="DW85" s="168" t="str">
        <f t="shared" ca="1" si="315"/>
        <v>-</v>
      </c>
      <c r="DX85" s="10"/>
      <c r="DY85" s="168">
        <f t="shared" ca="1" si="315"/>
        <v>1</v>
      </c>
      <c r="DZ85" s="168" t="str">
        <f t="shared" ca="1" si="315"/>
        <v>-</v>
      </c>
      <c r="EA85" s="168" t="str">
        <f t="shared" ca="1" si="315"/>
        <v>-</v>
      </c>
      <c r="EB85" s="168" t="str">
        <f t="shared" ca="1" si="315"/>
        <v>-</v>
      </c>
      <c r="EC85" s="168" t="str">
        <f t="shared" ca="1" si="315"/>
        <v>-</v>
      </c>
      <c r="ED85" s="168" t="b">
        <f t="shared" ca="1" si="315"/>
        <v>0</v>
      </c>
      <c r="EE85" s="168" t="str">
        <f t="shared" ca="1" si="315"/>
        <v>-</v>
      </c>
      <c r="EF85" s="168">
        <f t="shared" ca="1" si="315"/>
        <v>0</v>
      </c>
      <c r="EG85" s="168" t="str">
        <f t="shared" ca="1" si="315"/>
        <v>-</v>
      </c>
      <c r="EH85" s="166" cm="1">
        <f t="array" aca="1" ref="EH85" ca="1">INDEX(i.rev,$K85,EH$15)</f>
        <v>1</v>
      </c>
      <c r="EI85" s="168">
        <f t="shared" ca="1" si="316"/>
        <v>0</v>
      </c>
      <c r="EJ85" s="168">
        <f t="shared" ca="1" si="316"/>
        <v>1</v>
      </c>
      <c r="EK85" s="168">
        <f t="shared" ca="1" si="316"/>
        <v>0</v>
      </c>
      <c r="EL85" s="168">
        <f t="shared" ca="1" si="316"/>
        <v>1</v>
      </c>
      <c r="EM85" s="168">
        <f t="shared" ca="1" si="316"/>
        <v>1</v>
      </c>
      <c r="EN85" s="168">
        <f t="shared" ca="1" si="316"/>
        <v>1</v>
      </c>
      <c r="EO85" s="168">
        <f t="shared" ca="1" si="316"/>
        <v>0</v>
      </c>
      <c r="EP85" s="168">
        <f t="shared" ca="1" si="316"/>
        <v>0</v>
      </c>
      <c r="EQ85" s="168">
        <f t="shared" ca="1" si="316"/>
        <v>0</v>
      </c>
      <c r="ER85" s="168">
        <f t="shared" ca="1" si="316"/>
        <v>0</v>
      </c>
      <c r="ES85" s="168">
        <f t="shared" ca="1" si="316"/>
        <v>0</v>
      </c>
      <c r="ET85" s="168">
        <f t="shared" ca="1" si="316"/>
        <v>0</v>
      </c>
      <c r="EU85" s="168">
        <f t="shared" ca="1" si="316"/>
        <v>0</v>
      </c>
      <c r="EV85" s="168">
        <f t="shared" ca="1" si="316"/>
        <v>0</v>
      </c>
      <c r="EW85" s="168">
        <f t="shared" ca="1" si="316"/>
        <v>0</v>
      </c>
      <c r="EX85" s="168">
        <f t="shared" ca="1" si="316"/>
        <v>0</v>
      </c>
      <c r="EY85" s="166" cm="1">
        <f t="array" aca="1" ref="EY85" ca="1">INDEX(i.rev,$K85,EY$15)</f>
        <v>0</v>
      </c>
      <c r="EZ85" s="168">
        <f t="shared" ca="1" si="297"/>
        <v>0</v>
      </c>
      <c r="FA85" s="166" cm="1">
        <f t="array" aca="1" ref="FA85" ca="1">INDEX(i.rev,$K85,FA$15)</f>
        <v>1</v>
      </c>
      <c r="FB85" s="168">
        <f t="shared" ca="1" si="324"/>
        <v>0</v>
      </c>
      <c r="FC85" s="168">
        <f t="shared" ca="1" si="324"/>
        <v>0</v>
      </c>
      <c r="FD85" s="168">
        <f t="shared" ca="1" si="324"/>
        <v>0</v>
      </c>
      <c r="FE85" s="168">
        <f t="shared" ca="1" si="324"/>
        <v>0</v>
      </c>
      <c r="FF85" s="168">
        <f t="shared" ca="1" si="324"/>
        <v>0</v>
      </c>
      <c r="FG85" s="168">
        <f t="shared" ca="1" si="324"/>
        <v>0</v>
      </c>
      <c r="FH85" s="168">
        <f t="shared" ca="1" si="324"/>
        <v>0</v>
      </c>
      <c r="FI85" s="10">
        <f>FI84+0.15</f>
        <v>0.3</v>
      </c>
      <c r="FJ85" s="168" t="str">
        <f t="shared" ca="1" si="337"/>
        <v>-</v>
      </c>
      <c r="FK85" s="168" t="str">
        <f t="shared" ca="1" si="337"/>
        <v>-</v>
      </c>
      <c r="FL85" s="199" t="b">
        <f>TRUE</f>
        <v>1</v>
      </c>
      <c r="FM85" s="201">
        <f t="shared" ref="FM85:FM90" si="340">$FM$44*FI85</f>
        <v>10.5</v>
      </c>
      <c r="FN85" s="168" t="str">
        <f t="shared" ca="1" si="321"/>
        <v>-</v>
      </c>
      <c r="FO85" s="166" t="b">
        <f t="shared" si="223"/>
        <v>0</v>
      </c>
      <c r="FP85" s="166" t="b">
        <f t="shared" si="223"/>
        <v>0</v>
      </c>
      <c r="FQ85" s="166" t="b">
        <f t="shared" si="223"/>
        <v>1</v>
      </c>
      <c r="FR85" s="168">
        <f t="shared" ca="1" si="324"/>
        <v>0</v>
      </c>
      <c r="FS85" s="166">
        <f t="shared" ca="1" si="224"/>
        <v>1</v>
      </c>
      <c r="FT85" s="166">
        <f t="shared" ca="1" si="224"/>
        <v>1</v>
      </c>
      <c r="FU85" s="168" t="str">
        <f t="shared" ca="1" si="324"/>
        <v>-</v>
      </c>
      <c r="FV85" s="168" t="str">
        <f t="shared" ca="1" si="324"/>
        <v>-</v>
      </c>
      <c r="FW85" s="168" t="str">
        <f t="shared" ca="1" si="324"/>
        <v>-</v>
      </c>
      <c r="FX85" s="168" t="str">
        <f t="shared" ca="1" si="324"/>
        <v>-</v>
      </c>
      <c r="FY85" s="168" t="str">
        <f t="shared" ca="1" si="324"/>
        <v>-</v>
      </c>
      <c r="FZ85" s="168" t="str">
        <f t="shared" ca="1" si="324"/>
        <v>-</v>
      </c>
      <c r="GA85" s="168" t="str">
        <f t="shared" ca="1" si="324"/>
        <v>-</v>
      </c>
      <c r="GB85" s="168" t="str">
        <f t="shared" ca="1" si="324"/>
        <v>-</v>
      </c>
      <c r="GC85" s="168" t="str">
        <f t="shared" ca="1" si="324"/>
        <v>-</v>
      </c>
      <c r="GD85" s="168" t="b">
        <f t="shared" ca="1" si="324"/>
        <v>1</v>
      </c>
      <c r="GE85" s="168" t="str">
        <f t="shared" ca="1" si="324"/>
        <v>-</v>
      </c>
      <c r="GF85" s="168" t="str">
        <f t="shared" ca="1" si="324"/>
        <v>-</v>
      </c>
      <c r="GG85" s="168" t="str">
        <f t="shared" ca="1" si="225"/>
        <v>-</v>
      </c>
      <c r="GH85" s="168" t="str">
        <f t="shared" ca="1" si="225"/>
        <v>-</v>
      </c>
      <c r="GI85" s="168" t="str">
        <f t="shared" ca="1" si="225"/>
        <v>-</v>
      </c>
      <c r="GJ85" s="168" t="str">
        <f t="shared" ca="1" si="225"/>
        <v>-</v>
      </c>
      <c r="GK85" s="168" t="str">
        <f t="shared" ca="1" si="225"/>
        <v>-</v>
      </c>
      <c r="GL85" s="168" t="str">
        <f t="shared" ca="1" si="225"/>
        <v>-</v>
      </c>
      <c r="GM85" s="168" t="str">
        <f t="shared" ca="1" si="225"/>
        <v>-</v>
      </c>
      <c r="GN85" s="168" t="str">
        <f t="shared" ca="1" si="225"/>
        <v>-</v>
      </c>
      <c r="GO85" s="168" t="str">
        <f t="shared" ca="1" si="225"/>
        <v>-</v>
      </c>
      <c r="GP85" s="168" t="str">
        <f t="shared" ca="1" si="225"/>
        <v>-</v>
      </c>
      <c r="GQ85" s="168" t="str">
        <f t="shared" ca="1" si="225"/>
        <v>-</v>
      </c>
      <c r="GR85" s="168" t="str">
        <f t="shared" ca="1" si="225"/>
        <v>-</v>
      </c>
      <c r="GS85" s="168">
        <f t="shared" ca="1" si="225"/>
        <v>500</v>
      </c>
      <c r="GT85" s="168">
        <f t="shared" ca="1" si="225"/>
        <v>500</v>
      </c>
      <c r="GU85" s="168" t="str">
        <f t="shared" ca="1" si="225"/>
        <v>-</v>
      </c>
      <c r="GV85" s="168" t="str">
        <f t="shared" ca="1" si="225"/>
        <v>-</v>
      </c>
      <c r="GW85" s="168" t="str">
        <f t="shared" ca="1" si="338"/>
        <v>-</v>
      </c>
      <c r="GX85" s="193" t="b">
        <v>1</v>
      </c>
      <c r="GY85" s="193">
        <v>0</v>
      </c>
      <c r="GZ85" s="193">
        <v>30</v>
      </c>
      <c r="HA85" s="193">
        <v>30</v>
      </c>
      <c r="HB85" s="193">
        <v>0</v>
      </c>
      <c r="HC85" s="193">
        <v>0</v>
      </c>
      <c r="HD85" s="193">
        <v>30</v>
      </c>
      <c r="HE85" s="193">
        <v>0</v>
      </c>
      <c r="HF85" s="193">
        <v>0</v>
      </c>
      <c r="HG85" s="193">
        <v>30</v>
      </c>
      <c r="HH85" s="193">
        <v>30</v>
      </c>
      <c r="HI85" s="193">
        <v>0</v>
      </c>
      <c r="HJ85" s="193">
        <v>0</v>
      </c>
      <c r="HK85" s="193">
        <v>0</v>
      </c>
      <c r="HL85" s="193">
        <v>0</v>
      </c>
      <c r="HM85" s="193">
        <v>0</v>
      </c>
      <c r="HN85" s="193">
        <v>131.36000000000001</v>
      </c>
      <c r="HO85" s="193">
        <v>0</v>
      </c>
      <c r="HP85" s="193">
        <v>131.36000000000001</v>
      </c>
      <c r="HQ85" s="193">
        <v>131.36000000000001</v>
      </c>
      <c r="HR85" s="193">
        <v>0</v>
      </c>
      <c r="HS85" s="193">
        <v>131.36000000000001</v>
      </c>
      <c r="HT85" s="193">
        <v>131.36000000000001</v>
      </c>
      <c r="HU85" s="193">
        <v>0</v>
      </c>
      <c r="HV85" s="193">
        <v>0</v>
      </c>
      <c r="HW85" s="193">
        <v>131.36000000000001</v>
      </c>
      <c r="HX85" s="193">
        <v>131.36000000000001</v>
      </c>
      <c r="HY85" s="193">
        <v>89.55</v>
      </c>
      <c r="HZ85" s="193">
        <v>131.36000000000001</v>
      </c>
      <c r="IA85" s="193">
        <v>89.55</v>
      </c>
      <c r="IB85" s="193">
        <v>150</v>
      </c>
      <c r="IC85" s="193">
        <v>150</v>
      </c>
      <c r="ID85" s="193">
        <v>0</v>
      </c>
      <c r="IE85" s="193">
        <v>0</v>
      </c>
      <c r="IF85" s="193">
        <v>150</v>
      </c>
      <c r="IG85" s="193">
        <v>0</v>
      </c>
      <c r="IH85" s="193">
        <v>0</v>
      </c>
      <c r="II85" s="193">
        <v>150</v>
      </c>
      <c r="IJ85" s="193">
        <v>150</v>
      </c>
      <c r="IK85" s="193">
        <v>0</v>
      </c>
      <c r="IL85" s="193">
        <v>0</v>
      </c>
      <c r="IM85" s="193">
        <v>0</v>
      </c>
      <c r="IN85" s="193">
        <v>0</v>
      </c>
      <c r="IO85" s="193">
        <v>0</v>
      </c>
      <c r="IP85" s="193">
        <v>0</v>
      </c>
      <c r="IQ85" s="193">
        <v>0</v>
      </c>
      <c r="IR85" s="193">
        <v>0</v>
      </c>
      <c r="IS85" s="193">
        <v>0</v>
      </c>
      <c r="IT85" s="193">
        <v>0</v>
      </c>
      <c r="IU85" s="193">
        <v>0</v>
      </c>
      <c r="IV85" s="193">
        <v>0</v>
      </c>
      <c r="IW85" s="193">
        <v>0</v>
      </c>
      <c r="IX85" s="193">
        <v>0</v>
      </c>
      <c r="IY85" s="193">
        <v>0</v>
      </c>
      <c r="IZ85" s="10"/>
      <c r="JA85" s="166">
        <f t="shared" ca="1" si="229"/>
        <v>4.4999999999999998E-2</v>
      </c>
      <c r="JB85" s="166">
        <f t="shared" ca="1" si="230"/>
        <v>4.4999999999999998E-2</v>
      </c>
      <c r="JC85" s="168">
        <f t="shared" ca="1" si="330"/>
        <v>1</v>
      </c>
      <c r="JD85" s="168">
        <f t="shared" ca="1" si="330"/>
        <v>0</v>
      </c>
      <c r="JE85" s="168">
        <f t="shared" ca="1" si="330"/>
        <v>1</v>
      </c>
      <c r="JF85" s="168">
        <f t="shared" ca="1" si="330"/>
        <v>1</v>
      </c>
      <c r="JG85" s="168">
        <f t="shared" ca="1" si="330"/>
        <v>0</v>
      </c>
      <c r="JH85" s="168">
        <f t="shared" ca="1" si="330"/>
        <v>70</v>
      </c>
      <c r="JI85" s="168">
        <f t="shared" ca="1" si="330"/>
        <v>50</v>
      </c>
      <c r="JJ85" s="168">
        <f t="shared" ca="1" si="330"/>
        <v>70</v>
      </c>
      <c r="JK85" s="168">
        <f t="shared" ca="1" si="330"/>
        <v>50</v>
      </c>
      <c r="JL85" s="166">
        <f t="shared" ca="1" si="299"/>
        <v>1</v>
      </c>
      <c r="JM85" s="166">
        <f t="shared" ca="1" si="300"/>
        <v>1</v>
      </c>
      <c r="JN85" s="166">
        <f t="shared" ca="1" si="301"/>
        <v>1</v>
      </c>
      <c r="JO85" s="166">
        <f t="shared" ca="1" si="232"/>
        <v>1</v>
      </c>
      <c r="JP85" s="166">
        <f t="shared" ca="1" si="232"/>
        <v>1</v>
      </c>
      <c r="JQ85" s="168">
        <f t="shared" ca="1" si="330"/>
        <v>1</v>
      </c>
      <c r="JR85" s="10"/>
      <c r="JS85" s="168">
        <f t="shared" ca="1" si="330"/>
        <v>1</v>
      </c>
      <c r="JT85" s="166">
        <f t="shared" ca="1" si="233"/>
        <v>1</v>
      </c>
      <c r="JU85" s="168">
        <f t="shared" ca="1" si="330"/>
        <v>1</v>
      </c>
      <c r="JV85" s="168">
        <f t="shared" ca="1" si="330"/>
        <v>1</v>
      </c>
      <c r="JW85" s="168">
        <f t="shared" ca="1" si="330"/>
        <v>1</v>
      </c>
      <c r="JX85" s="168">
        <f t="shared" ca="1" si="330"/>
        <v>1</v>
      </c>
      <c r="JY85" s="168">
        <f t="shared" ca="1" si="330"/>
        <v>1</v>
      </c>
      <c r="JZ85" s="168">
        <f t="shared" ca="1" si="330"/>
        <v>1</v>
      </c>
      <c r="KA85" s="166">
        <f t="shared" ca="1" si="234"/>
        <v>1</v>
      </c>
      <c r="KB85" s="166">
        <f t="shared" ca="1" si="235"/>
        <v>1</v>
      </c>
      <c r="KC85" s="166">
        <f t="shared" ca="1" si="236"/>
        <v>1</v>
      </c>
      <c r="KD85" s="166" t="str">
        <f t="shared" ca="1" si="237"/>
        <v>-</v>
      </c>
      <c r="KE85" s="166" t="str">
        <f t="shared" ca="1" si="238"/>
        <v>-</v>
      </c>
      <c r="KF85" s="166" t="str">
        <f t="shared" ca="1" si="239"/>
        <v>-</v>
      </c>
      <c r="KG85" s="166" t="b">
        <f t="shared" ca="1" si="240"/>
        <v>0</v>
      </c>
      <c r="KH85" s="168">
        <f t="shared" ca="1" si="330"/>
        <v>0</v>
      </c>
      <c r="KI85" s="27">
        <v>0</v>
      </c>
    </row>
    <row r="86" spans="1:295" s="148" customFormat="1" outlineLevel="1">
      <c r="A86" s="126">
        <f t="shared" si="13"/>
        <v>81</v>
      </c>
      <c r="B86" s="126">
        <f t="shared" si="292"/>
        <v>13</v>
      </c>
      <c r="C86" s="148">
        <v>103</v>
      </c>
      <c r="D86" s="148" t="s">
        <v>884</v>
      </c>
      <c r="E86" s="148" t="b">
        <v>1</v>
      </c>
      <c r="F86" s="148" t="b">
        <v>0</v>
      </c>
      <c r="G86" s="148" t="b">
        <f t="shared" si="323"/>
        <v>1</v>
      </c>
      <c r="H86" s="144">
        <v>3</v>
      </c>
      <c r="I86" s="32">
        <v>2</v>
      </c>
      <c r="J86" s="144">
        <f t="shared" ca="1" si="311"/>
        <v>1</v>
      </c>
      <c r="K86" s="144">
        <f t="shared" ca="1" si="311"/>
        <v>1</v>
      </c>
      <c r="L86" s="144">
        <f t="shared" ca="1" si="311"/>
        <v>1</v>
      </c>
      <c r="M86" s="144">
        <f t="shared" ca="1" si="311"/>
        <v>1</v>
      </c>
      <c r="N86" s="144">
        <f t="shared" ca="1" si="311"/>
        <v>1</v>
      </c>
      <c r="O86" s="144">
        <f t="shared" ca="1" si="311"/>
        <v>1</v>
      </c>
      <c r="P86" s="144">
        <f t="shared" ca="1" si="311"/>
        <v>1</v>
      </c>
      <c r="Q86" s="144">
        <f t="shared" ca="1" si="311"/>
        <v>1</v>
      </c>
      <c r="R86" s="144">
        <f t="shared" ca="1" si="311"/>
        <v>2</v>
      </c>
      <c r="S86" s="144">
        <f t="shared" ca="1" si="311"/>
        <v>1</v>
      </c>
      <c r="T86" s="144">
        <f t="shared" ca="1" si="311"/>
        <v>1</v>
      </c>
      <c r="U86" s="144">
        <f t="shared" ca="1" si="311"/>
        <v>1</v>
      </c>
      <c r="V86" s="144">
        <f t="shared" ca="1" si="311"/>
        <v>1</v>
      </c>
      <c r="W86" s="144">
        <f t="shared" ca="1" si="311"/>
        <v>1</v>
      </c>
      <c r="X86" s="144">
        <f t="shared" ca="1" si="311"/>
        <v>1</v>
      </c>
      <c r="Y86" s="144">
        <f t="shared" ca="1" si="311"/>
        <v>1</v>
      </c>
      <c r="AA86" s="162" t="str" cm="1">
        <f t="array" aca="1" ref="AA86" ca="1">TEXT(LEFT(OFFSET(AA86,-1,0),5)+1,"00000")&amp;MID(OFFSET(AA86,-1,0),6,FIND(" ",OFFSET(AA86,-1,0),7)-5)
&amp;INDEX(DataMaster!$B$10:$B$12,$I86)&amp;IF($J86=1,""," Risk"&amp;INDEX(i.risk_aversion,$J86,1))&amp;IF($K86=1,""," REV"&amp;INDEX(DataMaster!$B$54:$B$58,$K86))&amp;IF($L86=1,""," Minroe"&amp;INDEX(minroe,$L86))&amp;IF($M86=1,""," Overdraw"&amp;INDEX(overdraw,$M86))
&amp;IF($N86=1,""," Mach"&amp;INDEX(i.mach_option,$N86))
&amp;IF($O86=1,""," Interest"&amp;INDEX(i.interest_rate,$O86))&amp;IF($P86=1,""," Opp cost"&amp;INDEX(i.opp_cost_capital,$P86))&amp;IF($Q86=1,""," Casual_ub"&amp;INDEX(i.casual_ub,$Q86))&amp;IF($R86=1,""," Cropgraze"&amp;INDEX(i.cropgraze_inc,$R86))
&amp;IF($S86=1,""," Yield"&amp;INDEX(i.all_rot_yield,$S86))&amp;IF($T86=1,""," Pasture"&amp;INDEX(i.pasture_prod,$T86))&amp;IF($U86=1,""," Scan"&amp;INDEX(i.scan,$U86))
&amp;IF($JL86=1,""," WP"&amp;TEXT($JL86*100,"000p"))&amp;IF($JM86=1,""," MP"&amp;TEXT($JM86*100,"000p"))&amp;IF($JN86=1,""," GP"&amp;TEXT($JN86*100,"000p"))&amp;IF($JO86=1,""," Can"&amp;TEXT($JO86*100,"000p"))
&amp;" (F"&amp;3+IFERROR(1*$CH86,0)+IFERROR(1*$CI86,0)&amp;3-IFERROR(1*NOT($CK86),0)&amp;"N"&amp;$CP86&amp;$CQ86&amp;")"
&amp;IFERROR(" pas%"&amp;FK86/2130*100,"")&amp;IFERROR(" SR "&amp;FM86/1,"")&amp;IFERROR(" Sup "&amp;FN86/1,"")&amp;IF(JH86=50," 50 percentile prices","")&amp;IFERROR(" Min_sale_age_"&amp;GV86/1,"")&amp;IF($GX86=TRUE," Rot_constrained","")</f>
        <v>612640032 DSP CropgrazeFALSE (F33N11) SR 15.75 Rot_constrained</v>
      </c>
      <c r="AB86" s="10" t="str">
        <f ca="1">IF(COUNTIF(AA$5:AA86,AA86)=1,"-","Dup")</f>
        <v>-</v>
      </c>
      <c r="AC86" s="10"/>
      <c r="AD86" s="167" t="b">
        <v>0</v>
      </c>
      <c r="AE86" s="167" t="b">
        <v>0</v>
      </c>
      <c r="AF86" s="167" t="b">
        <v>0</v>
      </c>
      <c r="AG86" s="167" t="b">
        <v>0</v>
      </c>
      <c r="AH86" s="167" t="b">
        <v>0</v>
      </c>
      <c r="AI86" s="167" t="b">
        <v>1</v>
      </c>
      <c r="AJ86" s="10"/>
      <c r="AK86" s="166" t="b">
        <f t="shared" si="328"/>
        <v>0</v>
      </c>
      <c r="AL86" s="166" t="str">
        <f t="shared" si="328"/>
        <v>-</v>
      </c>
      <c r="AM86" s="166" t="b">
        <f t="shared" si="328"/>
        <v>0</v>
      </c>
      <c r="AN86" s="166" t="b">
        <f t="shared" si="328"/>
        <v>1</v>
      </c>
      <c r="AO86" s="166" t="b">
        <f t="shared" si="328"/>
        <v>0</v>
      </c>
      <c r="AP86" s="166" t="b">
        <f t="shared" si="328"/>
        <v>0</v>
      </c>
      <c r="AQ86" s="166">
        <f t="shared" ca="1" si="215"/>
        <v>0</v>
      </c>
      <c r="AR86" s="166" t="b">
        <f t="shared" ca="1" si="216"/>
        <v>0</v>
      </c>
      <c r="AS86" s="166" t="b">
        <f t="shared" ca="1" si="216"/>
        <v>0</v>
      </c>
      <c r="AT86" s="166" t="str">
        <f t="shared" ca="1" si="216"/>
        <v>-</v>
      </c>
      <c r="AU86" s="166" t="str">
        <f t="shared" ca="1" si="216"/>
        <v>-</v>
      </c>
      <c r="AV86" s="166" t="str">
        <f t="shared" ca="1" si="216"/>
        <v>-</v>
      </c>
      <c r="AW86" s="10"/>
      <c r="AX86" s="166" t="b">
        <f t="shared" si="217"/>
        <v>1</v>
      </c>
      <c r="AY86" s="168" t="b">
        <f t="shared" ca="1" si="335"/>
        <v>1</v>
      </c>
      <c r="AZ86" s="168" t="b">
        <f t="shared" ca="1" si="335"/>
        <v>1</v>
      </c>
      <c r="BA86" s="167">
        <f t="shared" si="261"/>
        <v>3208</v>
      </c>
      <c r="BB86" s="168" t="str">
        <f t="shared" ca="1" si="335"/>
        <v>-</v>
      </c>
      <c r="BC86" s="168" t="str">
        <f t="shared" ca="1" si="335"/>
        <v>-</v>
      </c>
      <c r="BD86" s="168" t="str">
        <f t="shared" ca="1" si="335"/>
        <v>-</v>
      </c>
      <c r="BE86" s="168" t="str">
        <f t="shared" ca="1" si="335"/>
        <v>-</v>
      </c>
      <c r="BF86" s="168" t="str">
        <f t="shared" ca="1" si="335"/>
        <v>-</v>
      </c>
      <c r="BG86" s="168">
        <f t="shared" ca="1" si="335"/>
        <v>1</v>
      </c>
      <c r="BH86" s="168">
        <f t="shared" ca="1" si="335"/>
        <v>1</v>
      </c>
      <c r="BI86" s="168" t="str">
        <f t="shared" ca="1" si="335"/>
        <v>-</v>
      </c>
      <c r="BJ86" s="168" t="str">
        <f t="shared" ca="1" si="335"/>
        <v>-</v>
      </c>
      <c r="BK86" s="10"/>
      <c r="BL86" s="168" t="str">
        <f t="shared" ca="1" si="335"/>
        <v>-</v>
      </c>
      <c r="BM86" s="168" t="str">
        <f t="shared" ca="1" si="335"/>
        <v>-</v>
      </c>
      <c r="BN86" s="168" t="str">
        <f t="shared" ca="1" si="335"/>
        <v>-</v>
      </c>
      <c r="BO86" s="168" t="str">
        <f t="shared" ca="1" si="335"/>
        <v>-</v>
      </c>
      <c r="BP86" s="168" t="str">
        <f t="shared" ca="1" si="335"/>
        <v>-</v>
      </c>
      <c r="BQ86" s="168" t="str">
        <f t="shared" ca="1" si="335"/>
        <v>-</v>
      </c>
      <c r="BR86" s="168" t="str">
        <f t="shared" ca="1" si="335"/>
        <v>-</v>
      </c>
      <c r="BS86" s="168" t="str">
        <f t="shared" ca="1" si="335"/>
        <v>-</v>
      </c>
      <c r="BT86" s="168" t="str">
        <f t="shared" ca="1" si="335"/>
        <v>-</v>
      </c>
      <c r="BU86" s="168" t="str">
        <f t="shared" ca="1" si="335"/>
        <v>-</v>
      </c>
      <c r="BV86" s="168" t="str">
        <f t="shared" ca="1" si="335"/>
        <v>-</v>
      </c>
      <c r="BW86" s="166" t="str" cm="1">
        <f t="array" aca="1" ref="BW86" ca="1">INDEX(i.rev,$K86,BW$15)</f>
        <v>-</v>
      </c>
      <c r="BX86" s="166" t="str" cm="1">
        <f t="array" aca="1" ref="BX86" ca="1">INDEX(i.rev,$K86,BX$15)</f>
        <v>-</v>
      </c>
      <c r="BY86" s="166" t="str" cm="1">
        <f t="array" aca="1" ref="BY86" ca="1">INDEX(i.rev,$K86,BY$15)</f>
        <v>-</v>
      </c>
      <c r="BZ86" s="166" t="str" cm="1">
        <f t="array" aca="1" ref="BZ86" ca="1">INDEX(i.rev,$K86,BZ$15)</f>
        <v>-</v>
      </c>
      <c r="CA86" s="166" t="str" cm="1">
        <f t="array" aca="1" ref="CA86" ca="1">INDEX(i.rev,$K86,CA$15)</f>
        <v>-</v>
      </c>
      <c r="CB86" s="166" t="str" cm="1">
        <f t="array" aca="1" ref="CB86" ca="1">INDEX(i.rev,$K86,CB$15)</f>
        <v>-</v>
      </c>
      <c r="CC86" s="166" t="str" cm="1">
        <f t="array" aca="1" ref="CC86" ca="1">INDEX(i.rev,$K86,CC$15)</f>
        <v>-</v>
      </c>
      <c r="CD86" s="166" t="str" cm="1">
        <f t="array" aca="1" ref="CD86" ca="1">INDEX(i.rev,$K86,CD$15)</f>
        <v>-</v>
      </c>
      <c r="CE86" s="166" t="str" cm="1">
        <f t="array" aca="1" ref="CE86" ca="1">INDEX(i.rev,$K86,CE$15)</f>
        <v>-</v>
      </c>
      <c r="CF86" s="166" t="str" cm="1">
        <f t="array" aca="1" ref="CF86" ca="1">INDEX(i.rev,$K86,CF$15)</f>
        <v>-</v>
      </c>
      <c r="CG86" s="10"/>
      <c r="CH86" s="168" t="str">
        <f t="shared" ca="1" si="339"/>
        <v>-</v>
      </c>
      <c r="CI86" s="168" t="str">
        <f t="shared" ca="1" si="339"/>
        <v>-</v>
      </c>
      <c r="CJ86" s="168" t="str">
        <f t="shared" ca="1" si="339"/>
        <v>-</v>
      </c>
      <c r="CK86" s="168" t="str">
        <f t="shared" ca="1" si="339"/>
        <v>-</v>
      </c>
      <c r="CL86" s="168" t="str">
        <f t="shared" ca="1" si="339"/>
        <v>-</v>
      </c>
      <c r="CM86" s="168" t="str">
        <f t="shared" ca="1" si="339"/>
        <v>-</v>
      </c>
      <c r="CN86" s="168" t="str">
        <f t="shared" ca="1" si="339"/>
        <v>-</v>
      </c>
      <c r="CO86" s="168" t="str">
        <f t="shared" ca="1" si="339"/>
        <v>-</v>
      </c>
      <c r="CP86" s="168">
        <f t="shared" ca="1" si="339"/>
        <v>1</v>
      </c>
      <c r="CQ86" s="168">
        <f t="shared" ca="1" si="339"/>
        <v>1</v>
      </c>
      <c r="CR86" s="168">
        <f t="shared" ca="1" si="339"/>
        <v>0</v>
      </c>
      <c r="CS86" s="168" t="str">
        <f t="shared" ca="1" si="339"/>
        <v>-</v>
      </c>
      <c r="CT86" s="168" t="str">
        <f t="shared" ca="1" si="339"/>
        <v>-</v>
      </c>
      <c r="CU86" s="168" t="str">
        <f t="shared" ca="1" si="339"/>
        <v>-</v>
      </c>
      <c r="CV86" s="168" t="str">
        <f t="shared" ca="1" si="339"/>
        <v>-</v>
      </c>
      <c r="CW86" s="168" t="str">
        <f t="shared" ca="1" si="339"/>
        <v>-</v>
      </c>
      <c r="CX86" s="168" t="str">
        <f t="shared" ca="1" si="339"/>
        <v>-</v>
      </c>
      <c r="CY86" s="168" t="str">
        <f t="shared" ca="1" si="339"/>
        <v>-</v>
      </c>
      <c r="CZ86" s="168">
        <f t="shared" ca="1" si="339"/>
        <v>0</v>
      </c>
      <c r="DA86" s="168" t="str">
        <f t="shared" ca="1" si="339"/>
        <v>-</v>
      </c>
      <c r="DB86" s="168" t="str">
        <f t="shared" ca="1" si="336"/>
        <v>-</v>
      </c>
      <c r="DC86" s="168" t="str">
        <f t="shared" ca="1" si="336"/>
        <v>-</v>
      </c>
      <c r="DD86" s="168" t="str">
        <f t="shared" ca="1" si="336"/>
        <v>-</v>
      </c>
      <c r="DE86" s="168" t="str">
        <f t="shared" ca="1" si="336"/>
        <v>-</v>
      </c>
      <c r="DF86" s="168">
        <f t="shared" ca="1" si="336"/>
        <v>0</v>
      </c>
      <c r="DG86" s="168">
        <f t="shared" ca="1" si="336"/>
        <v>0</v>
      </c>
      <c r="DH86" s="168">
        <f t="shared" ca="1" si="336"/>
        <v>0</v>
      </c>
      <c r="DI86" s="168">
        <f t="shared" ca="1" si="336"/>
        <v>0</v>
      </c>
      <c r="DJ86" s="168">
        <f t="shared" ca="1" si="336"/>
        <v>0</v>
      </c>
      <c r="DK86" s="168">
        <f t="shared" ca="1" si="336"/>
        <v>0</v>
      </c>
      <c r="DL86" s="168">
        <f t="shared" ca="1" si="336"/>
        <v>0</v>
      </c>
      <c r="DM86" s="168" t="str">
        <f t="shared" ca="1" si="336"/>
        <v>-</v>
      </c>
      <c r="DN86" s="168" t="str">
        <f t="shared" ca="1" si="336"/>
        <v>-</v>
      </c>
      <c r="DO86" s="168" t="str">
        <f t="shared" ca="1" si="336"/>
        <v>-</v>
      </c>
      <c r="DP86" s="168" t="str">
        <f t="shared" ca="1" si="336"/>
        <v>-</v>
      </c>
      <c r="DQ86" s="168" t="str">
        <f t="shared" ca="1" si="336"/>
        <v>-</v>
      </c>
      <c r="DR86" s="168" t="str">
        <f t="shared" ca="1" si="315"/>
        <v>-</v>
      </c>
      <c r="DS86" s="168" t="str">
        <f t="shared" ca="1" si="315"/>
        <v>-</v>
      </c>
      <c r="DT86" s="168" t="str">
        <f t="shared" ca="1" si="315"/>
        <v>-</v>
      </c>
      <c r="DU86" s="168" t="str">
        <f t="shared" ca="1" si="315"/>
        <v>-</v>
      </c>
      <c r="DV86" s="168" t="str">
        <f t="shared" ca="1" si="315"/>
        <v>-</v>
      </c>
      <c r="DW86" s="168" t="str">
        <f t="shared" ca="1" si="315"/>
        <v>-</v>
      </c>
      <c r="DX86" s="10"/>
      <c r="DY86" s="168">
        <f t="shared" ca="1" si="315"/>
        <v>1</v>
      </c>
      <c r="DZ86" s="168" t="str">
        <f t="shared" ca="1" si="315"/>
        <v>-</v>
      </c>
      <c r="EA86" s="168" t="str">
        <f t="shared" ca="1" si="315"/>
        <v>-</v>
      </c>
      <c r="EB86" s="168" t="str">
        <f t="shared" ca="1" si="315"/>
        <v>-</v>
      </c>
      <c r="EC86" s="168" t="str">
        <f t="shared" ca="1" si="315"/>
        <v>-</v>
      </c>
      <c r="ED86" s="168" t="b">
        <f t="shared" ca="1" si="315"/>
        <v>0</v>
      </c>
      <c r="EE86" s="168" t="str">
        <f t="shared" ca="1" si="315"/>
        <v>-</v>
      </c>
      <c r="EF86" s="168">
        <f t="shared" ca="1" si="315"/>
        <v>0</v>
      </c>
      <c r="EG86" s="168" t="str">
        <f t="shared" ca="1" si="315"/>
        <v>-</v>
      </c>
      <c r="EH86" s="166" cm="1">
        <f t="array" aca="1" ref="EH86" ca="1">INDEX(i.rev,$K86,EH$15)</f>
        <v>1</v>
      </c>
      <c r="EI86" s="168">
        <f t="shared" ca="1" si="316"/>
        <v>0</v>
      </c>
      <c r="EJ86" s="168">
        <f t="shared" ca="1" si="316"/>
        <v>1</v>
      </c>
      <c r="EK86" s="168">
        <f t="shared" ca="1" si="316"/>
        <v>0</v>
      </c>
      <c r="EL86" s="168">
        <f t="shared" ca="1" si="316"/>
        <v>1</v>
      </c>
      <c r="EM86" s="168">
        <f t="shared" ca="1" si="316"/>
        <v>1</v>
      </c>
      <c r="EN86" s="168">
        <f t="shared" ca="1" si="316"/>
        <v>1</v>
      </c>
      <c r="EO86" s="168">
        <f t="shared" ca="1" si="316"/>
        <v>0</v>
      </c>
      <c r="EP86" s="168">
        <f t="shared" ca="1" si="316"/>
        <v>0</v>
      </c>
      <c r="EQ86" s="168">
        <f t="shared" ca="1" si="316"/>
        <v>0</v>
      </c>
      <c r="ER86" s="168">
        <f t="shared" ca="1" si="316"/>
        <v>0</v>
      </c>
      <c r="ES86" s="168">
        <f t="shared" ca="1" si="316"/>
        <v>0</v>
      </c>
      <c r="ET86" s="168">
        <f t="shared" ca="1" si="316"/>
        <v>0</v>
      </c>
      <c r="EU86" s="168">
        <f t="shared" ca="1" si="316"/>
        <v>0</v>
      </c>
      <c r="EV86" s="168">
        <f t="shared" ca="1" si="316"/>
        <v>0</v>
      </c>
      <c r="EW86" s="168">
        <f t="shared" ca="1" si="316"/>
        <v>0</v>
      </c>
      <c r="EX86" s="168">
        <f t="shared" ca="1" si="316"/>
        <v>0</v>
      </c>
      <c r="EY86" s="166" cm="1">
        <f t="array" aca="1" ref="EY86" ca="1">INDEX(i.rev,$K86,EY$15)</f>
        <v>0</v>
      </c>
      <c r="EZ86" s="168">
        <f t="shared" ca="1" si="297"/>
        <v>0</v>
      </c>
      <c r="FA86" s="166" cm="1">
        <f t="array" aca="1" ref="FA86" ca="1">INDEX(i.rev,$K86,FA$15)</f>
        <v>1</v>
      </c>
      <c r="FB86" s="168">
        <f t="shared" ca="1" si="324"/>
        <v>0</v>
      </c>
      <c r="FC86" s="168">
        <f t="shared" ca="1" si="324"/>
        <v>0</v>
      </c>
      <c r="FD86" s="168">
        <f t="shared" ca="1" si="324"/>
        <v>0</v>
      </c>
      <c r="FE86" s="168">
        <f t="shared" ca="1" si="324"/>
        <v>0</v>
      </c>
      <c r="FF86" s="168">
        <f t="shared" ca="1" si="324"/>
        <v>0</v>
      </c>
      <c r="FG86" s="168">
        <f t="shared" ca="1" si="324"/>
        <v>0</v>
      </c>
      <c r="FH86" s="168">
        <f t="shared" ca="1" si="324"/>
        <v>0</v>
      </c>
      <c r="FI86" s="10">
        <f t="shared" ref="FI86:FI89" si="341">FI85+0.15</f>
        <v>0.44999999999999996</v>
      </c>
      <c r="FJ86" s="168" t="str">
        <f t="shared" ca="1" si="337"/>
        <v>-</v>
      </c>
      <c r="FK86" s="168" t="str">
        <f t="shared" ca="1" si="337"/>
        <v>-</v>
      </c>
      <c r="FL86" s="199" t="b">
        <f>TRUE</f>
        <v>1</v>
      </c>
      <c r="FM86" s="201">
        <f t="shared" si="340"/>
        <v>15.749999999999998</v>
      </c>
      <c r="FN86" s="168" t="str">
        <f t="shared" ca="1" si="321"/>
        <v>-</v>
      </c>
      <c r="FO86" s="166" t="b">
        <f t="shared" si="223"/>
        <v>0</v>
      </c>
      <c r="FP86" s="166" t="b">
        <f t="shared" si="223"/>
        <v>0</v>
      </c>
      <c r="FQ86" s="166" t="b">
        <f t="shared" si="223"/>
        <v>1</v>
      </c>
      <c r="FR86" s="168">
        <f t="shared" ca="1" si="324"/>
        <v>0</v>
      </c>
      <c r="FS86" s="166">
        <f t="shared" ca="1" si="224"/>
        <v>1</v>
      </c>
      <c r="FT86" s="166">
        <f t="shared" ca="1" si="224"/>
        <v>1</v>
      </c>
      <c r="FU86" s="168" t="str">
        <f t="shared" ca="1" si="324"/>
        <v>-</v>
      </c>
      <c r="FV86" s="168" t="str">
        <f t="shared" ca="1" si="324"/>
        <v>-</v>
      </c>
      <c r="FW86" s="168" t="str">
        <f t="shared" ca="1" si="324"/>
        <v>-</v>
      </c>
      <c r="FX86" s="168" t="str">
        <f t="shared" ca="1" si="324"/>
        <v>-</v>
      </c>
      <c r="FY86" s="168" t="str">
        <f t="shared" ca="1" si="324"/>
        <v>-</v>
      </c>
      <c r="FZ86" s="168" t="str">
        <f t="shared" ca="1" si="324"/>
        <v>-</v>
      </c>
      <c r="GA86" s="168" t="str">
        <f t="shared" ca="1" si="324"/>
        <v>-</v>
      </c>
      <c r="GB86" s="168" t="str">
        <f t="shared" ca="1" si="324"/>
        <v>-</v>
      </c>
      <c r="GC86" s="168" t="str">
        <f t="shared" ca="1" si="324"/>
        <v>-</v>
      </c>
      <c r="GD86" s="168" t="b">
        <f t="shared" ca="1" si="324"/>
        <v>1</v>
      </c>
      <c r="GE86" s="168" t="str">
        <f t="shared" ca="1" si="324"/>
        <v>-</v>
      </c>
      <c r="GF86" s="168" t="str">
        <f t="shared" ca="1" si="324"/>
        <v>-</v>
      </c>
      <c r="GG86" s="168" t="str">
        <f t="shared" ca="1" si="225"/>
        <v>-</v>
      </c>
      <c r="GH86" s="168" t="str">
        <f t="shared" ca="1" si="225"/>
        <v>-</v>
      </c>
      <c r="GI86" s="168" t="str">
        <f t="shared" ca="1" si="225"/>
        <v>-</v>
      </c>
      <c r="GJ86" s="168" t="str">
        <f t="shared" ca="1" si="225"/>
        <v>-</v>
      </c>
      <c r="GK86" s="168" t="str">
        <f t="shared" ca="1" si="225"/>
        <v>-</v>
      </c>
      <c r="GL86" s="168" t="str">
        <f t="shared" ca="1" si="225"/>
        <v>-</v>
      </c>
      <c r="GM86" s="168" t="str">
        <f t="shared" ca="1" si="225"/>
        <v>-</v>
      </c>
      <c r="GN86" s="168" t="str">
        <f t="shared" ca="1" si="225"/>
        <v>-</v>
      </c>
      <c r="GO86" s="168" t="str">
        <f t="shared" ca="1" si="225"/>
        <v>-</v>
      </c>
      <c r="GP86" s="168" t="str">
        <f t="shared" ca="1" si="225"/>
        <v>-</v>
      </c>
      <c r="GQ86" s="168" t="str">
        <f t="shared" ca="1" si="225"/>
        <v>-</v>
      </c>
      <c r="GR86" s="168" t="str">
        <f t="shared" ca="1" si="225"/>
        <v>-</v>
      </c>
      <c r="GS86" s="168">
        <f t="shared" ca="1" si="225"/>
        <v>500</v>
      </c>
      <c r="GT86" s="168">
        <f t="shared" ca="1" si="225"/>
        <v>500</v>
      </c>
      <c r="GU86" s="168" t="str">
        <f t="shared" ca="1" si="225"/>
        <v>-</v>
      </c>
      <c r="GV86" s="168" t="str">
        <f t="shared" ca="1" si="225"/>
        <v>-</v>
      </c>
      <c r="GW86" s="168" t="str">
        <f t="shared" ca="1" si="338"/>
        <v>-</v>
      </c>
      <c r="GX86" s="193" t="b">
        <v>1</v>
      </c>
      <c r="GY86" s="193">
        <v>0</v>
      </c>
      <c r="GZ86" s="193">
        <v>30</v>
      </c>
      <c r="HA86" s="193">
        <v>30</v>
      </c>
      <c r="HB86" s="193">
        <v>0</v>
      </c>
      <c r="HC86" s="193">
        <v>0</v>
      </c>
      <c r="HD86" s="193">
        <v>30</v>
      </c>
      <c r="HE86" s="193">
        <v>0</v>
      </c>
      <c r="HF86" s="193">
        <v>0</v>
      </c>
      <c r="HG86" s="193">
        <v>30</v>
      </c>
      <c r="HH86" s="193">
        <v>30</v>
      </c>
      <c r="HI86" s="193">
        <v>0</v>
      </c>
      <c r="HJ86" s="193">
        <v>0</v>
      </c>
      <c r="HK86" s="193">
        <v>0</v>
      </c>
      <c r="HL86" s="193">
        <v>0</v>
      </c>
      <c r="HM86" s="193">
        <v>0</v>
      </c>
      <c r="HN86" s="193">
        <v>131.36000000000001</v>
      </c>
      <c r="HO86" s="193">
        <v>0</v>
      </c>
      <c r="HP86" s="193">
        <v>131.36000000000001</v>
      </c>
      <c r="HQ86" s="193">
        <v>131.36000000000001</v>
      </c>
      <c r="HR86" s="193">
        <v>0</v>
      </c>
      <c r="HS86" s="193">
        <v>131.36000000000001</v>
      </c>
      <c r="HT86" s="193">
        <v>131.36000000000001</v>
      </c>
      <c r="HU86" s="193">
        <v>0</v>
      </c>
      <c r="HV86" s="193">
        <v>0</v>
      </c>
      <c r="HW86" s="193">
        <v>131.36000000000001</v>
      </c>
      <c r="HX86" s="193">
        <v>131.36000000000001</v>
      </c>
      <c r="HY86" s="193">
        <v>89.55</v>
      </c>
      <c r="HZ86" s="193">
        <v>131.36000000000001</v>
      </c>
      <c r="IA86" s="193">
        <v>89.55</v>
      </c>
      <c r="IB86" s="193">
        <v>150</v>
      </c>
      <c r="IC86" s="193">
        <v>150</v>
      </c>
      <c r="ID86" s="193">
        <v>0</v>
      </c>
      <c r="IE86" s="193">
        <v>0</v>
      </c>
      <c r="IF86" s="193">
        <v>150</v>
      </c>
      <c r="IG86" s="193">
        <v>0</v>
      </c>
      <c r="IH86" s="193">
        <v>0</v>
      </c>
      <c r="II86" s="193">
        <v>150</v>
      </c>
      <c r="IJ86" s="193">
        <v>150</v>
      </c>
      <c r="IK86" s="193">
        <v>0</v>
      </c>
      <c r="IL86" s="193">
        <v>0</v>
      </c>
      <c r="IM86" s="193">
        <v>0</v>
      </c>
      <c r="IN86" s="193">
        <v>0</v>
      </c>
      <c r="IO86" s="193">
        <v>0</v>
      </c>
      <c r="IP86" s="193">
        <v>0</v>
      </c>
      <c r="IQ86" s="193">
        <v>0</v>
      </c>
      <c r="IR86" s="193">
        <v>0</v>
      </c>
      <c r="IS86" s="193">
        <v>0</v>
      </c>
      <c r="IT86" s="193">
        <v>0</v>
      </c>
      <c r="IU86" s="193">
        <v>0</v>
      </c>
      <c r="IV86" s="193">
        <v>0</v>
      </c>
      <c r="IW86" s="193">
        <v>0</v>
      </c>
      <c r="IX86" s="193">
        <v>0</v>
      </c>
      <c r="IY86" s="193">
        <v>0</v>
      </c>
      <c r="IZ86" s="10"/>
      <c r="JA86" s="166">
        <f t="shared" ca="1" si="229"/>
        <v>4.4999999999999998E-2</v>
      </c>
      <c r="JB86" s="166">
        <f t="shared" ca="1" si="230"/>
        <v>4.4999999999999998E-2</v>
      </c>
      <c r="JC86" s="168">
        <f t="shared" ca="1" si="330"/>
        <v>1</v>
      </c>
      <c r="JD86" s="168">
        <f t="shared" ca="1" si="330"/>
        <v>0</v>
      </c>
      <c r="JE86" s="168">
        <f t="shared" ca="1" si="330"/>
        <v>1</v>
      </c>
      <c r="JF86" s="168">
        <f t="shared" ca="1" si="330"/>
        <v>1</v>
      </c>
      <c r="JG86" s="168">
        <f t="shared" ca="1" si="330"/>
        <v>0</v>
      </c>
      <c r="JH86" s="168">
        <f t="shared" ca="1" si="330"/>
        <v>70</v>
      </c>
      <c r="JI86" s="168">
        <f t="shared" ca="1" si="330"/>
        <v>50</v>
      </c>
      <c r="JJ86" s="168">
        <f t="shared" ca="1" si="330"/>
        <v>70</v>
      </c>
      <c r="JK86" s="168">
        <f t="shared" ca="1" si="330"/>
        <v>50</v>
      </c>
      <c r="JL86" s="166">
        <f t="shared" ca="1" si="299"/>
        <v>1</v>
      </c>
      <c r="JM86" s="166">
        <f t="shared" ca="1" si="300"/>
        <v>1</v>
      </c>
      <c r="JN86" s="166">
        <f t="shared" ca="1" si="301"/>
        <v>1</v>
      </c>
      <c r="JO86" s="166">
        <f t="shared" ca="1" si="232"/>
        <v>1</v>
      </c>
      <c r="JP86" s="166">
        <f t="shared" ca="1" si="232"/>
        <v>1</v>
      </c>
      <c r="JQ86" s="168">
        <f t="shared" ca="1" si="330"/>
        <v>1</v>
      </c>
      <c r="JR86" s="10"/>
      <c r="JS86" s="168">
        <f t="shared" ca="1" si="330"/>
        <v>1</v>
      </c>
      <c r="JT86" s="166">
        <f t="shared" ca="1" si="233"/>
        <v>1</v>
      </c>
      <c r="JU86" s="168">
        <f t="shared" ca="1" si="330"/>
        <v>1</v>
      </c>
      <c r="JV86" s="168">
        <f t="shared" ca="1" si="330"/>
        <v>1</v>
      </c>
      <c r="JW86" s="168">
        <f t="shared" ca="1" si="330"/>
        <v>1</v>
      </c>
      <c r="JX86" s="168">
        <f t="shared" ca="1" si="330"/>
        <v>1</v>
      </c>
      <c r="JY86" s="168">
        <f t="shared" ca="1" si="330"/>
        <v>1</v>
      </c>
      <c r="JZ86" s="168">
        <f t="shared" ca="1" si="330"/>
        <v>1</v>
      </c>
      <c r="KA86" s="166">
        <f t="shared" ca="1" si="234"/>
        <v>1</v>
      </c>
      <c r="KB86" s="166">
        <f t="shared" ca="1" si="235"/>
        <v>1</v>
      </c>
      <c r="KC86" s="166">
        <f t="shared" ca="1" si="236"/>
        <v>1</v>
      </c>
      <c r="KD86" s="166" t="str">
        <f t="shared" ca="1" si="237"/>
        <v>-</v>
      </c>
      <c r="KE86" s="166" t="str">
        <f t="shared" ca="1" si="238"/>
        <v>-</v>
      </c>
      <c r="KF86" s="166" t="str">
        <f t="shared" ca="1" si="239"/>
        <v>-</v>
      </c>
      <c r="KG86" s="166" t="b">
        <f t="shared" ca="1" si="240"/>
        <v>0</v>
      </c>
      <c r="KH86" s="168">
        <f t="shared" ca="1" si="330"/>
        <v>0</v>
      </c>
      <c r="KI86" s="27">
        <v>0</v>
      </c>
    </row>
    <row r="87" spans="1:295" s="148" customFormat="1" outlineLevel="1">
      <c r="A87" s="126">
        <f t="shared" si="13"/>
        <v>82</v>
      </c>
      <c r="B87" s="126">
        <f t="shared" si="292"/>
        <v>13</v>
      </c>
      <c r="C87" s="148">
        <v>103</v>
      </c>
      <c r="D87" s="148" t="s">
        <v>884</v>
      </c>
      <c r="E87" s="148" t="b">
        <v>1</v>
      </c>
      <c r="F87" s="148" t="b">
        <v>0</v>
      </c>
      <c r="G87" s="148" t="b">
        <f t="shared" si="323"/>
        <v>1</v>
      </c>
      <c r="H87" s="144">
        <v>3</v>
      </c>
      <c r="I87" s="32">
        <v>2</v>
      </c>
      <c r="J87" s="144">
        <f t="shared" ca="1" si="311"/>
        <v>1</v>
      </c>
      <c r="K87" s="144">
        <f t="shared" ca="1" si="311"/>
        <v>1</v>
      </c>
      <c r="L87" s="144">
        <f t="shared" ca="1" si="311"/>
        <v>1</v>
      </c>
      <c r="M87" s="144">
        <f t="shared" ca="1" si="311"/>
        <v>1</v>
      </c>
      <c r="N87" s="144">
        <f t="shared" ca="1" si="311"/>
        <v>1</v>
      </c>
      <c r="O87" s="144">
        <f t="shared" ca="1" si="311"/>
        <v>1</v>
      </c>
      <c r="P87" s="144">
        <f t="shared" ca="1" si="311"/>
        <v>1</v>
      </c>
      <c r="Q87" s="144">
        <f t="shared" ca="1" si="311"/>
        <v>1</v>
      </c>
      <c r="R87" s="144">
        <f t="shared" ca="1" si="311"/>
        <v>2</v>
      </c>
      <c r="S87" s="144">
        <f t="shared" ca="1" si="311"/>
        <v>1</v>
      </c>
      <c r="T87" s="144">
        <f t="shared" ca="1" si="311"/>
        <v>1</v>
      </c>
      <c r="U87" s="144">
        <f t="shared" ref="U87:Y87" ca="1" si="342">OFFSET(U87,-1,0)</f>
        <v>1</v>
      </c>
      <c r="V87" s="144">
        <f t="shared" ca="1" si="342"/>
        <v>1</v>
      </c>
      <c r="W87" s="144">
        <f t="shared" ca="1" si="342"/>
        <v>1</v>
      </c>
      <c r="X87" s="144">
        <f t="shared" ca="1" si="342"/>
        <v>1</v>
      </c>
      <c r="Y87" s="144">
        <f t="shared" ca="1" si="342"/>
        <v>1</v>
      </c>
      <c r="AA87" s="162" t="str" cm="1">
        <f t="array" aca="1" ref="AA87" ca="1">TEXT(LEFT(OFFSET(AA87,-1,0),5)+1,"00000")&amp;MID(OFFSET(AA87,-1,0),6,FIND(" ",OFFSET(AA87,-1,0),7)-5)
&amp;INDEX(DataMaster!$B$10:$B$12,$I87)&amp;IF($J87=1,""," Risk"&amp;INDEX(i.risk_aversion,$J87,1))&amp;IF($K87=1,""," REV"&amp;INDEX(DataMaster!$B$54:$B$58,$K87))&amp;IF($L87=1,""," Minroe"&amp;INDEX(minroe,$L87))&amp;IF($M87=1,""," Overdraw"&amp;INDEX(overdraw,$M87))
&amp;IF($N87=1,""," Mach"&amp;INDEX(i.mach_option,$N87))
&amp;IF($O87=1,""," Interest"&amp;INDEX(i.interest_rate,$O87))&amp;IF($P87=1,""," Opp cost"&amp;INDEX(i.opp_cost_capital,$P87))&amp;IF($Q87=1,""," Casual_ub"&amp;INDEX(i.casual_ub,$Q87))&amp;IF($R87=1,""," Cropgraze"&amp;INDEX(i.cropgraze_inc,$R87))
&amp;IF($S87=1,""," Yield"&amp;INDEX(i.all_rot_yield,$S87))&amp;IF($T87=1,""," Pasture"&amp;INDEX(i.pasture_prod,$T87))&amp;IF($U87=1,""," Scan"&amp;INDEX(i.scan,$U87))
&amp;IF($JL87=1,""," WP"&amp;TEXT($JL87*100,"000p"))&amp;IF($JM87=1,""," MP"&amp;TEXT($JM87*100,"000p"))&amp;IF($JN87=1,""," GP"&amp;TEXT($JN87*100,"000p"))&amp;IF($JO87=1,""," Can"&amp;TEXT($JO87*100,"000p"))
&amp;" (F"&amp;3+IFERROR(1*$CH87,0)+IFERROR(1*$CI87,0)&amp;3-IFERROR(1*NOT($CK87),0)&amp;"N"&amp;$CP87&amp;$CQ87&amp;")"
&amp;IFERROR(" pas%"&amp;FK87/2130*100,"")&amp;IFERROR(" SR "&amp;FM87/1,"")&amp;IFERROR(" Sup "&amp;FN87/1,"")&amp;IF(JH87=50," 50 percentile prices","")&amp;IFERROR(" Min_sale_age_"&amp;GV87/1,"")&amp;IF($GX87=TRUE," Rot_constrained","")</f>
        <v>612650032 DSP CropgrazeFALSE (F33N11) SR 21 Rot_constrained</v>
      </c>
      <c r="AB87" s="10" t="str">
        <f ca="1">IF(COUNTIF(AA$5:AA87,AA87)=1,"-","Dup")</f>
        <v>-</v>
      </c>
      <c r="AC87" s="10"/>
      <c r="AD87" s="167" t="b">
        <v>0</v>
      </c>
      <c r="AE87" s="167" t="b">
        <v>0</v>
      </c>
      <c r="AF87" s="167" t="b">
        <v>0</v>
      </c>
      <c r="AG87" s="167" t="b">
        <v>0</v>
      </c>
      <c r="AH87" s="167" t="b">
        <v>0</v>
      </c>
      <c r="AI87" s="167" t="b">
        <v>1</v>
      </c>
      <c r="AJ87" s="10"/>
      <c r="AK87" s="166" t="b">
        <f t="shared" si="328"/>
        <v>0</v>
      </c>
      <c r="AL87" s="166" t="str">
        <f t="shared" si="328"/>
        <v>-</v>
      </c>
      <c r="AM87" s="166" t="b">
        <f t="shared" si="328"/>
        <v>0</v>
      </c>
      <c r="AN87" s="166" t="b">
        <f t="shared" si="328"/>
        <v>1</v>
      </c>
      <c r="AO87" s="166" t="b">
        <f t="shared" si="328"/>
        <v>0</v>
      </c>
      <c r="AP87" s="166" t="b">
        <f t="shared" si="328"/>
        <v>0</v>
      </c>
      <c r="AQ87" s="166">
        <f t="shared" ca="1" si="215"/>
        <v>0</v>
      </c>
      <c r="AR87" s="166" t="b">
        <f t="shared" ca="1" si="216"/>
        <v>0</v>
      </c>
      <c r="AS87" s="166" t="b">
        <f t="shared" ca="1" si="216"/>
        <v>0</v>
      </c>
      <c r="AT87" s="166" t="str">
        <f t="shared" ca="1" si="216"/>
        <v>-</v>
      </c>
      <c r="AU87" s="166" t="str">
        <f t="shared" ca="1" si="216"/>
        <v>-</v>
      </c>
      <c r="AV87" s="166" t="str">
        <f t="shared" ca="1" si="216"/>
        <v>-</v>
      </c>
      <c r="AW87" s="10"/>
      <c r="AX87" s="166" t="b">
        <f t="shared" si="217"/>
        <v>1</v>
      </c>
      <c r="AY87" s="168" t="b">
        <f t="shared" ca="1" si="335"/>
        <v>1</v>
      </c>
      <c r="AZ87" s="168" t="b">
        <f t="shared" ca="1" si="335"/>
        <v>1</v>
      </c>
      <c r="BA87" s="167">
        <f t="shared" si="261"/>
        <v>3208</v>
      </c>
      <c r="BB87" s="168" t="str">
        <f t="shared" ca="1" si="335"/>
        <v>-</v>
      </c>
      <c r="BC87" s="168" t="str">
        <f t="shared" ca="1" si="335"/>
        <v>-</v>
      </c>
      <c r="BD87" s="168" t="str">
        <f t="shared" ca="1" si="335"/>
        <v>-</v>
      </c>
      <c r="BE87" s="168" t="str">
        <f t="shared" ca="1" si="335"/>
        <v>-</v>
      </c>
      <c r="BF87" s="168" t="str">
        <f t="shared" ca="1" si="335"/>
        <v>-</v>
      </c>
      <c r="BG87" s="168">
        <f t="shared" ca="1" si="335"/>
        <v>1</v>
      </c>
      <c r="BH87" s="168">
        <f t="shared" ca="1" si="335"/>
        <v>1</v>
      </c>
      <c r="BI87" s="168" t="str">
        <f t="shared" ca="1" si="335"/>
        <v>-</v>
      </c>
      <c r="BJ87" s="168" t="str">
        <f t="shared" ca="1" si="335"/>
        <v>-</v>
      </c>
      <c r="BK87" s="10"/>
      <c r="BL87" s="168" t="str">
        <f t="shared" ca="1" si="335"/>
        <v>-</v>
      </c>
      <c r="BM87" s="168" t="str">
        <f t="shared" ca="1" si="335"/>
        <v>-</v>
      </c>
      <c r="BN87" s="168" t="str">
        <f t="shared" ca="1" si="335"/>
        <v>-</v>
      </c>
      <c r="BO87" s="168" t="str">
        <f t="shared" ca="1" si="335"/>
        <v>-</v>
      </c>
      <c r="BP87" s="168" t="str">
        <f t="shared" ca="1" si="335"/>
        <v>-</v>
      </c>
      <c r="BQ87" s="168" t="str">
        <f t="shared" ca="1" si="335"/>
        <v>-</v>
      </c>
      <c r="BR87" s="168" t="str">
        <f t="shared" ca="1" si="335"/>
        <v>-</v>
      </c>
      <c r="BS87" s="168" t="str">
        <f t="shared" ca="1" si="335"/>
        <v>-</v>
      </c>
      <c r="BT87" s="168" t="str">
        <f t="shared" ca="1" si="335"/>
        <v>-</v>
      </c>
      <c r="BU87" s="168" t="str">
        <f t="shared" ca="1" si="335"/>
        <v>-</v>
      </c>
      <c r="BV87" s="168" t="str">
        <f t="shared" ca="1" si="335"/>
        <v>-</v>
      </c>
      <c r="BW87" s="166" t="str" cm="1">
        <f t="array" aca="1" ref="BW87" ca="1">INDEX(i.rev,$K87,BW$15)</f>
        <v>-</v>
      </c>
      <c r="BX87" s="166" t="str" cm="1">
        <f t="array" aca="1" ref="BX87" ca="1">INDEX(i.rev,$K87,BX$15)</f>
        <v>-</v>
      </c>
      <c r="BY87" s="166" t="str" cm="1">
        <f t="array" aca="1" ref="BY87" ca="1">INDEX(i.rev,$K87,BY$15)</f>
        <v>-</v>
      </c>
      <c r="BZ87" s="166" t="str" cm="1">
        <f t="array" aca="1" ref="BZ87" ca="1">INDEX(i.rev,$K87,BZ$15)</f>
        <v>-</v>
      </c>
      <c r="CA87" s="166" t="str" cm="1">
        <f t="array" aca="1" ref="CA87" ca="1">INDEX(i.rev,$K87,CA$15)</f>
        <v>-</v>
      </c>
      <c r="CB87" s="166" t="str" cm="1">
        <f t="array" aca="1" ref="CB87" ca="1">INDEX(i.rev,$K87,CB$15)</f>
        <v>-</v>
      </c>
      <c r="CC87" s="166" t="str" cm="1">
        <f t="array" aca="1" ref="CC87" ca="1">INDEX(i.rev,$K87,CC$15)</f>
        <v>-</v>
      </c>
      <c r="CD87" s="166" t="str" cm="1">
        <f t="array" aca="1" ref="CD87" ca="1">INDEX(i.rev,$K87,CD$15)</f>
        <v>-</v>
      </c>
      <c r="CE87" s="166" t="str" cm="1">
        <f t="array" aca="1" ref="CE87" ca="1">INDEX(i.rev,$K87,CE$15)</f>
        <v>-</v>
      </c>
      <c r="CF87" s="166" t="str" cm="1">
        <f t="array" aca="1" ref="CF87" ca="1">INDEX(i.rev,$K87,CF$15)</f>
        <v>-</v>
      </c>
      <c r="CG87" s="10"/>
      <c r="CH87" s="168" t="str">
        <f t="shared" ca="1" si="339"/>
        <v>-</v>
      </c>
      <c r="CI87" s="168" t="str">
        <f t="shared" ca="1" si="339"/>
        <v>-</v>
      </c>
      <c r="CJ87" s="168" t="str">
        <f t="shared" ca="1" si="339"/>
        <v>-</v>
      </c>
      <c r="CK87" s="168" t="str">
        <f t="shared" ca="1" si="339"/>
        <v>-</v>
      </c>
      <c r="CL87" s="168" t="str">
        <f t="shared" ca="1" si="339"/>
        <v>-</v>
      </c>
      <c r="CM87" s="168" t="str">
        <f t="shared" ca="1" si="339"/>
        <v>-</v>
      </c>
      <c r="CN87" s="168" t="str">
        <f t="shared" ca="1" si="339"/>
        <v>-</v>
      </c>
      <c r="CO87" s="168" t="str">
        <f t="shared" ca="1" si="339"/>
        <v>-</v>
      </c>
      <c r="CP87" s="168">
        <f t="shared" ca="1" si="339"/>
        <v>1</v>
      </c>
      <c r="CQ87" s="168">
        <f t="shared" ca="1" si="339"/>
        <v>1</v>
      </c>
      <c r="CR87" s="168">
        <f t="shared" ca="1" si="339"/>
        <v>0</v>
      </c>
      <c r="CS87" s="168" t="str">
        <f t="shared" ca="1" si="339"/>
        <v>-</v>
      </c>
      <c r="CT87" s="168" t="str">
        <f t="shared" ca="1" si="339"/>
        <v>-</v>
      </c>
      <c r="CU87" s="168" t="str">
        <f t="shared" ca="1" si="339"/>
        <v>-</v>
      </c>
      <c r="CV87" s="168" t="str">
        <f t="shared" ca="1" si="339"/>
        <v>-</v>
      </c>
      <c r="CW87" s="168" t="str">
        <f t="shared" ca="1" si="339"/>
        <v>-</v>
      </c>
      <c r="CX87" s="168" t="str">
        <f t="shared" ca="1" si="339"/>
        <v>-</v>
      </c>
      <c r="CY87" s="168" t="str">
        <f t="shared" ca="1" si="339"/>
        <v>-</v>
      </c>
      <c r="CZ87" s="168">
        <f t="shared" ca="1" si="339"/>
        <v>0</v>
      </c>
      <c r="DA87" s="168" t="str">
        <f t="shared" ca="1" si="339"/>
        <v>-</v>
      </c>
      <c r="DB87" s="168" t="str">
        <f t="shared" ca="1" si="336"/>
        <v>-</v>
      </c>
      <c r="DC87" s="168" t="str">
        <f t="shared" ca="1" si="336"/>
        <v>-</v>
      </c>
      <c r="DD87" s="168" t="str">
        <f t="shared" ca="1" si="336"/>
        <v>-</v>
      </c>
      <c r="DE87" s="168" t="str">
        <f t="shared" ca="1" si="336"/>
        <v>-</v>
      </c>
      <c r="DF87" s="168">
        <f t="shared" ca="1" si="336"/>
        <v>0</v>
      </c>
      <c r="DG87" s="168">
        <f t="shared" ca="1" si="336"/>
        <v>0</v>
      </c>
      <c r="DH87" s="168">
        <f t="shared" ca="1" si="336"/>
        <v>0</v>
      </c>
      <c r="DI87" s="168">
        <f t="shared" ca="1" si="336"/>
        <v>0</v>
      </c>
      <c r="DJ87" s="168">
        <f t="shared" ca="1" si="336"/>
        <v>0</v>
      </c>
      <c r="DK87" s="168">
        <f t="shared" ca="1" si="336"/>
        <v>0</v>
      </c>
      <c r="DL87" s="168">
        <f t="shared" ca="1" si="336"/>
        <v>0</v>
      </c>
      <c r="DM87" s="168" t="str">
        <f t="shared" ca="1" si="336"/>
        <v>-</v>
      </c>
      <c r="DN87" s="168" t="str">
        <f t="shared" ca="1" si="336"/>
        <v>-</v>
      </c>
      <c r="DO87" s="168" t="str">
        <f t="shared" ca="1" si="336"/>
        <v>-</v>
      </c>
      <c r="DP87" s="168" t="str">
        <f t="shared" ca="1" si="336"/>
        <v>-</v>
      </c>
      <c r="DQ87" s="168" t="str">
        <f t="shared" ca="1" si="336"/>
        <v>-</v>
      </c>
      <c r="DR87" s="168" t="str">
        <f t="shared" ca="1" si="315"/>
        <v>-</v>
      </c>
      <c r="DS87" s="168" t="str">
        <f t="shared" ca="1" si="315"/>
        <v>-</v>
      </c>
      <c r="DT87" s="168" t="str">
        <f t="shared" ca="1" si="315"/>
        <v>-</v>
      </c>
      <c r="DU87" s="168" t="str">
        <f t="shared" ca="1" si="315"/>
        <v>-</v>
      </c>
      <c r="DV87" s="168" t="str">
        <f t="shared" ca="1" si="315"/>
        <v>-</v>
      </c>
      <c r="DW87" s="168" t="str">
        <f t="shared" ca="1" si="315"/>
        <v>-</v>
      </c>
      <c r="DX87" s="10"/>
      <c r="DY87" s="168">
        <f t="shared" ca="1" si="315"/>
        <v>1</v>
      </c>
      <c r="DZ87" s="168" t="str">
        <f t="shared" ca="1" si="315"/>
        <v>-</v>
      </c>
      <c r="EA87" s="168" t="str">
        <f t="shared" ca="1" si="315"/>
        <v>-</v>
      </c>
      <c r="EB87" s="168" t="str">
        <f t="shared" ca="1" si="315"/>
        <v>-</v>
      </c>
      <c r="EC87" s="168" t="str">
        <f t="shared" ca="1" si="315"/>
        <v>-</v>
      </c>
      <c r="ED87" s="168" t="b">
        <f t="shared" ca="1" si="315"/>
        <v>0</v>
      </c>
      <c r="EE87" s="168" t="str">
        <f t="shared" ca="1" si="315"/>
        <v>-</v>
      </c>
      <c r="EF87" s="168">
        <f t="shared" ca="1" si="315"/>
        <v>0</v>
      </c>
      <c r="EG87" s="168" t="str">
        <f t="shared" ca="1" si="315"/>
        <v>-</v>
      </c>
      <c r="EH87" s="166" cm="1">
        <f t="array" aca="1" ref="EH87" ca="1">INDEX(i.rev,$K87,EH$15)</f>
        <v>1</v>
      </c>
      <c r="EI87" s="168">
        <f t="shared" ca="1" si="316"/>
        <v>0</v>
      </c>
      <c r="EJ87" s="168">
        <f t="shared" ca="1" si="316"/>
        <v>1</v>
      </c>
      <c r="EK87" s="168">
        <f t="shared" ca="1" si="316"/>
        <v>0</v>
      </c>
      <c r="EL87" s="168">
        <f t="shared" ca="1" si="316"/>
        <v>1</v>
      </c>
      <c r="EM87" s="168">
        <f t="shared" ca="1" si="316"/>
        <v>1</v>
      </c>
      <c r="EN87" s="168">
        <f t="shared" ca="1" si="316"/>
        <v>1</v>
      </c>
      <c r="EO87" s="168">
        <f t="shared" ca="1" si="316"/>
        <v>0</v>
      </c>
      <c r="EP87" s="168">
        <f t="shared" ca="1" si="316"/>
        <v>0</v>
      </c>
      <c r="EQ87" s="168">
        <f t="shared" ca="1" si="316"/>
        <v>0</v>
      </c>
      <c r="ER87" s="168">
        <f t="shared" ca="1" si="316"/>
        <v>0</v>
      </c>
      <c r="ES87" s="168">
        <f t="shared" ca="1" si="316"/>
        <v>0</v>
      </c>
      <c r="ET87" s="168">
        <f t="shared" ca="1" si="316"/>
        <v>0</v>
      </c>
      <c r="EU87" s="168">
        <f t="shared" ca="1" si="316"/>
        <v>0</v>
      </c>
      <c r="EV87" s="168">
        <f t="shared" ca="1" si="316"/>
        <v>0</v>
      </c>
      <c r="EW87" s="168">
        <f t="shared" ca="1" si="316"/>
        <v>0</v>
      </c>
      <c r="EX87" s="168">
        <f t="shared" ca="1" si="316"/>
        <v>0</v>
      </c>
      <c r="EY87" s="166" cm="1">
        <f t="array" aca="1" ref="EY87" ca="1">INDEX(i.rev,$K87,EY$15)</f>
        <v>0</v>
      </c>
      <c r="EZ87" s="168">
        <f t="shared" ca="1" si="297"/>
        <v>0</v>
      </c>
      <c r="FA87" s="166" cm="1">
        <f t="array" aca="1" ref="FA87" ca="1">INDEX(i.rev,$K87,FA$15)</f>
        <v>1</v>
      </c>
      <c r="FB87" s="168">
        <f t="shared" ca="1" si="324"/>
        <v>0</v>
      </c>
      <c r="FC87" s="168">
        <f t="shared" ca="1" si="324"/>
        <v>0</v>
      </c>
      <c r="FD87" s="168">
        <f t="shared" ca="1" si="324"/>
        <v>0</v>
      </c>
      <c r="FE87" s="168">
        <f t="shared" ca="1" si="324"/>
        <v>0</v>
      </c>
      <c r="FF87" s="168">
        <f t="shared" ca="1" si="324"/>
        <v>0</v>
      </c>
      <c r="FG87" s="168">
        <f t="shared" ca="1" si="324"/>
        <v>0</v>
      </c>
      <c r="FH87" s="168">
        <f t="shared" ca="1" si="324"/>
        <v>0</v>
      </c>
      <c r="FI87" s="10">
        <f t="shared" si="341"/>
        <v>0.6</v>
      </c>
      <c r="FJ87" s="168" t="str">
        <f t="shared" ca="1" si="337"/>
        <v>-</v>
      </c>
      <c r="FK87" s="168" t="str">
        <f t="shared" ca="1" si="337"/>
        <v>-</v>
      </c>
      <c r="FL87" s="199" t="b">
        <f>TRUE</f>
        <v>1</v>
      </c>
      <c r="FM87" s="201">
        <f t="shared" si="340"/>
        <v>21</v>
      </c>
      <c r="FN87" s="168" t="str">
        <f t="shared" ca="1" si="321"/>
        <v>-</v>
      </c>
      <c r="FO87" s="166" t="b">
        <f t="shared" si="223"/>
        <v>0</v>
      </c>
      <c r="FP87" s="166" t="b">
        <f t="shared" si="223"/>
        <v>0</v>
      </c>
      <c r="FQ87" s="166" t="b">
        <f t="shared" si="223"/>
        <v>1</v>
      </c>
      <c r="FR87" s="168">
        <f t="shared" ca="1" si="324"/>
        <v>0</v>
      </c>
      <c r="FS87" s="166">
        <f t="shared" ca="1" si="224"/>
        <v>1</v>
      </c>
      <c r="FT87" s="166">
        <f t="shared" ca="1" si="224"/>
        <v>1</v>
      </c>
      <c r="FU87" s="168" t="str">
        <f t="shared" ca="1" si="324"/>
        <v>-</v>
      </c>
      <c r="FV87" s="168" t="str">
        <f t="shared" ca="1" si="324"/>
        <v>-</v>
      </c>
      <c r="FW87" s="168" t="str">
        <f t="shared" ca="1" si="324"/>
        <v>-</v>
      </c>
      <c r="FX87" s="168" t="str">
        <f t="shared" ca="1" si="324"/>
        <v>-</v>
      </c>
      <c r="FY87" s="168" t="str">
        <f t="shared" ca="1" si="324"/>
        <v>-</v>
      </c>
      <c r="FZ87" s="168" t="str">
        <f t="shared" ca="1" si="324"/>
        <v>-</v>
      </c>
      <c r="GA87" s="168" t="str">
        <f t="shared" ca="1" si="324"/>
        <v>-</v>
      </c>
      <c r="GB87" s="168" t="str">
        <f t="shared" ca="1" si="324"/>
        <v>-</v>
      </c>
      <c r="GC87" s="168" t="str">
        <f t="shared" ca="1" si="324"/>
        <v>-</v>
      </c>
      <c r="GD87" s="168" t="b">
        <f t="shared" ca="1" si="324"/>
        <v>1</v>
      </c>
      <c r="GE87" s="168" t="str">
        <f t="shared" ca="1" si="324"/>
        <v>-</v>
      </c>
      <c r="GF87" s="168" t="str">
        <f t="shared" ca="1" si="324"/>
        <v>-</v>
      </c>
      <c r="GG87" s="168" t="str">
        <f t="shared" ca="1" si="225"/>
        <v>-</v>
      </c>
      <c r="GH87" s="168" t="str">
        <f t="shared" ca="1" si="225"/>
        <v>-</v>
      </c>
      <c r="GI87" s="168" t="str">
        <f t="shared" ca="1" si="225"/>
        <v>-</v>
      </c>
      <c r="GJ87" s="168" t="str">
        <f t="shared" ca="1" si="225"/>
        <v>-</v>
      </c>
      <c r="GK87" s="168" t="str">
        <f t="shared" ca="1" si="225"/>
        <v>-</v>
      </c>
      <c r="GL87" s="168" t="str">
        <f t="shared" ca="1" si="225"/>
        <v>-</v>
      </c>
      <c r="GM87" s="168" t="str">
        <f t="shared" ca="1" si="225"/>
        <v>-</v>
      </c>
      <c r="GN87" s="168" t="str">
        <f t="shared" ca="1" si="225"/>
        <v>-</v>
      </c>
      <c r="GO87" s="168" t="str">
        <f t="shared" ca="1" si="225"/>
        <v>-</v>
      </c>
      <c r="GP87" s="168" t="str">
        <f t="shared" ca="1" si="225"/>
        <v>-</v>
      </c>
      <c r="GQ87" s="168" t="str">
        <f t="shared" ca="1" si="225"/>
        <v>-</v>
      </c>
      <c r="GR87" s="168" t="str">
        <f t="shared" ca="1" si="225"/>
        <v>-</v>
      </c>
      <c r="GS87" s="168">
        <f t="shared" ca="1" si="225"/>
        <v>500</v>
      </c>
      <c r="GT87" s="168">
        <f t="shared" ca="1" si="225"/>
        <v>500</v>
      </c>
      <c r="GU87" s="168" t="str">
        <f t="shared" ca="1" si="225"/>
        <v>-</v>
      </c>
      <c r="GV87" s="168" t="str">
        <f t="shared" ca="1" si="225"/>
        <v>-</v>
      </c>
      <c r="GW87" s="168" t="str">
        <f t="shared" ca="1" si="338"/>
        <v>-</v>
      </c>
      <c r="GX87" s="193" t="b">
        <v>1</v>
      </c>
      <c r="GY87" s="193">
        <v>0</v>
      </c>
      <c r="GZ87" s="193">
        <v>30</v>
      </c>
      <c r="HA87" s="193">
        <v>30</v>
      </c>
      <c r="HB87" s="193">
        <v>0</v>
      </c>
      <c r="HC87" s="193">
        <v>0</v>
      </c>
      <c r="HD87" s="193">
        <v>30</v>
      </c>
      <c r="HE87" s="193">
        <v>0</v>
      </c>
      <c r="HF87" s="193">
        <v>0</v>
      </c>
      <c r="HG87" s="193">
        <v>30</v>
      </c>
      <c r="HH87" s="193">
        <v>30</v>
      </c>
      <c r="HI87" s="193">
        <v>0</v>
      </c>
      <c r="HJ87" s="193">
        <v>0</v>
      </c>
      <c r="HK87" s="193">
        <v>0</v>
      </c>
      <c r="HL87" s="193">
        <v>0</v>
      </c>
      <c r="HM87" s="193">
        <v>0</v>
      </c>
      <c r="HN87" s="193">
        <v>131.36000000000001</v>
      </c>
      <c r="HO87" s="193">
        <v>0</v>
      </c>
      <c r="HP87" s="193">
        <v>131.36000000000001</v>
      </c>
      <c r="HQ87" s="193">
        <v>131.36000000000001</v>
      </c>
      <c r="HR87" s="193">
        <v>0</v>
      </c>
      <c r="HS87" s="193">
        <v>131.36000000000001</v>
      </c>
      <c r="HT87" s="193">
        <v>131.36000000000001</v>
      </c>
      <c r="HU87" s="193">
        <v>0</v>
      </c>
      <c r="HV87" s="193">
        <v>0</v>
      </c>
      <c r="HW87" s="193">
        <v>131.36000000000001</v>
      </c>
      <c r="HX87" s="193">
        <v>131.36000000000001</v>
      </c>
      <c r="HY87" s="193">
        <v>89.55</v>
      </c>
      <c r="HZ87" s="193">
        <v>131.36000000000001</v>
      </c>
      <c r="IA87" s="193">
        <v>89.55</v>
      </c>
      <c r="IB87" s="193">
        <v>150</v>
      </c>
      <c r="IC87" s="193">
        <v>150</v>
      </c>
      <c r="ID87" s="193">
        <v>0</v>
      </c>
      <c r="IE87" s="193">
        <v>0</v>
      </c>
      <c r="IF87" s="193">
        <v>150</v>
      </c>
      <c r="IG87" s="193">
        <v>0</v>
      </c>
      <c r="IH87" s="193">
        <v>0</v>
      </c>
      <c r="II87" s="193">
        <v>150</v>
      </c>
      <c r="IJ87" s="193">
        <v>150</v>
      </c>
      <c r="IK87" s="193">
        <v>0</v>
      </c>
      <c r="IL87" s="193">
        <v>0</v>
      </c>
      <c r="IM87" s="193">
        <v>0</v>
      </c>
      <c r="IN87" s="193">
        <v>0</v>
      </c>
      <c r="IO87" s="193">
        <v>0</v>
      </c>
      <c r="IP87" s="193">
        <v>0</v>
      </c>
      <c r="IQ87" s="193">
        <v>0</v>
      </c>
      <c r="IR87" s="193">
        <v>0</v>
      </c>
      <c r="IS87" s="193">
        <v>0</v>
      </c>
      <c r="IT87" s="193">
        <v>0</v>
      </c>
      <c r="IU87" s="193">
        <v>0</v>
      </c>
      <c r="IV87" s="193">
        <v>0</v>
      </c>
      <c r="IW87" s="193">
        <v>0</v>
      </c>
      <c r="IX87" s="193">
        <v>0</v>
      </c>
      <c r="IY87" s="193">
        <v>0</v>
      </c>
      <c r="IZ87" s="10"/>
      <c r="JA87" s="166">
        <f t="shared" ca="1" si="229"/>
        <v>4.4999999999999998E-2</v>
      </c>
      <c r="JB87" s="166">
        <f t="shared" ca="1" si="230"/>
        <v>4.4999999999999998E-2</v>
      </c>
      <c r="JC87" s="168">
        <f t="shared" ca="1" si="330"/>
        <v>1</v>
      </c>
      <c r="JD87" s="168">
        <f t="shared" ca="1" si="330"/>
        <v>0</v>
      </c>
      <c r="JE87" s="168">
        <f t="shared" ca="1" si="330"/>
        <v>1</v>
      </c>
      <c r="JF87" s="168">
        <f t="shared" ca="1" si="330"/>
        <v>1</v>
      </c>
      <c r="JG87" s="168">
        <f t="shared" ca="1" si="330"/>
        <v>0</v>
      </c>
      <c r="JH87" s="168">
        <f t="shared" ca="1" si="330"/>
        <v>70</v>
      </c>
      <c r="JI87" s="168">
        <f t="shared" ca="1" si="330"/>
        <v>50</v>
      </c>
      <c r="JJ87" s="168">
        <f t="shared" ca="1" si="330"/>
        <v>70</v>
      </c>
      <c r="JK87" s="168">
        <f t="shared" ca="1" si="330"/>
        <v>50</v>
      </c>
      <c r="JL87" s="166">
        <f t="shared" ca="1" si="299"/>
        <v>1</v>
      </c>
      <c r="JM87" s="166">
        <f t="shared" ca="1" si="300"/>
        <v>1</v>
      </c>
      <c r="JN87" s="166">
        <f t="shared" ca="1" si="301"/>
        <v>1</v>
      </c>
      <c r="JO87" s="166">
        <f t="shared" ca="1" si="232"/>
        <v>1</v>
      </c>
      <c r="JP87" s="166">
        <f t="shared" ca="1" si="232"/>
        <v>1</v>
      </c>
      <c r="JQ87" s="168">
        <f t="shared" ca="1" si="330"/>
        <v>1</v>
      </c>
      <c r="JR87" s="10"/>
      <c r="JS87" s="168">
        <f t="shared" ca="1" si="330"/>
        <v>1</v>
      </c>
      <c r="JT87" s="166">
        <f t="shared" ca="1" si="233"/>
        <v>1</v>
      </c>
      <c r="JU87" s="168">
        <f t="shared" ca="1" si="330"/>
        <v>1</v>
      </c>
      <c r="JV87" s="168">
        <f t="shared" ca="1" si="330"/>
        <v>1</v>
      </c>
      <c r="JW87" s="168">
        <f t="shared" ca="1" si="330"/>
        <v>1</v>
      </c>
      <c r="JX87" s="168">
        <f t="shared" ca="1" si="330"/>
        <v>1</v>
      </c>
      <c r="JY87" s="168">
        <f t="shared" ca="1" si="330"/>
        <v>1</v>
      </c>
      <c r="JZ87" s="168">
        <f t="shared" ca="1" si="330"/>
        <v>1</v>
      </c>
      <c r="KA87" s="166">
        <f t="shared" ca="1" si="234"/>
        <v>1</v>
      </c>
      <c r="KB87" s="166">
        <f t="shared" ca="1" si="235"/>
        <v>1</v>
      </c>
      <c r="KC87" s="166">
        <f t="shared" ca="1" si="236"/>
        <v>1</v>
      </c>
      <c r="KD87" s="166" t="str">
        <f t="shared" ca="1" si="237"/>
        <v>-</v>
      </c>
      <c r="KE87" s="166" t="str">
        <f t="shared" ca="1" si="238"/>
        <v>-</v>
      </c>
      <c r="KF87" s="166" t="str">
        <f t="shared" ca="1" si="239"/>
        <v>-</v>
      </c>
      <c r="KG87" s="166" t="b">
        <f t="shared" ca="1" si="240"/>
        <v>0</v>
      </c>
      <c r="KH87" s="168">
        <f t="shared" ca="1" si="330"/>
        <v>0</v>
      </c>
      <c r="KI87" s="27">
        <v>0</v>
      </c>
    </row>
    <row r="88" spans="1:295" s="148" customFormat="1" outlineLevel="1">
      <c r="A88" s="126">
        <f t="shared" si="13"/>
        <v>83</v>
      </c>
      <c r="B88" s="126">
        <f t="shared" si="292"/>
        <v>13</v>
      </c>
      <c r="C88" s="148">
        <v>103</v>
      </c>
      <c r="D88" s="148" t="s">
        <v>884</v>
      </c>
      <c r="E88" s="148" t="b">
        <v>1</v>
      </c>
      <c r="F88" s="148" t="b">
        <v>0</v>
      </c>
      <c r="G88" s="148" t="b">
        <f t="shared" si="323"/>
        <v>1</v>
      </c>
      <c r="H88" s="144">
        <v>3</v>
      </c>
      <c r="I88" s="32">
        <v>2</v>
      </c>
      <c r="J88" s="144">
        <f t="shared" ref="J88:Y104" ca="1" si="343">OFFSET(J88,-1,0)</f>
        <v>1</v>
      </c>
      <c r="K88" s="144">
        <f t="shared" ca="1" si="343"/>
        <v>1</v>
      </c>
      <c r="L88" s="144">
        <f t="shared" ca="1" si="343"/>
        <v>1</v>
      </c>
      <c r="M88" s="144">
        <f t="shared" ca="1" si="343"/>
        <v>1</v>
      </c>
      <c r="N88" s="144">
        <f t="shared" ca="1" si="343"/>
        <v>1</v>
      </c>
      <c r="O88" s="144">
        <f t="shared" ca="1" si="343"/>
        <v>1</v>
      </c>
      <c r="P88" s="144">
        <f t="shared" ca="1" si="343"/>
        <v>1</v>
      </c>
      <c r="Q88" s="144">
        <f t="shared" ca="1" si="343"/>
        <v>1</v>
      </c>
      <c r="R88" s="144">
        <f t="shared" ca="1" si="343"/>
        <v>2</v>
      </c>
      <c r="S88" s="144">
        <f t="shared" ca="1" si="343"/>
        <v>1</v>
      </c>
      <c r="T88" s="144">
        <f t="shared" ca="1" si="343"/>
        <v>1</v>
      </c>
      <c r="U88" s="144">
        <f t="shared" ca="1" si="343"/>
        <v>1</v>
      </c>
      <c r="V88" s="144">
        <f t="shared" ca="1" si="343"/>
        <v>1</v>
      </c>
      <c r="W88" s="144">
        <f t="shared" ca="1" si="343"/>
        <v>1</v>
      </c>
      <c r="X88" s="144">
        <f t="shared" ca="1" si="343"/>
        <v>1</v>
      </c>
      <c r="Y88" s="144">
        <f t="shared" ca="1" si="343"/>
        <v>1</v>
      </c>
      <c r="AA88" s="162" t="str" cm="1">
        <f t="array" aca="1" ref="AA88" ca="1">TEXT(LEFT(OFFSET(AA88,-1,0),5)+1,"00000")&amp;MID(OFFSET(AA88,-1,0),6,FIND(" ",OFFSET(AA88,-1,0),7)-5)
&amp;INDEX(DataMaster!$B$10:$B$12,$I88)&amp;IF($J88=1,""," Risk"&amp;INDEX(i.risk_aversion,$J88,1))&amp;IF($K88=1,""," REV"&amp;INDEX(DataMaster!$B$54:$B$58,$K88))&amp;IF($L88=1,""," Minroe"&amp;INDEX(minroe,$L88))&amp;IF($M88=1,""," Overdraw"&amp;INDEX(overdraw,$M88))
&amp;IF($N88=1,""," Mach"&amp;INDEX(i.mach_option,$N88))
&amp;IF($O88=1,""," Interest"&amp;INDEX(i.interest_rate,$O88))&amp;IF($P88=1,""," Opp cost"&amp;INDEX(i.opp_cost_capital,$P88))&amp;IF($Q88=1,""," Casual_ub"&amp;INDEX(i.casual_ub,$Q88))&amp;IF($R88=1,""," Cropgraze"&amp;INDEX(i.cropgraze_inc,$R88))
&amp;IF($S88=1,""," Yield"&amp;INDEX(i.all_rot_yield,$S88))&amp;IF($T88=1,""," Pasture"&amp;INDEX(i.pasture_prod,$T88))&amp;IF($U88=1,""," Scan"&amp;INDEX(i.scan,$U88))
&amp;IF($JL88=1,""," WP"&amp;TEXT($JL88*100,"000p"))&amp;IF($JM88=1,""," MP"&amp;TEXT($JM88*100,"000p"))&amp;IF($JN88=1,""," GP"&amp;TEXT($JN88*100,"000p"))&amp;IF($JO88=1,""," Can"&amp;TEXT($JO88*100,"000p"))
&amp;" (F"&amp;3+IFERROR(1*$CH88,0)+IFERROR(1*$CI88,0)&amp;3-IFERROR(1*NOT($CK88),0)&amp;"N"&amp;$CP88&amp;$CQ88&amp;")"
&amp;IFERROR(" pas%"&amp;FK88/2130*100,"")&amp;IFERROR(" SR "&amp;FM88/1,"")&amp;IFERROR(" Sup "&amp;FN88/1,"")&amp;IF(JH88=50," 50 percentile prices","")&amp;IFERROR(" Min_sale_age_"&amp;GV88/1,"")&amp;IF($GX88=TRUE," Rot_constrained","")</f>
        <v>612660032 DSP CropgrazeFALSE (F33N11) SR 26.25 Rot_constrained</v>
      </c>
      <c r="AB88" s="10" t="str">
        <f ca="1">IF(COUNTIF(AA$5:AA88,AA88)=1,"-","Dup")</f>
        <v>-</v>
      </c>
      <c r="AC88" s="10"/>
      <c r="AD88" s="167" t="b">
        <v>0</v>
      </c>
      <c r="AE88" s="167" t="b">
        <v>0</v>
      </c>
      <c r="AF88" s="167" t="b">
        <v>0</v>
      </c>
      <c r="AG88" s="167" t="b">
        <v>0</v>
      </c>
      <c r="AH88" s="167" t="b">
        <v>0</v>
      </c>
      <c r="AI88" s="167" t="b">
        <v>1</v>
      </c>
      <c r="AJ88" s="10"/>
      <c r="AK88" s="166" t="b">
        <f t="shared" si="328"/>
        <v>0</v>
      </c>
      <c r="AL88" s="166" t="str">
        <f t="shared" si="328"/>
        <v>-</v>
      </c>
      <c r="AM88" s="166" t="b">
        <f t="shared" si="328"/>
        <v>0</v>
      </c>
      <c r="AN88" s="166" t="b">
        <f t="shared" si="328"/>
        <v>1</v>
      </c>
      <c r="AO88" s="166" t="b">
        <f t="shared" si="328"/>
        <v>0</v>
      </c>
      <c r="AP88" s="166" t="b">
        <f t="shared" si="328"/>
        <v>0</v>
      </c>
      <c r="AQ88" s="166">
        <f t="shared" ca="1" si="215"/>
        <v>0</v>
      </c>
      <c r="AR88" s="166" t="b">
        <f t="shared" ref="AR88:AV107" ca="1" si="344">INDEX(i.risk_aversion,$J88,AR$15)</f>
        <v>0</v>
      </c>
      <c r="AS88" s="166" t="b">
        <f t="shared" ca="1" si="344"/>
        <v>0</v>
      </c>
      <c r="AT88" s="166" t="str">
        <f t="shared" ca="1" si="344"/>
        <v>-</v>
      </c>
      <c r="AU88" s="166" t="str">
        <f t="shared" ca="1" si="344"/>
        <v>-</v>
      </c>
      <c r="AV88" s="166" t="str">
        <f t="shared" ca="1" si="344"/>
        <v>-</v>
      </c>
      <c r="AW88" s="10"/>
      <c r="AX88" s="166" t="b">
        <f t="shared" si="217"/>
        <v>1</v>
      </c>
      <c r="AY88" s="168" t="b">
        <f t="shared" ca="1" si="335"/>
        <v>1</v>
      </c>
      <c r="AZ88" s="168" t="b">
        <f t="shared" ca="1" si="335"/>
        <v>1</v>
      </c>
      <c r="BA88" s="167">
        <f t="shared" si="261"/>
        <v>3208</v>
      </c>
      <c r="BB88" s="168" t="str">
        <f t="shared" ca="1" si="335"/>
        <v>-</v>
      </c>
      <c r="BC88" s="168" t="str">
        <f t="shared" ca="1" si="335"/>
        <v>-</v>
      </c>
      <c r="BD88" s="168" t="str">
        <f t="shared" ca="1" si="335"/>
        <v>-</v>
      </c>
      <c r="BE88" s="168" t="str">
        <f t="shared" ca="1" si="335"/>
        <v>-</v>
      </c>
      <c r="BF88" s="168" t="str">
        <f t="shared" ca="1" si="335"/>
        <v>-</v>
      </c>
      <c r="BG88" s="168">
        <f t="shared" ca="1" si="335"/>
        <v>1</v>
      </c>
      <c r="BH88" s="168">
        <f t="shared" ca="1" si="335"/>
        <v>1</v>
      </c>
      <c r="BI88" s="168" t="str">
        <f t="shared" ca="1" si="335"/>
        <v>-</v>
      </c>
      <c r="BJ88" s="168" t="str">
        <f t="shared" ca="1" si="335"/>
        <v>-</v>
      </c>
      <c r="BK88" s="10"/>
      <c r="BL88" s="168" t="str">
        <f t="shared" ca="1" si="335"/>
        <v>-</v>
      </c>
      <c r="BM88" s="168" t="str">
        <f t="shared" ca="1" si="335"/>
        <v>-</v>
      </c>
      <c r="BN88" s="168" t="str">
        <f t="shared" ca="1" si="335"/>
        <v>-</v>
      </c>
      <c r="BO88" s="168" t="str">
        <f t="shared" ca="1" si="335"/>
        <v>-</v>
      </c>
      <c r="BP88" s="168" t="str">
        <f t="shared" ca="1" si="335"/>
        <v>-</v>
      </c>
      <c r="BQ88" s="168" t="str">
        <f t="shared" ca="1" si="335"/>
        <v>-</v>
      </c>
      <c r="BR88" s="168" t="str">
        <f t="shared" ca="1" si="335"/>
        <v>-</v>
      </c>
      <c r="BS88" s="168" t="str">
        <f t="shared" ca="1" si="335"/>
        <v>-</v>
      </c>
      <c r="BT88" s="168" t="str">
        <f t="shared" ca="1" si="335"/>
        <v>-</v>
      </c>
      <c r="BU88" s="168" t="str">
        <f t="shared" ca="1" si="335"/>
        <v>-</v>
      </c>
      <c r="BV88" s="168" t="str">
        <f t="shared" ca="1" si="335"/>
        <v>-</v>
      </c>
      <c r="BW88" s="166" t="str" cm="1">
        <f t="array" aca="1" ref="BW88" ca="1">INDEX(i.rev,$K88,BW$15)</f>
        <v>-</v>
      </c>
      <c r="BX88" s="166" t="str" cm="1">
        <f t="array" aca="1" ref="BX88" ca="1">INDEX(i.rev,$K88,BX$15)</f>
        <v>-</v>
      </c>
      <c r="BY88" s="166" t="str" cm="1">
        <f t="array" aca="1" ref="BY88" ca="1">INDEX(i.rev,$K88,BY$15)</f>
        <v>-</v>
      </c>
      <c r="BZ88" s="166" t="str" cm="1">
        <f t="array" aca="1" ref="BZ88" ca="1">INDEX(i.rev,$K88,BZ$15)</f>
        <v>-</v>
      </c>
      <c r="CA88" s="166" t="str" cm="1">
        <f t="array" aca="1" ref="CA88" ca="1">INDEX(i.rev,$K88,CA$15)</f>
        <v>-</v>
      </c>
      <c r="CB88" s="166" t="str" cm="1">
        <f t="array" aca="1" ref="CB88" ca="1">INDEX(i.rev,$K88,CB$15)</f>
        <v>-</v>
      </c>
      <c r="CC88" s="166" t="str" cm="1">
        <f t="array" aca="1" ref="CC88" ca="1">INDEX(i.rev,$K88,CC$15)</f>
        <v>-</v>
      </c>
      <c r="CD88" s="166" t="str" cm="1">
        <f t="array" aca="1" ref="CD88" ca="1">INDEX(i.rev,$K88,CD$15)</f>
        <v>-</v>
      </c>
      <c r="CE88" s="166" t="str" cm="1">
        <f t="array" aca="1" ref="CE88" ca="1">INDEX(i.rev,$K88,CE$15)</f>
        <v>-</v>
      </c>
      <c r="CF88" s="166" t="str" cm="1">
        <f t="array" aca="1" ref="CF88" ca="1">INDEX(i.rev,$K88,CF$15)</f>
        <v>-</v>
      </c>
      <c r="CG88" s="10"/>
      <c r="CH88" s="168" t="str">
        <f t="shared" ca="1" si="339"/>
        <v>-</v>
      </c>
      <c r="CI88" s="168" t="str">
        <f t="shared" ca="1" si="339"/>
        <v>-</v>
      </c>
      <c r="CJ88" s="168" t="str">
        <f t="shared" ca="1" si="339"/>
        <v>-</v>
      </c>
      <c r="CK88" s="168" t="str">
        <f t="shared" ca="1" si="339"/>
        <v>-</v>
      </c>
      <c r="CL88" s="168" t="str">
        <f t="shared" ca="1" si="339"/>
        <v>-</v>
      </c>
      <c r="CM88" s="168" t="str">
        <f t="shared" ca="1" si="339"/>
        <v>-</v>
      </c>
      <c r="CN88" s="168" t="str">
        <f t="shared" ca="1" si="339"/>
        <v>-</v>
      </c>
      <c r="CO88" s="168" t="str">
        <f t="shared" ca="1" si="339"/>
        <v>-</v>
      </c>
      <c r="CP88" s="168">
        <f t="shared" ca="1" si="339"/>
        <v>1</v>
      </c>
      <c r="CQ88" s="168">
        <f t="shared" ca="1" si="339"/>
        <v>1</v>
      </c>
      <c r="CR88" s="168">
        <f t="shared" ca="1" si="339"/>
        <v>0</v>
      </c>
      <c r="CS88" s="168" t="str">
        <f t="shared" ca="1" si="339"/>
        <v>-</v>
      </c>
      <c r="CT88" s="168" t="str">
        <f t="shared" ca="1" si="339"/>
        <v>-</v>
      </c>
      <c r="CU88" s="168" t="str">
        <f t="shared" ca="1" si="339"/>
        <v>-</v>
      </c>
      <c r="CV88" s="168" t="str">
        <f t="shared" ca="1" si="339"/>
        <v>-</v>
      </c>
      <c r="CW88" s="168" t="str">
        <f t="shared" ca="1" si="339"/>
        <v>-</v>
      </c>
      <c r="CX88" s="168" t="str">
        <f t="shared" ca="1" si="339"/>
        <v>-</v>
      </c>
      <c r="CY88" s="168" t="str">
        <f t="shared" ca="1" si="339"/>
        <v>-</v>
      </c>
      <c r="CZ88" s="168">
        <f t="shared" ca="1" si="339"/>
        <v>0</v>
      </c>
      <c r="DA88" s="168" t="str">
        <f t="shared" ca="1" si="339"/>
        <v>-</v>
      </c>
      <c r="DB88" s="168" t="str">
        <f t="shared" ca="1" si="336"/>
        <v>-</v>
      </c>
      <c r="DC88" s="168" t="str">
        <f t="shared" ca="1" si="336"/>
        <v>-</v>
      </c>
      <c r="DD88" s="168" t="str">
        <f t="shared" ca="1" si="336"/>
        <v>-</v>
      </c>
      <c r="DE88" s="168" t="str">
        <f t="shared" ca="1" si="336"/>
        <v>-</v>
      </c>
      <c r="DF88" s="168">
        <f t="shared" ca="1" si="336"/>
        <v>0</v>
      </c>
      <c r="DG88" s="168">
        <f t="shared" ca="1" si="336"/>
        <v>0</v>
      </c>
      <c r="DH88" s="168">
        <f t="shared" ca="1" si="336"/>
        <v>0</v>
      </c>
      <c r="DI88" s="168">
        <f t="shared" ca="1" si="336"/>
        <v>0</v>
      </c>
      <c r="DJ88" s="168">
        <f t="shared" ca="1" si="336"/>
        <v>0</v>
      </c>
      <c r="DK88" s="168">
        <f t="shared" ca="1" si="336"/>
        <v>0</v>
      </c>
      <c r="DL88" s="168">
        <f t="shared" ca="1" si="336"/>
        <v>0</v>
      </c>
      <c r="DM88" s="168" t="str">
        <f t="shared" ca="1" si="336"/>
        <v>-</v>
      </c>
      <c r="DN88" s="168" t="str">
        <f t="shared" ca="1" si="336"/>
        <v>-</v>
      </c>
      <c r="DO88" s="168" t="str">
        <f t="shared" ca="1" si="336"/>
        <v>-</v>
      </c>
      <c r="DP88" s="168" t="str">
        <f t="shared" ca="1" si="336"/>
        <v>-</v>
      </c>
      <c r="DQ88" s="168" t="str">
        <f t="shared" ca="1" si="336"/>
        <v>-</v>
      </c>
      <c r="DR88" s="168" t="str">
        <f t="shared" ca="1" si="336"/>
        <v>-</v>
      </c>
      <c r="DS88" s="168" t="str">
        <f t="shared" ca="1" si="336"/>
        <v>-</v>
      </c>
      <c r="DT88" s="168" t="str">
        <f t="shared" ca="1" si="336"/>
        <v>-</v>
      </c>
      <c r="DU88" s="168" t="str">
        <f t="shared" ref="DU88:EG96" ca="1" si="345">OFFSET(DU$5,$B88,0)</f>
        <v>-</v>
      </c>
      <c r="DV88" s="168" t="str">
        <f t="shared" ca="1" si="345"/>
        <v>-</v>
      </c>
      <c r="DW88" s="168" t="str">
        <f t="shared" ca="1" si="345"/>
        <v>-</v>
      </c>
      <c r="DX88" s="10"/>
      <c r="DY88" s="168">
        <f t="shared" ref="DY88:EG89" ca="1" si="346">OFFSET(DY$5,$B88,0)</f>
        <v>1</v>
      </c>
      <c r="DZ88" s="168" t="str">
        <f t="shared" ca="1" si="346"/>
        <v>-</v>
      </c>
      <c r="EA88" s="168" t="str">
        <f t="shared" ca="1" si="346"/>
        <v>-</v>
      </c>
      <c r="EB88" s="168" t="str">
        <f t="shared" ca="1" si="346"/>
        <v>-</v>
      </c>
      <c r="EC88" s="168" t="str">
        <f t="shared" ca="1" si="346"/>
        <v>-</v>
      </c>
      <c r="ED88" s="168" t="b">
        <f t="shared" ca="1" si="346"/>
        <v>0</v>
      </c>
      <c r="EE88" s="168" t="str">
        <f t="shared" ca="1" si="346"/>
        <v>-</v>
      </c>
      <c r="EF88" s="168">
        <f t="shared" ca="1" si="346"/>
        <v>0</v>
      </c>
      <c r="EG88" s="168" t="str">
        <f t="shared" ca="1" si="346"/>
        <v>-</v>
      </c>
      <c r="EH88" s="166" cm="1">
        <f t="array" aca="1" ref="EH88" ca="1">INDEX(i.rev,$K88,EH$15)</f>
        <v>1</v>
      </c>
      <c r="EI88" s="168">
        <f t="shared" ref="EI88:EX107" ca="1" si="347">OFFSET(EI$5,$B88,0)</f>
        <v>0</v>
      </c>
      <c r="EJ88" s="168">
        <f t="shared" ca="1" si="347"/>
        <v>1</v>
      </c>
      <c r="EK88" s="168">
        <f t="shared" ca="1" si="347"/>
        <v>0</v>
      </c>
      <c r="EL88" s="168">
        <f t="shared" ca="1" si="347"/>
        <v>1</v>
      </c>
      <c r="EM88" s="168">
        <f t="shared" ca="1" si="347"/>
        <v>1</v>
      </c>
      <c r="EN88" s="168">
        <f t="shared" ca="1" si="347"/>
        <v>1</v>
      </c>
      <c r="EO88" s="168">
        <f t="shared" ca="1" si="296"/>
        <v>0</v>
      </c>
      <c r="EP88" s="168">
        <f t="shared" ca="1" si="296"/>
        <v>0</v>
      </c>
      <c r="EQ88" s="168">
        <f t="shared" ca="1" si="296"/>
        <v>0</v>
      </c>
      <c r="ER88" s="168">
        <f t="shared" ca="1" si="296"/>
        <v>0</v>
      </c>
      <c r="ES88" s="168">
        <f t="shared" ca="1" si="296"/>
        <v>0</v>
      </c>
      <c r="ET88" s="168">
        <f t="shared" ca="1" si="296"/>
        <v>0</v>
      </c>
      <c r="EU88" s="168">
        <f t="shared" ca="1" si="296"/>
        <v>0</v>
      </c>
      <c r="EV88" s="168">
        <f t="shared" ca="1" si="296"/>
        <v>0</v>
      </c>
      <c r="EW88" s="168">
        <f t="shared" ca="1" si="296"/>
        <v>0</v>
      </c>
      <c r="EX88" s="168">
        <f t="shared" ca="1" si="296"/>
        <v>0</v>
      </c>
      <c r="EY88" s="166" cm="1">
        <f t="array" aca="1" ref="EY88" ca="1">INDEX(i.rev,$K88,EY$15)</f>
        <v>0</v>
      </c>
      <c r="EZ88" s="168">
        <f t="shared" ca="1" si="297"/>
        <v>0</v>
      </c>
      <c r="FA88" s="166" cm="1">
        <f t="array" aca="1" ref="FA88" ca="1">INDEX(i.rev,$K88,FA$15)</f>
        <v>1</v>
      </c>
      <c r="FB88" s="168">
        <f t="shared" ca="1" si="324"/>
        <v>0</v>
      </c>
      <c r="FC88" s="168">
        <f t="shared" ca="1" si="324"/>
        <v>0</v>
      </c>
      <c r="FD88" s="168">
        <f t="shared" ca="1" si="324"/>
        <v>0</v>
      </c>
      <c r="FE88" s="168">
        <f t="shared" ca="1" si="324"/>
        <v>0</v>
      </c>
      <c r="FF88" s="168">
        <f t="shared" ca="1" si="324"/>
        <v>0</v>
      </c>
      <c r="FG88" s="168">
        <f t="shared" ca="1" si="324"/>
        <v>0</v>
      </c>
      <c r="FH88" s="168">
        <f t="shared" ca="1" si="324"/>
        <v>0</v>
      </c>
      <c r="FI88" s="10">
        <f t="shared" si="341"/>
        <v>0.75</v>
      </c>
      <c r="FJ88" s="168" t="str">
        <f t="shared" ca="1" si="337"/>
        <v>-</v>
      </c>
      <c r="FK88" s="168" t="str">
        <f t="shared" ca="1" si="337"/>
        <v>-</v>
      </c>
      <c r="FL88" s="199" t="b">
        <f>TRUE</f>
        <v>1</v>
      </c>
      <c r="FM88" s="201">
        <f t="shared" si="340"/>
        <v>26.25</v>
      </c>
      <c r="FN88" s="168" t="str">
        <f t="shared" ca="1" si="321"/>
        <v>-</v>
      </c>
      <c r="FO88" s="166" t="b">
        <f t="shared" si="223"/>
        <v>0</v>
      </c>
      <c r="FP88" s="166" t="b">
        <f t="shared" si="223"/>
        <v>0</v>
      </c>
      <c r="FQ88" s="166" t="b">
        <f t="shared" si="223"/>
        <v>1</v>
      </c>
      <c r="FR88" s="168">
        <f t="shared" ca="1" si="324"/>
        <v>0</v>
      </c>
      <c r="FS88" s="166">
        <f t="shared" ca="1" si="224"/>
        <v>1</v>
      </c>
      <c r="FT88" s="166">
        <f t="shared" ca="1" si="224"/>
        <v>1</v>
      </c>
      <c r="FU88" s="168" t="str">
        <f t="shared" ca="1" si="324"/>
        <v>-</v>
      </c>
      <c r="FV88" s="168" t="str">
        <f t="shared" ca="1" si="324"/>
        <v>-</v>
      </c>
      <c r="FW88" s="168" t="str">
        <f t="shared" ca="1" si="324"/>
        <v>-</v>
      </c>
      <c r="FX88" s="168" t="str">
        <f t="shared" ca="1" si="324"/>
        <v>-</v>
      </c>
      <c r="FY88" s="168" t="str">
        <f t="shared" ca="1" si="324"/>
        <v>-</v>
      </c>
      <c r="FZ88" s="168" t="str">
        <f t="shared" ca="1" si="324"/>
        <v>-</v>
      </c>
      <c r="GA88" s="168" t="str">
        <f t="shared" ca="1" si="324"/>
        <v>-</v>
      </c>
      <c r="GB88" s="168" t="str">
        <f t="shared" ca="1" si="324"/>
        <v>-</v>
      </c>
      <c r="GC88" s="168" t="str">
        <f t="shared" ca="1" si="324"/>
        <v>-</v>
      </c>
      <c r="GD88" s="168" t="b">
        <f t="shared" ca="1" si="324"/>
        <v>1</v>
      </c>
      <c r="GE88" s="168" t="str">
        <f t="shared" ca="1" si="324"/>
        <v>-</v>
      </c>
      <c r="GF88" s="168" t="str">
        <f t="shared" ca="1" si="324"/>
        <v>-</v>
      </c>
      <c r="GG88" s="168" t="str">
        <f t="shared" ca="1" si="225"/>
        <v>-</v>
      </c>
      <c r="GH88" s="168" t="str">
        <f t="shared" ca="1" si="225"/>
        <v>-</v>
      </c>
      <c r="GI88" s="168" t="str">
        <f t="shared" ca="1" si="225"/>
        <v>-</v>
      </c>
      <c r="GJ88" s="168" t="str">
        <f t="shared" ca="1" si="225"/>
        <v>-</v>
      </c>
      <c r="GK88" s="168" t="str">
        <f t="shared" ca="1" si="225"/>
        <v>-</v>
      </c>
      <c r="GL88" s="168" t="str">
        <f t="shared" ca="1" si="225"/>
        <v>-</v>
      </c>
      <c r="GM88" s="168" t="str">
        <f t="shared" ca="1" si="225"/>
        <v>-</v>
      </c>
      <c r="GN88" s="168" t="str">
        <f t="shared" ca="1" si="225"/>
        <v>-</v>
      </c>
      <c r="GO88" s="168" t="str">
        <f t="shared" ca="1" si="225"/>
        <v>-</v>
      </c>
      <c r="GP88" s="168" t="str">
        <f t="shared" ca="1" si="225"/>
        <v>-</v>
      </c>
      <c r="GQ88" s="168" t="str">
        <f t="shared" ca="1" si="225"/>
        <v>-</v>
      </c>
      <c r="GR88" s="168" t="str">
        <f t="shared" ca="1" si="225"/>
        <v>-</v>
      </c>
      <c r="GS88" s="168">
        <f t="shared" ca="1" si="225"/>
        <v>500</v>
      </c>
      <c r="GT88" s="168">
        <f t="shared" ca="1" si="225"/>
        <v>500</v>
      </c>
      <c r="GU88" s="168" t="str">
        <f t="shared" ca="1" si="225"/>
        <v>-</v>
      </c>
      <c r="GV88" s="168" t="str">
        <f t="shared" ca="1" si="225"/>
        <v>-</v>
      </c>
      <c r="GW88" s="168" t="str">
        <f t="shared" ca="1" si="338"/>
        <v>-</v>
      </c>
      <c r="GX88" s="193" t="b">
        <v>1</v>
      </c>
      <c r="GY88" s="193">
        <v>0</v>
      </c>
      <c r="GZ88" s="193">
        <v>30</v>
      </c>
      <c r="HA88" s="193">
        <v>30</v>
      </c>
      <c r="HB88" s="193">
        <v>0</v>
      </c>
      <c r="HC88" s="193">
        <v>0</v>
      </c>
      <c r="HD88" s="193">
        <v>30</v>
      </c>
      <c r="HE88" s="193">
        <v>0</v>
      </c>
      <c r="HF88" s="193">
        <v>0</v>
      </c>
      <c r="HG88" s="193">
        <v>30</v>
      </c>
      <c r="HH88" s="193">
        <v>30</v>
      </c>
      <c r="HI88" s="193">
        <v>0</v>
      </c>
      <c r="HJ88" s="193">
        <v>0</v>
      </c>
      <c r="HK88" s="193">
        <v>0</v>
      </c>
      <c r="HL88" s="193">
        <v>0</v>
      </c>
      <c r="HM88" s="193">
        <v>0</v>
      </c>
      <c r="HN88" s="193">
        <v>131.36000000000001</v>
      </c>
      <c r="HO88" s="193">
        <v>0</v>
      </c>
      <c r="HP88" s="193">
        <v>131.36000000000001</v>
      </c>
      <c r="HQ88" s="193">
        <v>131.36000000000001</v>
      </c>
      <c r="HR88" s="193">
        <v>0</v>
      </c>
      <c r="HS88" s="193">
        <v>131.36000000000001</v>
      </c>
      <c r="HT88" s="193">
        <v>131.36000000000001</v>
      </c>
      <c r="HU88" s="193">
        <v>0</v>
      </c>
      <c r="HV88" s="193">
        <v>0</v>
      </c>
      <c r="HW88" s="193">
        <v>131.36000000000001</v>
      </c>
      <c r="HX88" s="193">
        <v>131.36000000000001</v>
      </c>
      <c r="HY88" s="193">
        <v>89.55</v>
      </c>
      <c r="HZ88" s="193">
        <v>131.36000000000001</v>
      </c>
      <c r="IA88" s="193">
        <v>89.55</v>
      </c>
      <c r="IB88" s="193">
        <v>150</v>
      </c>
      <c r="IC88" s="193">
        <v>150</v>
      </c>
      <c r="ID88" s="193">
        <v>0</v>
      </c>
      <c r="IE88" s="193">
        <v>0</v>
      </c>
      <c r="IF88" s="193">
        <v>150</v>
      </c>
      <c r="IG88" s="193">
        <v>0</v>
      </c>
      <c r="IH88" s="193">
        <v>0</v>
      </c>
      <c r="II88" s="193">
        <v>150</v>
      </c>
      <c r="IJ88" s="193">
        <v>150</v>
      </c>
      <c r="IK88" s="193">
        <v>0</v>
      </c>
      <c r="IL88" s="193">
        <v>0</v>
      </c>
      <c r="IM88" s="193">
        <v>0</v>
      </c>
      <c r="IN88" s="193">
        <v>0</v>
      </c>
      <c r="IO88" s="193">
        <v>0</v>
      </c>
      <c r="IP88" s="193">
        <v>0</v>
      </c>
      <c r="IQ88" s="193">
        <v>0</v>
      </c>
      <c r="IR88" s="193">
        <v>0</v>
      </c>
      <c r="IS88" s="193">
        <v>0</v>
      </c>
      <c r="IT88" s="193">
        <v>0</v>
      </c>
      <c r="IU88" s="193">
        <v>0</v>
      </c>
      <c r="IV88" s="193">
        <v>0</v>
      </c>
      <c r="IW88" s="193">
        <v>0</v>
      </c>
      <c r="IX88" s="193">
        <v>0</v>
      </c>
      <c r="IY88" s="193">
        <v>0</v>
      </c>
      <c r="IZ88" s="10"/>
      <c r="JA88" s="166">
        <f t="shared" ca="1" si="229"/>
        <v>4.4999999999999998E-2</v>
      </c>
      <c r="JB88" s="166">
        <f t="shared" ca="1" si="230"/>
        <v>4.4999999999999998E-2</v>
      </c>
      <c r="JC88" s="168">
        <f t="shared" ca="1" si="330"/>
        <v>1</v>
      </c>
      <c r="JD88" s="168">
        <f t="shared" ca="1" si="330"/>
        <v>0</v>
      </c>
      <c r="JE88" s="168">
        <f t="shared" ca="1" si="330"/>
        <v>1</v>
      </c>
      <c r="JF88" s="168">
        <f t="shared" ca="1" si="330"/>
        <v>1</v>
      </c>
      <c r="JG88" s="168">
        <f t="shared" ca="1" si="330"/>
        <v>0</v>
      </c>
      <c r="JH88" s="168">
        <f t="shared" ca="1" si="330"/>
        <v>70</v>
      </c>
      <c r="JI88" s="168">
        <f t="shared" ca="1" si="330"/>
        <v>50</v>
      </c>
      <c r="JJ88" s="168">
        <f t="shared" ca="1" si="330"/>
        <v>70</v>
      </c>
      <c r="JK88" s="168">
        <f t="shared" ca="1" si="330"/>
        <v>50</v>
      </c>
      <c r="JL88" s="166">
        <f t="shared" ca="1" si="299"/>
        <v>1</v>
      </c>
      <c r="JM88" s="166">
        <f t="shared" ca="1" si="300"/>
        <v>1</v>
      </c>
      <c r="JN88" s="166">
        <f t="shared" ca="1" si="301"/>
        <v>1</v>
      </c>
      <c r="JO88" s="166">
        <f t="shared" ca="1" si="232"/>
        <v>1</v>
      </c>
      <c r="JP88" s="166">
        <f t="shared" ca="1" si="232"/>
        <v>1</v>
      </c>
      <c r="JQ88" s="168">
        <f t="shared" ca="1" si="330"/>
        <v>1</v>
      </c>
      <c r="JR88" s="10"/>
      <c r="JS88" s="168">
        <f t="shared" ca="1" si="330"/>
        <v>1</v>
      </c>
      <c r="JT88" s="166">
        <f t="shared" ca="1" si="233"/>
        <v>1</v>
      </c>
      <c r="JU88" s="168">
        <f t="shared" ca="1" si="330"/>
        <v>1</v>
      </c>
      <c r="JV88" s="168">
        <f t="shared" ca="1" si="330"/>
        <v>1</v>
      </c>
      <c r="JW88" s="168">
        <f t="shared" ca="1" si="330"/>
        <v>1</v>
      </c>
      <c r="JX88" s="168">
        <f t="shared" ca="1" si="330"/>
        <v>1</v>
      </c>
      <c r="JY88" s="168">
        <f t="shared" ca="1" si="330"/>
        <v>1</v>
      </c>
      <c r="JZ88" s="168">
        <f t="shared" ca="1" si="330"/>
        <v>1</v>
      </c>
      <c r="KA88" s="166">
        <f t="shared" ca="1" si="234"/>
        <v>1</v>
      </c>
      <c r="KB88" s="166">
        <f t="shared" ca="1" si="235"/>
        <v>1</v>
      </c>
      <c r="KC88" s="166">
        <f t="shared" ca="1" si="236"/>
        <v>1</v>
      </c>
      <c r="KD88" s="166" t="str">
        <f t="shared" ca="1" si="237"/>
        <v>-</v>
      </c>
      <c r="KE88" s="166" t="str">
        <f t="shared" ca="1" si="238"/>
        <v>-</v>
      </c>
      <c r="KF88" s="166" t="str">
        <f t="shared" ca="1" si="239"/>
        <v>-</v>
      </c>
      <c r="KG88" s="166" t="b">
        <f t="shared" ca="1" si="240"/>
        <v>0</v>
      </c>
      <c r="KH88" s="168">
        <f t="shared" ca="1" si="330"/>
        <v>0</v>
      </c>
      <c r="KI88" s="27">
        <v>0</v>
      </c>
    </row>
    <row r="89" spans="1:295" s="148" customFormat="1" outlineLevel="1">
      <c r="A89" s="126">
        <f t="shared" si="13"/>
        <v>84</v>
      </c>
      <c r="B89" s="126">
        <f t="shared" si="292"/>
        <v>13</v>
      </c>
      <c r="C89" s="148">
        <v>103</v>
      </c>
      <c r="D89" s="148" t="s">
        <v>884</v>
      </c>
      <c r="E89" s="148" t="b">
        <v>1</v>
      </c>
      <c r="F89" s="148" t="b">
        <v>0</v>
      </c>
      <c r="G89" s="148" t="b">
        <f t="shared" si="323"/>
        <v>1</v>
      </c>
      <c r="H89" s="144">
        <v>3</v>
      </c>
      <c r="I89" s="32">
        <v>2</v>
      </c>
      <c r="J89" s="144">
        <f t="shared" ca="1" si="343"/>
        <v>1</v>
      </c>
      <c r="K89" s="144">
        <f t="shared" ca="1" si="343"/>
        <v>1</v>
      </c>
      <c r="L89" s="144">
        <f t="shared" ca="1" si="343"/>
        <v>1</v>
      </c>
      <c r="M89" s="144">
        <f t="shared" ca="1" si="343"/>
        <v>1</v>
      </c>
      <c r="N89" s="144">
        <f t="shared" ca="1" si="343"/>
        <v>1</v>
      </c>
      <c r="O89" s="144">
        <f t="shared" ca="1" si="343"/>
        <v>1</v>
      </c>
      <c r="P89" s="144">
        <f t="shared" ca="1" si="343"/>
        <v>1</v>
      </c>
      <c r="Q89" s="144">
        <f t="shared" ca="1" si="343"/>
        <v>1</v>
      </c>
      <c r="R89" s="144">
        <f t="shared" ca="1" si="343"/>
        <v>2</v>
      </c>
      <c r="S89" s="144">
        <f t="shared" ca="1" si="343"/>
        <v>1</v>
      </c>
      <c r="T89" s="144">
        <f t="shared" ca="1" si="343"/>
        <v>1</v>
      </c>
      <c r="U89" s="144">
        <f t="shared" ca="1" si="343"/>
        <v>1</v>
      </c>
      <c r="V89" s="144">
        <f t="shared" ca="1" si="343"/>
        <v>1</v>
      </c>
      <c r="W89" s="144">
        <f t="shared" ca="1" si="343"/>
        <v>1</v>
      </c>
      <c r="X89" s="144">
        <f t="shared" ca="1" si="343"/>
        <v>1</v>
      </c>
      <c r="Y89" s="144">
        <f t="shared" ca="1" si="343"/>
        <v>1</v>
      </c>
      <c r="AA89" s="162" t="str" cm="1">
        <f t="array" aca="1" ref="AA89" ca="1">TEXT(LEFT(OFFSET(AA89,-1,0),5)+1,"00000")&amp;MID(OFFSET(AA89,-1,0),6,FIND(" ",OFFSET(AA89,-1,0),7)-5)
&amp;INDEX(DataMaster!$B$10:$B$12,$I89)&amp;IF($J89=1,""," Risk"&amp;INDEX(i.risk_aversion,$J89,1))&amp;IF($K89=1,""," REV"&amp;INDEX(DataMaster!$B$54:$B$58,$K89))&amp;IF($L89=1,""," Minroe"&amp;INDEX(minroe,$L89))&amp;IF($M89=1,""," Overdraw"&amp;INDEX(overdraw,$M89))
&amp;IF($N89=1,""," Mach"&amp;INDEX(i.mach_option,$N89))
&amp;IF($O89=1,""," Interest"&amp;INDEX(i.interest_rate,$O89))&amp;IF($P89=1,""," Opp cost"&amp;INDEX(i.opp_cost_capital,$P89))&amp;IF($Q89=1,""," Casual_ub"&amp;INDEX(i.casual_ub,$Q89))&amp;IF($R89=1,""," Cropgraze"&amp;INDEX(i.cropgraze_inc,$R89))
&amp;IF($S89=1,""," Yield"&amp;INDEX(i.all_rot_yield,$S89))&amp;IF($T89=1,""," Pasture"&amp;INDEX(i.pasture_prod,$T89))&amp;IF($U89=1,""," Scan"&amp;INDEX(i.scan,$U89))
&amp;IF($JL89=1,""," WP"&amp;TEXT($JL89*100,"000p"))&amp;IF($JM89=1,""," MP"&amp;TEXT($JM89*100,"000p"))&amp;IF($JN89=1,""," GP"&amp;TEXT($JN89*100,"000p"))&amp;IF($JO89=1,""," Can"&amp;TEXT($JO89*100,"000p"))
&amp;" (F"&amp;3+IFERROR(1*$CH89,0)+IFERROR(1*$CI89,0)&amp;3-IFERROR(1*NOT($CK89),0)&amp;"N"&amp;$CP89&amp;$CQ89&amp;")"
&amp;IFERROR(" pas%"&amp;FK89/2130*100,"")&amp;IFERROR(" SR "&amp;FM89/1,"")&amp;IFERROR(" Sup "&amp;FN89/1,"")&amp;IF(JH89=50," 50 percentile prices","")&amp;IFERROR(" Min_sale_age_"&amp;GV89/1,"")&amp;IF($GX89=TRUE," Rot_constrained","")</f>
        <v>612670032 DSP CropgrazeFALSE (F33N11) SR 31.5 Rot_constrained</v>
      </c>
      <c r="AB89" s="10" t="str">
        <f ca="1">IF(COUNTIF(AA$5:AA89,AA89)=1,"-","Dup")</f>
        <v>-</v>
      </c>
      <c r="AC89" s="10"/>
      <c r="AD89" s="167" t="b">
        <v>0</v>
      </c>
      <c r="AE89" s="167" t="b">
        <v>0</v>
      </c>
      <c r="AF89" s="167" t="b">
        <v>0</v>
      </c>
      <c r="AG89" s="167" t="b">
        <v>0</v>
      </c>
      <c r="AH89" s="167" t="b">
        <v>0</v>
      </c>
      <c r="AI89" s="167" t="b">
        <v>1</v>
      </c>
      <c r="AJ89" s="10"/>
      <c r="AK89" s="166" t="b">
        <f t="shared" si="328"/>
        <v>0</v>
      </c>
      <c r="AL89" s="166" t="str">
        <f t="shared" si="328"/>
        <v>-</v>
      </c>
      <c r="AM89" s="166" t="b">
        <f t="shared" si="328"/>
        <v>0</v>
      </c>
      <c r="AN89" s="166" t="b">
        <f t="shared" si="328"/>
        <v>1</v>
      </c>
      <c r="AO89" s="166" t="b">
        <f t="shared" si="328"/>
        <v>0</v>
      </c>
      <c r="AP89" s="166" t="b">
        <f t="shared" si="328"/>
        <v>0</v>
      </c>
      <c r="AQ89" s="166">
        <f t="shared" ca="1" si="215"/>
        <v>0</v>
      </c>
      <c r="AR89" s="166" t="b">
        <f t="shared" ca="1" si="344"/>
        <v>0</v>
      </c>
      <c r="AS89" s="166" t="b">
        <f t="shared" ca="1" si="344"/>
        <v>0</v>
      </c>
      <c r="AT89" s="166" t="str">
        <f t="shared" ca="1" si="344"/>
        <v>-</v>
      </c>
      <c r="AU89" s="166" t="str">
        <f t="shared" ca="1" si="344"/>
        <v>-</v>
      </c>
      <c r="AV89" s="166" t="str">
        <f t="shared" ca="1" si="344"/>
        <v>-</v>
      </c>
      <c r="AW89" s="10"/>
      <c r="AX89" s="166" t="b">
        <f t="shared" si="217"/>
        <v>1</v>
      </c>
      <c r="AY89" s="168" t="b">
        <f t="shared" ca="1" si="335"/>
        <v>1</v>
      </c>
      <c r="AZ89" s="168" t="b">
        <f t="shared" ca="1" si="335"/>
        <v>1</v>
      </c>
      <c r="BA89" s="167">
        <f t="shared" si="261"/>
        <v>3208</v>
      </c>
      <c r="BB89" s="168" t="str">
        <f t="shared" ca="1" si="335"/>
        <v>-</v>
      </c>
      <c r="BC89" s="168" t="str">
        <f t="shared" ca="1" si="335"/>
        <v>-</v>
      </c>
      <c r="BD89" s="168" t="str">
        <f t="shared" ca="1" si="335"/>
        <v>-</v>
      </c>
      <c r="BE89" s="168" t="str">
        <f t="shared" ca="1" si="335"/>
        <v>-</v>
      </c>
      <c r="BF89" s="168" t="str">
        <f t="shared" ca="1" si="335"/>
        <v>-</v>
      </c>
      <c r="BG89" s="168">
        <f t="shared" ca="1" si="335"/>
        <v>1</v>
      </c>
      <c r="BH89" s="168">
        <f t="shared" ca="1" si="335"/>
        <v>1</v>
      </c>
      <c r="BI89" s="168" t="str">
        <f t="shared" ca="1" si="335"/>
        <v>-</v>
      </c>
      <c r="BJ89" s="168" t="str">
        <f t="shared" ca="1" si="335"/>
        <v>-</v>
      </c>
      <c r="BK89" s="10"/>
      <c r="BL89" s="168" t="str">
        <f t="shared" ca="1" si="335"/>
        <v>-</v>
      </c>
      <c r="BM89" s="168" t="str">
        <f t="shared" ca="1" si="335"/>
        <v>-</v>
      </c>
      <c r="BN89" s="168" t="str">
        <f t="shared" ca="1" si="335"/>
        <v>-</v>
      </c>
      <c r="BO89" s="168" t="str">
        <f t="shared" ca="1" si="335"/>
        <v>-</v>
      </c>
      <c r="BP89" s="168" t="str">
        <f t="shared" ca="1" si="335"/>
        <v>-</v>
      </c>
      <c r="BQ89" s="168" t="str">
        <f t="shared" ca="1" si="335"/>
        <v>-</v>
      </c>
      <c r="BR89" s="168" t="str">
        <f t="shared" ca="1" si="335"/>
        <v>-</v>
      </c>
      <c r="BS89" s="168" t="str">
        <f t="shared" ca="1" si="335"/>
        <v>-</v>
      </c>
      <c r="BT89" s="168" t="str">
        <f t="shared" ca="1" si="335"/>
        <v>-</v>
      </c>
      <c r="BU89" s="168" t="str">
        <f t="shared" ca="1" si="335"/>
        <v>-</v>
      </c>
      <c r="BV89" s="168" t="str">
        <f t="shared" ca="1" si="335"/>
        <v>-</v>
      </c>
      <c r="BW89" s="166" t="str" cm="1">
        <f t="array" aca="1" ref="BW89" ca="1">INDEX(i.rev,$K89,BW$15)</f>
        <v>-</v>
      </c>
      <c r="BX89" s="166" t="str" cm="1">
        <f t="array" aca="1" ref="BX89" ca="1">INDEX(i.rev,$K89,BX$15)</f>
        <v>-</v>
      </c>
      <c r="BY89" s="166" t="str" cm="1">
        <f t="array" aca="1" ref="BY89" ca="1">INDEX(i.rev,$K89,BY$15)</f>
        <v>-</v>
      </c>
      <c r="BZ89" s="166" t="str" cm="1">
        <f t="array" aca="1" ref="BZ89" ca="1">INDEX(i.rev,$K89,BZ$15)</f>
        <v>-</v>
      </c>
      <c r="CA89" s="166" t="str" cm="1">
        <f t="array" aca="1" ref="CA89" ca="1">INDEX(i.rev,$K89,CA$15)</f>
        <v>-</v>
      </c>
      <c r="CB89" s="166" t="str" cm="1">
        <f t="array" aca="1" ref="CB89" ca="1">INDEX(i.rev,$K89,CB$15)</f>
        <v>-</v>
      </c>
      <c r="CC89" s="166" t="str" cm="1">
        <f t="array" aca="1" ref="CC89" ca="1">INDEX(i.rev,$K89,CC$15)</f>
        <v>-</v>
      </c>
      <c r="CD89" s="166" t="str" cm="1">
        <f t="array" aca="1" ref="CD89" ca="1">INDEX(i.rev,$K89,CD$15)</f>
        <v>-</v>
      </c>
      <c r="CE89" s="166" t="str" cm="1">
        <f t="array" aca="1" ref="CE89" ca="1">INDEX(i.rev,$K89,CE$15)</f>
        <v>-</v>
      </c>
      <c r="CF89" s="166" t="str" cm="1">
        <f t="array" aca="1" ref="CF89" ca="1">INDEX(i.rev,$K89,CF$15)</f>
        <v>-</v>
      </c>
      <c r="CG89" s="10"/>
      <c r="CH89" s="168" t="str">
        <f t="shared" ca="1" si="339"/>
        <v>-</v>
      </c>
      <c r="CI89" s="168" t="str">
        <f t="shared" ca="1" si="339"/>
        <v>-</v>
      </c>
      <c r="CJ89" s="168" t="str">
        <f t="shared" ca="1" si="339"/>
        <v>-</v>
      </c>
      <c r="CK89" s="168" t="str">
        <f t="shared" ca="1" si="339"/>
        <v>-</v>
      </c>
      <c r="CL89" s="168" t="str">
        <f t="shared" ca="1" si="339"/>
        <v>-</v>
      </c>
      <c r="CM89" s="168" t="str">
        <f t="shared" ca="1" si="339"/>
        <v>-</v>
      </c>
      <c r="CN89" s="168" t="str">
        <f t="shared" ca="1" si="339"/>
        <v>-</v>
      </c>
      <c r="CO89" s="168" t="str">
        <f t="shared" ca="1" si="339"/>
        <v>-</v>
      </c>
      <c r="CP89" s="168">
        <f t="shared" ca="1" si="339"/>
        <v>1</v>
      </c>
      <c r="CQ89" s="168">
        <f t="shared" ca="1" si="339"/>
        <v>1</v>
      </c>
      <c r="CR89" s="168">
        <f t="shared" ca="1" si="339"/>
        <v>0</v>
      </c>
      <c r="CS89" s="168" t="str">
        <f t="shared" ca="1" si="339"/>
        <v>-</v>
      </c>
      <c r="CT89" s="168" t="str">
        <f t="shared" ca="1" si="339"/>
        <v>-</v>
      </c>
      <c r="CU89" s="168" t="str">
        <f t="shared" ca="1" si="339"/>
        <v>-</v>
      </c>
      <c r="CV89" s="168" t="str">
        <f t="shared" ca="1" si="339"/>
        <v>-</v>
      </c>
      <c r="CW89" s="168" t="str">
        <f t="shared" ca="1" si="339"/>
        <v>-</v>
      </c>
      <c r="CX89" s="168" t="str">
        <f t="shared" ca="1" si="339"/>
        <v>-</v>
      </c>
      <c r="CY89" s="168" t="str">
        <f t="shared" ca="1" si="339"/>
        <v>-</v>
      </c>
      <c r="CZ89" s="168">
        <f t="shared" ca="1" si="339"/>
        <v>0</v>
      </c>
      <c r="DA89" s="168" t="str">
        <f t="shared" ca="1" si="339"/>
        <v>-</v>
      </c>
      <c r="DB89" s="168" t="str">
        <f t="shared" ca="1" si="336"/>
        <v>-</v>
      </c>
      <c r="DC89" s="168" t="str">
        <f t="shared" ca="1" si="336"/>
        <v>-</v>
      </c>
      <c r="DD89" s="168" t="str">
        <f t="shared" ca="1" si="336"/>
        <v>-</v>
      </c>
      <c r="DE89" s="168" t="str">
        <f t="shared" ca="1" si="336"/>
        <v>-</v>
      </c>
      <c r="DF89" s="168">
        <f t="shared" ca="1" si="336"/>
        <v>0</v>
      </c>
      <c r="DG89" s="168">
        <f t="shared" ca="1" si="336"/>
        <v>0</v>
      </c>
      <c r="DH89" s="168">
        <f t="shared" ca="1" si="336"/>
        <v>0</v>
      </c>
      <c r="DI89" s="168">
        <f t="shared" ca="1" si="336"/>
        <v>0</v>
      </c>
      <c r="DJ89" s="168">
        <f t="shared" ca="1" si="336"/>
        <v>0</v>
      </c>
      <c r="DK89" s="168">
        <f t="shared" ca="1" si="336"/>
        <v>0</v>
      </c>
      <c r="DL89" s="168">
        <f t="shared" ca="1" si="336"/>
        <v>0</v>
      </c>
      <c r="DM89" s="168" t="str">
        <f t="shared" ca="1" si="336"/>
        <v>-</v>
      </c>
      <c r="DN89" s="168" t="str">
        <f t="shared" ca="1" si="336"/>
        <v>-</v>
      </c>
      <c r="DO89" s="168" t="str">
        <f t="shared" ca="1" si="336"/>
        <v>-</v>
      </c>
      <c r="DP89" s="168" t="str">
        <f t="shared" ca="1" si="336"/>
        <v>-</v>
      </c>
      <c r="DQ89" s="168" t="str">
        <f t="shared" ca="1" si="336"/>
        <v>-</v>
      </c>
      <c r="DR89" s="168" t="str">
        <f t="shared" ca="1" si="336"/>
        <v>-</v>
      </c>
      <c r="DS89" s="168" t="str">
        <f t="shared" ca="1" si="336"/>
        <v>-</v>
      </c>
      <c r="DT89" s="168" t="str">
        <f t="shared" ca="1" si="336"/>
        <v>-</v>
      </c>
      <c r="DU89" s="168" t="str">
        <f t="shared" ca="1" si="345"/>
        <v>-</v>
      </c>
      <c r="DV89" s="168" t="str">
        <f t="shared" ca="1" si="345"/>
        <v>-</v>
      </c>
      <c r="DW89" s="168" t="str">
        <f t="shared" ca="1" si="345"/>
        <v>-</v>
      </c>
      <c r="DX89" s="10"/>
      <c r="DY89" s="168">
        <f t="shared" ca="1" si="346"/>
        <v>1</v>
      </c>
      <c r="DZ89" s="168" t="str">
        <f t="shared" ca="1" si="346"/>
        <v>-</v>
      </c>
      <c r="EA89" s="168" t="str">
        <f t="shared" ca="1" si="346"/>
        <v>-</v>
      </c>
      <c r="EB89" s="168" t="str">
        <f t="shared" ca="1" si="346"/>
        <v>-</v>
      </c>
      <c r="EC89" s="168" t="str">
        <f t="shared" ca="1" si="346"/>
        <v>-</v>
      </c>
      <c r="ED89" s="168" t="b">
        <f t="shared" ca="1" si="346"/>
        <v>0</v>
      </c>
      <c r="EE89" s="168" t="str">
        <f t="shared" ca="1" si="346"/>
        <v>-</v>
      </c>
      <c r="EF89" s="168">
        <f t="shared" ca="1" si="346"/>
        <v>0</v>
      </c>
      <c r="EG89" s="168" t="str">
        <f t="shared" ca="1" si="346"/>
        <v>-</v>
      </c>
      <c r="EH89" s="166" cm="1">
        <f t="array" aca="1" ref="EH89" ca="1">INDEX(i.rev,$K89,EH$15)</f>
        <v>1</v>
      </c>
      <c r="EI89" s="168">
        <f t="shared" ca="1" si="347"/>
        <v>0</v>
      </c>
      <c r="EJ89" s="168">
        <f t="shared" ca="1" si="347"/>
        <v>1</v>
      </c>
      <c r="EK89" s="168">
        <f t="shared" ca="1" si="347"/>
        <v>0</v>
      </c>
      <c r="EL89" s="168">
        <f t="shared" ca="1" si="347"/>
        <v>1</v>
      </c>
      <c r="EM89" s="168">
        <f t="shared" ca="1" si="347"/>
        <v>1</v>
      </c>
      <c r="EN89" s="168">
        <f t="shared" ca="1" si="347"/>
        <v>1</v>
      </c>
      <c r="EO89" s="168">
        <f t="shared" ca="1" si="296"/>
        <v>0</v>
      </c>
      <c r="EP89" s="168">
        <f t="shared" ca="1" si="296"/>
        <v>0</v>
      </c>
      <c r="EQ89" s="168">
        <f t="shared" ca="1" si="296"/>
        <v>0</v>
      </c>
      <c r="ER89" s="168">
        <f t="shared" ca="1" si="296"/>
        <v>0</v>
      </c>
      <c r="ES89" s="168">
        <f t="shared" ca="1" si="296"/>
        <v>0</v>
      </c>
      <c r="ET89" s="168">
        <f t="shared" ca="1" si="296"/>
        <v>0</v>
      </c>
      <c r="EU89" s="168">
        <f t="shared" ca="1" si="296"/>
        <v>0</v>
      </c>
      <c r="EV89" s="168">
        <f t="shared" ca="1" si="296"/>
        <v>0</v>
      </c>
      <c r="EW89" s="168">
        <f t="shared" ca="1" si="296"/>
        <v>0</v>
      </c>
      <c r="EX89" s="168">
        <f t="shared" ca="1" si="296"/>
        <v>0</v>
      </c>
      <c r="EY89" s="166" cm="1">
        <f t="array" aca="1" ref="EY89" ca="1">INDEX(i.rev,$K89,EY$15)</f>
        <v>0</v>
      </c>
      <c r="EZ89" s="168">
        <f t="shared" ca="1" si="297"/>
        <v>0</v>
      </c>
      <c r="FA89" s="166" cm="1">
        <f t="array" aca="1" ref="FA89" ca="1">INDEX(i.rev,$K89,FA$15)</f>
        <v>1</v>
      </c>
      <c r="FB89" s="168">
        <f t="shared" ca="1" si="324"/>
        <v>0</v>
      </c>
      <c r="FC89" s="168">
        <f t="shared" ca="1" si="324"/>
        <v>0</v>
      </c>
      <c r="FD89" s="168">
        <f t="shared" ca="1" si="324"/>
        <v>0</v>
      </c>
      <c r="FE89" s="168">
        <f t="shared" ca="1" si="324"/>
        <v>0</v>
      </c>
      <c r="FF89" s="168">
        <f t="shared" ca="1" si="324"/>
        <v>0</v>
      </c>
      <c r="FG89" s="168">
        <f t="shared" ca="1" si="324"/>
        <v>0</v>
      </c>
      <c r="FH89" s="168">
        <f t="shared" ca="1" si="324"/>
        <v>0</v>
      </c>
      <c r="FI89" s="10">
        <f t="shared" si="341"/>
        <v>0.9</v>
      </c>
      <c r="FJ89" s="168" t="str">
        <f t="shared" ca="1" si="337"/>
        <v>-</v>
      </c>
      <c r="FK89" s="168" t="str">
        <f t="shared" ca="1" si="337"/>
        <v>-</v>
      </c>
      <c r="FL89" s="199" t="b">
        <f>TRUE</f>
        <v>1</v>
      </c>
      <c r="FM89" s="201">
        <f t="shared" si="340"/>
        <v>31.5</v>
      </c>
      <c r="FN89" s="168" t="str">
        <f t="shared" ca="1" si="321"/>
        <v>-</v>
      </c>
      <c r="FO89" s="166" t="b">
        <f t="shared" si="223"/>
        <v>0</v>
      </c>
      <c r="FP89" s="166" t="b">
        <f t="shared" si="223"/>
        <v>0</v>
      </c>
      <c r="FQ89" s="166" t="b">
        <f t="shared" si="223"/>
        <v>1</v>
      </c>
      <c r="FR89" s="168">
        <f t="shared" ca="1" si="324"/>
        <v>0</v>
      </c>
      <c r="FS89" s="166">
        <f t="shared" ca="1" si="224"/>
        <v>1</v>
      </c>
      <c r="FT89" s="166">
        <f t="shared" ca="1" si="224"/>
        <v>1</v>
      </c>
      <c r="FU89" s="168" t="str">
        <f t="shared" ca="1" si="324"/>
        <v>-</v>
      </c>
      <c r="FV89" s="168" t="str">
        <f t="shared" ca="1" si="324"/>
        <v>-</v>
      </c>
      <c r="FW89" s="168" t="str">
        <f t="shared" ca="1" si="324"/>
        <v>-</v>
      </c>
      <c r="FX89" s="168" t="str">
        <f t="shared" ref="FX89:GF89" ca="1" si="348">OFFSET(FX$5,$B89,0)</f>
        <v>-</v>
      </c>
      <c r="FY89" s="168" t="str">
        <f t="shared" ca="1" si="348"/>
        <v>-</v>
      </c>
      <c r="FZ89" s="168" t="str">
        <f t="shared" ca="1" si="348"/>
        <v>-</v>
      </c>
      <c r="GA89" s="168" t="str">
        <f t="shared" ca="1" si="348"/>
        <v>-</v>
      </c>
      <c r="GB89" s="168" t="str">
        <f t="shared" ca="1" si="348"/>
        <v>-</v>
      </c>
      <c r="GC89" s="168" t="str">
        <f t="shared" ca="1" si="348"/>
        <v>-</v>
      </c>
      <c r="GD89" s="168" t="b">
        <f t="shared" ca="1" si="348"/>
        <v>1</v>
      </c>
      <c r="GE89" s="168" t="str">
        <f t="shared" ca="1" si="348"/>
        <v>-</v>
      </c>
      <c r="GF89" s="168" t="str">
        <f t="shared" ca="1" si="348"/>
        <v>-</v>
      </c>
      <c r="GG89" s="168" t="str">
        <f t="shared" ca="1" si="225"/>
        <v>-</v>
      </c>
      <c r="GH89" s="168" t="str">
        <f t="shared" ca="1" si="225"/>
        <v>-</v>
      </c>
      <c r="GI89" s="168" t="str">
        <f t="shared" ca="1" si="225"/>
        <v>-</v>
      </c>
      <c r="GJ89" s="168" t="str">
        <f t="shared" ca="1" si="225"/>
        <v>-</v>
      </c>
      <c r="GK89" s="168" t="str">
        <f t="shared" ca="1" si="225"/>
        <v>-</v>
      </c>
      <c r="GL89" s="168" t="str">
        <f t="shared" ca="1" si="225"/>
        <v>-</v>
      </c>
      <c r="GM89" s="168" t="str">
        <f t="shared" ca="1" si="225"/>
        <v>-</v>
      </c>
      <c r="GN89" s="168" t="str">
        <f t="shared" ca="1" si="225"/>
        <v>-</v>
      </c>
      <c r="GO89" s="168" t="str">
        <f t="shared" ca="1" si="225"/>
        <v>-</v>
      </c>
      <c r="GP89" s="168" t="str">
        <f t="shared" ca="1" si="225"/>
        <v>-</v>
      </c>
      <c r="GQ89" s="168" t="str">
        <f t="shared" ca="1" si="225"/>
        <v>-</v>
      </c>
      <c r="GR89" s="168" t="str">
        <f t="shared" ca="1" si="225"/>
        <v>-</v>
      </c>
      <c r="GS89" s="168">
        <f t="shared" ca="1" si="225"/>
        <v>500</v>
      </c>
      <c r="GT89" s="168">
        <f t="shared" ca="1" si="225"/>
        <v>500</v>
      </c>
      <c r="GU89" s="168" t="str">
        <f t="shared" ca="1" si="225"/>
        <v>-</v>
      </c>
      <c r="GV89" s="168" t="str">
        <f t="shared" ca="1" si="225"/>
        <v>-</v>
      </c>
      <c r="GW89" s="168" t="str">
        <f t="shared" ca="1" si="338"/>
        <v>-</v>
      </c>
      <c r="GX89" s="193" t="b">
        <v>1</v>
      </c>
      <c r="GY89" s="193">
        <v>0</v>
      </c>
      <c r="GZ89" s="193">
        <v>30</v>
      </c>
      <c r="HA89" s="193">
        <v>30</v>
      </c>
      <c r="HB89" s="193">
        <v>0</v>
      </c>
      <c r="HC89" s="193">
        <v>0</v>
      </c>
      <c r="HD89" s="193">
        <v>30</v>
      </c>
      <c r="HE89" s="193">
        <v>0</v>
      </c>
      <c r="HF89" s="193">
        <v>0</v>
      </c>
      <c r="HG89" s="193">
        <v>30</v>
      </c>
      <c r="HH89" s="193">
        <v>30</v>
      </c>
      <c r="HI89" s="193">
        <v>0</v>
      </c>
      <c r="HJ89" s="193">
        <v>0</v>
      </c>
      <c r="HK89" s="193">
        <v>0</v>
      </c>
      <c r="HL89" s="193">
        <v>0</v>
      </c>
      <c r="HM89" s="193">
        <v>0</v>
      </c>
      <c r="HN89" s="193">
        <v>131.36000000000001</v>
      </c>
      <c r="HO89" s="193">
        <v>0</v>
      </c>
      <c r="HP89" s="193">
        <v>131.36000000000001</v>
      </c>
      <c r="HQ89" s="193">
        <v>131.36000000000001</v>
      </c>
      <c r="HR89" s="193">
        <v>0</v>
      </c>
      <c r="HS89" s="193">
        <v>131.36000000000001</v>
      </c>
      <c r="HT89" s="193">
        <v>131.36000000000001</v>
      </c>
      <c r="HU89" s="193">
        <v>0</v>
      </c>
      <c r="HV89" s="193">
        <v>0</v>
      </c>
      <c r="HW89" s="193">
        <v>131.36000000000001</v>
      </c>
      <c r="HX89" s="193">
        <v>131.36000000000001</v>
      </c>
      <c r="HY89" s="193">
        <v>89.55</v>
      </c>
      <c r="HZ89" s="193">
        <v>131.36000000000001</v>
      </c>
      <c r="IA89" s="193">
        <v>89.55</v>
      </c>
      <c r="IB89" s="193">
        <v>150</v>
      </c>
      <c r="IC89" s="193">
        <v>150</v>
      </c>
      <c r="ID89" s="193">
        <v>0</v>
      </c>
      <c r="IE89" s="193">
        <v>0</v>
      </c>
      <c r="IF89" s="193">
        <v>150</v>
      </c>
      <c r="IG89" s="193">
        <v>0</v>
      </c>
      <c r="IH89" s="193">
        <v>0</v>
      </c>
      <c r="II89" s="193">
        <v>150</v>
      </c>
      <c r="IJ89" s="193">
        <v>150</v>
      </c>
      <c r="IK89" s="193">
        <v>0</v>
      </c>
      <c r="IL89" s="193">
        <v>0</v>
      </c>
      <c r="IM89" s="193">
        <v>0</v>
      </c>
      <c r="IN89" s="193">
        <v>0</v>
      </c>
      <c r="IO89" s="193">
        <v>0</v>
      </c>
      <c r="IP89" s="193">
        <v>0</v>
      </c>
      <c r="IQ89" s="193">
        <v>0</v>
      </c>
      <c r="IR89" s="193">
        <v>0</v>
      </c>
      <c r="IS89" s="193">
        <v>0</v>
      </c>
      <c r="IT89" s="193">
        <v>0</v>
      </c>
      <c r="IU89" s="193">
        <v>0</v>
      </c>
      <c r="IV89" s="193">
        <v>0</v>
      </c>
      <c r="IW89" s="193">
        <v>0</v>
      </c>
      <c r="IX89" s="193">
        <v>0</v>
      </c>
      <c r="IY89" s="193">
        <v>0</v>
      </c>
      <c r="IZ89" s="10"/>
      <c r="JA89" s="166">
        <f t="shared" ca="1" si="229"/>
        <v>4.4999999999999998E-2</v>
      </c>
      <c r="JB89" s="166">
        <f t="shared" ca="1" si="230"/>
        <v>4.4999999999999998E-2</v>
      </c>
      <c r="JC89" s="168">
        <f t="shared" ca="1" si="330"/>
        <v>1</v>
      </c>
      <c r="JD89" s="168">
        <f t="shared" ca="1" si="330"/>
        <v>0</v>
      </c>
      <c r="JE89" s="168">
        <f t="shared" ca="1" si="330"/>
        <v>1</v>
      </c>
      <c r="JF89" s="168">
        <f t="shared" ca="1" si="330"/>
        <v>1</v>
      </c>
      <c r="JG89" s="168">
        <f t="shared" ca="1" si="330"/>
        <v>0</v>
      </c>
      <c r="JH89" s="168">
        <f t="shared" ca="1" si="330"/>
        <v>70</v>
      </c>
      <c r="JI89" s="168">
        <f t="shared" ca="1" si="330"/>
        <v>50</v>
      </c>
      <c r="JJ89" s="168">
        <f t="shared" ca="1" si="330"/>
        <v>70</v>
      </c>
      <c r="JK89" s="168">
        <f t="shared" ca="1" si="330"/>
        <v>50</v>
      </c>
      <c r="JL89" s="166">
        <f t="shared" ca="1" si="299"/>
        <v>1</v>
      </c>
      <c r="JM89" s="166">
        <f t="shared" ca="1" si="300"/>
        <v>1</v>
      </c>
      <c r="JN89" s="166">
        <f t="shared" ca="1" si="301"/>
        <v>1</v>
      </c>
      <c r="JO89" s="166">
        <f t="shared" ca="1" si="232"/>
        <v>1</v>
      </c>
      <c r="JP89" s="166">
        <f t="shared" ca="1" si="232"/>
        <v>1</v>
      </c>
      <c r="JQ89" s="168">
        <f t="shared" ca="1" si="330"/>
        <v>1</v>
      </c>
      <c r="JR89" s="10"/>
      <c r="JS89" s="168">
        <f t="shared" ca="1" si="330"/>
        <v>1</v>
      </c>
      <c r="JT89" s="166">
        <f t="shared" ca="1" si="233"/>
        <v>1</v>
      </c>
      <c r="JU89" s="168">
        <f t="shared" ca="1" si="330"/>
        <v>1</v>
      </c>
      <c r="JV89" s="168">
        <f t="shared" ca="1" si="330"/>
        <v>1</v>
      </c>
      <c r="JW89" s="168">
        <f t="shared" ca="1" si="330"/>
        <v>1</v>
      </c>
      <c r="JX89" s="168">
        <f t="shared" ca="1" si="330"/>
        <v>1</v>
      </c>
      <c r="JY89" s="168">
        <f t="shared" ca="1" si="330"/>
        <v>1</v>
      </c>
      <c r="JZ89" s="168">
        <f t="shared" ca="1" si="330"/>
        <v>1</v>
      </c>
      <c r="KA89" s="166">
        <f t="shared" ca="1" si="234"/>
        <v>1</v>
      </c>
      <c r="KB89" s="166">
        <f t="shared" ca="1" si="235"/>
        <v>1</v>
      </c>
      <c r="KC89" s="166">
        <f t="shared" ca="1" si="236"/>
        <v>1</v>
      </c>
      <c r="KD89" s="166" t="str">
        <f t="shared" ca="1" si="237"/>
        <v>-</v>
      </c>
      <c r="KE89" s="166" t="str">
        <f t="shared" ca="1" si="238"/>
        <v>-</v>
      </c>
      <c r="KF89" s="166" t="str">
        <f t="shared" ca="1" si="239"/>
        <v>-</v>
      </c>
      <c r="KG89" s="166" t="b">
        <f t="shared" ca="1" si="240"/>
        <v>0</v>
      </c>
      <c r="KH89" s="168">
        <f t="shared" ca="1" si="330"/>
        <v>0</v>
      </c>
      <c r="KI89" s="27">
        <v>0</v>
      </c>
    </row>
    <row r="90" spans="1:295" s="148" customFormat="1" outlineLevel="1">
      <c r="A90" s="126">
        <f t="shared" si="13"/>
        <v>85</v>
      </c>
      <c r="B90" s="126">
        <f t="shared" si="292"/>
        <v>13</v>
      </c>
      <c r="C90" s="148">
        <v>103</v>
      </c>
      <c r="D90" s="148" t="s">
        <v>884</v>
      </c>
      <c r="E90" s="148" t="b">
        <v>1</v>
      </c>
      <c r="F90" s="148" t="b">
        <v>0</v>
      </c>
      <c r="G90" s="148" t="b">
        <f t="shared" si="323"/>
        <v>1</v>
      </c>
      <c r="H90" s="144">
        <v>3</v>
      </c>
      <c r="I90" s="32">
        <v>2</v>
      </c>
      <c r="J90" s="144">
        <f t="shared" ca="1" si="343"/>
        <v>1</v>
      </c>
      <c r="K90" s="144">
        <f t="shared" ca="1" si="343"/>
        <v>1</v>
      </c>
      <c r="L90" s="144">
        <f t="shared" ca="1" si="343"/>
        <v>1</v>
      </c>
      <c r="M90" s="144">
        <f t="shared" ca="1" si="343"/>
        <v>1</v>
      </c>
      <c r="N90" s="144">
        <f t="shared" ca="1" si="343"/>
        <v>1</v>
      </c>
      <c r="O90" s="144">
        <f t="shared" ca="1" si="343"/>
        <v>1</v>
      </c>
      <c r="P90" s="144">
        <f t="shared" ca="1" si="343"/>
        <v>1</v>
      </c>
      <c r="Q90" s="144">
        <f t="shared" ca="1" si="343"/>
        <v>1</v>
      </c>
      <c r="R90" s="144">
        <f t="shared" ca="1" si="343"/>
        <v>2</v>
      </c>
      <c r="S90" s="144">
        <f t="shared" ca="1" si="343"/>
        <v>1</v>
      </c>
      <c r="T90" s="144">
        <f t="shared" ca="1" si="343"/>
        <v>1</v>
      </c>
      <c r="U90" s="144">
        <f t="shared" ca="1" si="343"/>
        <v>1</v>
      </c>
      <c r="V90" s="144">
        <f t="shared" ca="1" si="343"/>
        <v>1</v>
      </c>
      <c r="W90" s="144">
        <f t="shared" ca="1" si="343"/>
        <v>1</v>
      </c>
      <c r="X90" s="144">
        <f t="shared" ca="1" si="343"/>
        <v>1</v>
      </c>
      <c r="Y90" s="144">
        <f t="shared" ca="1" si="343"/>
        <v>1</v>
      </c>
      <c r="AA90" s="162" t="str" cm="1">
        <f t="array" aca="1" ref="AA90" ca="1">TEXT(LEFT(OFFSET(AA90,-1,0),5)+1,"00000")&amp;MID(OFFSET(AA90,-1,0),6,FIND(" ",OFFSET(AA90,-1,0),7)-5)
&amp;INDEX(DataMaster!$B$10:$B$12,$I90)&amp;IF($J90=1,""," Risk"&amp;INDEX(i.risk_aversion,$J90,1))&amp;IF($K90=1,""," REV"&amp;INDEX(DataMaster!$B$54:$B$58,$K90))&amp;IF($L90=1,""," Minroe"&amp;INDEX(minroe,$L90))&amp;IF($M90=1,""," Overdraw"&amp;INDEX(overdraw,$M90))
&amp;IF($N90=1,""," Mach"&amp;INDEX(i.mach_option,$N90))
&amp;IF($O90=1,""," Interest"&amp;INDEX(i.interest_rate,$O90))&amp;IF($P90=1,""," Opp cost"&amp;INDEX(i.opp_cost_capital,$P90))&amp;IF($Q90=1,""," Casual_ub"&amp;INDEX(i.casual_ub,$Q90))&amp;IF($R90=1,""," Cropgraze"&amp;INDEX(i.cropgraze_inc,$R90))
&amp;IF($S90=1,""," Yield"&amp;INDEX(i.all_rot_yield,$S90))&amp;IF($T90=1,""," Pasture"&amp;INDEX(i.pasture_prod,$T90))&amp;IF($U90=1,""," Scan"&amp;INDEX(i.scan,$U90))
&amp;IF($JL90=1,""," WP"&amp;TEXT($JL90*100,"000p"))&amp;IF($JM90=1,""," MP"&amp;TEXT($JM90*100,"000p"))&amp;IF($JN90=1,""," GP"&amp;TEXT($JN90*100,"000p"))&amp;IF($JO90=1,""," Can"&amp;TEXT($JO90*100,"000p"))
&amp;" (F"&amp;3+IFERROR(1*$CH90,0)+IFERROR(1*$CI90,0)&amp;3-IFERROR(1*NOT($CK90),0)&amp;"N"&amp;$CP90&amp;$CQ90&amp;")"
&amp;IFERROR(" pas%"&amp;FK90/2130*100,"")&amp;IFERROR(" SR "&amp;FM90/1,"")&amp;IFERROR(" Sup "&amp;FN90/1,"")&amp;IF(JH90=50," 50 percentile prices","")&amp;IFERROR(" Min_sale_age_"&amp;GV90/1,"")&amp;IF($GX90=TRUE," Rot_constrained","")</f>
        <v>612680032 DSP CropgrazeFALSE (F33N11) SR 5.25 50 percentile prices Rot_constrained</v>
      </c>
      <c r="AB90" s="10" t="str">
        <f ca="1">IF(COUNTIF(AA$5:AA90,AA90)=1,"-","Dup")</f>
        <v>-</v>
      </c>
      <c r="AC90" s="10"/>
      <c r="AD90" s="167" t="b">
        <v>0</v>
      </c>
      <c r="AE90" s="167" t="b">
        <v>0</v>
      </c>
      <c r="AF90" s="167" t="b">
        <v>0</v>
      </c>
      <c r="AG90" s="167" t="b">
        <v>0</v>
      </c>
      <c r="AH90" s="167" t="b">
        <v>0</v>
      </c>
      <c r="AI90" s="167" t="b">
        <v>1</v>
      </c>
      <c r="AJ90" s="10"/>
      <c r="AK90" s="166" t="b">
        <f t="shared" si="328"/>
        <v>0</v>
      </c>
      <c r="AL90" s="166" t="str">
        <f t="shared" si="328"/>
        <v>-</v>
      </c>
      <c r="AM90" s="166" t="b">
        <f t="shared" si="328"/>
        <v>0</v>
      </c>
      <c r="AN90" s="166" t="b">
        <f t="shared" si="328"/>
        <v>1</v>
      </c>
      <c r="AO90" s="166" t="b">
        <f t="shared" si="328"/>
        <v>0</v>
      </c>
      <c r="AP90" s="166" t="b">
        <f t="shared" si="328"/>
        <v>0</v>
      </c>
      <c r="AQ90" s="166">
        <f t="shared" ca="1" si="215"/>
        <v>0</v>
      </c>
      <c r="AR90" s="166" t="b">
        <f t="shared" ca="1" si="344"/>
        <v>0</v>
      </c>
      <c r="AS90" s="166" t="b">
        <f t="shared" ca="1" si="344"/>
        <v>0</v>
      </c>
      <c r="AT90" s="166" t="str">
        <f t="shared" ca="1" si="344"/>
        <v>-</v>
      </c>
      <c r="AU90" s="166" t="str">
        <f t="shared" ca="1" si="344"/>
        <v>-</v>
      </c>
      <c r="AV90" s="166" t="str">
        <f t="shared" ca="1" si="344"/>
        <v>-</v>
      </c>
      <c r="AW90" s="10"/>
      <c r="AX90" s="166" t="b">
        <f t="shared" si="217"/>
        <v>1</v>
      </c>
      <c r="AY90" s="168" t="b">
        <f t="shared" ca="1" si="335"/>
        <v>1</v>
      </c>
      <c r="AZ90" s="168" t="b">
        <f t="shared" ca="1" si="335"/>
        <v>1</v>
      </c>
      <c r="BA90" s="167">
        <f t="shared" si="261"/>
        <v>3208</v>
      </c>
      <c r="BB90" s="168" t="str">
        <f t="shared" ca="1" si="335"/>
        <v>-</v>
      </c>
      <c r="BC90" s="168" t="str">
        <f t="shared" ca="1" si="335"/>
        <v>-</v>
      </c>
      <c r="BD90" s="168" t="str">
        <f t="shared" ca="1" si="335"/>
        <v>-</v>
      </c>
      <c r="BE90" s="168" t="str">
        <f t="shared" ca="1" si="335"/>
        <v>-</v>
      </c>
      <c r="BF90" s="168" t="str">
        <f t="shared" ca="1" si="335"/>
        <v>-</v>
      </c>
      <c r="BG90" s="168">
        <f t="shared" ca="1" si="335"/>
        <v>1</v>
      </c>
      <c r="BH90" s="168">
        <f t="shared" ca="1" si="335"/>
        <v>1</v>
      </c>
      <c r="BI90" s="168" t="str">
        <f t="shared" ca="1" si="335"/>
        <v>-</v>
      </c>
      <c r="BJ90" s="168" t="str">
        <f t="shared" ca="1" si="335"/>
        <v>-</v>
      </c>
      <c r="BK90" s="10"/>
      <c r="BL90" s="168" t="str">
        <f t="shared" ca="1" si="335"/>
        <v>-</v>
      </c>
      <c r="BM90" s="168" t="str">
        <f t="shared" ca="1" si="335"/>
        <v>-</v>
      </c>
      <c r="BN90" s="168" t="str">
        <f t="shared" ca="1" si="335"/>
        <v>-</v>
      </c>
      <c r="BO90" s="168" t="str">
        <f t="shared" ca="1" si="335"/>
        <v>-</v>
      </c>
      <c r="BP90" s="168" t="str">
        <f t="shared" ca="1" si="335"/>
        <v>-</v>
      </c>
      <c r="BQ90" s="168" t="str">
        <f t="shared" ca="1" si="335"/>
        <v>-</v>
      </c>
      <c r="BR90" s="168" t="str">
        <f t="shared" ca="1" si="335"/>
        <v>-</v>
      </c>
      <c r="BS90" s="168" t="str">
        <f t="shared" ca="1" si="335"/>
        <v>-</v>
      </c>
      <c r="BT90" s="168" t="str">
        <f t="shared" ca="1" si="335"/>
        <v>-</v>
      </c>
      <c r="BU90" s="168" t="str">
        <f t="shared" ca="1" si="335"/>
        <v>-</v>
      </c>
      <c r="BV90" s="168" t="str">
        <f t="shared" ca="1" si="335"/>
        <v>-</v>
      </c>
      <c r="BW90" s="166" t="str" cm="1">
        <f t="array" aca="1" ref="BW90" ca="1">INDEX(i.rev,$K90,BW$15)</f>
        <v>-</v>
      </c>
      <c r="BX90" s="166" t="str" cm="1">
        <f t="array" aca="1" ref="BX90" ca="1">INDEX(i.rev,$K90,BX$15)</f>
        <v>-</v>
      </c>
      <c r="BY90" s="166" t="str" cm="1">
        <f t="array" aca="1" ref="BY90" ca="1">INDEX(i.rev,$K90,BY$15)</f>
        <v>-</v>
      </c>
      <c r="BZ90" s="166" t="str" cm="1">
        <f t="array" aca="1" ref="BZ90" ca="1">INDEX(i.rev,$K90,BZ$15)</f>
        <v>-</v>
      </c>
      <c r="CA90" s="166" t="str" cm="1">
        <f t="array" aca="1" ref="CA90" ca="1">INDEX(i.rev,$K90,CA$15)</f>
        <v>-</v>
      </c>
      <c r="CB90" s="166" t="str" cm="1">
        <f t="array" aca="1" ref="CB90" ca="1">INDEX(i.rev,$K90,CB$15)</f>
        <v>-</v>
      </c>
      <c r="CC90" s="166" t="str" cm="1">
        <f t="array" aca="1" ref="CC90" ca="1">INDEX(i.rev,$K90,CC$15)</f>
        <v>-</v>
      </c>
      <c r="CD90" s="166" t="str" cm="1">
        <f t="array" aca="1" ref="CD90" ca="1">INDEX(i.rev,$K90,CD$15)</f>
        <v>-</v>
      </c>
      <c r="CE90" s="166" t="str" cm="1">
        <f t="array" aca="1" ref="CE90" ca="1">INDEX(i.rev,$K90,CE$15)</f>
        <v>-</v>
      </c>
      <c r="CF90" s="166" t="str" cm="1">
        <f t="array" aca="1" ref="CF90" ca="1">INDEX(i.rev,$K90,CF$15)</f>
        <v>-</v>
      </c>
      <c r="CG90" s="10"/>
      <c r="CH90" s="168" t="str">
        <f t="shared" ca="1" si="339"/>
        <v>-</v>
      </c>
      <c r="CI90" s="168" t="str">
        <f t="shared" ca="1" si="339"/>
        <v>-</v>
      </c>
      <c r="CJ90" s="168" t="str">
        <f t="shared" ca="1" si="339"/>
        <v>-</v>
      </c>
      <c r="CK90" s="168" t="str">
        <f t="shared" ca="1" si="339"/>
        <v>-</v>
      </c>
      <c r="CL90" s="168" t="str">
        <f t="shared" ca="1" si="339"/>
        <v>-</v>
      </c>
      <c r="CM90" s="168" t="str">
        <f t="shared" ca="1" si="339"/>
        <v>-</v>
      </c>
      <c r="CN90" s="168" t="str">
        <f t="shared" ca="1" si="339"/>
        <v>-</v>
      </c>
      <c r="CO90" s="168" t="str">
        <f t="shared" ca="1" si="339"/>
        <v>-</v>
      </c>
      <c r="CP90" s="168">
        <f t="shared" ca="1" si="339"/>
        <v>1</v>
      </c>
      <c r="CQ90" s="168">
        <f t="shared" ca="1" si="339"/>
        <v>1</v>
      </c>
      <c r="CR90" s="168">
        <f t="shared" ca="1" si="339"/>
        <v>0</v>
      </c>
      <c r="CS90" s="168" t="str">
        <f t="shared" ca="1" si="339"/>
        <v>-</v>
      </c>
      <c r="CT90" s="168" t="str">
        <f t="shared" ca="1" si="339"/>
        <v>-</v>
      </c>
      <c r="CU90" s="168" t="str">
        <f t="shared" ca="1" si="339"/>
        <v>-</v>
      </c>
      <c r="CV90" s="168" t="str">
        <f t="shared" ca="1" si="339"/>
        <v>-</v>
      </c>
      <c r="CW90" s="168" t="str">
        <f t="shared" ca="1" si="339"/>
        <v>-</v>
      </c>
      <c r="CX90" s="168" t="str">
        <f t="shared" ca="1" si="339"/>
        <v>-</v>
      </c>
      <c r="CY90" s="168" t="str">
        <f t="shared" ca="1" si="339"/>
        <v>-</v>
      </c>
      <c r="CZ90" s="168">
        <f t="shared" ca="1" si="339"/>
        <v>0</v>
      </c>
      <c r="DA90" s="168" t="str">
        <f t="shared" ca="1" si="339"/>
        <v>-</v>
      </c>
      <c r="DB90" s="168" t="str">
        <f t="shared" ca="1" si="336"/>
        <v>-</v>
      </c>
      <c r="DC90" s="168" t="str">
        <f t="shared" ca="1" si="336"/>
        <v>-</v>
      </c>
      <c r="DD90" s="168" t="str">
        <f t="shared" ca="1" si="336"/>
        <v>-</v>
      </c>
      <c r="DE90" s="168" t="str">
        <f t="shared" ca="1" si="336"/>
        <v>-</v>
      </c>
      <c r="DF90" s="168">
        <f t="shared" ca="1" si="336"/>
        <v>0</v>
      </c>
      <c r="DG90" s="168">
        <f t="shared" ca="1" si="336"/>
        <v>0</v>
      </c>
      <c r="DH90" s="168">
        <f t="shared" ca="1" si="336"/>
        <v>0</v>
      </c>
      <c r="DI90" s="168">
        <f t="shared" ca="1" si="336"/>
        <v>0</v>
      </c>
      <c r="DJ90" s="168">
        <f t="shared" ca="1" si="336"/>
        <v>0</v>
      </c>
      <c r="DK90" s="168">
        <f t="shared" ca="1" si="336"/>
        <v>0</v>
      </c>
      <c r="DL90" s="168">
        <f t="shared" ca="1" si="336"/>
        <v>0</v>
      </c>
      <c r="DM90" s="168" t="str">
        <f t="shared" ca="1" si="336"/>
        <v>-</v>
      </c>
      <c r="DN90" s="168" t="str">
        <f t="shared" ca="1" si="336"/>
        <v>-</v>
      </c>
      <c r="DO90" s="168" t="str">
        <f t="shared" ca="1" si="336"/>
        <v>-</v>
      </c>
      <c r="DP90" s="168" t="str">
        <f t="shared" ca="1" si="336"/>
        <v>-</v>
      </c>
      <c r="DQ90" s="168" t="str">
        <f t="shared" ca="1" si="336"/>
        <v>-</v>
      </c>
      <c r="DR90" s="168" t="str">
        <f t="shared" ca="1" si="336"/>
        <v>-</v>
      </c>
      <c r="DS90" s="168" t="str">
        <f t="shared" ca="1" si="336"/>
        <v>-</v>
      </c>
      <c r="DT90" s="168" t="str">
        <f t="shared" ca="1" si="336"/>
        <v>-</v>
      </c>
      <c r="DU90" s="168" t="str">
        <f t="shared" ca="1" si="345"/>
        <v>-</v>
      </c>
      <c r="DV90" s="168" t="str">
        <f t="shared" ca="1" si="345"/>
        <v>-</v>
      </c>
      <c r="DW90" s="168" t="str">
        <f t="shared" ca="1" si="345"/>
        <v>-</v>
      </c>
      <c r="DX90" s="10"/>
      <c r="DY90" s="168">
        <f t="shared" ca="1" si="345"/>
        <v>1</v>
      </c>
      <c r="DZ90" s="168" t="str">
        <f t="shared" ca="1" si="345"/>
        <v>-</v>
      </c>
      <c r="EA90" s="168" t="str">
        <f t="shared" ca="1" si="345"/>
        <v>-</v>
      </c>
      <c r="EB90" s="168" t="str">
        <f t="shared" ca="1" si="345"/>
        <v>-</v>
      </c>
      <c r="EC90" s="168" t="str">
        <f t="shared" ca="1" si="345"/>
        <v>-</v>
      </c>
      <c r="ED90" s="168" t="b">
        <f t="shared" ca="1" si="345"/>
        <v>0</v>
      </c>
      <c r="EE90" s="168" t="str">
        <f t="shared" ca="1" si="345"/>
        <v>-</v>
      </c>
      <c r="EF90" s="168">
        <f t="shared" ca="1" si="345"/>
        <v>0</v>
      </c>
      <c r="EG90" s="168" t="str">
        <f t="shared" ca="1" si="345"/>
        <v>-</v>
      </c>
      <c r="EH90" s="166" cm="1">
        <f t="array" aca="1" ref="EH90" ca="1">INDEX(i.rev,$K90,EH$15)</f>
        <v>1</v>
      </c>
      <c r="EI90" s="168">
        <f t="shared" ca="1" si="347"/>
        <v>0</v>
      </c>
      <c r="EJ90" s="168">
        <f t="shared" ca="1" si="347"/>
        <v>1</v>
      </c>
      <c r="EK90" s="168">
        <f t="shared" ca="1" si="347"/>
        <v>0</v>
      </c>
      <c r="EL90" s="168">
        <f t="shared" ca="1" si="347"/>
        <v>1</v>
      </c>
      <c r="EM90" s="168">
        <f t="shared" ca="1" si="347"/>
        <v>1</v>
      </c>
      <c r="EN90" s="168">
        <f t="shared" ca="1" si="347"/>
        <v>1</v>
      </c>
      <c r="EO90" s="168">
        <f t="shared" ca="1" si="347"/>
        <v>0</v>
      </c>
      <c r="EP90" s="168">
        <f t="shared" ca="1" si="347"/>
        <v>0</v>
      </c>
      <c r="EQ90" s="168">
        <f t="shared" ca="1" si="347"/>
        <v>0</v>
      </c>
      <c r="ER90" s="168">
        <f t="shared" ca="1" si="347"/>
        <v>0</v>
      </c>
      <c r="ES90" s="168">
        <f t="shared" ca="1" si="347"/>
        <v>0</v>
      </c>
      <c r="ET90" s="168">
        <f t="shared" ca="1" si="347"/>
        <v>0</v>
      </c>
      <c r="EU90" s="168">
        <f t="shared" ca="1" si="347"/>
        <v>0</v>
      </c>
      <c r="EV90" s="168">
        <f t="shared" ca="1" si="347"/>
        <v>0</v>
      </c>
      <c r="EW90" s="168">
        <f t="shared" ca="1" si="347"/>
        <v>0</v>
      </c>
      <c r="EX90" s="168">
        <f t="shared" ca="1" si="347"/>
        <v>0</v>
      </c>
      <c r="EY90" s="166" cm="1">
        <f t="array" aca="1" ref="EY90" ca="1">INDEX(i.rev,$K90,EY$15)</f>
        <v>0</v>
      </c>
      <c r="EZ90" s="168">
        <f t="shared" ca="1" si="297"/>
        <v>0</v>
      </c>
      <c r="FA90" s="166" cm="1">
        <f t="array" aca="1" ref="FA90" ca="1">INDEX(i.rev,$K90,FA$15)</f>
        <v>1</v>
      </c>
      <c r="FB90" s="168">
        <f t="shared" ref="FB90:GF101" ca="1" si="349">OFFSET(FB$5,$B90,0)</f>
        <v>0</v>
      </c>
      <c r="FC90" s="168">
        <f t="shared" ca="1" si="349"/>
        <v>0</v>
      </c>
      <c r="FD90" s="168">
        <f t="shared" ca="1" si="349"/>
        <v>0</v>
      </c>
      <c r="FE90" s="168">
        <f t="shared" ca="1" si="349"/>
        <v>0</v>
      </c>
      <c r="FF90" s="168">
        <f t="shared" ca="1" si="349"/>
        <v>0</v>
      </c>
      <c r="FG90" s="168">
        <f t="shared" ca="1" si="349"/>
        <v>0</v>
      </c>
      <c r="FH90" s="168">
        <f t="shared" ca="1" si="349"/>
        <v>0</v>
      </c>
      <c r="FI90" s="10">
        <v>0.15</v>
      </c>
      <c r="FJ90" s="168" t="str">
        <f t="shared" ca="1" si="337"/>
        <v>-</v>
      </c>
      <c r="FK90" s="168" t="str">
        <f t="shared" ca="1" si="337"/>
        <v>-</v>
      </c>
      <c r="FL90" s="199" t="b">
        <f>TRUE</f>
        <v>1</v>
      </c>
      <c r="FM90" s="201">
        <f t="shared" si="340"/>
        <v>5.25</v>
      </c>
      <c r="FN90" s="168" t="str">
        <f t="shared" ca="1" si="321"/>
        <v>-</v>
      </c>
      <c r="FO90" s="166" t="b">
        <f t="shared" si="223"/>
        <v>0</v>
      </c>
      <c r="FP90" s="166" t="b">
        <f t="shared" si="223"/>
        <v>0</v>
      </c>
      <c r="FQ90" s="166" t="b">
        <f t="shared" si="223"/>
        <v>1</v>
      </c>
      <c r="FR90" s="168">
        <f t="shared" ca="1" si="349"/>
        <v>0</v>
      </c>
      <c r="FS90" s="166">
        <f t="shared" ca="1" si="224"/>
        <v>1</v>
      </c>
      <c r="FT90" s="166">
        <f t="shared" ca="1" si="224"/>
        <v>1</v>
      </c>
      <c r="FU90" s="168" t="str">
        <f t="shared" ca="1" si="349"/>
        <v>-</v>
      </c>
      <c r="FV90" s="168" t="str">
        <f t="shared" ca="1" si="349"/>
        <v>-</v>
      </c>
      <c r="FW90" s="168" t="str">
        <f t="shared" ca="1" si="349"/>
        <v>-</v>
      </c>
      <c r="FX90" s="168" t="str">
        <f t="shared" ca="1" si="349"/>
        <v>-</v>
      </c>
      <c r="FY90" s="168" t="str">
        <f t="shared" ca="1" si="349"/>
        <v>-</v>
      </c>
      <c r="FZ90" s="168" t="str">
        <f t="shared" ca="1" si="349"/>
        <v>-</v>
      </c>
      <c r="GA90" s="168" t="str">
        <f t="shared" ca="1" si="349"/>
        <v>-</v>
      </c>
      <c r="GB90" s="168" t="str">
        <f t="shared" ca="1" si="349"/>
        <v>-</v>
      </c>
      <c r="GC90" s="168" t="str">
        <f t="shared" ca="1" si="349"/>
        <v>-</v>
      </c>
      <c r="GD90" s="168" t="b">
        <f t="shared" ca="1" si="349"/>
        <v>1</v>
      </c>
      <c r="GE90" s="168" t="str">
        <f t="shared" ca="1" si="349"/>
        <v>-</v>
      </c>
      <c r="GF90" s="168" t="str">
        <f t="shared" ca="1" si="349"/>
        <v>-</v>
      </c>
      <c r="GG90" s="168" t="str">
        <f t="shared" ca="1" si="225"/>
        <v>-</v>
      </c>
      <c r="GH90" s="168" t="str">
        <f t="shared" ca="1" si="225"/>
        <v>-</v>
      </c>
      <c r="GI90" s="168" t="str">
        <f t="shared" ca="1" si="225"/>
        <v>-</v>
      </c>
      <c r="GJ90" s="168" t="str">
        <f t="shared" ca="1" si="225"/>
        <v>-</v>
      </c>
      <c r="GK90" s="168" t="str">
        <f t="shared" ca="1" si="225"/>
        <v>-</v>
      </c>
      <c r="GL90" s="168" t="str">
        <f t="shared" ca="1" si="225"/>
        <v>-</v>
      </c>
      <c r="GM90" s="168" t="str">
        <f t="shared" ca="1" si="225"/>
        <v>-</v>
      </c>
      <c r="GN90" s="168" t="str">
        <f t="shared" ca="1" si="225"/>
        <v>-</v>
      </c>
      <c r="GO90" s="168" t="str">
        <f t="shared" ca="1" si="225"/>
        <v>-</v>
      </c>
      <c r="GP90" s="168" t="str">
        <f t="shared" ca="1" si="225"/>
        <v>-</v>
      </c>
      <c r="GQ90" s="168" t="str">
        <f t="shared" ca="1" si="225"/>
        <v>-</v>
      </c>
      <c r="GR90" s="168" t="str">
        <f t="shared" ca="1" si="225"/>
        <v>-</v>
      </c>
      <c r="GS90" s="168">
        <f t="shared" ca="1" si="225"/>
        <v>500</v>
      </c>
      <c r="GT90" s="168">
        <f t="shared" ca="1" si="225"/>
        <v>500</v>
      </c>
      <c r="GU90" s="168" t="str">
        <f t="shared" ca="1" si="225"/>
        <v>-</v>
      </c>
      <c r="GV90" s="168" t="str">
        <f t="shared" ca="1" si="225"/>
        <v>-</v>
      </c>
      <c r="GW90" s="168" t="str">
        <f t="shared" ca="1" si="338"/>
        <v>-</v>
      </c>
      <c r="GX90" s="193" t="b">
        <v>1</v>
      </c>
      <c r="GY90" s="193">
        <v>0</v>
      </c>
      <c r="GZ90" s="193">
        <v>30</v>
      </c>
      <c r="HA90" s="193">
        <v>30</v>
      </c>
      <c r="HB90" s="193">
        <v>0</v>
      </c>
      <c r="HC90" s="193">
        <v>0</v>
      </c>
      <c r="HD90" s="193">
        <v>30</v>
      </c>
      <c r="HE90" s="193">
        <v>0</v>
      </c>
      <c r="HF90" s="193">
        <v>0</v>
      </c>
      <c r="HG90" s="193">
        <v>30</v>
      </c>
      <c r="HH90" s="193">
        <v>30</v>
      </c>
      <c r="HI90" s="193">
        <v>0</v>
      </c>
      <c r="HJ90" s="193">
        <v>0</v>
      </c>
      <c r="HK90" s="193">
        <v>0</v>
      </c>
      <c r="HL90" s="193">
        <v>0</v>
      </c>
      <c r="HM90" s="193">
        <v>0</v>
      </c>
      <c r="HN90" s="193">
        <v>131.36000000000001</v>
      </c>
      <c r="HO90" s="193">
        <v>0</v>
      </c>
      <c r="HP90" s="193">
        <v>131.36000000000001</v>
      </c>
      <c r="HQ90" s="193">
        <v>131.36000000000001</v>
      </c>
      <c r="HR90" s="193">
        <v>0</v>
      </c>
      <c r="HS90" s="193">
        <v>131.36000000000001</v>
      </c>
      <c r="HT90" s="193">
        <v>131.36000000000001</v>
      </c>
      <c r="HU90" s="193">
        <v>0</v>
      </c>
      <c r="HV90" s="193">
        <v>0</v>
      </c>
      <c r="HW90" s="193">
        <v>131.36000000000001</v>
      </c>
      <c r="HX90" s="193">
        <v>131.36000000000001</v>
      </c>
      <c r="HY90" s="193">
        <v>89.55</v>
      </c>
      <c r="HZ90" s="193">
        <v>131.36000000000001</v>
      </c>
      <c r="IA90" s="193">
        <v>89.55</v>
      </c>
      <c r="IB90" s="193">
        <v>150</v>
      </c>
      <c r="IC90" s="193">
        <v>150</v>
      </c>
      <c r="ID90" s="193">
        <v>0</v>
      </c>
      <c r="IE90" s="193">
        <v>0</v>
      </c>
      <c r="IF90" s="193">
        <v>150</v>
      </c>
      <c r="IG90" s="193">
        <v>0</v>
      </c>
      <c r="IH90" s="193">
        <v>0</v>
      </c>
      <c r="II90" s="193">
        <v>150</v>
      </c>
      <c r="IJ90" s="193">
        <v>150</v>
      </c>
      <c r="IK90" s="193">
        <v>0</v>
      </c>
      <c r="IL90" s="193">
        <v>0</v>
      </c>
      <c r="IM90" s="193">
        <v>0</v>
      </c>
      <c r="IN90" s="193">
        <v>0</v>
      </c>
      <c r="IO90" s="193">
        <v>0</v>
      </c>
      <c r="IP90" s="193">
        <v>0</v>
      </c>
      <c r="IQ90" s="193">
        <v>0</v>
      </c>
      <c r="IR90" s="193">
        <v>0</v>
      </c>
      <c r="IS90" s="193">
        <v>0</v>
      </c>
      <c r="IT90" s="193">
        <v>0</v>
      </c>
      <c r="IU90" s="193">
        <v>0</v>
      </c>
      <c r="IV90" s="193">
        <v>0</v>
      </c>
      <c r="IW90" s="193">
        <v>0</v>
      </c>
      <c r="IX90" s="193">
        <v>0</v>
      </c>
      <c r="IY90" s="193">
        <v>0</v>
      </c>
      <c r="IZ90" s="10"/>
      <c r="JA90" s="166">
        <f t="shared" ca="1" si="229"/>
        <v>4.4999999999999998E-2</v>
      </c>
      <c r="JB90" s="166">
        <f t="shared" ca="1" si="230"/>
        <v>4.4999999999999998E-2</v>
      </c>
      <c r="JC90" s="168">
        <f t="shared" ca="1" si="330"/>
        <v>1</v>
      </c>
      <c r="JD90" s="168">
        <f t="shared" ca="1" si="330"/>
        <v>0</v>
      </c>
      <c r="JE90" s="168">
        <f t="shared" ca="1" si="330"/>
        <v>1</v>
      </c>
      <c r="JF90" s="168">
        <f t="shared" ca="1" si="330"/>
        <v>1</v>
      </c>
      <c r="JG90" s="168">
        <f t="shared" ca="1" si="330"/>
        <v>0</v>
      </c>
      <c r="JH90" s="199">
        <v>50</v>
      </c>
      <c r="JI90" s="199">
        <v>50</v>
      </c>
      <c r="JJ90" s="199">
        <v>50</v>
      </c>
      <c r="JK90" s="199">
        <v>50</v>
      </c>
      <c r="JL90" s="166">
        <f t="shared" ca="1" si="299"/>
        <v>1</v>
      </c>
      <c r="JM90" s="166">
        <f t="shared" ca="1" si="300"/>
        <v>1</v>
      </c>
      <c r="JN90" s="166">
        <f t="shared" ca="1" si="301"/>
        <v>1</v>
      </c>
      <c r="JO90" s="166">
        <f t="shared" ca="1" si="232"/>
        <v>1</v>
      </c>
      <c r="JP90" s="166">
        <f t="shared" ca="1" si="232"/>
        <v>1</v>
      </c>
      <c r="JQ90" s="168">
        <f t="shared" ca="1" si="330"/>
        <v>1</v>
      </c>
      <c r="JR90" s="10"/>
      <c r="JS90" s="168">
        <f t="shared" ca="1" si="330"/>
        <v>1</v>
      </c>
      <c r="JT90" s="166">
        <f t="shared" ca="1" si="233"/>
        <v>1</v>
      </c>
      <c r="JU90" s="168">
        <f t="shared" ca="1" si="330"/>
        <v>1</v>
      </c>
      <c r="JV90" s="168">
        <f t="shared" ca="1" si="330"/>
        <v>1</v>
      </c>
      <c r="JW90" s="168">
        <f t="shared" ca="1" si="330"/>
        <v>1</v>
      </c>
      <c r="JX90" s="168">
        <f t="shared" ca="1" si="330"/>
        <v>1</v>
      </c>
      <c r="JY90" s="168">
        <f t="shared" ca="1" si="330"/>
        <v>1</v>
      </c>
      <c r="JZ90" s="168">
        <f t="shared" ca="1" si="330"/>
        <v>1</v>
      </c>
      <c r="KA90" s="166">
        <f t="shared" ca="1" si="234"/>
        <v>1</v>
      </c>
      <c r="KB90" s="166">
        <f t="shared" ca="1" si="235"/>
        <v>1</v>
      </c>
      <c r="KC90" s="166">
        <f t="shared" ca="1" si="236"/>
        <v>1</v>
      </c>
      <c r="KD90" s="166" t="str">
        <f t="shared" ca="1" si="237"/>
        <v>-</v>
      </c>
      <c r="KE90" s="166" t="str">
        <f t="shared" ca="1" si="238"/>
        <v>-</v>
      </c>
      <c r="KF90" s="166" t="str">
        <f t="shared" ca="1" si="239"/>
        <v>-</v>
      </c>
      <c r="KG90" s="166" t="b">
        <f t="shared" ca="1" si="240"/>
        <v>0</v>
      </c>
      <c r="KH90" s="168">
        <f t="shared" ca="1" si="330"/>
        <v>0</v>
      </c>
      <c r="KI90" s="27">
        <v>0</v>
      </c>
    </row>
    <row r="91" spans="1:295" s="148" customFormat="1" outlineLevel="1">
      <c r="A91" s="126">
        <f t="shared" ref="A91:A131" si="350">ROW(A91)-5</f>
        <v>86</v>
      </c>
      <c r="B91" s="126">
        <f t="shared" si="292"/>
        <v>13</v>
      </c>
      <c r="C91" s="148">
        <v>103</v>
      </c>
      <c r="D91" s="148" t="s">
        <v>884</v>
      </c>
      <c r="E91" s="148" t="b">
        <v>1</v>
      </c>
      <c r="F91" s="148" t="b">
        <v>0</v>
      </c>
      <c r="G91" s="148" t="b">
        <f t="shared" si="323"/>
        <v>1</v>
      </c>
      <c r="H91" s="144">
        <v>3</v>
      </c>
      <c r="I91" s="32">
        <v>2</v>
      </c>
      <c r="J91" s="144">
        <f t="shared" ca="1" si="343"/>
        <v>1</v>
      </c>
      <c r="K91" s="144">
        <f t="shared" ca="1" si="343"/>
        <v>1</v>
      </c>
      <c r="L91" s="144">
        <f t="shared" ca="1" si="343"/>
        <v>1</v>
      </c>
      <c r="M91" s="144">
        <f t="shared" ca="1" si="343"/>
        <v>1</v>
      </c>
      <c r="N91" s="144">
        <f t="shared" ca="1" si="343"/>
        <v>1</v>
      </c>
      <c r="O91" s="144">
        <f t="shared" ca="1" si="343"/>
        <v>1</v>
      </c>
      <c r="P91" s="144">
        <f t="shared" ca="1" si="343"/>
        <v>1</v>
      </c>
      <c r="Q91" s="144">
        <f t="shared" ca="1" si="343"/>
        <v>1</v>
      </c>
      <c r="R91" s="144">
        <f t="shared" ca="1" si="343"/>
        <v>2</v>
      </c>
      <c r="S91" s="144">
        <f t="shared" ca="1" si="343"/>
        <v>1</v>
      </c>
      <c r="T91" s="144">
        <f t="shared" ca="1" si="343"/>
        <v>1</v>
      </c>
      <c r="U91" s="144">
        <f t="shared" ca="1" si="343"/>
        <v>1</v>
      </c>
      <c r="V91" s="144">
        <f t="shared" ca="1" si="343"/>
        <v>1</v>
      </c>
      <c r="W91" s="144">
        <f t="shared" ca="1" si="343"/>
        <v>1</v>
      </c>
      <c r="X91" s="144">
        <f t="shared" ca="1" si="343"/>
        <v>1</v>
      </c>
      <c r="Y91" s="144">
        <f t="shared" ca="1" si="343"/>
        <v>1</v>
      </c>
      <c r="AA91" s="162" t="str" cm="1">
        <f t="array" aca="1" ref="AA91" ca="1">TEXT(LEFT(OFFSET(AA91,-1,0),5)+1,"00000")&amp;MID(OFFSET(AA91,-1,0),6,FIND(" ",OFFSET(AA91,-1,0),7)-5)
&amp;INDEX(DataMaster!$B$10:$B$12,$I91)&amp;IF($J91=1,""," Risk"&amp;INDEX(i.risk_aversion,$J91,1))&amp;IF($K91=1,""," REV"&amp;INDEX(DataMaster!$B$54:$B$58,$K91))&amp;IF($L91=1,""," Minroe"&amp;INDEX(minroe,$L91))&amp;IF($M91=1,""," Overdraw"&amp;INDEX(overdraw,$M91))
&amp;IF($N91=1,""," Mach"&amp;INDEX(i.mach_option,$N91))
&amp;IF($O91=1,""," Interest"&amp;INDEX(i.interest_rate,$O91))&amp;IF($P91=1,""," Opp cost"&amp;INDEX(i.opp_cost_capital,$P91))&amp;IF($Q91=1,""," Casual_ub"&amp;INDEX(i.casual_ub,$Q91))&amp;IF($R91=1,""," Cropgraze"&amp;INDEX(i.cropgraze_inc,$R91))
&amp;IF($S91=1,""," Yield"&amp;INDEX(i.all_rot_yield,$S91))&amp;IF($T91=1,""," Pasture"&amp;INDEX(i.pasture_prod,$T91))&amp;IF($U91=1,""," Scan"&amp;INDEX(i.scan,$U91))
&amp;IF($JL91=1,""," WP"&amp;TEXT($JL91*100,"000p"))&amp;IF($JM91=1,""," MP"&amp;TEXT($JM91*100,"000p"))&amp;IF($JN91=1,""," GP"&amp;TEXT($JN91*100,"000p"))&amp;IF($JO91=1,""," Can"&amp;TEXT($JO91*100,"000p"))
&amp;" (F"&amp;3+IFERROR(1*$CH91,0)+IFERROR(1*$CI91,0)&amp;3-IFERROR(1*NOT($CK91),0)&amp;"N"&amp;$CP91&amp;$CQ91&amp;")"
&amp;IFERROR(" pas%"&amp;FK91/2130*100,"")&amp;IFERROR(" SR "&amp;FM91/1,"")&amp;IFERROR(" Sup "&amp;FN91/1,"")&amp;IF(JH91=50," 50 percentile prices","")&amp;IFERROR(" Min_sale_age_"&amp;GV91/1,"")&amp;IF($GX91=TRUE," Rot_constrained","")</f>
        <v>612690032 DSP CropgrazeFALSE (F33N11) SR 10.5 50 percentile prices Rot_constrained</v>
      </c>
      <c r="AB91" s="10" t="str">
        <f ca="1">IF(COUNTIF(AA$5:AA91,AA91)=1,"-","Dup")</f>
        <v>-</v>
      </c>
      <c r="AC91" s="10"/>
      <c r="AD91" s="167" t="b">
        <v>0</v>
      </c>
      <c r="AE91" s="167" t="b">
        <v>0</v>
      </c>
      <c r="AF91" s="167" t="b">
        <v>0</v>
      </c>
      <c r="AG91" s="167" t="b">
        <v>0</v>
      </c>
      <c r="AH91" s="167" t="b">
        <v>0</v>
      </c>
      <c r="AI91" s="167" t="b">
        <v>1</v>
      </c>
      <c r="AJ91" s="10"/>
      <c r="AK91" s="166" t="b">
        <f t="shared" si="328"/>
        <v>0</v>
      </c>
      <c r="AL91" s="166" t="str">
        <f t="shared" si="328"/>
        <v>-</v>
      </c>
      <c r="AM91" s="166" t="b">
        <f t="shared" si="328"/>
        <v>0</v>
      </c>
      <c r="AN91" s="166" t="b">
        <f t="shared" si="328"/>
        <v>1</v>
      </c>
      <c r="AO91" s="166" t="b">
        <f t="shared" si="328"/>
        <v>0</v>
      </c>
      <c r="AP91" s="166" t="b">
        <f t="shared" si="328"/>
        <v>0</v>
      </c>
      <c r="AQ91" s="166">
        <f t="shared" ca="1" si="215"/>
        <v>0</v>
      </c>
      <c r="AR91" s="166" t="b">
        <f t="shared" ca="1" si="344"/>
        <v>0</v>
      </c>
      <c r="AS91" s="166" t="b">
        <f t="shared" ca="1" si="344"/>
        <v>0</v>
      </c>
      <c r="AT91" s="166" t="str">
        <f t="shared" ca="1" si="344"/>
        <v>-</v>
      </c>
      <c r="AU91" s="166" t="str">
        <f t="shared" ca="1" si="344"/>
        <v>-</v>
      </c>
      <c r="AV91" s="166" t="str">
        <f t="shared" ca="1" si="344"/>
        <v>-</v>
      </c>
      <c r="AW91" s="10"/>
      <c r="AX91" s="166" t="b">
        <f t="shared" si="217"/>
        <v>1</v>
      </c>
      <c r="AY91" s="168" t="b">
        <f t="shared" ca="1" si="335"/>
        <v>1</v>
      </c>
      <c r="AZ91" s="168" t="b">
        <f t="shared" ca="1" si="335"/>
        <v>1</v>
      </c>
      <c r="BA91" s="167">
        <f t="shared" si="261"/>
        <v>3208</v>
      </c>
      <c r="BB91" s="168" t="str">
        <f t="shared" ca="1" si="335"/>
        <v>-</v>
      </c>
      <c r="BC91" s="168" t="str">
        <f t="shared" ca="1" si="335"/>
        <v>-</v>
      </c>
      <c r="BD91" s="168" t="str">
        <f t="shared" ca="1" si="335"/>
        <v>-</v>
      </c>
      <c r="BE91" s="168" t="str">
        <f t="shared" ca="1" si="335"/>
        <v>-</v>
      </c>
      <c r="BF91" s="168" t="str">
        <f t="shared" ca="1" si="335"/>
        <v>-</v>
      </c>
      <c r="BG91" s="168">
        <f t="shared" ca="1" si="335"/>
        <v>1</v>
      </c>
      <c r="BH91" s="168">
        <f t="shared" ca="1" si="335"/>
        <v>1</v>
      </c>
      <c r="BI91" s="168" t="str">
        <f t="shared" ca="1" si="335"/>
        <v>-</v>
      </c>
      <c r="BJ91" s="168" t="str">
        <f t="shared" ca="1" si="335"/>
        <v>-</v>
      </c>
      <c r="BK91" s="10"/>
      <c r="BL91" s="168" t="str">
        <f t="shared" ca="1" si="335"/>
        <v>-</v>
      </c>
      <c r="BM91" s="168" t="str">
        <f t="shared" ca="1" si="335"/>
        <v>-</v>
      </c>
      <c r="BN91" s="168" t="str">
        <f t="shared" ca="1" si="335"/>
        <v>-</v>
      </c>
      <c r="BO91" s="168" t="str">
        <f t="shared" ca="1" si="335"/>
        <v>-</v>
      </c>
      <c r="BP91" s="168" t="str">
        <f t="shared" ca="1" si="335"/>
        <v>-</v>
      </c>
      <c r="BQ91" s="168" t="str">
        <f t="shared" ca="1" si="335"/>
        <v>-</v>
      </c>
      <c r="BR91" s="168" t="str">
        <f t="shared" ca="1" si="335"/>
        <v>-</v>
      </c>
      <c r="BS91" s="168" t="str">
        <f t="shared" ca="1" si="335"/>
        <v>-</v>
      </c>
      <c r="BT91" s="168" t="str">
        <f t="shared" ca="1" si="335"/>
        <v>-</v>
      </c>
      <c r="BU91" s="168" t="str">
        <f t="shared" ca="1" si="335"/>
        <v>-</v>
      </c>
      <c r="BV91" s="168" t="str">
        <f t="shared" ca="1" si="335"/>
        <v>-</v>
      </c>
      <c r="BW91" s="166" t="str" cm="1">
        <f t="array" aca="1" ref="BW91" ca="1">INDEX(i.rev,$K91,BW$15)</f>
        <v>-</v>
      </c>
      <c r="BX91" s="166" t="str" cm="1">
        <f t="array" aca="1" ref="BX91" ca="1">INDEX(i.rev,$K91,BX$15)</f>
        <v>-</v>
      </c>
      <c r="BY91" s="166" t="str" cm="1">
        <f t="array" aca="1" ref="BY91" ca="1">INDEX(i.rev,$K91,BY$15)</f>
        <v>-</v>
      </c>
      <c r="BZ91" s="166" t="str" cm="1">
        <f t="array" aca="1" ref="BZ91" ca="1">INDEX(i.rev,$K91,BZ$15)</f>
        <v>-</v>
      </c>
      <c r="CA91" s="166" t="str" cm="1">
        <f t="array" aca="1" ref="CA91" ca="1">INDEX(i.rev,$K91,CA$15)</f>
        <v>-</v>
      </c>
      <c r="CB91" s="166" t="str" cm="1">
        <f t="array" aca="1" ref="CB91" ca="1">INDEX(i.rev,$K91,CB$15)</f>
        <v>-</v>
      </c>
      <c r="CC91" s="166" t="str" cm="1">
        <f t="array" aca="1" ref="CC91" ca="1">INDEX(i.rev,$K91,CC$15)</f>
        <v>-</v>
      </c>
      <c r="CD91" s="166" t="str" cm="1">
        <f t="array" aca="1" ref="CD91" ca="1">INDEX(i.rev,$K91,CD$15)</f>
        <v>-</v>
      </c>
      <c r="CE91" s="166" t="str" cm="1">
        <f t="array" aca="1" ref="CE91" ca="1">INDEX(i.rev,$K91,CE$15)</f>
        <v>-</v>
      </c>
      <c r="CF91" s="166" t="str" cm="1">
        <f t="array" aca="1" ref="CF91" ca="1">INDEX(i.rev,$K91,CF$15)</f>
        <v>-</v>
      </c>
      <c r="CG91" s="10"/>
      <c r="CH91" s="168" t="str">
        <f t="shared" ca="1" si="339"/>
        <v>-</v>
      </c>
      <c r="CI91" s="168" t="str">
        <f t="shared" ca="1" si="339"/>
        <v>-</v>
      </c>
      <c r="CJ91" s="168" t="str">
        <f t="shared" ca="1" si="339"/>
        <v>-</v>
      </c>
      <c r="CK91" s="168" t="str">
        <f t="shared" ca="1" si="339"/>
        <v>-</v>
      </c>
      <c r="CL91" s="168" t="str">
        <f t="shared" ca="1" si="339"/>
        <v>-</v>
      </c>
      <c r="CM91" s="168" t="str">
        <f t="shared" ca="1" si="339"/>
        <v>-</v>
      </c>
      <c r="CN91" s="168" t="str">
        <f t="shared" ca="1" si="339"/>
        <v>-</v>
      </c>
      <c r="CO91" s="168" t="str">
        <f t="shared" ca="1" si="339"/>
        <v>-</v>
      </c>
      <c r="CP91" s="168">
        <f t="shared" ca="1" si="339"/>
        <v>1</v>
      </c>
      <c r="CQ91" s="168">
        <f t="shared" ca="1" si="339"/>
        <v>1</v>
      </c>
      <c r="CR91" s="168">
        <f t="shared" ca="1" si="339"/>
        <v>0</v>
      </c>
      <c r="CS91" s="168" t="str">
        <f t="shared" ca="1" si="339"/>
        <v>-</v>
      </c>
      <c r="CT91" s="168" t="str">
        <f t="shared" ca="1" si="339"/>
        <v>-</v>
      </c>
      <c r="CU91" s="168" t="str">
        <f t="shared" ca="1" si="339"/>
        <v>-</v>
      </c>
      <c r="CV91" s="168" t="str">
        <f t="shared" ca="1" si="339"/>
        <v>-</v>
      </c>
      <c r="CW91" s="168" t="str">
        <f t="shared" ca="1" si="339"/>
        <v>-</v>
      </c>
      <c r="CX91" s="168" t="str">
        <f t="shared" ca="1" si="339"/>
        <v>-</v>
      </c>
      <c r="CY91" s="168" t="str">
        <f t="shared" ca="1" si="339"/>
        <v>-</v>
      </c>
      <c r="CZ91" s="168">
        <f t="shared" ca="1" si="339"/>
        <v>0</v>
      </c>
      <c r="DA91" s="168" t="str">
        <f t="shared" ca="1" si="339"/>
        <v>-</v>
      </c>
      <c r="DB91" s="168" t="str">
        <f t="shared" ca="1" si="336"/>
        <v>-</v>
      </c>
      <c r="DC91" s="168" t="str">
        <f t="shared" ca="1" si="336"/>
        <v>-</v>
      </c>
      <c r="DD91" s="168" t="str">
        <f t="shared" ca="1" si="336"/>
        <v>-</v>
      </c>
      <c r="DE91" s="168" t="str">
        <f t="shared" ca="1" si="336"/>
        <v>-</v>
      </c>
      <c r="DF91" s="168">
        <f t="shared" ca="1" si="336"/>
        <v>0</v>
      </c>
      <c r="DG91" s="168">
        <f t="shared" ca="1" si="336"/>
        <v>0</v>
      </c>
      <c r="DH91" s="168">
        <f t="shared" ca="1" si="336"/>
        <v>0</v>
      </c>
      <c r="DI91" s="168">
        <f t="shared" ca="1" si="336"/>
        <v>0</v>
      </c>
      <c r="DJ91" s="168">
        <f t="shared" ca="1" si="336"/>
        <v>0</v>
      </c>
      <c r="DK91" s="168">
        <f t="shared" ca="1" si="336"/>
        <v>0</v>
      </c>
      <c r="DL91" s="168">
        <f t="shared" ca="1" si="336"/>
        <v>0</v>
      </c>
      <c r="DM91" s="168" t="str">
        <f t="shared" ca="1" si="336"/>
        <v>-</v>
      </c>
      <c r="DN91" s="168" t="str">
        <f t="shared" ca="1" si="336"/>
        <v>-</v>
      </c>
      <c r="DO91" s="168" t="str">
        <f t="shared" ca="1" si="336"/>
        <v>-</v>
      </c>
      <c r="DP91" s="168" t="str">
        <f t="shared" ca="1" si="336"/>
        <v>-</v>
      </c>
      <c r="DQ91" s="168" t="str">
        <f t="shared" ca="1" si="336"/>
        <v>-</v>
      </c>
      <c r="DR91" s="168" t="str">
        <f t="shared" ca="1" si="336"/>
        <v>-</v>
      </c>
      <c r="DS91" s="168" t="str">
        <f t="shared" ca="1" si="336"/>
        <v>-</v>
      </c>
      <c r="DT91" s="168" t="str">
        <f t="shared" ca="1" si="336"/>
        <v>-</v>
      </c>
      <c r="DU91" s="168" t="str">
        <f t="shared" ca="1" si="345"/>
        <v>-</v>
      </c>
      <c r="DV91" s="168" t="str">
        <f t="shared" ca="1" si="345"/>
        <v>-</v>
      </c>
      <c r="DW91" s="168" t="str">
        <f t="shared" ca="1" si="345"/>
        <v>-</v>
      </c>
      <c r="DX91" s="10"/>
      <c r="DY91" s="168">
        <f t="shared" ca="1" si="345"/>
        <v>1</v>
      </c>
      <c r="DZ91" s="168" t="str">
        <f t="shared" ca="1" si="345"/>
        <v>-</v>
      </c>
      <c r="EA91" s="168" t="str">
        <f t="shared" ca="1" si="345"/>
        <v>-</v>
      </c>
      <c r="EB91" s="168" t="str">
        <f t="shared" ca="1" si="345"/>
        <v>-</v>
      </c>
      <c r="EC91" s="168" t="str">
        <f t="shared" ca="1" si="345"/>
        <v>-</v>
      </c>
      <c r="ED91" s="168" t="b">
        <f t="shared" ca="1" si="345"/>
        <v>0</v>
      </c>
      <c r="EE91" s="168" t="str">
        <f t="shared" ca="1" si="345"/>
        <v>-</v>
      </c>
      <c r="EF91" s="168">
        <f t="shared" ca="1" si="345"/>
        <v>0</v>
      </c>
      <c r="EG91" s="168" t="str">
        <f t="shared" ca="1" si="345"/>
        <v>-</v>
      </c>
      <c r="EH91" s="166" cm="1">
        <f t="array" aca="1" ref="EH91" ca="1">INDEX(i.rev,$K91,EH$15)</f>
        <v>1</v>
      </c>
      <c r="EI91" s="168">
        <f t="shared" ca="1" si="347"/>
        <v>0</v>
      </c>
      <c r="EJ91" s="168">
        <f t="shared" ca="1" si="347"/>
        <v>1</v>
      </c>
      <c r="EK91" s="168">
        <f t="shared" ca="1" si="347"/>
        <v>0</v>
      </c>
      <c r="EL91" s="168">
        <f t="shared" ca="1" si="347"/>
        <v>1</v>
      </c>
      <c r="EM91" s="168">
        <f t="shared" ca="1" si="347"/>
        <v>1</v>
      </c>
      <c r="EN91" s="168">
        <f t="shared" ca="1" si="347"/>
        <v>1</v>
      </c>
      <c r="EO91" s="168">
        <f t="shared" ca="1" si="347"/>
        <v>0</v>
      </c>
      <c r="EP91" s="168">
        <f t="shared" ca="1" si="347"/>
        <v>0</v>
      </c>
      <c r="EQ91" s="168">
        <f t="shared" ca="1" si="347"/>
        <v>0</v>
      </c>
      <c r="ER91" s="168">
        <f t="shared" ca="1" si="347"/>
        <v>0</v>
      </c>
      <c r="ES91" s="168">
        <f t="shared" ca="1" si="347"/>
        <v>0</v>
      </c>
      <c r="ET91" s="168">
        <f t="shared" ca="1" si="347"/>
        <v>0</v>
      </c>
      <c r="EU91" s="168">
        <f t="shared" ca="1" si="347"/>
        <v>0</v>
      </c>
      <c r="EV91" s="168">
        <f t="shared" ca="1" si="347"/>
        <v>0</v>
      </c>
      <c r="EW91" s="168">
        <f t="shared" ca="1" si="347"/>
        <v>0</v>
      </c>
      <c r="EX91" s="168">
        <f t="shared" ca="1" si="347"/>
        <v>0</v>
      </c>
      <c r="EY91" s="166" cm="1">
        <f t="array" aca="1" ref="EY91" ca="1">INDEX(i.rev,$K91,EY$15)</f>
        <v>0</v>
      </c>
      <c r="EZ91" s="168">
        <f t="shared" ca="1" si="297"/>
        <v>0</v>
      </c>
      <c r="FA91" s="166" cm="1">
        <f t="array" aca="1" ref="FA91" ca="1">INDEX(i.rev,$K91,FA$15)</f>
        <v>1</v>
      </c>
      <c r="FB91" s="168">
        <f t="shared" ca="1" si="349"/>
        <v>0</v>
      </c>
      <c r="FC91" s="168">
        <f t="shared" ca="1" si="349"/>
        <v>0</v>
      </c>
      <c r="FD91" s="168">
        <f t="shared" ca="1" si="349"/>
        <v>0</v>
      </c>
      <c r="FE91" s="168">
        <f t="shared" ca="1" si="349"/>
        <v>0</v>
      </c>
      <c r="FF91" s="168">
        <f t="shared" ca="1" si="349"/>
        <v>0</v>
      </c>
      <c r="FG91" s="168">
        <f t="shared" ca="1" si="349"/>
        <v>0</v>
      </c>
      <c r="FH91" s="168">
        <f t="shared" ca="1" si="349"/>
        <v>0</v>
      </c>
      <c r="FI91" s="10">
        <f>FI90+0.15</f>
        <v>0.3</v>
      </c>
      <c r="FJ91" s="168" t="str">
        <f t="shared" ca="1" si="337"/>
        <v>-</v>
      </c>
      <c r="FK91" s="168" t="str">
        <f t="shared" ca="1" si="337"/>
        <v>-</v>
      </c>
      <c r="FL91" s="199" t="b">
        <f>TRUE</f>
        <v>1</v>
      </c>
      <c r="FM91" s="201">
        <f t="shared" ref="FM91:FM137" si="351">$FM$44*FI91</f>
        <v>10.5</v>
      </c>
      <c r="FN91" s="168" t="str">
        <f t="shared" ca="1" si="321"/>
        <v>-</v>
      </c>
      <c r="FO91" s="166" t="b">
        <f t="shared" si="223"/>
        <v>0</v>
      </c>
      <c r="FP91" s="166" t="b">
        <f t="shared" si="223"/>
        <v>0</v>
      </c>
      <c r="FQ91" s="166" t="b">
        <f t="shared" si="223"/>
        <v>1</v>
      </c>
      <c r="FR91" s="168">
        <f t="shared" ca="1" si="349"/>
        <v>0</v>
      </c>
      <c r="FS91" s="166">
        <f t="shared" ca="1" si="224"/>
        <v>1</v>
      </c>
      <c r="FT91" s="166">
        <f t="shared" ca="1" si="224"/>
        <v>1</v>
      </c>
      <c r="FU91" s="168" t="str">
        <f t="shared" ca="1" si="349"/>
        <v>-</v>
      </c>
      <c r="FV91" s="168" t="str">
        <f t="shared" ca="1" si="349"/>
        <v>-</v>
      </c>
      <c r="FW91" s="168" t="str">
        <f t="shared" ca="1" si="349"/>
        <v>-</v>
      </c>
      <c r="FX91" s="168" t="str">
        <f t="shared" ca="1" si="349"/>
        <v>-</v>
      </c>
      <c r="FY91" s="168" t="str">
        <f t="shared" ca="1" si="349"/>
        <v>-</v>
      </c>
      <c r="FZ91" s="168" t="str">
        <f t="shared" ca="1" si="349"/>
        <v>-</v>
      </c>
      <c r="GA91" s="168" t="str">
        <f t="shared" ca="1" si="349"/>
        <v>-</v>
      </c>
      <c r="GB91" s="168" t="str">
        <f t="shared" ca="1" si="349"/>
        <v>-</v>
      </c>
      <c r="GC91" s="168" t="str">
        <f t="shared" ca="1" si="349"/>
        <v>-</v>
      </c>
      <c r="GD91" s="168" t="b">
        <f t="shared" ca="1" si="349"/>
        <v>1</v>
      </c>
      <c r="GE91" s="168" t="str">
        <f t="shared" ca="1" si="349"/>
        <v>-</v>
      </c>
      <c r="GF91" s="168" t="str">
        <f t="shared" ca="1" si="349"/>
        <v>-</v>
      </c>
      <c r="GG91" s="168" t="str">
        <f t="shared" ca="1" si="225"/>
        <v>-</v>
      </c>
      <c r="GH91" s="168" t="str">
        <f t="shared" ca="1" si="225"/>
        <v>-</v>
      </c>
      <c r="GI91" s="168" t="str">
        <f t="shared" ca="1" si="225"/>
        <v>-</v>
      </c>
      <c r="GJ91" s="168" t="str">
        <f t="shared" ca="1" si="225"/>
        <v>-</v>
      </c>
      <c r="GK91" s="168" t="str">
        <f t="shared" ca="1" si="225"/>
        <v>-</v>
      </c>
      <c r="GL91" s="168" t="str">
        <f t="shared" ca="1" si="225"/>
        <v>-</v>
      </c>
      <c r="GM91" s="168" t="str">
        <f t="shared" ca="1" si="225"/>
        <v>-</v>
      </c>
      <c r="GN91" s="168" t="str">
        <f t="shared" ca="1" si="225"/>
        <v>-</v>
      </c>
      <c r="GO91" s="168" t="str">
        <f t="shared" ca="1" si="225"/>
        <v>-</v>
      </c>
      <c r="GP91" s="168" t="str">
        <f t="shared" ca="1" si="225"/>
        <v>-</v>
      </c>
      <c r="GQ91" s="168" t="str">
        <f t="shared" ca="1" si="225"/>
        <v>-</v>
      </c>
      <c r="GR91" s="168" t="str">
        <f t="shared" ca="1" si="225"/>
        <v>-</v>
      </c>
      <c r="GS91" s="168">
        <f t="shared" ca="1" si="225"/>
        <v>500</v>
      </c>
      <c r="GT91" s="168">
        <f t="shared" ca="1" si="225"/>
        <v>500</v>
      </c>
      <c r="GU91" s="168" t="str">
        <f t="shared" ca="1" si="225"/>
        <v>-</v>
      </c>
      <c r="GV91" s="168" t="str">
        <f t="shared" ca="1" si="225"/>
        <v>-</v>
      </c>
      <c r="GW91" s="168" t="str">
        <f t="shared" ca="1" si="338"/>
        <v>-</v>
      </c>
      <c r="GX91" s="193" t="b">
        <v>1</v>
      </c>
      <c r="GY91" s="193">
        <v>0</v>
      </c>
      <c r="GZ91" s="193">
        <v>30</v>
      </c>
      <c r="HA91" s="193">
        <v>30</v>
      </c>
      <c r="HB91" s="193">
        <v>0</v>
      </c>
      <c r="HC91" s="193">
        <v>0</v>
      </c>
      <c r="HD91" s="193">
        <v>30</v>
      </c>
      <c r="HE91" s="193">
        <v>0</v>
      </c>
      <c r="HF91" s="193">
        <v>0</v>
      </c>
      <c r="HG91" s="193">
        <v>30</v>
      </c>
      <c r="HH91" s="193">
        <v>30</v>
      </c>
      <c r="HI91" s="193">
        <v>0</v>
      </c>
      <c r="HJ91" s="193">
        <v>0</v>
      </c>
      <c r="HK91" s="193">
        <v>0</v>
      </c>
      <c r="HL91" s="193">
        <v>0</v>
      </c>
      <c r="HM91" s="193">
        <v>0</v>
      </c>
      <c r="HN91" s="193">
        <v>131.36000000000001</v>
      </c>
      <c r="HO91" s="193">
        <v>0</v>
      </c>
      <c r="HP91" s="193">
        <v>131.36000000000001</v>
      </c>
      <c r="HQ91" s="193">
        <v>131.36000000000001</v>
      </c>
      <c r="HR91" s="193">
        <v>0</v>
      </c>
      <c r="HS91" s="193">
        <v>131.36000000000001</v>
      </c>
      <c r="HT91" s="193">
        <v>131.36000000000001</v>
      </c>
      <c r="HU91" s="193">
        <v>0</v>
      </c>
      <c r="HV91" s="193">
        <v>0</v>
      </c>
      <c r="HW91" s="193">
        <v>131.36000000000001</v>
      </c>
      <c r="HX91" s="193">
        <v>131.36000000000001</v>
      </c>
      <c r="HY91" s="193">
        <v>89.55</v>
      </c>
      <c r="HZ91" s="193">
        <v>131.36000000000001</v>
      </c>
      <c r="IA91" s="193">
        <v>89.55</v>
      </c>
      <c r="IB91" s="193">
        <v>150</v>
      </c>
      <c r="IC91" s="193">
        <v>150</v>
      </c>
      <c r="ID91" s="193">
        <v>0</v>
      </c>
      <c r="IE91" s="193">
        <v>0</v>
      </c>
      <c r="IF91" s="193">
        <v>150</v>
      </c>
      <c r="IG91" s="193">
        <v>0</v>
      </c>
      <c r="IH91" s="193">
        <v>0</v>
      </c>
      <c r="II91" s="193">
        <v>150</v>
      </c>
      <c r="IJ91" s="193">
        <v>150</v>
      </c>
      <c r="IK91" s="193">
        <v>0</v>
      </c>
      <c r="IL91" s="193">
        <v>0</v>
      </c>
      <c r="IM91" s="193">
        <v>0</v>
      </c>
      <c r="IN91" s="193">
        <v>0</v>
      </c>
      <c r="IO91" s="193">
        <v>0</v>
      </c>
      <c r="IP91" s="193">
        <v>0</v>
      </c>
      <c r="IQ91" s="193">
        <v>0</v>
      </c>
      <c r="IR91" s="193">
        <v>0</v>
      </c>
      <c r="IS91" s="193">
        <v>0</v>
      </c>
      <c r="IT91" s="193">
        <v>0</v>
      </c>
      <c r="IU91" s="193">
        <v>0</v>
      </c>
      <c r="IV91" s="193">
        <v>0</v>
      </c>
      <c r="IW91" s="193">
        <v>0</v>
      </c>
      <c r="IX91" s="193">
        <v>0</v>
      </c>
      <c r="IY91" s="193">
        <v>0</v>
      </c>
      <c r="IZ91" s="10"/>
      <c r="JA91" s="166">
        <f t="shared" ca="1" si="229"/>
        <v>4.4999999999999998E-2</v>
      </c>
      <c r="JB91" s="166">
        <f t="shared" ca="1" si="230"/>
        <v>4.4999999999999998E-2</v>
      </c>
      <c r="JC91" s="168">
        <f t="shared" ca="1" si="330"/>
        <v>1</v>
      </c>
      <c r="JD91" s="168">
        <f t="shared" ca="1" si="330"/>
        <v>0</v>
      </c>
      <c r="JE91" s="168">
        <f t="shared" ca="1" si="330"/>
        <v>1</v>
      </c>
      <c r="JF91" s="168">
        <f t="shared" ca="1" si="330"/>
        <v>1</v>
      </c>
      <c r="JG91" s="168">
        <f t="shared" ca="1" si="330"/>
        <v>0</v>
      </c>
      <c r="JH91" s="199">
        <v>50</v>
      </c>
      <c r="JI91" s="199">
        <v>50</v>
      </c>
      <c r="JJ91" s="199">
        <v>50</v>
      </c>
      <c r="JK91" s="199">
        <v>50</v>
      </c>
      <c r="JL91" s="166">
        <f t="shared" ca="1" si="299"/>
        <v>1</v>
      </c>
      <c r="JM91" s="166">
        <f t="shared" ca="1" si="300"/>
        <v>1</v>
      </c>
      <c r="JN91" s="166">
        <f t="shared" ca="1" si="301"/>
        <v>1</v>
      </c>
      <c r="JO91" s="166">
        <f t="shared" ca="1" si="232"/>
        <v>1</v>
      </c>
      <c r="JP91" s="166">
        <f t="shared" ca="1" si="232"/>
        <v>1</v>
      </c>
      <c r="JQ91" s="168">
        <f t="shared" ca="1" si="330"/>
        <v>1</v>
      </c>
      <c r="JR91" s="10"/>
      <c r="JS91" s="168">
        <f t="shared" ca="1" si="330"/>
        <v>1</v>
      </c>
      <c r="JT91" s="166">
        <f t="shared" ca="1" si="233"/>
        <v>1</v>
      </c>
      <c r="JU91" s="168">
        <f t="shared" ca="1" si="330"/>
        <v>1</v>
      </c>
      <c r="JV91" s="168">
        <f t="shared" ca="1" si="330"/>
        <v>1</v>
      </c>
      <c r="JW91" s="168">
        <f t="shared" ca="1" si="330"/>
        <v>1</v>
      </c>
      <c r="JX91" s="168">
        <f t="shared" ca="1" si="330"/>
        <v>1</v>
      </c>
      <c r="JY91" s="168">
        <f t="shared" ca="1" si="330"/>
        <v>1</v>
      </c>
      <c r="JZ91" s="168">
        <f t="shared" ca="1" si="330"/>
        <v>1</v>
      </c>
      <c r="KA91" s="166">
        <f t="shared" ca="1" si="234"/>
        <v>1</v>
      </c>
      <c r="KB91" s="166">
        <f t="shared" ca="1" si="235"/>
        <v>1</v>
      </c>
      <c r="KC91" s="166">
        <f t="shared" ca="1" si="236"/>
        <v>1</v>
      </c>
      <c r="KD91" s="166" t="str">
        <f t="shared" ca="1" si="237"/>
        <v>-</v>
      </c>
      <c r="KE91" s="166" t="str">
        <f t="shared" ca="1" si="238"/>
        <v>-</v>
      </c>
      <c r="KF91" s="166" t="str">
        <f t="shared" ca="1" si="239"/>
        <v>-</v>
      </c>
      <c r="KG91" s="166" t="b">
        <f t="shared" ca="1" si="240"/>
        <v>0</v>
      </c>
      <c r="KH91" s="168">
        <f t="shared" ca="1" si="330"/>
        <v>0</v>
      </c>
      <c r="KI91" s="27">
        <v>0</v>
      </c>
    </row>
    <row r="92" spans="1:295" s="148" customFormat="1" outlineLevel="1">
      <c r="A92" s="126">
        <f t="shared" si="350"/>
        <v>87</v>
      </c>
      <c r="B92" s="126">
        <f t="shared" si="292"/>
        <v>13</v>
      </c>
      <c r="C92" s="148">
        <v>103</v>
      </c>
      <c r="D92" s="148" t="s">
        <v>884</v>
      </c>
      <c r="E92" s="148" t="b">
        <v>1</v>
      </c>
      <c r="F92" s="148" t="b">
        <v>0</v>
      </c>
      <c r="G92" s="148" t="b">
        <f t="shared" si="323"/>
        <v>1</v>
      </c>
      <c r="H92" s="144">
        <v>3</v>
      </c>
      <c r="I92" s="32">
        <v>2</v>
      </c>
      <c r="J92" s="144">
        <f t="shared" ca="1" si="343"/>
        <v>1</v>
      </c>
      <c r="K92" s="144">
        <f t="shared" ca="1" si="343"/>
        <v>1</v>
      </c>
      <c r="L92" s="144">
        <f t="shared" ca="1" si="343"/>
        <v>1</v>
      </c>
      <c r="M92" s="144">
        <f t="shared" ca="1" si="343"/>
        <v>1</v>
      </c>
      <c r="N92" s="144">
        <f t="shared" ca="1" si="343"/>
        <v>1</v>
      </c>
      <c r="O92" s="144">
        <f t="shared" ca="1" si="343"/>
        <v>1</v>
      </c>
      <c r="P92" s="144">
        <f t="shared" ca="1" si="343"/>
        <v>1</v>
      </c>
      <c r="Q92" s="144">
        <f t="shared" ca="1" si="343"/>
        <v>1</v>
      </c>
      <c r="R92" s="144">
        <f t="shared" ca="1" si="343"/>
        <v>2</v>
      </c>
      <c r="S92" s="144">
        <f t="shared" ca="1" si="343"/>
        <v>1</v>
      </c>
      <c r="T92" s="144">
        <f t="shared" ca="1" si="343"/>
        <v>1</v>
      </c>
      <c r="U92" s="144">
        <f t="shared" ca="1" si="343"/>
        <v>1</v>
      </c>
      <c r="V92" s="144">
        <f t="shared" ca="1" si="343"/>
        <v>1</v>
      </c>
      <c r="W92" s="144">
        <f t="shared" ca="1" si="343"/>
        <v>1</v>
      </c>
      <c r="X92" s="144">
        <f t="shared" ca="1" si="343"/>
        <v>1</v>
      </c>
      <c r="Y92" s="144">
        <f t="shared" ca="1" si="343"/>
        <v>1</v>
      </c>
      <c r="AA92" s="162" t="str" cm="1">
        <f t="array" aca="1" ref="AA92" ca="1">TEXT(LEFT(OFFSET(AA92,-1,0),5)+1,"00000")&amp;MID(OFFSET(AA92,-1,0),6,FIND(" ",OFFSET(AA92,-1,0),7)-5)
&amp;INDEX(DataMaster!$B$10:$B$12,$I92)&amp;IF($J92=1,""," Risk"&amp;INDEX(i.risk_aversion,$J92,1))&amp;IF($K92=1,""," REV"&amp;INDEX(DataMaster!$B$54:$B$58,$K92))&amp;IF($L92=1,""," Minroe"&amp;INDEX(minroe,$L92))&amp;IF($M92=1,""," Overdraw"&amp;INDEX(overdraw,$M92))
&amp;IF($N92=1,""," Mach"&amp;INDEX(i.mach_option,$N92))
&amp;IF($O92=1,""," Interest"&amp;INDEX(i.interest_rate,$O92))&amp;IF($P92=1,""," Opp cost"&amp;INDEX(i.opp_cost_capital,$P92))&amp;IF($Q92=1,""," Casual_ub"&amp;INDEX(i.casual_ub,$Q92))&amp;IF($R92=1,""," Cropgraze"&amp;INDEX(i.cropgraze_inc,$R92))
&amp;IF($S92=1,""," Yield"&amp;INDEX(i.all_rot_yield,$S92))&amp;IF($T92=1,""," Pasture"&amp;INDEX(i.pasture_prod,$T92))&amp;IF($U92=1,""," Scan"&amp;INDEX(i.scan,$U92))
&amp;IF($JL92=1,""," WP"&amp;TEXT($JL92*100,"000p"))&amp;IF($JM92=1,""," MP"&amp;TEXT($JM92*100,"000p"))&amp;IF($JN92=1,""," GP"&amp;TEXT($JN92*100,"000p"))&amp;IF($JO92=1,""," Can"&amp;TEXT($JO92*100,"000p"))
&amp;" (F"&amp;3+IFERROR(1*$CH92,0)+IFERROR(1*$CI92,0)&amp;3-IFERROR(1*NOT($CK92),0)&amp;"N"&amp;$CP92&amp;$CQ92&amp;")"
&amp;IFERROR(" pas%"&amp;FK92/2130*100,"")&amp;IFERROR(" SR "&amp;FM92/1,"")&amp;IFERROR(" Sup "&amp;FN92/1,"")&amp;IF(JH92=50," 50 percentile prices","")&amp;IFERROR(" Min_sale_age_"&amp;GV92/1,"")&amp;IF($GX92=TRUE," Rot_constrained","")</f>
        <v>612700032 DSP CropgrazeFALSE (F33N11) SR 15.75 50 percentile prices Rot_constrained</v>
      </c>
      <c r="AB92" s="10" t="str">
        <f ca="1">IF(COUNTIF(AA$5:AA92,AA92)=1,"-","Dup")</f>
        <v>-</v>
      </c>
      <c r="AC92" s="10"/>
      <c r="AD92" s="167" t="b">
        <v>0</v>
      </c>
      <c r="AE92" s="167" t="b">
        <v>0</v>
      </c>
      <c r="AF92" s="167" t="b">
        <v>0</v>
      </c>
      <c r="AG92" s="167" t="b">
        <v>0</v>
      </c>
      <c r="AH92" s="167" t="b">
        <v>0</v>
      </c>
      <c r="AI92" s="167" t="b">
        <v>1</v>
      </c>
      <c r="AJ92" s="10"/>
      <c r="AK92" s="166" t="b">
        <f t="shared" si="328"/>
        <v>0</v>
      </c>
      <c r="AL92" s="166" t="str">
        <f t="shared" si="328"/>
        <v>-</v>
      </c>
      <c r="AM92" s="166" t="b">
        <f t="shared" si="328"/>
        <v>0</v>
      </c>
      <c r="AN92" s="166" t="b">
        <f t="shared" si="328"/>
        <v>1</v>
      </c>
      <c r="AO92" s="166" t="b">
        <f t="shared" si="328"/>
        <v>0</v>
      </c>
      <c r="AP92" s="166" t="b">
        <f t="shared" si="328"/>
        <v>0</v>
      </c>
      <c r="AQ92" s="166">
        <f t="shared" ca="1" si="215"/>
        <v>0</v>
      </c>
      <c r="AR92" s="166" t="b">
        <f t="shared" ca="1" si="344"/>
        <v>0</v>
      </c>
      <c r="AS92" s="166" t="b">
        <f t="shared" ca="1" si="344"/>
        <v>0</v>
      </c>
      <c r="AT92" s="166" t="str">
        <f t="shared" ca="1" si="344"/>
        <v>-</v>
      </c>
      <c r="AU92" s="166" t="str">
        <f t="shared" ca="1" si="344"/>
        <v>-</v>
      </c>
      <c r="AV92" s="166" t="str">
        <f t="shared" ca="1" si="344"/>
        <v>-</v>
      </c>
      <c r="AW92" s="10"/>
      <c r="AX92" s="166" t="b">
        <f t="shared" si="217"/>
        <v>1</v>
      </c>
      <c r="AY92" s="168" t="b">
        <f t="shared" ca="1" si="335"/>
        <v>1</v>
      </c>
      <c r="AZ92" s="168" t="b">
        <f t="shared" ca="1" si="335"/>
        <v>1</v>
      </c>
      <c r="BA92" s="167">
        <f t="shared" si="261"/>
        <v>3208</v>
      </c>
      <c r="BB92" s="168" t="str">
        <f t="shared" ca="1" si="335"/>
        <v>-</v>
      </c>
      <c r="BC92" s="168" t="str">
        <f t="shared" ca="1" si="335"/>
        <v>-</v>
      </c>
      <c r="BD92" s="168" t="str">
        <f t="shared" ca="1" si="335"/>
        <v>-</v>
      </c>
      <c r="BE92" s="168" t="str">
        <f t="shared" ca="1" si="335"/>
        <v>-</v>
      </c>
      <c r="BF92" s="168" t="str">
        <f t="shared" ca="1" si="335"/>
        <v>-</v>
      </c>
      <c r="BG92" s="168">
        <f t="shared" ca="1" si="335"/>
        <v>1</v>
      </c>
      <c r="BH92" s="168">
        <f t="shared" ca="1" si="335"/>
        <v>1</v>
      </c>
      <c r="BI92" s="168" t="str">
        <f t="shared" ca="1" si="335"/>
        <v>-</v>
      </c>
      <c r="BJ92" s="168" t="str">
        <f t="shared" ca="1" si="335"/>
        <v>-</v>
      </c>
      <c r="BK92" s="10"/>
      <c r="BL92" s="168" t="str">
        <f t="shared" ca="1" si="335"/>
        <v>-</v>
      </c>
      <c r="BM92" s="168" t="str">
        <f t="shared" ca="1" si="335"/>
        <v>-</v>
      </c>
      <c r="BN92" s="168" t="str">
        <f t="shared" ca="1" si="335"/>
        <v>-</v>
      </c>
      <c r="BO92" s="168" t="str">
        <f t="shared" ca="1" si="335"/>
        <v>-</v>
      </c>
      <c r="BP92" s="168" t="str">
        <f t="shared" ca="1" si="335"/>
        <v>-</v>
      </c>
      <c r="BQ92" s="168" t="str">
        <f t="shared" ca="1" si="335"/>
        <v>-</v>
      </c>
      <c r="BR92" s="168" t="str">
        <f t="shared" ca="1" si="335"/>
        <v>-</v>
      </c>
      <c r="BS92" s="168" t="str">
        <f t="shared" ca="1" si="335"/>
        <v>-</v>
      </c>
      <c r="BT92" s="168" t="str">
        <f t="shared" ca="1" si="335"/>
        <v>-</v>
      </c>
      <c r="BU92" s="168" t="str">
        <f t="shared" ca="1" si="335"/>
        <v>-</v>
      </c>
      <c r="BV92" s="168" t="str">
        <f t="shared" ca="1" si="335"/>
        <v>-</v>
      </c>
      <c r="BW92" s="166" t="str" cm="1">
        <f t="array" aca="1" ref="BW92" ca="1">INDEX(i.rev,$K92,BW$15)</f>
        <v>-</v>
      </c>
      <c r="BX92" s="166" t="str" cm="1">
        <f t="array" aca="1" ref="BX92" ca="1">INDEX(i.rev,$K92,BX$15)</f>
        <v>-</v>
      </c>
      <c r="BY92" s="166" t="str" cm="1">
        <f t="array" aca="1" ref="BY92" ca="1">INDEX(i.rev,$K92,BY$15)</f>
        <v>-</v>
      </c>
      <c r="BZ92" s="166" t="str" cm="1">
        <f t="array" aca="1" ref="BZ92" ca="1">INDEX(i.rev,$K92,BZ$15)</f>
        <v>-</v>
      </c>
      <c r="CA92" s="166" t="str" cm="1">
        <f t="array" aca="1" ref="CA92" ca="1">INDEX(i.rev,$K92,CA$15)</f>
        <v>-</v>
      </c>
      <c r="CB92" s="166" t="str" cm="1">
        <f t="array" aca="1" ref="CB92" ca="1">INDEX(i.rev,$K92,CB$15)</f>
        <v>-</v>
      </c>
      <c r="CC92" s="166" t="str" cm="1">
        <f t="array" aca="1" ref="CC92" ca="1">INDEX(i.rev,$K92,CC$15)</f>
        <v>-</v>
      </c>
      <c r="CD92" s="166" t="str" cm="1">
        <f t="array" aca="1" ref="CD92" ca="1">INDEX(i.rev,$K92,CD$15)</f>
        <v>-</v>
      </c>
      <c r="CE92" s="166" t="str" cm="1">
        <f t="array" aca="1" ref="CE92" ca="1">INDEX(i.rev,$K92,CE$15)</f>
        <v>-</v>
      </c>
      <c r="CF92" s="166" t="str" cm="1">
        <f t="array" aca="1" ref="CF92" ca="1">INDEX(i.rev,$K92,CF$15)</f>
        <v>-</v>
      </c>
      <c r="CG92" s="10"/>
      <c r="CH92" s="168" t="str">
        <f t="shared" ca="1" si="339"/>
        <v>-</v>
      </c>
      <c r="CI92" s="168" t="str">
        <f t="shared" ca="1" si="339"/>
        <v>-</v>
      </c>
      <c r="CJ92" s="168" t="str">
        <f t="shared" ca="1" si="339"/>
        <v>-</v>
      </c>
      <c r="CK92" s="168" t="str">
        <f t="shared" ca="1" si="339"/>
        <v>-</v>
      </c>
      <c r="CL92" s="168" t="str">
        <f t="shared" ca="1" si="339"/>
        <v>-</v>
      </c>
      <c r="CM92" s="168" t="str">
        <f t="shared" ca="1" si="339"/>
        <v>-</v>
      </c>
      <c r="CN92" s="168" t="str">
        <f t="shared" ca="1" si="339"/>
        <v>-</v>
      </c>
      <c r="CO92" s="168" t="str">
        <f t="shared" ca="1" si="339"/>
        <v>-</v>
      </c>
      <c r="CP92" s="168">
        <f t="shared" ca="1" si="339"/>
        <v>1</v>
      </c>
      <c r="CQ92" s="168">
        <f t="shared" ca="1" si="339"/>
        <v>1</v>
      </c>
      <c r="CR92" s="168">
        <f t="shared" ca="1" si="339"/>
        <v>0</v>
      </c>
      <c r="CS92" s="168" t="str">
        <f t="shared" ca="1" si="339"/>
        <v>-</v>
      </c>
      <c r="CT92" s="168" t="str">
        <f t="shared" ca="1" si="339"/>
        <v>-</v>
      </c>
      <c r="CU92" s="168" t="str">
        <f t="shared" ca="1" si="339"/>
        <v>-</v>
      </c>
      <c r="CV92" s="168" t="str">
        <f t="shared" ca="1" si="339"/>
        <v>-</v>
      </c>
      <c r="CW92" s="168" t="str">
        <f t="shared" ca="1" si="339"/>
        <v>-</v>
      </c>
      <c r="CX92" s="168" t="str">
        <f t="shared" ca="1" si="339"/>
        <v>-</v>
      </c>
      <c r="CY92" s="168" t="str">
        <f t="shared" ca="1" si="339"/>
        <v>-</v>
      </c>
      <c r="CZ92" s="168">
        <f t="shared" ca="1" si="339"/>
        <v>0</v>
      </c>
      <c r="DA92" s="168" t="str">
        <f t="shared" ca="1" si="339"/>
        <v>-</v>
      </c>
      <c r="DB92" s="168" t="str">
        <f t="shared" ca="1" si="336"/>
        <v>-</v>
      </c>
      <c r="DC92" s="168" t="str">
        <f t="shared" ca="1" si="336"/>
        <v>-</v>
      </c>
      <c r="DD92" s="168" t="str">
        <f t="shared" ca="1" si="336"/>
        <v>-</v>
      </c>
      <c r="DE92" s="168" t="str">
        <f t="shared" ca="1" si="336"/>
        <v>-</v>
      </c>
      <c r="DF92" s="168">
        <f t="shared" ca="1" si="336"/>
        <v>0</v>
      </c>
      <c r="DG92" s="168">
        <f t="shared" ca="1" si="336"/>
        <v>0</v>
      </c>
      <c r="DH92" s="168">
        <f t="shared" ca="1" si="336"/>
        <v>0</v>
      </c>
      <c r="DI92" s="168">
        <f t="shared" ca="1" si="336"/>
        <v>0</v>
      </c>
      <c r="DJ92" s="168">
        <f t="shared" ca="1" si="336"/>
        <v>0</v>
      </c>
      <c r="DK92" s="168">
        <f t="shared" ca="1" si="336"/>
        <v>0</v>
      </c>
      <c r="DL92" s="168">
        <f t="shared" ca="1" si="336"/>
        <v>0</v>
      </c>
      <c r="DM92" s="168" t="str">
        <f t="shared" ca="1" si="336"/>
        <v>-</v>
      </c>
      <c r="DN92" s="168" t="str">
        <f t="shared" ca="1" si="336"/>
        <v>-</v>
      </c>
      <c r="DO92" s="168" t="str">
        <f t="shared" ca="1" si="336"/>
        <v>-</v>
      </c>
      <c r="DP92" s="168" t="str">
        <f t="shared" ca="1" si="336"/>
        <v>-</v>
      </c>
      <c r="DQ92" s="168" t="str">
        <f t="shared" ca="1" si="336"/>
        <v>-</v>
      </c>
      <c r="DR92" s="168" t="str">
        <f t="shared" ca="1" si="336"/>
        <v>-</v>
      </c>
      <c r="DS92" s="168" t="str">
        <f t="shared" ca="1" si="336"/>
        <v>-</v>
      </c>
      <c r="DT92" s="168" t="str">
        <f t="shared" ca="1" si="336"/>
        <v>-</v>
      </c>
      <c r="DU92" s="168" t="str">
        <f t="shared" ca="1" si="345"/>
        <v>-</v>
      </c>
      <c r="DV92" s="168" t="str">
        <f t="shared" ca="1" si="345"/>
        <v>-</v>
      </c>
      <c r="DW92" s="168" t="str">
        <f t="shared" ca="1" si="345"/>
        <v>-</v>
      </c>
      <c r="DX92" s="10"/>
      <c r="DY92" s="168">
        <f t="shared" ca="1" si="345"/>
        <v>1</v>
      </c>
      <c r="DZ92" s="168" t="str">
        <f t="shared" ca="1" si="345"/>
        <v>-</v>
      </c>
      <c r="EA92" s="168" t="str">
        <f t="shared" ca="1" si="345"/>
        <v>-</v>
      </c>
      <c r="EB92" s="168" t="str">
        <f t="shared" ca="1" si="345"/>
        <v>-</v>
      </c>
      <c r="EC92" s="168" t="str">
        <f t="shared" ca="1" si="345"/>
        <v>-</v>
      </c>
      <c r="ED92" s="168" t="b">
        <f t="shared" ca="1" si="345"/>
        <v>0</v>
      </c>
      <c r="EE92" s="168" t="str">
        <f t="shared" ca="1" si="345"/>
        <v>-</v>
      </c>
      <c r="EF92" s="168">
        <f t="shared" ca="1" si="345"/>
        <v>0</v>
      </c>
      <c r="EG92" s="168" t="str">
        <f t="shared" ca="1" si="345"/>
        <v>-</v>
      </c>
      <c r="EH92" s="166" cm="1">
        <f t="array" aca="1" ref="EH92" ca="1">INDEX(i.rev,$K92,EH$15)</f>
        <v>1</v>
      </c>
      <c r="EI92" s="168">
        <f t="shared" ca="1" si="347"/>
        <v>0</v>
      </c>
      <c r="EJ92" s="168">
        <f t="shared" ca="1" si="347"/>
        <v>1</v>
      </c>
      <c r="EK92" s="168">
        <f t="shared" ca="1" si="347"/>
        <v>0</v>
      </c>
      <c r="EL92" s="168">
        <f t="shared" ca="1" si="347"/>
        <v>1</v>
      </c>
      <c r="EM92" s="168">
        <f t="shared" ca="1" si="347"/>
        <v>1</v>
      </c>
      <c r="EN92" s="168">
        <f t="shared" ca="1" si="347"/>
        <v>1</v>
      </c>
      <c r="EO92" s="168">
        <f t="shared" ca="1" si="347"/>
        <v>0</v>
      </c>
      <c r="EP92" s="168">
        <f t="shared" ca="1" si="347"/>
        <v>0</v>
      </c>
      <c r="EQ92" s="168">
        <f t="shared" ca="1" si="347"/>
        <v>0</v>
      </c>
      <c r="ER92" s="168">
        <f t="shared" ca="1" si="347"/>
        <v>0</v>
      </c>
      <c r="ES92" s="168">
        <f t="shared" ca="1" si="347"/>
        <v>0</v>
      </c>
      <c r="ET92" s="168">
        <f t="shared" ca="1" si="347"/>
        <v>0</v>
      </c>
      <c r="EU92" s="168">
        <f t="shared" ca="1" si="347"/>
        <v>0</v>
      </c>
      <c r="EV92" s="168">
        <f t="shared" ca="1" si="347"/>
        <v>0</v>
      </c>
      <c r="EW92" s="168">
        <f t="shared" ca="1" si="347"/>
        <v>0</v>
      </c>
      <c r="EX92" s="168">
        <f t="shared" ca="1" si="347"/>
        <v>0</v>
      </c>
      <c r="EY92" s="166" cm="1">
        <f t="array" aca="1" ref="EY92" ca="1">INDEX(i.rev,$K92,EY$15)</f>
        <v>0</v>
      </c>
      <c r="EZ92" s="168">
        <f t="shared" ca="1" si="297"/>
        <v>0</v>
      </c>
      <c r="FA92" s="166" cm="1">
        <f t="array" aca="1" ref="FA92" ca="1">INDEX(i.rev,$K92,FA$15)</f>
        <v>1</v>
      </c>
      <c r="FB92" s="168">
        <f t="shared" ca="1" si="349"/>
        <v>0</v>
      </c>
      <c r="FC92" s="168">
        <f t="shared" ca="1" si="349"/>
        <v>0</v>
      </c>
      <c r="FD92" s="168">
        <f t="shared" ca="1" si="349"/>
        <v>0</v>
      </c>
      <c r="FE92" s="168">
        <f t="shared" ca="1" si="349"/>
        <v>0</v>
      </c>
      <c r="FF92" s="168">
        <f t="shared" ca="1" si="349"/>
        <v>0</v>
      </c>
      <c r="FG92" s="168">
        <f t="shared" ca="1" si="349"/>
        <v>0</v>
      </c>
      <c r="FH92" s="168">
        <f t="shared" ca="1" si="349"/>
        <v>0</v>
      </c>
      <c r="FI92" s="10">
        <f t="shared" ref="FI92:FI95" si="352">FI91+0.15</f>
        <v>0.44999999999999996</v>
      </c>
      <c r="FJ92" s="168" t="str">
        <f t="shared" ca="1" si="337"/>
        <v>-</v>
      </c>
      <c r="FK92" s="168" t="str">
        <f t="shared" ca="1" si="337"/>
        <v>-</v>
      </c>
      <c r="FL92" s="199" t="b">
        <f>TRUE</f>
        <v>1</v>
      </c>
      <c r="FM92" s="201">
        <f t="shared" si="351"/>
        <v>15.749999999999998</v>
      </c>
      <c r="FN92" s="168" t="str">
        <f t="shared" ca="1" si="321"/>
        <v>-</v>
      </c>
      <c r="FO92" s="166" t="b">
        <f t="shared" si="223"/>
        <v>0</v>
      </c>
      <c r="FP92" s="166" t="b">
        <f t="shared" si="223"/>
        <v>0</v>
      </c>
      <c r="FQ92" s="166" t="b">
        <f t="shared" si="223"/>
        <v>1</v>
      </c>
      <c r="FR92" s="168">
        <f t="shared" ca="1" si="349"/>
        <v>0</v>
      </c>
      <c r="FS92" s="166">
        <f t="shared" ca="1" si="224"/>
        <v>1</v>
      </c>
      <c r="FT92" s="166">
        <f t="shared" ca="1" si="224"/>
        <v>1</v>
      </c>
      <c r="FU92" s="168" t="str">
        <f t="shared" ca="1" si="349"/>
        <v>-</v>
      </c>
      <c r="FV92" s="168" t="str">
        <f t="shared" ca="1" si="349"/>
        <v>-</v>
      </c>
      <c r="FW92" s="168" t="str">
        <f t="shared" ca="1" si="349"/>
        <v>-</v>
      </c>
      <c r="FX92" s="168" t="str">
        <f t="shared" ca="1" si="349"/>
        <v>-</v>
      </c>
      <c r="FY92" s="168" t="str">
        <f t="shared" ca="1" si="349"/>
        <v>-</v>
      </c>
      <c r="FZ92" s="168" t="str">
        <f t="shared" ca="1" si="349"/>
        <v>-</v>
      </c>
      <c r="GA92" s="168" t="str">
        <f t="shared" ca="1" si="349"/>
        <v>-</v>
      </c>
      <c r="GB92" s="168" t="str">
        <f t="shared" ca="1" si="349"/>
        <v>-</v>
      </c>
      <c r="GC92" s="168" t="str">
        <f t="shared" ca="1" si="349"/>
        <v>-</v>
      </c>
      <c r="GD92" s="168" t="b">
        <f t="shared" ca="1" si="349"/>
        <v>1</v>
      </c>
      <c r="GE92" s="168" t="str">
        <f t="shared" ca="1" si="349"/>
        <v>-</v>
      </c>
      <c r="GF92" s="168" t="str">
        <f t="shared" ca="1" si="349"/>
        <v>-</v>
      </c>
      <c r="GG92" s="168" t="str">
        <f t="shared" ca="1" si="225"/>
        <v>-</v>
      </c>
      <c r="GH92" s="168" t="str">
        <f t="shared" ca="1" si="225"/>
        <v>-</v>
      </c>
      <c r="GI92" s="168" t="str">
        <f t="shared" ca="1" si="225"/>
        <v>-</v>
      </c>
      <c r="GJ92" s="168" t="str">
        <f t="shared" ca="1" si="225"/>
        <v>-</v>
      </c>
      <c r="GK92" s="168" t="str">
        <f t="shared" ca="1" si="225"/>
        <v>-</v>
      </c>
      <c r="GL92" s="168" t="str">
        <f t="shared" ca="1" si="225"/>
        <v>-</v>
      </c>
      <c r="GM92" s="168" t="str">
        <f t="shared" ca="1" si="225"/>
        <v>-</v>
      </c>
      <c r="GN92" s="168" t="str">
        <f t="shared" ca="1" si="225"/>
        <v>-</v>
      </c>
      <c r="GO92" s="168" t="str">
        <f t="shared" ca="1" si="225"/>
        <v>-</v>
      </c>
      <c r="GP92" s="168" t="str">
        <f t="shared" ca="1" si="225"/>
        <v>-</v>
      </c>
      <c r="GQ92" s="168" t="str">
        <f t="shared" ca="1" si="225"/>
        <v>-</v>
      </c>
      <c r="GR92" s="168" t="str">
        <f t="shared" ca="1" si="225"/>
        <v>-</v>
      </c>
      <c r="GS92" s="168">
        <f t="shared" ca="1" si="225"/>
        <v>500</v>
      </c>
      <c r="GT92" s="168">
        <f t="shared" ca="1" si="225"/>
        <v>500</v>
      </c>
      <c r="GU92" s="168" t="str">
        <f t="shared" ca="1" si="225"/>
        <v>-</v>
      </c>
      <c r="GV92" s="168" t="str">
        <f t="shared" ca="1" si="225"/>
        <v>-</v>
      </c>
      <c r="GW92" s="168" t="str">
        <f t="shared" ca="1" si="338"/>
        <v>-</v>
      </c>
      <c r="GX92" s="193" t="b">
        <v>1</v>
      </c>
      <c r="GY92" s="193">
        <v>0</v>
      </c>
      <c r="GZ92" s="193">
        <v>30</v>
      </c>
      <c r="HA92" s="193">
        <v>30</v>
      </c>
      <c r="HB92" s="193">
        <v>0</v>
      </c>
      <c r="HC92" s="193">
        <v>0</v>
      </c>
      <c r="HD92" s="193">
        <v>30</v>
      </c>
      <c r="HE92" s="193">
        <v>0</v>
      </c>
      <c r="HF92" s="193">
        <v>0</v>
      </c>
      <c r="HG92" s="193">
        <v>30</v>
      </c>
      <c r="HH92" s="193">
        <v>30</v>
      </c>
      <c r="HI92" s="193">
        <v>0</v>
      </c>
      <c r="HJ92" s="193">
        <v>0</v>
      </c>
      <c r="HK92" s="193">
        <v>0</v>
      </c>
      <c r="HL92" s="193">
        <v>0</v>
      </c>
      <c r="HM92" s="193">
        <v>0</v>
      </c>
      <c r="HN92" s="193">
        <v>131.36000000000001</v>
      </c>
      <c r="HO92" s="193">
        <v>0</v>
      </c>
      <c r="HP92" s="193">
        <v>131.36000000000001</v>
      </c>
      <c r="HQ92" s="193">
        <v>131.36000000000001</v>
      </c>
      <c r="HR92" s="193">
        <v>0</v>
      </c>
      <c r="HS92" s="193">
        <v>131.36000000000001</v>
      </c>
      <c r="HT92" s="193">
        <v>131.36000000000001</v>
      </c>
      <c r="HU92" s="193">
        <v>0</v>
      </c>
      <c r="HV92" s="193">
        <v>0</v>
      </c>
      <c r="HW92" s="193">
        <v>131.36000000000001</v>
      </c>
      <c r="HX92" s="193">
        <v>131.36000000000001</v>
      </c>
      <c r="HY92" s="193">
        <v>89.55</v>
      </c>
      <c r="HZ92" s="193">
        <v>131.36000000000001</v>
      </c>
      <c r="IA92" s="193">
        <v>89.55</v>
      </c>
      <c r="IB92" s="193">
        <v>150</v>
      </c>
      <c r="IC92" s="193">
        <v>150</v>
      </c>
      <c r="ID92" s="193">
        <v>0</v>
      </c>
      <c r="IE92" s="193">
        <v>0</v>
      </c>
      <c r="IF92" s="193">
        <v>150</v>
      </c>
      <c r="IG92" s="193">
        <v>0</v>
      </c>
      <c r="IH92" s="193">
        <v>0</v>
      </c>
      <c r="II92" s="193">
        <v>150</v>
      </c>
      <c r="IJ92" s="193">
        <v>150</v>
      </c>
      <c r="IK92" s="193">
        <v>0</v>
      </c>
      <c r="IL92" s="193">
        <v>0</v>
      </c>
      <c r="IM92" s="193">
        <v>0</v>
      </c>
      <c r="IN92" s="193">
        <v>0</v>
      </c>
      <c r="IO92" s="193">
        <v>0</v>
      </c>
      <c r="IP92" s="193">
        <v>0</v>
      </c>
      <c r="IQ92" s="193">
        <v>0</v>
      </c>
      <c r="IR92" s="193">
        <v>0</v>
      </c>
      <c r="IS92" s="193">
        <v>0</v>
      </c>
      <c r="IT92" s="193">
        <v>0</v>
      </c>
      <c r="IU92" s="193">
        <v>0</v>
      </c>
      <c r="IV92" s="193">
        <v>0</v>
      </c>
      <c r="IW92" s="193">
        <v>0</v>
      </c>
      <c r="IX92" s="193">
        <v>0</v>
      </c>
      <c r="IY92" s="193">
        <v>0</v>
      </c>
      <c r="IZ92" s="10"/>
      <c r="JA92" s="166">
        <f t="shared" ca="1" si="229"/>
        <v>4.4999999999999998E-2</v>
      </c>
      <c r="JB92" s="166">
        <f t="shared" ca="1" si="230"/>
        <v>4.4999999999999998E-2</v>
      </c>
      <c r="JC92" s="168">
        <f t="shared" ca="1" si="330"/>
        <v>1</v>
      </c>
      <c r="JD92" s="168">
        <f t="shared" ca="1" si="330"/>
        <v>0</v>
      </c>
      <c r="JE92" s="168">
        <f t="shared" ca="1" si="330"/>
        <v>1</v>
      </c>
      <c r="JF92" s="168">
        <f t="shared" ca="1" si="330"/>
        <v>1</v>
      </c>
      <c r="JG92" s="168">
        <f t="shared" ca="1" si="330"/>
        <v>0</v>
      </c>
      <c r="JH92" s="199">
        <v>50</v>
      </c>
      <c r="JI92" s="199">
        <v>50</v>
      </c>
      <c r="JJ92" s="199">
        <v>50</v>
      </c>
      <c r="JK92" s="199">
        <v>50</v>
      </c>
      <c r="JL92" s="166">
        <f t="shared" ca="1" si="299"/>
        <v>1</v>
      </c>
      <c r="JM92" s="166">
        <f t="shared" ca="1" si="300"/>
        <v>1</v>
      </c>
      <c r="JN92" s="166">
        <f t="shared" ca="1" si="301"/>
        <v>1</v>
      </c>
      <c r="JO92" s="166">
        <f t="shared" ca="1" si="232"/>
        <v>1</v>
      </c>
      <c r="JP92" s="166">
        <f t="shared" ca="1" si="232"/>
        <v>1</v>
      </c>
      <c r="JQ92" s="168">
        <f t="shared" ca="1" si="330"/>
        <v>1</v>
      </c>
      <c r="JR92" s="10"/>
      <c r="JS92" s="168">
        <f t="shared" ca="1" si="330"/>
        <v>1</v>
      </c>
      <c r="JT92" s="166">
        <f t="shared" ca="1" si="233"/>
        <v>1</v>
      </c>
      <c r="JU92" s="168">
        <f t="shared" ca="1" si="330"/>
        <v>1</v>
      </c>
      <c r="JV92" s="168">
        <f t="shared" ca="1" si="330"/>
        <v>1</v>
      </c>
      <c r="JW92" s="168">
        <f t="shared" ca="1" si="330"/>
        <v>1</v>
      </c>
      <c r="JX92" s="168">
        <f t="shared" ca="1" si="330"/>
        <v>1</v>
      </c>
      <c r="JY92" s="168">
        <f t="shared" ca="1" si="330"/>
        <v>1</v>
      </c>
      <c r="JZ92" s="168">
        <f t="shared" ca="1" si="330"/>
        <v>1</v>
      </c>
      <c r="KA92" s="166">
        <f t="shared" ca="1" si="234"/>
        <v>1</v>
      </c>
      <c r="KB92" s="166">
        <f t="shared" ca="1" si="235"/>
        <v>1</v>
      </c>
      <c r="KC92" s="166">
        <f t="shared" ca="1" si="236"/>
        <v>1</v>
      </c>
      <c r="KD92" s="166" t="str">
        <f t="shared" ca="1" si="237"/>
        <v>-</v>
      </c>
      <c r="KE92" s="166" t="str">
        <f t="shared" ca="1" si="238"/>
        <v>-</v>
      </c>
      <c r="KF92" s="166" t="str">
        <f t="shared" ca="1" si="239"/>
        <v>-</v>
      </c>
      <c r="KG92" s="166" t="b">
        <f t="shared" ca="1" si="240"/>
        <v>0</v>
      </c>
      <c r="KH92" s="168">
        <f t="shared" ca="1" si="330"/>
        <v>0</v>
      </c>
      <c r="KI92" s="27">
        <v>0</v>
      </c>
    </row>
    <row r="93" spans="1:295" s="148" customFormat="1" outlineLevel="1">
      <c r="A93" s="126">
        <f t="shared" si="350"/>
        <v>88</v>
      </c>
      <c r="B93" s="126">
        <f t="shared" si="292"/>
        <v>13</v>
      </c>
      <c r="C93" s="148">
        <v>103</v>
      </c>
      <c r="D93" s="148" t="s">
        <v>884</v>
      </c>
      <c r="E93" s="148" t="b">
        <v>1</v>
      </c>
      <c r="F93" s="148" t="b">
        <v>0</v>
      </c>
      <c r="G93" s="148" t="b">
        <f t="shared" si="323"/>
        <v>1</v>
      </c>
      <c r="H93" s="144">
        <v>3</v>
      </c>
      <c r="I93" s="32">
        <v>2</v>
      </c>
      <c r="J93" s="144">
        <f t="shared" ca="1" si="343"/>
        <v>1</v>
      </c>
      <c r="K93" s="144">
        <f t="shared" ca="1" si="343"/>
        <v>1</v>
      </c>
      <c r="L93" s="144">
        <f t="shared" ca="1" si="343"/>
        <v>1</v>
      </c>
      <c r="M93" s="144">
        <f t="shared" ca="1" si="343"/>
        <v>1</v>
      </c>
      <c r="N93" s="144">
        <f t="shared" ca="1" si="343"/>
        <v>1</v>
      </c>
      <c r="O93" s="144">
        <f t="shared" ca="1" si="343"/>
        <v>1</v>
      </c>
      <c r="P93" s="144">
        <f t="shared" ca="1" si="343"/>
        <v>1</v>
      </c>
      <c r="Q93" s="144">
        <f t="shared" ca="1" si="343"/>
        <v>1</v>
      </c>
      <c r="R93" s="144">
        <f t="shared" ca="1" si="343"/>
        <v>2</v>
      </c>
      <c r="S93" s="144">
        <f t="shared" ca="1" si="343"/>
        <v>1</v>
      </c>
      <c r="T93" s="144">
        <f t="shared" ca="1" si="343"/>
        <v>1</v>
      </c>
      <c r="U93" s="144">
        <f t="shared" ca="1" si="343"/>
        <v>1</v>
      </c>
      <c r="V93" s="144">
        <f t="shared" ca="1" si="343"/>
        <v>1</v>
      </c>
      <c r="W93" s="144">
        <f t="shared" ca="1" si="343"/>
        <v>1</v>
      </c>
      <c r="X93" s="144">
        <f t="shared" ca="1" si="343"/>
        <v>1</v>
      </c>
      <c r="Y93" s="144">
        <f t="shared" ca="1" si="343"/>
        <v>1</v>
      </c>
      <c r="AA93" s="162" t="str" cm="1">
        <f t="array" aca="1" ref="AA93" ca="1">TEXT(LEFT(OFFSET(AA93,-1,0),5)+1,"00000")&amp;MID(OFFSET(AA93,-1,0),6,FIND(" ",OFFSET(AA93,-1,0),7)-5)
&amp;INDEX(DataMaster!$B$10:$B$12,$I93)&amp;IF($J93=1,""," Risk"&amp;INDEX(i.risk_aversion,$J93,1))&amp;IF($K93=1,""," REV"&amp;INDEX(DataMaster!$B$54:$B$58,$K93))&amp;IF($L93=1,""," Minroe"&amp;INDEX(minroe,$L93))&amp;IF($M93=1,""," Overdraw"&amp;INDEX(overdraw,$M93))
&amp;IF($N93=1,""," Mach"&amp;INDEX(i.mach_option,$N93))
&amp;IF($O93=1,""," Interest"&amp;INDEX(i.interest_rate,$O93))&amp;IF($P93=1,""," Opp cost"&amp;INDEX(i.opp_cost_capital,$P93))&amp;IF($Q93=1,""," Casual_ub"&amp;INDEX(i.casual_ub,$Q93))&amp;IF($R93=1,""," Cropgraze"&amp;INDEX(i.cropgraze_inc,$R93))
&amp;IF($S93=1,""," Yield"&amp;INDEX(i.all_rot_yield,$S93))&amp;IF($T93=1,""," Pasture"&amp;INDEX(i.pasture_prod,$T93))&amp;IF($U93=1,""," Scan"&amp;INDEX(i.scan,$U93))
&amp;IF($JL93=1,""," WP"&amp;TEXT($JL93*100,"000p"))&amp;IF($JM93=1,""," MP"&amp;TEXT($JM93*100,"000p"))&amp;IF($JN93=1,""," GP"&amp;TEXT($JN93*100,"000p"))&amp;IF($JO93=1,""," Can"&amp;TEXT($JO93*100,"000p"))
&amp;" (F"&amp;3+IFERROR(1*$CH93,0)+IFERROR(1*$CI93,0)&amp;3-IFERROR(1*NOT($CK93),0)&amp;"N"&amp;$CP93&amp;$CQ93&amp;")"
&amp;IFERROR(" pas%"&amp;FK93/2130*100,"")&amp;IFERROR(" SR "&amp;FM93/1,"")&amp;IFERROR(" Sup "&amp;FN93/1,"")&amp;IF(JH93=50," 50 percentile prices","")&amp;IFERROR(" Min_sale_age_"&amp;GV93/1,"")&amp;IF($GX93=TRUE," Rot_constrained","")</f>
        <v>612710032 DSP CropgrazeFALSE (F33N11) SR 21 50 percentile prices Rot_constrained</v>
      </c>
      <c r="AB93" s="10" t="str">
        <f ca="1">IF(COUNTIF(AA$5:AA93,AA93)=1,"-","Dup")</f>
        <v>-</v>
      </c>
      <c r="AC93" s="10"/>
      <c r="AD93" s="167" t="b">
        <v>0</v>
      </c>
      <c r="AE93" s="167" t="b">
        <v>0</v>
      </c>
      <c r="AF93" s="167" t="b">
        <v>0</v>
      </c>
      <c r="AG93" s="167" t="b">
        <v>0</v>
      </c>
      <c r="AH93" s="167" t="b">
        <v>0</v>
      </c>
      <c r="AI93" s="167" t="b">
        <v>1</v>
      </c>
      <c r="AJ93" s="10"/>
      <c r="AK93" s="166" t="b">
        <f t="shared" si="328"/>
        <v>0</v>
      </c>
      <c r="AL93" s="166" t="str">
        <f t="shared" si="328"/>
        <v>-</v>
      </c>
      <c r="AM93" s="166" t="b">
        <f t="shared" si="328"/>
        <v>0</v>
      </c>
      <c r="AN93" s="166" t="b">
        <f t="shared" si="328"/>
        <v>1</v>
      </c>
      <c r="AO93" s="166" t="b">
        <f t="shared" si="328"/>
        <v>0</v>
      </c>
      <c r="AP93" s="166" t="b">
        <f t="shared" si="328"/>
        <v>0</v>
      </c>
      <c r="AQ93" s="166">
        <f t="shared" ca="1" si="215"/>
        <v>0</v>
      </c>
      <c r="AR93" s="166" t="b">
        <f t="shared" ca="1" si="344"/>
        <v>0</v>
      </c>
      <c r="AS93" s="166" t="b">
        <f t="shared" ca="1" si="344"/>
        <v>0</v>
      </c>
      <c r="AT93" s="166" t="str">
        <f t="shared" ca="1" si="344"/>
        <v>-</v>
      </c>
      <c r="AU93" s="166" t="str">
        <f t="shared" ca="1" si="344"/>
        <v>-</v>
      </c>
      <c r="AV93" s="166" t="str">
        <f t="shared" ca="1" si="344"/>
        <v>-</v>
      </c>
      <c r="AW93" s="10"/>
      <c r="AX93" s="166" t="b">
        <f t="shared" si="217"/>
        <v>1</v>
      </c>
      <c r="AY93" s="168" t="b">
        <f t="shared" ca="1" si="335"/>
        <v>1</v>
      </c>
      <c r="AZ93" s="168" t="b">
        <f t="shared" ca="1" si="335"/>
        <v>1</v>
      </c>
      <c r="BA93" s="167">
        <f t="shared" si="261"/>
        <v>3208</v>
      </c>
      <c r="BB93" s="168" t="str">
        <f t="shared" ca="1" si="335"/>
        <v>-</v>
      </c>
      <c r="BC93" s="168" t="str">
        <f t="shared" ca="1" si="335"/>
        <v>-</v>
      </c>
      <c r="BD93" s="168" t="str">
        <f t="shared" ca="1" si="335"/>
        <v>-</v>
      </c>
      <c r="BE93" s="168" t="str">
        <f t="shared" ca="1" si="335"/>
        <v>-</v>
      </c>
      <c r="BF93" s="168" t="str">
        <f t="shared" ca="1" si="335"/>
        <v>-</v>
      </c>
      <c r="BG93" s="168">
        <f t="shared" ca="1" si="335"/>
        <v>1</v>
      </c>
      <c r="BH93" s="168">
        <f t="shared" ca="1" si="335"/>
        <v>1</v>
      </c>
      <c r="BI93" s="168" t="str">
        <f t="shared" ca="1" si="335"/>
        <v>-</v>
      </c>
      <c r="BJ93" s="168" t="str">
        <f t="shared" ca="1" si="335"/>
        <v>-</v>
      </c>
      <c r="BK93" s="10"/>
      <c r="BL93" s="168" t="str">
        <f t="shared" ca="1" si="335"/>
        <v>-</v>
      </c>
      <c r="BM93" s="168" t="str">
        <f t="shared" ca="1" si="335"/>
        <v>-</v>
      </c>
      <c r="BN93" s="168" t="str">
        <f t="shared" ca="1" si="335"/>
        <v>-</v>
      </c>
      <c r="BO93" s="168" t="str">
        <f t="shared" ca="1" si="335"/>
        <v>-</v>
      </c>
      <c r="BP93" s="168" t="str">
        <f t="shared" ca="1" si="335"/>
        <v>-</v>
      </c>
      <c r="BQ93" s="168" t="str">
        <f t="shared" ca="1" si="335"/>
        <v>-</v>
      </c>
      <c r="BR93" s="168" t="str">
        <f t="shared" ca="1" si="335"/>
        <v>-</v>
      </c>
      <c r="BS93" s="168" t="str">
        <f t="shared" ca="1" si="335"/>
        <v>-</v>
      </c>
      <c r="BT93" s="168" t="str">
        <f t="shared" ca="1" si="335"/>
        <v>-</v>
      </c>
      <c r="BU93" s="168" t="str">
        <f t="shared" ca="1" si="335"/>
        <v>-</v>
      </c>
      <c r="BV93" s="168" t="str">
        <f t="shared" ca="1" si="335"/>
        <v>-</v>
      </c>
      <c r="BW93" s="166" t="str" cm="1">
        <f t="array" aca="1" ref="BW93" ca="1">INDEX(i.rev,$K93,BW$15)</f>
        <v>-</v>
      </c>
      <c r="BX93" s="166" t="str" cm="1">
        <f t="array" aca="1" ref="BX93" ca="1">INDEX(i.rev,$K93,BX$15)</f>
        <v>-</v>
      </c>
      <c r="BY93" s="166" t="str" cm="1">
        <f t="array" aca="1" ref="BY93" ca="1">INDEX(i.rev,$K93,BY$15)</f>
        <v>-</v>
      </c>
      <c r="BZ93" s="166" t="str" cm="1">
        <f t="array" aca="1" ref="BZ93" ca="1">INDEX(i.rev,$K93,BZ$15)</f>
        <v>-</v>
      </c>
      <c r="CA93" s="166" t="str" cm="1">
        <f t="array" aca="1" ref="CA93" ca="1">INDEX(i.rev,$K93,CA$15)</f>
        <v>-</v>
      </c>
      <c r="CB93" s="166" t="str" cm="1">
        <f t="array" aca="1" ref="CB93" ca="1">INDEX(i.rev,$K93,CB$15)</f>
        <v>-</v>
      </c>
      <c r="CC93" s="166" t="str" cm="1">
        <f t="array" aca="1" ref="CC93" ca="1">INDEX(i.rev,$K93,CC$15)</f>
        <v>-</v>
      </c>
      <c r="CD93" s="166" t="str" cm="1">
        <f t="array" aca="1" ref="CD93" ca="1">INDEX(i.rev,$K93,CD$15)</f>
        <v>-</v>
      </c>
      <c r="CE93" s="166" t="str" cm="1">
        <f t="array" aca="1" ref="CE93" ca="1">INDEX(i.rev,$K93,CE$15)</f>
        <v>-</v>
      </c>
      <c r="CF93" s="166" t="str" cm="1">
        <f t="array" aca="1" ref="CF93" ca="1">INDEX(i.rev,$K93,CF$15)</f>
        <v>-</v>
      </c>
      <c r="CG93" s="10"/>
      <c r="CH93" s="168" t="str">
        <f t="shared" ca="1" si="339"/>
        <v>-</v>
      </c>
      <c r="CI93" s="168" t="str">
        <f t="shared" ca="1" si="339"/>
        <v>-</v>
      </c>
      <c r="CJ93" s="168" t="str">
        <f t="shared" ca="1" si="339"/>
        <v>-</v>
      </c>
      <c r="CK93" s="168" t="str">
        <f t="shared" ca="1" si="339"/>
        <v>-</v>
      </c>
      <c r="CL93" s="168" t="str">
        <f t="shared" ca="1" si="339"/>
        <v>-</v>
      </c>
      <c r="CM93" s="168" t="str">
        <f t="shared" ca="1" si="339"/>
        <v>-</v>
      </c>
      <c r="CN93" s="168" t="str">
        <f t="shared" ca="1" si="339"/>
        <v>-</v>
      </c>
      <c r="CO93" s="168" t="str">
        <f t="shared" ca="1" si="339"/>
        <v>-</v>
      </c>
      <c r="CP93" s="168">
        <f t="shared" ca="1" si="339"/>
        <v>1</v>
      </c>
      <c r="CQ93" s="168">
        <f t="shared" ca="1" si="339"/>
        <v>1</v>
      </c>
      <c r="CR93" s="168">
        <f t="shared" ca="1" si="339"/>
        <v>0</v>
      </c>
      <c r="CS93" s="168" t="str">
        <f t="shared" ca="1" si="339"/>
        <v>-</v>
      </c>
      <c r="CT93" s="168" t="str">
        <f t="shared" ca="1" si="339"/>
        <v>-</v>
      </c>
      <c r="CU93" s="168" t="str">
        <f t="shared" ca="1" si="339"/>
        <v>-</v>
      </c>
      <c r="CV93" s="168" t="str">
        <f t="shared" ca="1" si="339"/>
        <v>-</v>
      </c>
      <c r="CW93" s="168" t="str">
        <f t="shared" ca="1" si="339"/>
        <v>-</v>
      </c>
      <c r="CX93" s="168" t="str">
        <f t="shared" ca="1" si="339"/>
        <v>-</v>
      </c>
      <c r="CY93" s="168" t="str">
        <f t="shared" ca="1" si="339"/>
        <v>-</v>
      </c>
      <c r="CZ93" s="168">
        <f t="shared" ca="1" si="339"/>
        <v>0</v>
      </c>
      <c r="DA93" s="168" t="str">
        <f t="shared" ca="1" si="339"/>
        <v>-</v>
      </c>
      <c r="DB93" s="168" t="str">
        <f t="shared" ca="1" si="336"/>
        <v>-</v>
      </c>
      <c r="DC93" s="168" t="str">
        <f t="shared" ca="1" si="336"/>
        <v>-</v>
      </c>
      <c r="DD93" s="168" t="str">
        <f t="shared" ca="1" si="336"/>
        <v>-</v>
      </c>
      <c r="DE93" s="168" t="str">
        <f t="shared" ca="1" si="336"/>
        <v>-</v>
      </c>
      <c r="DF93" s="168">
        <f t="shared" ca="1" si="336"/>
        <v>0</v>
      </c>
      <c r="DG93" s="168">
        <f t="shared" ca="1" si="336"/>
        <v>0</v>
      </c>
      <c r="DH93" s="168">
        <f t="shared" ca="1" si="336"/>
        <v>0</v>
      </c>
      <c r="DI93" s="168">
        <f t="shared" ca="1" si="336"/>
        <v>0</v>
      </c>
      <c r="DJ93" s="168">
        <f t="shared" ca="1" si="336"/>
        <v>0</v>
      </c>
      <c r="DK93" s="168">
        <f t="shared" ca="1" si="336"/>
        <v>0</v>
      </c>
      <c r="DL93" s="168">
        <f t="shared" ca="1" si="336"/>
        <v>0</v>
      </c>
      <c r="DM93" s="168" t="str">
        <f t="shared" ca="1" si="336"/>
        <v>-</v>
      </c>
      <c r="DN93" s="168" t="str">
        <f t="shared" ca="1" si="336"/>
        <v>-</v>
      </c>
      <c r="DO93" s="168" t="str">
        <f t="shared" ca="1" si="336"/>
        <v>-</v>
      </c>
      <c r="DP93" s="168" t="str">
        <f t="shared" ca="1" si="336"/>
        <v>-</v>
      </c>
      <c r="DQ93" s="168" t="str">
        <f t="shared" ca="1" si="336"/>
        <v>-</v>
      </c>
      <c r="DR93" s="168" t="str">
        <f t="shared" ca="1" si="336"/>
        <v>-</v>
      </c>
      <c r="DS93" s="168" t="str">
        <f t="shared" ca="1" si="336"/>
        <v>-</v>
      </c>
      <c r="DT93" s="168" t="str">
        <f t="shared" ca="1" si="336"/>
        <v>-</v>
      </c>
      <c r="DU93" s="168" t="str">
        <f t="shared" ca="1" si="345"/>
        <v>-</v>
      </c>
      <c r="DV93" s="168" t="str">
        <f t="shared" ca="1" si="345"/>
        <v>-</v>
      </c>
      <c r="DW93" s="168" t="str">
        <f t="shared" ca="1" si="345"/>
        <v>-</v>
      </c>
      <c r="DX93" s="10"/>
      <c r="DY93" s="168">
        <f t="shared" ca="1" si="345"/>
        <v>1</v>
      </c>
      <c r="DZ93" s="168" t="str">
        <f t="shared" ca="1" si="345"/>
        <v>-</v>
      </c>
      <c r="EA93" s="168" t="str">
        <f t="shared" ca="1" si="345"/>
        <v>-</v>
      </c>
      <c r="EB93" s="168" t="str">
        <f t="shared" ca="1" si="345"/>
        <v>-</v>
      </c>
      <c r="EC93" s="168" t="str">
        <f t="shared" ca="1" si="345"/>
        <v>-</v>
      </c>
      <c r="ED93" s="168" t="b">
        <f t="shared" ca="1" si="345"/>
        <v>0</v>
      </c>
      <c r="EE93" s="168" t="str">
        <f t="shared" ca="1" si="345"/>
        <v>-</v>
      </c>
      <c r="EF93" s="168">
        <f t="shared" ca="1" si="345"/>
        <v>0</v>
      </c>
      <c r="EG93" s="168" t="str">
        <f t="shared" ca="1" si="345"/>
        <v>-</v>
      </c>
      <c r="EH93" s="166" cm="1">
        <f t="array" aca="1" ref="EH93" ca="1">INDEX(i.rev,$K93,EH$15)</f>
        <v>1</v>
      </c>
      <c r="EI93" s="168">
        <f t="shared" ca="1" si="347"/>
        <v>0</v>
      </c>
      <c r="EJ93" s="168">
        <f t="shared" ca="1" si="347"/>
        <v>1</v>
      </c>
      <c r="EK93" s="168">
        <f t="shared" ca="1" si="347"/>
        <v>0</v>
      </c>
      <c r="EL93" s="168">
        <f t="shared" ca="1" si="347"/>
        <v>1</v>
      </c>
      <c r="EM93" s="168">
        <f t="shared" ca="1" si="347"/>
        <v>1</v>
      </c>
      <c r="EN93" s="168">
        <f t="shared" ca="1" si="347"/>
        <v>1</v>
      </c>
      <c r="EO93" s="168">
        <f t="shared" ca="1" si="347"/>
        <v>0</v>
      </c>
      <c r="EP93" s="168">
        <f t="shared" ca="1" si="347"/>
        <v>0</v>
      </c>
      <c r="EQ93" s="168">
        <f t="shared" ca="1" si="347"/>
        <v>0</v>
      </c>
      <c r="ER93" s="168">
        <f t="shared" ca="1" si="347"/>
        <v>0</v>
      </c>
      <c r="ES93" s="168">
        <f t="shared" ca="1" si="347"/>
        <v>0</v>
      </c>
      <c r="ET93" s="168">
        <f t="shared" ca="1" si="347"/>
        <v>0</v>
      </c>
      <c r="EU93" s="168">
        <f t="shared" ca="1" si="347"/>
        <v>0</v>
      </c>
      <c r="EV93" s="168">
        <f t="shared" ca="1" si="347"/>
        <v>0</v>
      </c>
      <c r="EW93" s="168">
        <f t="shared" ca="1" si="347"/>
        <v>0</v>
      </c>
      <c r="EX93" s="168">
        <f t="shared" ca="1" si="347"/>
        <v>0</v>
      </c>
      <c r="EY93" s="166" cm="1">
        <f t="array" aca="1" ref="EY93" ca="1">INDEX(i.rev,$K93,EY$15)</f>
        <v>0</v>
      </c>
      <c r="EZ93" s="168">
        <f t="shared" ca="1" si="297"/>
        <v>0</v>
      </c>
      <c r="FA93" s="166" cm="1">
        <f t="array" aca="1" ref="FA93" ca="1">INDEX(i.rev,$K93,FA$15)</f>
        <v>1</v>
      </c>
      <c r="FB93" s="168">
        <f t="shared" ca="1" si="349"/>
        <v>0</v>
      </c>
      <c r="FC93" s="168">
        <f t="shared" ca="1" si="349"/>
        <v>0</v>
      </c>
      <c r="FD93" s="168">
        <f t="shared" ca="1" si="349"/>
        <v>0</v>
      </c>
      <c r="FE93" s="168">
        <f t="shared" ca="1" si="349"/>
        <v>0</v>
      </c>
      <c r="FF93" s="168">
        <f t="shared" ca="1" si="349"/>
        <v>0</v>
      </c>
      <c r="FG93" s="168">
        <f t="shared" ca="1" si="349"/>
        <v>0</v>
      </c>
      <c r="FH93" s="168">
        <f t="shared" ca="1" si="349"/>
        <v>0</v>
      </c>
      <c r="FI93" s="10">
        <f t="shared" si="352"/>
        <v>0.6</v>
      </c>
      <c r="FJ93" s="168" t="str">
        <f t="shared" ca="1" si="337"/>
        <v>-</v>
      </c>
      <c r="FK93" s="168" t="str">
        <f t="shared" ca="1" si="337"/>
        <v>-</v>
      </c>
      <c r="FL93" s="199" t="b">
        <f>TRUE</f>
        <v>1</v>
      </c>
      <c r="FM93" s="201">
        <f t="shared" si="351"/>
        <v>21</v>
      </c>
      <c r="FN93" s="168" t="str">
        <f t="shared" ca="1" si="321"/>
        <v>-</v>
      </c>
      <c r="FO93" s="166" t="b">
        <f t="shared" si="223"/>
        <v>0</v>
      </c>
      <c r="FP93" s="166" t="b">
        <f t="shared" si="223"/>
        <v>0</v>
      </c>
      <c r="FQ93" s="166" t="b">
        <f t="shared" si="223"/>
        <v>1</v>
      </c>
      <c r="FR93" s="168">
        <f t="shared" ca="1" si="349"/>
        <v>0</v>
      </c>
      <c r="FS93" s="166">
        <f t="shared" ca="1" si="224"/>
        <v>1</v>
      </c>
      <c r="FT93" s="166">
        <f t="shared" ca="1" si="224"/>
        <v>1</v>
      </c>
      <c r="FU93" s="168" t="str">
        <f t="shared" ca="1" si="349"/>
        <v>-</v>
      </c>
      <c r="FV93" s="168" t="str">
        <f t="shared" ca="1" si="349"/>
        <v>-</v>
      </c>
      <c r="FW93" s="168" t="str">
        <f t="shared" ca="1" si="349"/>
        <v>-</v>
      </c>
      <c r="FX93" s="168" t="str">
        <f t="shared" ca="1" si="349"/>
        <v>-</v>
      </c>
      <c r="FY93" s="168" t="str">
        <f t="shared" ca="1" si="349"/>
        <v>-</v>
      </c>
      <c r="FZ93" s="168" t="str">
        <f t="shared" ca="1" si="349"/>
        <v>-</v>
      </c>
      <c r="GA93" s="168" t="str">
        <f t="shared" ca="1" si="349"/>
        <v>-</v>
      </c>
      <c r="GB93" s="168" t="str">
        <f t="shared" ca="1" si="349"/>
        <v>-</v>
      </c>
      <c r="GC93" s="168" t="str">
        <f t="shared" ca="1" si="349"/>
        <v>-</v>
      </c>
      <c r="GD93" s="168" t="b">
        <f t="shared" ca="1" si="349"/>
        <v>1</v>
      </c>
      <c r="GE93" s="168" t="str">
        <f t="shared" ca="1" si="349"/>
        <v>-</v>
      </c>
      <c r="GF93" s="168" t="str">
        <f t="shared" ca="1" si="349"/>
        <v>-</v>
      </c>
      <c r="GG93" s="168" t="str">
        <f t="shared" ca="1" si="225"/>
        <v>-</v>
      </c>
      <c r="GH93" s="168" t="str">
        <f t="shared" ca="1" si="225"/>
        <v>-</v>
      </c>
      <c r="GI93" s="168" t="str">
        <f t="shared" ca="1" si="225"/>
        <v>-</v>
      </c>
      <c r="GJ93" s="168" t="str">
        <f t="shared" ca="1" si="225"/>
        <v>-</v>
      </c>
      <c r="GK93" s="168" t="str">
        <f t="shared" ca="1" si="225"/>
        <v>-</v>
      </c>
      <c r="GL93" s="168" t="str">
        <f t="shared" ca="1" si="225"/>
        <v>-</v>
      </c>
      <c r="GM93" s="168" t="str">
        <f t="shared" ca="1" si="225"/>
        <v>-</v>
      </c>
      <c r="GN93" s="168" t="str">
        <f t="shared" ca="1" si="225"/>
        <v>-</v>
      </c>
      <c r="GO93" s="168" t="str">
        <f t="shared" ca="1" si="225"/>
        <v>-</v>
      </c>
      <c r="GP93" s="168" t="str">
        <f t="shared" ca="1" si="225"/>
        <v>-</v>
      </c>
      <c r="GQ93" s="168" t="str">
        <f t="shared" ca="1" si="225"/>
        <v>-</v>
      </c>
      <c r="GR93" s="168" t="str">
        <f t="shared" ca="1" si="225"/>
        <v>-</v>
      </c>
      <c r="GS93" s="168">
        <f t="shared" ca="1" si="225"/>
        <v>500</v>
      </c>
      <c r="GT93" s="168">
        <f t="shared" ca="1" si="225"/>
        <v>500</v>
      </c>
      <c r="GU93" s="168" t="str">
        <f t="shared" ca="1" si="225"/>
        <v>-</v>
      </c>
      <c r="GV93" s="168" t="str">
        <f t="shared" ca="1" si="225"/>
        <v>-</v>
      </c>
      <c r="GW93" s="168" t="str">
        <f t="shared" ca="1" si="338"/>
        <v>-</v>
      </c>
      <c r="GX93" s="193" t="b">
        <v>1</v>
      </c>
      <c r="GY93" s="193">
        <v>0</v>
      </c>
      <c r="GZ93" s="193">
        <v>30</v>
      </c>
      <c r="HA93" s="193">
        <v>30</v>
      </c>
      <c r="HB93" s="193">
        <v>0</v>
      </c>
      <c r="HC93" s="193">
        <v>0</v>
      </c>
      <c r="HD93" s="193">
        <v>30</v>
      </c>
      <c r="HE93" s="193">
        <v>0</v>
      </c>
      <c r="HF93" s="193">
        <v>0</v>
      </c>
      <c r="HG93" s="193">
        <v>30</v>
      </c>
      <c r="HH93" s="193">
        <v>30</v>
      </c>
      <c r="HI93" s="193">
        <v>0</v>
      </c>
      <c r="HJ93" s="193">
        <v>0</v>
      </c>
      <c r="HK93" s="193">
        <v>0</v>
      </c>
      <c r="HL93" s="193">
        <v>0</v>
      </c>
      <c r="HM93" s="193">
        <v>0</v>
      </c>
      <c r="HN93" s="193">
        <v>131.36000000000001</v>
      </c>
      <c r="HO93" s="193">
        <v>0</v>
      </c>
      <c r="HP93" s="193">
        <v>131.36000000000001</v>
      </c>
      <c r="HQ93" s="193">
        <v>131.36000000000001</v>
      </c>
      <c r="HR93" s="193">
        <v>0</v>
      </c>
      <c r="HS93" s="193">
        <v>131.36000000000001</v>
      </c>
      <c r="HT93" s="193">
        <v>131.36000000000001</v>
      </c>
      <c r="HU93" s="193">
        <v>0</v>
      </c>
      <c r="HV93" s="193">
        <v>0</v>
      </c>
      <c r="HW93" s="193">
        <v>131.36000000000001</v>
      </c>
      <c r="HX93" s="193">
        <v>131.36000000000001</v>
      </c>
      <c r="HY93" s="193">
        <v>89.55</v>
      </c>
      <c r="HZ93" s="193">
        <v>131.36000000000001</v>
      </c>
      <c r="IA93" s="193">
        <v>89.55</v>
      </c>
      <c r="IB93" s="193">
        <v>150</v>
      </c>
      <c r="IC93" s="193">
        <v>150</v>
      </c>
      <c r="ID93" s="193">
        <v>0</v>
      </c>
      <c r="IE93" s="193">
        <v>0</v>
      </c>
      <c r="IF93" s="193">
        <v>150</v>
      </c>
      <c r="IG93" s="193">
        <v>0</v>
      </c>
      <c r="IH93" s="193">
        <v>0</v>
      </c>
      <c r="II93" s="193">
        <v>150</v>
      </c>
      <c r="IJ93" s="193">
        <v>150</v>
      </c>
      <c r="IK93" s="193">
        <v>0</v>
      </c>
      <c r="IL93" s="193">
        <v>0</v>
      </c>
      <c r="IM93" s="193">
        <v>0</v>
      </c>
      <c r="IN93" s="193">
        <v>0</v>
      </c>
      <c r="IO93" s="193">
        <v>0</v>
      </c>
      <c r="IP93" s="193">
        <v>0</v>
      </c>
      <c r="IQ93" s="193">
        <v>0</v>
      </c>
      <c r="IR93" s="193">
        <v>0</v>
      </c>
      <c r="IS93" s="193">
        <v>0</v>
      </c>
      <c r="IT93" s="193">
        <v>0</v>
      </c>
      <c r="IU93" s="193">
        <v>0</v>
      </c>
      <c r="IV93" s="193">
        <v>0</v>
      </c>
      <c r="IW93" s="193">
        <v>0</v>
      </c>
      <c r="IX93" s="193">
        <v>0</v>
      </c>
      <c r="IY93" s="193">
        <v>0</v>
      </c>
      <c r="IZ93" s="10"/>
      <c r="JA93" s="166">
        <f t="shared" ca="1" si="229"/>
        <v>4.4999999999999998E-2</v>
      </c>
      <c r="JB93" s="166">
        <f t="shared" ca="1" si="230"/>
        <v>4.4999999999999998E-2</v>
      </c>
      <c r="JC93" s="168">
        <f t="shared" ca="1" si="330"/>
        <v>1</v>
      </c>
      <c r="JD93" s="168">
        <f t="shared" ca="1" si="330"/>
        <v>0</v>
      </c>
      <c r="JE93" s="168">
        <f t="shared" ca="1" si="330"/>
        <v>1</v>
      </c>
      <c r="JF93" s="168">
        <f t="shared" ca="1" si="330"/>
        <v>1</v>
      </c>
      <c r="JG93" s="168">
        <f t="shared" ca="1" si="330"/>
        <v>0</v>
      </c>
      <c r="JH93" s="199">
        <v>50</v>
      </c>
      <c r="JI93" s="199">
        <v>50</v>
      </c>
      <c r="JJ93" s="199">
        <v>50</v>
      </c>
      <c r="JK93" s="199">
        <v>50</v>
      </c>
      <c r="JL93" s="166">
        <f t="shared" ca="1" si="299"/>
        <v>1</v>
      </c>
      <c r="JM93" s="166">
        <f t="shared" ca="1" si="300"/>
        <v>1</v>
      </c>
      <c r="JN93" s="166">
        <f t="shared" ca="1" si="301"/>
        <v>1</v>
      </c>
      <c r="JO93" s="166">
        <f t="shared" ca="1" si="232"/>
        <v>1</v>
      </c>
      <c r="JP93" s="166">
        <f t="shared" ca="1" si="232"/>
        <v>1</v>
      </c>
      <c r="JQ93" s="168">
        <f t="shared" ca="1" si="330"/>
        <v>1</v>
      </c>
      <c r="JR93" s="10"/>
      <c r="JS93" s="168">
        <f t="shared" ca="1" si="330"/>
        <v>1</v>
      </c>
      <c r="JT93" s="166">
        <f t="shared" ca="1" si="233"/>
        <v>1</v>
      </c>
      <c r="JU93" s="168">
        <f t="shared" ca="1" si="330"/>
        <v>1</v>
      </c>
      <c r="JV93" s="168">
        <f t="shared" ca="1" si="330"/>
        <v>1</v>
      </c>
      <c r="JW93" s="168">
        <f t="shared" ca="1" si="330"/>
        <v>1</v>
      </c>
      <c r="JX93" s="168">
        <f t="shared" ca="1" si="330"/>
        <v>1</v>
      </c>
      <c r="JY93" s="168">
        <f t="shared" ca="1" si="330"/>
        <v>1</v>
      </c>
      <c r="JZ93" s="168">
        <f t="shared" ca="1" si="330"/>
        <v>1</v>
      </c>
      <c r="KA93" s="166">
        <f t="shared" ca="1" si="234"/>
        <v>1</v>
      </c>
      <c r="KB93" s="166">
        <f t="shared" ca="1" si="235"/>
        <v>1</v>
      </c>
      <c r="KC93" s="166">
        <f t="shared" ca="1" si="236"/>
        <v>1</v>
      </c>
      <c r="KD93" s="166" t="str">
        <f t="shared" ca="1" si="237"/>
        <v>-</v>
      </c>
      <c r="KE93" s="166" t="str">
        <f t="shared" ca="1" si="238"/>
        <v>-</v>
      </c>
      <c r="KF93" s="166" t="str">
        <f t="shared" ca="1" si="239"/>
        <v>-</v>
      </c>
      <c r="KG93" s="166" t="b">
        <f t="shared" ca="1" si="240"/>
        <v>0</v>
      </c>
      <c r="KH93" s="168">
        <f t="shared" ca="1" si="330"/>
        <v>0</v>
      </c>
      <c r="KI93" s="27">
        <v>0</v>
      </c>
    </row>
    <row r="94" spans="1:295" s="148" customFormat="1" outlineLevel="1">
      <c r="A94" s="126">
        <f t="shared" si="350"/>
        <v>89</v>
      </c>
      <c r="B94" s="126">
        <f t="shared" si="292"/>
        <v>13</v>
      </c>
      <c r="C94" s="148">
        <v>103</v>
      </c>
      <c r="D94" s="148" t="s">
        <v>884</v>
      </c>
      <c r="E94" s="148" t="b">
        <v>1</v>
      </c>
      <c r="F94" s="148" t="b">
        <v>0</v>
      </c>
      <c r="G94" s="148" t="b">
        <f t="shared" si="323"/>
        <v>1</v>
      </c>
      <c r="H94" s="144">
        <v>3</v>
      </c>
      <c r="I94" s="32">
        <v>2</v>
      </c>
      <c r="J94" s="144">
        <f t="shared" ca="1" si="343"/>
        <v>1</v>
      </c>
      <c r="K94" s="144">
        <f t="shared" ca="1" si="343"/>
        <v>1</v>
      </c>
      <c r="L94" s="144">
        <f t="shared" ca="1" si="343"/>
        <v>1</v>
      </c>
      <c r="M94" s="144">
        <f t="shared" ca="1" si="343"/>
        <v>1</v>
      </c>
      <c r="N94" s="144">
        <f t="shared" ca="1" si="343"/>
        <v>1</v>
      </c>
      <c r="O94" s="144">
        <f t="shared" ca="1" si="343"/>
        <v>1</v>
      </c>
      <c r="P94" s="144">
        <f t="shared" ca="1" si="343"/>
        <v>1</v>
      </c>
      <c r="Q94" s="144">
        <f t="shared" ca="1" si="343"/>
        <v>1</v>
      </c>
      <c r="R94" s="144">
        <f t="shared" ca="1" si="343"/>
        <v>2</v>
      </c>
      <c r="S94" s="144">
        <f t="shared" ca="1" si="343"/>
        <v>1</v>
      </c>
      <c r="T94" s="144">
        <f t="shared" ca="1" si="343"/>
        <v>1</v>
      </c>
      <c r="U94" s="144">
        <f t="shared" ca="1" si="343"/>
        <v>1</v>
      </c>
      <c r="V94" s="144">
        <f t="shared" ca="1" si="343"/>
        <v>1</v>
      </c>
      <c r="W94" s="144">
        <f t="shared" ca="1" si="343"/>
        <v>1</v>
      </c>
      <c r="X94" s="144">
        <f t="shared" ca="1" si="343"/>
        <v>1</v>
      </c>
      <c r="Y94" s="144">
        <f t="shared" ca="1" si="343"/>
        <v>1</v>
      </c>
      <c r="AA94" s="162" t="str" cm="1">
        <f t="array" aca="1" ref="AA94" ca="1">TEXT(LEFT(OFFSET(AA94,-1,0),5)+1,"00000")&amp;MID(OFFSET(AA94,-1,0),6,FIND(" ",OFFSET(AA94,-1,0),7)-5)
&amp;INDEX(DataMaster!$B$10:$B$12,$I94)&amp;IF($J94=1,""," Risk"&amp;INDEX(i.risk_aversion,$J94,1))&amp;IF($K94=1,""," REV"&amp;INDEX(DataMaster!$B$54:$B$58,$K94))&amp;IF($L94=1,""," Minroe"&amp;INDEX(minroe,$L94))&amp;IF($M94=1,""," Overdraw"&amp;INDEX(overdraw,$M94))
&amp;IF($N94=1,""," Mach"&amp;INDEX(i.mach_option,$N94))
&amp;IF($O94=1,""," Interest"&amp;INDEX(i.interest_rate,$O94))&amp;IF($P94=1,""," Opp cost"&amp;INDEX(i.opp_cost_capital,$P94))&amp;IF($Q94=1,""," Casual_ub"&amp;INDEX(i.casual_ub,$Q94))&amp;IF($R94=1,""," Cropgraze"&amp;INDEX(i.cropgraze_inc,$R94))
&amp;IF($S94=1,""," Yield"&amp;INDEX(i.all_rot_yield,$S94))&amp;IF($T94=1,""," Pasture"&amp;INDEX(i.pasture_prod,$T94))&amp;IF($U94=1,""," Scan"&amp;INDEX(i.scan,$U94))
&amp;IF($JL94=1,""," WP"&amp;TEXT($JL94*100,"000p"))&amp;IF($JM94=1,""," MP"&amp;TEXT($JM94*100,"000p"))&amp;IF($JN94=1,""," GP"&amp;TEXT($JN94*100,"000p"))&amp;IF($JO94=1,""," Can"&amp;TEXT($JO94*100,"000p"))
&amp;" (F"&amp;3+IFERROR(1*$CH94,0)+IFERROR(1*$CI94,0)&amp;3-IFERROR(1*NOT($CK94),0)&amp;"N"&amp;$CP94&amp;$CQ94&amp;")"
&amp;IFERROR(" pas%"&amp;FK94/2130*100,"")&amp;IFERROR(" SR "&amp;FM94/1,"")&amp;IFERROR(" Sup "&amp;FN94/1,"")&amp;IF(JH94=50," 50 percentile prices","")&amp;IFERROR(" Min_sale_age_"&amp;GV94/1,"")&amp;IF($GX94=TRUE," Rot_constrained","")</f>
        <v>612720032 DSP CropgrazeFALSE (F33N11) SR 26.25 50 percentile prices Rot_constrained</v>
      </c>
      <c r="AB94" s="10" t="str">
        <f ca="1">IF(COUNTIF(AA$5:AA94,AA94)=1,"-","Dup")</f>
        <v>-</v>
      </c>
      <c r="AC94" s="10"/>
      <c r="AD94" s="167" t="b">
        <v>0</v>
      </c>
      <c r="AE94" s="167" t="b">
        <v>0</v>
      </c>
      <c r="AF94" s="167" t="b">
        <v>0</v>
      </c>
      <c r="AG94" s="167" t="b">
        <v>0</v>
      </c>
      <c r="AH94" s="167" t="b">
        <v>0</v>
      </c>
      <c r="AI94" s="167" t="b">
        <v>1</v>
      </c>
      <c r="AJ94" s="10"/>
      <c r="AK94" s="166" t="b">
        <f t="shared" si="328"/>
        <v>0</v>
      </c>
      <c r="AL94" s="166" t="str">
        <f t="shared" si="328"/>
        <v>-</v>
      </c>
      <c r="AM94" s="166" t="b">
        <f t="shared" si="328"/>
        <v>0</v>
      </c>
      <c r="AN94" s="166" t="b">
        <f t="shared" si="328"/>
        <v>1</v>
      </c>
      <c r="AO94" s="166" t="b">
        <f t="shared" si="328"/>
        <v>0</v>
      </c>
      <c r="AP94" s="166" t="b">
        <f t="shared" si="328"/>
        <v>0</v>
      </c>
      <c r="AQ94" s="166">
        <f t="shared" ca="1" si="215"/>
        <v>0</v>
      </c>
      <c r="AR94" s="166" t="b">
        <f t="shared" ca="1" si="344"/>
        <v>0</v>
      </c>
      <c r="AS94" s="166" t="b">
        <f t="shared" ca="1" si="344"/>
        <v>0</v>
      </c>
      <c r="AT94" s="166" t="str">
        <f t="shared" ca="1" si="344"/>
        <v>-</v>
      </c>
      <c r="AU94" s="166" t="str">
        <f t="shared" ca="1" si="344"/>
        <v>-</v>
      </c>
      <c r="AV94" s="166" t="str">
        <f t="shared" ca="1" si="344"/>
        <v>-</v>
      </c>
      <c r="AW94" s="10"/>
      <c r="AX94" s="166" t="b">
        <f t="shared" si="217"/>
        <v>1</v>
      </c>
      <c r="AY94" s="168" t="b">
        <f t="shared" ca="1" si="335"/>
        <v>1</v>
      </c>
      <c r="AZ94" s="168" t="b">
        <f t="shared" ca="1" si="335"/>
        <v>1</v>
      </c>
      <c r="BA94" s="167">
        <f t="shared" si="261"/>
        <v>3208</v>
      </c>
      <c r="BB94" s="168" t="str">
        <f t="shared" ca="1" si="335"/>
        <v>-</v>
      </c>
      <c r="BC94" s="168" t="str">
        <f t="shared" ca="1" si="335"/>
        <v>-</v>
      </c>
      <c r="BD94" s="168" t="str">
        <f t="shared" ca="1" si="335"/>
        <v>-</v>
      </c>
      <c r="BE94" s="168" t="str">
        <f t="shared" ca="1" si="335"/>
        <v>-</v>
      </c>
      <c r="BF94" s="168" t="str">
        <f t="shared" ca="1" si="335"/>
        <v>-</v>
      </c>
      <c r="BG94" s="168">
        <f t="shared" ca="1" si="335"/>
        <v>1</v>
      </c>
      <c r="BH94" s="168">
        <f t="shared" ca="1" si="335"/>
        <v>1</v>
      </c>
      <c r="BI94" s="168" t="str">
        <f t="shared" ca="1" si="335"/>
        <v>-</v>
      </c>
      <c r="BJ94" s="168" t="str">
        <f t="shared" ca="1" si="335"/>
        <v>-</v>
      </c>
      <c r="BK94" s="10"/>
      <c r="BL94" s="168" t="str">
        <f t="shared" ca="1" si="335"/>
        <v>-</v>
      </c>
      <c r="BM94" s="168" t="str">
        <f t="shared" ca="1" si="335"/>
        <v>-</v>
      </c>
      <c r="BN94" s="168" t="str">
        <f t="shared" ca="1" si="335"/>
        <v>-</v>
      </c>
      <c r="BO94" s="168" t="str">
        <f t="shared" ca="1" si="335"/>
        <v>-</v>
      </c>
      <c r="BP94" s="168" t="str">
        <f t="shared" ca="1" si="335"/>
        <v>-</v>
      </c>
      <c r="BQ94" s="168" t="str">
        <f t="shared" ca="1" si="335"/>
        <v>-</v>
      </c>
      <c r="BR94" s="168" t="str">
        <f t="shared" ca="1" si="335"/>
        <v>-</v>
      </c>
      <c r="BS94" s="168" t="str">
        <f t="shared" ca="1" si="335"/>
        <v>-</v>
      </c>
      <c r="BT94" s="168" t="str">
        <f t="shared" ca="1" si="335"/>
        <v>-</v>
      </c>
      <c r="BU94" s="168" t="str">
        <f t="shared" ca="1" si="335"/>
        <v>-</v>
      </c>
      <c r="BV94" s="168" t="str">
        <f t="shared" ca="1" si="335"/>
        <v>-</v>
      </c>
      <c r="BW94" s="166" t="str" cm="1">
        <f t="array" aca="1" ref="BW94" ca="1">INDEX(i.rev,$K94,BW$15)</f>
        <v>-</v>
      </c>
      <c r="BX94" s="166" t="str" cm="1">
        <f t="array" aca="1" ref="BX94" ca="1">INDEX(i.rev,$K94,BX$15)</f>
        <v>-</v>
      </c>
      <c r="BY94" s="166" t="str" cm="1">
        <f t="array" aca="1" ref="BY94" ca="1">INDEX(i.rev,$K94,BY$15)</f>
        <v>-</v>
      </c>
      <c r="BZ94" s="166" t="str" cm="1">
        <f t="array" aca="1" ref="BZ94" ca="1">INDEX(i.rev,$K94,BZ$15)</f>
        <v>-</v>
      </c>
      <c r="CA94" s="166" t="str" cm="1">
        <f t="array" aca="1" ref="CA94" ca="1">INDEX(i.rev,$K94,CA$15)</f>
        <v>-</v>
      </c>
      <c r="CB94" s="166" t="str" cm="1">
        <f t="array" aca="1" ref="CB94" ca="1">INDEX(i.rev,$K94,CB$15)</f>
        <v>-</v>
      </c>
      <c r="CC94" s="166" t="str" cm="1">
        <f t="array" aca="1" ref="CC94" ca="1">INDEX(i.rev,$K94,CC$15)</f>
        <v>-</v>
      </c>
      <c r="CD94" s="166" t="str" cm="1">
        <f t="array" aca="1" ref="CD94" ca="1">INDEX(i.rev,$K94,CD$15)</f>
        <v>-</v>
      </c>
      <c r="CE94" s="166" t="str" cm="1">
        <f t="array" aca="1" ref="CE94" ca="1">INDEX(i.rev,$K94,CE$15)</f>
        <v>-</v>
      </c>
      <c r="CF94" s="166" t="str" cm="1">
        <f t="array" aca="1" ref="CF94" ca="1">INDEX(i.rev,$K94,CF$15)</f>
        <v>-</v>
      </c>
      <c r="CG94" s="10"/>
      <c r="CH94" s="168" t="str">
        <f t="shared" ca="1" si="339"/>
        <v>-</v>
      </c>
      <c r="CI94" s="168" t="str">
        <f t="shared" ca="1" si="339"/>
        <v>-</v>
      </c>
      <c r="CJ94" s="168" t="str">
        <f t="shared" ca="1" si="339"/>
        <v>-</v>
      </c>
      <c r="CK94" s="168" t="str">
        <f t="shared" ca="1" si="339"/>
        <v>-</v>
      </c>
      <c r="CL94" s="168" t="str">
        <f t="shared" ca="1" si="339"/>
        <v>-</v>
      </c>
      <c r="CM94" s="168" t="str">
        <f t="shared" ca="1" si="339"/>
        <v>-</v>
      </c>
      <c r="CN94" s="168" t="str">
        <f t="shared" ca="1" si="339"/>
        <v>-</v>
      </c>
      <c r="CO94" s="168" t="str">
        <f t="shared" ca="1" si="339"/>
        <v>-</v>
      </c>
      <c r="CP94" s="168">
        <f t="shared" ca="1" si="339"/>
        <v>1</v>
      </c>
      <c r="CQ94" s="168">
        <f t="shared" ca="1" si="339"/>
        <v>1</v>
      </c>
      <c r="CR94" s="168">
        <f t="shared" ca="1" si="339"/>
        <v>0</v>
      </c>
      <c r="CS94" s="168" t="str">
        <f t="shared" ca="1" si="339"/>
        <v>-</v>
      </c>
      <c r="CT94" s="168" t="str">
        <f t="shared" ca="1" si="339"/>
        <v>-</v>
      </c>
      <c r="CU94" s="168" t="str">
        <f t="shared" ca="1" si="339"/>
        <v>-</v>
      </c>
      <c r="CV94" s="168" t="str">
        <f t="shared" ca="1" si="339"/>
        <v>-</v>
      </c>
      <c r="CW94" s="168" t="str">
        <f t="shared" ca="1" si="339"/>
        <v>-</v>
      </c>
      <c r="CX94" s="168" t="str">
        <f t="shared" ca="1" si="339"/>
        <v>-</v>
      </c>
      <c r="CY94" s="168" t="str">
        <f t="shared" ca="1" si="339"/>
        <v>-</v>
      </c>
      <c r="CZ94" s="168">
        <f t="shared" ca="1" si="339"/>
        <v>0</v>
      </c>
      <c r="DA94" s="168" t="str">
        <f t="shared" ca="1" si="339"/>
        <v>-</v>
      </c>
      <c r="DB94" s="168" t="str">
        <f t="shared" ca="1" si="336"/>
        <v>-</v>
      </c>
      <c r="DC94" s="168" t="str">
        <f t="shared" ca="1" si="336"/>
        <v>-</v>
      </c>
      <c r="DD94" s="168" t="str">
        <f t="shared" ca="1" si="336"/>
        <v>-</v>
      </c>
      <c r="DE94" s="168" t="str">
        <f t="shared" ca="1" si="336"/>
        <v>-</v>
      </c>
      <c r="DF94" s="168">
        <f t="shared" ca="1" si="336"/>
        <v>0</v>
      </c>
      <c r="DG94" s="168">
        <f t="shared" ca="1" si="336"/>
        <v>0</v>
      </c>
      <c r="DH94" s="168">
        <f t="shared" ca="1" si="336"/>
        <v>0</v>
      </c>
      <c r="DI94" s="168">
        <f t="shared" ca="1" si="336"/>
        <v>0</v>
      </c>
      <c r="DJ94" s="168">
        <f t="shared" ca="1" si="336"/>
        <v>0</v>
      </c>
      <c r="DK94" s="168">
        <f t="shared" ca="1" si="336"/>
        <v>0</v>
      </c>
      <c r="DL94" s="168">
        <f t="shared" ca="1" si="336"/>
        <v>0</v>
      </c>
      <c r="DM94" s="168" t="str">
        <f t="shared" ca="1" si="336"/>
        <v>-</v>
      </c>
      <c r="DN94" s="168" t="str">
        <f t="shared" ca="1" si="336"/>
        <v>-</v>
      </c>
      <c r="DO94" s="168" t="str">
        <f t="shared" ca="1" si="336"/>
        <v>-</v>
      </c>
      <c r="DP94" s="168" t="str">
        <f t="shared" ca="1" si="336"/>
        <v>-</v>
      </c>
      <c r="DQ94" s="168" t="str">
        <f t="shared" ca="1" si="336"/>
        <v>-</v>
      </c>
      <c r="DR94" s="168" t="str">
        <f t="shared" ca="1" si="336"/>
        <v>-</v>
      </c>
      <c r="DS94" s="168" t="str">
        <f t="shared" ca="1" si="336"/>
        <v>-</v>
      </c>
      <c r="DT94" s="168" t="str">
        <f t="shared" ca="1" si="336"/>
        <v>-</v>
      </c>
      <c r="DU94" s="168" t="str">
        <f t="shared" ca="1" si="345"/>
        <v>-</v>
      </c>
      <c r="DV94" s="168" t="str">
        <f t="shared" ca="1" si="345"/>
        <v>-</v>
      </c>
      <c r="DW94" s="168" t="str">
        <f t="shared" ca="1" si="345"/>
        <v>-</v>
      </c>
      <c r="DX94" s="10"/>
      <c r="DY94" s="168">
        <f t="shared" ca="1" si="345"/>
        <v>1</v>
      </c>
      <c r="DZ94" s="168" t="str">
        <f t="shared" ca="1" si="345"/>
        <v>-</v>
      </c>
      <c r="EA94" s="168" t="str">
        <f t="shared" ca="1" si="345"/>
        <v>-</v>
      </c>
      <c r="EB94" s="168" t="str">
        <f t="shared" ca="1" si="345"/>
        <v>-</v>
      </c>
      <c r="EC94" s="168" t="str">
        <f t="shared" ca="1" si="345"/>
        <v>-</v>
      </c>
      <c r="ED94" s="168" t="b">
        <f t="shared" ca="1" si="345"/>
        <v>0</v>
      </c>
      <c r="EE94" s="168" t="str">
        <f t="shared" ca="1" si="345"/>
        <v>-</v>
      </c>
      <c r="EF94" s="168">
        <f t="shared" ca="1" si="345"/>
        <v>0</v>
      </c>
      <c r="EG94" s="168" t="str">
        <f t="shared" ca="1" si="345"/>
        <v>-</v>
      </c>
      <c r="EH94" s="166" cm="1">
        <f t="array" aca="1" ref="EH94" ca="1">INDEX(i.rev,$K94,EH$15)</f>
        <v>1</v>
      </c>
      <c r="EI94" s="168">
        <f t="shared" ca="1" si="347"/>
        <v>0</v>
      </c>
      <c r="EJ94" s="168">
        <f t="shared" ca="1" si="347"/>
        <v>1</v>
      </c>
      <c r="EK94" s="168">
        <f t="shared" ca="1" si="347"/>
        <v>0</v>
      </c>
      <c r="EL94" s="168">
        <f t="shared" ca="1" si="347"/>
        <v>1</v>
      </c>
      <c r="EM94" s="168">
        <f t="shared" ca="1" si="347"/>
        <v>1</v>
      </c>
      <c r="EN94" s="168">
        <f t="shared" ca="1" si="347"/>
        <v>1</v>
      </c>
      <c r="EO94" s="168">
        <f t="shared" ca="1" si="296"/>
        <v>0</v>
      </c>
      <c r="EP94" s="168">
        <f t="shared" ca="1" si="296"/>
        <v>0</v>
      </c>
      <c r="EQ94" s="168">
        <f t="shared" ca="1" si="296"/>
        <v>0</v>
      </c>
      <c r="ER94" s="168">
        <f t="shared" ca="1" si="296"/>
        <v>0</v>
      </c>
      <c r="ES94" s="168">
        <f t="shared" ca="1" si="296"/>
        <v>0</v>
      </c>
      <c r="ET94" s="168">
        <f t="shared" ca="1" si="296"/>
        <v>0</v>
      </c>
      <c r="EU94" s="168">
        <f t="shared" ca="1" si="296"/>
        <v>0</v>
      </c>
      <c r="EV94" s="168">
        <f t="shared" ca="1" si="296"/>
        <v>0</v>
      </c>
      <c r="EW94" s="168">
        <f t="shared" ca="1" si="296"/>
        <v>0</v>
      </c>
      <c r="EX94" s="168">
        <f t="shared" ca="1" si="296"/>
        <v>0</v>
      </c>
      <c r="EY94" s="166" cm="1">
        <f t="array" aca="1" ref="EY94" ca="1">INDEX(i.rev,$K94,EY$15)</f>
        <v>0</v>
      </c>
      <c r="EZ94" s="168">
        <f t="shared" ca="1" si="297"/>
        <v>0</v>
      </c>
      <c r="FA94" s="166" cm="1">
        <f t="array" aca="1" ref="FA94" ca="1">INDEX(i.rev,$K94,FA$15)</f>
        <v>1</v>
      </c>
      <c r="FB94" s="168">
        <f t="shared" ca="1" si="349"/>
        <v>0</v>
      </c>
      <c r="FC94" s="168">
        <f t="shared" ca="1" si="349"/>
        <v>0</v>
      </c>
      <c r="FD94" s="168">
        <f t="shared" ca="1" si="349"/>
        <v>0</v>
      </c>
      <c r="FE94" s="168">
        <f t="shared" ca="1" si="349"/>
        <v>0</v>
      </c>
      <c r="FF94" s="168">
        <f t="shared" ca="1" si="349"/>
        <v>0</v>
      </c>
      <c r="FG94" s="168">
        <f t="shared" ca="1" si="349"/>
        <v>0</v>
      </c>
      <c r="FH94" s="168">
        <f t="shared" ca="1" si="349"/>
        <v>0</v>
      </c>
      <c r="FI94" s="10">
        <f t="shared" si="352"/>
        <v>0.75</v>
      </c>
      <c r="FJ94" s="168" t="str">
        <f t="shared" ca="1" si="337"/>
        <v>-</v>
      </c>
      <c r="FK94" s="168" t="str">
        <f t="shared" ca="1" si="337"/>
        <v>-</v>
      </c>
      <c r="FL94" s="199" t="b">
        <f>TRUE</f>
        <v>1</v>
      </c>
      <c r="FM94" s="201">
        <f t="shared" si="351"/>
        <v>26.25</v>
      </c>
      <c r="FN94" s="168" t="str">
        <f t="shared" ca="1" si="321"/>
        <v>-</v>
      </c>
      <c r="FO94" s="166" t="b">
        <f t="shared" si="223"/>
        <v>0</v>
      </c>
      <c r="FP94" s="166" t="b">
        <f t="shared" si="223"/>
        <v>0</v>
      </c>
      <c r="FQ94" s="166" t="b">
        <f t="shared" si="223"/>
        <v>1</v>
      </c>
      <c r="FR94" s="168">
        <f t="shared" ca="1" si="349"/>
        <v>0</v>
      </c>
      <c r="FS94" s="166">
        <f t="shared" ca="1" si="224"/>
        <v>1</v>
      </c>
      <c r="FT94" s="166">
        <f t="shared" ca="1" si="224"/>
        <v>1</v>
      </c>
      <c r="FU94" s="168" t="str">
        <f t="shared" ca="1" si="349"/>
        <v>-</v>
      </c>
      <c r="FV94" s="168" t="str">
        <f t="shared" ca="1" si="349"/>
        <v>-</v>
      </c>
      <c r="FW94" s="168" t="str">
        <f t="shared" ca="1" si="349"/>
        <v>-</v>
      </c>
      <c r="FX94" s="168" t="str">
        <f t="shared" ca="1" si="349"/>
        <v>-</v>
      </c>
      <c r="FY94" s="168" t="str">
        <f t="shared" ca="1" si="349"/>
        <v>-</v>
      </c>
      <c r="FZ94" s="168" t="str">
        <f t="shared" ca="1" si="349"/>
        <v>-</v>
      </c>
      <c r="GA94" s="168" t="str">
        <f t="shared" ca="1" si="349"/>
        <v>-</v>
      </c>
      <c r="GB94" s="168" t="str">
        <f t="shared" ca="1" si="349"/>
        <v>-</v>
      </c>
      <c r="GC94" s="168" t="str">
        <f t="shared" ca="1" si="349"/>
        <v>-</v>
      </c>
      <c r="GD94" s="168" t="b">
        <f t="shared" ca="1" si="349"/>
        <v>1</v>
      </c>
      <c r="GE94" s="168" t="str">
        <f t="shared" ca="1" si="349"/>
        <v>-</v>
      </c>
      <c r="GF94" s="168" t="str">
        <f t="shared" ca="1" si="349"/>
        <v>-</v>
      </c>
      <c r="GG94" s="168" t="str">
        <f t="shared" ca="1" si="225"/>
        <v>-</v>
      </c>
      <c r="GH94" s="168" t="str">
        <f t="shared" ca="1" si="225"/>
        <v>-</v>
      </c>
      <c r="GI94" s="168" t="str">
        <f t="shared" ca="1" si="225"/>
        <v>-</v>
      </c>
      <c r="GJ94" s="168" t="str">
        <f t="shared" ca="1" si="225"/>
        <v>-</v>
      </c>
      <c r="GK94" s="168" t="str">
        <f t="shared" ca="1" si="225"/>
        <v>-</v>
      </c>
      <c r="GL94" s="168" t="str">
        <f t="shared" ca="1" si="225"/>
        <v>-</v>
      </c>
      <c r="GM94" s="168" t="str">
        <f t="shared" ca="1" si="225"/>
        <v>-</v>
      </c>
      <c r="GN94" s="168" t="str">
        <f t="shared" ca="1" si="225"/>
        <v>-</v>
      </c>
      <c r="GO94" s="168" t="str">
        <f t="shared" ca="1" si="225"/>
        <v>-</v>
      </c>
      <c r="GP94" s="168" t="str">
        <f t="shared" ca="1" si="225"/>
        <v>-</v>
      </c>
      <c r="GQ94" s="168" t="str">
        <f t="shared" ca="1" si="225"/>
        <v>-</v>
      </c>
      <c r="GR94" s="168" t="str">
        <f t="shared" ca="1" si="225"/>
        <v>-</v>
      </c>
      <c r="GS94" s="168">
        <f t="shared" ca="1" si="225"/>
        <v>500</v>
      </c>
      <c r="GT94" s="168">
        <f t="shared" ca="1" si="225"/>
        <v>500</v>
      </c>
      <c r="GU94" s="168" t="str">
        <f t="shared" ca="1" si="225"/>
        <v>-</v>
      </c>
      <c r="GV94" s="168" t="str">
        <f t="shared" ca="1" si="225"/>
        <v>-</v>
      </c>
      <c r="GW94" s="168" t="str">
        <f t="shared" ca="1" si="338"/>
        <v>-</v>
      </c>
      <c r="GX94" s="193" t="b">
        <v>1</v>
      </c>
      <c r="GY94" s="193">
        <v>0</v>
      </c>
      <c r="GZ94" s="193">
        <v>30</v>
      </c>
      <c r="HA94" s="193">
        <v>30</v>
      </c>
      <c r="HB94" s="193">
        <v>0</v>
      </c>
      <c r="HC94" s="193">
        <v>0</v>
      </c>
      <c r="HD94" s="193">
        <v>30</v>
      </c>
      <c r="HE94" s="193">
        <v>0</v>
      </c>
      <c r="HF94" s="193">
        <v>0</v>
      </c>
      <c r="HG94" s="193">
        <v>30</v>
      </c>
      <c r="HH94" s="193">
        <v>30</v>
      </c>
      <c r="HI94" s="193">
        <v>0</v>
      </c>
      <c r="HJ94" s="193">
        <v>0</v>
      </c>
      <c r="HK94" s="193">
        <v>0</v>
      </c>
      <c r="HL94" s="193">
        <v>0</v>
      </c>
      <c r="HM94" s="193">
        <v>0</v>
      </c>
      <c r="HN94" s="193">
        <v>131.36000000000001</v>
      </c>
      <c r="HO94" s="193">
        <v>0</v>
      </c>
      <c r="HP94" s="193">
        <v>131.36000000000001</v>
      </c>
      <c r="HQ94" s="193">
        <v>131.36000000000001</v>
      </c>
      <c r="HR94" s="193">
        <v>0</v>
      </c>
      <c r="HS94" s="193">
        <v>131.36000000000001</v>
      </c>
      <c r="HT94" s="193">
        <v>131.36000000000001</v>
      </c>
      <c r="HU94" s="193">
        <v>0</v>
      </c>
      <c r="HV94" s="193">
        <v>0</v>
      </c>
      <c r="HW94" s="193">
        <v>131.36000000000001</v>
      </c>
      <c r="HX94" s="193">
        <v>131.36000000000001</v>
      </c>
      <c r="HY94" s="193">
        <v>89.55</v>
      </c>
      <c r="HZ94" s="193">
        <v>131.36000000000001</v>
      </c>
      <c r="IA94" s="193">
        <v>89.55</v>
      </c>
      <c r="IB94" s="193">
        <v>150</v>
      </c>
      <c r="IC94" s="193">
        <v>150</v>
      </c>
      <c r="ID94" s="193">
        <v>0</v>
      </c>
      <c r="IE94" s="193">
        <v>0</v>
      </c>
      <c r="IF94" s="193">
        <v>150</v>
      </c>
      <c r="IG94" s="193">
        <v>0</v>
      </c>
      <c r="IH94" s="193">
        <v>0</v>
      </c>
      <c r="II94" s="193">
        <v>150</v>
      </c>
      <c r="IJ94" s="193">
        <v>150</v>
      </c>
      <c r="IK94" s="193">
        <v>0</v>
      </c>
      <c r="IL94" s="193">
        <v>0</v>
      </c>
      <c r="IM94" s="193">
        <v>0</v>
      </c>
      <c r="IN94" s="193">
        <v>0</v>
      </c>
      <c r="IO94" s="193">
        <v>0</v>
      </c>
      <c r="IP94" s="193">
        <v>0</v>
      </c>
      <c r="IQ94" s="193">
        <v>0</v>
      </c>
      <c r="IR94" s="193">
        <v>0</v>
      </c>
      <c r="IS94" s="193">
        <v>0</v>
      </c>
      <c r="IT94" s="193">
        <v>0</v>
      </c>
      <c r="IU94" s="193">
        <v>0</v>
      </c>
      <c r="IV94" s="193">
        <v>0</v>
      </c>
      <c r="IW94" s="193">
        <v>0</v>
      </c>
      <c r="IX94" s="193">
        <v>0</v>
      </c>
      <c r="IY94" s="193">
        <v>0</v>
      </c>
      <c r="IZ94" s="10"/>
      <c r="JA94" s="166">
        <f t="shared" ca="1" si="229"/>
        <v>4.4999999999999998E-2</v>
      </c>
      <c r="JB94" s="166">
        <f t="shared" ca="1" si="230"/>
        <v>4.4999999999999998E-2</v>
      </c>
      <c r="JC94" s="168">
        <f t="shared" ca="1" si="330"/>
        <v>1</v>
      </c>
      <c r="JD94" s="168">
        <f t="shared" ca="1" si="330"/>
        <v>0</v>
      </c>
      <c r="JE94" s="168">
        <f t="shared" ca="1" si="330"/>
        <v>1</v>
      </c>
      <c r="JF94" s="168">
        <f t="shared" ca="1" si="330"/>
        <v>1</v>
      </c>
      <c r="JG94" s="168">
        <f t="shared" ca="1" si="330"/>
        <v>0</v>
      </c>
      <c r="JH94" s="199">
        <v>50</v>
      </c>
      <c r="JI94" s="199">
        <v>50</v>
      </c>
      <c r="JJ94" s="199">
        <v>50</v>
      </c>
      <c r="JK94" s="199">
        <v>50</v>
      </c>
      <c r="JL94" s="166">
        <f t="shared" ca="1" si="299"/>
        <v>1</v>
      </c>
      <c r="JM94" s="166">
        <f t="shared" ca="1" si="300"/>
        <v>1</v>
      </c>
      <c r="JN94" s="166">
        <f t="shared" ca="1" si="301"/>
        <v>1</v>
      </c>
      <c r="JO94" s="166">
        <f t="shared" ca="1" si="232"/>
        <v>1</v>
      </c>
      <c r="JP94" s="166">
        <f t="shared" ca="1" si="232"/>
        <v>1</v>
      </c>
      <c r="JQ94" s="168">
        <f t="shared" ca="1" si="330"/>
        <v>1</v>
      </c>
      <c r="JR94" s="10"/>
      <c r="JS94" s="168">
        <f t="shared" ca="1" si="330"/>
        <v>1</v>
      </c>
      <c r="JT94" s="166">
        <f t="shared" ca="1" si="233"/>
        <v>1</v>
      </c>
      <c r="JU94" s="168">
        <f t="shared" ca="1" si="330"/>
        <v>1</v>
      </c>
      <c r="JV94" s="168">
        <f t="shared" ca="1" si="330"/>
        <v>1</v>
      </c>
      <c r="JW94" s="168">
        <f t="shared" ca="1" si="330"/>
        <v>1</v>
      </c>
      <c r="JX94" s="168">
        <f t="shared" ca="1" si="330"/>
        <v>1</v>
      </c>
      <c r="JY94" s="168">
        <f t="shared" ca="1" si="330"/>
        <v>1</v>
      </c>
      <c r="JZ94" s="168">
        <f t="shared" ca="1" si="330"/>
        <v>1</v>
      </c>
      <c r="KA94" s="166">
        <f t="shared" ca="1" si="234"/>
        <v>1</v>
      </c>
      <c r="KB94" s="166">
        <f t="shared" ca="1" si="235"/>
        <v>1</v>
      </c>
      <c r="KC94" s="166">
        <f t="shared" ca="1" si="236"/>
        <v>1</v>
      </c>
      <c r="KD94" s="166" t="str">
        <f t="shared" ca="1" si="237"/>
        <v>-</v>
      </c>
      <c r="KE94" s="166" t="str">
        <f t="shared" ca="1" si="238"/>
        <v>-</v>
      </c>
      <c r="KF94" s="166" t="str">
        <f t="shared" ca="1" si="239"/>
        <v>-</v>
      </c>
      <c r="KG94" s="166" t="b">
        <f t="shared" ca="1" si="240"/>
        <v>0</v>
      </c>
      <c r="KH94" s="168">
        <f t="shared" ca="1" si="330"/>
        <v>0</v>
      </c>
      <c r="KI94" s="27">
        <v>0</v>
      </c>
    </row>
    <row r="95" spans="1:295" s="148" customFormat="1" outlineLevel="1">
      <c r="A95" s="126">
        <f t="shared" si="350"/>
        <v>90</v>
      </c>
      <c r="B95" s="126">
        <f t="shared" si="292"/>
        <v>13</v>
      </c>
      <c r="C95" s="148">
        <v>103</v>
      </c>
      <c r="D95" s="148" t="s">
        <v>884</v>
      </c>
      <c r="E95" s="148" t="b">
        <v>1</v>
      </c>
      <c r="F95" s="148" t="b">
        <v>0</v>
      </c>
      <c r="G95" s="148" t="b">
        <f t="shared" si="323"/>
        <v>1</v>
      </c>
      <c r="H95" s="144">
        <v>3</v>
      </c>
      <c r="I95" s="32">
        <v>2</v>
      </c>
      <c r="J95" s="144">
        <f t="shared" ca="1" si="343"/>
        <v>1</v>
      </c>
      <c r="K95" s="144">
        <f t="shared" ca="1" si="343"/>
        <v>1</v>
      </c>
      <c r="L95" s="144">
        <f t="shared" ca="1" si="343"/>
        <v>1</v>
      </c>
      <c r="M95" s="144">
        <f t="shared" ca="1" si="343"/>
        <v>1</v>
      </c>
      <c r="N95" s="144">
        <f t="shared" ca="1" si="343"/>
        <v>1</v>
      </c>
      <c r="O95" s="144">
        <f t="shared" ca="1" si="343"/>
        <v>1</v>
      </c>
      <c r="P95" s="144">
        <f t="shared" ca="1" si="343"/>
        <v>1</v>
      </c>
      <c r="Q95" s="144">
        <f t="shared" ca="1" si="343"/>
        <v>1</v>
      </c>
      <c r="R95" s="144">
        <f t="shared" ca="1" si="343"/>
        <v>2</v>
      </c>
      <c r="S95" s="144">
        <f t="shared" ca="1" si="343"/>
        <v>1</v>
      </c>
      <c r="T95" s="144">
        <f t="shared" ca="1" si="343"/>
        <v>1</v>
      </c>
      <c r="U95" s="144">
        <f t="shared" ca="1" si="343"/>
        <v>1</v>
      </c>
      <c r="V95" s="144">
        <f t="shared" ca="1" si="343"/>
        <v>1</v>
      </c>
      <c r="W95" s="144">
        <f t="shared" ca="1" si="343"/>
        <v>1</v>
      </c>
      <c r="X95" s="144">
        <f t="shared" ca="1" si="343"/>
        <v>1</v>
      </c>
      <c r="Y95" s="144">
        <f t="shared" ca="1" si="343"/>
        <v>1</v>
      </c>
      <c r="AA95" s="162" t="str" cm="1">
        <f t="array" aca="1" ref="AA95" ca="1">TEXT(LEFT(OFFSET(AA95,-1,0),5)+1,"00000")&amp;MID(OFFSET(AA95,-1,0),6,FIND(" ",OFFSET(AA95,-1,0),7)-5)
&amp;INDEX(DataMaster!$B$10:$B$12,$I95)&amp;IF($J95=1,""," Risk"&amp;INDEX(i.risk_aversion,$J95,1))&amp;IF($K95=1,""," REV"&amp;INDEX(DataMaster!$B$54:$B$58,$K95))&amp;IF($L95=1,""," Minroe"&amp;INDEX(minroe,$L95))&amp;IF($M95=1,""," Overdraw"&amp;INDEX(overdraw,$M95))
&amp;IF($N95=1,""," Mach"&amp;INDEX(i.mach_option,$N95))
&amp;IF($O95=1,""," Interest"&amp;INDEX(i.interest_rate,$O95))&amp;IF($P95=1,""," Opp cost"&amp;INDEX(i.opp_cost_capital,$P95))&amp;IF($Q95=1,""," Casual_ub"&amp;INDEX(i.casual_ub,$Q95))&amp;IF($R95=1,""," Cropgraze"&amp;INDEX(i.cropgraze_inc,$R95))
&amp;IF($S95=1,""," Yield"&amp;INDEX(i.all_rot_yield,$S95))&amp;IF($T95=1,""," Pasture"&amp;INDEX(i.pasture_prod,$T95))&amp;IF($U95=1,""," Scan"&amp;INDEX(i.scan,$U95))
&amp;IF($JL95=1,""," WP"&amp;TEXT($JL95*100,"000p"))&amp;IF($JM95=1,""," MP"&amp;TEXT($JM95*100,"000p"))&amp;IF($JN95=1,""," GP"&amp;TEXT($JN95*100,"000p"))&amp;IF($JO95=1,""," Can"&amp;TEXT($JO95*100,"000p"))
&amp;" (F"&amp;3+IFERROR(1*$CH95,0)+IFERROR(1*$CI95,0)&amp;3-IFERROR(1*NOT($CK95),0)&amp;"N"&amp;$CP95&amp;$CQ95&amp;")"
&amp;IFERROR(" pas%"&amp;FK95/2130*100,"")&amp;IFERROR(" SR "&amp;FM95/1,"")&amp;IFERROR(" Sup "&amp;FN95/1,"")&amp;IF(JH95=50," 50 percentile prices","")&amp;IFERROR(" Min_sale_age_"&amp;GV95/1,"")&amp;IF($GX95=TRUE," Rot_constrained","")</f>
        <v>612730032 DSP CropgrazeFALSE (F33N11) SR 31.5 50 percentile prices Rot_constrained</v>
      </c>
      <c r="AB95" s="10" t="str">
        <f ca="1">IF(COUNTIF(AA$5:AA95,AA95)=1,"-","Dup")</f>
        <v>-</v>
      </c>
      <c r="AC95" s="10"/>
      <c r="AD95" s="167" t="b">
        <v>0</v>
      </c>
      <c r="AE95" s="167" t="b">
        <v>0</v>
      </c>
      <c r="AF95" s="167" t="b">
        <v>0</v>
      </c>
      <c r="AG95" s="167" t="b">
        <v>0</v>
      </c>
      <c r="AH95" s="167" t="b">
        <v>0</v>
      </c>
      <c r="AI95" s="167" t="b">
        <v>1</v>
      </c>
      <c r="AJ95" s="10"/>
      <c r="AK95" s="166" t="b">
        <f t="shared" si="328"/>
        <v>0</v>
      </c>
      <c r="AL95" s="166" t="str">
        <f t="shared" si="328"/>
        <v>-</v>
      </c>
      <c r="AM95" s="166" t="b">
        <f t="shared" si="328"/>
        <v>0</v>
      </c>
      <c r="AN95" s="166" t="b">
        <f t="shared" si="328"/>
        <v>1</v>
      </c>
      <c r="AO95" s="166" t="b">
        <f t="shared" si="328"/>
        <v>0</v>
      </c>
      <c r="AP95" s="166" t="b">
        <f t="shared" si="328"/>
        <v>0</v>
      </c>
      <c r="AQ95" s="166">
        <f t="shared" ca="1" si="215"/>
        <v>0</v>
      </c>
      <c r="AR95" s="166" t="b">
        <f t="shared" ca="1" si="344"/>
        <v>0</v>
      </c>
      <c r="AS95" s="166" t="b">
        <f t="shared" ca="1" si="344"/>
        <v>0</v>
      </c>
      <c r="AT95" s="166" t="str">
        <f t="shared" ca="1" si="344"/>
        <v>-</v>
      </c>
      <c r="AU95" s="166" t="str">
        <f t="shared" ca="1" si="344"/>
        <v>-</v>
      </c>
      <c r="AV95" s="166" t="str">
        <f t="shared" ca="1" si="344"/>
        <v>-</v>
      </c>
      <c r="AW95" s="10"/>
      <c r="AX95" s="166" t="b">
        <f t="shared" si="217"/>
        <v>1</v>
      </c>
      <c r="AY95" s="168" t="b">
        <f t="shared" ca="1" si="335"/>
        <v>1</v>
      </c>
      <c r="AZ95" s="168" t="b">
        <f t="shared" ca="1" si="335"/>
        <v>1</v>
      </c>
      <c r="BA95" s="167">
        <f t="shared" si="261"/>
        <v>3208</v>
      </c>
      <c r="BB95" s="168" t="str">
        <f t="shared" ca="1" si="335"/>
        <v>-</v>
      </c>
      <c r="BC95" s="168" t="str">
        <f t="shared" ca="1" si="335"/>
        <v>-</v>
      </c>
      <c r="BD95" s="168" t="str">
        <f t="shared" ca="1" si="335"/>
        <v>-</v>
      </c>
      <c r="BE95" s="168" t="str">
        <f t="shared" ca="1" si="335"/>
        <v>-</v>
      </c>
      <c r="BF95" s="168" t="str">
        <f t="shared" ca="1" si="335"/>
        <v>-</v>
      </c>
      <c r="BG95" s="168">
        <f t="shared" ca="1" si="335"/>
        <v>1</v>
      </c>
      <c r="BH95" s="168">
        <f t="shared" ca="1" si="335"/>
        <v>1</v>
      </c>
      <c r="BI95" s="168" t="str">
        <f t="shared" ca="1" si="335"/>
        <v>-</v>
      </c>
      <c r="BJ95" s="168" t="str">
        <f t="shared" ca="1" si="335"/>
        <v>-</v>
      </c>
      <c r="BK95" s="10"/>
      <c r="BL95" s="168" t="str">
        <f t="shared" ca="1" si="335"/>
        <v>-</v>
      </c>
      <c r="BM95" s="168" t="str">
        <f t="shared" ca="1" si="335"/>
        <v>-</v>
      </c>
      <c r="BN95" s="168" t="str">
        <f t="shared" ref="BN95:BV95" ca="1" si="353">OFFSET(BN$5,$B95,0)</f>
        <v>-</v>
      </c>
      <c r="BO95" s="168" t="str">
        <f t="shared" ca="1" si="353"/>
        <v>-</v>
      </c>
      <c r="BP95" s="168" t="str">
        <f t="shared" ca="1" si="353"/>
        <v>-</v>
      </c>
      <c r="BQ95" s="168" t="str">
        <f t="shared" ca="1" si="353"/>
        <v>-</v>
      </c>
      <c r="BR95" s="168" t="str">
        <f t="shared" ca="1" si="353"/>
        <v>-</v>
      </c>
      <c r="BS95" s="168" t="str">
        <f t="shared" ca="1" si="353"/>
        <v>-</v>
      </c>
      <c r="BT95" s="168" t="str">
        <f t="shared" ca="1" si="353"/>
        <v>-</v>
      </c>
      <c r="BU95" s="168" t="str">
        <f t="shared" ca="1" si="353"/>
        <v>-</v>
      </c>
      <c r="BV95" s="168" t="str">
        <f t="shared" ca="1" si="353"/>
        <v>-</v>
      </c>
      <c r="BW95" s="166" t="str" cm="1">
        <f t="array" aca="1" ref="BW95" ca="1">INDEX(i.rev,$K95,BW$15)</f>
        <v>-</v>
      </c>
      <c r="BX95" s="166" t="str" cm="1">
        <f t="array" aca="1" ref="BX95" ca="1">INDEX(i.rev,$K95,BX$15)</f>
        <v>-</v>
      </c>
      <c r="BY95" s="166" t="str" cm="1">
        <f t="array" aca="1" ref="BY95" ca="1">INDEX(i.rev,$K95,BY$15)</f>
        <v>-</v>
      </c>
      <c r="BZ95" s="166" t="str" cm="1">
        <f t="array" aca="1" ref="BZ95" ca="1">INDEX(i.rev,$K95,BZ$15)</f>
        <v>-</v>
      </c>
      <c r="CA95" s="166" t="str" cm="1">
        <f t="array" aca="1" ref="CA95" ca="1">INDEX(i.rev,$K95,CA$15)</f>
        <v>-</v>
      </c>
      <c r="CB95" s="166" t="str" cm="1">
        <f t="array" aca="1" ref="CB95" ca="1">INDEX(i.rev,$K95,CB$15)</f>
        <v>-</v>
      </c>
      <c r="CC95" s="166" t="str" cm="1">
        <f t="array" aca="1" ref="CC95" ca="1">INDEX(i.rev,$K95,CC$15)</f>
        <v>-</v>
      </c>
      <c r="CD95" s="166" t="str" cm="1">
        <f t="array" aca="1" ref="CD95" ca="1">INDEX(i.rev,$K95,CD$15)</f>
        <v>-</v>
      </c>
      <c r="CE95" s="166" t="str" cm="1">
        <f t="array" aca="1" ref="CE95" ca="1">INDEX(i.rev,$K95,CE$15)</f>
        <v>-</v>
      </c>
      <c r="CF95" s="166" t="str" cm="1">
        <f t="array" aca="1" ref="CF95" ca="1">INDEX(i.rev,$K95,CF$15)</f>
        <v>-</v>
      </c>
      <c r="CG95" s="10"/>
      <c r="CH95" s="168" t="str">
        <f t="shared" ca="1" si="339"/>
        <v>-</v>
      </c>
      <c r="CI95" s="168" t="str">
        <f t="shared" ca="1" si="339"/>
        <v>-</v>
      </c>
      <c r="CJ95" s="168" t="str">
        <f t="shared" ca="1" si="339"/>
        <v>-</v>
      </c>
      <c r="CK95" s="168" t="str">
        <f t="shared" ca="1" si="339"/>
        <v>-</v>
      </c>
      <c r="CL95" s="168" t="str">
        <f t="shared" ca="1" si="339"/>
        <v>-</v>
      </c>
      <c r="CM95" s="168" t="str">
        <f t="shared" ca="1" si="339"/>
        <v>-</v>
      </c>
      <c r="CN95" s="168" t="str">
        <f t="shared" ca="1" si="339"/>
        <v>-</v>
      </c>
      <c r="CO95" s="168" t="str">
        <f t="shared" ca="1" si="339"/>
        <v>-</v>
      </c>
      <c r="CP95" s="168">
        <f t="shared" ca="1" si="339"/>
        <v>1</v>
      </c>
      <c r="CQ95" s="168">
        <f t="shared" ca="1" si="339"/>
        <v>1</v>
      </c>
      <c r="CR95" s="168">
        <f t="shared" ca="1" si="339"/>
        <v>0</v>
      </c>
      <c r="CS95" s="168" t="str">
        <f t="shared" ca="1" si="339"/>
        <v>-</v>
      </c>
      <c r="CT95" s="168" t="str">
        <f t="shared" ca="1" si="339"/>
        <v>-</v>
      </c>
      <c r="CU95" s="168" t="str">
        <f t="shared" ca="1" si="339"/>
        <v>-</v>
      </c>
      <c r="CV95" s="168" t="str">
        <f t="shared" ca="1" si="339"/>
        <v>-</v>
      </c>
      <c r="CW95" s="168" t="str">
        <f t="shared" ca="1" si="339"/>
        <v>-</v>
      </c>
      <c r="CX95" s="168" t="str">
        <f t="shared" ca="1" si="339"/>
        <v>-</v>
      </c>
      <c r="CY95" s="168" t="str">
        <f t="shared" ca="1" si="339"/>
        <v>-</v>
      </c>
      <c r="CZ95" s="168">
        <f t="shared" ca="1" si="339"/>
        <v>0</v>
      </c>
      <c r="DA95" s="168" t="str">
        <f t="shared" ca="1" si="339"/>
        <v>-</v>
      </c>
      <c r="DB95" s="168" t="str">
        <f t="shared" ca="1" si="336"/>
        <v>-</v>
      </c>
      <c r="DC95" s="168" t="str">
        <f t="shared" ca="1" si="336"/>
        <v>-</v>
      </c>
      <c r="DD95" s="168" t="str">
        <f t="shared" ca="1" si="336"/>
        <v>-</v>
      </c>
      <c r="DE95" s="168" t="str">
        <f t="shared" ca="1" si="336"/>
        <v>-</v>
      </c>
      <c r="DF95" s="168">
        <f t="shared" ca="1" si="336"/>
        <v>0</v>
      </c>
      <c r="DG95" s="168">
        <f t="shared" ca="1" si="336"/>
        <v>0</v>
      </c>
      <c r="DH95" s="168">
        <f t="shared" ca="1" si="336"/>
        <v>0</v>
      </c>
      <c r="DI95" s="168">
        <f t="shared" ca="1" si="336"/>
        <v>0</v>
      </c>
      <c r="DJ95" s="168">
        <f t="shared" ca="1" si="336"/>
        <v>0</v>
      </c>
      <c r="DK95" s="168">
        <f t="shared" ca="1" si="336"/>
        <v>0</v>
      </c>
      <c r="DL95" s="168">
        <f t="shared" ca="1" si="336"/>
        <v>0</v>
      </c>
      <c r="DM95" s="168" t="str">
        <f t="shared" ca="1" si="336"/>
        <v>-</v>
      </c>
      <c r="DN95" s="168" t="str">
        <f t="shared" ca="1" si="336"/>
        <v>-</v>
      </c>
      <c r="DO95" s="168" t="str">
        <f t="shared" ca="1" si="336"/>
        <v>-</v>
      </c>
      <c r="DP95" s="168" t="str">
        <f t="shared" ca="1" si="336"/>
        <v>-</v>
      </c>
      <c r="DQ95" s="168" t="str">
        <f t="shared" ca="1" si="336"/>
        <v>-</v>
      </c>
      <c r="DR95" s="168" t="str">
        <f t="shared" ca="1" si="336"/>
        <v>-</v>
      </c>
      <c r="DS95" s="168" t="str">
        <f t="shared" ca="1" si="336"/>
        <v>-</v>
      </c>
      <c r="DT95" s="168" t="str">
        <f t="shared" ca="1" si="336"/>
        <v>-</v>
      </c>
      <c r="DU95" s="168" t="str">
        <f t="shared" ca="1" si="345"/>
        <v>-</v>
      </c>
      <c r="DV95" s="168" t="str">
        <f t="shared" ca="1" si="345"/>
        <v>-</v>
      </c>
      <c r="DW95" s="168" t="str">
        <f t="shared" ca="1" si="345"/>
        <v>-</v>
      </c>
      <c r="DX95" s="10"/>
      <c r="DY95" s="168">
        <f t="shared" ca="1" si="345"/>
        <v>1</v>
      </c>
      <c r="DZ95" s="168" t="str">
        <f t="shared" ca="1" si="345"/>
        <v>-</v>
      </c>
      <c r="EA95" s="168" t="str">
        <f t="shared" ca="1" si="345"/>
        <v>-</v>
      </c>
      <c r="EB95" s="168" t="str">
        <f t="shared" ca="1" si="345"/>
        <v>-</v>
      </c>
      <c r="EC95" s="168" t="str">
        <f t="shared" ca="1" si="345"/>
        <v>-</v>
      </c>
      <c r="ED95" s="168" t="b">
        <f t="shared" ca="1" si="345"/>
        <v>0</v>
      </c>
      <c r="EE95" s="168" t="str">
        <f t="shared" ca="1" si="345"/>
        <v>-</v>
      </c>
      <c r="EF95" s="168">
        <f t="shared" ca="1" si="345"/>
        <v>0</v>
      </c>
      <c r="EG95" s="168" t="str">
        <f t="shared" ca="1" si="345"/>
        <v>-</v>
      </c>
      <c r="EH95" s="166" cm="1">
        <f t="array" aca="1" ref="EH95" ca="1">INDEX(i.rev,$K95,EH$15)</f>
        <v>1</v>
      </c>
      <c r="EI95" s="168">
        <f t="shared" ca="1" si="347"/>
        <v>0</v>
      </c>
      <c r="EJ95" s="168">
        <f t="shared" ca="1" si="347"/>
        <v>1</v>
      </c>
      <c r="EK95" s="168">
        <f t="shared" ca="1" si="347"/>
        <v>0</v>
      </c>
      <c r="EL95" s="168">
        <f t="shared" ca="1" si="347"/>
        <v>1</v>
      </c>
      <c r="EM95" s="168">
        <f t="shared" ca="1" si="347"/>
        <v>1</v>
      </c>
      <c r="EN95" s="168">
        <f t="shared" ca="1" si="347"/>
        <v>1</v>
      </c>
      <c r="EO95" s="168">
        <f t="shared" ca="1" si="296"/>
        <v>0</v>
      </c>
      <c r="EP95" s="168">
        <f t="shared" ca="1" si="296"/>
        <v>0</v>
      </c>
      <c r="EQ95" s="168">
        <f t="shared" ca="1" si="296"/>
        <v>0</v>
      </c>
      <c r="ER95" s="168">
        <f t="shared" ca="1" si="296"/>
        <v>0</v>
      </c>
      <c r="ES95" s="168">
        <f t="shared" ca="1" si="296"/>
        <v>0</v>
      </c>
      <c r="ET95" s="168">
        <f t="shared" ca="1" si="296"/>
        <v>0</v>
      </c>
      <c r="EU95" s="168">
        <f t="shared" ca="1" si="296"/>
        <v>0</v>
      </c>
      <c r="EV95" s="168">
        <f t="shared" ca="1" si="296"/>
        <v>0</v>
      </c>
      <c r="EW95" s="168">
        <f t="shared" ca="1" si="296"/>
        <v>0</v>
      </c>
      <c r="EX95" s="168">
        <f t="shared" ca="1" si="296"/>
        <v>0</v>
      </c>
      <c r="EY95" s="166" cm="1">
        <f t="array" aca="1" ref="EY95" ca="1">INDEX(i.rev,$K95,EY$15)</f>
        <v>0</v>
      </c>
      <c r="EZ95" s="168">
        <f t="shared" ca="1" si="297"/>
        <v>0</v>
      </c>
      <c r="FA95" s="166" cm="1">
        <f t="array" aca="1" ref="FA95" ca="1">INDEX(i.rev,$K95,FA$15)</f>
        <v>1</v>
      </c>
      <c r="FB95" s="168">
        <f t="shared" ca="1" si="349"/>
        <v>0</v>
      </c>
      <c r="FC95" s="168">
        <f t="shared" ca="1" si="349"/>
        <v>0</v>
      </c>
      <c r="FD95" s="168">
        <f t="shared" ca="1" si="349"/>
        <v>0</v>
      </c>
      <c r="FE95" s="168">
        <f t="shared" ca="1" si="349"/>
        <v>0</v>
      </c>
      <c r="FF95" s="168">
        <f t="shared" ca="1" si="349"/>
        <v>0</v>
      </c>
      <c r="FG95" s="168">
        <f t="shared" ca="1" si="349"/>
        <v>0</v>
      </c>
      <c r="FH95" s="168">
        <f t="shared" ca="1" si="349"/>
        <v>0</v>
      </c>
      <c r="FI95" s="10">
        <f t="shared" si="352"/>
        <v>0.9</v>
      </c>
      <c r="FJ95" s="168" t="str">
        <f t="shared" ca="1" si="337"/>
        <v>-</v>
      </c>
      <c r="FK95" s="168" t="str">
        <f t="shared" ca="1" si="337"/>
        <v>-</v>
      </c>
      <c r="FL95" s="199" t="b">
        <f>TRUE</f>
        <v>1</v>
      </c>
      <c r="FM95" s="201">
        <f t="shared" si="351"/>
        <v>31.5</v>
      </c>
      <c r="FN95" s="168" t="str">
        <f t="shared" ca="1" si="321"/>
        <v>-</v>
      </c>
      <c r="FO95" s="166" t="b">
        <f t="shared" si="223"/>
        <v>0</v>
      </c>
      <c r="FP95" s="166" t="b">
        <f t="shared" si="223"/>
        <v>0</v>
      </c>
      <c r="FQ95" s="166" t="b">
        <f t="shared" si="223"/>
        <v>1</v>
      </c>
      <c r="FR95" s="168">
        <f t="shared" ca="1" si="349"/>
        <v>0</v>
      </c>
      <c r="FS95" s="166">
        <f t="shared" ca="1" si="224"/>
        <v>1</v>
      </c>
      <c r="FT95" s="166">
        <f t="shared" ca="1" si="224"/>
        <v>1</v>
      </c>
      <c r="FU95" s="168" t="str">
        <f t="shared" ca="1" si="349"/>
        <v>-</v>
      </c>
      <c r="FV95" s="168" t="str">
        <f t="shared" ca="1" si="349"/>
        <v>-</v>
      </c>
      <c r="FW95" s="168" t="str">
        <f t="shared" ca="1" si="349"/>
        <v>-</v>
      </c>
      <c r="FX95" s="168" t="str">
        <f t="shared" ca="1" si="349"/>
        <v>-</v>
      </c>
      <c r="FY95" s="168" t="str">
        <f t="shared" ca="1" si="349"/>
        <v>-</v>
      </c>
      <c r="FZ95" s="168" t="str">
        <f t="shared" ca="1" si="349"/>
        <v>-</v>
      </c>
      <c r="GA95" s="168" t="str">
        <f t="shared" ca="1" si="349"/>
        <v>-</v>
      </c>
      <c r="GB95" s="168" t="str">
        <f t="shared" ca="1" si="349"/>
        <v>-</v>
      </c>
      <c r="GC95" s="168" t="str">
        <f t="shared" ca="1" si="349"/>
        <v>-</v>
      </c>
      <c r="GD95" s="168" t="b">
        <f t="shared" ca="1" si="349"/>
        <v>1</v>
      </c>
      <c r="GE95" s="168" t="str">
        <f t="shared" ca="1" si="349"/>
        <v>-</v>
      </c>
      <c r="GF95" s="168" t="str">
        <f t="shared" ca="1" si="349"/>
        <v>-</v>
      </c>
      <c r="GG95" s="168" t="str">
        <f t="shared" ca="1" si="225"/>
        <v>-</v>
      </c>
      <c r="GH95" s="168" t="str">
        <f t="shared" ca="1" si="225"/>
        <v>-</v>
      </c>
      <c r="GI95" s="168" t="str">
        <f t="shared" ca="1" si="225"/>
        <v>-</v>
      </c>
      <c r="GJ95" s="168" t="str">
        <f t="shared" ca="1" si="225"/>
        <v>-</v>
      </c>
      <c r="GK95" s="168" t="str">
        <f t="shared" ca="1" si="225"/>
        <v>-</v>
      </c>
      <c r="GL95" s="168" t="str">
        <f t="shared" ca="1" si="225"/>
        <v>-</v>
      </c>
      <c r="GM95" s="168" t="str">
        <f t="shared" ca="1" si="225"/>
        <v>-</v>
      </c>
      <c r="GN95" s="168" t="str">
        <f t="shared" ca="1" si="225"/>
        <v>-</v>
      </c>
      <c r="GO95" s="168" t="str">
        <f t="shared" ca="1" si="225"/>
        <v>-</v>
      </c>
      <c r="GP95" s="168" t="str">
        <f t="shared" ca="1" si="225"/>
        <v>-</v>
      </c>
      <c r="GQ95" s="168" t="str">
        <f t="shared" ca="1" si="225"/>
        <v>-</v>
      </c>
      <c r="GR95" s="168" t="str">
        <f t="shared" ca="1" si="225"/>
        <v>-</v>
      </c>
      <c r="GS95" s="168">
        <f t="shared" ca="1" si="225"/>
        <v>500</v>
      </c>
      <c r="GT95" s="168">
        <f t="shared" ca="1" si="225"/>
        <v>500</v>
      </c>
      <c r="GU95" s="168" t="str">
        <f t="shared" ca="1" si="225"/>
        <v>-</v>
      </c>
      <c r="GV95" s="168" t="str">
        <f t="shared" ca="1" si="225"/>
        <v>-</v>
      </c>
      <c r="GW95" s="168" t="str">
        <f t="shared" ca="1" si="338"/>
        <v>-</v>
      </c>
      <c r="GX95" s="193" t="b">
        <v>1</v>
      </c>
      <c r="GY95" s="193">
        <v>0</v>
      </c>
      <c r="GZ95" s="193">
        <v>30</v>
      </c>
      <c r="HA95" s="193">
        <v>30</v>
      </c>
      <c r="HB95" s="193">
        <v>0</v>
      </c>
      <c r="HC95" s="193">
        <v>0</v>
      </c>
      <c r="HD95" s="193">
        <v>30</v>
      </c>
      <c r="HE95" s="193">
        <v>0</v>
      </c>
      <c r="HF95" s="193">
        <v>0</v>
      </c>
      <c r="HG95" s="193">
        <v>30</v>
      </c>
      <c r="HH95" s="193">
        <v>30</v>
      </c>
      <c r="HI95" s="193">
        <v>0</v>
      </c>
      <c r="HJ95" s="193">
        <v>0</v>
      </c>
      <c r="HK95" s="193">
        <v>0</v>
      </c>
      <c r="HL95" s="193">
        <v>0</v>
      </c>
      <c r="HM95" s="193">
        <v>0</v>
      </c>
      <c r="HN95" s="193">
        <v>131.36000000000001</v>
      </c>
      <c r="HO95" s="193">
        <v>0</v>
      </c>
      <c r="HP95" s="193">
        <v>131.36000000000001</v>
      </c>
      <c r="HQ95" s="193">
        <v>131.36000000000001</v>
      </c>
      <c r="HR95" s="193">
        <v>0</v>
      </c>
      <c r="HS95" s="193">
        <v>131.36000000000001</v>
      </c>
      <c r="HT95" s="193">
        <v>131.36000000000001</v>
      </c>
      <c r="HU95" s="193">
        <v>0</v>
      </c>
      <c r="HV95" s="193">
        <v>0</v>
      </c>
      <c r="HW95" s="193">
        <v>131.36000000000001</v>
      </c>
      <c r="HX95" s="193">
        <v>131.36000000000001</v>
      </c>
      <c r="HY95" s="193">
        <v>89.55</v>
      </c>
      <c r="HZ95" s="193">
        <v>131.36000000000001</v>
      </c>
      <c r="IA95" s="193">
        <v>89.55</v>
      </c>
      <c r="IB95" s="193">
        <v>150</v>
      </c>
      <c r="IC95" s="193">
        <v>150</v>
      </c>
      <c r="ID95" s="193">
        <v>0</v>
      </c>
      <c r="IE95" s="193">
        <v>0</v>
      </c>
      <c r="IF95" s="193">
        <v>150</v>
      </c>
      <c r="IG95" s="193">
        <v>0</v>
      </c>
      <c r="IH95" s="193">
        <v>0</v>
      </c>
      <c r="II95" s="193">
        <v>150</v>
      </c>
      <c r="IJ95" s="193">
        <v>150</v>
      </c>
      <c r="IK95" s="193">
        <v>0</v>
      </c>
      <c r="IL95" s="193">
        <v>0</v>
      </c>
      <c r="IM95" s="193">
        <v>0</v>
      </c>
      <c r="IN95" s="193">
        <v>0</v>
      </c>
      <c r="IO95" s="193">
        <v>0</v>
      </c>
      <c r="IP95" s="193">
        <v>0</v>
      </c>
      <c r="IQ95" s="193">
        <v>0</v>
      </c>
      <c r="IR95" s="193">
        <v>0</v>
      </c>
      <c r="IS95" s="193">
        <v>0</v>
      </c>
      <c r="IT95" s="193">
        <v>0</v>
      </c>
      <c r="IU95" s="193">
        <v>0</v>
      </c>
      <c r="IV95" s="193">
        <v>0</v>
      </c>
      <c r="IW95" s="193">
        <v>0</v>
      </c>
      <c r="IX95" s="193">
        <v>0</v>
      </c>
      <c r="IY95" s="193">
        <v>0</v>
      </c>
      <c r="IZ95" s="10"/>
      <c r="JA95" s="166">
        <f t="shared" ca="1" si="229"/>
        <v>4.4999999999999998E-2</v>
      </c>
      <c r="JB95" s="166">
        <f t="shared" ca="1" si="230"/>
        <v>4.4999999999999998E-2</v>
      </c>
      <c r="JC95" s="168">
        <f t="shared" ca="1" si="330"/>
        <v>1</v>
      </c>
      <c r="JD95" s="168">
        <f t="shared" ca="1" si="330"/>
        <v>0</v>
      </c>
      <c r="JE95" s="168">
        <f t="shared" ca="1" si="330"/>
        <v>1</v>
      </c>
      <c r="JF95" s="168">
        <f t="shared" ca="1" si="330"/>
        <v>1</v>
      </c>
      <c r="JG95" s="168">
        <f t="shared" ca="1" si="330"/>
        <v>0</v>
      </c>
      <c r="JH95" s="199">
        <v>50</v>
      </c>
      <c r="JI95" s="199">
        <v>50</v>
      </c>
      <c r="JJ95" s="199">
        <v>50</v>
      </c>
      <c r="JK95" s="199">
        <v>50</v>
      </c>
      <c r="JL95" s="166">
        <f t="shared" ca="1" si="299"/>
        <v>1</v>
      </c>
      <c r="JM95" s="166">
        <f t="shared" ca="1" si="300"/>
        <v>1</v>
      </c>
      <c r="JN95" s="166">
        <f t="shared" ca="1" si="301"/>
        <v>1</v>
      </c>
      <c r="JO95" s="166">
        <f t="shared" ca="1" si="232"/>
        <v>1</v>
      </c>
      <c r="JP95" s="166">
        <f t="shared" ca="1" si="232"/>
        <v>1</v>
      </c>
      <c r="JQ95" s="168">
        <f t="shared" ca="1" si="330"/>
        <v>1</v>
      </c>
      <c r="JR95" s="10"/>
      <c r="JS95" s="168">
        <f t="shared" ca="1" si="330"/>
        <v>1</v>
      </c>
      <c r="JT95" s="166">
        <f t="shared" ca="1" si="233"/>
        <v>1</v>
      </c>
      <c r="JU95" s="168">
        <f t="shared" ca="1" si="330"/>
        <v>1</v>
      </c>
      <c r="JV95" s="168">
        <f t="shared" ca="1" si="330"/>
        <v>1</v>
      </c>
      <c r="JW95" s="168">
        <f t="shared" ca="1" si="330"/>
        <v>1</v>
      </c>
      <c r="JX95" s="168">
        <f t="shared" ca="1" si="330"/>
        <v>1</v>
      </c>
      <c r="JY95" s="168">
        <f t="shared" ca="1" si="330"/>
        <v>1</v>
      </c>
      <c r="JZ95" s="168">
        <f t="shared" ca="1" si="330"/>
        <v>1</v>
      </c>
      <c r="KA95" s="166">
        <f t="shared" ca="1" si="234"/>
        <v>1</v>
      </c>
      <c r="KB95" s="166">
        <f t="shared" ca="1" si="235"/>
        <v>1</v>
      </c>
      <c r="KC95" s="166">
        <f t="shared" ca="1" si="236"/>
        <v>1</v>
      </c>
      <c r="KD95" s="166" t="str">
        <f t="shared" ca="1" si="237"/>
        <v>-</v>
      </c>
      <c r="KE95" s="166" t="str">
        <f t="shared" ca="1" si="238"/>
        <v>-</v>
      </c>
      <c r="KF95" s="166" t="str">
        <f t="shared" ca="1" si="239"/>
        <v>-</v>
      </c>
      <c r="KG95" s="166" t="b">
        <f t="shared" ca="1" si="240"/>
        <v>0</v>
      </c>
      <c r="KH95" s="168">
        <f t="shared" ca="1" si="330"/>
        <v>0</v>
      </c>
      <c r="KI95" s="27">
        <v>0</v>
      </c>
    </row>
    <row r="96" spans="1:295" s="148" customFormat="1" outlineLevel="1">
      <c r="A96" s="126">
        <f t="shared" si="350"/>
        <v>91</v>
      </c>
      <c r="B96" s="126">
        <f t="shared" si="292"/>
        <v>13</v>
      </c>
      <c r="C96" s="148">
        <v>104</v>
      </c>
      <c r="D96" s="148" t="s">
        <v>884</v>
      </c>
      <c r="E96" s="148" t="b">
        <v>1</v>
      </c>
      <c r="F96" s="148" t="b">
        <v>0</v>
      </c>
      <c r="G96" s="148" t="b">
        <f t="shared" si="323"/>
        <v>1</v>
      </c>
      <c r="H96" s="144">
        <v>3</v>
      </c>
      <c r="I96" s="32">
        <v>2</v>
      </c>
      <c r="J96" s="144">
        <f t="shared" ca="1" si="343"/>
        <v>1</v>
      </c>
      <c r="K96" s="144">
        <f t="shared" ca="1" si="343"/>
        <v>1</v>
      </c>
      <c r="L96" s="144">
        <f t="shared" ca="1" si="343"/>
        <v>1</v>
      </c>
      <c r="M96" s="144">
        <f t="shared" ca="1" si="343"/>
        <v>1</v>
      </c>
      <c r="N96" s="144">
        <f t="shared" ca="1" si="343"/>
        <v>1</v>
      </c>
      <c r="O96" s="144">
        <f t="shared" ca="1" si="343"/>
        <v>1</v>
      </c>
      <c r="P96" s="144">
        <f t="shared" ca="1" si="343"/>
        <v>1</v>
      </c>
      <c r="Q96" s="144">
        <f t="shared" ca="1" si="343"/>
        <v>1</v>
      </c>
      <c r="R96" s="144">
        <f t="shared" ca="1" si="343"/>
        <v>2</v>
      </c>
      <c r="S96" s="144">
        <f t="shared" ca="1" si="343"/>
        <v>1</v>
      </c>
      <c r="T96" s="199">
        <v>2</v>
      </c>
      <c r="U96" s="144">
        <f t="shared" ca="1" si="343"/>
        <v>1</v>
      </c>
      <c r="V96" s="144">
        <f t="shared" ca="1" si="343"/>
        <v>1</v>
      </c>
      <c r="W96" s="144">
        <f t="shared" ca="1" si="343"/>
        <v>1</v>
      </c>
      <c r="X96" s="144">
        <f t="shared" ca="1" si="343"/>
        <v>1</v>
      </c>
      <c r="Y96" s="144">
        <f t="shared" ca="1" si="343"/>
        <v>1</v>
      </c>
      <c r="AA96" s="162" t="str" cm="1">
        <f t="array" aca="1" ref="AA96" ca="1">TEXT(LEFT(OFFSET(AA96,-1,0),5)+1,"00000")&amp;MID(OFFSET(AA96,-1,0),6,FIND(" ",OFFSET(AA96,-1,0),7)-5)
&amp;INDEX(DataMaster!$B$10:$B$12,$I96)&amp;IF($J96=1,""," Risk"&amp;INDEX(i.risk_aversion,$J96,1))&amp;IF($K96=1,""," REV"&amp;INDEX(DataMaster!$B$54:$B$58,$K96))&amp;IF($L96=1,""," Minroe"&amp;INDEX(minroe,$L96))&amp;IF($M96=1,""," Overdraw"&amp;INDEX(overdraw,$M96))
&amp;IF($N96=1,""," Mach"&amp;INDEX(i.mach_option,$N96))
&amp;IF($O96=1,""," Interest"&amp;INDEX(i.interest_rate,$O96))&amp;IF($P96=1,""," Opp cost"&amp;INDEX(i.opp_cost_capital,$P96))&amp;IF($Q96=1,""," Casual_ub"&amp;INDEX(i.casual_ub,$Q96))&amp;IF($R96=1,""," Cropgraze"&amp;INDEX(i.cropgraze_inc,$R96))
&amp;IF($S96=1,""," Yield"&amp;INDEX(i.all_rot_yield,$S96))&amp;IF($T96=1,""," Pasture"&amp;INDEX(i.pasture_prod,$T96))&amp;IF($U96=1,""," Scan"&amp;INDEX(i.scan,$U96))
&amp;IF($JL96=1,""," WP"&amp;TEXT($JL96*100,"000p"))&amp;IF($JM96=1,""," MP"&amp;TEXT($JM96*100,"000p"))&amp;IF($JN96=1,""," GP"&amp;TEXT($JN96*100,"000p"))&amp;IF($JO96=1,""," Can"&amp;TEXT($JO96*100,"000p"))
&amp;" (F"&amp;3+IFERROR(1*$CH96,0)+IFERROR(1*$CI96,0)&amp;3-IFERROR(1*NOT($CK96),0)&amp;"N"&amp;$CP96&amp;$CQ96&amp;")"
&amp;IFERROR(" pas%"&amp;FK96/2130*100,"")&amp;IFERROR(" SR "&amp;FM96/1,"")&amp;IFERROR(" Sup "&amp;FN96/1,"")&amp;IF(JH96=50," 50 percentile prices","")&amp;IFERROR(" Min_sale_age_"&amp;GV96/1,"")&amp;IF($GX96=TRUE," Rot_constrained","")</f>
        <v>612740032 DSP CropgrazeFALSE Pasture0.85 (F33N11) SR 5.25 Rot_constrained</v>
      </c>
      <c r="AB96" s="10" t="str">
        <f ca="1">IF(COUNTIF(AA$5:AA96,AA96)=1,"-","Dup")</f>
        <v>-</v>
      </c>
      <c r="AC96" s="10"/>
      <c r="AD96" s="167" t="b">
        <v>0</v>
      </c>
      <c r="AE96" s="167" t="b">
        <v>0</v>
      </c>
      <c r="AF96" s="167" t="b">
        <v>0</v>
      </c>
      <c r="AG96" s="167" t="b">
        <v>0</v>
      </c>
      <c r="AH96" s="167" t="b">
        <v>0</v>
      </c>
      <c r="AI96" s="167" t="b">
        <v>1</v>
      </c>
      <c r="AJ96" s="10"/>
      <c r="AK96" s="166" t="b">
        <f t="shared" ref="AK96:AP111" si="354">INDEX(model_structure,$I96,AK$15)</f>
        <v>0</v>
      </c>
      <c r="AL96" s="166" t="str">
        <f t="shared" si="354"/>
        <v>-</v>
      </c>
      <c r="AM96" s="166" t="b">
        <f t="shared" si="354"/>
        <v>0</v>
      </c>
      <c r="AN96" s="166" t="b">
        <f t="shared" si="354"/>
        <v>1</v>
      </c>
      <c r="AO96" s="166" t="b">
        <f t="shared" si="354"/>
        <v>0</v>
      </c>
      <c r="AP96" s="166" t="b">
        <f t="shared" si="354"/>
        <v>0</v>
      </c>
      <c r="AQ96" s="166">
        <f t="shared" ca="1" si="215"/>
        <v>0</v>
      </c>
      <c r="AR96" s="166" t="b">
        <f t="shared" ca="1" si="344"/>
        <v>0</v>
      </c>
      <c r="AS96" s="166" t="b">
        <f t="shared" ca="1" si="344"/>
        <v>0</v>
      </c>
      <c r="AT96" s="166" t="str">
        <f t="shared" ca="1" si="344"/>
        <v>-</v>
      </c>
      <c r="AU96" s="166" t="str">
        <f t="shared" ca="1" si="344"/>
        <v>-</v>
      </c>
      <c r="AV96" s="166" t="str">
        <f t="shared" ca="1" si="344"/>
        <v>-</v>
      </c>
      <c r="AW96" s="10"/>
      <c r="AX96" s="166" t="b">
        <f t="shared" si="217"/>
        <v>1</v>
      </c>
      <c r="AY96" s="168" t="b">
        <f t="shared" ref="AY96:BV107" ca="1" si="355">OFFSET(AY$5,$B96,0)</f>
        <v>1</v>
      </c>
      <c r="AZ96" s="168" t="b">
        <f t="shared" ca="1" si="355"/>
        <v>1</v>
      </c>
      <c r="BA96" s="167">
        <f t="shared" si="261"/>
        <v>3208</v>
      </c>
      <c r="BB96" s="168" t="str">
        <f t="shared" ca="1" si="355"/>
        <v>-</v>
      </c>
      <c r="BC96" s="168" t="str">
        <f t="shared" ca="1" si="355"/>
        <v>-</v>
      </c>
      <c r="BD96" s="168" t="str">
        <f t="shared" ca="1" si="355"/>
        <v>-</v>
      </c>
      <c r="BE96" s="168" t="str">
        <f t="shared" ca="1" si="355"/>
        <v>-</v>
      </c>
      <c r="BF96" s="168" t="str">
        <f t="shared" ca="1" si="355"/>
        <v>-</v>
      </c>
      <c r="BG96" s="168">
        <f t="shared" ca="1" si="355"/>
        <v>1</v>
      </c>
      <c r="BH96" s="168">
        <f t="shared" ca="1" si="355"/>
        <v>1</v>
      </c>
      <c r="BI96" s="168" t="str">
        <f t="shared" ca="1" si="355"/>
        <v>-</v>
      </c>
      <c r="BJ96" s="168" t="str">
        <f t="shared" ca="1" si="355"/>
        <v>-</v>
      </c>
      <c r="BK96" s="10"/>
      <c r="BL96" s="168" t="str">
        <f t="shared" ca="1" si="355"/>
        <v>-</v>
      </c>
      <c r="BM96" s="168" t="str">
        <f t="shared" ca="1" si="355"/>
        <v>-</v>
      </c>
      <c r="BN96" s="168" t="str">
        <f t="shared" ca="1" si="355"/>
        <v>-</v>
      </c>
      <c r="BO96" s="168" t="str">
        <f t="shared" ca="1" si="355"/>
        <v>-</v>
      </c>
      <c r="BP96" s="168" t="str">
        <f t="shared" ca="1" si="355"/>
        <v>-</v>
      </c>
      <c r="BQ96" s="168" t="str">
        <f t="shared" ca="1" si="355"/>
        <v>-</v>
      </c>
      <c r="BR96" s="168" t="str">
        <f t="shared" ca="1" si="355"/>
        <v>-</v>
      </c>
      <c r="BS96" s="168" t="str">
        <f t="shared" ca="1" si="355"/>
        <v>-</v>
      </c>
      <c r="BT96" s="168" t="str">
        <f t="shared" ca="1" si="355"/>
        <v>-</v>
      </c>
      <c r="BU96" s="168" t="str">
        <f t="shared" ca="1" si="355"/>
        <v>-</v>
      </c>
      <c r="BV96" s="168" t="str">
        <f t="shared" ca="1" si="355"/>
        <v>-</v>
      </c>
      <c r="BW96" s="166" t="str" cm="1">
        <f t="array" aca="1" ref="BW96" ca="1">INDEX(i.rev,$K96,BW$15)</f>
        <v>-</v>
      </c>
      <c r="BX96" s="166" t="str" cm="1">
        <f t="array" aca="1" ref="BX96" ca="1">INDEX(i.rev,$K96,BX$15)</f>
        <v>-</v>
      </c>
      <c r="BY96" s="166" t="str" cm="1">
        <f t="array" aca="1" ref="BY96" ca="1">INDEX(i.rev,$K96,BY$15)</f>
        <v>-</v>
      </c>
      <c r="BZ96" s="166" t="str" cm="1">
        <f t="array" aca="1" ref="BZ96" ca="1">INDEX(i.rev,$K96,BZ$15)</f>
        <v>-</v>
      </c>
      <c r="CA96" s="166" t="str" cm="1">
        <f t="array" aca="1" ref="CA96" ca="1">INDEX(i.rev,$K96,CA$15)</f>
        <v>-</v>
      </c>
      <c r="CB96" s="166" t="str" cm="1">
        <f t="array" aca="1" ref="CB96" ca="1">INDEX(i.rev,$K96,CB$15)</f>
        <v>-</v>
      </c>
      <c r="CC96" s="166" t="str" cm="1">
        <f t="array" aca="1" ref="CC96" ca="1">INDEX(i.rev,$K96,CC$15)</f>
        <v>-</v>
      </c>
      <c r="CD96" s="166" t="str" cm="1">
        <f t="array" aca="1" ref="CD96" ca="1">INDEX(i.rev,$K96,CD$15)</f>
        <v>-</v>
      </c>
      <c r="CE96" s="166" t="str" cm="1">
        <f t="array" aca="1" ref="CE96" ca="1">INDEX(i.rev,$K96,CE$15)</f>
        <v>-</v>
      </c>
      <c r="CF96" s="166" t="str" cm="1">
        <f t="array" aca="1" ref="CF96" ca="1">INDEX(i.rev,$K96,CF$15)</f>
        <v>-</v>
      </c>
      <c r="CG96" s="10"/>
      <c r="CH96" s="168" t="str">
        <f t="shared" ca="1" si="339"/>
        <v>-</v>
      </c>
      <c r="CI96" s="168" t="str">
        <f t="shared" ca="1" si="339"/>
        <v>-</v>
      </c>
      <c r="CJ96" s="168" t="str">
        <f t="shared" ca="1" si="339"/>
        <v>-</v>
      </c>
      <c r="CK96" s="168" t="str">
        <f t="shared" ca="1" si="339"/>
        <v>-</v>
      </c>
      <c r="CL96" s="168" t="str">
        <f t="shared" ca="1" si="339"/>
        <v>-</v>
      </c>
      <c r="CM96" s="168" t="str">
        <f t="shared" ca="1" si="339"/>
        <v>-</v>
      </c>
      <c r="CN96" s="168" t="str">
        <f t="shared" ca="1" si="339"/>
        <v>-</v>
      </c>
      <c r="CO96" s="168" t="str">
        <f t="shared" ca="1" si="339"/>
        <v>-</v>
      </c>
      <c r="CP96" s="168">
        <f t="shared" ca="1" si="339"/>
        <v>1</v>
      </c>
      <c r="CQ96" s="168">
        <f t="shared" ca="1" si="339"/>
        <v>1</v>
      </c>
      <c r="CR96" s="168">
        <f t="shared" ca="1" si="339"/>
        <v>0</v>
      </c>
      <c r="CS96" s="168" t="str">
        <f t="shared" ca="1" si="339"/>
        <v>-</v>
      </c>
      <c r="CT96" s="168" t="str">
        <f t="shared" ca="1" si="339"/>
        <v>-</v>
      </c>
      <c r="CU96" s="168" t="str">
        <f t="shared" ca="1" si="339"/>
        <v>-</v>
      </c>
      <c r="CV96" s="168" t="str">
        <f t="shared" ca="1" si="339"/>
        <v>-</v>
      </c>
      <c r="CW96" s="168" t="str">
        <f t="shared" ca="1" si="339"/>
        <v>-</v>
      </c>
      <c r="CX96" s="168" t="str">
        <f t="shared" ca="1" si="339"/>
        <v>-</v>
      </c>
      <c r="CY96" s="168" t="str">
        <f t="shared" ca="1" si="339"/>
        <v>-</v>
      </c>
      <c r="CZ96" s="168">
        <f t="shared" ca="1" si="339"/>
        <v>0</v>
      </c>
      <c r="DA96" s="168" t="str">
        <f t="shared" ca="1" si="339"/>
        <v>-</v>
      </c>
      <c r="DB96" s="168" t="str">
        <f t="shared" ca="1" si="336"/>
        <v>-</v>
      </c>
      <c r="DC96" s="168" t="str">
        <f t="shared" ca="1" si="336"/>
        <v>-</v>
      </c>
      <c r="DD96" s="168" t="str">
        <f t="shared" ca="1" si="336"/>
        <v>-</v>
      </c>
      <c r="DE96" s="168" t="str">
        <f t="shared" ca="1" si="336"/>
        <v>-</v>
      </c>
      <c r="DF96" s="168">
        <f t="shared" ca="1" si="336"/>
        <v>0</v>
      </c>
      <c r="DG96" s="168">
        <f t="shared" ca="1" si="336"/>
        <v>0</v>
      </c>
      <c r="DH96" s="168">
        <f t="shared" ca="1" si="336"/>
        <v>0</v>
      </c>
      <c r="DI96" s="168">
        <f t="shared" ca="1" si="336"/>
        <v>0</v>
      </c>
      <c r="DJ96" s="168">
        <f t="shared" ca="1" si="336"/>
        <v>0</v>
      </c>
      <c r="DK96" s="168">
        <f t="shared" ca="1" si="336"/>
        <v>0</v>
      </c>
      <c r="DL96" s="168">
        <f t="shared" ca="1" si="336"/>
        <v>0</v>
      </c>
      <c r="DM96" s="168" t="str">
        <f t="shared" ca="1" si="336"/>
        <v>-</v>
      </c>
      <c r="DN96" s="168" t="str">
        <f t="shared" ca="1" si="336"/>
        <v>-</v>
      </c>
      <c r="DO96" s="168" t="str">
        <f t="shared" ca="1" si="336"/>
        <v>-</v>
      </c>
      <c r="DP96" s="168" t="str">
        <f t="shared" ca="1" si="336"/>
        <v>-</v>
      </c>
      <c r="DQ96" s="168" t="str">
        <f t="shared" ca="1" si="336"/>
        <v>-</v>
      </c>
      <c r="DR96" s="168" t="str">
        <f t="shared" ca="1" si="336"/>
        <v>-</v>
      </c>
      <c r="DS96" s="168" t="str">
        <f t="shared" ca="1" si="336"/>
        <v>-</v>
      </c>
      <c r="DT96" s="168" t="str">
        <f t="shared" ca="1" si="336"/>
        <v>-</v>
      </c>
      <c r="DU96" s="168" t="str">
        <f t="shared" ca="1" si="345"/>
        <v>-</v>
      </c>
      <c r="DV96" s="168" t="str">
        <f t="shared" ca="1" si="345"/>
        <v>-</v>
      </c>
      <c r="DW96" s="168" t="str">
        <f t="shared" ca="1" si="345"/>
        <v>-</v>
      </c>
      <c r="DX96" s="10"/>
      <c r="DY96" s="168">
        <f t="shared" ca="1" si="345"/>
        <v>1</v>
      </c>
      <c r="DZ96" s="168" t="str">
        <f t="shared" ca="1" si="345"/>
        <v>-</v>
      </c>
      <c r="EA96" s="168" t="str">
        <f t="shared" ca="1" si="345"/>
        <v>-</v>
      </c>
      <c r="EB96" s="168" t="str">
        <f t="shared" ca="1" si="345"/>
        <v>-</v>
      </c>
      <c r="EC96" s="168" t="str">
        <f t="shared" ca="1" si="345"/>
        <v>-</v>
      </c>
      <c r="ED96" s="168" t="b">
        <f t="shared" ca="1" si="345"/>
        <v>0</v>
      </c>
      <c r="EE96" s="168" t="str">
        <f t="shared" ca="1" si="345"/>
        <v>-</v>
      </c>
      <c r="EF96" s="168">
        <f t="shared" ca="1" si="345"/>
        <v>0</v>
      </c>
      <c r="EG96" s="168" t="str">
        <f t="shared" ca="1" si="345"/>
        <v>-</v>
      </c>
      <c r="EH96" s="166" cm="1">
        <f t="array" aca="1" ref="EH96" ca="1">INDEX(i.rev,$K96,EH$15)</f>
        <v>1</v>
      </c>
      <c r="EI96" s="168">
        <f t="shared" ca="1" si="347"/>
        <v>0</v>
      </c>
      <c r="EJ96" s="168">
        <f t="shared" ca="1" si="347"/>
        <v>1</v>
      </c>
      <c r="EK96" s="168">
        <f t="shared" ca="1" si="347"/>
        <v>0</v>
      </c>
      <c r="EL96" s="168">
        <f t="shared" ca="1" si="347"/>
        <v>1</v>
      </c>
      <c r="EM96" s="168">
        <f t="shared" ca="1" si="347"/>
        <v>1</v>
      </c>
      <c r="EN96" s="168">
        <f t="shared" ca="1" si="347"/>
        <v>1</v>
      </c>
      <c r="EO96" s="168">
        <f t="shared" ca="1" si="347"/>
        <v>0</v>
      </c>
      <c r="EP96" s="168">
        <f t="shared" ca="1" si="347"/>
        <v>0</v>
      </c>
      <c r="EQ96" s="168">
        <f t="shared" ca="1" si="347"/>
        <v>0</v>
      </c>
      <c r="ER96" s="168">
        <f t="shared" ca="1" si="347"/>
        <v>0</v>
      </c>
      <c r="ES96" s="168">
        <f t="shared" ca="1" si="347"/>
        <v>0</v>
      </c>
      <c r="ET96" s="168">
        <f t="shared" ca="1" si="347"/>
        <v>0</v>
      </c>
      <c r="EU96" s="168">
        <f t="shared" ca="1" si="347"/>
        <v>0</v>
      </c>
      <c r="EV96" s="168">
        <f t="shared" ca="1" si="347"/>
        <v>0</v>
      </c>
      <c r="EW96" s="168">
        <f t="shared" ca="1" si="347"/>
        <v>0</v>
      </c>
      <c r="EX96" s="168">
        <f t="shared" ca="1" si="347"/>
        <v>0</v>
      </c>
      <c r="EY96" s="166" cm="1">
        <f t="array" aca="1" ref="EY96" ca="1">INDEX(i.rev,$K96,EY$15)</f>
        <v>0</v>
      </c>
      <c r="EZ96" s="168">
        <f t="shared" ca="1" si="297"/>
        <v>0</v>
      </c>
      <c r="FA96" s="166" cm="1">
        <f t="array" aca="1" ref="FA96" ca="1">INDEX(i.rev,$K96,FA$15)</f>
        <v>1</v>
      </c>
      <c r="FB96" s="168">
        <f t="shared" ca="1" si="349"/>
        <v>0</v>
      </c>
      <c r="FC96" s="168">
        <f t="shared" ca="1" si="349"/>
        <v>0</v>
      </c>
      <c r="FD96" s="168">
        <f t="shared" ca="1" si="349"/>
        <v>0</v>
      </c>
      <c r="FE96" s="168">
        <f t="shared" ca="1" si="349"/>
        <v>0</v>
      </c>
      <c r="FF96" s="168">
        <f t="shared" ca="1" si="349"/>
        <v>0</v>
      </c>
      <c r="FG96" s="168">
        <f t="shared" ca="1" si="349"/>
        <v>0</v>
      </c>
      <c r="FH96" s="168">
        <f t="shared" ca="1" si="349"/>
        <v>0</v>
      </c>
      <c r="FI96" s="10">
        <v>0.15</v>
      </c>
      <c r="FJ96" s="168" t="str">
        <f t="shared" ca="1" si="337"/>
        <v>-</v>
      </c>
      <c r="FK96" s="168" t="str">
        <f t="shared" ca="1" si="337"/>
        <v>-</v>
      </c>
      <c r="FL96" s="199" t="b">
        <f>TRUE</f>
        <v>1</v>
      </c>
      <c r="FM96" s="201">
        <f t="shared" si="351"/>
        <v>5.25</v>
      </c>
      <c r="FN96" s="168" t="str">
        <f t="shared" ca="1" si="321"/>
        <v>-</v>
      </c>
      <c r="FO96" s="166" t="b">
        <f t="shared" si="223"/>
        <v>0</v>
      </c>
      <c r="FP96" s="166" t="b">
        <f t="shared" si="223"/>
        <v>0</v>
      </c>
      <c r="FQ96" s="166" t="b">
        <f t="shared" si="223"/>
        <v>1</v>
      </c>
      <c r="FR96" s="168">
        <f t="shared" ca="1" si="349"/>
        <v>0</v>
      </c>
      <c r="FS96" s="166">
        <f t="shared" ca="1" si="224"/>
        <v>1</v>
      </c>
      <c r="FT96" s="166">
        <f t="shared" ca="1" si="224"/>
        <v>1</v>
      </c>
      <c r="FU96" s="168" t="str">
        <f t="shared" ca="1" si="349"/>
        <v>-</v>
      </c>
      <c r="FV96" s="168" t="str">
        <f t="shared" ca="1" si="349"/>
        <v>-</v>
      </c>
      <c r="FW96" s="168" t="str">
        <f t="shared" ca="1" si="349"/>
        <v>-</v>
      </c>
      <c r="FX96" s="168" t="str">
        <f t="shared" ca="1" si="349"/>
        <v>-</v>
      </c>
      <c r="FY96" s="168" t="str">
        <f t="shared" ca="1" si="349"/>
        <v>-</v>
      </c>
      <c r="FZ96" s="168" t="str">
        <f t="shared" ca="1" si="349"/>
        <v>-</v>
      </c>
      <c r="GA96" s="168" t="str">
        <f t="shared" ca="1" si="349"/>
        <v>-</v>
      </c>
      <c r="GB96" s="168" t="str">
        <f t="shared" ca="1" si="349"/>
        <v>-</v>
      </c>
      <c r="GC96" s="168" t="str">
        <f t="shared" ca="1" si="349"/>
        <v>-</v>
      </c>
      <c r="GD96" s="168" t="b">
        <f t="shared" ca="1" si="349"/>
        <v>1</v>
      </c>
      <c r="GE96" s="168" t="str">
        <f t="shared" ca="1" si="349"/>
        <v>-</v>
      </c>
      <c r="GF96" s="168" t="str">
        <f t="shared" ca="1" si="349"/>
        <v>-</v>
      </c>
      <c r="GG96" s="168" t="str">
        <f t="shared" ca="1" si="225"/>
        <v>-</v>
      </c>
      <c r="GH96" s="168" t="str">
        <f t="shared" ca="1" si="225"/>
        <v>-</v>
      </c>
      <c r="GI96" s="168" t="str">
        <f t="shared" ca="1" si="225"/>
        <v>-</v>
      </c>
      <c r="GJ96" s="168" t="str">
        <f t="shared" ca="1" si="225"/>
        <v>-</v>
      </c>
      <c r="GK96" s="168" t="str">
        <f t="shared" ca="1" si="225"/>
        <v>-</v>
      </c>
      <c r="GL96" s="168" t="str">
        <f t="shared" ca="1" si="225"/>
        <v>-</v>
      </c>
      <c r="GM96" s="168" t="str">
        <f t="shared" ca="1" si="225"/>
        <v>-</v>
      </c>
      <c r="GN96" s="168" t="str">
        <f t="shared" ca="1" si="225"/>
        <v>-</v>
      </c>
      <c r="GO96" s="168" t="str">
        <f t="shared" ca="1" si="225"/>
        <v>-</v>
      </c>
      <c r="GP96" s="168" t="str">
        <f t="shared" ca="1" si="225"/>
        <v>-</v>
      </c>
      <c r="GQ96" s="168" t="str">
        <f t="shared" ca="1" si="225"/>
        <v>-</v>
      </c>
      <c r="GR96" s="168" t="str">
        <f t="shared" ca="1" si="225"/>
        <v>-</v>
      </c>
      <c r="GS96" s="168">
        <f t="shared" ca="1" si="225"/>
        <v>500</v>
      </c>
      <c r="GT96" s="168">
        <f t="shared" ca="1" si="225"/>
        <v>500</v>
      </c>
      <c r="GU96" s="168" t="str">
        <f t="shared" ca="1" si="225"/>
        <v>-</v>
      </c>
      <c r="GV96" s="168" t="str">
        <f t="shared" ca="1" si="225"/>
        <v>-</v>
      </c>
      <c r="GW96" s="168" t="str">
        <f t="shared" ca="1" si="338"/>
        <v>-</v>
      </c>
      <c r="GX96" s="193" t="b">
        <v>1</v>
      </c>
      <c r="GY96" s="193">
        <v>0</v>
      </c>
      <c r="GZ96" s="193">
        <v>30</v>
      </c>
      <c r="HA96" s="193">
        <v>30</v>
      </c>
      <c r="HB96" s="193">
        <v>0</v>
      </c>
      <c r="HC96" s="193">
        <v>0</v>
      </c>
      <c r="HD96" s="193">
        <v>30</v>
      </c>
      <c r="HE96" s="193">
        <v>0</v>
      </c>
      <c r="HF96" s="193">
        <v>0</v>
      </c>
      <c r="HG96" s="193">
        <v>30</v>
      </c>
      <c r="HH96" s="193">
        <v>30</v>
      </c>
      <c r="HI96" s="193">
        <v>0</v>
      </c>
      <c r="HJ96" s="193">
        <v>0</v>
      </c>
      <c r="HK96" s="193">
        <v>0</v>
      </c>
      <c r="HL96" s="193">
        <v>0</v>
      </c>
      <c r="HM96" s="193">
        <v>0</v>
      </c>
      <c r="HN96" s="193">
        <v>131.36000000000001</v>
      </c>
      <c r="HO96" s="193">
        <v>0</v>
      </c>
      <c r="HP96" s="193">
        <v>131.36000000000001</v>
      </c>
      <c r="HQ96" s="193">
        <v>131.36000000000001</v>
      </c>
      <c r="HR96" s="193">
        <v>0</v>
      </c>
      <c r="HS96" s="193">
        <v>131.36000000000001</v>
      </c>
      <c r="HT96" s="193">
        <v>131.36000000000001</v>
      </c>
      <c r="HU96" s="193">
        <v>0</v>
      </c>
      <c r="HV96" s="193">
        <v>0</v>
      </c>
      <c r="HW96" s="193">
        <v>131.36000000000001</v>
      </c>
      <c r="HX96" s="193">
        <v>131.36000000000001</v>
      </c>
      <c r="HY96" s="193">
        <v>89.55</v>
      </c>
      <c r="HZ96" s="193">
        <v>131.36000000000001</v>
      </c>
      <c r="IA96" s="193">
        <v>89.55</v>
      </c>
      <c r="IB96" s="193">
        <v>150</v>
      </c>
      <c r="IC96" s="193">
        <v>150</v>
      </c>
      <c r="ID96" s="193">
        <v>0</v>
      </c>
      <c r="IE96" s="193">
        <v>0</v>
      </c>
      <c r="IF96" s="193">
        <v>150</v>
      </c>
      <c r="IG96" s="193">
        <v>0</v>
      </c>
      <c r="IH96" s="193">
        <v>0</v>
      </c>
      <c r="II96" s="193">
        <v>150</v>
      </c>
      <c r="IJ96" s="193">
        <v>150</v>
      </c>
      <c r="IK96" s="193">
        <v>0</v>
      </c>
      <c r="IL96" s="193">
        <v>0</v>
      </c>
      <c r="IM96" s="193">
        <v>0</v>
      </c>
      <c r="IN96" s="193">
        <v>0</v>
      </c>
      <c r="IO96" s="193">
        <v>0</v>
      </c>
      <c r="IP96" s="193">
        <v>0</v>
      </c>
      <c r="IQ96" s="193">
        <v>0</v>
      </c>
      <c r="IR96" s="193">
        <v>0</v>
      </c>
      <c r="IS96" s="193">
        <v>0</v>
      </c>
      <c r="IT96" s="193">
        <v>0</v>
      </c>
      <c r="IU96" s="193">
        <v>0</v>
      </c>
      <c r="IV96" s="193">
        <v>0</v>
      </c>
      <c r="IW96" s="193">
        <v>0</v>
      </c>
      <c r="IX96" s="193">
        <v>0</v>
      </c>
      <c r="IY96" s="193">
        <v>0</v>
      </c>
      <c r="IZ96" s="10"/>
      <c r="JA96" s="166">
        <f t="shared" ca="1" si="229"/>
        <v>4.4999999999999998E-2</v>
      </c>
      <c r="JB96" s="166">
        <f t="shared" ca="1" si="230"/>
        <v>4.4999999999999998E-2</v>
      </c>
      <c r="JC96" s="168">
        <f t="shared" ref="JC96:KH111" ca="1" si="356">OFFSET(JC$5,$B96,0)</f>
        <v>1</v>
      </c>
      <c r="JD96" s="168">
        <f t="shared" ca="1" si="356"/>
        <v>0</v>
      </c>
      <c r="JE96" s="168">
        <f t="shared" ca="1" si="356"/>
        <v>1</v>
      </c>
      <c r="JF96" s="168">
        <f t="shared" ca="1" si="356"/>
        <v>1</v>
      </c>
      <c r="JG96" s="168">
        <f t="shared" ca="1" si="356"/>
        <v>0</v>
      </c>
      <c r="JH96" s="168">
        <f t="shared" ca="1" si="356"/>
        <v>70</v>
      </c>
      <c r="JI96" s="168">
        <f t="shared" ca="1" si="356"/>
        <v>50</v>
      </c>
      <c r="JJ96" s="168">
        <f t="shared" ca="1" si="356"/>
        <v>70</v>
      </c>
      <c r="JK96" s="168">
        <f t="shared" ca="1" si="356"/>
        <v>50</v>
      </c>
      <c r="JL96" s="166">
        <f t="shared" ca="1" si="299"/>
        <v>1</v>
      </c>
      <c r="JM96" s="166">
        <f t="shared" ca="1" si="300"/>
        <v>1</v>
      </c>
      <c r="JN96" s="166">
        <f t="shared" ca="1" si="301"/>
        <v>1</v>
      </c>
      <c r="JO96" s="166">
        <f t="shared" ca="1" si="232"/>
        <v>1</v>
      </c>
      <c r="JP96" s="166">
        <f t="shared" ca="1" si="232"/>
        <v>1</v>
      </c>
      <c r="JQ96" s="168">
        <f t="shared" ca="1" si="356"/>
        <v>1</v>
      </c>
      <c r="JR96" s="10"/>
      <c r="JS96" s="168">
        <f t="shared" ca="1" si="356"/>
        <v>1</v>
      </c>
      <c r="JT96" s="166">
        <f t="shared" si="233"/>
        <v>0.85</v>
      </c>
      <c r="JU96" s="168">
        <f t="shared" ca="1" si="356"/>
        <v>1</v>
      </c>
      <c r="JV96" s="168">
        <f t="shared" ca="1" si="356"/>
        <v>1</v>
      </c>
      <c r="JW96" s="168">
        <f t="shared" ca="1" si="356"/>
        <v>1</v>
      </c>
      <c r="JX96" s="168">
        <f t="shared" ca="1" si="356"/>
        <v>1</v>
      </c>
      <c r="JY96" s="168">
        <f t="shared" ca="1" si="356"/>
        <v>1</v>
      </c>
      <c r="JZ96" s="168">
        <f t="shared" ca="1" si="356"/>
        <v>1</v>
      </c>
      <c r="KA96" s="166">
        <f t="shared" si="234"/>
        <v>0.85</v>
      </c>
      <c r="KB96" s="166">
        <f t="shared" ca="1" si="235"/>
        <v>1</v>
      </c>
      <c r="KC96" s="166">
        <f t="shared" ca="1" si="236"/>
        <v>1</v>
      </c>
      <c r="KD96" s="166" t="str">
        <f t="shared" ca="1" si="237"/>
        <v>-</v>
      </c>
      <c r="KE96" s="166" t="str">
        <f t="shared" ca="1" si="238"/>
        <v>-</v>
      </c>
      <c r="KF96" s="166" t="str">
        <f t="shared" ca="1" si="239"/>
        <v>-</v>
      </c>
      <c r="KG96" s="166" t="b">
        <f t="shared" ca="1" si="240"/>
        <v>0</v>
      </c>
      <c r="KH96" s="168">
        <f t="shared" ca="1" si="356"/>
        <v>0</v>
      </c>
      <c r="KI96" s="27">
        <v>0</v>
      </c>
    </row>
    <row r="97" spans="1:295" s="148" customFormat="1" outlineLevel="1">
      <c r="A97" s="126">
        <f t="shared" si="350"/>
        <v>92</v>
      </c>
      <c r="B97" s="126">
        <f t="shared" si="292"/>
        <v>13</v>
      </c>
      <c r="C97" s="148">
        <v>104</v>
      </c>
      <c r="D97" s="148" t="s">
        <v>884</v>
      </c>
      <c r="E97" s="148" t="b">
        <v>1</v>
      </c>
      <c r="F97" s="148" t="b">
        <v>0</v>
      </c>
      <c r="G97" s="148" t="b">
        <f t="shared" si="323"/>
        <v>1</v>
      </c>
      <c r="H97" s="144">
        <v>3</v>
      </c>
      <c r="I97" s="32">
        <v>2</v>
      </c>
      <c r="J97" s="144">
        <f t="shared" ca="1" si="343"/>
        <v>1</v>
      </c>
      <c r="K97" s="144">
        <f t="shared" ca="1" si="343"/>
        <v>1</v>
      </c>
      <c r="L97" s="144">
        <f t="shared" ca="1" si="343"/>
        <v>1</v>
      </c>
      <c r="M97" s="144">
        <f t="shared" ca="1" si="343"/>
        <v>1</v>
      </c>
      <c r="N97" s="144">
        <f t="shared" ca="1" si="343"/>
        <v>1</v>
      </c>
      <c r="O97" s="144">
        <f t="shared" ca="1" si="343"/>
        <v>1</v>
      </c>
      <c r="P97" s="144">
        <f t="shared" ca="1" si="343"/>
        <v>1</v>
      </c>
      <c r="Q97" s="144">
        <f t="shared" ca="1" si="343"/>
        <v>1</v>
      </c>
      <c r="R97" s="144">
        <f t="shared" ca="1" si="343"/>
        <v>2</v>
      </c>
      <c r="S97" s="144">
        <f t="shared" ca="1" si="343"/>
        <v>1</v>
      </c>
      <c r="T97" s="144">
        <f t="shared" ca="1" si="343"/>
        <v>2</v>
      </c>
      <c r="U97" s="144">
        <f t="shared" ca="1" si="343"/>
        <v>1</v>
      </c>
      <c r="V97" s="144">
        <f t="shared" ca="1" si="343"/>
        <v>1</v>
      </c>
      <c r="W97" s="144">
        <f t="shared" ca="1" si="343"/>
        <v>1</v>
      </c>
      <c r="X97" s="144">
        <f t="shared" ca="1" si="343"/>
        <v>1</v>
      </c>
      <c r="Y97" s="144">
        <f t="shared" ca="1" si="343"/>
        <v>1</v>
      </c>
      <c r="AA97" s="162" t="str" cm="1">
        <f t="array" aca="1" ref="AA97" ca="1">TEXT(LEFT(OFFSET(AA97,-1,0),5)+1,"00000")&amp;MID(OFFSET(AA97,-1,0),6,FIND(" ",OFFSET(AA97,-1,0),7)-5)
&amp;INDEX(DataMaster!$B$10:$B$12,$I97)&amp;IF($J97=1,""," Risk"&amp;INDEX(i.risk_aversion,$J97,1))&amp;IF($K97=1,""," REV"&amp;INDEX(DataMaster!$B$54:$B$58,$K97))&amp;IF($L97=1,""," Minroe"&amp;INDEX(minroe,$L97))&amp;IF($M97=1,""," Overdraw"&amp;INDEX(overdraw,$M97))
&amp;IF($N97=1,""," Mach"&amp;INDEX(i.mach_option,$N97))
&amp;IF($O97=1,""," Interest"&amp;INDEX(i.interest_rate,$O97))&amp;IF($P97=1,""," Opp cost"&amp;INDEX(i.opp_cost_capital,$P97))&amp;IF($Q97=1,""," Casual_ub"&amp;INDEX(i.casual_ub,$Q97))&amp;IF($R97=1,""," Cropgraze"&amp;INDEX(i.cropgraze_inc,$R97))
&amp;IF($S97=1,""," Yield"&amp;INDEX(i.all_rot_yield,$S97))&amp;IF($T97=1,""," Pasture"&amp;INDEX(i.pasture_prod,$T97))&amp;IF($U97=1,""," Scan"&amp;INDEX(i.scan,$U97))
&amp;IF($JL97=1,""," WP"&amp;TEXT($JL97*100,"000p"))&amp;IF($JM97=1,""," MP"&amp;TEXT($JM97*100,"000p"))&amp;IF($JN97=1,""," GP"&amp;TEXT($JN97*100,"000p"))&amp;IF($JO97=1,""," Can"&amp;TEXT($JO97*100,"000p"))
&amp;" (F"&amp;3+IFERROR(1*$CH97,0)+IFERROR(1*$CI97,0)&amp;3-IFERROR(1*NOT($CK97),0)&amp;"N"&amp;$CP97&amp;$CQ97&amp;")"
&amp;IFERROR(" pas%"&amp;FK97/2130*100,"")&amp;IFERROR(" SR "&amp;FM97/1,"")&amp;IFERROR(" Sup "&amp;FN97/1,"")&amp;IF(JH97=50," 50 percentile prices","")&amp;IFERROR(" Min_sale_age_"&amp;GV97/1,"")&amp;IF($GX97=TRUE," Rot_constrained","")</f>
        <v>612750032 DSP CropgrazeFALSE Pasture0.85 (F33N11) SR 10.5 Rot_constrained</v>
      </c>
      <c r="AB97" s="10" t="str">
        <f ca="1">IF(COUNTIF(AA$5:AA97,AA97)=1,"-","Dup")</f>
        <v>-</v>
      </c>
      <c r="AC97" s="10"/>
      <c r="AD97" s="167" t="b">
        <v>0</v>
      </c>
      <c r="AE97" s="167" t="b">
        <v>0</v>
      </c>
      <c r="AF97" s="167" t="b">
        <v>0</v>
      </c>
      <c r="AG97" s="167" t="b">
        <v>0</v>
      </c>
      <c r="AH97" s="167" t="b">
        <v>0</v>
      </c>
      <c r="AI97" s="167" t="b">
        <v>1</v>
      </c>
      <c r="AJ97" s="10"/>
      <c r="AK97" s="166" t="b">
        <f t="shared" si="354"/>
        <v>0</v>
      </c>
      <c r="AL97" s="166" t="str">
        <f t="shared" si="354"/>
        <v>-</v>
      </c>
      <c r="AM97" s="166" t="b">
        <f t="shared" si="354"/>
        <v>0</v>
      </c>
      <c r="AN97" s="166" t="b">
        <f t="shared" si="354"/>
        <v>1</v>
      </c>
      <c r="AO97" s="166" t="b">
        <f t="shared" si="354"/>
        <v>0</v>
      </c>
      <c r="AP97" s="166" t="b">
        <f t="shared" si="354"/>
        <v>0</v>
      </c>
      <c r="AQ97" s="166">
        <f t="shared" ca="1" si="215"/>
        <v>0</v>
      </c>
      <c r="AR97" s="166" t="b">
        <f t="shared" ca="1" si="344"/>
        <v>0</v>
      </c>
      <c r="AS97" s="166" t="b">
        <f t="shared" ca="1" si="344"/>
        <v>0</v>
      </c>
      <c r="AT97" s="166" t="str">
        <f t="shared" ca="1" si="344"/>
        <v>-</v>
      </c>
      <c r="AU97" s="166" t="str">
        <f t="shared" ca="1" si="344"/>
        <v>-</v>
      </c>
      <c r="AV97" s="166" t="str">
        <f t="shared" ca="1" si="344"/>
        <v>-</v>
      </c>
      <c r="AW97" s="10"/>
      <c r="AX97" s="166" t="b">
        <f t="shared" si="217"/>
        <v>1</v>
      </c>
      <c r="AY97" s="168" t="b">
        <f t="shared" ca="1" si="355"/>
        <v>1</v>
      </c>
      <c r="AZ97" s="168" t="b">
        <f t="shared" ca="1" si="355"/>
        <v>1</v>
      </c>
      <c r="BA97" s="167">
        <f t="shared" si="261"/>
        <v>3208</v>
      </c>
      <c r="BB97" s="168" t="str">
        <f t="shared" ca="1" si="355"/>
        <v>-</v>
      </c>
      <c r="BC97" s="168" t="str">
        <f t="shared" ca="1" si="355"/>
        <v>-</v>
      </c>
      <c r="BD97" s="168" t="str">
        <f t="shared" ca="1" si="355"/>
        <v>-</v>
      </c>
      <c r="BE97" s="168" t="str">
        <f t="shared" ca="1" si="355"/>
        <v>-</v>
      </c>
      <c r="BF97" s="168" t="str">
        <f t="shared" ca="1" si="355"/>
        <v>-</v>
      </c>
      <c r="BG97" s="168">
        <f t="shared" ca="1" si="355"/>
        <v>1</v>
      </c>
      <c r="BH97" s="168">
        <f t="shared" ca="1" si="355"/>
        <v>1</v>
      </c>
      <c r="BI97" s="168" t="str">
        <f t="shared" ca="1" si="355"/>
        <v>-</v>
      </c>
      <c r="BJ97" s="168" t="str">
        <f t="shared" ca="1" si="355"/>
        <v>-</v>
      </c>
      <c r="BK97" s="10"/>
      <c r="BL97" s="168" t="str">
        <f t="shared" ca="1" si="355"/>
        <v>-</v>
      </c>
      <c r="BM97" s="168" t="str">
        <f t="shared" ca="1" si="355"/>
        <v>-</v>
      </c>
      <c r="BN97" s="168" t="str">
        <f t="shared" ca="1" si="355"/>
        <v>-</v>
      </c>
      <c r="BO97" s="168" t="str">
        <f t="shared" ca="1" si="355"/>
        <v>-</v>
      </c>
      <c r="BP97" s="168" t="str">
        <f t="shared" ca="1" si="355"/>
        <v>-</v>
      </c>
      <c r="BQ97" s="168" t="str">
        <f t="shared" ca="1" si="355"/>
        <v>-</v>
      </c>
      <c r="BR97" s="168" t="str">
        <f t="shared" ca="1" si="355"/>
        <v>-</v>
      </c>
      <c r="BS97" s="168" t="str">
        <f t="shared" ca="1" si="355"/>
        <v>-</v>
      </c>
      <c r="BT97" s="168" t="str">
        <f t="shared" ca="1" si="355"/>
        <v>-</v>
      </c>
      <c r="BU97" s="168" t="str">
        <f t="shared" ca="1" si="355"/>
        <v>-</v>
      </c>
      <c r="BV97" s="168" t="str">
        <f t="shared" ca="1" si="355"/>
        <v>-</v>
      </c>
      <c r="BW97" s="166" t="str" cm="1">
        <f t="array" aca="1" ref="BW97" ca="1">INDEX(i.rev,$K97,BW$15)</f>
        <v>-</v>
      </c>
      <c r="BX97" s="166" t="str" cm="1">
        <f t="array" aca="1" ref="BX97" ca="1">INDEX(i.rev,$K97,BX$15)</f>
        <v>-</v>
      </c>
      <c r="BY97" s="166" t="str" cm="1">
        <f t="array" aca="1" ref="BY97" ca="1">INDEX(i.rev,$K97,BY$15)</f>
        <v>-</v>
      </c>
      <c r="BZ97" s="166" t="str" cm="1">
        <f t="array" aca="1" ref="BZ97" ca="1">INDEX(i.rev,$K97,BZ$15)</f>
        <v>-</v>
      </c>
      <c r="CA97" s="166" t="str" cm="1">
        <f t="array" aca="1" ref="CA97" ca="1">INDEX(i.rev,$K97,CA$15)</f>
        <v>-</v>
      </c>
      <c r="CB97" s="166" t="str" cm="1">
        <f t="array" aca="1" ref="CB97" ca="1">INDEX(i.rev,$K97,CB$15)</f>
        <v>-</v>
      </c>
      <c r="CC97" s="166" t="str" cm="1">
        <f t="array" aca="1" ref="CC97" ca="1">INDEX(i.rev,$K97,CC$15)</f>
        <v>-</v>
      </c>
      <c r="CD97" s="166" t="str" cm="1">
        <f t="array" aca="1" ref="CD97" ca="1">INDEX(i.rev,$K97,CD$15)</f>
        <v>-</v>
      </c>
      <c r="CE97" s="166" t="str" cm="1">
        <f t="array" aca="1" ref="CE97" ca="1">INDEX(i.rev,$K97,CE$15)</f>
        <v>-</v>
      </c>
      <c r="CF97" s="166" t="str" cm="1">
        <f t="array" aca="1" ref="CF97" ca="1">INDEX(i.rev,$K97,CF$15)</f>
        <v>-</v>
      </c>
      <c r="CG97" s="10"/>
      <c r="CH97" s="168" t="str">
        <f t="shared" ca="1" si="339"/>
        <v>-</v>
      </c>
      <c r="CI97" s="168" t="str">
        <f t="shared" ca="1" si="339"/>
        <v>-</v>
      </c>
      <c r="CJ97" s="168" t="str">
        <f t="shared" ca="1" si="339"/>
        <v>-</v>
      </c>
      <c r="CK97" s="168" t="str">
        <f t="shared" ca="1" si="339"/>
        <v>-</v>
      </c>
      <c r="CL97" s="168" t="str">
        <f t="shared" ca="1" si="339"/>
        <v>-</v>
      </c>
      <c r="CM97" s="168" t="str">
        <f t="shared" ca="1" si="339"/>
        <v>-</v>
      </c>
      <c r="CN97" s="168" t="str">
        <f t="shared" ca="1" si="339"/>
        <v>-</v>
      </c>
      <c r="CO97" s="168" t="str">
        <f t="shared" ca="1" si="339"/>
        <v>-</v>
      </c>
      <c r="CP97" s="168">
        <f t="shared" ca="1" si="339"/>
        <v>1</v>
      </c>
      <c r="CQ97" s="168">
        <f t="shared" ca="1" si="339"/>
        <v>1</v>
      </c>
      <c r="CR97" s="168">
        <f t="shared" ca="1" si="339"/>
        <v>0</v>
      </c>
      <c r="CS97" s="168" t="str">
        <f t="shared" ca="1" si="339"/>
        <v>-</v>
      </c>
      <c r="CT97" s="168" t="str">
        <f t="shared" ca="1" si="339"/>
        <v>-</v>
      </c>
      <c r="CU97" s="168" t="str">
        <f t="shared" ca="1" si="339"/>
        <v>-</v>
      </c>
      <c r="CV97" s="168" t="str">
        <f t="shared" ca="1" si="339"/>
        <v>-</v>
      </c>
      <c r="CW97" s="168" t="str">
        <f t="shared" ca="1" si="339"/>
        <v>-</v>
      </c>
      <c r="CX97" s="168" t="str">
        <f t="shared" ca="1" si="339"/>
        <v>-</v>
      </c>
      <c r="CY97" s="168" t="str">
        <f t="shared" ca="1" si="339"/>
        <v>-</v>
      </c>
      <c r="CZ97" s="168">
        <f t="shared" ca="1" si="339"/>
        <v>0</v>
      </c>
      <c r="DA97" s="168" t="str">
        <f t="shared" ca="1" si="339"/>
        <v>-</v>
      </c>
      <c r="DB97" s="168" t="str">
        <f t="shared" ca="1" si="336"/>
        <v>-</v>
      </c>
      <c r="DC97" s="168" t="str">
        <f t="shared" ca="1" si="336"/>
        <v>-</v>
      </c>
      <c r="DD97" s="168" t="str">
        <f t="shared" ref="DD97:DS112" ca="1" si="357">OFFSET(DD$5,$B97,0)</f>
        <v>-</v>
      </c>
      <c r="DE97" s="168" t="str">
        <f t="shared" ca="1" si="357"/>
        <v>-</v>
      </c>
      <c r="DF97" s="168">
        <f t="shared" ca="1" si="357"/>
        <v>0</v>
      </c>
      <c r="DG97" s="168">
        <f t="shared" ca="1" si="357"/>
        <v>0</v>
      </c>
      <c r="DH97" s="168">
        <f t="shared" ca="1" si="357"/>
        <v>0</v>
      </c>
      <c r="DI97" s="168">
        <f t="shared" ca="1" si="357"/>
        <v>0</v>
      </c>
      <c r="DJ97" s="168">
        <f t="shared" ca="1" si="357"/>
        <v>0</v>
      </c>
      <c r="DK97" s="168">
        <f t="shared" ca="1" si="357"/>
        <v>0</v>
      </c>
      <c r="DL97" s="168">
        <f t="shared" ca="1" si="357"/>
        <v>0</v>
      </c>
      <c r="DM97" s="168" t="str">
        <f t="shared" ca="1" si="357"/>
        <v>-</v>
      </c>
      <c r="DN97" s="168" t="str">
        <f t="shared" ca="1" si="357"/>
        <v>-</v>
      </c>
      <c r="DO97" s="168" t="str">
        <f t="shared" ca="1" si="357"/>
        <v>-</v>
      </c>
      <c r="DP97" s="168" t="str">
        <f t="shared" ca="1" si="357"/>
        <v>-</v>
      </c>
      <c r="DQ97" s="168" t="str">
        <f t="shared" ca="1" si="357"/>
        <v>-</v>
      </c>
      <c r="DR97" s="168" t="str">
        <f t="shared" ca="1" si="357"/>
        <v>-</v>
      </c>
      <c r="DS97" s="168" t="str">
        <f t="shared" ca="1" si="357"/>
        <v>-</v>
      </c>
      <c r="DT97" s="168" t="str">
        <f t="shared" ref="DT97:EG112" ca="1" si="358">OFFSET(DT$5,$B97,0)</f>
        <v>-</v>
      </c>
      <c r="DU97" s="168" t="str">
        <f t="shared" ca="1" si="358"/>
        <v>-</v>
      </c>
      <c r="DV97" s="168" t="str">
        <f t="shared" ca="1" si="358"/>
        <v>-</v>
      </c>
      <c r="DW97" s="168" t="str">
        <f t="shared" ca="1" si="358"/>
        <v>-</v>
      </c>
      <c r="DX97" s="10"/>
      <c r="DY97" s="168">
        <f t="shared" ca="1" si="358"/>
        <v>1</v>
      </c>
      <c r="DZ97" s="168" t="str">
        <f t="shared" ca="1" si="358"/>
        <v>-</v>
      </c>
      <c r="EA97" s="168" t="str">
        <f t="shared" ca="1" si="358"/>
        <v>-</v>
      </c>
      <c r="EB97" s="168" t="str">
        <f t="shared" ca="1" si="358"/>
        <v>-</v>
      </c>
      <c r="EC97" s="168" t="str">
        <f t="shared" ca="1" si="358"/>
        <v>-</v>
      </c>
      <c r="ED97" s="168" t="b">
        <f t="shared" ca="1" si="358"/>
        <v>0</v>
      </c>
      <c r="EE97" s="168" t="str">
        <f t="shared" ca="1" si="358"/>
        <v>-</v>
      </c>
      <c r="EF97" s="168">
        <f t="shared" ca="1" si="358"/>
        <v>0</v>
      </c>
      <c r="EG97" s="168" t="str">
        <f t="shared" ca="1" si="358"/>
        <v>-</v>
      </c>
      <c r="EH97" s="166" cm="1">
        <f t="array" aca="1" ref="EH97" ca="1">INDEX(i.rev,$K97,EH$15)</f>
        <v>1</v>
      </c>
      <c r="EI97" s="168">
        <f t="shared" ca="1" si="347"/>
        <v>0</v>
      </c>
      <c r="EJ97" s="168">
        <f t="shared" ca="1" si="347"/>
        <v>1</v>
      </c>
      <c r="EK97" s="168">
        <f t="shared" ca="1" si="347"/>
        <v>0</v>
      </c>
      <c r="EL97" s="168">
        <f t="shared" ca="1" si="347"/>
        <v>1</v>
      </c>
      <c r="EM97" s="168">
        <f t="shared" ca="1" si="347"/>
        <v>1</v>
      </c>
      <c r="EN97" s="168">
        <f t="shared" ca="1" si="347"/>
        <v>1</v>
      </c>
      <c r="EO97" s="168">
        <f t="shared" ca="1" si="347"/>
        <v>0</v>
      </c>
      <c r="EP97" s="168">
        <f t="shared" ca="1" si="347"/>
        <v>0</v>
      </c>
      <c r="EQ97" s="168">
        <f t="shared" ca="1" si="347"/>
        <v>0</v>
      </c>
      <c r="ER97" s="168">
        <f t="shared" ca="1" si="347"/>
        <v>0</v>
      </c>
      <c r="ES97" s="168">
        <f t="shared" ca="1" si="347"/>
        <v>0</v>
      </c>
      <c r="ET97" s="168">
        <f t="shared" ca="1" si="347"/>
        <v>0</v>
      </c>
      <c r="EU97" s="168">
        <f t="shared" ca="1" si="347"/>
        <v>0</v>
      </c>
      <c r="EV97" s="168">
        <f t="shared" ca="1" si="347"/>
        <v>0</v>
      </c>
      <c r="EW97" s="168">
        <f t="shared" ca="1" si="347"/>
        <v>0</v>
      </c>
      <c r="EX97" s="168">
        <f t="shared" ca="1" si="347"/>
        <v>0</v>
      </c>
      <c r="EY97" s="166" cm="1">
        <f t="array" aca="1" ref="EY97" ca="1">INDEX(i.rev,$K97,EY$15)</f>
        <v>0</v>
      </c>
      <c r="EZ97" s="168">
        <f t="shared" ca="1" si="297"/>
        <v>0</v>
      </c>
      <c r="FA97" s="166" cm="1">
        <f t="array" aca="1" ref="FA97" ca="1">INDEX(i.rev,$K97,FA$15)</f>
        <v>1</v>
      </c>
      <c r="FB97" s="168">
        <f t="shared" ca="1" si="349"/>
        <v>0</v>
      </c>
      <c r="FC97" s="168">
        <f t="shared" ca="1" si="349"/>
        <v>0</v>
      </c>
      <c r="FD97" s="168">
        <f t="shared" ca="1" si="349"/>
        <v>0</v>
      </c>
      <c r="FE97" s="168">
        <f t="shared" ca="1" si="349"/>
        <v>0</v>
      </c>
      <c r="FF97" s="168">
        <f t="shared" ca="1" si="349"/>
        <v>0</v>
      </c>
      <c r="FG97" s="168">
        <f t="shared" ca="1" si="349"/>
        <v>0</v>
      </c>
      <c r="FH97" s="168">
        <f t="shared" ca="1" si="349"/>
        <v>0</v>
      </c>
      <c r="FI97" s="10">
        <f>FI96+0.15</f>
        <v>0.3</v>
      </c>
      <c r="FJ97" s="168" t="str">
        <f t="shared" ca="1" si="337"/>
        <v>-</v>
      </c>
      <c r="FK97" s="168" t="str">
        <f t="shared" ca="1" si="337"/>
        <v>-</v>
      </c>
      <c r="FL97" s="199" t="b">
        <f>TRUE</f>
        <v>1</v>
      </c>
      <c r="FM97" s="201">
        <f t="shared" si="351"/>
        <v>10.5</v>
      </c>
      <c r="FN97" s="168" t="str">
        <f t="shared" ca="1" si="321"/>
        <v>-</v>
      </c>
      <c r="FO97" s="166" t="b">
        <f t="shared" si="223"/>
        <v>0</v>
      </c>
      <c r="FP97" s="166" t="b">
        <f t="shared" si="223"/>
        <v>0</v>
      </c>
      <c r="FQ97" s="166" t="b">
        <f t="shared" si="223"/>
        <v>1</v>
      </c>
      <c r="FR97" s="168">
        <f t="shared" ca="1" si="349"/>
        <v>0</v>
      </c>
      <c r="FS97" s="166">
        <f t="shared" ca="1" si="224"/>
        <v>1</v>
      </c>
      <c r="FT97" s="166">
        <f t="shared" ca="1" si="224"/>
        <v>1</v>
      </c>
      <c r="FU97" s="168" t="str">
        <f t="shared" ca="1" si="349"/>
        <v>-</v>
      </c>
      <c r="FV97" s="168" t="str">
        <f t="shared" ca="1" si="349"/>
        <v>-</v>
      </c>
      <c r="FW97" s="168" t="str">
        <f t="shared" ca="1" si="349"/>
        <v>-</v>
      </c>
      <c r="FX97" s="168" t="str">
        <f t="shared" ca="1" si="349"/>
        <v>-</v>
      </c>
      <c r="FY97" s="168" t="str">
        <f t="shared" ca="1" si="349"/>
        <v>-</v>
      </c>
      <c r="FZ97" s="168" t="str">
        <f t="shared" ca="1" si="349"/>
        <v>-</v>
      </c>
      <c r="GA97" s="168" t="str">
        <f t="shared" ca="1" si="349"/>
        <v>-</v>
      </c>
      <c r="GB97" s="168" t="str">
        <f t="shared" ca="1" si="349"/>
        <v>-</v>
      </c>
      <c r="GC97" s="168" t="str">
        <f t="shared" ca="1" si="349"/>
        <v>-</v>
      </c>
      <c r="GD97" s="168" t="b">
        <f t="shared" ca="1" si="349"/>
        <v>1</v>
      </c>
      <c r="GE97" s="168" t="str">
        <f t="shared" ca="1" si="349"/>
        <v>-</v>
      </c>
      <c r="GF97" s="168" t="str">
        <f t="shared" ca="1" si="349"/>
        <v>-</v>
      </c>
      <c r="GG97" s="168" t="str">
        <f t="shared" ca="1" si="225"/>
        <v>-</v>
      </c>
      <c r="GH97" s="168" t="str">
        <f t="shared" ca="1" si="225"/>
        <v>-</v>
      </c>
      <c r="GI97" s="168" t="str">
        <f t="shared" ca="1" si="225"/>
        <v>-</v>
      </c>
      <c r="GJ97" s="168" t="str">
        <f t="shared" ca="1" si="225"/>
        <v>-</v>
      </c>
      <c r="GK97" s="168" t="str">
        <f t="shared" ca="1" si="225"/>
        <v>-</v>
      </c>
      <c r="GL97" s="168" t="str">
        <f t="shared" ca="1" si="225"/>
        <v>-</v>
      </c>
      <c r="GM97" s="168" t="str">
        <f t="shared" ca="1" si="225"/>
        <v>-</v>
      </c>
      <c r="GN97" s="168" t="str">
        <f t="shared" ca="1" si="225"/>
        <v>-</v>
      </c>
      <c r="GO97" s="168" t="str">
        <f t="shared" ca="1" si="225"/>
        <v>-</v>
      </c>
      <c r="GP97" s="168" t="str">
        <f t="shared" ca="1" si="225"/>
        <v>-</v>
      </c>
      <c r="GQ97" s="168" t="str">
        <f t="shared" ca="1" si="225"/>
        <v>-</v>
      </c>
      <c r="GR97" s="168" t="str">
        <f t="shared" ca="1" si="225"/>
        <v>-</v>
      </c>
      <c r="GS97" s="168">
        <f t="shared" ca="1" si="225"/>
        <v>500</v>
      </c>
      <c r="GT97" s="168">
        <f t="shared" ca="1" si="225"/>
        <v>500</v>
      </c>
      <c r="GU97" s="168" t="str">
        <f t="shared" ca="1" si="225"/>
        <v>-</v>
      </c>
      <c r="GV97" s="168" t="str">
        <f t="shared" ca="1" si="225"/>
        <v>-</v>
      </c>
      <c r="GW97" s="168" t="str">
        <f t="shared" ca="1" si="338"/>
        <v>-</v>
      </c>
      <c r="GX97" s="193" t="b">
        <v>1</v>
      </c>
      <c r="GY97" s="193">
        <v>0</v>
      </c>
      <c r="GZ97" s="193">
        <v>30</v>
      </c>
      <c r="HA97" s="193">
        <v>30</v>
      </c>
      <c r="HB97" s="193">
        <v>0</v>
      </c>
      <c r="HC97" s="193">
        <v>0</v>
      </c>
      <c r="HD97" s="193">
        <v>30</v>
      </c>
      <c r="HE97" s="193">
        <v>0</v>
      </c>
      <c r="HF97" s="193">
        <v>0</v>
      </c>
      <c r="HG97" s="193">
        <v>30</v>
      </c>
      <c r="HH97" s="193">
        <v>30</v>
      </c>
      <c r="HI97" s="193">
        <v>0</v>
      </c>
      <c r="HJ97" s="193">
        <v>0</v>
      </c>
      <c r="HK97" s="193">
        <v>0</v>
      </c>
      <c r="HL97" s="193">
        <v>0</v>
      </c>
      <c r="HM97" s="193">
        <v>0</v>
      </c>
      <c r="HN97" s="193">
        <v>131.36000000000001</v>
      </c>
      <c r="HO97" s="193">
        <v>0</v>
      </c>
      <c r="HP97" s="193">
        <v>131.36000000000001</v>
      </c>
      <c r="HQ97" s="193">
        <v>131.36000000000001</v>
      </c>
      <c r="HR97" s="193">
        <v>0</v>
      </c>
      <c r="HS97" s="193">
        <v>131.36000000000001</v>
      </c>
      <c r="HT97" s="193">
        <v>131.36000000000001</v>
      </c>
      <c r="HU97" s="193">
        <v>0</v>
      </c>
      <c r="HV97" s="193">
        <v>0</v>
      </c>
      <c r="HW97" s="193">
        <v>131.36000000000001</v>
      </c>
      <c r="HX97" s="193">
        <v>131.36000000000001</v>
      </c>
      <c r="HY97" s="193">
        <v>89.55</v>
      </c>
      <c r="HZ97" s="193">
        <v>131.36000000000001</v>
      </c>
      <c r="IA97" s="193">
        <v>89.55</v>
      </c>
      <c r="IB97" s="193">
        <v>150</v>
      </c>
      <c r="IC97" s="193">
        <v>150</v>
      </c>
      <c r="ID97" s="193">
        <v>0</v>
      </c>
      <c r="IE97" s="193">
        <v>0</v>
      </c>
      <c r="IF97" s="193">
        <v>150</v>
      </c>
      <c r="IG97" s="193">
        <v>0</v>
      </c>
      <c r="IH97" s="193">
        <v>0</v>
      </c>
      <c r="II97" s="193">
        <v>150</v>
      </c>
      <c r="IJ97" s="193">
        <v>150</v>
      </c>
      <c r="IK97" s="193">
        <v>0</v>
      </c>
      <c r="IL97" s="193">
        <v>0</v>
      </c>
      <c r="IM97" s="193">
        <v>0</v>
      </c>
      <c r="IN97" s="193">
        <v>0</v>
      </c>
      <c r="IO97" s="193">
        <v>0</v>
      </c>
      <c r="IP97" s="193">
        <v>0</v>
      </c>
      <c r="IQ97" s="193">
        <v>0</v>
      </c>
      <c r="IR97" s="193">
        <v>0</v>
      </c>
      <c r="IS97" s="193">
        <v>0</v>
      </c>
      <c r="IT97" s="193">
        <v>0</v>
      </c>
      <c r="IU97" s="193">
        <v>0</v>
      </c>
      <c r="IV97" s="193">
        <v>0</v>
      </c>
      <c r="IW97" s="193">
        <v>0</v>
      </c>
      <c r="IX97" s="193">
        <v>0</v>
      </c>
      <c r="IY97" s="193">
        <v>0</v>
      </c>
      <c r="IZ97" s="10"/>
      <c r="JA97" s="166">
        <f t="shared" ca="1" si="229"/>
        <v>4.4999999999999998E-2</v>
      </c>
      <c r="JB97" s="166">
        <f t="shared" ca="1" si="230"/>
        <v>4.4999999999999998E-2</v>
      </c>
      <c r="JC97" s="168">
        <f t="shared" ca="1" si="356"/>
        <v>1</v>
      </c>
      <c r="JD97" s="168">
        <f t="shared" ca="1" si="356"/>
        <v>0</v>
      </c>
      <c r="JE97" s="168">
        <f t="shared" ca="1" si="356"/>
        <v>1</v>
      </c>
      <c r="JF97" s="168">
        <f t="shared" ca="1" si="356"/>
        <v>1</v>
      </c>
      <c r="JG97" s="168">
        <f t="shared" ca="1" si="356"/>
        <v>0</v>
      </c>
      <c r="JH97" s="168">
        <f t="shared" ca="1" si="356"/>
        <v>70</v>
      </c>
      <c r="JI97" s="168">
        <f t="shared" ca="1" si="356"/>
        <v>50</v>
      </c>
      <c r="JJ97" s="168">
        <f t="shared" ca="1" si="356"/>
        <v>70</v>
      </c>
      <c r="JK97" s="168">
        <f t="shared" ca="1" si="356"/>
        <v>50</v>
      </c>
      <c r="JL97" s="166">
        <f t="shared" ca="1" si="299"/>
        <v>1</v>
      </c>
      <c r="JM97" s="166">
        <f t="shared" ca="1" si="300"/>
        <v>1</v>
      </c>
      <c r="JN97" s="166">
        <f t="shared" ca="1" si="301"/>
        <v>1</v>
      </c>
      <c r="JO97" s="166">
        <f t="shared" ca="1" si="232"/>
        <v>1</v>
      </c>
      <c r="JP97" s="166">
        <f t="shared" ca="1" si="232"/>
        <v>1</v>
      </c>
      <c r="JQ97" s="168">
        <f t="shared" ca="1" si="356"/>
        <v>1</v>
      </c>
      <c r="JR97" s="10"/>
      <c r="JS97" s="168">
        <f t="shared" ca="1" si="356"/>
        <v>1</v>
      </c>
      <c r="JT97" s="166">
        <f t="shared" ca="1" si="233"/>
        <v>0.85</v>
      </c>
      <c r="JU97" s="168">
        <f t="shared" ca="1" si="356"/>
        <v>1</v>
      </c>
      <c r="JV97" s="168">
        <f t="shared" ca="1" si="356"/>
        <v>1</v>
      </c>
      <c r="JW97" s="168">
        <f t="shared" ca="1" si="356"/>
        <v>1</v>
      </c>
      <c r="JX97" s="168">
        <f t="shared" ca="1" si="356"/>
        <v>1</v>
      </c>
      <c r="JY97" s="168">
        <f t="shared" ca="1" si="356"/>
        <v>1</v>
      </c>
      <c r="JZ97" s="168">
        <f t="shared" ca="1" si="356"/>
        <v>1</v>
      </c>
      <c r="KA97" s="166">
        <f t="shared" ca="1" si="234"/>
        <v>0.85</v>
      </c>
      <c r="KB97" s="166">
        <f t="shared" ca="1" si="235"/>
        <v>1</v>
      </c>
      <c r="KC97" s="166">
        <f t="shared" ca="1" si="236"/>
        <v>1</v>
      </c>
      <c r="KD97" s="166" t="str">
        <f t="shared" ca="1" si="237"/>
        <v>-</v>
      </c>
      <c r="KE97" s="166" t="str">
        <f t="shared" ca="1" si="238"/>
        <v>-</v>
      </c>
      <c r="KF97" s="166" t="str">
        <f t="shared" ca="1" si="239"/>
        <v>-</v>
      </c>
      <c r="KG97" s="166" t="b">
        <f t="shared" ca="1" si="240"/>
        <v>0</v>
      </c>
      <c r="KH97" s="168">
        <f t="shared" ca="1" si="356"/>
        <v>0</v>
      </c>
      <c r="KI97" s="27">
        <v>0</v>
      </c>
    </row>
    <row r="98" spans="1:295" s="148" customFormat="1" outlineLevel="1">
      <c r="A98" s="126">
        <f t="shared" si="350"/>
        <v>93</v>
      </c>
      <c r="B98" s="126">
        <f t="shared" si="292"/>
        <v>13</v>
      </c>
      <c r="C98" s="148">
        <v>104</v>
      </c>
      <c r="D98" s="148" t="s">
        <v>884</v>
      </c>
      <c r="E98" s="148" t="b">
        <v>1</v>
      </c>
      <c r="F98" s="148" t="b">
        <v>0</v>
      </c>
      <c r="G98" s="148" t="b">
        <f t="shared" si="323"/>
        <v>1</v>
      </c>
      <c r="H98" s="144">
        <v>3</v>
      </c>
      <c r="I98" s="32">
        <v>2</v>
      </c>
      <c r="J98" s="144">
        <f t="shared" ca="1" si="343"/>
        <v>1</v>
      </c>
      <c r="K98" s="144">
        <f t="shared" ca="1" si="343"/>
        <v>1</v>
      </c>
      <c r="L98" s="144">
        <f t="shared" ca="1" si="343"/>
        <v>1</v>
      </c>
      <c r="M98" s="144">
        <f t="shared" ca="1" si="343"/>
        <v>1</v>
      </c>
      <c r="N98" s="144">
        <f t="shared" ca="1" si="343"/>
        <v>1</v>
      </c>
      <c r="O98" s="144">
        <f t="shared" ca="1" si="343"/>
        <v>1</v>
      </c>
      <c r="P98" s="144">
        <f t="shared" ca="1" si="343"/>
        <v>1</v>
      </c>
      <c r="Q98" s="144">
        <f t="shared" ca="1" si="343"/>
        <v>1</v>
      </c>
      <c r="R98" s="144">
        <f t="shared" ca="1" si="343"/>
        <v>2</v>
      </c>
      <c r="S98" s="144">
        <f t="shared" ca="1" si="343"/>
        <v>1</v>
      </c>
      <c r="T98" s="144">
        <f t="shared" ca="1" si="343"/>
        <v>2</v>
      </c>
      <c r="U98" s="144">
        <f t="shared" ca="1" si="343"/>
        <v>1</v>
      </c>
      <c r="V98" s="144">
        <f t="shared" ca="1" si="343"/>
        <v>1</v>
      </c>
      <c r="W98" s="144">
        <f t="shared" ca="1" si="343"/>
        <v>1</v>
      </c>
      <c r="X98" s="144">
        <f t="shared" ca="1" si="343"/>
        <v>1</v>
      </c>
      <c r="Y98" s="144">
        <f t="shared" ca="1" si="343"/>
        <v>1</v>
      </c>
      <c r="AA98" s="162" t="str" cm="1">
        <f t="array" aca="1" ref="AA98" ca="1">TEXT(LEFT(OFFSET(AA98,-1,0),5)+1,"00000")&amp;MID(OFFSET(AA98,-1,0),6,FIND(" ",OFFSET(AA98,-1,0),7)-5)
&amp;INDEX(DataMaster!$B$10:$B$12,$I98)&amp;IF($J98=1,""," Risk"&amp;INDEX(i.risk_aversion,$J98,1))&amp;IF($K98=1,""," REV"&amp;INDEX(DataMaster!$B$54:$B$58,$K98))&amp;IF($L98=1,""," Minroe"&amp;INDEX(minroe,$L98))&amp;IF($M98=1,""," Overdraw"&amp;INDEX(overdraw,$M98))
&amp;IF($N98=1,""," Mach"&amp;INDEX(i.mach_option,$N98))
&amp;IF($O98=1,""," Interest"&amp;INDEX(i.interest_rate,$O98))&amp;IF($P98=1,""," Opp cost"&amp;INDEX(i.opp_cost_capital,$P98))&amp;IF($Q98=1,""," Casual_ub"&amp;INDEX(i.casual_ub,$Q98))&amp;IF($R98=1,""," Cropgraze"&amp;INDEX(i.cropgraze_inc,$R98))
&amp;IF($S98=1,""," Yield"&amp;INDEX(i.all_rot_yield,$S98))&amp;IF($T98=1,""," Pasture"&amp;INDEX(i.pasture_prod,$T98))&amp;IF($U98=1,""," Scan"&amp;INDEX(i.scan,$U98))
&amp;IF($JL98=1,""," WP"&amp;TEXT($JL98*100,"000p"))&amp;IF($JM98=1,""," MP"&amp;TEXT($JM98*100,"000p"))&amp;IF($JN98=1,""," GP"&amp;TEXT($JN98*100,"000p"))&amp;IF($JO98=1,""," Can"&amp;TEXT($JO98*100,"000p"))
&amp;" (F"&amp;3+IFERROR(1*$CH98,0)+IFERROR(1*$CI98,0)&amp;3-IFERROR(1*NOT($CK98),0)&amp;"N"&amp;$CP98&amp;$CQ98&amp;")"
&amp;IFERROR(" pas%"&amp;FK98/2130*100,"")&amp;IFERROR(" SR "&amp;FM98/1,"")&amp;IFERROR(" Sup "&amp;FN98/1,"")&amp;IF(JH98=50," 50 percentile prices","")&amp;IFERROR(" Min_sale_age_"&amp;GV98/1,"")&amp;IF($GX98=TRUE," Rot_constrained","")</f>
        <v>612760032 DSP CropgrazeFALSE Pasture0.85 (F33N11) SR 15.75 Rot_constrained</v>
      </c>
      <c r="AB98" s="10" t="str">
        <f ca="1">IF(COUNTIF(AA$5:AA98,AA98)=1,"-","Dup")</f>
        <v>-</v>
      </c>
      <c r="AC98" s="10"/>
      <c r="AD98" s="167" t="b">
        <v>0</v>
      </c>
      <c r="AE98" s="167" t="b">
        <v>0</v>
      </c>
      <c r="AF98" s="167" t="b">
        <v>0</v>
      </c>
      <c r="AG98" s="167" t="b">
        <v>0</v>
      </c>
      <c r="AH98" s="167" t="b">
        <v>0</v>
      </c>
      <c r="AI98" s="167" t="b">
        <v>1</v>
      </c>
      <c r="AJ98" s="10"/>
      <c r="AK98" s="166" t="b">
        <f t="shared" si="354"/>
        <v>0</v>
      </c>
      <c r="AL98" s="166" t="str">
        <f t="shared" si="354"/>
        <v>-</v>
      </c>
      <c r="AM98" s="166" t="b">
        <f t="shared" si="354"/>
        <v>0</v>
      </c>
      <c r="AN98" s="166" t="b">
        <f t="shared" si="354"/>
        <v>1</v>
      </c>
      <c r="AO98" s="166" t="b">
        <f t="shared" si="354"/>
        <v>0</v>
      </c>
      <c r="AP98" s="166" t="b">
        <f t="shared" si="354"/>
        <v>0</v>
      </c>
      <c r="AQ98" s="166">
        <f t="shared" ca="1" si="215"/>
        <v>0</v>
      </c>
      <c r="AR98" s="166" t="b">
        <f t="shared" ca="1" si="344"/>
        <v>0</v>
      </c>
      <c r="AS98" s="166" t="b">
        <f t="shared" ca="1" si="344"/>
        <v>0</v>
      </c>
      <c r="AT98" s="166" t="str">
        <f t="shared" ca="1" si="344"/>
        <v>-</v>
      </c>
      <c r="AU98" s="166" t="str">
        <f t="shared" ca="1" si="344"/>
        <v>-</v>
      </c>
      <c r="AV98" s="166" t="str">
        <f t="shared" ca="1" si="344"/>
        <v>-</v>
      </c>
      <c r="AW98" s="10"/>
      <c r="AX98" s="166" t="b">
        <f t="shared" si="217"/>
        <v>1</v>
      </c>
      <c r="AY98" s="168" t="b">
        <f t="shared" ca="1" si="355"/>
        <v>1</v>
      </c>
      <c r="AZ98" s="168" t="b">
        <f t="shared" ca="1" si="355"/>
        <v>1</v>
      </c>
      <c r="BA98" s="167">
        <f t="shared" si="261"/>
        <v>3208</v>
      </c>
      <c r="BB98" s="168" t="str">
        <f t="shared" ca="1" si="355"/>
        <v>-</v>
      </c>
      <c r="BC98" s="168" t="str">
        <f t="shared" ca="1" si="355"/>
        <v>-</v>
      </c>
      <c r="BD98" s="168" t="str">
        <f t="shared" ca="1" si="355"/>
        <v>-</v>
      </c>
      <c r="BE98" s="168" t="str">
        <f t="shared" ca="1" si="355"/>
        <v>-</v>
      </c>
      <c r="BF98" s="168" t="str">
        <f t="shared" ca="1" si="355"/>
        <v>-</v>
      </c>
      <c r="BG98" s="168">
        <f t="shared" ca="1" si="355"/>
        <v>1</v>
      </c>
      <c r="BH98" s="168">
        <f t="shared" ca="1" si="355"/>
        <v>1</v>
      </c>
      <c r="BI98" s="168" t="str">
        <f t="shared" ca="1" si="355"/>
        <v>-</v>
      </c>
      <c r="BJ98" s="168" t="str">
        <f t="shared" ca="1" si="355"/>
        <v>-</v>
      </c>
      <c r="BK98" s="10"/>
      <c r="BL98" s="168" t="str">
        <f t="shared" ca="1" si="355"/>
        <v>-</v>
      </c>
      <c r="BM98" s="168" t="str">
        <f t="shared" ca="1" si="355"/>
        <v>-</v>
      </c>
      <c r="BN98" s="168" t="str">
        <f t="shared" ca="1" si="355"/>
        <v>-</v>
      </c>
      <c r="BO98" s="168" t="str">
        <f t="shared" ca="1" si="355"/>
        <v>-</v>
      </c>
      <c r="BP98" s="168" t="str">
        <f t="shared" ca="1" si="355"/>
        <v>-</v>
      </c>
      <c r="BQ98" s="168" t="str">
        <f t="shared" ca="1" si="355"/>
        <v>-</v>
      </c>
      <c r="BR98" s="168" t="str">
        <f t="shared" ca="1" si="355"/>
        <v>-</v>
      </c>
      <c r="BS98" s="168" t="str">
        <f t="shared" ca="1" si="355"/>
        <v>-</v>
      </c>
      <c r="BT98" s="168" t="str">
        <f t="shared" ca="1" si="355"/>
        <v>-</v>
      </c>
      <c r="BU98" s="168" t="str">
        <f t="shared" ca="1" si="355"/>
        <v>-</v>
      </c>
      <c r="BV98" s="168" t="str">
        <f t="shared" ca="1" si="355"/>
        <v>-</v>
      </c>
      <c r="BW98" s="166" t="str" cm="1">
        <f t="array" aca="1" ref="BW98" ca="1">INDEX(i.rev,$K98,BW$15)</f>
        <v>-</v>
      </c>
      <c r="BX98" s="166" t="str" cm="1">
        <f t="array" aca="1" ref="BX98" ca="1">INDEX(i.rev,$K98,BX$15)</f>
        <v>-</v>
      </c>
      <c r="BY98" s="166" t="str" cm="1">
        <f t="array" aca="1" ref="BY98" ca="1">INDEX(i.rev,$K98,BY$15)</f>
        <v>-</v>
      </c>
      <c r="BZ98" s="166" t="str" cm="1">
        <f t="array" aca="1" ref="BZ98" ca="1">INDEX(i.rev,$K98,BZ$15)</f>
        <v>-</v>
      </c>
      <c r="CA98" s="166" t="str" cm="1">
        <f t="array" aca="1" ref="CA98" ca="1">INDEX(i.rev,$K98,CA$15)</f>
        <v>-</v>
      </c>
      <c r="CB98" s="166" t="str" cm="1">
        <f t="array" aca="1" ref="CB98" ca="1">INDEX(i.rev,$K98,CB$15)</f>
        <v>-</v>
      </c>
      <c r="CC98" s="166" t="str" cm="1">
        <f t="array" aca="1" ref="CC98" ca="1">INDEX(i.rev,$K98,CC$15)</f>
        <v>-</v>
      </c>
      <c r="CD98" s="166" t="str" cm="1">
        <f t="array" aca="1" ref="CD98" ca="1">INDEX(i.rev,$K98,CD$15)</f>
        <v>-</v>
      </c>
      <c r="CE98" s="166" t="str" cm="1">
        <f t="array" aca="1" ref="CE98" ca="1">INDEX(i.rev,$K98,CE$15)</f>
        <v>-</v>
      </c>
      <c r="CF98" s="166" t="str" cm="1">
        <f t="array" aca="1" ref="CF98" ca="1">INDEX(i.rev,$K98,CF$15)</f>
        <v>-</v>
      </c>
      <c r="CG98" s="10"/>
      <c r="CH98" s="168" t="str">
        <f t="shared" ca="1" si="339"/>
        <v>-</v>
      </c>
      <c r="CI98" s="168" t="str">
        <f t="shared" ca="1" si="339"/>
        <v>-</v>
      </c>
      <c r="CJ98" s="168" t="str">
        <f t="shared" ca="1" si="339"/>
        <v>-</v>
      </c>
      <c r="CK98" s="168" t="str">
        <f t="shared" ca="1" si="339"/>
        <v>-</v>
      </c>
      <c r="CL98" s="168" t="str">
        <f t="shared" ca="1" si="339"/>
        <v>-</v>
      </c>
      <c r="CM98" s="168" t="str">
        <f t="shared" ca="1" si="339"/>
        <v>-</v>
      </c>
      <c r="CN98" s="168" t="str">
        <f t="shared" ca="1" si="339"/>
        <v>-</v>
      </c>
      <c r="CO98" s="168" t="str">
        <f t="shared" ca="1" si="339"/>
        <v>-</v>
      </c>
      <c r="CP98" s="168">
        <f t="shared" ca="1" si="339"/>
        <v>1</v>
      </c>
      <c r="CQ98" s="168">
        <f t="shared" ca="1" si="339"/>
        <v>1</v>
      </c>
      <c r="CR98" s="168">
        <f t="shared" ca="1" si="339"/>
        <v>0</v>
      </c>
      <c r="CS98" s="168" t="str">
        <f t="shared" ref="CS98:DH113" ca="1" si="359">OFFSET(CS$5,$B98,0)</f>
        <v>-</v>
      </c>
      <c r="CT98" s="168" t="str">
        <f t="shared" ca="1" si="359"/>
        <v>-</v>
      </c>
      <c r="CU98" s="168" t="str">
        <f t="shared" ca="1" si="359"/>
        <v>-</v>
      </c>
      <c r="CV98" s="168" t="str">
        <f t="shared" ca="1" si="359"/>
        <v>-</v>
      </c>
      <c r="CW98" s="168" t="str">
        <f t="shared" ca="1" si="359"/>
        <v>-</v>
      </c>
      <c r="CX98" s="168" t="str">
        <f t="shared" ca="1" si="359"/>
        <v>-</v>
      </c>
      <c r="CY98" s="168" t="str">
        <f t="shared" ca="1" si="359"/>
        <v>-</v>
      </c>
      <c r="CZ98" s="168">
        <f t="shared" ca="1" si="359"/>
        <v>0</v>
      </c>
      <c r="DA98" s="168" t="str">
        <f t="shared" ca="1" si="359"/>
        <v>-</v>
      </c>
      <c r="DB98" s="168" t="str">
        <f t="shared" ca="1" si="359"/>
        <v>-</v>
      </c>
      <c r="DC98" s="168" t="str">
        <f t="shared" ca="1" si="359"/>
        <v>-</v>
      </c>
      <c r="DD98" s="168" t="str">
        <f t="shared" ca="1" si="359"/>
        <v>-</v>
      </c>
      <c r="DE98" s="168" t="str">
        <f t="shared" ca="1" si="359"/>
        <v>-</v>
      </c>
      <c r="DF98" s="168">
        <f t="shared" ca="1" si="359"/>
        <v>0</v>
      </c>
      <c r="DG98" s="168">
        <f t="shared" ca="1" si="359"/>
        <v>0</v>
      </c>
      <c r="DH98" s="168">
        <f t="shared" ca="1" si="359"/>
        <v>0</v>
      </c>
      <c r="DI98" s="168">
        <f t="shared" ca="1" si="357"/>
        <v>0</v>
      </c>
      <c r="DJ98" s="168">
        <f t="shared" ca="1" si="357"/>
        <v>0</v>
      </c>
      <c r="DK98" s="168">
        <f t="shared" ca="1" si="357"/>
        <v>0</v>
      </c>
      <c r="DL98" s="168">
        <f t="shared" ca="1" si="357"/>
        <v>0</v>
      </c>
      <c r="DM98" s="168" t="str">
        <f t="shared" ca="1" si="357"/>
        <v>-</v>
      </c>
      <c r="DN98" s="168" t="str">
        <f t="shared" ca="1" si="357"/>
        <v>-</v>
      </c>
      <c r="DO98" s="168" t="str">
        <f t="shared" ca="1" si="357"/>
        <v>-</v>
      </c>
      <c r="DP98" s="168" t="str">
        <f t="shared" ca="1" si="357"/>
        <v>-</v>
      </c>
      <c r="DQ98" s="168" t="str">
        <f t="shared" ca="1" si="357"/>
        <v>-</v>
      </c>
      <c r="DR98" s="168" t="str">
        <f t="shared" ca="1" si="357"/>
        <v>-</v>
      </c>
      <c r="DS98" s="168" t="str">
        <f t="shared" ca="1" si="357"/>
        <v>-</v>
      </c>
      <c r="DT98" s="168" t="str">
        <f t="shared" ca="1" si="358"/>
        <v>-</v>
      </c>
      <c r="DU98" s="168" t="str">
        <f t="shared" ca="1" si="358"/>
        <v>-</v>
      </c>
      <c r="DV98" s="168" t="str">
        <f t="shared" ca="1" si="358"/>
        <v>-</v>
      </c>
      <c r="DW98" s="168" t="str">
        <f t="shared" ca="1" si="358"/>
        <v>-</v>
      </c>
      <c r="DX98" s="10"/>
      <c r="DY98" s="168">
        <f t="shared" ca="1" si="358"/>
        <v>1</v>
      </c>
      <c r="DZ98" s="168" t="str">
        <f t="shared" ca="1" si="358"/>
        <v>-</v>
      </c>
      <c r="EA98" s="168" t="str">
        <f t="shared" ca="1" si="358"/>
        <v>-</v>
      </c>
      <c r="EB98" s="168" t="str">
        <f t="shared" ca="1" si="358"/>
        <v>-</v>
      </c>
      <c r="EC98" s="168" t="str">
        <f t="shared" ca="1" si="358"/>
        <v>-</v>
      </c>
      <c r="ED98" s="168" t="b">
        <f t="shared" ca="1" si="358"/>
        <v>0</v>
      </c>
      <c r="EE98" s="168" t="str">
        <f t="shared" ca="1" si="358"/>
        <v>-</v>
      </c>
      <c r="EF98" s="168">
        <f t="shared" ca="1" si="358"/>
        <v>0</v>
      </c>
      <c r="EG98" s="168" t="str">
        <f t="shared" ca="1" si="358"/>
        <v>-</v>
      </c>
      <c r="EH98" s="166" cm="1">
        <f t="array" aca="1" ref="EH98" ca="1">INDEX(i.rev,$K98,EH$15)</f>
        <v>1</v>
      </c>
      <c r="EI98" s="168">
        <f t="shared" ca="1" si="347"/>
        <v>0</v>
      </c>
      <c r="EJ98" s="168">
        <f t="shared" ca="1" si="347"/>
        <v>1</v>
      </c>
      <c r="EK98" s="168">
        <f t="shared" ca="1" si="347"/>
        <v>0</v>
      </c>
      <c r="EL98" s="168">
        <f t="shared" ca="1" si="347"/>
        <v>1</v>
      </c>
      <c r="EM98" s="168">
        <f t="shared" ca="1" si="347"/>
        <v>1</v>
      </c>
      <c r="EN98" s="168">
        <f t="shared" ca="1" si="347"/>
        <v>1</v>
      </c>
      <c r="EO98" s="168">
        <f t="shared" ca="1" si="347"/>
        <v>0</v>
      </c>
      <c r="EP98" s="168">
        <f t="shared" ca="1" si="347"/>
        <v>0</v>
      </c>
      <c r="EQ98" s="168">
        <f t="shared" ca="1" si="347"/>
        <v>0</v>
      </c>
      <c r="ER98" s="168">
        <f t="shared" ca="1" si="347"/>
        <v>0</v>
      </c>
      <c r="ES98" s="168">
        <f t="shared" ca="1" si="347"/>
        <v>0</v>
      </c>
      <c r="ET98" s="168">
        <f t="shared" ca="1" si="347"/>
        <v>0</v>
      </c>
      <c r="EU98" s="168">
        <f t="shared" ca="1" si="347"/>
        <v>0</v>
      </c>
      <c r="EV98" s="168">
        <f t="shared" ca="1" si="347"/>
        <v>0</v>
      </c>
      <c r="EW98" s="168">
        <f t="shared" ca="1" si="347"/>
        <v>0</v>
      </c>
      <c r="EX98" s="168">
        <f t="shared" ca="1" si="347"/>
        <v>0</v>
      </c>
      <c r="EY98" s="166" cm="1">
        <f t="array" aca="1" ref="EY98" ca="1">INDEX(i.rev,$K98,EY$15)</f>
        <v>0</v>
      </c>
      <c r="EZ98" s="168">
        <f t="shared" ca="1" si="297"/>
        <v>0</v>
      </c>
      <c r="FA98" s="166" cm="1">
        <f t="array" aca="1" ref="FA98" ca="1">INDEX(i.rev,$K98,FA$15)</f>
        <v>1</v>
      </c>
      <c r="FB98" s="168">
        <f t="shared" ca="1" si="349"/>
        <v>0</v>
      </c>
      <c r="FC98" s="168">
        <f t="shared" ca="1" si="349"/>
        <v>0</v>
      </c>
      <c r="FD98" s="168">
        <f t="shared" ca="1" si="349"/>
        <v>0</v>
      </c>
      <c r="FE98" s="168">
        <f t="shared" ca="1" si="349"/>
        <v>0</v>
      </c>
      <c r="FF98" s="168">
        <f t="shared" ca="1" si="349"/>
        <v>0</v>
      </c>
      <c r="FG98" s="168">
        <f t="shared" ca="1" si="349"/>
        <v>0</v>
      </c>
      <c r="FH98" s="168">
        <f t="shared" ca="1" si="349"/>
        <v>0</v>
      </c>
      <c r="FI98" s="10">
        <f t="shared" ref="FI98:FI101" si="360">FI97+0.15</f>
        <v>0.44999999999999996</v>
      </c>
      <c r="FJ98" s="168" t="str">
        <f t="shared" ca="1" si="337"/>
        <v>-</v>
      </c>
      <c r="FK98" s="168" t="str">
        <f t="shared" ca="1" si="337"/>
        <v>-</v>
      </c>
      <c r="FL98" s="199" t="b">
        <f>TRUE</f>
        <v>1</v>
      </c>
      <c r="FM98" s="201">
        <f t="shared" si="351"/>
        <v>15.749999999999998</v>
      </c>
      <c r="FN98" s="168" t="str">
        <f t="shared" ca="1" si="321"/>
        <v>-</v>
      </c>
      <c r="FO98" s="166" t="b">
        <f t="shared" si="223"/>
        <v>0</v>
      </c>
      <c r="FP98" s="166" t="b">
        <f t="shared" si="223"/>
        <v>0</v>
      </c>
      <c r="FQ98" s="166" t="b">
        <f t="shared" si="223"/>
        <v>1</v>
      </c>
      <c r="FR98" s="168">
        <f t="shared" ca="1" si="349"/>
        <v>0</v>
      </c>
      <c r="FS98" s="166">
        <f t="shared" ca="1" si="224"/>
        <v>1</v>
      </c>
      <c r="FT98" s="166">
        <f t="shared" ca="1" si="224"/>
        <v>1</v>
      </c>
      <c r="FU98" s="168" t="str">
        <f t="shared" ca="1" si="349"/>
        <v>-</v>
      </c>
      <c r="FV98" s="168" t="str">
        <f t="shared" ca="1" si="349"/>
        <v>-</v>
      </c>
      <c r="FW98" s="168" t="str">
        <f t="shared" ca="1" si="349"/>
        <v>-</v>
      </c>
      <c r="FX98" s="168" t="str">
        <f t="shared" ca="1" si="349"/>
        <v>-</v>
      </c>
      <c r="FY98" s="168" t="str">
        <f t="shared" ca="1" si="349"/>
        <v>-</v>
      </c>
      <c r="FZ98" s="168" t="str">
        <f t="shared" ca="1" si="349"/>
        <v>-</v>
      </c>
      <c r="GA98" s="168" t="str">
        <f t="shared" ca="1" si="349"/>
        <v>-</v>
      </c>
      <c r="GB98" s="168" t="str">
        <f t="shared" ca="1" si="349"/>
        <v>-</v>
      </c>
      <c r="GC98" s="168" t="str">
        <f t="shared" ca="1" si="349"/>
        <v>-</v>
      </c>
      <c r="GD98" s="168" t="b">
        <f t="shared" ca="1" si="349"/>
        <v>1</v>
      </c>
      <c r="GE98" s="168" t="str">
        <f t="shared" ca="1" si="349"/>
        <v>-</v>
      </c>
      <c r="GF98" s="168" t="str">
        <f t="shared" ca="1" si="349"/>
        <v>-</v>
      </c>
      <c r="GG98" s="168" t="str">
        <f t="shared" ref="GG98:GV113" ca="1" si="361">OFFSET(GG$5,$B98,0)</f>
        <v>-</v>
      </c>
      <c r="GH98" s="168" t="str">
        <f t="shared" ca="1" si="361"/>
        <v>-</v>
      </c>
      <c r="GI98" s="168" t="str">
        <f t="shared" ca="1" si="361"/>
        <v>-</v>
      </c>
      <c r="GJ98" s="168" t="str">
        <f t="shared" ca="1" si="361"/>
        <v>-</v>
      </c>
      <c r="GK98" s="168" t="str">
        <f t="shared" ca="1" si="361"/>
        <v>-</v>
      </c>
      <c r="GL98" s="168" t="str">
        <f t="shared" ca="1" si="361"/>
        <v>-</v>
      </c>
      <c r="GM98" s="168" t="str">
        <f t="shared" ca="1" si="361"/>
        <v>-</v>
      </c>
      <c r="GN98" s="168" t="str">
        <f t="shared" ca="1" si="361"/>
        <v>-</v>
      </c>
      <c r="GO98" s="168" t="str">
        <f t="shared" ca="1" si="361"/>
        <v>-</v>
      </c>
      <c r="GP98" s="168" t="str">
        <f t="shared" ca="1" si="361"/>
        <v>-</v>
      </c>
      <c r="GQ98" s="168" t="str">
        <f t="shared" ca="1" si="361"/>
        <v>-</v>
      </c>
      <c r="GR98" s="168" t="str">
        <f t="shared" ca="1" si="361"/>
        <v>-</v>
      </c>
      <c r="GS98" s="168">
        <f t="shared" ca="1" si="361"/>
        <v>500</v>
      </c>
      <c r="GT98" s="168">
        <f t="shared" ca="1" si="361"/>
        <v>500</v>
      </c>
      <c r="GU98" s="168" t="str">
        <f t="shared" ca="1" si="361"/>
        <v>-</v>
      </c>
      <c r="GV98" s="168" t="str">
        <f t="shared" ca="1" si="361"/>
        <v>-</v>
      </c>
      <c r="GW98" s="168" t="str">
        <f t="shared" ca="1" si="338"/>
        <v>-</v>
      </c>
      <c r="GX98" s="193" t="b">
        <v>1</v>
      </c>
      <c r="GY98" s="193">
        <v>0</v>
      </c>
      <c r="GZ98" s="193">
        <v>30</v>
      </c>
      <c r="HA98" s="193">
        <v>30</v>
      </c>
      <c r="HB98" s="193">
        <v>0</v>
      </c>
      <c r="HC98" s="193">
        <v>0</v>
      </c>
      <c r="HD98" s="193">
        <v>30</v>
      </c>
      <c r="HE98" s="193">
        <v>0</v>
      </c>
      <c r="HF98" s="193">
        <v>0</v>
      </c>
      <c r="HG98" s="193">
        <v>30</v>
      </c>
      <c r="HH98" s="193">
        <v>30</v>
      </c>
      <c r="HI98" s="193">
        <v>0</v>
      </c>
      <c r="HJ98" s="193">
        <v>0</v>
      </c>
      <c r="HK98" s="193">
        <v>0</v>
      </c>
      <c r="HL98" s="193">
        <v>0</v>
      </c>
      <c r="HM98" s="193">
        <v>0</v>
      </c>
      <c r="HN98" s="193">
        <v>131.36000000000001</v>
      </c>
      <c r="HO98" s="193">
        <v>0</v>
      </c>
      <c r="HP98" s="193">
        <v>131.36000000000001</v>
      </c>
      <c r="HQ98" s="193">
        <v>131.36000000000001</v>
      </c>
      <c r="HR98" s="193">
        <v>0</v>
      </c>
      <c r="HS98" s="193">
        <v>131.36000000000001</v>
      </c>
      <c r="HT98" s="193">
        <v>131.36000000000001</v>
      </c>
      <c r="HU98" s="193">
        <v>0</v>
      </c>
      <c r="HV98" s="193">
        <v>0</v>
      </c>
      <c r="HW98" s="193">
        <v>131.36000000000001</v>
      </c>
      <c r="HX98" s="193">
        <v>131.36000000000001</v>
      </c>
      <c r="HY98" s="193">
        <v>89.55</v>
      </c>
      <c r="HZ98" s="193">
        <v>131.36000000000001</v>
      </c>
      <c r="IA98" s="193">
        <v>89.55</v>
      </c>
      <c r="IB98" s="193">
        <v>150</v>
      </c>
      <c r="IC98" s="193">
        <v>150</v>
      </c>
      <c r="ID98" s="193">
        <v>0</v>
      </c>
      <c r="IE98" s="193">
        <v>0</v>
      </c>
      <c r="IF98" s="193">
        <v>150</v>
      </c>
      <c r="IG98" s="193">
        <v>0</v>
      </c>
      <c r="IH98" s="193">
        <v>0</v>
      </c>
      <c r="II98" s="193">
        <v>150</v>
      </c>
      <c r="IJ98" s="193">
        <v>150</v>
      </c>
      <c r="IK98" s="193">
        <v>0</v>
      </c>
      <c r="IL98" s="193">
        <v>0</v>
      </c>
      <c r="IM98" s="193">
        <v>0</v>
      </c>
      <c r="IN98" s="193">
        <v>0</v>
      </c>
      <c r="IO98" s="193">
        <v>0</v>
      </c>
      <c r="IP98" s="193">
        <v>0</v>
      </c>
      <c r="IQ98" s="193">
        <v>0</v>
      </c>
      <c r="IR98" s="193">
        <v>0</v>
      </c>
      <c r="IS98" s="193">
        <v>0</v>
      </c>
      <c r="IT98" s="193">
        <v>0</v>
      </c>
      <c r="IU98" s="193">
        <v>0</v>
      </c>
      <c r="IV98" s="193">
        <v>0</v>
      </c>
      <c r="IW98" s="193">
        <v>0</v>
      </c>
      <c r="IX98" s="193">
        <v>0</v>
      </c>
      <c r="IY98" s="193">
        <v>0</v>
      </c>
      <c r="IZ98" s="10"/>
      <c r="JA98" s="166">
        <f t="shared" ca="1" si="229"/>
        <v>4.4999999999999998E-2</v>
      </c>
      <c r="JB98" s="166">
        <f t="shared" ca="1" si="230"/>
        <v>4.4999999999999998E-2</v>
      </c>
      <c r="JC98" s="168">
        <f t="shared" ca="1" si="356"/>
        <v>1</v>
      </c>
      <c r="JD98" s="168">
        <f t="shared" ca="1" si="356"/>
        <v>0</v>
      </c>
      <c r="JE98" s="168">
        <f t="shared" ca="1" si="356"/>
        <v>1</v>
      </c>
      <c r="JF98" s="168">
        <f t="shared" ca="1" si="356"/>
        <v>1</v>
      </c>
      <c r="JG98" s="168">
        <f t="shared" ca="1" si="356"/>
        <v>0</v>
      </c>
      <c r="JH98" s="168">
        <f t="shared" ca="1" si="356"/>
        <v>70</v>
      </c>
      <c r="JI98" s="168">
        <f t="shared" ca="1" si="356"/>
        <v>50</v>
      </c>
      <c r="JJ98" s="168">
        <f t="shared" ca="1" si="356"/>
        <v>70</v>
      </c>
      <c r="JK98" s="168">
        <f t="shared" ca="1" si="356"/>
        <v>50</v>
      </c>
      <c r="JL98" s="166">
        <f t="shared" ca="1" si="299"/>
        <v>1</v>
      </c>
      <c r="JM98" s="166">
        <f t="shared" ca="1" si="300"/>
        <v>1</v>
      </c>
      <c r="JN98" s="166">
        <f t="shared" ca="1" si="301"/>
        <v>1</v>
      </c>
      <c r="JO98" s="166">
        <f t="shared" ca="1" si="232"/>
        <v>1</v>
      </c>
      <c r="JP98" s="166">
        <f t="shared" ca="1" si="232"/>
        <v>1</v>
      </c>
      <c r="JQ98" s="168">
        <f t="shared" ca="1" si="356"/>
        <v>1</v>
      </c>
      <c r="JR98" s="10"/>
      <c r="JS98" s="168">
        <f t="shared" ca="1" si="356"/>
        <v>1</v>
      </c>
      <c r="JT98" s="166">
        <f t="shared" ca="1" si="233"/>
        <v>0.85</v>
      </c>
      <c r="JU98" s="168">
        <f t="shared" ca="1" si="356"/>
        <v>1</v>
      </c>
      <c r="JV98" s="168">
        <f t="shared" ca="1" si="356"/>
        <v>1</v>
      </c>
      <c r="JW98" s="168">
        <f t="shared" ca="1" si="356"/>
        <v>1</v>
      </c>
      <c r="JX98" s="168">
        <f t="shared" ca="1" si="356"/>
        <v>1</v>
      </c>
      <c r="JY98" s="168">
        <f t="shared" ca="1" si="356"/>
        <v>1</v>
      </c>
      <c r="JZ98" s="168">
        <f t="shared" ca="1" si="356"/>
        <v>1</v>
      </c>
      <c r="KA98" s="166">
        <f t="shared" ca="1" si="234"/>
        <v>0.85</v>
      </c>
      <c r="KB98" s="166">
        <f t="shared" ca="1" si="235"/>
        <v>1</v>
      </c>
      <c r="KC98" s="166">
        <f t="shared" ca="1" si="236"/>
        <v>1</v>
      </c>
      <c r="KD98" s="166" t="str">
        <f t="shared" ca="1" si="237"/>
        <v>-</v>
      </c>
      <c r="KE98" s="166" t="str">
        <f t="shared" ca="1" si="238"/>
        <v>-</v>
      </c>
      <c r="KF98" s="166" t="str">
        <f t="shared" ca="1" si="239"/>
        <v>-</v>
      </c>
      <c r="KG98" s="166" t="b">
        <f t="shared" ca="1" si="240"/>
        <v>0</v>
      </c>
      <c r="KH98" s="168">
        <f t="shared" ca="1" si="356"/>
        <v>0</v>
      </c>
      <c r="KI98" s="27">
        <v>0</v>
      </c>
    </row>
    <row r="99" spans="1:295" s="148" customFormat="1" outlineLevel="1">
      <c r="A99" s="126">
        <f t="shared" si="350"/>
        <v>94</v>
      </c>
      <c r="B99" s="126">
        <f t="shared" si="292"/>
        <v>13</v>
      </c>
      <c r="C99" s="148">
        <v>104</v>
      </c>
      <c r="D99" s="148" t="s">
        <v>884</v>
      </c>
      <c r="E99" s="148" t="b">
        <v>1</v>
      </c>
      <c r="F99" s="148" t="b">
        <v>0</v>
      </c>
      <c r="G99" s="148" t="b">
        <f t="shared" si="323"/>
        <v>1</v>
      </c>
      <c r="H99" s="144">
        <v>3</v>
      </c>
      <c r="I99" s="32">
        <v>2</v>
      </c>
      <c r="J99" s="144">
        <f t="shared" ca="1" si="343"/>
        <v>1</v>
      </c>
      <c r="K99" s="144">
        <f t="shared" ca="1" si="343"/>
        <v>1</v>
      </c>
      <c r="L99" s="144">
        <f t="shared" ca="1" si="343"/>
        <v>1</v>
      </c>
      <c r="M99" s="144">
        <f t="shared" ca="1" si="343"/>
        <v>1</v>
      </c>
      <c r="N99" s="144">
        <f t="shared" ca="1" si="343"/>
        <v>1</v>
      </c>
      <c r="O99" s="144">
        <f t="shared" ca="1" si="343"/>
        <v>1</v>
      </c>
      <c r="P99" s="144">
        <f t="shared" ca="1" si="343"/>
        <v>1</v>
      </c>
      <c r="Q99" s="144">
        <f t="shared" ca="1" si="343"/>
        <v>1</v>
      </c>
      <c r="R99" s="144">
        <f t="shared" ca="1" si="343"/>
        <v>2</v>
      </c>
      <c r="S99" s="144">
        <f t="shared" ca="1" si="343"/>
        <v>1</v>
      </c>
      <c r="T99" s="144">
        <f t="shared" ca="1" si="343"/>
        <v>2</v>
      </c>
      <c r="U99" s="144">
        <f t="shared" ca="1" si="343"/>
        <v>1</v>
      </c>
      <c r="V99" s="144">
        <f t="shared" ca="1" si="343"/>
        <v>1</v>
      </c>
      <c r="W99" s="144">
        <f t="shared" ca="1" si="343"/>
        <v>1</v>
      </c>
      <c r="X99" s="144">
        <f t="shared" ca="1" si="343"/>
        <v>1</v>
      </c>
      <c r="Y99" s="144">
        <f t="shared" ca="1" si="343"/>
        <v>1</v>
      </c>
      <c r="AA99" s="162" t="str" cm="1">
        <f t="array" aca="1" ref="AA99" ca="1">TEXT(LEFT(OFFSET(AA99,-1,0),5)+1,"00000")&amp;MID(OFFSET(AA99,-1,0),6,FIND(" ",OFFSET(AA99,-1,0),7)-5)
&amp;INDEX(DataMaster!$B$10:$B$12,$I99)&amp;IF($J99=1,""," Risk"&amp;INDEX(i.risk_aversion,$J99,1))&amp;IF($K99=1,""," REV"&amp;INDEX(DataMaster!$B$54:$B$58,$K99))&amp;IF($L99=1,""," Minroe"&amp;INDEX(minroe,$L99))&amp;IF($M99=1,""," Overdraw"&amp;INDEX(overdraw,$M99))
&amp;IF($N99=1,""," Mach"&amp;INDEX(i.mach_option,$N99))
&amp;IF($O99=1,""," Interest"&amp;INDEX(i.interest_rate,$O99))&amp;IF($P99=1,""," Opp cost"&amp;INDEX(i.opp_cost_capital,$P99))&amp;IF($Q99=1,""," Casual_ub"&amp;INDEX(i.casual_ub,$Q99))&amp;IF($R99=1,""," Cropgraze"&amp;INDEX(i.cropgraze_inc,$R99))
&amp;IF($S99=1,""," Yield"&amp;INDEX(i.all_rot_yield,$S99))&amp;IF($T99=1,""," Pasture"&amp;INDEX(i.pasture_prod,$T99))&amp;IF($U99=1,""," Scan"&amp;INDEX(i.scan,$U99))
&amp;IF($JL99=1,""," WP"&amp;TEXT($JL99*100,"000p"))&amp;IF($JM99=1,""," MP"&amp;TEXT($JM99*100,"000p"))&amp;IF($JN99=1,""," GP"&amp;TEXT($JN99*100,"000p"))&amp;IF($JO99=1,""," Can"&amp;TEXT($JO99*100,"000p"))
&amp;" (F"&amp;3+IFERROR(1*$CH99,0)+IFERROR(1*$CI99,0)&amp;3-IFERROR(1*NOT($CK99),0)&amp;"N"&amp;$CP99&amp;$CQ99&amp;")"
&amp;IFERROR(" pas%"&amp;FK99/2130*100,"")&amp;IFERROR(" SR "&amp;FM99/1,"")&amp;IFERROR(" Sup "&amp;FN99/1,"")&amp;IF(JH99=50," 50 percentile prices","")&amp;IFERROR(" Min_sale_age_"&amp;GV99/1,"")&amp;IF($GX99=TRUE," Rot_constrained","")</f>
        <v>612770032 DSP CropgrazeFALSE Pasture0.85 (F33N11) SR 21 Rot_constrained</v>
      </c>
      <c r="AB99" s="10" t="str">
        <f ca="1">IF(COUNTIF(AA$5:AA99,AA99)=1,"-","Dup")</f>
        <v>-</v>
      </c>
      <c r="AC99" s="10"/>
      <c r="AD99" s="167" t="b">
        <v>0</v>
      </c>
      <c r="AE99" s="167" t="b">
        <v>0</v>
      </c>
      <c r="AF99" s="167" t="b">
        <v>0</v>
      </c>
      <c r="AG99" s="167" t="b">
        <v>0</v>
      </c>
      <c r="AH99" s="167" t="b">
        <v>0</v>
      </c>
      <c r="AI99" s="167" t="b">
        <v>1</v>
      </c>
      <c r="AJ99" s="10"/>
      <c r="AK99" s="166" t="b">
        <f t="shared" si="354"/>
        <v>0</v>
      </c>
      <c r="AL99" s="166" t="str">
        <f t="shared" si="354"/>
        <v>-</v>
      </c>
      <c r="AM99" s="166" t="b">
        <f t="shared" si="354"/>
        <v>0</v>
      </c>
      <c r="AN99" s="166" t="b">
        <f t="shared" si="354"/>
        <v>1</v>
      </c>
      <c r="AO99" s="166" t="b">
        <f t="shared" si="354"/>
        <v>0</v>
      </c>
      <c r="AP99" s="166" t="b">
        <f t="shared" si="354"/>
        <v>0</v>
      </c>
      <c r="AQ99" s="166">
        <f t="shared" ca="1" si="215"/>
        <v>0</v>
      </c>
      <c r="AR99" s="166" t="b">
        <f t="shared" ca="1" si="344"/>
        <v>0</v>
      </c>
      <c r="AS99" s="166" t="b">
        <f t="shared" ca="1" si="344"/>
        <v>0</v>
      </c>
      <c r="AT99" s="166" t="str">
        <f t="shared" ca="1" si="344"/>
        <v>-</v>
      </c>
      <c r="AU99" s="166" t="str">
        <f t="shared" ca="1" si="344"/>
        <v>-</v>
      </c>
      <c r="AV99" s="166" t="str">
        <f t="shared" ca="1" si="344"/>
        <v>-</v>
      </c>
      <c r="AW99" s="10"/>
      <c r="AX99" s="166" t="b">
        <f t="shared" si="217"/>
        <v>1</v>
      </c>
      <c r="AY99" s="168" t="b">
        <f t="shared" ca="1" si="355"/>
        <v>1</v>
      </c>
      <c r="AZ99" s="168" t="b">
        <f t="shared" ca="1" si="355"/>
        <v>1</v>
      </c>
      <c r="BA99" s="167">
        <f t="shared" si="261"/>
        <v>3208</v>
      </c>
      <c r="BB99" s="168" t="str">
        <f t="shared" ca="1" si="355"/>
        <v>-</v>
      </c>
      <c r="BC99" s="168" t="str">
        <f t="shared" ca="1" si="355"/>
        <v>-</v>
      </c>
      <c r="BD99" s="168" t="str">
        <f t="shared" ca="1" si="355"/>
        <v>-</v>
      </c>
      <c r="BE99" s="168" t="str">
        <f t="shared" ca="1" si="355"/>
        <v>-</v>
      </c>
      <c r="BF99" s="168" t="str">
        <f t="shared" ca="1" si="355"/>
        <v>-</v>
      </c>
      <c r="BG99" s="168">
        <f t="shared" ca="1" si="355"/>
        <v>1</v>
      </c>
      <c r="BH99" s="168">
        <f t="shared" ca="1" si="355"/>
        <v>1</v>
      </c>
      <c r="BI99" s="168" t="str">
        <f t="shared" ca="1" si="355"/>
        <v>-</v>
      </c>
      <c r="BJ99" s="168" t="str">
        <f t="shared" ca="1" si="355"/>
        <v>-</v>
      </c>
      <c r="BK99" s="10"/>
      <c r="BL99" s="168" t="str">
        <f t="shared" ca="1" si="355"/>
        <v>-</v>
      </c>
      <c r="BM99" s="168" t="str">
        <f t="shared" ca="1" si="355"/>
        <v>-</v>
      </c>
      <c r="BN99" s="168" t="str">
        <f t="shared" ca="1" si="355"/>
        <v>-</v>
      </c>
      <c r="BO99" s="168" t="str">
        <f t="shared" ca="1" si="355"/>
        <v>-</v>
      </c>
      <c r="BP99" s="168" t="str">
        <f t="shared" ca="1" si="355"/>
        <v>-</v>
      </c>
      <c r="BQ99" s="168" t="str">
        <f t="shared" ca="1" si="355"/>
        <v>-</v>
      </c>
      <c r="BR99" s="168" t="str">
        <f t="shared" ca="1" si="355"/>
        <v>-</v>
      </c>
      <c r="BS99" s="168" t="str">
        <f t="shared" ca="1" si="355"/>
        <v>-</v>
      </c>
      <c r="BT99" s="168" t="str">
        <f t="shared" ca="1" si="355"/>
        <v>-</v>
      </c>
      <c r="BU99" s="168" t="str">
        <f t="shared" ca="1" si="355"/>
        <v>-</v>
      </c>
      <c r="BV99" s="168" t="str">
        <f t="shared" ca="1" si="355"/>
        <v>-</v>
      </c>
      <c r="BW99" s="166" t="str" cm="1">
        <f t="array" aca="1" ref="BW99" ca="1">INDEX(i.rev,$K99,BW$15)</f>
        <v>-</v>
      </c>
      <c r="BX99" s="166" t="str" cm="1">
        <f t="array" aca="1" ref="BX99" ca="1">INDEX(i.rev,$K99,BX$15)</f>
        <v>-</v>
      </c>
      <c r="BY99" s="166" t="str" cm="1">
        <f t="array" aca="1" ref="BY99" ca="1">INDEX(i.rev,$K99,BY$15)</f>
        <v>-</v>
      </c>
      <c r="BZ99" s="166" t="str" cm="1">
        <f t="array" aca="1" ref="BZ99" ca="1">INDEX(i.rev,$K99,BZ$15)</f>
        <v>-</v>
      </c>
      <c r="CA99" s="166" t="str" cm="1">
        <f t="array" aca="1" ref="CA99" ca="1">INDEX(i.rev,$K99,CA$15)</f>
        <v>-</v>
      </c>
      <c r="CB99" s="166" t="str" cm="1">
        <f t="array" aca="1" ref="CB99" ca="1">INDEX(i.rev,$K99,CB$15)</f>
        <v>-</v>
      </c>
      <c r="CC99" s="166" t="str" cm="1">
        <f t="array" aca="1" ref="CC99" ca="1">INDEX(i.rev,$K99,CC$15)</f>
        <v>-</v>
      </c>
      <c r="CD99" s="166" t="str" cm="1">
        <f t="array" aca="1" ref="CD99" ca="1">INDEX(i.rev,$K99,CD$15)</f>
        <v>-</v>
      </c>
      <c r="CE99" s="166" t="str" cm="1">
        <f t="array" aca="1" ref="CE99" ca="1">INDEX(i.rev,$K99,CE$15)</f>
        <v>-</v>
      </c>
      <c r="CF99" s="166" t="str" cm="1">
        <f t="array" aca="1" ref="CF99" ca="1">INDEX(i.rev,$K99,CF$15)</f>
        <v>-</v>
      </c>
      <c r="CG99" s="10"/>
      <c r="CH99" s="168" t="str">
        <f t="shared" ref="CH99:CW114" ca="1" si="362">OFFSET(CH$5,$B99,0)</f>
        <v>-</v>
      </c>
      <c r="CI99" s="168" t="str">
        <f t="shared" ca="1" si="362"/>
        <v>-</v>
      </c>
      <c r="CJ99" s="168" t="str">
        <f t="shared" ca="1" si="362"/>
        <v>-</v>
      </c>
      <c r="CK99" s="168" t="str">
        <f t="shared" ca="1" si="362"/>
        <v>-</v>
      </c>
      <c r="CL99" s="168" t="str">
        <f t="shared" ca="1" si="362"/>
        <v>-</v>
      </c>
      <c r="CM99" s="168" t="str">
        <f t="shared" ca="1" si="362"/>
        <v>-</v>
      </c>
      <c r="CN99" s="168" t="str">
        <f t="shared" ca="1" si="362"/>
        <v>-</v>
      </c>
      <c r="CO99" s="168" t="str">
        <f t="shared" ca="1" si="362"/>
        <v>-</v>
      </c>
      <c r="CP99" s="168">
        <f t="shared" ca="1" si="362"/>
        <v>1</v>
      </c>
      <c r="CQ99" s="168">
        <f t="shared" ca="1" si="362"/>
        <v>1</v>
      </c>
      <c r="CR99" s="168">
        <f t="shared" ca="1" si="362"/>
        <v>0</v>
      </c>
      <c r="CS99" s="168" t="str">
        <f t="shared" ca="1" si="362"/>
        <v>-</v>
      </c>
      <c r="CT99" s="168" t="str">
        <f t="shared" ca="1" si="362"/>
        <v>-</v>
      </c>
      <c r="CU99" s="168" t="str">
        <f t="shared" ca="1" si="362"/>
        <v>-</v>
      </c>
      <c r="CV99" s="168" t="str">
        <f t="shared" ca="1" si="362"/>
        <v>-</v>
      </c>
      <c r="CW99" s="168" t="str">
        <f t="shared" ca="1" si="362"/>
        <v>-</v>
      </c>
      <c r="CX99" s="168" t="str">
        <f t="shared" ca="1" si="359"/>
        <v>-</v>
      </c>
      <c r="CY99" s="168" t="str">
        <f t="shared" ca="1" si="359"/>
        <v>-</v>
      </c>
      <c r="CZ99" s="168">
        <f t="shared" ca="1" si="359"/>
        <v>0</v>
      </c>
      <c r="DA99" s="168" t="str">
        <f t="shared" ca="1" si="359"/>
        <v>-</v>
      </c>
      <c r="DB99" s="168" t="str">
        <f t="shared" ca="1" si="359"/>
        <v>-</v>
      </c>
      <c r="DC99" s="168" t="str">
        <f t="shared" ca="1" si="359"/>
        <v>-</v>
      </c>
      <c r="DD99" s="168" t="str">
        <f t="shared" ca="1" si="359"/>
        <v>-</v>
      </c>
      <c r="DE99" s="168" t="str">
        <f t="shared" ca="1" si="359"/>
        <v>-</v>
      </c>
      <c r="DF99" s="168">
        <f t="shared" ca="1" si="359"/>
        <v>0</v>
      </c>
      <c r="DG99" s="168">
        <f t="shared" ca="1" si="359"/>
        <v>0</v>
      </c>
      <c r="DH99" s="168">
        <f t="shared" ca="1" si="359"/>
        <v>0</v>
      </c>
      <c r="DI99" s="168">
        <f t="shared" ca="1" si="357"/>
        <v>0</v>
      </c>
      <c r="DJ99" s="168">
        <f t="shared" ca="1" si="357"/>
        <v>0</v>
      </c>
      <c r="DK99" s="168">
        <f t="shared" ca="1" si="357"/>
        <v>0</v>
      </c>
      <c r="DL99" s="168">
        <f t="shared" ca="1" si="357"/>
        <v>0</v>
      </c>
      <c r="DM99" s="168" t="str">
        <f t="shared" ca="1" si="357"/>
        <v>-</v>
      </c>
      <c r="DN99" s="168" t="str">
        <f t="shared" ca="1" si="357"/>
        <v>-</v>
      </c>
      <c r="DO99" s="168" t="str">
        <f t="shared" ca="1" si="357"/>
        <v>-</v>
      </c>
      <c r="DP99" s="168" t="str">
        <f t="shared" ca="1" si="357"/>
        <v>-</v>
      </c>
      <c r="DQ99" s="168" t="str">
        <f t="shared" ca="1" si="357"/>
        <v>-</v>
      </c>
      <c r="DR99" s="168" t="str">
        <f t="shared" ca="1" si="357"/>
        <v>-</v>
      </c>
      <c r="DS99" s="168" t="str">
        <f t="shared" ca="1" si="357"/>
        <v>-</v>
      </c>
      <c r="DT99" s="168" t="str">
        <f t="shared" ca="1" si="358"/>
        <v>-</v>
      </c>
      <c r="DU99" s="168" t="str">
        <f t="shared" ca="1" si="358"/>
        <v>-</v>
      </c>
      <c r="DV99" s="168" t="str">
        <f t="shared" ca="1" si="358"/>
        <v>-</v>
      </c>
      <c r="DW99" s="168" t="str">
        <f t="shared" ca="1" si="358"/>
        <v>-</v>
      </c>
      <c r="DX99" s="10"/>
      <c r="DY99" s="168">
        <f t="shared" ca="1" si="358"/>
        <v>1</v>
      </c>
      <c r="DZ99" s="168" t="str">
        <f t="shared" ca="1" si="358"/>
        <v>-</v>
      </c>
      <c r="EA99" s="168" t="str">
        <f t="shared" ca="1" si="358"/>
        <v>-</v>
      </c>
      <c r="EB99" s="168" t="str">
        <f t="shared" ca="1" si="358"/>
        <v>-</v>
      </c>
      <c r="EC99" s="168" t="str">
        <f t="shared" ca="1" si="358"/>
        <v>-</v>
      </c>
      <c r="ED99" s="168" t="b">
        <f t="shared" ca="1" si="358"/>
        <v>0</v>
      </c>
      <c r="EE99" s="168" t="str">
        <f t="shared" ca="1" si="358"/>
        <v>-</v>
      </c>
      <c r="EF99" s="168">
        <f t="shared" ca="1" si="358"/>
        <v>0</v>
      </c>
      <c r="EG99" s="168" t="str">
        <f t="shared" ca="1" si="358"/>
        <v>-</v>
      </c>
      <c r="EH99" s="166" cm="1">
        <f t="array" aca="1" ref="EH99" ca="1">INDEX(i.rev,$K99,EH$15)</f>
        <v>1</v>
      </c>
      <c r="EI99" s="168">
        <f t="shared" ca="1" si="347"/>
        <v>0</v>
      </c>
      <c r="EJ99" s="168">
        <f t="shared" ca="1" si="347"/>
        <v>1</v>
      </c>
      <c r="EK99" s="168">
        <f t="shared" ca="1" si="347"/>
        <v>0</v>
      </c>
      <c r="EL99" s="168">
        <f t="shared" ca="1" si="347"/>
        <v>1</v>
      </c>
      <c r="EM99" s="168">
        <f t="shared" ca="1" si="347"/>
        <v>1</v>
      </c>
      <c r="EN99" s="168">
        <f t="shared" ca="1" si="347"/>
        <v>1</v>
      </c>
      <c r="EO99" s="168">
        <f t="shared" ca="1" si="347"/>
        <v>0</v>
      </c>
      <c r="EP99" s="168">
        <f t="shared" ca="1" si="347"/>
        <v>0</v>
      </c>
      <c r="EQ99" s="168">
        <f t="shared" ca="1" si="347"/>
        <v>0</v>
      </c>
      <c r="ER99" s="168">
        <f t="shared" ca="1" si="347"/>
        <v>0</v>
      </c>
      <c r="ES99" s="168">
        <f t="shared" ca="1" si="347"/>
        <v>0</v>
      </c>
      <c r="ET99" s="168">
        <f t="shared" ca="1" si="347"/>
        <v>0</v>
      </c>
      <c r="EU99" s="168">
        <f t="shared" ca="1" si="347"/>
        <v>0</v>
      </c>
      <c r="EV99" s="168">
        <f t="shared" ca="1" si="347"/>
        <v>0</v>
      </c>
      <c r="EW99" s="168">
        <f t="shared" ca="1" si="347"/>
        <v>0</v>
      </c>
      <c r="EX99" s="168">
        <f t="shared" ca="1" si="347"/>
        <v>0</v>
      </c>
      <c r="EY99" s="166" cm="1">
        <f t="array" aca="1" ref="EY99" ca="1">INDEX(i.rev,$K99,EY$15)</f>
        <v>0</v>
      </c>
      <c r="EZ99" s="168">
        <f t="shared" ca="1" si="297"/>
        <v>0</v>
      </c>
      <c r="FA99" s="166" cm="1">
        <f t="array" aca="1" ref="FA99" ca="1">INDEX(i.rev,$K99,FA$15)</f>
        <v>1</v>
      </c>
      <c r="FB99" s="168">
        <f t="shared" ca="1" si="349"/>
        <v>0</v>
      </c>
      <c r="FC99" s="168">
        <f t="shared" ca="1" si="349"/>
        <v>0</v>
      </c>
      <c r="FD99" s="168">
        <f t="shared" ca="1" si="349"/>
        <v>0</v>
      </c>
      <c r="FE99" s="168">
        <f t="shared" ca="1" si="349"/>
        <v>0</v>
      </c>
      <c r="FF99" s="168">
        <f t="shared" ca="1" si="349"/>
        <v>0</v>
      </c>
      <c r="FG99" s="168">
        <f t="shared" ca="1" si="349"/>
        <v>0</v>
      </c>
      <c r="FH99" s="168">
        <f t="shared" ca="1" si="349"/>
        <v>0</v>
      </c>
      <c r="FI99" s="10">
        <f t="shared" si="360"/>
        <v>0.6</v>
      </c>
      <c r="FJ99" s="168" t="str">
        <f t="shared" ca="1" si="337"/>
        <v>-</v>
      </c>
      <c r="FK99" s="168" t="str">
        <f t="shared" ca="1" si="337"/>
        <v>-</v>
      </c>
      <c r="FL99" s="199" t="b">
        <f>TRUE</f>
        <v>1</v>
      </c>
      <c r="FM99" s="201">
        <f t="shared" si="351"/>
        <v>21</v>
      </c>
      <c r="FN99" s="168" t="str">
        <f t="shared" ca="1" si="321"/>
        <v>-</v>
      </c>
      <c r="FO99" s="166" t="b">
        <f t="shared" si="223"/>
        <v>0</v>
      </c>
      <c r="FP99" s="166" t="b">
        <f t="shared" si="223"/>
        <v>0</v>
      </c>
      <c r="FQ99" s="166" t="b">
        <f t="shared" si="223"/>
        <v>1</v>
      </c>
      <c r="FR99" s="168">
        <f t="shared" ca="1" si="349"/>
        <v>0</v>
      </c>
      <c r="FS99" s="166">
        <f t="shared" ca="1" si="224"/>
        <v>1</v>
      </c>
      <c r="FT99" s="166">
        <f t="shared" ca="1" si="224"/>
        <v>1</v>
      </c>
      <c r="FU99" s="168" t="str">
        <f t="shared" ca="1" si="349"/>
        <v>-</v>
      </c>
      <c r="FV99" s="168" t="str">
        <f t="shared" ca="1" si="349"/>
        <v>-</v>
      </c>
      <c r="FW99" s="168" t="str">
        <f t="shared" ca="1" si="349"/>
        <v>-</v>
      </c>
      <c r="FX99" s="168" t="str">
        <f t="shared" ca="1" si="349"/>
        <v>-</v>
      </c>
      <c r="FY99" s="168" t="str">
        <f t="shared" ca="1" si="349"/>
        <v>-</v>
      </c>
      <c r="FZ99" s="168" t="str">
        <f t="shared" ca="1" si="349"/>
        <v>-</v>
      </c>
      <c r="GA99" s="168" t="str">
        <f t="shared" ca="1" si="349"/>
        <v>-</v>
      </c>
      <c r="GB99" s="168" t="str">
        <f t="shared" ca="1" si="349"/>
        <v>-</v>
      </c>
      <c r="GC99" s="168" t="str">
        <f t="shared" ca="1" si="349"/>
        <v>-</v>
      </c>
      <c r="GD99" s="168" t="b">
        <f t="shared" ca="1" si="349"/>
        <v>1</v>
      </c>
      <c r="GE99" s="168" t="str">
        <f t="shared" ca="1" si="349"/>
        <v>-</v>
      </c>
      <c r="GF99" s="168" t="str">
        <f t="shared" ca="1" si="349"/>
        <v>-</v>
      </c>
      <c r="GG99" s="168" t="str">
        <f t="shared" ca="1" si="361"/>
        <v>-</v>
      </c>
      <c r="GH99" s="168" t="str">
        <f t="shared" ca="1" si="361"/>
        <v>-</v>
      </c>
      <c r="GI99" s="168" t="str">
        <f t="shared" ca="1" si="361"/>
        <v>-</v>
      </c>
      <c r="GJ99" s="168" t="str">
        <f t="shared" ca="1" si="361"/>
        <v>-</v>
      </c>
      <c r="GK99" s="168" t="str">
        <f t="shared" ca="1" si="361"/>
        <v>-</v>
      </c>
      <c r="GL99" s="168" t="str">
        <f t="shared" ca="1" si="361"/>
        <v>-</v>
      </c>
      <c r="GM99" s="168" t="str">
        <f t="shared" ca="1" si="361"/>
        <v>-</v>
      </c>
      <c r="GN99" s="168" t="str">
        <f t="shared" ca="1" si="361"/>
        <v>-</v>
      </c>
      <c r="GO99" s="168" t="str">
        <f t="shared" ca="1" si="361"/>
        <v>-</v>
      </c>
      <c r="GP99" s="168" t="str">
        <f t="shared" ca="1" si="361"/>
        <v>-</v>
      </c>
      <c r="GQ99" s="168" t="str">
        <f t="shared" ca="1" si="361"/>
        <v>-</v>
      </c>
      <c r="GR99" s="168" t="str">
        <f t="shared" ca="1" si="361"/>
        <v>-</v>
      </c>
      <c r="GS99" s="168">
        <f t="shared" ca="1" si="361"/>
        <v>500</v>
      </c>
      <c r="GT99" s="168">
        <f t="shared" ca="1" si="361"/>
        <v>500</v>
      </c>
      <c r="GU99" s="168" t="str">
        <f t="shared" ca="1" si="361"/>
        <v>-</v>
      </c>
      <c r="GV99" s="168" t="str">
        <f t="shared" ca="1" si="361"/>
        <v>-</v>
      </c>
      <c r="GW99" s="168" t="str">
        <f t="shared" ca="1" si="338"/>
        <v>-</v>
      </c>
      <c r="GX99" s="193" t="b">
        <v>1</v>
      </c>
      <c r="GY99" s="193">
        <v>0</v>
      </c>
      <c r="GZ99" s="193">
        <v>30</v>
      </c>
      <c r="HA99" s="193">
        <v>30</v>
      </c>
      <c r="HB99" s="193">
        <v>0</v>
      </c>
      <c r="HC99" s="193">
        <v>0</v>
      </c>
      <c r="HD99" s="193">
        <v>30</v>
      </c>
      <c r="HE99" s="193">
        <v>0</v>
      </c>
      <c r="HF99" s="193">
        <v>0</v>
      </c>
      <c r="HG99" s="193">
        <v>30</v>
      </c>
      <c r="HH99" s="193">
        <v>30</v>
      </c>
      <c r="HI99" s="193">
        <v>0</v>
      </c>
      <c r="HJ99" s="193">
        <v>0</v>
      </c>
      <c r="HK99" s="193">
        <v>0</v>
      </c>
      <c r="HL99" s="193">
        <v>0</v>
      </c>
      <c r="HM99" s="193">
        <v>0</v>
      </c>
      <c r="HN99" s="193">
        <v>131.36000000000001</v>
      </c>
      <c r="HO99" s="193">
        <v>0</v>
      </c>
      <c r="HP99" s="193">
        <v>131.36000000000001</v>
      </c>
      <c r="HQ99" s="193">
        <v>131.36000000000001</v>
      </c>
      <c r="HR99" s="193">
        <v>0</v>
      </c>
      <c r="HS99" s="193">
        <v>131.36000000000001</v>
      </c>
      <c r="HT99" s="193">
        <v>131.36000000000001</v>
      </c>
      <c r="HU99" s="193">
        <v>0</v>
      </c>
      <c r="HV99" s="193">
        <v>0</v>
      </c>
      <c r="HW99" s="193">
        <v>131.36000000000001</v>
      </c>
      <c r="HX99" s="193">
        <v>131.36000000000001</v>
      </c>
      <c r="HY99" s="193">
        <v>89.55</v>
      </c>
      <c r="HZ99" s="193">
        <v>131.36000000000001</v>
      </c>
      <c r="IA99" s="193">
        <v>89.55</v>
      </c>
      <c r="IB99" s="193">
        <v>150</v>
      </c>
      <c r="IC99" s="193">
        <v>150</v>
      </c>
      <c r="ID99" s="193">
        <v>0</v>
      </c>
      <c r="IE99" s="193">
        <v>0</v>
      </c>
      <c r="IF99" s="193">
        <v>150</v>
      </c>
      <c r="IG99" s="193">
        <v>0</v>
      </c>
      <c r="IH99" s="193">
        <v>0</v>
      </c>
      <c r="II99" s="193">
        <v>150</v>
      </c>
      <c r="IJ99" s="193">
        <v>150</v>
      </c>
      <c r="IK99" s="193">
        <v>0</v>
      </c>
      <c r="IL99" s="193">
        <v>0</v>
      </c>
      <c r="IM99" s="193">
        <v>0</v>
      </c>
      <c r="IN99" s="193">
        <v>0</v>
      </c>
      <c r="IO99" s="193">
        <v>0</v>
      </c>
      <c r="IP99" s="193">
        <v>0</v>
      </c>
      <c r="IQ99" s="193">
        <v>0</v>
      </c>
      <c r="IR99" s="193">
        <v>0</v>
      </c>
      <c r="IS99" s="193">
        <v>0</v>
      </c>
      <c r="IT99" s="193">
        <v>0</v>
      </c>
      <c r="IU99" s="193">
        <v>0</v>
      </c>
      <c r="IV99" s="193">
        <v>0</v>
      </c>
      <c r="IW99" s="193">
        <v>0</v>
      </c>
      <c r="IX99" s="193">
        <v>0</v>
      </c>
      <c r="IY99" s="193">
        <v>0</v>
      </c>
      <c r="IZ99" s="10"/>
      <c r="JA99" s="166">
        <f t="shared" ca="1" si="229"/>
        <v>4.4999999999999998E-2</v>
      </c>
      <c r="JB99" s="166">
        <f t="shared" ca="1" si="230"/>
        <v>4.4999999999999998E-2</v>
      </c>
      <c r="JC99" s="168">
        <f t="shared" ca="1" si="356"/>
        <v>1</v>
      </c>
      <c r="JD99" s="168">
        <f t="shared" ca="1" si="356"/>
        <v>0</v>
      </c>
      <c r="JE99" s="168">
        <f t="shared" ca="1" si="356"/>
        <v>1</v>
      </c>
      <c r="JF99" s="168">
        <f t="shared" ca="1" si="356"/>
        <v>1</v>
      </c>
      <c r="JG99" s="168">
        <f t="shared" ca="1" si="356"/>
        <v>0</v>
      </c>
      <c r="JH99" s="168">
        <f t="shared" ca="1" si="356"/>
        <v>70</v>
      </c>
      <c r="JI99" s="168">
        <f t="shared" ca="1" si="356"/>
        <v>50</v>
      </c>
      <c r="JJ99" s="168">
        <f t="shared" ca="1" si="356"/>
        <v>70</v>
      </c>
      <c r="JK99" s="168">
        <f t="shared" ca="1" si="356"/>
        <v>50</v>
      </c>
      <c r="JL99" s="166">
        <f t="shared" ca="1" si="299"/>
        <v>1</v>
      </c>
      <c r="JM99" s="166">
        <f t="shared" ca="1" si="300"/>
        <v>1</v>
      </c>
      <c r="JN99" s="166">
        <f t="shared" ca="1" si="301"/>
        <v>1</v>
      </c>
      <c r="JO99" s="166">
        <f t="shared" ca="1" si="232"/>
        <v>1</v>
      </c>
      <c r="JP99" s="166">
        <f t="shared" ca="1" si="232"/>
        <v>1</v>
      </c>
      <c r="JQ99" s="168">
        <f t="shared" ca="1" si="356"/>
        <v>1</v>
      </c>
      <c r="JR99" s="10"/>
      <c r="JS99" s="168">
        <f t="shared" ca="1" si="356"/>
        <v>1</v>
      </c>
      <c r="JT99" s="166">
        <f t="shared" ca="1" si="233"/>
        <v>0.85</v>
      </c>
      <c r="JU99" s="168">
        <f t="shared" ca="1" si="356"/>
        <v>1</v>
      </c>
      <c r="JV99" s="168">
        <f t="shared" ca="1" si="356"/>
        <v>1</v>
      </c>
      <c r="JW99" s="168">
        <f t="shared" ca="1" si="356"/>
        <v>1</v>
      </c>
      <c r="JX99" s="168">
        <f t="shared" ca="1" si="356"/>
        <v>1</v>
      </c>
      <c r="JY99" s="168">
        <f t="shared" ca="1" si="356"/>
        <v>1</v>
      </c>
      <c r="JZ99" s="168">
        <f t="shared" ca="1" si="356"/>
        <v>1</v>
      </c>
      <c r="KA99" s="166">
        <f t="shared" ca="1" si="234"/>
        <v>0.85</v>
      </c>
      <c r="KB99" s="166">
        <f t="shared" ca="1" si="235"/>
        <v>1</v>
      </c>
      <c r="KC99" s="166">
        <f t="shared" ca="1" si="236"/>
        <v>1</v>
      </c>
      <c r="KD99" s="166" t="str">
        <f t="shared" ca="1" si="237"/>
        <v>-</v>
      </c>
      <c r="KE99" s="166" t="str">
        <f t="shared" ca="1" si="238"/>
        <v>-</v>
      </c>
      <c r="KF99" s="166" t="str">
        <f t="shared" ca="1" si="239"/>
        <v>-</v>
      </c>
      <c r="KG99" s="166" t="b">
        <f t="shared" ca="1" si="240"/>
        <v>0</v>
      </c>
      <c r="KH99" s="168">
        <f t="shared" ca="1" si="356"/>
        <v>0</v>
      </c>
      <c r="KI99" s="27">
        <v>0</v>
      </c>
    </row>
    <row r="100" spans="1:295" s="148" customFormat="1" outlineLevel="1">
      <c r="A100" s="126">
        <f t="shared" si="350"/>
        <v>95</v>
      </c>
      <c r="B100" s="126">
        <f t="shared" si="292"/>
        <v>13</v>
      </c>
      <c r="C100" s="148">
        <v>104</v>
      </c>
      <c r="D100" s="148" t="s">
        <v>884</v>
      </c>
      <c r="E100" s="148" t="b">
        <v>1</v>
      </c>
      <c r="F100" s="148" t="b">
        <v>0</v>
      </c>
      <c r="G100" s="148" t="b">
        <f t="shared" si="323"/>
        <v>1</v>
      </c>
      <c r="H100" s="144">
        <v>3</v>
      </c>
      <c r="I100" s="32">
        <v>2</v>
      </c>
      <c r="J100" s="144">
        <f t="shared" ca="1" si="343"/>
        <v>1</v>
      </c>
      <c r="K100" s="144">
        <f t="shared" ca="1" si="343"/>
        <v>1</v>
      </c>
      <c r="L100" s="144">
        <f t="shared" ca="1" si="343"/>
        <v>1</v>
      </c>
      <c r="M100" s="144">
        <f t="shared" ca="1" si="343"/>
        <v>1</v>
      </c>
      <c r="N100" s="144">
        <f t="shared" ca="1" si="343"/>
        <v>1</v>
      </c>
      <c r="O100" s="144">
        <f t="shared" ca="1" si="343"/>
        <v>1</v>
      </c>
      <c r="P100" s="144">
        <f t="shared" ca="1" si="343"/>
        <v>1</v>
      </c>
      <c r="Q100" s="144">
        <f t="shared" ca="1" si="343"/>
        <v>1</v>
      </c>
      <c r="R100" s="144">
        <f t="shared" ca="1" si="343"/>
        <v>2</v>
      </c>
      <c r="S100" s="144">
        <f t="shared" ca="1" si="343"/>
        <v>1</v>
      </c>
      <c r="T100" s="144">
        <f t="shared" ca="1" si="343"/>
        <v>2</v>
      </c>
      <c r="U100" s="144">
        <f t="shared" ca="1" si="343"/>
        <v>1</v>
      </c>
      <c r="V100" s="144">
        <f t="shared" ca="1" si="343"/>
        <v>1</v>
      </c>
      <c r="W100" s="144">
        <f t="shared" ca="1" si="343"/>
        <v>1</v>
      </c>
      <c r="X100" s="144">
        <f t="shared" ca="1" si="343"/>
        <v>1</v>
      </c>
      <c r="Y100" s="144">
        <f t="shared" ca="1" si="343"/>
        <v>1</v>
      </c>
      <c r="AA100" s="162" t="str" cm="1">
        <f t="array" aca="1" ref="AA100" ca="1">TEXT(LEFT(OFFSET(AA100,-1,0),5)+1,"00000")&amp;MID(OFFSET(AA100,-1,0),6,FIND(" ",OFFSET(AA100,-1,0),7)-5)
&amp;INDEX(DataMaster!$B$10:$B$12,$I100)&amp;IF($J100=1,""," Risk"&amp;INDEX(i.risk_aversion,$J100,1))&amp;IF($K100=1,""," REV"&amp;INDEX(DataMaster!$B$54:$B$58,$K100))&amp;IF($L100=1,""," Minroe"&amp;INDEX(minroe,$L100))&amp;IF($M100=1,""," Overdraw"&amp;INDEX(overdraw,$M100))
&amp;IF($N100=1,""," Mach"&amp;INDEX(i.mach_option,$N100))
&amp;IF($O100=1,""," Interest"&amp;INDEX(i.interest_rate,$O100))&amp;IF($P100=1,""," Opp cost"&amp;INDEX(i.opp_cost_capital,$P100))&amp;IF($Q100=1,""," Casual_ub"&amp;INDEX(i.casual_ub,$Q100))&amp;IF($R100=1,""," Cropgraze"&amp;INDEX(i.cropgraze_inc,$R100))
&amp;IF($S100=1,""," Yield"&amp;INDEX(i.all_rot_yield,$S100))&amp;IF($T100=1,""," Pasture"&amp;INDEX(i.pasture_prod,$T100))&amp;IF($U100=1,""," Scan"&amp;INDEX(i.scan,$U100))
&amp;IF($JL100=1,""," WP"&amp;TEXT($JL100*100,"000p"))&amp;IF($JM100=1,""," MP"&amp;TEXT($JM100*100,"000p"))&amp;IF($JN100=1,""," GP"&amp;TEXT($JN100*100,"000p"))&amp;IF($JO100=1,""," Can"&amp;TEXT($JO100*100,"000p"))
&amp;" (F"&amp;3+IFERROR(1*$CH100,0)+IFERROR(1*$CI100,0)&amp;3-IFERROR(1*NOT($CK100),0)&amp;"N"&amp;$CP100&amp;$CQ100&amp;")"
&amp;IFERROR(" pas%"&amp;FK100/2130*100,"")&amp;IFERROR(" SR "&amp;FM100/1,"")&amp;IFERROR(" Sup "&amp;FN100/1,"")&amp;IF(JH100=50," 50 percentile prices","")&amp;IFERROR(" Min_sale_age_"&amp;GV100/1,"")&amp;IF($GX100=TRUE," Rot_constrained","")</f>
        <v>612780032 DSP CropgrazeFALSE Pasture0.85 (F33N11) SR 26.25 Rot_constrained</v>
      </c>
      <c r="AB100" s="10" t="str">
        <f ca="1">IF(COUNTIF(AA$5:AA100,AA100)=1,"-","Dup")</f>
        <v>-</v>
      </c>
      <c r="AC100" s="10"/>
      <c r="AD100" s="167" t="b">
        <v>0</v>
      </c>
      <c r="AE100" s="167" t="b">
        <v>0</v>
      </c>
      <c r="AF100" s="167" t="b">
        <v>0</v>
      </c>
      <c r="AG100" s="167" t="b">
        <v>0</v>
      </c>
      <c r="AH100" s="167" t="b">
        <v>0</v>
      </c>
      <c r="AI100" s="167" t="b">
        <v>1</v>
      </c>
      <c r="AJ100" s="10"/>
      <c r="AK100" s="166" t="b">
        <f t="shared" si="354"/>
        <v>0</v>
      </c>
      <c r="AL100" s="166" t="str">
        <f t="shared" si="354"/>
        <v>-</v>
      </c>
      <c r="AM100" s="166" t="b">
        <f t="shared" si="354"/>
        <v>0</v>
      </c>
      <c r="AN100" s="166" t="b">
        <f t="shared" si="354"/>
        <v>1</v>
      </c>
      <c r="AO100" s="166" t="b">
        <f t="shared" si="354"/>
        <v>0</v>
      </c>
      <c r="AP100" s="166" t="b">
        <f t="shared" si="354"/>
        <v>0</v>
      </c>
      <c r="AQ100" s="166">
        <f t="shared" ca="1" si="215"/>
        <v>0</v>
      </c>
      <c r="AR100" s="166" t="b">
        <f t="shared" ca="1" si="344"/>
        <v>0</v>
      </c>
      <c r="AS100" s="166" t="b">
        <f t="shared" ca="1" si="344"/>
        <v>0</v>
      </c>
      <c r="AT100" s="166" t="str">
        <f t="shared" ca="1" si="344"/>
        <v>-</v>
      </c>
      <c r="AU100" s="166" t="str">
        <f t="shared" ca="1" si="344"/>
        <v>-</v>
      </c>
      <c r="AV100" s="166" t="str">
        <f t="shared" ca="1" si="344"/>
        <v>-</v>
      </c>
      <c r="AW100" s="10"/>
      <c r="AX100" s="166" t="b">
        <f t="shared" si="217"/>
        <v>1</v>
      </c>
      <c r="AY100" s="168" t="b">
        <f t="shared" ca="1" si="355"/>
        <v>1</v>
      </c>
      <c r="AZ100" s="168" t="b">
        <f t="shared" ca="1" si="355"/>
        <v>1</v>
      </c>
      <c r="BA100" s="167">
        <f t="shared" si="261"/>
        <v>3208</v>
      </c>
      <c r="BB100" s="168" t="str">
        <f t="shared" ca="1" si="355"/>
        <v>-</v>
      </c>
      <c r="BC100" s="168" t="str">
        <f t="shared" ca="1" si="355"/>
        <v>-</v>
      </c>
      <c r="BD100" s="168" t="str">
        <f t="shared" ca="1" si="355"/>
        <v>-</v>
      </c>
      <c r="BE100" s="168" t="str">
        <f t="shared" ca="1" si="355"/>
        <v>-</v>
      </c>
      <c r="BF100" s="168" t="str">
        <f t="shared" ca="1" si="355"/>
        <v>-</v>
      </c>
      <c r="BG100" s="168">
        <f t="shared" ca="1" si="355"/>
        <v>1</v>
      </c>
      <c r="BH100" s="168">
        <f t="shared" ca="1" si="355"/>
        <v>1</v>
      </c>
      <c r="BI100" s="168" t="str">
        <f t="shared" ca="1" si="355"/>
        <v>-</v>
      </c>
      <c r="BJ100" s="168" t="str">
        <f t="shared" ca="1" si="355"/>
        <v>-</v>
      </c>
      <c r="BK100" s="10"/>
      <c r="BL100" s="168" t="str">
        <f t="shared" ca="1" si="355"/>
        <v>-</v>
      </c>
      <c r="BM100" s="168" t="str">
        <f t="shared" ca="1" si="355"/>
        <v>-</v>
      </c>
      <c r="BN100" s="168" t="str">
        <f t="shared" ca="1" si="355"/>
        <v>-</v>
      </c>
      <c r="BO100" s="168" t="str">
        <f t="shared" ca="1" si="355"/>
        <v>-</v>
      </c>
      <c r="BP100" s="168" t="str">
        <f t="shared" ca="1" si="355"/>
        <v>-</v>
      </c>
      <c r="BQ100" s="168" t="str">
        <f t="shared" ca="1" si="355"/>
        <v>-</v>
      </c>
      <c r="BR100" s="168" t="str">
        <f t="shared" ca="1" si="355"/>
        <v>-</v>
      </c>
      <c r="BS100" s="168" t="str">
        <f t="shared" ca="1" si="355"/>
        <v>-</v>
      </c>
      <c r="BT100" s="168" t="str">
        <f t="shared" ca="1" si="355"/>
        <v>-</v>
      </c>
      <c r="BU100" s="168" t="str">
        <f t="shared" ca="1" si="355"/>
        <v>-</v>
      </c>
      <c r="BV100" s="168" t="str">
        <f t="shared" ca="1" si="355"/>
        <v>-</v>
      </c>
      <c r="BW100" s="166" t="str" cm="1">
        <f t="array" aca="1" ref="BW100" ca="1">INDEX(i.rev,$K100,BW$15)</f>
        <v>-</v>
      </c>
      <c r="BX100" s="166" t="str" cm="1">
        <f t="array" aca="1" ref="BX100" ca="1">INDEX(i.rev,$K100,BX$15)</f>
        <v>-</v>
      </c>
      <c r="BY100" s="166" t="str" cm="1">
        <f t="array" aca="1" ref="BY100" ca="1">INDEX(i.rev,$K100,BY$15)</f>
        <v>-</v>
      </c>
      <c r="BZ100" s="166" t="str" cm="1">
        <f t="array" aca="1" ref="BZ100" ca="1">INDEX(i.rev,$K100,BZ$15)</f>
        <v>-</v>
      </c>
      <c r="CA100" s="166" t="str" cm="1">
        <f t="array" aca="1" ref="CA100" ca="1">INDEX(i.rev,$K100,CA$15)</f>
        <v>-</v>
      </c>
      <c r="CB100" s="166" t="str" cm="1">
        <f t="array" aca="1" ref="CB100" ca="1">INDEX(i.rev,$K100,CB$15)</f>
        <v>-</v>
      </c>
      <c r="CC100" s="166" t="str" cm="1">
        <f t="array" aca="1" ref="CC100" ca="1">INDEX(i.rev,$K100,CC$15)</f>
        <v>-</v>
      </c>
      <c r="CD100" s="166" t="str" cm="1">
        <f t="array" aca="1" ref="CD100" ca="1">INDEX(i.rev,$K100,CD$15)</f>
        <v>-</v>
      </c>
      <c r="CE100" s="166" t="str" cm="1">
        <f t="array" aca="1" ref="CE100" ca="1">INDEX(i.rev,$K100,CE$15)</f>
        <v>-</v>
      </c>
      <c r="CF100" s="166" t="str" cm="1">
        <f t="array" aca="1" ref="CF100" ca="1">INDEX(i.rev,$K100,CF$15)</f>
        <v>-</v>
      </c>
      <c r="CG100" s="10"/>
      <c r="CH100" s="168" t="str">
        <f t="shared" ca="1" si="362"/>
        <v>-</v>
      </c>
      <c r="CI100" s="168" t="str">
        <f t="shared" ca="1" si="362"/>
        <v>-</v>
      </c>
      <c r="CJ100" s="168" t="str">
        <f t="shared" ca="1" si="362"/>
        <v>-</v>
      </c>
      <c r="CK100" s="168" t="str">
        <f t="shared" ca="1" si="362"/>
        <v>-</v>
      </c>
      <c r="CL100" s="168" t="str">
        <f t="shared" ca="1" si="362"/>
        <v>-</v>
      </c>
      <c r="CM100" s="168" t="str">
        <f t="shared" ca="1" si="362"/>
        <v>-</v>
      </c>
      <c r="CN100" s="168" t="str">
        <f t="shared" ca="1" si="362"/>
        <v>-</v>
      </c>
      <c r="CO100" s="168" t="str">
        <f t="shared" ca="1" si="362"/>
        <v>-</v>
      </c>
      <c r="CP100" s="168">
        <f t="shared" ca="1" si="362"/>
        <v>1</v>
      </c>
      <c r="CQ100" s="168">
        <f t="shared" ca="1" si="362"/>
        <v>1</v>
      </c>
      <c r="CR100" s="168">
        <f t="shared" ca="1" si="362"/>
        <v>0</v>
      </c>
      <c r="CS100" s="168" t="str">
        <f t="shared" ca="1" si="362"/>
        <v>-</v>
      </c>
      <c r="CT100" s="168" t="str">
        <f t="shared" ca="1" si="362"/>
        <v>-</v>
      </c>
      <c r="CU100" s="168" t="str">
        <f t="shared" ca="1" si="362"/>
        <v>-</v>
      </c>
      <c r="CV100" s="168" t="str">
        <f t="shared" ca="1" si="362"/>
        <v>-</v>
      </c>
      <c r="CW100" s="168" t="str">
        <f t="shared" ca="1" si="362"/>
        <v>-</v>
      </c>
      <c r="CX100" s="168" t="str">
        <f t="shared" ca="1" si="359"/>
        <v>-</v>
      </c>
      <c r="CY100" s="168" t="str">
        <f t="shared" ca="1" si="359"/>
        <v>-</v>
      </c>
      <c r="CZ100" s="168">
        <f t="shared" ca="1" si="359"/>
        <v>0</v>
      </c>
      <c r="DA100" s="168" t="str">
        <f t="shared" ca="1" si="359"/>
        <v>-</v>
      </c>
      <c r="DB100" s="168" t="str">
        <f t="shared" ca="1" si="359"/>
        <v>-</v>
      </c>
      <c r="DC100" s="168" t="str">
        <f t="shared" ca="1" si="359"/>
        <v>-</v>
      </c>
      <c r="DD100" s="168" t="str">
        <f t="shared" ca="1" si="359"/>
        <v>-</v>
      </c>
      <c r="DE100" s="168" t="str">
        <f t="shared" ca="1" si="359"/>
        <v>-</v>
      </c>
      <c r="DF100" s="168">
        <f t="shared" ca="1" si="359"/>
        <v>0</v>
      </c>
      <c r="DG100" s="168">
        <f t="shared" ca="1" si="359"/>
        <v>0</v>
      </c>
      <c r="DH100" s="168">
        <f t="shared" ca="1" si="359"/>
        <v>0</v>
      </c>
      <c r="DI100" s="168">
        <f t="shared" ca="1" si="357"/>
        <v>0</v>
      </c>
      <c r="DJ100" s="168">
        <f t="shared" ca="1" si="357"/>
        <v>0</v>
      </c>
      <c r="DK100" s="168">
        <f t="shared" ca="1" si="357"/>
        <v>0</v>
      </c>
      <c r="DL100" s="168">
        <f t="shared" ca="1" si="357"/>
        <v>0</v>
      </c>
      <c r="DM100" s="168" t="str">
        <f t="shared" ca="1" si="357"/>
        <v>-</v>
      </c>
      <c r="DN100" s="168" t="str">
        <f t="shared" ca="1" si="357"/>
        <v>-</v>
      </c>
      <c r="DO100" s="168" t="str">
        <f t="shared" ca="1" si="357"/>
        <v>-</v>
      </c>
      <c r="DP100" s="168" t="str">
        <f t="shared" ca="1" si="357"/>
        <v>-</v>
      </c>
      <c r="DQ100" s="168" t="str">
        <f t="shared" ca="1" si="357"/>
        <v>-</v>
      </c>
      <c r="DR100" s="168" t="str">
        <f t="shared" ca="1" si="357"/>
        <v>-</v>
      </c>
      <c r="DS100" s="168" t="str">
        <f t="shared" ca="1" si="357"/>
        <v>-</v>
      </c>
      <c r="DT100" s="168" t="str">
        <f t="shared" ca="1" si="358"/>
        <v>-</v>
      </c>
      <c r="DU100" s="168" t="str">
        <f t="shared" ca="1" si="358"/>
        <v>-</v>
      </c>
      <c r="DV100" s="168" t="str">
        <f t="shared" ca="1" si="358"/>
        <v>-</v>
      </c>
      <c r="DW100" s="168" t="str">
        <f t="shared" ca="1" si="358"/>
        <v>-</v>
      </c>
      <c r="DX100" s="10"/>
      <c r="DY100" s="168">
        <f t="shared" ca="1" si="358"/>
        <v>1</v>
      </c>
      <c r="DZ100" s="168" t="str">
        <f t="shared" ca="1" si="358"/>
        <v>-</v>
      </c>
      <c r="EA100" s="168" t="str">
        <f t="shared" ca="1" si="358"/>
        <v>-</v>
      </c>
      <c r="EB100" s="168" t="str">
        <f t="shared" ca="1" si="358"/>
        <v>-</v>
      </c>
      <c r="EC100" s="168" t="str">
        <f t="shared" ca="1" si="358"/>
        <v>-</v>
      </c>
      <c r="ED100" s="168" t="b">
        <f t="shared" ca="1" si="358"/>
        <v>0</v>
      </c>
      <c r="EE100" s="168" t="str">
        <f t="shared" ca="1" si="358"/>
        <v>-</v>
      </c>
      <c r="EF100" s="168">
        <f t="shared" ca="1" si="358"/>
        <v>0</v>
      </c>
      <c r="EG100" s="168" t="str">
        <f t="shared" ca="1" si="358"/>
        <v>-</v>
      </c>
      <c r="EH100" s="166" cm="1">
        <f t="array" aca="1" ref="EH100" ca="1">INDEX(i.rev,$K100,EH$15)</f>
        <v>1</v>
      </c>
      <c r="EI100" s="168">
        <f t="shared" ca="1" si="347"/>
        <v>0</v>
      </c>
      <c r="EJ100" s="168">
        <f t="shared" ca="1" si="347"/>
        <v>1</v>
      </c>
      <c r="EK100" s="168">
        <f t="shared" ca="1" si="347"/>
        <v>0</v>
      </c>
      <c r="EL100" s="168">
        <f t="shared" ca="1" si="347"/>
        <v>1</v>
      </c>
      <c r="EM100" s="168">
        <f t="shared" ca="1" si="347"/>
        <v>1</v>
      </c>
      <c r="EN100" s="168">
        <f t="shared" ca="1" si="347"/>
        <v>1</v>
      </c>
      <c r="EO100" s="168">
        <f t="shared" ca="1" si="296"/>
        <v>0</v>
      </c>
      <c r="EP100" s="168">
        <f t="shared" ca="1" si="296"/>
        <v>0</v>
      </c>
      <c r="EQ100" s="168">
        <f t="shared" ca="1" si="296"/>
        <v>0</v>
      </c>
      <c r="ER100" s="168">
        <f t="shared" ca="1" si="296"/>
        <v>0</v>
      </c>
      <c r="ES100" s="168">
        <f t="shared" ca="1" si="296"/>
        <v>0</v>
      </c>
      <c r="ET100" s="168">
        <f t="shared" ca="1" si="296"/>
        <v>0</v>
      </c>
      <c r="EU100" s="168">
        <f t="shared" ca="1" si="296"/>
        <v>0</v>
      </c>
      <c r="EV100" s="168">
        <f t="shared" ca="1" si="296"/>
        <v>0</v>
      </c>
      <c r="EW100" s="168">
        <f t="shared" ca="1" si="296"/>
        <v>0</v>
      </c>
      <c r="EX100" s="168">
        <f t="shared" ca="1" si="296"/>
        <v>0</v>
      </c>
      <c r="EY100" s="166" cm="1">
        <f t="array" aca="1" ref="EY100" ca="1">INDEX(i.rev,$K100,EY$15)</f>
        <v>0</v>
      </c>
      <c r="EZ100" s="168">
        <f t="shared" ca="1" si="297"/>
        <v>0</v>
      </c>
      <c r="FA100" s="166" cm="1">
        <f t="array" aca="1" ref="FA100" ca="1">INDEX(i.rev,$K100,FA$15)</f>
        <v>1</v>
      </c>
      <c r="FB100" s="168">
        <f t="shared" ca="1" si="349"/>
        <v>0</v>
      </c>
      <c r="FC100" s="168">
        <f t="shared" ca="1" si="349"/>
        <v>0</v>
      </c>
      <c r="FD100" s="168">
        <f t="shared" ca="1" si="349"/>
        <v>0</v>
      </c>
      <c r="FE100" s="168">
        <f t="shared" ca="1" si="349"/>
        <v>0</v>
      </c>
      <c r="FF100" s="168">
        <f t="shared" ca="1" si="349"/>
        <v>0</v>
      </c>
      <c r="FG100" s="168">
        <f t="shared" ca="1" si="349"/>
        <v>0</v>
      </c>
      <c r="FH100" s="168">
        <f t="shared" ca="1" si="349"/>
        <v>0</v>
      </c>
      <c r="FI100" s="10">
        <f t="shared" si="360"/>
        <v>0.75</v>
      </c>
      <c r="FJ100" s="168" t="str">
        <f t="shared" ref="FJ100:FM137" ca="1" si="363">OFFSET(FJ$5,$B100,0)</f>
        <v>-</v>
      </c>
      <c r="FK100" s="168" t="str">
        <f t="shared" ca="1" si="363"/>
        <v>-</v>
      </c>
      <c r="FL100" s="199" t="b">
        <f>TRUE</f>
        <v>1</v>
      </c>
      <c r="FM100" s="201">
        <f t="shared" si="351"/>
        <v>26.25</v>
      </c>
      <c r="FN100" s="168" t="str">
        <f t="shared" ca="1" si="321"/>
        <v>-</v>
      </c>
      <c r="FO100" s="166" t="b">
        <f t="shared" si="223"/>
        <v>0</v>
      </c>
      <c r="FP100" s="166" t="b">
        <f t="shared" si="223"/>
        <v>0</v>
      </c>
      <c r="FQ100" s="166" t="b">
        <f t="shared" si="223"/>
        <v>1</v>
      </c>
      <c r="FR100" s="168">
        <f t="shared" ca="1" si="349"/>
        <v>0</v>
      </c>
      <c r="FS100" s="166">
        <f t="shared" ca="1" si="224"/>
        <v>1</v>
      </c>
      <c r="FT100" s="166">
        <f t="shared" ca="1" si="224"/>
        <v>1</v>
      </c>
      <c r="FU100" s="168" t="str">
        <f t="shared" ca="1" si="349"/>
        <v>-</v>
      </c>
      <c r="FV100" s="168" t="str">
        <f t="shared" ca="1" si="349"/>
        <v>-</v>
      </c>
      <c r="FW100" s="168" t="str">
        <f t="shared" ca="1" si="349"/>
        <v>-</v>
      </c>
      <c r="FX100" s="168" t="str">
        <f t="shared" ca="1" si="349"/>
        <v>-</v>
      </c>
      <c r="FY100" s="168" t="str">
        <f t="shared" ca="1" si="349"/>
        <v>-</v>
      </c>
      <c r="FZ100" s="168" t="str">
        <f t="shared" ca="1" si="349"/>
        <v>-</v>
      </c>
      <c r="GA100" s="168" t="str">
        <f t="shared" ca="1" si="349"/>
        <v>-</v>
      </c>
      <c r="GB100" s="168" t="str">
        <f t="shared" ca="1" si="349"/>
        <v>-</v>
      </c>
      <c r="GC100" s="168" t="str">
        <f t="shared" ca="1" si="349"/>
        <v>-</v>
      </c>
      <c r="GD100" s="168" t="b">
        <f t="shared" ca="1" si="349"/>
        <v>1</v>
      </c>
      <c r="GE100" s="168" t="str">
        <f t="shared" ca="1" si="349"/>
        <v>-</v>
      </c>
      <c r="GF100" s="168" t="str">
        <f t="shared" ca="1" si="349"/>
        <v>-</v>
      </c>
      <c r="GG100" s="168" t="str">
        <f t="shared" ca="1" si="361"/>
        <v>-</v>
      </c>
      <c r="GH100" s="168" t="str">
        <f t="shared" ca="1" si="361"/>
        <v>-</v>
      </c>
      <c r="GI100" s="168" t="str">
        <f t="shared" ca="1" si="361"/>
        <v>-</v>
      </c>
      <c r="GJ100" s="168" t="str">
        <f t="shared" ca="1" si="361"/>
        <v>-</v>
      </c>
      <c r="GK100" s="168" t="str">
        <f t="shared" ca="1" si="361"/>
        <v>-</v>
      </c>
      <c r="GL100" s="168" t="str">
        <f t="shared" ca="1" si="361"/>
        <v>-</v>
      </c>
      <c r="GM100" s="168" t="str">
        <f t="shared" ca="1" si="361"/>
        <v>-</v>
      </c>
      <c r="GN100" s="168" t="str">
        <f t="shared" ca="1" si="361"/>
        <v>-</v>
      </c>
      <c r="GO100" s="168" t="str">
        <f t="shared" ca="1" si="361"/>
        <v>-</v>
      </c>
      <c r="GP100" s="168" t="str">
        <f t="shared" ca="1" si="361"/>
        <v>-</v>
      </c>
      <c r="GQ100" s="168" t="str">
        <f t="shared" ca="1" si="361"/>
        <v>-</v>
      </c>
      <c r="GR100" s="168" t="str">
        <f t="shared" ca="1" si="361"/>
        <v>-</v>
      </c>
      <c r="GS100" s="168">
        <f t="shared" ca="1" si="361"/>
        <v>500</v>
      </c>
      <c r="GT100" s="168">
        <f t="shared" ca="1" si="361"/>
        <v>500</v>
      </c>
      <c r="GU100" s="168" t="str">
        <f t="shared" ca="1" si="361"/>
        <v>-</v>
      </c>
      <c r="GV100" s="168" t="str">
        <f t="shared" ca="1" si="361"/>
        <v>-</v>
      </c>
      <c r="GW100" s="168" t="str">
        <f t="shared" ca="1" si="338"/>
        <v>-</v>
      </c>
      <c r="GX100" s="193" t="b">
        <v>1</v>
      </c>
      <c r="GY100" s="193">
        <v>0</v>
      </c>
      <c r="GZ100" s="193">
        <v>30</v>
      </c>
      <c r="HA100" s="193">
        <v>30</v>
      </c>
      <c r="HB100" s="193">
        <v>0</v>
      </c>
      <c r="HC100" s="193">
        <v>0</v>
      </c>
      <c r="HD100" s="193">
        <v>30</v>
      </c>
      <c r="HE100" s="193">
        <v>0</v>
      </c>
      <c r="HF100" s="193">
        <v>0</v>
      </c>
      <c r="HG100" s="193">
        <v>30</v>
      </c>
      <c r="HH100" s="193">
        <v>30</v>
      </c>
      <c r="HI100" s="193">
        <v>0</v>
      </c>
      <c r="HJ100" s="193">
        <v>0</v>
      </c>
      <c r="HK100" s="193">
        <v>0</v>
      </c>
      <c r="HL100" s="193">
        <v>0</v>
      </c>
      <c r="HM100" s="193">
        <v>0</v>
      </c>
      <c r="HN100" s="193">
        <v>131.36000000000001</v>
      </c>
      <c r="HO100" s="193">
        <v>0</v>
      </c>
      <c r="HP100" s="193">
        <v>131.36000000000001</v>
      </c>
      <c r="HQ100" s="193">
        <v>131.36000000000001</v>
      </c>
      <c r="HR100" s="193">
        <v>0</v>
      </c>
      <c r="HS100" s="193">
        <v>131.36000000000001</v>
      </c>
      <c r="HT100" s="193">
        <v>131.36000000000001</v>
      </c>
      <c r="HU100" s="193">
        <v>0</v>
      </c>
      <c r="HV100" s="193">
        <v>0</v>
      </c>
      <c r="HW100" s="193">
        <v>131.36000000000001</v>
      </c>
      <c r="HX100" s="193">
        <v>131.36000000000001</v>
      </c>
      <c r="HY100" s="193">
        <v>89.55</v>
      </c>
      <c r="HZ100" s="193">
        <v>131.36000000000001</v>
      </c>
      <c r="IA100" s="193">
        <v>89.55</v>
      </c>
      <c r="IB100" s="193">
        <v>150</v>
      </c>
      <c r="IC100" s="193">
        <v>150</v>
      </c>
      <c r="ID100" s="193">
        <v>0</v>
      </c>
      <c r="IE100" s="193">
        <v>0</v>
      </c>
      <c r="IF100" s="193">
        <v>150</v>
      </c>
      <c r="IG100" s="193">
        <v>0</v>
      </c>
      <c r="IH100" s="193">
        <v>0</v>
      </c>
      <c r="II100" s="193">
        <v>150</v>
      </c>
      <c r="IJ100" s="193">
        <v>150</v>
      </c>
      <c r="IK100" s="193">
        <v>0</v>
      </c>
      <c r="IL100" s="193">
        <v>0</v>
      </c>
      <c r="IM100" s="193">
        <v>0</v>
      </c>
      <c r="IN100" s="193">
        <v>0</v>
      </c>
      <c r="IO100" s="193">
        <v>0</v>
      </c>
      <c r="IP100" s="193">
        <v>0</v>
      </c>
      <c r="IQ100" s="193">
        <v>0</v>
      </c>
      <c r="IR100" s="193">
        <v>0</v>
      </c>
      <c r="IS100" s="193">
        <v>0</v>
      </c>
      <c r="IT100" s="193">
        <v>0</v>
      </c>
      <c r="IU100" s="193">
        <v>0</v>
      </c>
      <c r="IV100" s="193">
        <v>0</v>
      </c>
      <c r="IW100" s="193">
        <v>0</v>
      </c>
      <c r="IX100" s="193">
        <v>0</v>
      </c>
      <c r="IY100" s="193">
        <v>0</v>
      </c>
      <c r="IZ100" s="10"/>
      <c r="JA100" s="166">
        <f t="shared" ca="1" si="229"/>
        <v>4.4999999999999998E-2</v>
      </c>
      <c r="JB100" s="166">
        <f t="shared" ca="1" si="230"/>
        <v>4.4999999999999998E-2</v>
      </c>
      <c r="JC100" s="168">
        <f t="shared" ca="1" si="356"/>
        <v>1</v>
      </c>
      <c r="JD100" s="168">
        <f t="shared" ca="1" si="356"/>
        <v>0</v>
      </c>
      <c r="JE100" s="168">
        <f t="shared" ca="1" si="356"/>
        <v>1</v>
      </c>
      <c r="JF100" s="168">
        <f t="shared" ca="1" si="356"/>
        <v>1</v>
      </c>
      <c r="JG100" s="168">
        <f t="shared" ca="1" si="356"/>
        <v>0</v>
      </c>
      <c r="JH100" s="168">
        <f t="shared" ca="1" si="356"/>
        <v>70</v>
      </c>
      <c r="JI100" s="168">
        <f t="shared" ca="1" si="356"/>
        <v>50</v>
      </c>
      <c r="JJ100" s="168">
        <f t="shared" ca="1" si="356"/>
        <v>70</v>
      </c>
      <c r="JK100" s="168">
        <f t="shared" ca="1" si="356"/>
        <v>50</v>
      </c>
      <c r="JL100" s="166">
        <f t="shared" ca="1" si="299"/>
        <v>1</v>
      </c>
      <c r="JM100" s="166">
        <f t="shared" ca="1" si="300"/>
        <v>1</v>
      </c>
      <c r="JN100" s="166">
        <f t="shared" ca="1" si="301"/>
        <v>1</v>
      </c>
      <c r="JO100" s="166">
        <f t="shared" ca="1" si="232"/>
        <v>1</v>
      </c>
      <c r="JP100" s="166">
        <f t="shared" ca="1" si="232"/>
        <v>1</v>
      </c>
      <c r="JQ100" s="168">
        <f t="shared" ca="1" si="356"/>
        <v>1</v>
      </c>
      <c r="JR100" s="10"/>
      <c r="JS100" s="168">
        <f t="shared" ca="1" si="356"/>
        <v>1</v>
      </c>
      <c r="JT100" s="166">
        <f t="shared" ca="1" si="233"/>
        <v>0.85</v>
      </c>
      <c r="JU100" s="168">
        <f t="shared" ca="1" si="356"/>
        <v>1</v>
      </c>
      <c r="JV100" s="168">
        <f t="shared" ca="1" si="356"/>
        <v>1</v>
      </c>
      <c r="JW100" s="168">
        <f t="shared" ca="1" si="356"/>
        <v>1</v>
      </c>
      <c r="JX100" s="168">
        <f t="shared" ca="1" si="356"/>
        <v>1</v>
      </c>
      <c r="JY100" s="168">
        <f t="shared" ca="1" si="356"/>
        <v>1</v>
      </c>
      <c r="JZ100" s="168">
        <f t="shared" ca="1" si="356"/>
        <v>1</v>
      </c>
      <c r="KA100" s="166">
        <f t="shared" ca="1" si="234"/>
        <v>0.85</v>
      </c>
      <c r="KB100" s="166">
        <f t="shared" ca="1" si="235"/>
        <v>1</v>
      </c>
      <c r="KC100" s="166">
        <f t="shared" ca="1" si="236"/>
        <v>1</v>
      </c>
      <c r="KD100" s="166" t="str">
        <f t="shared" ca="1" si="237"/>
        <v>-</v>
      </c>
      <c r="KE100" s="166" t="str">
        <f t="shared" ca="1" si="238"/>
        <v>-</v>
      </c>
      <c r="KF100" s="166" t="str">
        <f t="shared" ca="1" si="239"/>
        <v>-</v>
      </c>
      <c r="KG100" s="166" t="b">
        <f t="shared" ca="1" si="240"/>
        <v>0</v>
      </c>
      <c r="KH100" s="168">
        <f t="shared" ca="1" si="356"/>
        <v>0</v>
      </c>
      <c r="KI100" s="27">
        <v>0</v>
      </c>
    </row>
    <row r="101" spans="1:295" s="148" customFormat="1" outlineLevel="1">
      <c r="A101" s="126">
        <f t="shared" si="350"/>
        <v>96</v>
      </c>
      <c r="B101" s="126">
        <f t="shared" si="292"/>
        <v>13</v>
      </c>
      <c r="C101" s="148">
        <v>104</v>
      </c>
      <c r="D101" s="148" t="s">
        <v>884</v>
      </c>
      <c r="E101" s="148" t="b">
        <v>1</v>
      </c>
      <c r="F101" s="148" t="b">
        <v>0</v>
      </c>
      <c r="G101" s="148" t="b">
        <f t="shared" si="323"/>
        <v>1</v>
      </c>
      <c r="H101" s="144">
        <v>3</v>
      </c>
      <c r="I101" s="32">
        <v>2</v>
      </c>
      <c r="J101" s="144">
        <f t="shared" ca="1" si="343"/>
        <v>1</v>
      </c>
      <c r="K101" s="144">
        <f t="shared" ca="1" si="343"/>
        <v>1</v>
      </c>
      <c r="L101" s="144">
        <f t="shared" ca="1" si="343"/>
        <v>1</v>
      </c>
      <c r="M101" s="144">
        <f t="shared" ca="1" si="343"/>
        <v>1</v>
      </c>
      <c r="N101" s="144">
        <f t="shared" ca="1" si="343"/>
        <v>1</v>
      </c>
      <c r="O101" s="144">
        <f t="shared" ca="1" si="343"/>
        <v>1</v>
      </c>
      <c r="P101" s="144">
        <f t="shared" ca="1" si="343"/>
        <v>1</v>
      </c>
      <c r="Q101" s="144">
        <f t="shared" ca="1" si="343"/>
        <v>1</v>
      </c>
      <c r="R101" s="144">
        <f t="shared" ca="1" si="343"/>
        <v>2</v>
      </c>
      <c r="S101" s="144">
        <f t="shared" ca="1" si="343"/>
        <v>1</v>
      </c>
      <c r="T101" s="144">
        <f t="shared" ca="1" si="343"/>
        <v>2</v>
      </c>
      <c r="U101" s="144">
        <f t="shared" ca="1" si="343"/>
        <v>1</v>
      </c>
      <c r="V101" s="144">
        <f t="shared" ca="1" si="343"/>
        <v>1</v>
      </c>
      <c r="W101" s="144">
        <f t="shared" ca="1" si="343"/>
        <v>1</v>
      </c>
      <c r="X101" s="144">
        <f t="shared" ca="1" si="343"/>
        <v>1</v>
      </c>
      <c r="Y101" s="144">
        <f t="shared" ca="1" si="343"/>
        <v>1</v>
      </c>
      <c r="AA101" s="162" t="str" cm="1">
        <f t="array" aca="1" ref="AA101" ca="1">TEXT(LEFT(OFFSET(AA101,-1,0),5)+1,"00000")&amp;MID(OFFSET(AA101,-1,0),6,FIND(" ",OFFSET(AA101,-1,0),7)-5)
&amp;INDEX(DataMaster!$B$10:$B$12,$I101)&amp;IF($J101=1,""," Risk"&amp;INDEX(i.risk_aversion,$J101,1))&amp;IF($K101=1,""," REV"&amp;INDEX(DataMaster!$B$54:$B$58,$K101))&amp;IF($L101=1,""," Minroe"&amp;INDEX(minroe,$L101))&amp;IF($M101=1,""," Overdraw"&amp;INDEX(overdraw,$M101))
&amp;IF($N101=1,""," Mach"&amp;INDEX(i.mach_option,$N101))
&amp;IF($O101=1,""," Interest"&amp;INDEX(i.interest_rate,$O101))&amp;IF($P101=1,""," Opp cost"&amp;INDEX(i.opp_cost_capital,$P101))&amp;IF($Q101=1,""," Casual_ub"&amp;INDEX(i.casual_ub,$Q101))&amp;IF($R101=1,""," Cropgraze"&amp;INDEX(i.cropgraze_inc,$R101))
&amp;IF($S101=1,""," Yield"&amp;INDEX(i.all_rot_yield,$S101))&amp;IF($T101=1,""," Pasture"&amp;INDEX(i.pasture_prod,$T101))&amp;IF($U101=1,""," Scan"&amp;INDEX(i.scan,$U101))
&amp;IF($JL101=1,""," WP"&amp;TEXT($JL101*100,"000p"))&amp;IF($JM101=1,""," MP"&amp;TEXT($JM101*100,"000p"))&amp;IF($JN101=1,""," GP"&amp;TEXT($JN101*100,"000p"))&amp;IF($JO101=1,""," Can"&amp;TEXT($JO101*100,"000p"))
&amp;" (F"&amp;3+IFERROR(1*$CH101,0)+IFERROR(1*$CI101,0)&amp;3-IFERROR(1*NOT($CK101),0)&amp;"N"&amp;$CP101&amp;$CQ101&amp;")"
&amp;IFERROR(" pas%"&amp;FK101/2130*100,"")&amp;IFERROR(" SR "&amp;FM101/1,"")&amp;IFERROR(" Sup "&amp;FN101/1,"")&amp;IF(JH101=50," 50 percentile prices","")&amp;IFERROR(" Min_sale_age_"&amp;GV101/1,"")&amp;IF($GX101=TRUE," Rot_constrained","")</f>
        <v>612790032 DSP CropgrazeFALSE Pasture0.85 (F33N11) SR 31.5 Rot_constrained</v>
      </c>
      <c r="AB101" s="10" t="str">
        <f ca="1">IF(COUNTIF(AA$5:AA101,AA101)=1,"-","Dup")</f>
        <v>-</v>
      </c>
      <c r="AC101" s="10"/>
      <c r="AD101" s="167" t="b">
        <v>0</v>
      </c>
      <c r="AE101" s="167" t="b">
        <v>0</v>
      </c>
      <c r="AF101" s="167" t="b">
        <v>0</v>
      </c>
      <c r="AG101" s="167" t="b">
        <v>0</v>
      </c>
      <c r="AH101" s="167" t="b">
        <v>0</v>
      </c>
      <c r="AI101" s="167" t="b">
        <v>1</v>
      </c>
      <c r="AJ101" s="10"/>
      <c r="AK101" s="166" t="b">
        <f t="shared" si="354"/>
        <v>0</v>
      </c>
      <c r="AL101" s="166" t="str">
        <f t="shared" si="354"/>
        <v>-</v>
      </c>
      <c r="AM101" s="166" t="b">
        <f t="shared" si="354"/>
        <v>0</v>
      </c>
      <c r="AN101" s="166" t="b">
        <f t="shared" si="354"/>
        <v>1</v>
      </c>
      <c r="AO101" s="166" t="b">
        <f t="shared" si="354"/>
        <v>0</v>
      </c>
      <c r="AP101" s="166" t="b">
        <f t="shared" si="354"/>
        <v>0</v>
      </c>
      <c r="AQ101" s="166">
        <f t="shared" ca="1" si="215"/>
        <v>0</v>
      </c>
      <c r="AR101" s="166" t="b">
        <f t="shared" ca="1" si="344"/>
        <v>0</v>
      </c>
      <c r="AS101" s="166" t="b">
        <f t="shared" ca="1" si="344"/>
        <v>0</v>
      </c>
      <c r="AT101" s="166" t="str">
        <f t="shared" ca="1" si="344"/>
        <v>-</v>
      </c>
      <c r="AU101" s="166" t="str">
        <f t="shared" ca="1" si="344"/>
        <v>-</v>
      </c>
      <c r="AV101" s="166" t="str">
        <f t="shared" ca="1" si="344"/>
        <v>-</v>
      </c>
      <c r="AW101" s="10"/>
      <c r="AX101" s="166" t="b">
        <f t="shared" si="217"/>
        <v>1</v>
      </c>
      <c r="AY101" s="168" t="b">
        <f t="shared" ca="1" si="355"/>
        <v>1</v>
      </c>
      <c r="AZ101" s="168" t="b">
        <f t="shared" ca="1" si="355"/>
        <v>1</v>
      </c>
      <c r="BA101" s="167">
        <f t="shared" si="261"/>
        <v>3208</v>
      </c>
      <c r="BB101" s="168" t="str">
        <f t="shared" ca="1" si="355"/>
        <v>-</v>
      </c>
      <c r="BC101" s="168" t="str">
        <f t="shared" ca="1" si="355"/>
        <v>-</v>
      </c>
      <c r="BD101" s="168" t="str">
        <f t="shared" ca="1" si="355"/>
        <v>-</v>
      </c>
      <c r="BE101" s="168" t="str">
        <f t="shared" ca="1" si="355"/>
        <v>-</v>
      </c>
      <c r="BF101" s="168" t="str">
        <f t="shared" ca="1" si="355"/>
        <v>-</v>
      </c>
      <c r="BG101" s="168">
        <f t="shared" ca="1" si="355"/>
        <v>1</v>
      </c>
      <c r="BH101" s="168">
        <f t="shared" ca="1" si="355"/>
        <v>1</v>
      </c>
      <c r="BI101" s="168" t="str">
        <f t="shared" ca="1" si="355"/>
        <v>-</v>
      </c>
      <c r="BJ101" s="168" t="str">
        <f t="shared" ca="1" si="355"/>
        <v>-</v>
      </c>
      <c r="BK101" s="10"/>
      <c r="BL101" s="168" t="str">
        <f t="shared" ca="1" si="355"/>
        <v>-</v>
      </c>
      <c r="BM101" s="168" t="str">
        <f t="shared" ca="1" si="355"/>
        <v>-</v>
      </c>
      <c r="BN101" s="168" t="str">
        <f t="shared" ca="1" si="355"/>
        <v>-</v>
      </c>
      <c r="BO101" s="168" t="str">
        <f t="shared" ca="1" si="355"/>
        <v>-</v>
      </c>
      <c r="BP101" s="168" t="str">
        <f t="shared" ca="1" si="355"/>
        <v>-</v>
      </c>
      <c r="BQ101" s="168" t="str">
        <f t="shared" ca="1" si="355"/>
        <v>-</v>
      </c>
      <c r="BR101" s="168" t="str">
        <f t="shared" ca="1" si="355"/>
        <v>-</v>
      </c>
      <c r="BS101" s="168" t="str">
        <f t="shared" ca="1" si="355"/>
        <v>-</v>
      </c>
      <c r="BT101" s="168" t="str">
        <f t="shared" ca="1" si="355"/>
        <v>-</v>
      </c>
      <c r="BU101" s="168" t="str">
        <f t="shared" ca="1" si="355"/>
        <v>-</v>
      </c>
      <c r="BV101" s="168" t="str">
        <f t="shared" ca="1" si="355"/>
        <v>-</v>
      </c>
      <c r="BW101" s="166" t="str" cm="1">
        <f t="array" aca="1" ref="BW101" ca="1">INDEX(i.rev,$K101,BW$15)</f>
        <v>-</v>
      </c>
      <c r="BX101" s="166" t="str" cm="1">
        <f t="array" aca="1" ref="BX101" ca="1">INDEX(i.rev,$K101,BX$15)</f>
        <v>-</v>
      </c>
      <c r="BY101" s="166" t="str" cm="1">
        <f t="array" aca="1" ref="BY101" ca="1">INDEX(i.rev,$K101,BY$15)</f>
        <v>-</v>
      </c>
      <c r="BZ101" s="166" t="str" cm="1">
        <f t="array" aca="1" ref="BZ101" ca="1">INDEX(i.rev,$K101,BZ$15)</f>
        <v>-</v>
      </c>
      <c r="CA101" s="166" t="str" cm="1">
        <f t="array" aca="1" ref="CA101" ca="1">INDEX(i.rev,$K101,CA$15)</f>
        <v>-</v>
      </c>
      <c r="CB101" s="166" t="str" cm="1">
        <f t="array" aca="1" ref="CB101" ca="1">INDEX(i.rev,$K101,CB$15)</f>
        <v>-</v>
      </c>
      <c r="CC101" s="166" t="str" cm="1">
        <f t="array" aca="1" ref="CC101" ca="1">INDEX(i.rev,$K101,CC$15)</f>
        <v>-</v>
      </c>
      <c r="CD101" s="166" t="str" cm="1">
        <f t="array" aca="1" ref="CD101" ca="1">INDEX(i.rev,$K101,CD$15)</f>
        <v>-</v>
      </c>
      <c r="CE101" s="166" t="str" cm="1">
        <f t="array" aca="1" ref="CE101" ca="1">INDEX(i.rev,$K101,CE$15)</f>
        <v>-</v>
      </c>
      <c r="CF101" s="166" t="str" cm="1">
        <f t="array" aca="1" ref="CF101" ca="1">INDEX(i.rev,$K101,CF$15)</f>
        <v>-</v>
      </c>
      <c r="CG101" s="10"/>
      <c r="CH101" s="168" t="str">
        <f t="shared" ca="1" si="362"/>
        <v>-</v>
      </c>
      <c r="CI101" s="168" t="str">
        <f t="shared" ca="1" si="362"/>
        <v>-</v>
      </c>
      <c r="CJ101" s="168" t="str">
        <f t="shared" ca="1" si="362"/>
        <v>-</v>
      </c>
      <c r="CK101" s="168" t="str">
        <f t="shared" ca="1" si="362"/>
        <v>-</v>
      </c>
      <c r="CL101" s="168" t="str">
        <f t="shared" ca="1" si="362"/>
        <v>-</v>
      </c>
      <c r="CM101" s="168" t="str">
        <f t="shared" ca="1" si="362"/>
        <v>-</v>
      </c>
      <c r="CN101" s="168" t="str">
        <f t="shared" ca="1" si="362"/>
        <v>-</v>
      </c>
      <c r="CO101" s="168" t="str">
        <f t="shared" ca="1" si="362"/>
        <v>-</v>
      </c>
      <c r="CP101" s="168">
        <f t="shared" ca="1" si="362"/>
        <v>1</v>
      </c>
      <c r="CQ101" s="168">
        <f t="shared" ca="1" si="362"/>
        <v>1</v>
      </c>
      <c r="CR101" s="168">
        <f t="shared" ca="1" si="362"/>
        <v>0</v>
      </c>
      <c r="CS101" s="168" t="str">
        <f t="shared" ca="1" si="362"/>
        <v>-</v>
      </c>
      <c r="CT101" s="168" t="str">
        <f t="shared" ca="1" si="362"/>
        <v>-</v>
      </c>
      <c r="CU101" s="168" t="str">
        <f t="shared" ca="1" si="362"/>
        <v>-</v>
      </c>
      <c r="CV101" s="168" t="str">
        <f t="shared" ca="1" si="362"/>
        <v>-</v>
      </c>
      <c r="CW101" s="168" t="str">
        <f t="shared" ca="1" si="362"/>
        <v>-</v>
      </c>
      <c r="CX101" s="168" t="str">
        <f t="shared" ca="1" si="359"/>
        <v>-</v>
      </c>
      <c r="CY101" s="168" t="str">
        <f t="shared" ca="1" si="359"/>
        <v>-</v>
      </c>
      <c r="CZ101" s="168">
        <f t="shared" ca="1" si="359"/>
        <v>0</v>
      </c>
      <c r="DA101" s="168" t="str">
        <f t="shared" ca="1" si="359"/>
        <v>-</v>
      </c>
      <c r="DB101" s="168" t="str">
        <f t="shared" ca="1" si="359"/>
        <v>-</v>
      </c>
      <c r="DC101" s="168" t="str">
        <f t="shared" ca="1" si="359"/>
        <v>-</v>
      </c>
      <c r="DD101" s="168" t="str">
        <f t="shared" ca="1" si="359"/>
        <v>-</v>
      </c>
      <c r="DE101" s="168" t="str">
        <f t="shared" ca="1" si="359"/>
        <v>-</v>
      </c>
      <c r="DF101" s="168">
        <f t="shared" ca="1" si="359"/>
        <v>0</v>
      </c>
      <c r="DG101" s="168">
        <f t="shared" ca="1" si="359"/>
        <v>0</v>
      </c>
      <c r="DH101" s="168">
        <f t="shared" ca="1" si="359"/>
        <v>0</v>
      </c>
      <c r="DI101" s="168">
        <f t="shared" ca="1" si="357"/>
        <v>0</v>
      </c>
      <c r="DJ101" s="168">
        <f t="shared" ca="1" si="357"/>
        <v>0</v>
      </c>
      <c r="DK101" s="168">
        <f t="shared" ca="1" si="357"/>
        <v>0</v>
      </c>
      <c r="DL101" s="168">
        <f t="shared" ca="1" si="357"/>
        <v>0</v>
      </c>
      <c r="DM101" s="168" t="str">
        <f t="shared" ca="1" si="357"/>
        <v>-</v>
      </c>
      <c r="DN101" s="168" t="str">
        <f t="shared" ca="1" si="357"/>
        <v>-</v>
      </c>
      <c r="DO101" s="168" t="str">
        <f t="shared" ca="1" si="357"/>
        <v>-</v>
      </c>
      <c r="DP101" s="168" t="str">
        <f t="shared" ca="1" si="357"/>
        <v>-</v>
      </c>
      <c r="DQ101" s="168" t="str">
        <f t="shared" ca="1" si="357"/>
        <v>-</v>
      </c>
      <c r="DR101" s="168" t="str">
        <f t="shared" ca="1" si="357"/>
        <v>-</v>
      </c>
      <c r="DS101" s="168" t="str">
        <f t="shared" ca="1" si="357"/>
        <v>-</v>
      </c>
      <c r="DT101" s="168" t="str">
        <f t="shared" ca="1" si="358"/>
        <v>-</v>
      </c>
      <c r="DU101" s="168" t="str">
        <f t="shared" ca="1" si="358"/>
        <v>-</v>
      </c>
      <c r="DV101" s="168" t="str">
        <f t="shared" ca="1" si="358"/>
        <v>-</v>
      </c>
      <c r="DW101" s="168" t="str">
        <f t="shared" ca="1" si="358"/>
        <v>-</v>
      </c>
      <c r="DX101" s="10"/>
      <c r="DY101" s="168">
        <f t="shared" ca="1" si="358"/>
        <v>1</v>
      </c>
      <c r="DZ101" s="168" t="str">
        <f t="shared" ca="1" si="358"/>
        <v>-</v>
      </c>
      <c r="EA101" s="168" t="str">
        <f t="shared" ca="1" si="358"/>
        <v>-</v>
      </c>
      <c r="EB101" s="168" t="str">
        <f t="shared" ca="1" si="358"/>
        <v>-</v>
      </c>
      <c r="EC101" s="168" t="str">
        <f t="shared" ca="1" si="358"/>
        <v>-</v>
      </c>
      <c r="ED101" s="168" t="b">
        <f t="shared" ca="1" si="358"/>
        <v>0</v>
      </c>
      <c r="EE101" s="168" t="str">
        <f t="shared" ca="1" si="358"/>
        <v>-</v>
      </c>
      <c r="EF101" s="168">
        <f t="shared" ca="1" si="358"/>
        <v>0</v>
      </c>
      <c r="EG101" s="168" t="str">
        <f t="shared" ca="1" si="358"/>
        <v>-</v>
      </c>
      <c r="EH101" s="166" cm="1">
        <f t="array" aca="1" ref="EH101" ca="1">INDEX(i.rev,$K101,EH$15)</f>
        <v>1</v>
      </c>
      <c r="EI101" s="168">
        <f t="shared" ca="1" si="347"/>
        <v>0</v>
      </c>
      <c r="EJ101" s="168">
        <f t="shared" ca="1" si="347"/>
        <v>1</v>
      </c>
      <c r="EK101" s="168">
        <f t="shared" ca="1" si="347"/>
        <v>0</v>
      </c>
      <c r="EL101" s="168">
        <f t="shared" ca="1" si="347"/>
        <v>1</v>
      </c>
      <c r="EM101" s="168">
        <f t="shared" ca="1" si="347"/>
        <v>1</v>
      </c>
      <c r="EN101" s="168">
        <f t="shared" ca="1" si="347"/>
        <v>1</v>
      </c>
      <c r="EO101" s="168">
        <f t="shared" ca="1" si="296"/>
        <v>0</v>
      </c>
      <c r="EP101" s="168">
        <f t="shared" ca="1" si="296"/>
        <v>0</v>
      </c>
      <c r="EQ101" s="168">
        <f t="shared" ca="1" si="296"/>
        <v>0</v>
      </c>
      <c r="ER101" s="168">
        <f t="shared" ca="1" si="296"/>
        <v>0</v>
      </c>
      <c r="ES101" s="168">
        <f t="shared" ca="1" si="296"/>
        <v>0</v>
      </c>
      <c r="ET101" s="168">
        <f t="shared" ca="1" si="296"/>
        <v>0</v>
      </c>
      <c r="EU101" s="168">
        <f t="shared" ca="1" si="296"/>
        <v>0</v>
      </c>
      <c r="EV101" s="168">
        <f t="shared" ca="1" si="296"/>
        <v>0</v>
      </c>
      <c r="EW101" s="168">
        <f t="shared" ca="1" si="296"/>
        <v>0</v>
      </c>
      <c r="EX101" s="168">
        <f t="shared" ca="1" si="296"/>
        <v>0</v>
      </c>
      <c r="EY101" s="166" cm="1">
        <f t="array" aca="1" ref="EY101" ca="1">INDEX(i.rev,$K101,EY$15)</f>
        <v>0</v>
      </c>
      <c r="EZ101" s="168">
        <f t="shared" ca="1" si="297"/>
        <v>0</v>
      </c>
      <c r="FA101" s="166" cm="1">
        <f t="array" aca="1" ref="FA101" ca="1">INDEX(i.rev,$K101,FA$15)</f>
        <v>1</v>
      </c>
      <c r="FB101" s="168">
        <f t="shared" ca="1" si="349"/>
        <v>0</v>
      </c>
      <c r="FC101" s="168">
        <f t="shared" ca="1" si="349"/>
        <v>0</v>
      </c>
      <c r="FD101" s="168">
        <f t="shared" ca="1" si="349"/>
        <v>0</v>
      </c>
      <c r="FE101" s="168">
        <f t="shared" ca="1" si="349"/>
        <v>0</v>
      </c>
      <c r="FF101" s="168">
        <f t="shared" ca="1" si="349"/>
        <v>0</v>
      </c>
      <c r="FG101" s="168">
        <f t="shared" ca="1" si="349"/>
        <v>0</v>
      </c>
      <c r="FH101" s="168">
        <f t="shared" ca="1" si="349"/>
        <v>0</v>
      </c>
      <c r="FI101" s="10">
        <f t="shared" si="360"/>
        <v>0.9</v>
      </c>
      <c r="FJ101" s="168" t="str">
        <f t="shared" ca="1" si="363"/>
        <v>-</v>
      </c>
      <c r="FK101" s="168" t="str">
        <f t="shared" ca="1" si="363"/>
        <v>-</v>
      </c>
      <c r="FL101" s="199" t="b">
        <f>TRUE</f>
        <v>1</v>
      </c>
      <c r="FM101" s="201">
        <f t="shared" si="351"/>
        <v>31.5</v>
      </c>
      <c r="FN101" s="168" t="str">
        <f t="shared" ca="1" si="321"/>
        <v>-</v>
      </c>
      <c r="FO101" s="166" t="b">
        <f t="shared" si="223"/>
        <v>0</v>
      </c>
      <c r="FP101" s="166" t="b">
        <f t="shared" si="223"/>
        <v>0</v>
      </c>
      <c r="FQ101" s="166" t="b">
        <f t="shared" si="223"/>
        <v>1</v>
      </c>
      <c r="FR101" s="168">
        <f t="shared" ca="1" si="349"/>
        <v>0</v>
      </c>
      <c r="FS101" s="166">
        <f t="shared" ca="1" si="224"/>
        <v>1</v>
      </c>
      <c r="FT101" s="166">
        <f t="shared" ca="1" si="224"/>
        <v>1</v>
      </c>
      <c r="FU101" s="168" t="str">
        <f t="shared" ca="1" si="349"/>
        <v>-</v>
      </c>
      <c r="FV101" s="168" t="str">
        <f t="shared" ca="1" si="349"/>
        <v>-</v>
      </c>
      <c r="FW101" s="168" t="str">
        <f t="shared" ca="1" si="349"/>
        <v>-</v>
      </c>
      <c r="FX101" s="168" t="str">
        <f t="shared" ref="FX101:GF101" ca="1" si="364">OFFSET(FX$5,$B101,0)</f>
        <v>-</v>
      </c>
      <c r="FY101" s="168" t="str">
        <f t="shared" ca="1" si="364"/>
        <v>-</v>
      </c>
      <c r="FZ101" s="168" t="str">
        <f t="shared" ca="1" si="364"/>
        <v>-</v>
      </c>
      <c r="GA101" s="168" t="str">
        <f t="shared" ca="1" si="364"/>
        <v>-</v>
      </c>
      <c r="GB101" s="168" t="str">
        <f t="shared" ca="1" si="364"/>
        <v>-</v>
      </c>
      <c r="GC101" s="168" t="str">
        <f t="shared" ca="1" si="364"/>
        <v>-</v>
      </c>
      <c r="GD101" s="168" t="b">
        <f t="shared" ca="1" si="364"/>
        <v>1</v>
      </c>
      <c r="GE101" s="168" t="str">
        <f t="shared" ca="1" si="364"/>
        <v>-</v>
      </c>
      <c r="GF101" s="168" t="str">
        <f t="shared" ca="1" si="364"/>
        <v>-</v>
      </c>
      <c r="GG101" s="168" t="str">
        <f t="shared" ca="1" si="361"/>
        <v>-</v>
      </c>
      <c r="GH101" s="168" t="str">
        <f t="shared" ca="1" si="361"/>
        <v>-</v>
      </c>
      <c r="GI101" s="168" t="str">
        <f t="shared" ca="1" si="361"/>
        <v>-</v>
      </c>
      <c r="GJ101" s="168" t="str">
        <f t="shared" ca="1" si="361"/>
        <v>-</v>
      </c>
      <c r="GK101" s="168" t="str">
        <f t="shared" ca="1" si="361"/>
        <v>-</v>
      </c>
      <c r="GL101" s="168" t="str">
        <f t="shared" ca="1" si="361"/>
        <v>-</v>
      </c>
      <c r="GM101" s="168" t="str">
        <f t="shared" ca="1" si="361"/>
        <v>-</v>
      </c>
      <c r="GN101" s="168" t="str">
        <f t="shared" ca="1" si="361"/>
        <v>-</v>
      </c>
      <c r="GO101" s="168" t="str">
        <f t="shared" ca="1" si="361"/>
        <v>-</v>
      </c>
      <c r="GP101" s="168" t="str">
        <f t="shared" ca="1" si="361"/>
        <v>-</v>
      </c>
      <c r="GQ101" s="168" t="str">
        <f t="shared" ca="1" si="361"/>
        <v>-</v>
      </c>
      <c r="GR101" s="168" t="str">
        <f t="shared" ca="1" si="361"/>
        <v>-</v>
      </c>
      <c r="GS101" s="168">
        <f t="shared" ca="1" si="361"/>
        <v>500</v>
      </c>
      <c r="GT101" s="168">
        <f t="shared" ca="1" si="361"/>
        <v>500</v>
      </c>
      <c r="GU101" s="168" t="str">
        <f t="shared" ca="1" si="361"/>
        <v>-</v>
      </c>
      <c r="GV101" s="168" t="str">
        <f t="shared" ca="1" si="361"/>
        <v>-</v>
      </c>
      <c r="GW101" s="168" t="str">
        <f t="shared" ca="1" si="338"/>
        <v>-</v>
      </c>
      <c r="GX101" s="193" t="b">
        <v>1</v>
      </c>
      <c r="GY101" s="193">
        <v>0</v>
      </c>
      <c r="GZ101" s="193">
        <v>30</v>
      </c>
      <c r="HA101" s="193">
        <v>30</v>
      </c>
      <c r="HB101" s="193">
        <v>0</v>
      </c>
      <c r="HC101" s="193">
        <v>0</v>
      </c>
      <c r="HD101" s="193">
        <v>30</v>
      </c>
      <c r="HE101" s="193">
        <v>0</v>
      </c>
      <c r="HF101" s="193">
        <v>0</v>
      </c>
      <c r="HG101" s="193">
        <v>30</v>
      </c>
      <c r="HH101" s="193">
        <v>30</v>
      </c>
      <c r="HI101" s="193">
        <v>0</v>
      </c>
      <c r="HJ101" s="193">
        <v>0</v>
      </c>
      <c r="HK101" s="193">
        <v>0</v>
      </c>
      <c r="HL101" s="193">
        <v>0</v>
      </c>
      <c r="HM101" s="193">
        <v>0</v>
      </c>
      <c r="HN101" s="193">
        <v>131.36000000000001</v>
      </c>
      <c r="HO101" s="193">
        <v>0</v>
      </c>
      <c r="HP101" s="193">
        <v>131.36000000000001</v>
      </c>
      <c r="HQ101" s="193">
        <v>131.36000000000001</v>
      </c>
      <c r="HR101" s="193">
        <v>0</v>
      </c>
      <c r="HS101" s="193">
        <v>131.36000000000001</v>
      </c>
      <c r="HT101" s="193">
        <v>131.36000000000001</v>
      </c>
      <c r="HU101" s="193">
        <v>0</v>
      </c>
      <c r="HV101" s="193">
        <v>0</v>
      </c>
      <c r="HW101" s="193">
        <v>131.36000000000001</v>
      </c>
      <c r="HX101" s="193">
        <v>131.36000000000001</v>
      </c>
      <c r="HY101" s="193">
        <v>89.55</v>
      </c>
      <c r="HZ101" s="193">
        <v>131.36000000000001</v>
      </c>
      <c r="IA101" s="193">
        <v>89.55</v>
      </c>
      <c r="IB101" s="193">
        <v>150</v>
      </c>
      <c r="IC101" s="193">
        <v>150</v>
      </c>
      <c r="ID101" s="193">
        <v>0</v>
      </c>
      <c r="IE101" s="193">
        <v>0</v>
      </c>
      <c r="IF101" s="193">
        <v>150</v>
      </c>
      <c r="IG101" s="193">
        <v>0</v>
      </c>
      <c r="IH101" s="193">
        <v>0</v>
      </c>
      <c r="II101" s="193">
        <v>150</v>
      </c>
      <c r="IJ101" s="193">
        <v>150</v>
      </c>
      <c r="IK101" s="193">
        <v>0</v>
      </c>
      <c r="IL101" s="193">
        <v>0</v>
      </c>
      <c r="IM101" s="193">
        <v>0</v>
      </c>
      <c r="IN101" s="193">
        <v>0</v>
      </c>
      <c r="IO101" s="193">
        <v>0</v>
      </c>
      <c r="IP101" s="193">
        <v>0</v>
      </c>
      <c r="IQ101" s="193">
        <v>0</v>
      </c>
      <c r="IR101" s="193">
        <v>0</v>
      </c>
      <c r="IS101" s="193">
        <v>0</v>
      </c>
      <c r="IT101" s="193">
        <v>0</v>
      </c>
      <c r="IU101" s="193">
        <v>0</v>
      </c>
      <c r="IV101" s="193">
        <v>0</v>
      </c>
      <c r="IW101" s="193">
        <v>0</v>
      </c>
      <c r="IX101" s="193">
        <v>0</v>
      </c>
      <c r="IY101" s="193">
        <v>0</v>
      </c>
      <c r="IZ101" s="10"/>
      <c r="JA101" s="166">
        <f t="shared" ca="1" si="229"/>
        <v>4.4999999999999998E-2</v>
      </c>
      <c r="JB101" s="166">
        <f t="shared" ca="1" si="230"/>
        <v>4.4999999999999998E-2</v>
      </c>
      <c r="JC101" s="168">
        <f t="shared" ca="1" si="356"/>
        <v>1</v>
      </c>
      <c r="JD101" s="168">
        <f t="shared" ca="1" si="356"/>
        <v>0</v>
      </c>
      <c r="JE101" s="168">
        <f t="shared" ca="1" si="356"/>
        <v>1</v>
      </c>
      <c r="JF101" s="168">
        <f t="shared" ca="1" si="356"/>
        <v>1</v>
      </c>
      <c r="JG101" s="168">
        <f t="shared" ca="1" si="356"/>
        <v>0</v>
      </c>
      <c r="JH101" s="168">
        <f t="shared" ca="1" si="356"/>
        <v>70</v>
      </c>
      <c r="JI101" s="168">
        <f t="shared" ca="1" si="356"/>
        <v>50</v>
      </c>
      <c r="JJ101" s="168">
        <f t="shared" ca="1" si="356"/>
        <v>70</v>
      </c>
      <c r="JK101" s="168">
        <f t="shared" ca="1" si="356"/>
        <v>50</v>
      </c>
      <c r="JL101" s="166">
        <f t="shared" ca="1" si="299"/>
        <v>1</v>
      </c>
      <c r="JM101" s="166">
        <f t="shared" ca="1" si="300"/>
        <v>1</v>
      </c>
      <c r="JN101" s="166">
        <f t="shared" ca="1" si="301"/>
        <v>1</v>
      </c>
      <c r="JO101" s="166">
        <f t="shared" ca="1" si="232"/>
        <v>1</v>
      </c>
      <c r="JP101" s="166">
        <f t="shared" ca="1" si="232"/>
        <v>1</v>
      </c>
      <c r="JQ101" s="168">
        <f t="shared" ca="1" si="356"/>
        <v>1</v>
      </c>
      <c r="JR101" s="10"/>
      <c r="JS101" s="168">
        <f t="shared" ca="1" si="356"/>
        <v>1</v>
      </c>
      <c r="JT101" s="166">
        <f t="shared" ca="1" si="233"/>
        <v>0.85</v>
      </c>
      <c r="JU101" s="168">
        <f t="shared" ca="1" si="356"/>
        <v>1</v>
      </c>
      <c r="JV101" s="168">
        <f t="shared" ca="1" si="356"/>
        <v>1</v>
      </c>
      <c r="JW101" s="168">
        <f t="shared" ca="1" si="356"/>
        <v>1</v>
      </c>
      <c r="JX101" s="168">
        <f t="shared" ca="1" si="356"/>
        <v>1</v>
      </c>
      <c r="JY101" s="168">
        <f t="shared" ca="1" si="356"/>
        <v>1</v>
      </c>
      <c r="JZ101" s="168">
        <f t="shared" ca="1" si="356"/>
        <v>1</v>
      </c>
      <c r="KA101" s="166">
        <f t="shared" ca="1" si="234"/>
        <v>0.85</v>
      </c>
      <c r="KB101" s="166">
        <f t="shared" ca="1" si="235"/>
        <v>1</v>
      </c>
      <c r="KC101" s="166">
        <f t="shared" ca="1" si="236"/>
        <v>1</v>
      </c>
      <c r="KD101" s="166" t="str">
        <f t="shared" ca="1" si="237"/>
        <v>-</v>
      </c>
      <c r="KE101" s="166" t="str">
        <f t="shared" ca="1" si="238"/>
        <v>-</v>
      </c>
      <c r="KF101" s="166" t="str">
        <f t="shared" ca="1" si="239"/>
        <v>-</v>
      </c>
      <c r="KG101" s="166" t="b">
        <f t="shared" ca="1" si="240"/>
        <v>0</v>
      </c>
      <c r="KH101" s="168">
        <f t="shared" ca="1" si="356"/>
        <v>0</v>
      </c>
      <c r="KI101" s="27">
        <v>0</v>
      </c>
    </row>
    <row r="102" spans="1:295" s="148" customFormat="1" outlineLevel="1">
      <c r="A102" s="126">
        <f t="shared" si="350"/>
        <v>97</v>
      </c>
      <c r="B102" s="126">
        <f t="shared" si="292"/>
        <v>13</v>
      </c>
      <c r="C102" s="148">
        <v>104</v>
      </c>
      <c r="D102" s="148" t="s">
        <v>884</v>
      </c>
      <c r="E102" s="148" t="b">
        <v>1</v>
      </c>
      <c r="F102" s="148" t="b">
        <v>0</v>
      </c>
      <c r="G102" s="148" t="b">
        <f t="shared" ref="G102:G131" si="365">E102</f>
        <v>1</v>
      </c>
      <c r="H102" s="144">
        <v>3</v>
      </c>
      <c r="I102" s="32">
        <v>2</v>
      </c>
      <c r="J102" s="144">
        <f t="shared" ca="1" si="343"/>
        <v>1</v>
      </c>
      <c r="K102" s="144">
        <f t="shared" ca="1" si="343"/>
        <v>1</v>
      </c>
      <c r="L102" s="144">
        <f t="shared" ca="1" si="343"/>
        <v>1</v>
      </c>
      <c r="M102" s="144">
        <f t="shared" ca="1" si="343"/>
        <v>1</v>
      </c>
      <c r="N102" s="144">
        <f t="shared" ca="1" si="343"/>
        <v>1</v>
      </c>
      <c r="O102" s="144">
        <f t="shared" ca="1" si="343"/>
        <v>1</v>
      </c>
      <c r="P102" s="144">
        <f t="shared" ca="1" si="343"/>
        <v>1</v>
      </c>
      <c r="Q102" s="144">
        <f t="shared" ca="1" si="343"/>
        <v>1</v>
      </c>
      <c r="R102" s="144">
        <f t="shared" ca="1" si="343"/>
        <v>2</v>
      </c>
      <c r="S102" s="144">
        <f t="shared" ca="1" si="343"/>
        <v>1</v>
      </c>
      <c r="T102" s="199">
        <v>2</v>
      </c>
      <c r="U102" s="144">
        <f t="shared" ca="1" si="343"/>
        <v>1</v>
      </c>
      <c r="V102" s="144">
        <f t="shared" ca="1" si="343"/>
        <v>1</v>
      </c>
      <c r="W102" s="144">
        <f t="shared" ca="1" si="343"/>
        <v>1</v>
      </c>
      <c r="X102" s="144">
        <f t="shared" ca="1" si="343"/>
        <v>1</v>
      </c>
      <c r="Y102" s="144">
        <f t="shared" ca="1" si="343"/>
        <v>1</v>
      </c>
      <c r="AA102" s="162" t="str" cm="1">
        <f t="array" aca="1" ref="AA102" ca="1">TEXT(LEFT(OFFSET(AA102,-1,0),5)+1,"00000")&amp;MID(OFFSET(AA102,-1,0),6,FIND(" ",OFFSET(AA102,-1,0),7)-5)
&amp;INDEX(DataMaster!$B$10:$B$12,$I102)&amp;IF($J102=1,""," Risk"&amp;INDEX(i.risk_aversion,$J102,1))&amp;IF($K102=1,""," REV"&amp;INDEX(DataMaster!$B$54:$B$58,$K102))&amp;IF($L102=1,""," Minroe"&amp;INDEX(minroe,$L102))&amp;IF($M102=1,""," Overdraw"&amp;INDEX(overdraw,$M102))
&amp;IF($N102=1,""," Mach"&amp;INDEX(i.mach_option,$N102))
&amp;IF($O102=1,""," Interest"&amp;INDEX(i.interest_rate,$O102))&amp;IF($P102=1,""," Opp cost"&amp;INDEX(i.opp_cost_capital,$P102))&amp;IF($Q102=1,""," Casual_ub"&amp;INDEX(i.casual_ub,$Q102))&amp;IF($R102=1,""," Cropgraze"&amp;INDEX(i.cropgraze_inc,$R102))
&amp;IF($S102=1,""," Yield"&amp;INDEX(i.all_rot_yield,$S102))&amp;IF($T102=1,""," Pasture"&amp;INDEX(i.pasture_prod,$T102))&amp;IF($U102=1,""," Scan"&amp;INDEX(i.scan,$U102))
&amp;IF($JL102=1,""," WP"&amp;TEXT($JL102*100,"000p"))&amp;IF($JM102=1,""," MP"&amp;TEXT($JM102*100,"000p"))&amp;IF($JN102=1,""," GP"&amp;TEXT($JN102*100,"000p"))&amp;IF($JO102=1,""," Can"&amp;TEXT($JO102*100,"000p"))
&amp;" (F"&amp;3+IFERROR(1*$CH102,0)+IFERROR(1*$CI102,0)&amp;3-IFERROR(1*NOT($CK102),0)&amp;"N"&amp;$CP102&amp;$CQ102&amp;")"
&amp;IFERROR(" pas%"&amp;FK102/2130*100,"")&amp;IFERROR(" SR "&amp;FM102/1,"")&amp;IFERROR(" Sup "&amp;FN102/1,"")&amp;IF(JH102=50," 50 percentile prices","")&amp;IFERROR(" Min_sale_age_"&amp;GV102/1,"")&amp;IF($GX102=TRUE," Rot_constrained","")</f>
        <v>612800032 DSP CropgrazeFALSE Pasture0.85 (F33N11) SR 5.25 50 percentile prices Rot_constrained</v>
      </c>
      <c r="AB102" s="10" t="str">
        <f ca="1">IF(COUNTIF(AA$5:AA102,AA102)=1,"-","Dup")</f>
        <v>-</v>
      </c>
      <c r="AC102" s="10"/>
      <c r="AD102" s="167" t="b">
        <v>0</v>
      </c>
      <c r="AE102" s="167" t="b">
        <v>0</v>
      </c>
      <c r="AF102" s="167" t="b">
        <v>0</v>
      </c>
      <c r="AG102" s="167" t="b">
        <v>0</v>
      </c>
      <c r="AH102" s="167" t="b">
        <v>0</v>
      </c>
      <c r="AI102" s="167" t="b">
        <v>1</v>
      </c>
      <c r="AJ102" s="10"/>
      <c r="AK102" s="166" t="b">
        <f t="shared" si="354"/>
        <v>0</v>
      </c>
      <c r="AL102" s="166" t="str">
        <f t="shared" si="354"/>
        <v>-</v>
      </c>
      <c r="AM102" s="166" t="b">
        <f t="shared" si="354"/>
        <v>0</v>
      </c>
      <c r="AN102" s="166" t="b">
        <f t="shared" si="354"/>
        <v>1</v>
      </c>
      <c r="AO102" s="166" t="b">
        <f t="shared" si="354"/>
        <v>0</v>
      </c>
      <c r="AP102" s="166" t="b">
        <f t="shared" si="354"/>
        <v>0</v>
      </c>
      <c r="AQ102" s="166">
        <f t="shared" ca="1" si="215"/>
        <v>0</v>
      </c>
      <c r="AR102" s="166" t="b">
        <f t="shared" ca="1" si="344"/>
        <v>0</v>
      </c>
      <c r="AS102" s="166" t="b">
        <f t="shared" ca="1" si="344"/>
        <v>0</v>
      </c>
      <c r="AT102" s="166" t="str">
        <f t="shared" ca="1" si="344"/>
        <v>-</v>
      </c>
      <c r="AU102" s="166" t="str">
        <f t="shared" ca="1" si="344"/>
        <v>-</v>
      </c>
      <c r="AV102" s="166" t="str">
        <f t="shared" ca="1" si="344"/>
        <v>-</v>
      </c>
      <c r="AW102" s="10"/>
      <c r="AX102" s="166" t="b">
        <f t="shared" si="217"/>
        <v>1</v>
      </c>
      <c r="AY102" s="168" t="b">
        <f t="shared" ca="1" si="355"/>
        <v>1</v>
      </c>
      <c r="AZ102" s="168" t="b">
        <f t="shared" ca="1" si="355"/>
        <v>1</v>
      </c>
      <c r="BA102" s="167">
        <f t="shared" si="261"/>
        <v>3208</v>
      </c>
      <c r="BB102" s="168" t="str">
        <f t="shared" ca="1" si="355"/>
        <v>-</v>
      </c>
      <c r="BC102" s="168" t="str">
        <f t="shared" ca="1" si="355"/>
        <v>-</v>
      </c>
      <c r="BD102" s="168" t="str">
        <f t="shared" ca="1" si="355"/>
        <v>-</v>
      </c>
      <c r="BE102" s="168" t="str">
        <f t="shared" ca="1" si="355"/>
        <v>-</v>
      </c>
      <c r="BF102" s="168" t="str">
        <f t="shared" ca="1" si="355"/>
        <v>-</v>
      </c>
      <c r="BG102" s="168">
        <f t="shared" ca="1" si="355"/>
        <v>1</v>
      </c>
      <c r="BH102" s="168">
        <f t="shared" ca="1" si="355"/>
        <v>1</v>
      </c>
      <c r="BI102" s="168" t="str">
        <f t="shared" ca="1" si="355"/>
        <v>-</v>
      </c>
      <c r="BJ102" s="168" t="str">
        <f t="shared" ca="1" si="355"/>
        <v>-</v>
      </c>
      <c r="BK102" s="10"/>
      <c r="BL102" s="168" t="str">
        <f t="shared" ca="1" si="355"/>
        <v>-</v>
      </c>
      <c r="BM102" s="168" t="str">
        <f t="shared" ca="1" si="355"/>
        <v>-</v>
      </c>
      <c r="BN102" s="168" t="str">
        <f t="shared" ca="1" si="355"/>
        <v>-</v>
      </c>
      <c r="BO102" s="168" t="str">
        <f t="shared" ca="1" si="355"/>
        <v>-</v>
      </c>
      <c r="BP102" s="168" t="str">
        <f t="shared" ca="1" si="355"/>
        <v>-</v>
      </c>
      <c r="BQ102" s="168" t="str">
        <f t="shared" ca="1" si="355"/>
        <v>-</v>
      </c>
      <c r="BR102" s="168" t="str">
        <f t="shared" ca="1" si="355"/>
        <v>-</v>
      </c>
      <c r="BS102" s="168" t="str">
        <f t="shared" ca="1" si="355"/>
        <v>-</v>
      </c>
      <c r="BT102" s="168" t="str">
        <f t="shared" ca="1" si="355"/>
        <v>-</v>
      </c>
      <c r="BU102" s="168" t="str">
        <f t="shared" ca="1" si="355"/>
        <v>-</v>
      </c>
      <c r="BV102" s="168" t="str">
        <f t="shared" ca="1" si="355"/>
        <v>-</v>
      </c>
      <c r="BW102" s="166" t="str" cm="1">
        <f t="array" aca="1" ref="BW102" ca="1">INDEX(i.rev,$K102,BW$15)</f>
        <v>-</v>
      </c>
      <c r="BX102" s="166" t="str" cm="1">
        <f t="array" aca="1" ref="BX102" ca="1">INDEX(i.rev,$K102,BX$15)</f>
        <v>-</v>
      </c>
      <c r="BY102" s="166" t="str" cm="1">
        <f t="array" aca="1" ref="BY102" ca="1">INDEX(i.rev,$K102,BY$15)</f>
        <v>-</v>
      </c>
      <c r="BZ102" s="166" t="str" cm="1">
        <f t="array" aca="1" ref="BZ102" ca="1">INDEX(i.rev,$K102,BZ$15)</f>
        <v>-</v>
      </c>
      <c r="CA102" s="166" t="str" cm="1">
        <f t="array" aca="1" ref="CA102" ca="1">INDEX(i.rev,$K102,CA$15)</f>
        <v>-</v>
      </c>
      <c r="CB102" s="166" t="str" cm="1">
        <f t="array" aca="1" ref="CB102" ca="1">INDEX(i.rev,$K102,CB$15)</f>
        <v>-</v>
      </c>
      <c r="CC102" s="166" t="str" cm="1">
        <f t="array" aca="1" ref="CC102" ca="1">INDEX(i.rev,$K102,CC$15)</f>
        <v>-</v>
      </c>
      <c r="CD102" s="166" t="str" cm="1">
        <f t="array" aca="1" ref="CD102" ca="1">INDEX(i.rev,$K102,CD$15)</f>
        <v>-</v>
      </c>
      <c r="CE102" s="166" t="str" cm="1">
        <f t="array" aca="1" ref="CE102" ca="1">INDEX(i.rev,$K102,CE$15)</f>
        <v>-</v>
      </c>
      <c r="CF102" s="166" t="str" cm="1">
        <f t="array" aca="1" ref="CF102" ca="1">INDEX(i.rev,$K102,CF$15)</f>
        <v>-</v>
      </c>
      <c r="CG102" s="10"/>
      <c r="CH102" s="168" t="str">
        <f t="shared" ca="1" si="362"/>
        <v>-</v>
      </c>
      <c r="CI102" s="168" t="str">
        <f t="shared" ca="1" si="362"/>
        <v>-</v>
      </c>
      <c r="CJ102" s="168" t="str">
        <f t="shared" ca="1" si="362"/>
        <v>-</v>
      </c>
      <c r="CK102" s="168" t="str">
        <f t="shared" ca="1" si="362"/>
        <v>-</v>
      </c>
      <c r="CL102" s="168" t="str">
        <f t="shared" ca="1" si="362"/>
        <v>-</v>
      </c>
      <c r="CM102" s="168" t="str">
        <f t="shared" ca="1" si="362"/>
        <v>-</v>
      </c>
      <c r="CN102" s="168" t="str">
        <f t="shared" ca="1" si="362"/>
        <v>-</v>
      </c>
      <c r="CO102" s="168" t="str">
        <f t="shared" ca="1" si="362"/>
        <v>-</v>
      </c>
      <c r="CP102" s="168">
        <f t="shared" ca="1" si="362"/>
        <v>1</v>
      </c>
      <c r="CQ102" s="168">
        <f t="shared" ca="1" si="362"/>
        <v>1</v>
      </c>
      <c r="CR102" s="168">
        <f t="shared" ca="1" si="362"/>
        <v>0</v>
      </c>
      <c r="CS102" s="168" t="str">
        <f t="shared" ca="1" si="362"/>
        <v>-</v>
      </c>
      <c r="CT102" s="168" t="str">
        <f t="shared" ca="1" si="362"/>
        <v>-</v>
      </c>
      <c r="CU102" s="168" t="str">
        <f t="shared" ca="1" si="362"/>
        <v>-</v>
      </c>
      <c r="CV102" s="168" t="str">
        <f t="shared" ca="1" si="362"/>
        <v>-</v>
      </c>
      <c r="CW102" s="168" t="str">
        <f t="shared" ca="1" si="362"/>
        <v>-</v>
      </c>
      <c r="CX102" s="168" t="str">
        <f t="shared" ca="1" si="359"/>
        <v>-</v>
      </c>
      <c r="CY102" s="168" t="str">
        <f t="shared" ca="1" si="359"/>
        <v>-</v>
      </c>
      <c r="CZ102" s="168">
        <f t="shared" ca="1" si="359"/>
        <v>0</v>
      </c>
      <c r="DA102" s="168" t="str">
        <f t="shared" ca="1" si="359"/>
        <v>-</v>
      </c>
      <c r="DB102" s="168" t="str">
        <f t="shared" ca="1" si="359"/>
        <v>-</v>
      </c>
      <c r="DC102" s="168" t="str">
        <f t="shared" ca="1" si="359"/>
        <v>-</v>
      </c>
      <c r="DD102" s="168" t="str">
        <f t="shared" ca="1" si="359"/>
        <v>-</v>
      </c>
      <c r="DE102" s="168" t="str">
        <f t="shared" ca="1" si="359"/>
        <v>-</v>
      </c>
      <c r="DF102" s="168">
        <f t="shared" ca="1" si="359"/>
        <v>0</v>
      </c>
      <c r="DG102" s="168">
        <f t="shared" ca="1" si="359"/>
        <v>0</v>
      </c>
      <c r="DH102" s="168">
        <f t="shared" ca="1" si="359"/>
        <v>0</v>
      </c>
      <c r="DI102" s="168">
        <f t="shared" ca="1" si="357"/>
        <v>0</v>
      </c>
      <c r="DJ102" s="168">
        <f t="shared" ca="1" si="357"/>
        <v>0</v>
      </c>
      <c r="DK102" s="168">
        <f t="shared" ca="1" si="357"/>
        <v>0</v>
      </c>
      <c r="DL102" s="168">
        <f t="shared" ca="1" si="357"/>
        <v>0</v>
      </c>
      <c r="DM102" s="168" t="str">
        <f t="shared" ca="1" si="357"/>
        <v>-</v>
      </c>
      <c r="DN102" s="168" t="str">
        <f t="shared" ca="1" si="357"/>
        <v>-</v>
      </c>
      <c r="DO102" s="168" t="str">
        <f t="shared" ca="1" si="357"/>
        <v>-</v>
      </c>
      <c r="DP102" s="168" t="str">
        <f t="shared" ca="1" si="357"/>
        <v>-</v>
      </c>
      <c r="DQ102" s="168" t="str">
        <f t="shared" ca="1" si="357"/>
        <v>-</v>
      </c>
      <c r="DR102" s="168" t="str">
        <f t="shared" ca="1" si="357"/>
        <v>-</v>
      </c>
      <c r="DS102" s="168" t="str">
        <f t="shared" ca="1" si="357"/>
        <v>-</v>
      </c>
      <c r="DT102" s="168" t="str">
        <f t="shared" ca="1" si="358"/>
        <v>-</v>
      </c>
      <c r="DU102" s="168" t="str">
        <f t="shared" ca="1" si="358"/>
        <v>-</v>
      </c>
      <c r="DV102" s="168" t="str">
        <f t="shared" ca="1" si="358"/>
        <v>-</v>
      </c>
      <c r="DW102" s="168" t="str">
        <f t="shared" ca="1" si="358"/>
        <v>-</v>
      </c>
      <c r="DX102" s="10"/>
      <c r="DY102" s="168">
        <f t="shared" ca="1" si="358"/>
        <v>1</v>
      </c>
      <c r="DZ102" s="168" t="str">
        <f t="shared" ca="1" si="358"/>
        <v>-</v>
      </c>
      <c r="EA102" s="168" t="str">
        <f t="shared" ca="1" si="358"/>
        <v>-</v>
      </c>
      <c r="EB102" s="168" t="str">
        <f t="shared" ca="1" si="358"/>
        <v>-</v>
      </c>
      <c r="EC102" s="168" t="str">
        <f t="shared" ca="1" si="358"/>
        <v>-</v>
      </c>
      <c r="ED102" s="168" t="b">
        <f t="shared" ca="1" si="358"/>
        <v>0</v>
      </c>
      <c r="EE102" s="168" t="str">
        <f t="shared" ca="1" si="358"/>
        <v>-</v>
      </c>
      <c r="EF102" s="168">
        <f t="shared" ca="1" si="358"/>
        <v>0</v>
      </c>
      <c r="EG102" s="168" t="str">
        <f t="shared" ca="1" si="358"/>
        <v>-</v>
      </c>
      <c r="EH102" s="166" cm="1">
        <f t="array" aca="1" ref="EH102" ca="1">INDEX(i.rev,$K102,EH$15)</f>
        <v>1</v>
      </c>
      <c r="EI102" s="168">
        <f t="shared" ca="1" si="347"/>
        <v>0</v>
      </c>
      <c r="EJ102" s="168">
        <f t="shared" ca="1" si="347"/>
        <v>1</v>
      </c>
      <c r="EK102" s="168">
        <f t="shared" ca="1" si="347"/>
        <v>0</v>
      </c>
      <c r="EL102" s="168">
        <f t="shared" ca="1" si="347"/>
        <v>1</v>
      </c>
      <c r="EM102" s="168">
        <f t="shared" ca="1" si="347"/>
        <v>1</v>
      </c>
      <c r="EN102" s="168">
        <f t="shared" ca="1" si="347"/>
        <v>1</v>
      </c>
      <c r="EO102" s="168">
        <f t="shared" ca="1" si="347"/>
        <v>0</v>
      </c>
      <c r="EP102" s="168">
        <f t="shared" ca="1" si="347"/>
        <v>0</v>
      </c>
      <c r="EQ102" s="168">
        <f t="shared" ca="1" si="347"/>
        <v>0</v>
      </c>
      <c r="ER102" s="168">
        <f t="shared" ca="1" si="347"/>
        <v>0</v>
      </c>
      <c r="ES102" s="168">
        <f t="shared" ca="1" si="347"/>
        <v>0</v>
      </c>
      <c r="ET102" s="168">
        <f t="shared" ca="1" si="347"/>
        <v>0</v>
      </c>
      <c r="EU102" s="168">
        <f t="shared" ca="1" si="347"/>
        <v>0</v>
      </c>
      <c r="EV102" s="168">
        <f t="shared" ca="1" si="347"/>
        <v>0</v>
      </c>
      <c r="EW102" s="168">
        <f t="shared" ca="1" si="347"/>
        <v>0</v>
      </c>
      <c r="EX102" s="168">
        <f t="shared" ca="1" si="347"/>
        <v>0</v>
      </c>
      <c r="EY102" s="166" cm="1">
        <f t="array" aca="1" ref="EY102" ca="1">INDEX(i.rev,$K102,EY$15)</f>
        <v>0</v>
      </c>
      <c r="EZ102" s="168">
        <f t="shared" ca="1" si="297"/>
        <v>0</v>
      </c>
      <c r="FA102" s="166" cm="1">
        <f t="array" aca="1" ref="FA102" ca="1">INDEX(i.rev,$K102,FA$15)</f>
        <v>1</v>
      </c>
      <c r="FB102" s="168">
        <f t="shared" ref="FB102:GF114" ca="1" si="366">OFFSET(FB$5,$B102,0)</f>
        <v>0</v>
      </c>
      <c r="FC102" s="168">
        <f t="shared" ca="1" si="366"/>
        <v>0</v>
      </c>
      <c r="FD102" s="168">
        <f t="shared" ca="1" si="366"/>
        <v>0</v>
      </c>
      <c r="FE102" s="168">
        <f t="shared" ca="1" si="366"/>
        <v>0</v>
      </c>
      <c r="FF102" s="168">
        <f t="shared" ca="1" si="366"/>
        <v>0</v>
      </c>
      <c r="FG102" s="168">
        <f t="shared" ca="1" si="366"/>
        <v>0</v>
      </c>
      <c r="FH102" s="168">
        <f t="shared" ca="1" si="366"/>
        <v>0</v>
      </c>
      <c r="FI102" s="10">
        <v>0.15</v>
      </c>
      <c r="FJ102" s="168" t="str">
        <f t="shared" ca="1" si="363"/>
        <v>-</v>
      </c>
      <c r="FK102" s="168" t="str">
        <f t="shared" ca="1" si="363"/>
        <v>-</v>
      </c>
      <c r="FL102" s="199" t="b">
        <f>TRUE</f>
        <v>1</v>
      </c>
      <c r="FM102" s="201">
        <f t="shared" si="351"/>
        <v>5.25</v>
      </c>
      <c r="FN102" s="168" t="str">
        <f t="shared" ca="1" si="321"/>
        <v>-</v>
      </c>
      <c r="FO102" s="166" t="b">
        <f t="shared" si="223"/>
        <v>0</v>
      </c>
      <c r="FP102" s="166" t="b">
        <f t="shared" si="223"/>
        <v>0</v>
      </c>
      <c r="FQ102" s="166" t="b">
        <f t="shared" si="223"/>
        <v>1</v>
      </c>
      <c r="FR102" s="168">
        <f t="shared" ca="1" si="366"/>
        <v>0</v>
      </c>
      <c r="FS102" s="166">
        <f t="shared" ca="1" si="224"/>
        <v>1</v>
      </c>
      <c r="FT102" s="166">
        <f t="shared" ca="1" si="224"/>
        <v>1</v>
      </c>
      <c r="FU102" s="168" t="str">
        <f t="shared" ca="1" si="366"/>
        <v>-</v>
      </c>
      <c r="FV102" s="168" t="str">
        <f t="shared" ca="1" si="366"/>
        <v>-</v>
      </c>
      <c r="FW102" s="168" t="str">
        <f t="shared" ca="1" si="366"/>
        <v>-</v>
      </c>
      <c r="FX102" s="168" t="str">
        <f t="shared" ca="1" si="366"/>
        <v>-</v>
      </c>
      <c r="FY102" s="168" t="str">
        <f t="shared" ca="1" si="366"/>
        <v>-</v>
      </c>
      <c r="FZ102" s="168" t="str">
        <f t="shared" ca="1" si="366"/>
        <v>-</v>
      </c>
      <c r="GA102" s="168" t="str">
        <f t="shared" ca="1" si="366"/>
        <v>-</v>
      </c>
      <c r="GB102" s="168" t="str">
        <f t="shared" ca="1" si="366"/>
        <v>-</v>
      </c>
      <c r="GC102" s="168" t="str">
        <f t="shared" ca="1" si="366"/>
        <v>-</v>
      </c>
      <c r="GD102" s="168" t="b">
        <f t="shared" ca="1" si="366"/>
        <v>1</v>
      </c>
      <c r="GE102" s="168" t="str">
        <f t="shared" ca="1" si="366"/>
        <v>-</v>
      </c>
      <c r="GF102" s="168" t="str">
        <f t="shared" ca="1" si="366"/>
        <v>-</v>
      </c>
      <c r="GG102" s="168" t="str">
        <f t="shared" ca="1" si="361"/>
        <v>-</v>
      </c>
      <c r="GH102" s="168" t="str">
        <f t="shared" ca="1" si="361"/>
        <v>-</v>
      </c>
      <c r="GI102" s="168" t="str">
        <f t="shared" ca="1" si="361"/>
        <v>-</v>
      </c>
      <c r="GJ102" s="168" t="str">
        <f t="shared" ca="1" si="361"/>
        <v>-</v>
      </c>
      <c r="GK102" s="168" t="str">
        <f t="shared" ca="1" si="361"/>
        <v>-</v>
      </c>
      <c r="GL102" s="168" t="str">
        <f t="shared" ca="1" si="361"/>
        <v>-</v>
      </c>
      <c r="GM102" s="168" t="str">
        <f t="shared" ca="1" si="361"/>
        <v>-</v>
      </c>
      <c r="GN102" s="168" t="str">
        <f t="shared" ca="1" si="361"/>
        <v>-</v>
      </c>
      <c r="GO102" s="168" t="str">
        <f t="shared" ca="1" si="361"/>
        <v>-</v>
      </c>
      <c r="GP102" s="168" t="str">
        <f t="shared" ca="1" si="361"/>
        <v>-</v>
      </c>
      <c r="GQ102" s="168" t="str">
        <f t="shared" ca="1" si="361"/>
        <v>-</v>
      </c>
      <c r="GR102" s="168" t="str">
        <f t="shared" ca="1" si="361"/>
        <v>-</v>
      </c>
      <c r="GS102" s="168">
        <f t="shared" ca="1" si="361"/>
        <v>500</v>
      </c>
      <c r="GT102" s="168">
        <f t="shared" ca="1" si="361"/>
        <v>500</v>
      </c>
      <c r="GU102" s="168" t="str">
        <f t="shared" ca="1" si="361"/>
        <v>-</v>
      </c>
      <c r="GV102" s="168" t="str">
        <f t="shared" ca="1" si="361"/>
        <v>-</v>
      </c>
      <c r="GW102" s="168" t="str">
        <f t="shared" ca="1" si="338"/>
        <v>-</v>
      </c>
      <c r="GX102" s="193" t="b">
        <v>1</v>
      </c>
      <c r="GY102" s="193">
        <v>0</v>
      </c>
      <c r="GZ102" s="193">
        <v>30</v>
      </c>
      <c r="HA102" s="193">
        <v>30</v>
      </c>
      <c r="HB102" s="193">
        <v>0</v>
      </c>
      <c r="HC102" s="193">
        <v>0</v>
      </c>
      <c r="HD102" s="193">
        <v>30</v>
      </c>
      <c r="HE102" s="193">
        <v>0</v>
      </c>
      <c r="HF102" s="193">
        <v>0</v>
      </c>
      <c r="HG102" s="193">
        <v>30</v>
      </c>
      <c r="HH102" s="193">
        <v>30</v>
      </c>
      <c r="HI102" s="193">
        <v>0</v>
      </c>
      <c r="HJ102" s="193">
        <v>0</v>
      </c>
      <c r="HK102" s="193">
        <v>0</v>
      </c>
      <c r="HL102" s="193">
        <v>0</v>
      </c>
      <c r="HM102" s="193">
        <v>0</v>
      </c>
      <c r="HN102" s="193">
        <v>131.36000000000001</v>
      </c>
      <c r="HO102" s="193">
        <v>0</v>
      </c>
      <c r="HP102" s="193">
        <v>131.36000000000001</v>
      </c>
      <c r="HQ102" s="193">
        <v>131.36000000000001</v>
      </c>
      <c r="HR102" s="193">
        <v>0</v>
      </c>
      <c r="HS102" s="193">
        <v>131.36000000000001</v>
      </c>
      <c r="HT102" s="193">
        <v>131.36000000000001</v>
      </c>
      <c r="HU102" s="193">
        <v>0</v>
      </c>
      <c r="HV102" s="193">
        <v>0</v>
      </c>
      <c r="HW102" s="193">
        <v>131.36000000000001</v>
      </c>
      <c r="HX102" s="193">
        <v>131.36000000000001</v>
      </c>
      <c r="HY102" s="193">
        <v>89.55</v>
      </c>
      <c r="HZ102" s="193">
        <v>131.36000000000001</v>
      </c>
      <c r="IA102" s="193">
        <v>89.55</v>
      </c>
      <c r="IB102" s="193">
        <v>150</v>
      </c>
      <c r="IC102" s="193">
        <v>150</v>
      </c>
      <c r="ID102" s="193">
        <v>0</v>
      </c>
      <c r="IE102" s="193">
        <v>0</v>
      </c>
      <c r="IF102" s="193">
        <v>150</v>
      </c>
      <c r="IG102" s="193">
        <v>0</v>
      </c>
      <c r="IH102" s="193">
        <v>0</v>
      </c>
      <c r="II102" s="193">
        <v>150</v>
      </c>
      <c r="IJ102" s="193">
        <v>150</v>
      </c>
      <c r="IK102" s="193">
        <v>0</v>
      </c>
      <c r="IL102" s="193">
        <v>0</v>
      </c>
      <c r="IM102" s="193">
        <v>0</v>
      </c>
      <c r="IN102" s="193">
        <v>0</v>
      </c>
      <c r="IO102" s="193">
        <v>0</v>
      </c>
      <c r="IP102" s="193">
        <v>0</v>
      </c>
      <c r="IQ102" s="193">
        <v>0</v>
      </c>
      <c r="IR102" s="193">
        <v>0</v>
      </c>
      <c r="IS102" s="193">
        <v>0</v>
      </c>
      <c r="IT102" s="193">
        <v>0</v>
      </c>
      <c r="IU102" s="193">
        <v>0</v>
      </c>
      <c r="IV102" s="193">
        <v>0</v>
      </c>
      <c r="IW102" s="193">
        <v>0</v>
      </c>
      <c r="IX102" s="193">
        <v>0</v>
      </c>
      <c r="IY102" s="193">
        <v>0</v>
      </c>
      <c r="IZ102" s="10"/>
      <c r="JA102" s="166">
        <f t="shared" ca="1" si="229"/>
        <v>4.4999999999999998E-2</v>
      </c>
      <c r="JB102" s="166">
        <f t="shared" ca="1" si="230"/>
        <v>4.4999999999999998E-2</v>
      </c>
      <c r="JC102" s="168">
        <f t="shared" ca="1" si="356"/>
        <v>1</v>
      </c>
      <c r="JD102" s="168">
        <f t="shared" ca="1" si="356"/>
        <v>0</v>
      </c>
      <c r="JE102" s="168">
        <f t="shared" ca="1" si="356"/>
        <v>1</v>
      </c>
      <c r="JF102" s="168">
        <f t="shared" ca="1" si="356"/>
        <v>1</v>
      </c>
      <c r="JG102" s="168">
        <f t="shared" ca="1" si="356"/>
        <v>0</v>
      </c>
      <c r="JH102" s="199">
        <v>50</v>
      </c>
      <c r="JI102" s="199">
        <v>50</v>
      </c>
      <c r="JJ102" s="199">
        <v>50</v>
      </c>
      <c r="JK102" s="199">
        <v>50</v>
      </c>
      <c r="JL102" s="166">
        <f t="shared" ca="1" si="299"/>
        <v>1</v>
      </c>
      <c r="JM102" s="166">
        <f t="shared" ca="1" si="300"/>
        <v>1</v>
      </c>
      <c r="JN102" s="166">
        <f t="shared" ca="1" si="301"/>
        <v>1</v>
      </c>
      <c r="JO102" s="166">
        <f t="shared" ca="1" si="232"/>
        <v>1</v>
      </c>
      <c r="JP102" s="166">
        <f t="shared" ca="1" si="232"/>
        <v>1</v>
      </c>
      <c r="JQ102" s="168">
        <f t="shared" ca="1" si="356"/>
        <v>1</v>
      </c>
      <c r="JR102" s="10"/>
      <c r="JS102" s="168">
        <f t="shared" ca="1" si="356"/>
        <v>1</v>
      </c>
      <c r="JT102" s="166">
        <f t="shared" si="233"/>
        <v>0.85</v>
      </c>
      <c r="JU102" s="168">
        <f t="shared" ca="1" si="356"/>
        <v>1</v>
      </c>
      <c r="JV102" s="168">
        <f t="shared" ca="1" si="356"/>
        <v>1</v>
      </c>
      <c r="JW102" s="168">
        <f t="shared" ca="1" si="356"/>
        <v>1</v>
      </c>
      <c r="JX102" s="168">
        <f t="shared" ca="1" si="356"/>
        <v>1</v>
      </c>
      <c r="JY102" s="168">
        <f t="shared" ca="1" si="356"/>
        <v>1</v>
      </c>
      <c r="JZ102" s="168">
        <f t="shared" ca="1" si="356"/>
        <v>1</v>
      </c>
      <c r="KA102" s="166">
        <f t="shared" si="234"/>
        <v>0.85</v>
      </c>
      <c r="KB102" s="166">
        <f t="shared" ca="1" si="235"/>
        <v>1</v>
      </c>
      <c r="KC102" s="166">
        <f t="shared" ca="1" si="236"/>
        <v>1</v>
      </c>
      <c r="KD102" s="166" t="str">
        <f t="shared" ca="1" si="237"/>
        <v>-</v>
      </c>
      <c r="KE102" s="166" t="str">
        <f t="shared" ca="1" si="238"/>
        <v>-</v>
      </c>
      <c r="KF102" s="166" t="str">
        <f t="shared" ca="1" si="239"/>
        <v>-</v>
      </c>
      <c r="KG102" s="166" t="b">
        <f t="shared" ca="1" si="240"/>
        <v>0</v>
      </c>
      <c r="KH102" s="168">
        <f t="shared" ca="1" si="356"/>
        <v>0</v>
      </c>
      <c r="KI102" s="27">
        <v>0</v>
      </c>
    </row>
    <row r="103" spans="1:295" s="148" customFormat="1" outlineLevel="1">
      <c r="A103" s="126">
        <f t="shared" si="350"/>
        <v>98</v>
      </c>
      <c r="B103" s="126">
        <f t="shared" si="292"/>
        <v>13</v>
      </c>
      <c r="C103" s="148">
        <v>104</v>
      </c>
      <c r="D103" s="148" t="s">
        <v>884</v>
      </c>
      <c r="E103" s="148" t="b">
        <v>1</v>
      </c>
      <c r="F103" s="148" t="b">
        <v>0</v>
      </c>
      <c r="G103" s="148" t="b">
        <f t="shared" si="365"/>
        <v>1</v>
      </c>
      <c r="H103" s="144">
        <v>3</v>
      </c>
      <c r="I103" s="32">
        <v>2</v>
      </c>
      <c r="J103" s="144">
        <f t="shared" ca="1" si="343"/>
        <v>1</v>
      </c>
      <c r="K103" s="144">
        <f t="shared" ca="1" si="343"/>
        <v>1</v>
      </c>
      <c r="L103" s="144">
        <f t="shared" ca="1" si="343"/>
        <v>1</v>
      </c>
      <c r="M103" s="144">
        <f t="shared" ca="1" si="343"/>
        <v>1</v>
      </c>
      <c r="N103" s="144">
        <f t="shared" ca="1" si="343"/>
        <v>1</v>
      </c>
      <c r="O103" s="144">
        <f t="shared" ca="1" si="343"/>
        <v>1</v>
      </c>
      <c r="P103" s="144">
        <f t="shared" ca="1" si="343"/>
        <v>1</v>
      </c>
      <c r="Q103" s="144">
        <f t="shared" ca="1" si="343"/>
        <v>1</v>
      </c>
      <c r="R103" s="144">
        <f t="shared" ca="1" si="343"/>
        <v>2</v>
      </c>
      <c r="S103" s="144">
        <f t="shared" ca="1" si="343"/>
        <v>1</v>
      </c>
      <c r="T103" s="144">
        <f t="shared" ca="1" si="343"/>
        <v>2</v>
      </c>
      <c r="U103" s="144">
        <f t="shared" ca="1" si="343"/>
        <v>1</v>
      </c>
      <c r="V103" s="144">
        <f t="shared" ca="1" si="343"/>
        <v>1</v>
      </c>
      <c r="W103" s="144">
        <f t="shared" ca="1" si="343"/>
        <v>1</v>
      </c>
      <c r="X103" s="144">
        <f t="shared" ca="1" si="343"/>
        <v>1</v>
      </c>
      <c r="Y103" s="144">
        <f t="shared" ca="1" si="343"/>
        <v>1</v>
      </c>
      <c r="AA103" s="162" t="str" cm="1">
        <f t="array" aca="1" ref="AA103" ca="1">TEXT(LEFT(OFFSET(AA103,-1,0),5)+1,"00000")&amp;MID(OFFSET(AA103,-1,0),6,FIND(" ",OFFSET(AA103,-1,0),7)-5)
&amp;INDEX(DataMaster!$B$10:$B$12,$I103)&amp;IF($J103=1,""," Risk"&amp;INDEX(i.risk_aversion,$J103,1))&amp;IF($K103=1,""," REV"&amp;INDEX(DataMaster!$B$54:$B$58,$K103))&amp;IF($L103=1,""," Minroe"&amp;INDEX(minroe,$L103))&amp;IF($M103=1,""," Overdraw"&amp;INDEX(overdraw,$M103))
&amp;IF($N103=1,""," Mach"&amp;INDEX(i.mach_option,$N103))
&amp;IF($O103=1,""," Interest"&amp;INDEX(i.interest_rate,$O103))&amp;IF($P103=1,""," Opp cost"&amp;INDEX(i.opp_cost_capital,$P103))&amp;IF($Q103=1,""," Casual_ub"&amp;INDEX(i.casual_ub,$Q103))&amp;IF($R103=1,""," Cropgraze"&amp;INDEX(i.cropgraze_inc,$R103))
&amp;IF($S103=1,""," Yield"&amp;INDEX(i.all_rot_yield,$S103))&amp;IF($T103=1,""," Pasture"&amp;INDEX(i.pasture_prod,$T103))&amp;IF($U103=1,""," Scan"&amp;INDEX(i.scan,$U103))
&amp;IF($JL103=1,""," WP"&amp;TEXT($JL103*100,"000p"))&amp;IF($JM103=1,""," MP"&amp;TEXT($JM103*100,"000p"))&amp;IF($JN103=1,""," GP"&amp;TEXT($JN103*100,"000p"))&amp;IF($JO103=1,""," Can"&amp;TEXT($JO103*100,"000p"))
&amp;" (F"&amp;3+IFERROR(1*$CH103,0)+IFERROR(1*$CI103,0)&amp;3-IFERROR(1*NOT($CK103),0)&amp;"N"&amp;$CP103&amp;$CQ103&amp;")"
&amp;IFERROR(" pas%"&amp;FK103/2130*100,"")&amp;IFERROR(" SR "&amp;FM103/1,"")&amp;IFERROR(" Sup "&amp;FN103/1,"")&amp;IF(JH103=50," 50 percentile prices","")&amp;IFERROR(" Min_sale_age_"&amp;GV103/1,"")&amp;IF($GX103=TRUE," Rot_constrained","")</f>
        <v>612810032 DSP CropgrazeFALSE Pasture0.85 (F33N11) SR 10.5 50 percentile prices Rot_constrained</v>
      </c>
      <c r="AB103" s="10" t="str">
        <f ca="1">IF(COUNTIF(AA$5:AA103,AA103)=1,"-","Dup")</f>
        <v>-</v>
      </c>
      <c r="AC103" s="10"/>
      <c r="AD103" s="167" t="b">
        <v>0</v>
      </c>
      <c r="AE103" s="167" t="b">
        <v>0</v>
      </c>
      <c r="AF103" s="167" t="b">
        <v>0</v>
      </c>
      <c r="AG103" s="167" t="b">
        <v>0</v>
      </c>
      <c r="AH103" s="167" t="b">
        <v>0</v>
      </c>
      <c r="AI103" s="167" t="b">
        <v>1</v>
      </c>
      <c r="AJ103" s="10"/>
      <c r="AK103" s="166" t="b">
        <f t="shared" si="354"/>
        <v>0</v>
      </c>
      <c r="AL103" s="166" t="str">
        <f t="shared" si="354"/>
        <v>-</v>
      </c>
      <c r="AM103" s="166" t="b">
        <f t="shared" si="354"/>
        <v>0</v>
      </c>
      <c r="AN103" s="166" t="b">
        <f t="shared" si="354"/>
        <v>1</v>
      </c>
      <c r="AO103" s="166" t="b">
        <f t="shared" si="354"/>
        <v>0</v>
      </c>
      <c r="AP103" s="166" t="b">
        <f t="shared" si="354"/>
        <v>0</v>
      </c>
      <c r="AQ103" s="166">
        <f t="shared" ca="1" si="215"/>
        <v>0</v>
      </c>
      <c r="AR103" s="166" t="b">
        <f t="shared" ca="1" si="344"/>
        <v>0</v>
      </c>
      <c r="AS103" s="166" t="b">
        <f t="shared" ca="1" si="344"/>
        <v>0</v>
      </c>
      <c r="AT103" s="166" t="str">
        <f t="shared" ca="1" si="344"/>
        <v>-</v>
      </c>
      <c r="AU103" s="166" t="str">
        <f t="shared" ca="1" si="344"/>
        <v>-</v>
      </c>
      <c r="AV103" s="166" t="str">
        <f t="shared" ca="1" si="344"/>
        <v>-</v>
      </c>
      <c r="AW103" s="10"/>
      <c r="AX103" s="166" t="b">
        <f t="shared" si="217"/>
        <v>1</v>
      </c>
      <c r="AY103" s="168" t="b">
        <f t="shared" ca="1" si="355"/>
        <v>1</v>
      </c>
      <c r="AZ103" s="168" t="b">
        <f t="shared" ca="1" si="355"/>
        <v>1</v>
      </c>
      <c r="BA103" s="167">
        <f t="shared" si="261"/>
        <v>3208</v>
      </c>
      <c r="BB103" s="168" t="str">
        <f t="shared" ca="1" si="355"/>
        <v>-</v>
      </c>
      <c r="BC103" s="168" t="str">
        <f t="shared" ca="1" si="355"/>
        <v>-</v>
      </c>
      <c r="BD103" s="168" t="str">
        <f t="shared" ca="1" si="355"/>
        <v>-</v>
      </c>
      <c r="BE103" s="168" t="str">
        <f t="shared" ca="1" si="355"/>
        <v>-</v>
      </c>
      <c r="BF103" s="168" t="str">
        <f t="shared" ca="1" si="355"/>
        <v>-</v>
      </c>
      <c r="BG103" s="168">
        <f t="shared" ca="1" si="355"/>
        <v>1</v>
      </c>
      <c r="BH103" s="168">
        <f t="shared" ca="1" si="355"/>
        <v>1</v>
      </c>
      <c r="BI103" s="168" t="str">
        <f t="shared" ca="1" si="355"/>
        <v>-</v>
      </c>
      <c r="BJ103" s="168" t="str">
        <f t="shared" ca="1" si="355"/>
        <v>-</v>
      </c>
      <c r="BK103" s="10"/>
      <c r="BL103" s="168" t="str">
        <f t="shared" ca="1" si="355"/>
        <v>-</v>
      </c>
      <c r="BM103" s="168" t="str">
        <f t="shared" ca="1" si="355"/>
        <v>-</v>
      </c>
      <c r="BN103" s="168" t="str">
        <f t="shared" ca="1" si="355"/>
        <v>-</v>
      </c>
      <c r="BO103" s="168" t="str">
        <f t="shared" ca="1" si="355"/>
        <v>-</v>
      </c>
      <c r="BP103" s="168" t="str">
        <f t="shared" ca="1" si="355"/>
        <v>-</v>
      </c>
      <c r="BQ103" s="168" t="str">
        <f t="shared" ca="1" si="355"/>
        <v>-</v>
      </c>
      <c r="BR103" s="168" t="str">
        <f t="shared" ca="1" si="355"/>
        <v>-</v>
      </c>
      <c r="BS103" s="168" t="str">
        <f t="shared" ca="1" si="355"/>
        <v>-</v>
      </c>
      <c r="BT103" s="168" t="str">
        <f t="shared" ca="1" si="355"/>
        <v>-</v>
      </c>
      <c r="BU103" s="168" t="str">
        <f t="shared" ca="1" si="355"/>
        <v>-</v>
      </c>
      <c r="BV103" s="168" t="str">
        <f t="shared" ca="1" si="355"/>
        <v>-</v>
      </c>
      <c r="BW103" s="166" t="str" cm="1">
        <f t="array" aca="1" ref="BW103" ca="1">INDEX(i.rev,$K103,BW$15)</f>
        <v>-</v>
      </c>
      <c r="BX103" s="166" t="str" cm="1">
        <f t="array" aca="1" ref="BX103" ca="1">INDEX(i.rev,$K103,BX$15)</f>
        <v>-</v>
      </c>
      <c r="BY103" s="166" t="str" cm="1">
        <f t="array" aca="1" ref="BY103" ca="1">INDEX(i.rev,$K103,BY$15)</f>
        <v>-</v>
      </c>
      <c r="BZ103" s="166" t="str" cm="1">
        <f t="array" aca="1" ref="BZ103" ca="1">INDEX(i.rev,$K103,BZ$15)</f>
        <v>-</v>
      </c>
      <c r="CA103" s="166" t="str" cm="1">
        <f t="array" aca="1" ref="CA103" ca="1">INDEX(i.rev,$K103,CA$15)</f>
        <v>-</v>
      </c>
      <c r="CB103" s="166" t="str" cm="1">
        <f t="array" aca="1" ref="CB103" ca="1">INDEX(i.rev,$K103,CB$15)</f>
        <v>-</v>
      </c>
      <c r="CC103" s="166" t="str" cm="1">
        <f t="array" aca="1" ref="CC103" ca="1">INDEX(i.rev,$K103,CC$15)</f>
        <v>-</v>
      </c>
      <c r="CD103" s="166" t="str" cm="1">
        <f t="array" aca="1" ref="CD103" ca="1">INDEX(i.rev,$K103,CD$15)</f>
        <v>-</v>
      </c>
      <c r="CE103" s="166" t="str" cm="1">
        <f t="array" aca="1" ref="CE103" ca="1">INDEX(i.rev,$K103,CE$15)</f>
        <v>-</v>
      </c>
      <c r="CF103" s="166" t="str" cm="1">
        <f t="array" aca="1" ref="CF103" ca="1">INDEX(i.rev,$K103,CF$15)</f>
        <v>-</v>
      </c>
      <c r="CG103" s="10"/>
      <c r="CH103" s="168" t="str">
        <f t="shared" ca="1" si="362"/>
        <v>-</v>
      </c>
      <c r="CI103" s="168" t="str">
        <f t="shared" ca="1" si="362"/>
        <v>-</v>
      </c>
      <c r="CJ103" s="168" t="str">
        <f t="shared" ca="1" si="362"/>
        <v>-</v>
      </c>
      <c r="CK103" s="168" t="str">
        <f t="shared" ca="1" si="362"/>
        <v>-</v>
      </c>
      <c r="CL103" s="168" t="str">
        <f t="shared" ca="1" si="362"/>
        <v>-</v>
      </c>
      <c r="CM103" s="168" t="str">
        <f t="shared" ca="1" si="362"/>
        <v>-</v>
      </c>
      <c r="CN103" s="168" t="str">
        <f t="shared" ca="1" si="362"/>
        <v>-</v>
      </c>
      <c r="CO103" s="168" t="str">
        <f t="shared" ca="1" si="362"/>
        <v>-</v>
      </c>
      <c r="CP103" s="168">
        <f t="shared" ca="1" si="362"/>
        <v>1</v>
      </c>
      <c r="CQ103" s="168">
        <f t="shared" ca="1" si="362"/>
        <v>1</v>
      </c>
      <c r="CR103" s="168">
        <f t="shared" ca="1" si="362"/>
        <v>0</v>
      </c>
      <c r="CS103" s="168" t="str">
        <f t="shared" ca="1" si="362"/>
        <v>-</v>
      </c>
      <c r="CT103" s="168" t="str">
        <f t="shared" ca="1" si="362"/>
        <v>-</v>
      </c>
      <c r="CU103" s="168" t="str">
        <f t="shared" ca="1" si="362"/>
        <v>-</v>
      </c>
      <c r="CV103" s="168" t="str">
        <f t="shared" ca="1" si="362"/>
        <v>-</v>
      </c>
      <c r="CW103" s="168" t="str">
        <f t="shared" ca="1" si="362"/>
        <v>-</v>
      </c>
      <c r="CX103" s="168" t="str">
        <f t="shared" ca="1" si="359"/>
        <v>-</v>
      </c>
      <c r="CY103" s="168" t="str">
        <f t="shared" ca="1" si="359"/>
        <v>-</v>
      </c>
      <c r="CZ103" s="168">
        <f t="shared" ca="1" si="359"/>
        <v>0</v>
      </c>
      <c r="DA103" s="168" t="str">
        <f t="shared" ca="1" si="359"/>
        <v>-</v>
      </c>
      <c r="DB103" s="168" t="str">
        <f t="shared" ca="1" si="359"/>
        <v>-</v>
      </c>
      <c r="DC103" s="168" t="str">
        <f t="shared" ca="1" si="359"/>
        <v>-</v>
      </c>
      <c r="DD103" s="168" t="str">
        <f t="shared" ca="1" si="359"/>
        <v>-</v>
      </c>
      <c r="DE103" s="168" t="str">
        <f t="shared" ca="1" si="359"/>
        <v>-</v>
      </c>
      <c r="DF103" s="168">
        <f t="shared" ca="1" si="359"/>
        <v>0</v>
      </c>
      <c r="DG103" s="168">
        <f t="shared" ca="1" si="359"/>
        <v>0</v>
      </c>
      <c r="DH103" s="168">
        <f t="shared" ca="1" si="359"/>
        <v>0</v>
      </c>
      <c r="DI103" s="168">
        <f t="shared" ca="1" si="357"/>
        <v>0</v>
      </c>
      <c r="DJ103" s="168">
        <f t="shared" ca="1" si="357"/>
        <v>0</v>
      </c>
      <c r="DK103" s="168">
        <f t="shared" ca="1" si="357"/>
        <v>0</v>
      </c>
      <c r="DL103" s="168">
        <f t="shared" ca="1" si="357"/>
        <v>0</v>
      </c>
      <c r="DM103" s="168" t="str">
        <f t="shared" ca="1" si="357"/>
        <v>-</v>
      </c>
      <c r="DN103" s="168" t="str">
        <f t="shared" ca="1" si="357"/>
        <v>-</v>
      </c>
      <c r="DO103" s="168" t="str">
        <f t="shared" ca="1" si="357"/>
        <v>-</v>
      </c>
      <c r="DP103" s="168" t="str">
        <f t="shared" ca="1" si="357"/>
        <v>-</v>
      </c>
      <c r="DQ103" s="168" t="str">
        <f t="shared" ca="1" si="357"/>
        <v>-</v>
      </c>
      <c r="DR103" s="168" t="str">
        <f t="shared" ca="1" si="357"/>
        <v>-</v>
      </c>
      <c r="DS103" s="168" t="str">
        <f t="shared" ca="1" si="357"/>
        <v>-</v>
      </c>
      <c r="DT103" s="168" t="str">
        <f t="shared" ca="1" si="358"/>
        <v>-</v>
      </c>
      <c r="DU103" s="168" t="str">
        <f t="shared" ca="1" si="358"/>
        <v>-</v>
      </c>
      <c r="DV103" s="168" t="str">
        <f t="shared" ca="1" si="358"/>
        <v>-</v>
      </c>
      <c r="DW103" s="168" t="str">
        <f t="shared" ca="1" si="358"/>
        <v>-</v>
      </c>
      <c r="DX103" s="10"/>
      <c r="DY103" s="168">
        <f t="shared" ca="1" si="358"/>
        <v>1</v>
      </c>
      <c r="DZ103" s="168" t="str">
        <f t="shared" ca="1" si="358"/>
        <v>-</v>
      </c>
      <c r="EA103" s="168" t="str">
        <f t="shared" ca="1" si="358"/>
        <v>-</v>
      </c>
      <c r="EB103" s="168" t="str">
        <f t="shared" ca="1" si="358"/>
        <v>-</v>
      </c>
      <c r="EC103" s="168" t="str">
        <f t="shared" ca="1" si="358"/>
        <v>-</v>
      </c>
      <c r="ED103" s="168" t="b">
        <f t="shared" ca="1" si="358"/>
        <v>0</v>
      </c>
      <c r="EE103" s="168" t="str">
        <f t="shared" ca="1" si="358"/>
        <v>-</v>
      </c>
      <c r="EF103" s="168">
        <f t="shared" ca="1" si="358"/>
        <v>0</v>
      </c>
      <c r="EG103" s="168" t="str">
        <f t="shared" ca="1" si="358"/>
        <v>-</v>
      </c>
      <c r="EH103" s="166" cm="1">
        <f t="array" aca="1" ref="EH103" ca="1">INDEX(i.rev,$K103,EH$15)</f>
        <v>1</v>
      </c>
      <c r="EI103" s="168">
        <f t="shared" ca="1" si="347"/>
        <v>0</v>
      </c>
      <c r="EJ103" s="168">
        <f t="shared" ca="1" si="347"/>
        <v>1</v>
      </c>
      <c r="EK103" s="168">
        <f t="shared" ca="1" si="347"/>
        <v>0</v>
      </c>
      <c r="EL103" s="168">
        <f t="shared" ca="1" si="347"/>
        <v>1</v>
      </c>
      <c r="EM103" s="168">
        <f t="shared" ca="1" si="347"/>
        <v>1</v>
      </c>
      <c r="EN103" s="168">
        <f t="shared" ca="1" si="347"/>
        <v>1</v>
      </c>
      <c r="EO103" s="168">
        <f t="shared" ca="1" si="347"/>
        <v>0</v>
      </c>
      <c r="EP103" s="168">
        <f t="shared" ca="1" si="347"/>
        <v>0</v>
      </c>
      <c r="EQ103" s="168">
        <f t="shared" ca="1" si="347"/>
        <v>0</v>
      </c>
      <c r="ER103" s="168">
        <f t="shared" ca="1" si="347"/>
        <v>0</v>
      </c>
      <c r="ES103" s="168">
        <f t="shared" ca="1" si="347"/>
        <v>0</v>
      </c>
      <c r="ET103" s="168">
        <f t="shared" ca="1" si="347"/>
        <v>0</v>
      </c>
      <c r="EU103" s="168">
        <f t="shared" ca="1" si="347"/>
        <v>0</v>
      </c>
      <c r="EV103" s="168">
        <f t="shared" ca="1" si="347"/>
        <v>0</v>
      </c>
      <c r="EW103" s="168">
        <f t="shared" ca="1" si="347"/>
        <v>0</v>
      </c>
      <c r="EX103" s="168">
        <f t="shared" ca="1" si="347"/>
        <v>0</v>
      </c>
      <c r="EY103" s="166" cm="1">
        <f t="array" aca="1" ref="EY103" ca="1">INDEX(i.rev,$K103,EY$15)</f>
        <v>0</v>
      </c>
      <c r="EZ103" s="168">
        <f t="shared" ca="1" si="297"/>
        <v>0</v>
      </c>
      <c r="FA103" s="166" cm="1">
        <f t="array" aca="1" ref="FA103" ca="1">INDEX(i.rev,$K103,FA$15)</f>
        <v>1</v>
      </c>
      <c r="FB103" s="168">
        <f t="shared" ca="1" si="366"/>
        <v>0</v>
      </c>
      <c r="FC103" s="168">
        <f t="shared" ca="1" si="366"/>
        <v>0</v>
      </c>
      <c r="FD103" s="168">
        <f t="shared" ca="1" si="366"/>
        <v>0</v>
      </c>
      <c r="FE103" s="168">
        <f t="shared" ca="1" si="366"/>
        <v>0</v>
      </c>
      <c r="FF103" s="168">
        <f t="shared" ca="1" si="366"/>
        <v>0</v>
      </c>
      <c r="FG103" s="168">
        <f t="shared" ca="1" si="366"/>
        <v>0</v>
      </c>
      <c r="FH103" s="168">
        <f t="shared" ca="1" si="366"/>
        <v>0</v>
      </c>
      <c r="FI103" s="10">
        <f>FI102+0.15</f>
        <v>0.3</v>
      </c>
      <c r="FJ103" s="168" t="str">
        <f t="shared" ca="1" si="363"/>
        <v>-</v>
      </c>
      <c r="FK103" s="168" t="str">
        <f t="shared" ca="1" si="363"/>
        <v>-</v>
      </c>
      <c r="FL103" s="199" t="b">
        <f>TRUE</f>
        <v>1</v>
      </c>
      <c r="FM103" s="201">
        <f t="shared" si="351"/>
        <v>10.5</v>
      </c>
      <c r="FN103" s="168" t="str">
        <f t="shared" ca="1" si="321"/>
        <v>-</v>
      </c>
      <c r="FO103" s="166" t="b">
        <f t="shared" si="223"/>
        <v>0</v>
      </c>
      <c r="FP103" s="166" t="b">
        <f t="shared" si="223"/>
        <v>0</v>
      </c>
      <c r="FQ103" s="166" t="b">
        <f t="shared" si="223"/>
        <v>1</v>
      </c>
      <c r="FR103" s="168">
        <f t="shared" ca="1" si="366"/>
        <v>0</v>
      </c>
      <c r="FS103" s="166">
        <f t="shared" ca="1" si="224"/>
        <v>1</v>
      </c>
      <c r="FT103" s="166">
        <f t="shared" ca="1" si="224"/>
        <v>1</v>
      </c>
      <c r="FU103" s="168" t="str">
        <f t="shared" ca="1" si="366"/>
        <v>-</v>
      </c>
      <c r="FV103" s="168" t="str">
        <f t="shared" ca="1" si="366"/>
        <v>-</v>
      </c>
      <c r="FW103" s="168" t="str">
        <f t="shared" ca="1" si="366"/>
        <v>-</v>
      </c>
      <c r="FX103" s="168" t="str">
        <f t="shared" ca="1" si="366"/>
        <v>-</v>
      </c>
      <c r="FY103" s="168" t="str">
        <f t="shared" ca="1" si="366"/>
        <v>-</v>
      </c>
      <c r="FZ103" s="168" t="str">
        <f t="shared" ca="1" si="366"/>
        <v>-</v>
      </c>
      <c r="GA103" s="168" t="str">
        <f t="shared" ca="1" si="366"/>
        <v>-</v>
      </c>
      <c r="GB103" s="168" t="str">
        <f t="shared" ca="1" si="366"/>
        <v>-</v>
      </c>
      <c r="GC103" s="168" t="str">
        <f t="shared" ca="1" si="366"/>
        <v>-</v>
      </c>
      <c r="GD103" s="168" t="b">
        <f t="shared" ca="1" si="366"/>
        <v>1</v>
      </c>
      <c r="GE103" s="168" t="str">
        <f t="shared" ca="1" si="366"/>
        <v>-</v>
      </c>
      <c r="GF103" s="168" t="str">
        <f t="shared" ca="1" si="366"/>
        <v>-</v>
      </c>
      <c r="GG103" s="168" t="str">
        <f t="shared" ca="1" si="361"/>
        <v>-</v>
      </c>
      <c r="GH103" s="168" t="str">
        <f t="shared" ca="1" si="361"/>
        <v>-</v>
      </c>
      <c r="GI103" s="168" t="str">
        <f t="shared" ca="1" si="361"/>
        <v>-</v>
      </c>
      <c r="GJ103" s="168" t="str">
        <f t="shared" ca="1" si="361"/>
        <v>-</v>
      </c>
      <c r="GK103" s="168" t="str">
        <f t="shared" ca="1" si="361"/>
        <v>-</v>
      </c>
      <c r="GL103" s="168" t="str">
        <f t="shared" ca="1" si="361"/>
        <v>-</v>
      </c>
      <c r="GM103" s="168" t="str">
        <f t="shared" ca="1" si="361"/>
        <v>-</v>
      </c>
      <c r="GN103" s="168" t="str">
        <f t="shared" ca="1" si="361"/>
        <v>-</v>
      </c>
      <c r="GO103" s="168" t="str">
        <f t="shared" ca="1" si="361"/>
        <v>-</v>
      </c>
      <c r="GP103" s="168" t="str">
        <f t="shared" ca="1" si="361"/>
        <v>-</v>
      </c>
      <c r="GQ103" s="168" t="str">
        <f t="shared" ca="1" si="361"/>
        <v>-</v>
      </c>
      <c r="GR103" s="168" t="str">
        <f t="shared" ca="1" si="361"/>
        <v>-</v>
      </c>
      <c r="GS103" s="168">
        <f t="shared" ca="1" si="361"/>
        <v>500</v>
      </c>
      <c r="GT103" s="168">
        <f t="shared" ca="1" si="361"/>
        <v>500</v>
      </c>
      <c r="GU103" s="168" t="str">
        <f t="shared" ca="1" si="361"/>
        <v>-</v>
      </c>
      <c r="GV103" s="168" t="str">
        <f t="shared" ca="1" si="361"/>
        <v>-</v>
      </c>
      <c r="GW103" s="168" t="str">
        <f t="shared" ca="1" si="338"/>
        <v>-</v>
      </c>
      <c r="GX103" s="193" t="b">
        <v>1</v>
      </c>
      <c r="GY103" s="193">
        <v>0</v>
      </c>
      <c r="GZ103" s="193">
        <v>30</v>
      </c>
      <c r="HA103" s="193">
        <v>30</v>
      </c>
      <c r="HB103" s="193">
        <v>0</v>
      </c>
      <c r="HC103" s="193">
        <v>0</v>
      </c>
      <c r="HD103" s="193">
        <v>30</v>
      </c>
      <c r="HE103" s="193">
        <v>0</v>
      </c>
      <c r="HF103" s="193">
        <v>0</v>
      </c>
      <c r="HG103" s="193">
        <v>30</v>
      </c>
      <c r="HH103" s="193">
        <v>30</v>
      </c>
      <c r="HI103" s="193">
        <v>0</v>
      </c>
      <c r="HJ103" s="193">
        <v>0</v>
      </c>
      <c r="HK103" s="193">
        <v>0</v>
      </c>
      <c r="HL103" s="193">
        <v>0</v>
      </c>
      <c r="HM103" s="193">
        <v>0</v>
      </c>
      <c r="HN103" s="193">
        <v>131.36000000000001</v>
      </c>
      <c r="HO103" s="193">
        <v>0</v>
      </c>
      <c r="HP103" s="193">
        <v>131.36000000000001</v>
      </c>
      <c r="HQ103" s="193">
        <v>131.36000000000001</v>
      </c>
      <c r="HR103" s="193">
        <v>0</v>
      </c>
      <c r="HS103" s="193">
        <v>131.36000000000001</v>
      </c>
      <c r="HT103" s="193">
        <v>131.36000000000001</v>
      </c>
      <c r="HU103" s="193">
        <v>0</v>
      </c>
      <c r="HV103" s="193">
        <v>0</v>
      </c>
      <c r="HW103" s="193">
        <v>131.36000000000001</v>
      </c>
      <c r="HX103" s="193">
        <v>131.36000000000001</v>
      </c>
      <c r="HY103" s="193">
        <v>89.55</v>
      </c>
      <c r="HZ103" s="193">
        <v>131.36000000000001</v>
      </c>
      <c r="IA103" s="193">
        <v>89.55</v>
      </c>
      <c r="IB103" s="193">
        <v>150</v>
      </c>
      <c r="IC103" s="193">
        <v>150</v>
      </c>
      <c r="ID103" s="193">
        <v>0</v>
      </c>
      <c r="IE103" s="193">
        <v>0</v>
      </c>
      <c r="IF103" s="193">
        <v>150</v>
      </c>
      <c r="IG103" s="193">
        <v>0</v>
      </c>
      <c r="IH103" s="193">
        <v>0</v>
      </c>
      <c r="II103" s="193">
        <v>150</v>
      </c>
      <c r="IJ103" s="193">
        <v>150</v>
      </c>
      <c r="IK103" s="193">
        <v>0</v>
      </c>
      <c r="IL103" s="193">
        <v>0</v>
      </c>
      <c r="IM103" s="193">
        <v>0</v>
      </c>
      <c r="IN103" s="193">
        <v>0</v>
      </c>
      <c r="IO103" s="193">
        <v>0</v>
      </c>
      <c r="IP103" s="193">
        <v>0</v>
      </c>
      <c r="IQ103" s="193">
        <v>0</v>
      </c>
      <c r="IR103" s="193">
        <v>0</v>
      </c>
      <c r="IS103" s="193">
        <v>0</v>
      </c>
      <c r="IT103" s="193">
        <v>0</v>
      </c>
      <c r="IU103" s="193">
        <v>0</v>
      </c>
      <c r="IV103" s="193">
        <v>0</v>
      </c>
      <c r="IW103" s="193">
        <v>0</v>
      </c>
      <c r="IX103" s="193">
        <v>0</v>
      </c>
      <c r="IY103" s="193">
        <v>0</v>
      </c>
      <c r="IZ103" s="10"/>
      <c r="JA103" s="166">
        <f t="shared" ca="1" si="229"/>
        <v>4.4999999999999998E-2</v>
      </c>
      <c r="JB103" s="166">
        <f t="shared" ca="1" si="230"/>
        <v>4.4999999999999998E-2</v>
      </c>
      <c r="JC103" s="168">
        <f t="shared" ca="1" si="356"/>
        <v>1</v>
      </c>
      <c r="JD103" s="168">
        <f t="shared" ca="1" si="356"/>
        <v>0</v>
      </c>
      <c r="JE103" s="168">
        <f t="shared" ca="1" si="356"/>
        <v>1</v>
      </c>
      <c r="JF103" s="168">
        <f t="shared" ca="1" si="356"/>
        <v>1</v>
      </c>
      <c r="JG103" s="168">
        <f t="shared" ca="1" si="356"/>
        <v>0</v>
      </c>
      <c r="JH103" s="199">
        <v>50</v>
      </c>
      <c r="JI103" s="199">
        <v>50</v>
      </c>
      <c r="JJ103" s="199">
        <v>50</v>
      </c>
      <c r="JK103" s="199">
        <v>50</v>
      </c>
      <c r="JL103" s="166">
        <f t="shared" ca="1" si="299"/>
        <v>1</v>
      </c>
      <c r="JM103" s="166">
        <f t="shared" ca="1" si="300"/>
        <v>1</v>
      </c>
      <c r="JN103" s="166">
        <f t="shared" ca="1" si="301"/>
        <v>1</v>
      </c>
      <c r="JO103" s="166">
        <f t="shared" ca="1" si="232"/>
        <v>1</v>
      </c>
      <c r="JP103" s="166">
        <f t="shared" ca="1" si="232"/>
        <v>1</v>
      </c>
      <c r="JQ103" s="168">
        <f t="shared" ca="1" si="356"/>
        <v>1</v>
      </c>
      <c r="JR103" s="10"/>
      <c r="JS103" s="168">
        <f t="shared" ca="1" si="356"/>
        <v>1</v>
      </c>
      <c r="JT103" s="166">
        <f t="shared" ca="1" si="233"/>
        <v>0.85</v>
      </c>
      <c r="JU103" s="168">
        <f t="shared" ca="1" si="356"/>
        <v>1</v>
      </c>
      <c r="JV103" s="168">
        <f t="shared" ca="1" si="356"/>
        <v>1</v>
      </c>
      <c r="JW103" s="168">
        <f t="shared" ca="1" si="356"/>
        <v>1</v>
      </c>
      <c r="JX103" s="168">
        <f t="shared" ca="1" si="356"/>
        <v>1</v>
      </c>
      <c r="JY103" s="168">
        <f t="shared" ca="1" si="356"/>
        <v>1</v>
      </c>
      <c r="JZ103" s="168">
        <f t="shared" ca="1" si="356"/>
        <v>1</v>
      </c>
      <c r="KA103" s="166">
        <f t="shared" ca="1" si="234"/>
        <v>0.85</v>
      </c>
      <c r="KB103" s="166">
        <f t="shared" ca="1" si="235"/>
        <v>1</v>
      </c>
      <c r="KC103" s="166">
        <f t="shared" ca="1" si="236"/>
        <v>1</v>
      </c>
      <c r="KD103" s="166" t="str">
        <f t="shared" ca="1" si="237"/>
        <v>-</v>
      </c>
      <c r="KE103" s="166" t="str">
        <f t="shared" ca="1" si="238"/>
        <v>-</v>
      </c>
      <c r="KF103" s="166" t="str">
        <f t="shared" ca="1" si="239"/>
        <v>-</v>
      </c>
      <c r="KG103" s="166" t="b">
        <f t="shared" ca="1" si="240"/>
        <v>0</v>
      </c>
      <c r="KH103" s="168">
        <f t="shared" ca="1" si="356"/>
        <v>0</v>
      </c>
      <c r="KI103" s="27">
        <v>0</v>
      </c>
    </row>
    <row r="104" spans="1:295" s="148" customFormat="1" outlineLevel="1">
      <c r="A104" s="126">
        <f t="shared" si="350"/>
        <v>99</v>
      </c>
      <c r="B104" s="126">
        <f t="shared" si="292"/>
        <v>13</v>
      </c>
      <c r="C104" s="148">
        <v>104</v>
      </c>
      <c r="D104" s="148" t="s">
        <v>884</v>
      </c>
      <c r="E104" s="148" t="b">
        <v>1</v>
      </c>
      <c r="F104" s="148" t="b">
        <v>0</v>
      </c>
      <c r="G104" s="148" t="b">
        <f t="shared" si="365"/>
        <v>1</v>
      </c>
      <c r="H104" s="144">
        <v>3</v>
      </c>
      <c r="I104" s="32">
        <v>2</v>
      </c>
      <c r="J104" s="144">
        <f t="shared" ca="1" si="343"/>
        <v>1</v>
      </c>
      <c r="K104" s="144">
        <f t="shared" ref="K104:Y104" ca="1" si="367">OFFSET(K104,-1,0)</f>
        <v>1</v>
      </c>
      <c r="L104" s="144">
        <f t="shared" ca="1" si="367"/>
        <v>1</v>
      </c>
      <c r="M104" s="144">
        <f t="shared" ca="1" si="367"/>
        <v>1</v>
      </c>
      <c r="N104" s="144">
        <f t="shared" ca="1" si="367"/>
        <v>1</v>
      </c>
      <c r="O104" s="144">
        <f t="shared" ca="1" si="367"/>
        <v>1</v>
      </c>
      <c r="P104" s="144">
        <f t="shared" ca="1" si="367"/>
        <v>1</v>
      </c>
      <c r="Q104" s="144">
        <f t="shared" ca="1" si="367"/>
        <v>1</v>
      </c>
      <c r="R104" s="144">
        <f t="shared" ca="1" si="367"/>
        <v>2</v>
      </c>
      <c r="S104" s="144">
        <f t="shared" ca="1" si="367"/>
        <v>1</v>
      </c>
      <c r="T104" s="144">
        <f t="shared" ca="1" si="367"/>
        <v>2</v>
      </c>
      <c r="U104" s="144">
        <f t="shared" ca="1" si="367"/>
        <v>1</v>
      </c>
      <c r="V104" s="144">
        <f t="shared" ca="1" si="367"/>
        <v>1</v>
      </c>
      <c r="W104" s="144">
        <f t="shared" ca="1" si="367"/>
        <v>1</v>
      </c>
      <c r="X104" s="144">
        <f t="shared" ca="1" si="367"/>
        <v>1</v>
      </c>
      <c r="Y104" s="144">
        <f t="shared" ca="1" si="367"/>
        <v>1</v>
      </c>
      <c r="AA104" s="162" t="str" cm="1">
        <f t="array" aca="1" ref="AA104" ca="1">TEXT(LEFT(OFFSET(AA104,-1,0),5)+1,"00000")&amp;MID(OFFSET(AA104,-1,0),6,FIND(" ",OFFSET(AA104,-1,0),7)-5)
&amp;INDEX(DataMaster!$B$10:$B$12,$I104)&amp;IF($J104=1,""," Risk"&amp;INDEX(i.risk_aversion,$J104,1))&amp;IF($K104=1,""," REV"&amp;INDEX(DataMaster!$B$54:$B$58,$K104))&amp;IF($L104=1,""," Minroe"&amp;INDEX(minroe,$L104))&amp;IF($M104=1,""," Overdraw"&amp;INDEX(overdraw,$M104))
&amp;IF($N104=1,""," Mach"&amp;INDEX(i.mach_option,$N104))
&amp;IF($O104=1,""," Interest"&amp;INDEX(i.interest_rate,$O104))&amp;IF($P104=1,""," Opp cost"&amp;INDEX(i.opp_cost_capital,$P104))&amp;IF($Q104=1,""," Casual_ub"&amp;INDEX(i.casual_ub,$Q104))&amp;IF($R104=1,""," Cropgraze"&amp;INDEX(i.cropgraze_inc,$R104))
&amp;IF($S104=1,""," Yield"&amp;INDEX(i.all_rot_yield,$S104))&amp;IF($T104=1,""," Pasture"&amp;INDEX(i.pasture_prod,$T104))&amp;IF($U104=1,""," Scan"&amp;INDEX(i.scan,$U104))
&amp;IF($JL104=1,""," WP"&amp;TEXT($JL104*100,"000p"))&amp;IF($JM104=1,""," MP"&amp;TEXT($JM104*100,"000p"))&amp;IF($JN104=1,""," GP"&amp;TEXT($JN104*100,"000p"))&amp;IF($JO104=1,""," Can"&amp;TEXT($JO104*100,"000p"))
&amp;" (F"&amp;3+IFERROR(1*$CH104,0)+IFERROR(1*$CI104,0)&amp;3-IFERROR(1*NOT($CK104),0)&amp;"N"&amp;$CP104&amp;$CQ104&amp;")"
&amp;IFERROR(" pas%"&amp;FK104/2130*100,"")&amp;IFERROR(" SR "&amp;FM104/1,"")&amp;IFERROR(" Sup "&amp;FN104/1,"")&amp;IF(JH104=50," 50 percentile prices","")&amp;IFERROR(" Min_sale_age_"&amp;GV104/1,"")&amp;IF($GX104=TRUE," Rot_constrained","")</f>
        <v>612820032 DSP CropgrazeFALSE Pasture0.85 (F33N11) SR 15.75 50 percentile prices Rot_constrained</v>
      </c>
      <c r="AB104" s="10" t="str">
        <f ca="1">IF(COUNTIF(AA$5:AA104,AA104)=1,"-","Dup")</f>
        <v>-</v>
      </c>
      <c r="AC104" s="10"/>
      <c r="AD104" s="167" t="b">
        <v>0</v>
      </c>
      <c r="AE104" s="167" t="b">
        <v>0</v>
      </c>
      <c r="AF104" s="167" t="b">
        <v>0</v>
      </c>
      <c r="AG104" s="167" t="b">
        <v>0</v>
      </c>
      <c r="AH104" s="167" t="b">
        <v>0</v>
      </c>
      <c r="AI104" s="167" t="b">
        <v>1</v>
      </c>
      <c r="AJ104" s="10"/>
      <c r="AK104" s="166" t="b">
        <f t="shared" si="354"/>
        <v>0</v>
      </c>
      <c r="AL104" s="166" t="str">
        <f t="shared" si="354"/>
        <v>-</v>
      </c>
      <c r="AM104" s="166" t="b">
        <f t="shared" si="354"/>
        <v>0</v>
      </c>
      <c r="AN104" s="166" t="b">
        <f t="shared" si="354"/>
        <v>1</v>
      </c>
      <c r="AO104" s="166" t="b">
        <f t="shared" si="354"/>
        <v>0</v>
      </c>
      <c r="AP104" s="166" t="b">
        <f t="shared" si="354"/>
        <v>0</v>
      </c>
      <c r="AQ104" s="166">
        <f t="shared" ca="1" si="215"/>
        <v>0</v>
      </c>
      <c r="AR104" s="166" t="b">
        <f t="shared" ca="1" si="344"/>
        <v>0</v>
      </c>
      <c r="AS104" s="166" t="b">
        <f t="shared" ca="1" si="344"/>
        <v>0</v>
      </c>
      <c r="AT104" s="166" t="str">
        <f t="shared" ca="1" si="344"/>
        <v>-</v>
      </c>
      <c r="AU104" s="166" t="str">
        <f t="shared" ca="1" si="344"/>
        <v>-</v>
      </c>
      <c r="AV104" s="166" t="str">
        <f t="shared" ca="1" si="344"/>
        <v>-</v>
      </c>
      <c r="AW104" s="10"/>
      <c r="AX104" s="166" t="b">
        <f t="shared" si="217"/>
        <v>1</v>
      </c>
      <c r="AY104" s="168" t="b">
        <f t="shared" ca="1" si="355"/>
        <v>1</v>
      </c>
      <c r="AZ104" s="168" t="b">
        <f t="shared" ca="1" si="355"/>
        <v>1</v>
      </c>
      <c r="BA104" s="167">
        <f t="shared" si="261"/>
        <v>3208</v>
      </c>
      <c r="BB104" s="168" t="str">
        <f t="shared" ca="1" si="355"/>
        <v>-</v>
      </c>
      <c r="BC104" s="168" t="str">
        <f t="shared" ca="1" si="355"/>
        <v>-</v>
      </c>
      <c r="BD104" s="168" t="str">
        <f t="shared" ca="1" si="355"/>
        <v>-</v>
      </c>
      <c r="BE104" s="168" t="str">
        <f t="shared" ca="1" si="355"/>
        <v>-</v>
      </c>
      <c r="BF104" s="168" t="str">
        <f t="shared" ca="1" si="355"/>
        <v>-</v>
      </c>
      <c r="BG104" s="168">
        <f t="shared" ca="1" si="355"/>
        <v>1</v>
      </c>
      <c r="BH104" s="168">
        <f t="shared" ca="1" si="355"/>
        <v>1</v>
      </c>
      <c r="BI104" s="168" t="str">
        <f t="shared" ca="1" si="355"/>
        <v>-</v>
      </c>
      <c r="BJ104" s="168" t="str">
        <f t="shared" ca="1" si="355"/>
        <v>-</v>
      </c>
      <c r="BK104" s="10"/>
      <c r="BL104" s="168" t="str">
        <f t="shared" ca="1" si="355"/>
        <v>-</v>
      </c>
      <c r="BM104" s="168" t="str">
        <f t="shared" ca="1" si="355"/>
        <v>-</v>
      </c>
      <c r="BN104" s="168" t="str">
        <f t="shared" ca="1" si="355"/>
        <v>-</v>
      </c>
      <c r="BO104" s="168" t="str">
        <f t="shared" ca="1" si="355"/>
        <v>-</v>
      </c>
      <c r="BP104" s="168" t="str">
        <f t="shared" ca="1" si="355"/>
        <v>-</v>
      </c>
      <c r="BQ104" s="168" t="str">
        <f t="shared" ca="1" si="355"/>
        <v>-</v>
      </c>
      <c r="BR104" s="168" t="str">
        <f t="shared" ca="1" si="355"/>
        <v>-</v>
      </c>
      <c r="BS104" s="168" t="str">
        <f t="shared" ca="1" si="355"/>
        <v>-</v>
      </c>
      <c r="BT104" s="168" t="str">
        <f t="shared" ca="1" si="355"/>
        <v>-</v>
      </c>
      <c r="BU104" s="168" t="str">
        <f t="shared" ca="1" si="355"/>
        <v>-</v>
      </c>
      <c r="BV104" s="168" t="str">
        <f t="shared" ca="1" si="355"/>
        <v>-</v>
      </c>
      <c r="BW104" s="166" t="str" cm="1">
        <f t="array" aca="1" ref="BW104" ca="1">INDEX(i.rev,$K104,BW$15)</f>
        <v>-</v>
      </c>
      <c r="BX104" s="166" t="str" cm="1">
        <f t="array" aca="1" ref="BX104" ca="1">INDEX(i.rev,$K104,BX$15)</f>
        <v>-</v>
      </c>
      <c r="BY104" s="166" t="str" cm="1">
        <f t="array" aca="1" ref="BY104" ca="1">INDEX(i.rev,$K104,BY$15)</f>
        <v>-</v>
      </c>
      <c r="BZ104" s="166" t="str" cm="1">
        <f t="array" aca="1" ref="BZ104" ca="1">INDEX(i.rev,$K104,BZ$15)</f>
        <v>-</v>
      </c>
      <c r="CA104" s="166" t="str" cm="1">
        <f t="array" aca="1" ref="CA104" ca="1">INDEX(i.rev,$K104,CA$15)</f>
        <v>-</v>
      </c>
      <c r="CB104" s="166" t="str" cm="1">
        <f t="array" aca="1" ref="CB104" ca="1">INDEX(i.rev,$K104,CB$15)</f>
        <v>-</v>
      </c>
      <c r="CC104" s="166" t="str" cm="1">
        <f t="array" aca="1" ref="CC104" ca="1">INDEX(i.rev,$K104,CC$15)</f>
        <v>-</v>
      </c>
      <c r="CD104" s="166" t="str" cm="1">
        <f t="array" aca="1" ref="CD104" ca="1">INDEX(i.rev,$K104,CD$15)</f>
        <v>-</v>
      </c>
      <c r="CE104" s="166" t="str" cm="1">
        <f t="array" aca="1" ref="CE104" ca="1">INDEX(i.rev,$K104,CE$15)</f>
        <v>-</v>
      </c>
      <c r="CF104" s="166" t="str" cm="1">
        <f t="array" aca="1" ref="CF104" ca="1">INDEX(i.rev,$K104,CF$15)</f>
        <v>-</v>
      </c>
      <c r="CG104" s="10"/>
      <c r="CH104" s="168" t="str">
        <f t="shared" ca="1" si="362"/>
        <v>-</v>
      </c>
      <c r="CI104" s="168" t="str">
        <f t="shared" ca="1" si="362"/>
        <v>-</v>
      </c>
      <c r="CJ104" s="168" t="str">
        <f t="shared" ca="1" si="362"/>
        <v>-</v>
      </c>
      <c r="CK104" s="168" t="str">
        <f t="shared" ca="1" si="362"/>
        <v>-</v>
      </c>
      <c r="CL104" s="168" t="str">
        <f t="shared" ca="1" si="362"/>
        <v>-</v>
      </c>
      <c r="CM104" s="168" t="str">
        <f t="shared" ca="1" si="362"/>
        <v>-</v>
      </c>
      <c r="CN104" s="168" t="str">
        <f t="shared" ca="1" si="362"/>
        <v>-</v>
      </c>
      <c r="CO104" s="168" t="str">
        <f t="shared" ca="1" si="362"/>
        <v>-</v>
      </c>
      <c r="CP104" s="168">
        <f t="shared" ca="1" si="362"/>
        <v>1</v>
      </c>
      <c r="CQ104" s="168">
        <f t="shared" ca="1" si="362"/>
        <v>1</v>
      </c>
      <c r="CR104" s="168">
        <f t="shared" ca="1" si="362"/>
        <v>0</v>
      </c>
      <c r="CS104" s="168" t="str">
        <f t="shared" ca="1" si="362"/>
        <v>-</v>
      </c>
      <c r="CT104" s="168" t="str">
        <f t="shared" ca="1" si="362"/>
        <v>-</v>
      </c>
      <c r="CU104" s="168" t="str">
        <f t="shared" ca="1" si="362"/>
        <v>-</v>
      </c>
      <c r="CV104" s="168" t="str">
        <f t="shared" ca="1" si="362"/>
        <v>-</v>
      </c>
      <c r="CW104" s="168" t="str">
        <f t="shared" ca="1" si="362"/>
        <v>-</v>
      </c>
      <c r="CX104" s="168" t="str">
        <f t="shared" ca="1" si="359"/>
        <v>-</v>
      </c>
      <c r="CY104" s="168" t="str">
        <f t="shared" ca="1" si="359"/>
        <v>-</v>
      </c>
      <c r="CZ104" s="168">
        <f t="shared" ca="1" si="359"/>
        <v>0</v>
      </c>
      <c r="DA104" s="168" t="str">
        <f t="shared" ca="1" si="359"/>
        <v>-</v>
      </c>
      <c r="DB104" s="168" t="str">
        <f t="shared" ca="1" si="359"/>
        <v>-</v>
      </c>
      <c r="DC104" s="168" t="str">
        <f t="shared" ca="1" si="359"/>
        <v>-</v>
      </c>
      <c r="DD104" s="168" t="str">
        <f t="shared" ca="1" si="359"/>
        <v>-</v>
      </c>
      <c r="DE104" s="168" t="str">
        <f t="shared" ca="1" si="359"/>
        <v>-</v>
      </c>
      <c r="DF104" s="168">
        <f t="shared" ca="1" si="359"/>
        <v>0</v>
      </c>
      <c r="DG104" s="168">
        <f t="shared" ca="1" si="359"/>
        <v>0</v>
      </c>
      <c r="DH104" s="168">
        <f t="shared" ca="1" si="359"/>
        <v>0</v>
      </c>
      <c r="DI104" s="168">
        <f t="shared" ca="1" si="357"/>
        <v>0</v>
      </c>
      <c r="DJ104" s="168">
        <f t="shared" ca="1" si="357"/>
        <v>0</v>
      </c>
      <c r="DK104" s="168">
        <f t="shared" ca="1" si="357"/>
        <v>0</v>
      </c>
      <c r="DL104" s="168">
        <f t="shared" ca="1" si="357"/>
        <v>0</v>
      </c>
      <c r="DM104" s="168" t="str">
        <f t="shared" ca="1" si="357"/>
        <v>-</v>
      </c>
      <c r="DN104" s="168" t="str">
        <f t="shared" ca="1" si="357"/>
        <v>-</v>
      </c>
      <c r="DO104" s="168" t="str">
        <f t="shared" ca="1" si="357"/>
        <v>-</v>
      </c>
      <c r="DP104" s="168" t="str">
        <f t="shared" ca="1" si="357"/>
        <v>-</v>
      </c>
      <c r="DQ104" s="168" t="str">
        <f t="shared" ca="1" si="357"/>
        <v>-</v>
      </c>
      <c r="DR104" s="168" t="str">
        <f t="shared" ca="1" si="357"/>
        <v>-</v>
      </c>
      <c r="DS104" s="168" t="str">
        <f t="shared" ca="1" si="357"/>
        <v>-</v>
      </c>
      <c r="DT104" s="168" t="str">
        <f t="shared" ca="1" si="358"/>
        <v>-</v>
      </c>
      <c r="DU104" s="168" t="str">
        <f t="shared" ca="1" si="358"/>
        <v>-</v>
      </c>
      <c r="DV104" s="168" t="str">
        <f t="shared" ca="1" si="358"/>
        <v>-</v>
      </c>
      <c r="DW104" s="168" t="str">
        <f t="shared" ca="1" si="358"/>
        <v>-</v>
      </c>
      <c r="DX104" s="10"/>
      <c r="DY104" s="168">
        <f t="shared" ca="1" si="358"/>
        <v>1</v>
      </c>
      <c r="DZ104" s="168" t="str">
        <f t="shared" ca="1" si="358"/>
        <v>-</v>
      </c>
      <c r="EA104" s="168" t="str">
        <f t="shared" ca="1" si="358"/>
        <v>-</v>
      </c>
      <c r="EB104" s="168" t="str">
        <f t="shared" ca="1" si="358"/>
        <v>-</v>
      </c>
      <c r="EC104" s="168" t="str">
        <f t="shared" ca="1" si="358"/>
        <v>-</v>
      </c>
      <c r="ED104" s="168" t="b">
        <f t="shared" ca="1" si="358"/>
        <v>0</v>
      </c>
      <c r="EE104" s="168" t="str">
        <f t="shared" ca="1" si="358"/>
        <v>-</v>
      </c>
      <c r="EF104" s="168">
        <f t="shared" ca="1" si="358"/>
        <v>0</v>
      </c>
      <c r="EG104" s="168" t="str">
        <f t="shared" ca="1" si="358"/>
        <v>-</v>
      </c>
      <c r="EH104" s="166" cm="1">
        <f t="array" aca="1" ref="EH104" ca="1">INDEX(i.rev,$K104,EH$15)</f>
        <v>1</v>
      </c>
      <c r="EI104" s="168">
        <f t="shared" ca="1" si="347"/>
        <v>0</v>
      </c>
      <c r="EJ104" s="168">
        <f t="shared" ca="1" si="347"/>
        <v>1</v>
      </c>
      <c r="EK104" s="168">
        <f t="shared" ca="1" si="347"/>
        <v>0</v>
      </c>
      <c r="EL104" s="168">
        <f t="shared" ca="1" si="347"/>
        <v>1</v>
      </c>
      <c r="EM104" s="168">
        <f t="shared" ca="1" si="347"/>
        <v>1</v>
      </c>
      <c r="EN104" s="168">
        <f t="shared" ca="1" si="347"/>
        <v>1</v>
      </c>
      <c r="EO104" s="168">
        <f t="shared" ca="1" si="347"/>
        <v>0</v>
      </c>
      <c r="EP104" s="168">
        <f t="shared" ca="1" si="347"/>
        <v>0</v>
      </c>
      <c r="EQ104" s="168">
        <f t="shared" ca="1" si="347"/>
        <v>0</v>
      </c>
      <c r="ER104" s="168">
        <f t="shared" ca="1" si="347"/>
        <v>0</v>
      </c>
      <c r="ES104" s="168">
        <f t="shared" ca="1" si="347"/>
        <v>0</v>
      </c>
      <c r="ET104" s="168">
        <f t="shared" ca="1" si="347"/>
        <v>0</v>
      </c>
      <c r="EU104" s="168">
        <f t="shared" ca="1" si="347"/>
        <v>0</v>
      </c>
      <c r="EV104" s="168">
        <f t="shared" ca="1" si="347"/>
        <v>0</v>
      </c>
      <c r="EW104" s="168">
        <f t="shared" ca="1" si="347"/>
        <v>0</v>
      </c>
      <c r="EX104" s="168">
        <f t="shared" ca="1" si="347"/>
        <v>0</v>
      </c>
      <c r="EY104" s="166" cm="1">
        <f t="array" aca="1" ref="EY104" ca="1">INDEX(i.rev,$K104,EY$15)</f>
        <v>0</v>
      </c>
      <c r="EZ104" s="168">
        <f t="shared" ca="1" si="297"/>
        <v>0</v>
      </c>
      <c r="FA104" s="166" cm="1">
        <f t="array" aca="1" ref="FA104" ca="1">INDEX(i.rev,$K104,FA$15)</f>
        <v>1</v>
      </c>
      <c r="FB104" s="168">
        <f t="shared" ca="1" si="366"/>
        <v>0</v>
      </c>
      <c r="FC104" s="168">
        <f t="shared" ca="1" si="366"/>
        <v>0</v>
      </c>
      <c r="FD104" s="168">
        <f t="shared" ca="1" si="366"/>
        <v>0</v>
      </c>
      <c r="FE104" s="168">
        <f t="shared" ca="1" si="366"/>
        <v>0</v>
      </c>
      <c r="FF104" s="168">
        <f t="shared" ca="1" si="366"/>
        <v>0</v>
      </c>
      <c r="FG104" s="168">
        <f t="shared" ca="1" si="366"/>
        <v>0</v>
      </c>
      <c r="FH104" s="168">
        <f t="shared" ca="1" si="366"/>
        <v>0</v>
      </c>
      <c r="FI104" s="10">
        <f t="shared" ref="FI104:FI107" si="368">FI103+0.15</f>
        <v>0.44999999999999996</v>
      </c>
      <c r="FJ104" s="168" t="str">
        <f t="shared" ca="1" si="363"/>
        <v>-</v>
      </c>
      <c r="FK104" s="168" t="str">
        <f t="shared" ca="1" si="363"/>
        <v>-</v>
      </c>
      <c r="FL104" s="199" t="b">
        <f>TRUE</f>
        <v>1</v>
      </c>
      <c r="FM104" s="201">
        <f t="shared" si="351"/>
        <v>15.749999999999998</v>
      </c>
      <c r="FN104" s="168" t="str">
        <f t="shared" ca="1" si="321"/>
        <v>-</v>
      </c>
      <c r="FO104" s="166" t="b">
        <f t="shared" si="223"/>
        <v>0</v>
      </c>
      <c r="FP104" s="166" t="b">
        <f t="shared" si="223"/>
        <v>0</v>
      </c>
      <c r="FQ104" s="166" t="b">
        <f t="shared" si="223"/>
        <v>1</v>
      </c>
      <c r="FR104" s="168">
        <f t="shared" ca="1" si="366"/>
        <v>0</v>
      </c>
      <c r="FS104" s="166">
        <f t="shared" ca="1" si="224"/>
        <v>1</v>
      </c>
      <c r="FT104" s="166">
        <f t="shared" ca="1" si="224"/>
        <v>1</v>
      </c>
      <c r="FU104" s="168" t="str">
        <f t="shared" ca="1" si="366"/>
        <v>-</v>
      </c>
      <c r="FV104" s="168" t="str">
        <f t="shared" ca="1" si="366"/>
        <v>-</v>
      </c>
      <c r="FW104" s="168" t="str">
        <f t="shared" ca="1" si="366"/>
        <v>-</v>
      </c>
      <c r="FX104" s="168" t="str">
        <f t="shared" ca="1" si="366"/>
        <v>-</v>
      </c>
      <c r="FY104" s="168" t="str">
        <f t="shared" ca="1" si="366"/>
        <v>-</v>
      </c>
      <c r="FZ104" s="168" t="str">
        <f t="shared" ca="1" si="366"/>
        <v>-</v>
      </c>
      <c r="GA104" s="168" t="str">
        <f t="shared" ca="1" si="366"/>
        <v>-</v>
      </c>
      <c r="GB104" s="168" t="str">
        <f t="shared" ca="1" si="366"/>
        <v>-</v>
      </c>
      <c r="GC104" s="168" t="str">
        <f t="shared" ca="1" si="366"/>
        <v>-</v>
      </c>
      <c r="GD104" s="168" t="b">
        <f t="shared" ca="1" si="366"/>
        <v>1</v>
      </c>
      <c r="GE104" s="168" t="str">
        <f t="shared" ca="1" si="366"/>
        <v>-</v>
      </c>
      <c r="GF104" s="168" t="str">
        <f t="shared" ca="1" si="366"/>
        <v>-</v>
      </c>
      <c r="GG104" s="168" t="str">
        <f t="shared" ca="1" si="361"/>
        <v>-</v>
      </c>
      <c r="GH104" s="168" t="str">
        <f t="shared" ca="1" si="361"/>
        <v>-</v>
      </c>
      <c r="GI104" s="168" t="str">
        <f t="shared" ca="1" si="361"/>
        <v>-</v>
      </c>
      <c r="GJ104" s="168" t="str">
        <f t="shared" ca="1" si="361"/>
        <v>-</v>
      </c>
      <c r="GK104" s="168" t="str">
        <f t="shared" ca="1" si="361"/>
        <v>-</v>
      </c>
      <c r="GL104" s="168" t="str">
        <f t="shared" ca="1" si="361"/>
        <v>-</v>
      </c>
      <c r="GM104" s="168" t="str">
        <f t="shared" ca="1" si="361"/>
        <v>-</v>
      </c>
      <c r="GN104" s="168" t="str">
        <f t="shared" ca="1" si="361"/>
        <v>-</v>
      </c>
      <c r="GO104" s="168" t="str">
        <f t="shared" ca="1" si="361"/>
        <v>-</v>
      </c>
      <c r="GP104" s="168" t="str">
        <f t="shared" ca="1" si="361"/>
        <v>-</v>
      </c>
      <c r="GQ104" s="168" t="str">
        <f t="shared" ca="1" si="361"/>
        <v>-</v>
      </c>
      <c r="GR104" s="168" t="str">
        <f t="shared" ca="1" si="361"/>
        <v>-</v>
      </c>
      <c r="GS104" s="168">
        <f t="shared" ca="1" si="361"/>
        <v>500</v>
      </c>
      <c r="GT104" s="168">
        <f t="shared" ca="1" si="361"/>
        <v>500</v>
      </c>
      <c r="GU104" s="168" t="str">
        <f t="shared" ca="1" si="361"/>
        <v>-</v>
      </c>
      <c r="GV104" s="168" t="str">
        <f t="shared" ca="1" si="361"/>
        <v>-</v>
      </c>
      <c r="GW104" s="168" t="str">
        <f t="shared" ca="1" si="338"/>
        <v>-</v>
      </c>
      <c r="GX104" s="193" t="b">
        <v>1</v>
      </c>
      <c r="GY104" s="193">
        <v>0</v>
      </c>
      <c r="GZ104" s="193">
        <v>30</v>
      </c>
      <c r="HA104" s="193">
        <v>30</v>
      </c>
      <c r="HB104" s="193">
        <v>0</v>
      </c>
      <c r="HC104" s="193">
        <v>0</v>
      </c>
      <c r="HD104" s="193">
        <v>30</v>
      </c>
      <c r="HE104" s="193">
        <v>0</v>
      </c>
      <c r="HF104" s="193">
        <v>0</v>
      </c>
      <c r="HG104" s="193">
        <v>30</v>
      </c>
      <c r="HH104" s="193">
        <v>30</v>
      </c>
      <c r="HI104" s="193">
        <v>0</v>
      </c>
      <c r="HJ104" s="193">
        <v>0</v>
      </c>
      <c r="HK104" s="193">
        <v>0</v>
      </c>
      <c r="HL104" s="193">
        <v>0</v>
      </c>
      <c r="HM104" s="193">
        <v>0</v>
      </c>
      <c r="HN104" s="193">
        <v>131.36000000000001</v>
      </c>
      <c r="HO104" s="193">
        <v>0</v>
      </c>
      <c r="HP104" s="193">
        <v>131.36000000000001</v>
      </c>
      <c r="HQ104" s="193">
        <v>131.36000000000001</v>
      </c>
      <c r="HR104" s="193">
        <v>0</v>
      </c>
      <c r="HS104" s="193">
        <v>131.36000000000001</v>
      </c>
      <c r="HT104" s="193">
        <v>131.36000000000001</v>
      </c>
      <c r="HU104" s="193">
        <v>0</v>
      </c>
      <c r="HV104" s="193">
        <v>0</v>
      </c>
      <c r="HW104" s="193">
        <v>131.36000000000001</v>
      </c>
      <c r="HX104" s="193">
        <v>131.36000000000001</v>
      </c>
      <c r="HY104" s="193">
        <v>89.55</v>
      </c>
      <c r="HZ104" s="193">
        <v>131.36000000000001</v>
      </c>
      <c r="IA104" s="193">
        <v>89.55</v>
      </c>
      <c r="IB104" s="193">
        <v>150</v>
      </c>
      <c r="IC104" s="193">
        <v>150</v>
      </c>
      <c r="ID104" s="193">
        <v>0</v>
      </c>
      <c r="IE104" s="193">
        <v>0</v>
      </c>
      <c r="IF104" s="193">
        <v>150</v>
      </c>
      <c r="IG104" s="193">
        <v>0</v>
      </c>
      <c r="IH104" s="193">
        <v>0</v>
      </c>
      <c r="II104" s="193">
        <v>150</v>
      </c>
      <c r="IJ104" s="193">
        <v>150</v>
      </c>
      <c r="IK104" s="193">
        <v>0</v>
      </c>
      <c r="IL104" s="193">
        <v>0</v>
      </c>
      <c r="IM104" s="193">
        <v>0</v>
      </c>
      <c r="IN104" s="193">
        <v>0</v>
      </c>
      <c r="IO104" s="193">
        <v>0</v>
      </c>
      <c r="IP104" s="193">
        <v>0</v>
      </c>
      <c r="IQ104" s="193">
        <v>0</v>
      </c>
      <c r="IR104" s="193">
        <v>0</v>
      </c>
      <c r="IS104" s="193">
        <v>0</v>
      </c>
      <c r="IT104" s="193">
        <v>0</v>
      </c>
      <c r="IU104" s="193">
        <v>0</v>
      </c>
      <c r="IV104" s="193">
        <v>0</v>
      </c>
      <c r="IW104" s="193">
        <v>0</v>
      </c>
      <c r="IX104" s="193">
        <v>0</v>
      </c>
      <c r="IY104" s="193">
        <v>0</v>
      </c>
      <c r="IZ104" s="10"/>
      <c r="JA104" s="166">
        <f t="shared" ca="1" si="229"/>
        <v>4.4999999999999998E-2</v>
      </c>
      <c r="JB104" s="166">
        <f t="shared" ca="1" si="230"/>
        <v>4.4999999999999998E-2</v>
      </c>
      <c r="JC104" s="168">
        <f t="shared" ca="1" si="356"/>
        <v>1</v>
      </c>
      <c r="JD104" s="168">
        <f t="shared" ca="1" si="356"/>
        <v>0</v>
      </c>
      <c r="JE104" s="168">
        <f t="shared" ca="1" si="356"/>
        <v>1</v>
      </c>
      <c r="JF104" s="168">
        <f t="shared" ca="1" si="356"/>
        <v>1</v>
      </c>
      <c r="JG104" s="168">
        <f t="shared" ca="1" si="356"/>
        <v>0</v>
      </c>
      <c r="JH104" s="199">
        <v>50</v>
      </c>
      <c r="JI104" s="199">
        <v>50</v>
      </c>
      <c r="JJ104" s="199">
        <v>50</v>
      </c>
      <c r="JK104" s="199">
        <v>50</v>
      </c>
      <c r="JL104" s="166">
        <f t="shared" ca="1" si="299"/>
        <v>1</v>
      </c>
      <c r="JM104" s="166">
        <f t="shared" ca="1" si="300"/>
        <v>1</v>
      </c>
      <c r="JN104" s="166">
        <f t="shared" ca="1" si="301"/>
        <v>1</v>
      </c>
      <c r="JO104" s="166">
        <f t="shared" ca="1" si="232"/>
        <v>1</v>
      </c>
      <c r="JP104" s="166">
        <f t="shared" ca="1" si="232"/>
        <v>1</v>
      </c>
      <c r="JQ104" s="168">
        <f t="shared" ca="1" si="356"/>
        <v>1</v>
      </c>
      <c r="JR104" s="10"/>
      <c r="JS104" s="168">
        <f t="shared" ca="1" si="356"/>
        <v>1</v>
      </c>
      <c r="JT104" s="166">
        <f t="shared" ca="1" si="233"/>
        <v>0.85</v>
      </c>
      <c r="JU104" s="168">
        <f t="shared" ca="1" si="356"/>
        <v>1</v>
      </c>
      <c r="JV104" s="168">
        <f t="shared" ca="1" si="356"/>
        <v>1</v>
      </c>
      <c r="JW104" s="168">
        <f t="shared" ca="1" si="356"/>
        <v>1</v>
      </c>
      <c r="JX104" s="168">
        <f t="shared" ca="1" si="356"/>
        <v>1</v>
      </c>
      <c r="JY104" s="168">
        <f t="shared" ca="1" si="356"/>
        <v>1</v>
      </c>
      <c r="JZ104" s="168">
        <f t="shared" ca="1" si="356"/>
        <v>1</v>
      </c>
      <c r="KA104" s="166">
        <f t="shared" ca="1" si="234"/>
        <v>0.85</v>
      </c>
      <c r="KB104" s="166">
        <f t="shared" ca="1" si="235"/>
        <v>1</v>
      </c>
      <c r="KC104" s="166">
        <f t="shared" ca="1" si="236"/>
        <v>1</v>
      </c>
      <c r="KD104" s="166" t="str">
        <f t="shared" ca="1" si="237"/>
        <v>-</v>
      </c>
      <c r="KE104" s="166" t="str">
        <f t="shared" ca="1" si="238"/>
        <v>-</v>
      </c>
      <c r="KF104" s="166" t="str">
        <f t="shared" ca="1" si="239"/>
        <v>-</v>
      </c>
      <c r="KG104" s="166" t="b">
        <f t="shared" ca="1" si="240"/>
        <v>0</v>
      </c>
      <c r="KH104" s="168">
        <f t="shared" ca="1" si="356"/>
        <v>0</v>
      </c>
      <c r="KI104" s="27">
        <v>0</v>
      </c>
    </row>
    <row r="105" spans="1:295" s="148" customFormat="1" outlineLevel="1">
      <c r="A105" s="126">
        <f t="shared" si="350"/>
        <v>100</v>
      </c>
      <c r="B105" s="126">
        <f t="shared" si="292"/>
        <v>13</v>
      </c>
      <c r="C105" s="148">
        <v>104</v>
      </c>
      <c r="D105" s="148" t="s">
        <v>884</v>
      </c>
      <c r="E105" s="148" t="b">
        <v>1</v>
      </c>
      <c r="F105" s="148" t="b">
        <v>0</v>
      </c>
      <c r="G105" s="148" t="b">
        <f t="shared" si="365"/>
        <v>1</v>
      </c>
      <c r="H105" s="144">
        <v>3</v>
      </c>
      <c r="I105" s="32">
        <v>2</v>
      </c>
      <c r="J105" s="144">
        <f t="shared" ref="J105:Y120" ca="1" si="369">OFFSET(J105,-1,0)</f>
        <v>1</v>
      </c>
      <c r="K105" s="144">
        <f t="shared" ca="1" si="369"/>
        <v>1</v>
      </c>
      <c r="L105" s="144">
        <f t="shared" ca="1" si="369"/>
        <v>1</v>
      </c>
      <c r="M105" s="144">
        <f t="shared" ca="1" si="369"/>
        <v>1</v>
      </c>
      <c r="N105" s="144">
        <f t="shared" ca="1" si="369"/>
        <v>1</v>
      </c>
      <c r="O105" s="144">
        <f t="shared" ca="1" si="369"/>
        <v>1</v>
      </c>
      <c r="P105" s="144">
        <f t="shared" ca="1" si="369"/>
        <v>1</v>
      </c>
      <c r="Q105" s="144">
        <f t="shared" ca="1" si="369"/>
        <v>1</v>
      </c>
      <c r="R105" s="144">
        <f t="shared" ca="1" si="369"/>
        <v>2</v>
      </c>
      <c r="S105" s="144">
        <f t="shared" ca="1" si="369"/>
        <v>1</v>
      </c>
      <c r="T105" s="144">
        <f t="shared" ca="1" si="369"/>
        <v>2</v>
      </c>
      <c r="U105" s="144">
        <f t="shared" ca="1" si="369"/>
        <v>1</v>
      </c>
      <c r="V105" s="144">
        <f t="shared" ca="1" si="369"/>
        <v>1</v>
      </c>
      <c r="W105" s="144">
        <f t="shared" ca="1" si="369"/>
        <v>1</v>
      </c>
      <c r="X105" s="144">
        <f t="shared" ca="1" si="369"/>
        <v>1</v>
      </c>
      <c r="Y105" s="144">
        <f t="shared" ca="1" si="369"/>
        <v>1</v>
      </c>
      <c r="AA105" s="162" t="str" cm="1">
        <f t="array" aca="1" ref="AA105" ca="1">TEXT(LEFT(OFFSET(AA105,-1,0),5)+1,"00000")&amp;MID(OFFSET(AA105,-1,0),6,FIND(" ",OFFSET(AA105,-1,0),7)-5)
&amp;INDEX(DataMaster!$B$10:$B$12,$I105)&amp;IF($J105=1,""," Risk"&amp;INDEX(i.risk_aversion,$J105,1))&amp;IF($K105=1,""," REV"&amp;INDEX(DataMaster!$B$54:$B$58,$K105))&amp;IF($L105=1,""," Minroe"&amp;INDEX(minroe,$L105))&amp;IF($M105=1,""," Overdraw"&amp;INDEX(overdraw,$M105))
&amp;IF($N105=1,""," Mach"&amp;INDEX(i.mach_option,$N105))
&amp;IF($O105=1,""," Interest"&amp;INDEX(i.interest_rate,$O105))&amp;IF($P105=1,""," Opp cost"&amp;INDEX(i.opp_cost_capital,$P105))&amp;IF($Q105=1,""," Casual_ub"&amp;INDEX(i.casual_ub,$Q105))&amp;IF($R105=1,""," Cropgraze"&amp;INDEX(i.cropgraze_inc,$R105))
&amp;IF($S105=1,""," Yield"&amp;INDEX(i.all_rot_yield,$S105))&amp;IF($T105=1,""," Pasture"&amp;INDEX(i.pasture_prod,$T105))&amp;IF($U105=1,""," Scan"&amp;INDEX(i.scan,$U105))
&amp;IF($JL105=1,""," WP"&amp;TEXT($JL105*100,"000p"))&amp;IF($JM105=1,""," MP"&amp;TEXT($JM105*100,"000p"))&amp;IF($JN105=1,""," GP"&amp;TEXT($JN105*100,"000p"))&amp;IF($JO105=1,""," Can"&amp;TEXT($JO105*100,"000p"))
&amp;" (F"&amp;3+IFERROR(1*$CH105,0)+IFERROR(1*$CI105,0)&amp;3-IFERROR(1*NOT($CK105),0)&amp;"N"&amp;$CP105&amp;$CQ105&amp;")"
&amp;IFERROR(" pas%"&amp;FK105/2130*100,"")&amp;IFERROR(" SR "&amp;FM105/1,"")&amp;IFERROR(" Sup "&amp;FN105/1,"")&amp;IF(JH105=50," 50 percentile prices","")&amp;IFERROR(" Min_sale_age_"&amp;GV105/1,"")&amp;IF($GX105=TRUE," Rot_constrained","")</f>
        <v>612830032 DSP CropgrazeFALSE Pasture0.85 (F33N11) SR 21 50 percentile prices Rot_constrained</v>
      </c>
      <c r="AB105" s="10" t="str">
        <f ca="1">IF(COUNTIF(AA$5:AA105,AA105)=1,"-","Dup")</f>
        <v>-</v>
      </c>
      <c r="AC105" s="10"/>
      <c r="AD105" s="167" t="b">
        <v>0</v>
      </c>
      <c r="AE105" s="167" t="b">
        <v>0</v>
      </c>
      <c r="AF105" s="167" t="b">
        <v>0</v>
      </c>
      <c r="AG105" s="167" t="b">
        <v>0</v>
      </c>
      <c r="AH105" s="167" t="b">
        <v>0</v>
      </c>
      <c r="AI105" s="167" t="b">
        <v>1</v>
      </c>
      <c r="AJ105" s="10"/>
      <c r="AK105" s="166" t="b">
        <f t="shared" si="354"/>
        <v>0</v>
      </c>
      <c r="AL105" s="166" t="str">
        <f t="shared" si="354"/>
        <v>-</v>
      </c>
      <c r="AM105" s="166" t="b">
        <f t="shared" si="354"/>
        <v>0</v>
      </c>
      <c r="AN105" s="166" t="b">
        <f t="shared" si="354"/>
        <v>1</v>
      </c>
      <c r="AO105" s="166" t="b">
        <f t="shared" si="354"/>
        <v>0</v>
      </c>
      <c r="AP105" s="166" t="b">
        <f t="shared" si="354"/>
        <v>0</v>
      </c>
      <c r="AQ105" s="166">
        <f t="shared" ca="1" si="215"/>
        <v>0</v>
      </c>
      <c r="AR105" s="166" t="b">
        <f t="shared" ca="1" si="344"/>
        <v>0</v>
      </c>
      <c r="AS105" s="166" t="b">
        <f t="shared" ca="1" si="344"/>
        <v>0</v>
      </c>
      <c r="AT105" s="166" t="str">
        <f t="shared" ca="1" si="344"/>
        <v>-</v>
      </c>
      <c r="AU105" s="166" t="str">
        <f t="shared" ca="1" si="344"/>
        <v>-</v>
      </c>
      <c r="AV105" s="166" t="str">
        <f t="shared" ca="1" si="344"/>
        <v>-</v>
      </c>
      <c r="AW105" s="10"/>
      <c r="AX105" s="166" t="b">
        <f t="shared" si="217"/>
        <v>1</v>
      </c>
      <c r="AY105" s="168" t="b">
        <f t="shared" ca="1" si="355"/>
        <v>1</v>
      </c>
      <c r="AZ105" s="168" t="b">
        <f t="shared" ca="1" si="355"/>
        <v>1</v>
      </c>
      <c r="BA105" s="167">
        <f t="shared" si="261"/>
        <v>3208</v>
      </c>
      <c r="BB105" s="168" t="str">
        <f t="shared" ca="1" si="355"/>
        <v>-</v>
      </c>
      <c r="BC105" s="168" t="str">
        <f t="shared" ca="1" si="355"/>
        <v>-</v>
      </c>
      <c r="BD105" s="168" t="str">
        <f t="shared" ca="1" si="355"/>
        <v>-</v>
      </c>
      <c r="BE105" s="168" t="str">
        <f t="shared" ca="1" si="355"/>
        <v>-</v>
      </c>
      <c r="BF105" s="168" t="str">
        <f t="shared" ca="1" si="355"/>
        <v>-</v>
      </c>
      <c r="BG105" s="168">
        <f t="shared" ca="1" si="355"/>
        <v>1</v>
      </c>
      <c r="BH105" s="168">
        <f t="shared" ca="1" si="355"/>
        <v>1</v>
      </c>
      <c r="BI105" s="168" t="str">
        <f t="shared" ca="1" si="355"/>
        <v>-</v>
      </c>
      <c r="BJ105" s="168" t="str">
        <f t="shared" ca="1" si="355"/>
        <v>-</v>
      </c>
      <c r="BK105" s="10"/>
      <c r="BL105" s="168" t="str">
        <f t="shared" ca="1" si="355"/>
        <v>-</v>
      </c>
      <c r="BM105" s="168" t="str">
        <f t="shared" ca="1" si="355"/>
        <v>-</v>
      </c>
      <c r="BN105" s="168" t="str">
        <f t="shared" ca="1" si="355"/>
        <v>-</v>
      </c>
      <c r="BO105" s="168" t="str">
        <f t="shared" ca="1" si="355"/>
        <v>-</v>
      </c>
      <c r="BP105" s="168" t="str">
        <f t="shared" ca="1" si="355"/>
        <v>-</v>
      </c>
      <c r="BQ105" s="168" t="str">
        <f t="shared" ca="1" si="355"/>
        <v>-</v>
      </c>
      <c r="BR105" s="168" t="str">
        <f t="shared" ca="1" si="355"/>
        <v>-</v>
      </c>
      <c r="BS105" s="168" t="str">
        <f t="shared" ca="1" si="355"/>
        <v>-</v>
      </c>
      <c r="BT105" s="168" t="str">
        <f t="shared" ca="1" si="355"/>
        <v>-</v>
      </c>
      <c r="BU105" s="168" t="str">
        <f t="shared" ca="1" si="355"/>
        <v>-</v>
      </c>
      <c r="BV105" s="168" t="str">
        <f t="shared" ca="1" si="355"/>
        <v>-</v>
      </c>
      <c r="BW105" s="166" t="str" cm="1">
        <f t="array" aca="1" ref="BW105" ca="1">INDEX(i.rev,$K105,BW$15)</f>
        <v>-</v>
      </c>
      <c r="BX105" s="166" t="str" cm="1">
        <f t="array" aca="1" ref="BX105" ca="1">INDEX(i.rev,$K105,BX$15)</f>
        <v>-</v>
      </c>
      <c r="BY105" s="166" t="str" cm="1">
        <f t="array" aca="1" ref="BY105" ca="1">INDEX(i.rev,$K105,BY$15)</f>
        <v>-</v>
      </c>
      <c r="BZ105" s="166" t="str" cm="1">
        <f t="array" aca="1" ref="BZ105" ca="1">INDEX(i.rev,$K105,BZ$15)</f>
        <v>-</v>
      </c>
      <c r="CA105" s="166" t="str" cm="1">
        <f t="array" aca="1" ref="CA105" ca="1">INDEX(i.rev,$K105,CA$15)</f>
        <v>-</v>
      </c>
      <c r="CB105" s="166" t="str" cm="1">
        <f t="array" aca="1" ref="CB105" ca="1">INDEX(i.rev,$K105,CB$15)</f>
        <v>-</v>
      </c>
      <c r="CC105" s="166" t="str" cm="1">
        <f t="array" aca="1" ref="CC105" ca="1">INDEX(i.rev,$K105,CC$15)</f>
        <v>-</v>
      </c>
      <c r="CD105" s="166" t="str" cm="1">
        <f t="array" aca="1" ref="CD105" ca="1">INDEX(i.rev,$K105,CD$15)</f>
        <v>-</v>
      </c>
      <c r="CE105" s="166" t="str" cm="1">
        <f t="array" aca="1" ref="CE105" ca="1">INDEX(i.rev,$K105,CE$15)</f>
        <v>-</v>
      </c>
      <c r="CF105" s="166" t="str" cm="1">
        <f t="array" aca="1" ref="CF105" ca="1">INDEX(i.rev,$K105,CF$15)</f>
        <v>-</v>
      </c>
      <c r="CG105" s="10"/>
      <c r="CH105" s="168" t="str">
        <f t="shared" ca="1" si="362"/>
        <v>-</v>
      </c>
      <c r="CI105" s="168" t="str">
        <f t="shared" ca="1" si="362"/>
        <v>-</v>
      </c>
      <c r="CJ105" s="168" t="str">
        <f t="shared" ca="1" si="362"/>
        <v>-</v>
      </c>
      <c r="CK105" s="168" t="str">
        <f t="shared" ca="1" si="362"/>
        <v>-</v>
      </c>
      <c r="CL105" s="168" t="str">
        <f t="shared" ca="1" si="362"/>
        <v>-</v>
      </c>
      <c r="CM105" s="168" t="str">
        <f t="shared" ca="1" si="362"/>
        <v>-</v>
      </c>
      <c r="CN105" s="168" t="str">
        <f t="shared" ca="1" si="362"/>
        <v>-</v>
      </c>
      <c r="CO105" s="168" t="str">
        <f t="shared" ca="1" si="362"/>
        <v>-</v>
      </c>
      <c r="CP105" s="168">
        <f t="shared" ca="1" si="362"/>
        <v>1</v>
      </c>
      <c r="CQ105" s="168">
        <f t="shared" ca="1" si="362"/>
        <v>1</v>
      </c>
      <c r="CR105" s="168">
        <f t="shared" ca="1" si="362"/>
        <v>0</v>
      </c>
      <c r="CS105" s="168" t="str">
        <f t="shared" ca="1" si="362"/>
        <v>-</v>
      </c>
      <c r="CT105" s="168" t="str">
        <f t="shared" ca="1" si="362"/>
        <v>-</v>
      </c>
      <c r="CU105" s="168" t="str">
        <f t="shared" ca="1" si="362"/>
        <v>-</v>
      </c>
      <c r="CV105" s="168" t="str">
        <f t="shared" ca="1" si="362"/>
        <v>-</v>
      </c>
      <c r="CW105" s="168" t="str">
        <f t="shared" ca="1" si="362"/>
        <v>-</v>
      </c>
      <c r="CX105" s="168" t="str">
        <f t="shared" ca="1" si="359"/>
        <v>-</v>
      </c>
      <c r="CY105" s="168" t="str">
        <f t="shared" ca="1" si="359"/>
        <v>-</v>
      </c>
      <c r="CZ105" s="168">
        <f t="shared" ca="1" si="359"/>
        <v>0</v>
      </c>
      <c r="DA105" s="168" t="str">
        <f t="shared" ca="1" si="359"/>
        <v>-</v>
      </c>
      <c r="DB105" s="168" t="str">
        <f t="shared" ca="1" si="359"/>
        <v>-</v>
      </c>
      <c r="DC105" s="168" t="str">
        <f t="shared" ca="1" si="359"/>
        <v>-</v>
      </c>
      <c r="DD105" s="168" t="str">
        <f t="shared" ca="1" si="359"/>
        <v>-</v>
      </c>
      <c r="DE105" s="168" t="str">
        <f t="shared" ca="1" si="359"/>
        <v>-</v>
      </c>
      <c r="DF105" s="168">
        <f t="shared" ca="1" si="359"/>
        <v>0</v>
      </c>
      <c r="DG105" s="168">
        <f t="shared" ca="1" si="359"/>
        <v>0</v>
      </c>
      <c r="DH105" s="168">
        <f t="shared" ca="1" si="359"/>
        <v>0</v>
      </c>
      <c r="DI105" s="168">
        <f t="shared" ca="1" si="357"/>
        <v>0</v>
      </c>
      <c r="DJ105" s="168">
        <f t="shared" ca="1" si="357"/>
        <v>0</v>
      </c>
      <c r="DK105" s="168">
        <f t="shared" ca="1" si="357"/>
        <v>0</v>
      </c>
      <c r="DL105" s="168">
        <f t="shared" ca="1" si="357"/>
        <v>0</v>
      </c>
      <c r="DM105" s="168" t="str">
        <f t="shared" ca="1" si="357"/>
        <v>-</v>
      </c>
      <c r="DN105" s="168" t="str">
        <f t="shared" ca="1" si="357"/>
        <v>-</v>
      </c>
      <c r="DO105" s="168" t="str">
        <f t="shared" ca="1" si="357"/>
        <v>-</v>
      </c>
      <c r="DP105" s="168" t="str">
        <f t="shared" ca="1" si="357"/>
        <v>-</v>
      </c>
      <c r="DQ105" s="168" t="str">
        <f t="shared" ca="1" si="357"/>
        <v>-</v>
      </c>
      <c r="DR105" s="168" t="str">
        <f t="shared" ca="1" si="357"/>
        <v>-</v>
      </c>
      <c r="DS105" s="168" t="str">
        <f t="shared" ca="1" si="357"/>
        <v>-</v>
      </c>
      <c r="DT105" s="168" t="str">
        <f t="shared" ca="1" si="358"/>
        <v>-</v>
      </c>
      <c r="DU105" s="168" t="str">
        <f t="shared" ca="1" si="358"/>
        <v>-</v>
      </c>
      <c r="DV105" s="168" t="str">
        <f t="shared" ca="1" si="358"/>
        <v>-</v>
      </c>
      <c r="DW105" s="168" t="str">
        <f t="shared" ca="1" si="358"/>
        <v>-</v>
      </c>
      <c r="DX105" s="10"/>
      <c r="DY105" s="168">
        <f t="shared" ca="1" si="358"/>
        <v>1</v>
      </c>
      <c r="DZ105" s="168" t="str">
        <f t="shared" ca="1" si="358"/>
        <v>-</v>
      </c>
      <c r="EA105" s="168" t="str">
        <f t="shared" ca="1" si="358"/>
        <v>-</v>
      </c>
      <c r="EB105" s="168" t="str">
        <f t="shared" ca="1" si="358"/>
        <v>-</v>
      </c>
      <c r="EC105" s="168" t="str">
        <f t="shared" ca="1" si="358"/>
        <v>-</v>
      </c>
      <c r="ED105" s="168" t="b">
        <f t="shared" ca="1" si="358"/>
        <v>0</v>
      </c>
      <c r="EE105" s="168" t="str">
        <f t="shared" ca="1" si="358"/>
        <v>-</v>
      </c>
      <c r="EF105" s="168">
        <f t="shared" ca="1" si="358"/>
        <v>0</v>
      </c>
      <c r="EG105" s="168" t="str">
        <f t="shared" ca="1" si="358"/>
        <v>-</v>
      </c>
      <c r="EH105" s="166" cm="1">
        <f t="array" aca="1" ref="EH105" ca="1">INDEX(i.rev,$K105,EH$15)</f>
        <v>1</v>
      </c>
      <c r="EI105" s="168">
        <f t="shared" ca="1" si="347"/>
        <v>0</v>
      </c>
      <c r="EJ105" s="168">
        <f t="shared" ca="1" si="347"/>
        <v>1</v>
      </c>
      <c r="EK105" s="168">
        <f t="shared" ca="1" si="347"/>
        <v>0</v>
      </c>
      <c r="EL105" s="168">
        <f t="shared" ca="1" si="347"/>
        <v>1</v>
      </c>
      <c r="EM105" s="168">
        <f t="shared" ca="1" si="347"/>
        <v>1</v>
      </c>
      <c r="EN105" s="168">
        <f t="shared" ca="1" si="347"/>
        <v>1</v>
      </c>
      <c r="EO105" s="168">
        <f t="shared" ca="1" si="347"/>
        <v>0</v>
      </c>
      <c r="EP105" s="168">
        <f t="shared" ca="1" si="347"/>
        <v>0</v>
      </c>
      <c r="EQ105" s="168">
        <f t="shared" ca="1" si="347"/>
        <v>0</v>
      </c>
      <c r="ER105" s="168">
        <f t="shared" ca="1" si="347"/>
        <v>0</v>
      </c>
      <c r="ES105" s="168">
        <f t="shared" ca="1" si="347"/>
        <v>0</v>
      </c>
      <c r="ET105" s="168">
        <f t="shared" ca="1" si="347"/>
        <v>0</v>
      </c>
      <c r="EU105" s="168">
        <f t="shared" ca="1" si="347"/>
        <v>0</v>
      </c>
      <c r="EV105" s="168">
        <f t="shared" ca="1" si="347"/>
        <v>0</v>
      </c>
      <c r="EW105" s="168">
        <f t="shared" ca="1" si="347"/>
        <v>0</v>
      </c>
      <c r="EX105" s="168">
        <f t="shared" ca="1" si="347"/>
        <v>0</v>
      </c>
      <c r="EY105" s="166" cm="1">
        <f t="array" aca="1" ref="EY105" ca="1">INDEX(i.rev,$K105,EY$15)</f>
        <v>0</v>
      </c>
      <c r="EZ105" s="168">
        <f t="shared" ca="1" si="297"/>
        <v>0</v>
      </c>
      <c r="FA105" s="166" cm="1">
        <f t="array" aca="1" ref="FA105" ca="1">INDEX(i.rev,$K105,FA$15)</f>
        <v>1</v>
      </c>
      <c r="FB105" s="168">
        <f t="shared" ca="1" si="366"/>
        <v>0</v>
      </c>
      <c r="FC105" s="168">
        <f t="shared" ca="1" si="366"/>
        <v>0</v>
      </c>
      <c r="FD105" s="168">
        <f t="shared" ca="1" si="366"/>
        <v>0</v>
      </c>
      <c r="FE105" s="168">
        <f t="shared" ca="1" si="366"/>
        <v>0</v>
      </c>
      <c r="FF105" s="168">
        <f t="shared" ca="1" si="366"/>
        <v>0</v>
      </c>
      <c r="FG105" s="168">
        <f t="shared" ca="1" si="366"/>
        <v>0</v>
      </c>
      <c r="FH105" s="168">
        <f t="shared" ca="1" si="366"/>
        <v>0</v>
      </c>
      <c r="FI105" s="10">
        <f t="shared" si="368"/>
        <v>0.6</v>
      </c>
      <c r="FJ105" s="168" t="str">
        <f t="shared" ca="1" si="363"/>
        <v>-</v>
      </c>
      <c r="FK105" s="168" t="str">
        <f t="shared" ca="1" si="363"/>
        <v>-</v>
      </c>
      <c r="FL105" s="199" t="b">
        <f>TRUE</f>
        <v>1</v>
      </c>
      <c r="FM105" s="201">
        <f t="shared" si="351"/>
        <v>21</v>
      </c>
      <c r="FN105" s="168" t="str">
        <f t="shared" ca="1" si="321"/>
        <v>-</v>
      </c>
      <c r="FO105" s="166" t="b">
        <f t="shared" si="223"/>
        <v>0</v>
      </c>
      <c r="FP105" s="166" t="b">
        <f t="shared" si="223"/>
        <v>0</v>
      </c>
      <c r="FQ105" s="166" t="b">
        <f t="shared" si="223"/>
        <v>1</v>
      </c>
      <c r="FR105" s="168">
        <f t="shared" ca="1" si="366"/>
        <v>0</v>
      </c>
      <c r="FS105" s="166">
        <f t="shared" ca="1" si="224"/>
        <v>1</v>
      </c>
      <c r="FT105" s="166">
        <f t="shared" ca="1" si="224"/>
        <v>1</v>
      </c>
      <c r="FU105" s="168" t="str">
        <f t="shared" ca="1" si="366"/>
        <v>-</v>
      </c>
      <c r="FV105" s="168" t="str">
        <f t="shared" ca="1" si="366"/>
        <v>-</v>
      </c>
      <c r="FW105" s="168" t="str">
        <f t="shared" ca="1" si="366"/>
        <v>-</v>
      </c>
      <c r="FX105" s="168" t="str">
        <f t="shared" ca="1" si="366"/>
        <v>-</v>
      </c>
      <c r="FY105" s="168" t="str">
        <f t="shared" ca="1" si="366"/>
        <v>-</v>
      </c>
      <c r="FZ105" s="168" t="str">
        <f t="shared" ca="1" si="366"/>
        <v>-</v>
      </c>
      <c r="GA105" s="168" t="str">
        <f t="shared" ca="1" si="366"/>
        <v>-</v>
      </c>
      <c r="GB105" s="168" t="str">
        <f t="shared" ca="1" si="366"/>
        <v>-</v>
      </c>
      <c r="GC105" s="168" t="str">
        <f t="shared" ca="1" si="366"/>
        <v>-</v>
      </c>
      <c r="GD105" s="168" t="b">
        <f t="shared" ca="1" si="366"/>
        <v>1</v>
      </c>
      <c r="GE105" s="168" t="str">
        <f t="shared" ca="1" si="366"/>
        <v>-</v>
      </c>
      <c r="GF105" s="168" t="str">
        <f t="shared" ca="1" si="366"/>
        <v>-</v>
      </c>
      <c r="GG105" s="168" t="str">
        <f t="shared" ca="1" si="361"/>
        <v>-</v>
      </c>
      <c r="GH105" s="168" t="str">
        <f t="shared" ca="1" si="361"/>
        <v>-</v>
      </c>
      <c r="GI105" s="168" t="str">
        <f t="shared" ca="1" si="361"/>
        <v>-</v>
      </c>
      <c r="GJ105" s="168" t="str">
        <f t="shared" ca="1" si="361"/>
        <v>-</v>
      </c>
      <c r="GK105" s="168" t="str">
        <f t="shared" ca="1" si="361"/>
        <v>-</v>
      </c>
      <c r="GL105" s="168" t="str">
        <f t="shared" ca="1" si="361"/>
        <v>-</v>
      </c>
      <c r="GM105" s="168" t="str">
        <f t="shared" ca="1" si="361"/>
        <v>-</v>
      </c>
      <c r="GN105" s="168" t="str">
        <f t="shared" ca="1" si="361"/>
        <v>-</v>
      </c>
      <c r="GO105" s="168" t="str">
        <f t="shared" ca="1" si="361"/>
        <v>-</v>
      </c>
      <c r="GP105" s="168" t="str">
        <f t="shared" ca="1" si="361"/>
        <v>-</v>
      </c>
      <c r="GQ105" s="168" t="str">
        <f t="shared" ca="1" si="361"/>
        <v>-</v>
      </c>
      <c r="GR105" s="168" t="str">
        <f t="shared" ca="1" si="361"/>
        <v>-</v>
      </c>
      <c r="GS105" s="168">
        <f t="shared" ca="1" si="361"/>
        <v>500</v>
      </c>
      <c r="GT105" s="168">
        <f t="shared" ca="1" si="361"/>
        <v>500</v>
      </c>
      <c r="GU105" s="168" t="str">
        <f t="shared" ca="1" si="361"/>
        <v>-</v>
      </c>
      <c r="GV105" s="168" t="str">
        <f t="shared" ca="1" si="361"/>
        <v>-</v>
      </c>
      <c r="GW105" s="168" t="str">
        <f t="shared" ca="1" si="338"/>
        <v>-</v>
      </c>
      <c r="GX105" s="193" t="b">
        <v>1</v>
      </c>
      <c r="GY105" s="193">
        <v>0</v>
      </c>
      <c r="GZ105" s="193">
        <v>30</v>
      </c>
      <c r="HA105" s="193">
        <v>30</v>
      </c>
      <c r="HB105" s="193">
        <v>0</v>
      </c>
      <c r="HC105" s="193">
        <v>0</v>
      </c>
      <c r="HD105" s="193">
        <v>30</v>
      </c>
      <c r="HE105" s="193">
        <v>0</v>
      </c>
      <c r="HF105" s="193">
        <v>0</v>
      </c>
      <c r="HG105" s="193">
        <v>30</v>
      </c>
      <c r="HH105" s="193">
        <v>30</v>
      </c>
      <c r="HI105" s="193">
        <v>0</v>
      </c>
      <c r="HJ105" s="193">
        <v>0</v>
      </c>
      <c r="HK105" s="193">
        <v>0</v>
      </c>
      <c r="HL105" s="193">
        <v>0</v>
      </c>
      <c r="HM105" s="193">
        <v>0</v>
      </c>
      <c r="HN105" s="193">
        <v>131.36000000000001</v>
      </c>
      <c r="HO105" s="193">
        <v>0</v>
      </c>
      <c r="HP105" s="193">
        <v>131.36000000000001</v>
      </c>
      <c r="HQ105" s="193">
        <v>131.36000000000001</v>
      </c>
      <c r="HR105" s="193">
        <v>0</v>
      </c>
      <c r="HS105" s="193">
        <v>131.36000000000001</v>
      </c>
      <c r="HT105" s="193">
        <v>131.36000000000001</v>
      </c>
      <c r="HU105" s="193">
        <v>0</v>
      </c>
      <c r="HV105" s="193">
        <v>0</v>
      </c>
      <c r="HW105" s="193">
        <v>131.36000000000001</v>
      </c>
      <c r="HX105" s="193">
        <v>131.36000000000001</v>
      </c>
      <c r="HY105" s="193">
        <v>89.55</v>
      </c>
      <c r="HZ105" s="193">
        <v>131.36000000000001</v>
      </c>
      <c r="IA105" s="193">
        <v>89.55</v>
      </c>
      <c r="IB105" s="193">
        <v>150</v>
      </c>
      <c r="IC105" s="193">
        <v>150</v>
      </c>
      <c r="ID105" s="193">
        <v>0</v>
      </c>
      <c r="IE105" s="193">
        <v>0</v>
      </c>
      <c r="IF105" s="193">
        <v>150</v>
      </c>
      <c r="IG105" s="193">
        <v>0</v>
      </c>
      <c r="IH105" s="193">
        <v>0</v>
      </c>
      <c r="II105" s="193">
        <v>150</v>
      </c>
      <c r="IJ105" s="193">
        <v>150</v>
      </c>
      <c r="IK105" s="193">
        <v>0</v>
      </c>
      <c r="IL105" s="193">
        <v>0</v>
      </c>
      <c r="IM105" s="193">
        <v>0</v>
      </c>
      <c r="IN105" s="193">
        <v>0</v>
      </c>
      <c r="IO105" s="193">
        <v>0</v>
      </c>
      <c r="IP105" s="193">
        <v>0</v>
      </c>
      <c r="IQ105" s="193">
        <v>0</v>
      </c>
      <c r="IR105" s="193">
        <v>0</v>
      </c>
      <c r="IS105" s="193">
        <v>0</v>
      </c>
      <c r="IT105" s="193">
        <v>0</v>
      </c>
      <c r="IU105" s="193">
        <v>0</v>
      </c>
      <c r="IV105" s="193">
        <v>0</v>
      </c>
      <c r="IW105" s="193">
        <v>0</v>
      </c>
      <c r="IX105" s="193">
        <v>0</v>
      </c>
      <c r="IY105" s="193">
        <v>0</v>
      </c>
      <c r="IZ105" s="10"/>
      <c r="JA105" s="166">
        <f t="shared" ca="1" si="229"/>
        <v>4.4999999999999998E-2</v>
      </c>
      <c r="JB105" s="166">
        <f t="shared" ca="1" si="230"/>
        <v>4.4999999999999998E-2</v>
      </c>
      <c r="JC105" s="168">
        <f t="shared" ca="1" si="356"/>
        <v>1</v>
      </c>
      <c r="JD105" s="168">
        <f t="shared" ca="1" si="356"/>
        <v>0</v>
      </c>
      <c r="JE105" s="168">
        <f t="shared" ca="1" si="356"/>
        <v>1</v>
      </c>
      <c r="JF105" s="168">
        <f t="shared" ca="1" si="356"/>
        <v>1</v>
      </c>
      <c r="JG105" s="168">
        <f t="shared" ca="1" si="356"/>
        <v>0</v>
      </c>
      <c r="JH105" s="199">
        <v>50</v>
      </c>
      <c r="JI105" s="199">
        <v>50</v>
      </c>
      <c r="JJ105" s="199">
        <v>50</v>
      </c>
      <c r="JK105" s="199">
        <v>50</v>
      </c>
      <c r="JL105" s="166">
        <f t="shared" ca="1" si="299"/>
        <v>1</v>
      </c>
      <c r="JM105" s="166">
        <f t="shared" ca="1" si="300"/>
        <v>1</v>
      </c>
      <c r="JN105" s="166">
        <f t="shared" ca="1" si="301"/>
        <v>1</v>
      </c>
      <c r="JO105" s="166">
        <f t="shared" ca="1" si="232"/>
        <v>1</v>
      </c>
      <c r="JP105" s="166">
        <f t="shared" ca="1" si="232"/>
        <v>1</v>
      </c>
      <c r="JQ105" s="168">
        <f t="shared" ca="1" si="356"/>
        <v>1</v>
      </c>
      <c r="JR105" s="10"/>
      <c r="JS105" s="168">
        <f t="shared" ca="1" si="356"/>
        <v>1</v>
      </c>
      <c r="JT105" s="166">
        <f t="shared" ca="1" si="233"/>
        <v>0.85</v>
      </c>
      <c r="JU105" s="168">
        <f t="shared" ca="1" si="356"/>
        <v>1</v>
      </c>
      <c r="JV105" s="168">
        <f t="shared" ca="1" si="356"/>
        <v>1</v>
      </c>
      <c r="JW105" s="168">
        <f t="shared" ca="1" si="356"/>
        <v>1</v>
      </c>
      <c r="JX105" s="168">
        <f t="shared" ca="1" si="356"/>
        <v>1</v>
      </c>
      <c r="JY105" s="168">
        <f t="shared" ca="1" si="356"/>
        <v>1</v>
      </c>
      <c r="JZ105" s="168">
        <f t="shared" ca="1" si="356"/>
        <v>1</v>
      </c>
      <c r="KA105" s="166">
        <f t="shared" ca="1" si="234"/>
        <v>0.85</v>
      </c>
      <c r="KB105" s="166">
        <f t="shared" ca="1" si="235"/>
        <v>1</v>
      </c>
      <c r="KC105" s="166">
        <f t="shared" ca="1" si="236"/>
        <v>1</v>
      </c>
      <c r="KD105" s="166" t="str">
        <f t="shared" ca="1" si="237"/>
        <v>-</v>
      </c>
      <c r="KE105" s="166" t="str">
        <f t="shared" ca="1" si="238"/>
        <v>-</v>
      </c>
      <c r="KF105" s="166" t="str">
        <f t="shared" ca="1" si="239"/>
        <v>-</v>
      </c>
      <c r="KG105" s="166" t="b">
        <f t="shared" ca="1" si="240"/>
        <v>0</v>
      </c>
      <c r="KH105" s="168">
        <f t="shared" ca="1" si="356"/>
        <v>0</v>
      </c>
      <c r="KI105" s="27">
        <v>0</v>
      </c>
    </row>
    <row r="106" spans="1:295" s="148" customFormat="1" outlineLevel="1">
      <c r="A106" s="126">
        <f t="shared" si="350"/>
        <v>101</v>
      </c>
      <c r="B106" s="126">
        <f t="shared" si="292"/>
        <v>13</v>
      </c>
      <c r="C106" s="148">
        <v>104</v>
      </c>
      <c r="D106" s="148" t="s">
        <v>884</v>
      </c>
      <c r="E106" s="148" t="b">
        <v>1</v>
      </c>
      <c r="F106" s="148" t="b">
        <v>0</v>
      </c>
      <c r="G106" s="148" t="b">
        <f t="shared" si="365"/>
        <v>1</v>
      </c>
      <c r="H106" s="144">
        <v>3</v>
      </c>
      <c r="I106" s="32">
        <v>2</v>
      </c>
      <c r="J106" s="144">
        <f t="shared" ca="1" si="369"/>
        <v>1</v>
      </c>
      <c r="K106" s="144">
        <f t="shared" ca="1" si="369"/>
        <v>1</v>
      </c>
      <c r="L106" s="144">
        <f t="shared" ca="1" si="369"/>
        <v>1</v>
      </c>
      <c r="M106" s="144">
        <f t="shared" ca="1" si="369"/>
        <v>1</v>
      </c>
      <c r="N106" s="144">
        <f t="shared" ca="1" si="369"/>
        <v>1</v>
      </c>
      <c r="O106" s="144">
        <f t="shared" ca="1" si="369"/>
        <v>1</v>
      </c>
      <c r="P106" s="144">
        <f t="shared" ca="1" si="369"/>
        <v>1</v>
      </c>
      <c r="Q106" s="144">
        <f t="shared" ca="1" si="369"/>
        <v>1</v>
      </c>
      <c r="R106" s="144">
        <f t="shared" ca="1" si="369"/>
        <v>2</v>
      </c>
      <c r="S106" s="144">
        <f t="shared" ca="1" si="369"/>
        <v>1</v>
      </c>
      <c r="T106" s="144">
        <f t="shared" ca="1" si="369"/>
        <v>2</v>
      </c>
      <c r="U106" s="144">
        <f t="shared" ca="1" si="369"/>
        <v>1</v>
      </c>
      <c r="V106" s="144">
        <f t="shared" ca="1" si="369"/>
        <v>1</v>
      </c>
      <c r="W106" s="144">
        <f t="shared" ca="1" si="369"/>
        <v>1</v>
      </c>
      <c r="X106" s="144">
        <f t="shared" ca="1" si="369"/>
        <v>1</v>
      </c>
      <c r="Y106" s="144">
        <f t="shared" ca="1" si="369"/>
        <v>1</v>
      </c>
      <c r="AA106" s="162" t="str" cm="1">
        <f t="array" aca="1" ref="AA106" ca="1">TEXT(LEFT(OFFSET(AA106,-1,0),5)+1,"00000")&amp;MID(OFFSET(AA106,-1,0),6,FIND(" ",OFFSET(AA106,-1,0),7)-5)
&amp;INDEX(DataMaster!$B$10:$B$12,$I106)&amp;IF($J106=1,""," Risk"&amp;INDEX(i.risk_aversion,$J106,1))&amp;IF($K106=1,""," REV"&amp;INDEX(DataMaster!$B$54:$B$58,$K106))&amp;IF($L106=1,""," Minroe"&amp;INDEX(minroe,$L106))&amp;IF($M106=1,""," Overdraw"&amp;INDEX(overdraw,$M106))
&amp;IF($N106=1,""," Mach"&amp;INDEX(i.mach_option,$N106))
&amp;IF($O106=1,""," Interest"&amp;INDEX(i.interest_rate,$O106))&amp;IF($P106=1,""," Opp cost"&amp;INDEX(i.opp_cost_capital,$P106))&amp;IF($Q106=1,""," Casual_ub"&amp;INDEX(i.casual_ub,$Q106))&amp;IF($R106=1,""," Cropgraze"&amp;INDEX(i.cropgraze_inc,$R106))
&amp;IF($S106=1,""," Yield"&amp;INDEX(i.all_rot_yield,$S106))&amp;IF($T106=1,""," Pasture"&amp;INDEX(i.pasture_prod,$T106))&amp;IF($U106=1,""," Scan"&amp;INDEX(i.scan,$U106))
&amp;IF($JL106=1,""," WP"&amp;TEXT($JL106*100,"000p"))&amp;IF($JM106=1,""," MP"&amp;TEXT($JM106*100,"000p"))&amp;IF($JN106=1,""," GP"&amp;TEXT($JN106*100,"000p"))&amp;IF($JO106=1,""," Can"&amp;TEXT($JO106*100,"000p"))
&amp;" (F"&amp;3+IFERROR(1*$CH106,0)+IFERROR(1*$CI106,0)&amp;3-IFERROR(1*NOT($CK106),0)&amp;"N"&amp;$CP106&amp;$CQ106&amp;")"
&amp;IFERROR(" pas%"&amp;FK106/2130*100,"")&amp;IFERROR(" SR "&amp;FM106/1,"")&amp;IFERROR(" Sup "&amp;FN106/1,"")&amp;IF(JH106=50," 50 percentile prices","")&amp;IFERROR(" Min_sale_age_"&amp;GV106/1,"")&amp;IF($GX106=TRUE," Rot_constrained","")</f>
        <v>612840032 DSP CropgrazeFALSE Pasture0.85 (F33N11) SR 26.25 50 percentile prices Rot_constrained</v>
      </c>
      <c r="AB106" s="10" t="str">
        <f ca="1">IF(COUNTIF(AA$5:AA106,AA106)=1,"-","Dup")</f>
        <v>-</v>
      </c>
      <c r="AC106" s="10"/>
      <c r="AD106" s="167" t="b">
        <v>0</v>
      </c>
      <c r="AE106" s="167" t="b">
        <v>0</v>
      </c>
      <c r="AF106" s="167" t="b">
        <v>0</v>
      </c>
      <c r="AG106" s="167" t="b">
        <v>0</v>
      </c>
      <c r="AH106" s="167" t="b">
        <v>0</v>
      </c>
      <c r="AI106" s="167" t="b">
        <v>1</v>
      </c>
      <c r="AJ106" s="10"/>
      <c r="AK106" s="166" t="b">
        <f t="shared" si="354"/>
        <v>0</v>
      </c>
      <c r="AL106" s="166" t="str">
        <f t="shared" si="354"/>
        <v>-</v>
      </c>
      <c r="AM106" s="166" t="b">
        <f t="shared" si="354"/>
        <v>0</v>
      </c>
      <c r="AN106" s="166" t="b">
        <f t="shared" si="354"/>
        <v>1</v>
      </c>
      <c r="AO106" s="166" t="b">
        <f t="shared" si="354"/>
        <v>0</v>
      </c>
      <c r="AP106" s="166" t="b">
        <f t="shared" si="354"/>
        <v>0</v>
      </c>
      <c r="AQ106" s="166">
        <f t="shared" ca="1" si="215"/>
        <v>0</v>
      </c>
      <c r="AR106" s="166" t="b">
        <f t="shared" ca="1" si="344"/>
        <v>0</v>
      </c>
      <c r="AS106" s="166" t="b">
        <f t="shared" ca="1" si="344"/>
        <v>0</v>
      </c>
      <c r="AT106" s="166" t="str">
        <f t="shared" ca="1" si="344"/>
        <v>-</v>
      </c>
      <c r="AU106" s="166" t="str">
        <f t="shared" ca="1" si="344"/>
        <v>-</v>
      </c>
      <c r="AV106" s="166" t="str">
        <f t="shared" ca="1" si="344"/>
        <v>-</v>
      </c>
      <c r="AW106" s="10"/>
      <c r="AX106" s="166" t="b">
        <f t="shared" si="217"/>
        <v>1</v>
      </c>
      <c r="AY106" s="168" t="b">
        <f t="shared" ca="1" si="355"/>
        <v>1</v>
      </c>
      <c r="AZ106" s="168" t="b">
        <f t="shared" ca="1" si="355"/>
        <v>1</v>
      </c>
      <c r="BA106" s="167">
        <f t="shared" si="261"/>
        <v>3208</v>
      </c>
      <c r="BB106" s="168" t="str">
        <f t="shared" ca="1" si="355"/>
        <v>-</v>
      </c>
      <c r="BC106" s="168" t="str">
        <f t="shared" ca="1" si="355"/>
        <v>-</v>
      </c>
      <c r="BD106" s="168" t="str">
        <f t="shared" ca="1" si="355"/>
        <v>-</v>
      </c>
      <c r="BE106" s="168" t="str">
        <f t="shared" ca="1" si="355"/>
        <v>-</v>
      </c>
      <c r="BF106" s="168" t="str">
        <f t="shared" ca="1" si="355"/>
        <v>-</v>
      </c>
      <c r="BG106" s="168">
        <f t="shared" ca="1" si="355"/>
        <v>1</v>
      </c>
      <c r="BH106" s="168">
        <f t="shared" ca="1" si="355"/>
        <v>1</v>
      </c>
      <c r="BI106" s="168" t="str">
        <f t="shared" ca="1" si="355"/>
        <v>-</v>
      </c>
      <c r="BJ106" s="168" t="str">
        <f t="shared" ca="1" si="355"/>
        <v>-</v>
      </c>
      <c r="BK106" s="10"/>
      <c r="BL106" s="168" t="str">
        <f t="shared" ca="1" si="355"/>
        <v>-</v>
      </c>
      <c r="BM106" s="168" t="str">
        <f t="shared" ca="1" si="355"/>
        <v>-</v>
      </c>
      <c r="BN106" s="168" t="str">
        <f t="shared" ca="1" si="355"/>
        <v>-</v>
      </c>
      <c r="BO106" s="168" t="str">
        <f t="shared" ca="1" si="355"/>
        <v>-</v>
      </c>
      <c r="BP106" s="168" t="str">
        <f t="shared" ca="1" si="355"/>
        <v>-</v>
      </c>
      <c r="BQ106" s="168" t="str">
        <f t="shared" ca="1" si="355"/>
        <v>-</v>
      </c>
      <c r="BR106" s="168" t="str">
        <f t="shared" ca="1" si="355"/>
        <v>-</v>
      </c>
      <c r="BS106" s="168" t="str">
        <f t="shared" ca="1" si="355"/>
        <v>-</v>
      </c>
      <c r="BT106" s="168" t="str">
        <f t="shared" ca="1" si="355"/>
        <v>-</v>
      </c>
      <c r="BU106" s="168" t="str">
        <f t="shared" ca="1" si="355"/>
        <v>-</v>
      </c>
      <c r="BV106" s="168" t="str">
        <f t="shared" ca="1" si="355"/>
        <v>-</v>
      </c>
      <c r="BW106" s="166" t="str" cm="1">
        <f t="array" aca="1" ref="BW106" ca="1">INDEX(i.rev,$K106,BW$15)</f>
        <v>-</v>
      </c>
      <c r="BX106" s="166" t="str" cm="1">
        <f t="array" aca="1" ref="BX106" ca="1">INDEX(i.rev,$K106,BX$15)</f>
        <v>-</v>
      </c>
      <c r="BY106" s="166" t="str" cm="1">
        <f t="array" aca="1" ref="BY106" ca="1">INDEX(i.rev,$K106,BY$15)</f>
        <v>-</v>
      </c>
      <c r="BZ106" s="166" t="str" cm="1">
        <f t="array" aca="1" ref="BZ106" ca="1">INDEX(i.rev,$K106,BZ$15)</f>
        <v>-</v>
      </c>
      <c r="CA106" s="166" t="str" cm="1">
        <f t="array" aca="1" ref="CA106" ca="1">INDEX(i.rev,$K106,CA$15)</f>
        <v>-</v>
      </c>
      <c r="CB106" s="166" t="str" cm="1">
        <f t="array" aca="1" ref="CB106" ca="1">INDEX(i.rev,$K106,CB$15)</f>
        <v>-</v>
      </c>
      <c r="CC106" s="166" t="str" cm="1">
        <f t="array" aca="1" ref="CC106" ca="1">INDEX(i.rev,$K106,CC$15)</f>
        <v>-</v>
      </c>
      <c r="CD106" s="166" t="str" cm="1">
        <f t="array" aca="1" ref="CD106" ca="1">INDEX(i.rev,$K106,CD$15)</f>
        <v>-</v>
      </c>
      <c r="CE106" s="166" t="str" cm="1">
        <f t="array" aca="1" ref="CE106" ca="1">INDEX(i.rev,$K106,CE$15)</f>
        <v>-</v>
      </c>
      <c r="CF106" s="166" t="str" cm="1">
        <f t="array" aca="1" ref="CF106" ca="1">INDEX(i.rev,$K106,CF$15)</f>
        <v>-</v>
      </c>
      <c r="CG106" s="10"/>
      <c r="CH106" s="168" t="str">
        <f t="shared" ca="1" si="362"/>
        <v>-</v>
      </c>
      <c r="CI106" s="168" t="str">
        <f t="shared" ca="1" si="362"/>
        <v>-</v>
      </c>
      <c r="CJ106" s="168" t="str">
        <f t="shared" ca="1" si="362"/>
        <v>-</v>
      </c>
      <c r="CK106" s="168" t="str">
        <f t="shared" ca="1" si="362"/>
        <v>-</v>
      </c>
      <c r="CL106" s="168" t="str">
        <f t="shared" ca="1" si="362"/>
        <v>-</v>
      </c>
      <c r="CM106" s="168" t="str">
        <f t="shared" ca="1" si="362"/>
        <v>-</v>
      </c>
      <c r="CN106" s="168" t="str">
        <f t="shared" ca="1" si="362"/>
        <v>-</v>
      </c>
      <c r="CO106" s="168" t="str">
        <f t="shared" ca="1" si="362"/>
        <v>-</v>
      </c>
      <c r="CP106" s="168">
        <f t="shared" ca="1" si="362"/>
        <v>1</v>
      </c>
      <c r="CQ106" s="168">
        <f t="shared" ca="1" si="362"/>
        <v>1</v>
      </c>
      <c r="CR106" s="168">
        <f t="shared" ca="1" si="362"/>
        <v>0</v>
      </c>
      <c r="CS106" s="168" t="str">
        <f t="shared" ca="1" si="362"/>
        <v>-</v>
      </c>
      <c r="CT106" s="168" t="str">
        <f t="shared" ca="1" si="362"/>
        <v>-</v>
      </c>
      <c r="CU106" s="168" t="str">
        <f t="shared" ca="1" si="362"/>
        <v>-</v>
      </c>
      <c r="CV106" s="168" t="str">
        <f t="shared" ca="1" si="362"/>
        <v>-</v>
      </c>
      <c r="CW106" s="168" t="str">
        <f t="shared" ca="1" si="362"/>
        <v>-</v>
      </c>
      <c r="CX106" s="168" t="str">
        <f t="shared" ca="1" si="359"/>
        <v>-</v>
      </c>
      <c r="CY106" s="168" t="str">
        <f t="shared" ca="1" si="359"/>
        <v>-</v>
      </c>
      <c r="CZ106" s="168">
        <f t="shared" ca="1" si="359"/>
        <v>0</v>
      </c>
      <c r="DA106" s="168" t="str">
        <f t="shared" ca="1" si="359"/>
        <v>-</v>
      </c>
      <c r="DB106" s="168" t="str">
        <f t="shared" ca="1" si="359"/>
        <v>-</v>
      </c>
      <c r="DC106" s="168" t="str">
        <f t="shared" ca="1" si="359"/>
        <v>-</v>
      </c>
      <c r="DD106" s="168" t="str">
        <f t="shared" ca="1" si="359"/>
        <v>-</v>
      </c>
      <c r="DE106" s="168" t="str">
        <f t="shared" ca="1" si="359"/>
        <v>-</v>
      </c>
      <c r="DF106" s="168">
        <f t="shared" ca="1" si="359"/>
        <v>0</v>
      </c>
      <c r="DG106" s="168">
        <f t="shared" ca="1" si="359"/>
        <v>0</v>
      </c>
      <c r="DH106" s="168">
        <f t="shared" ca="1" si="359"/>
        <v>0</v>
      </c>
      <c r="DI106" s="168">
        <f t="shared" ca="1" si="357"/>
        <v>0</v>
      </c>
      <c r="DJ106" s="168">
        <f t="shared" ca="1" si="357"/>
        <v>0</v>
      </c>
      <c r="DK106" s="168">
        <f t="shared" ca="1" si="357"/>
        <v>0</v>
      </c>
      <c r="DL106" s="168">
        <f t="shared" ca="1" si="357"/>
        <v>0</v>
      </c>
      <c r="DM106" s="168" t="str">
        <f t="shared" ca="1" si="357"/>
        <v>-</v>
      </c>
      <c r="DN106" s="168" t="str">
        <f t="shared" ca="1" si="357"/>
        <v>-</v>
      </c>
      <c r="DO106" s="168" t="str">
        <f t="shared" ca="1" si="357"/>
        <v>-</v>
      </c>
      <c r="DP106" s="168" t="str">
        <f t="shared" ca="1" si="357"/>
        <v>-</v>
      </c>
      <c r="DQ106" s="168" t="str">
        <f t="shared" ca="1" si="357"/>
        <v>-</v>
      </c>
      <c r="DR106" s="168" t="str">
        <f t="shared" ca="1" si="357"/>
        <v>-</v>
      </c>
      <c r="DS106" s="168" t="str">
        <f t="shared" ca="1" si="357"/>
        <v>-</v>
      </c>
      <c r="DT106" s="168" t="str">
        <f t="shared" ca="1" si="358"/>
        <v>-</v>
      </c>
      <c r="DU106" s="168" t="str">
        <f t="shared" ca="1" si="358"/>
        <v>-</v>
      </c>
      <c r="DV106" s="168" t="str">
        <f t="shared" ca="1" si="358"/>
        <v>-</v>
      </c>
      <c r="DW106" s="168" t="str">
        <f t="shared" ca="1" si="358"/>
        <v>-</v>
      </c>
      <c r="DX106" s="10"/>
      <c r="DY106" s="168">
        <f t="shared" ca="1" si="358"/>
        <v>1</v>
      </c>
      <c r="DZ106" s="168" t="str">
        <f t="shared" ca="1" si="358"/>
        <v>-</v>
      </c>
      <c r="EA106" s="168" t="str">
        <f t="shared" ca="1" si="358"/>
        <v>-</v>
      </c>
      <c r="EB106" s="168" t="str">
        <f t="shared" ca="1" si="358"/>
        <v>-</v>
      </c>
      <c r="EC106" s="168" t="str">
        <f t="shared" ca="1" si="358"/>
        <v>-</v>
      </c>
      <c r="ED106" s="168" t="b">
        <f t="shared" ca="1" si="358"/>
        <v>0</v>
      </c>
      <c r="EE106" s="168" t="str">
        <f t="shared" ca="1" si="358"/>
        <v>-</v>
      </c>
      <c r="EF106" s="168">
        <f t="shared" ca="1" si="358"/>
        <v>0</v>
      </c>
      <c r="EG106" s="168" t="str">
        <f t="shared" ca="1" si="358"/>
        <v>-</v>
      </c>
      <c r="EH106" s="166" cm="1">
        <f t="array" aca="1" ref="EH106" ca="1">INDEX(i.rev,$K106,EH$15)</f>
        <v>1</v>
      </c>
      <c r="EI106" s="168">
        <f t="shared" ca="1" si="347"/>
        <v>0</v>
      </c>
      <c r="EJ106" s="168">
        <f t="shared" ca="1" si="347"/>
        <v>1</v>
      </c>
      <c r="EK106" s="168">
        <f t="shared" ca="1" si="347"/>
        <v>0</v>
      </c>
      <c r="EL106" s="168">
        <f t="shared" ca="1" si="347"/>
        <v>1</v>
      </c>
      <c r="EM106" s="168">
        <f t="shared" ca="1" si="347"/>
        <v>1</v>
      </c>
      <c r="EN106" s="168">
        <f t="shared" ca="1" si="347"/>
        <v>1</v>
      </c>
      <c r="EO106" s="168">
        <f t="shared" ca="1" si="296"/>
        <v>0</v>
      </c>
      <c r="EP106" s="168">
        <f t="shared" ca="1" si="296"/>
        <v>0</v>
      </c>
      <c r="EQ106" s="168">
        <f t="shared" ca="1" si="296"/>
        <v>0</v>
      </c>
      <c r="ER106" s="168">
        <f t="shared" ca="1" si="296"/>
        <v>0</v>
      </c>
      <c r="ES106" s="168">
        <f t="shared" ca="1" si="296"/>
        <v>0</v>
      </c>
      <c r="ET106" s="168">
        <f t="shared" ca="1" si="296"/>
        <v>0</v>
      </c>
      <c r="EU106" s="168">
        <f t="shared" ca="1" si="296"/>
        <v>0</v>
      </c>
      <c r="EV106" s="168">
        <f t="shared" ca="1" si="296"/>
        <v>0</v>
      </c>
      <c r="EW106" s="168">
        <f t="shared" ca="1" si="296"/>
        <v>0</v>
      </c>
      <c r="EX106" s="168">
        <f t="shared" ca="1" si="296"/>
        <v>0</v>
      </c>
      <c r="EY106" s="166" cm="1">
        <f t="array" aca="1" ref="EY106" ca="1">INDEX(i.rev,$K106,EY$15)</f>
        <v>0</v>
      </c>
      <c r="EZ106" s="168">
        <f t="shared" ca="1" si="297"/>
        <v>0</v>
      </c>
      <c r="FA106" s="166" cm="1">
        <f t="array" aca="1" ref="FA106" ca="1">INDEX(i.rev,$K106,FA$15)</f>
        <v>1</v>
      </c>
      <c r="FB106" s="168">
        <f t="shared" ca="1" si="366"/>
        <v>0</v>
      </c>
      <c r="FC106" s="168">
        <f t="shared" ca="1" si="366"/>
        <v>0</v>
      </c>
      <c r="FD106" s="168">
        <f t="shared" ca="1" si="366"/>
        <v>0</v>
      </c>
      <c r="FE106" s="168">
        <f t="shared" ca="1" si="366"/>
        <v>0</v>
      </c>
      <c r="FF106" s="168">
        <f t="shared" ca="1" si="366"/>
        <v>0</v>
      </c>
      <c r="FG106" s="168">
        <f t="shared" ca="1" si="366"/>
        <v>0</v>
      </c>
      <c r="FH106" s="168">
        <f t="shared" ca="1" si="366"/>
        <v>0</v>
      </c>
      <c r="FI106" s="10">
        <f t="shared" si="368"/>
        <v>0.75</v>
      </c>
      <c r="FJ106" s="168" t="str">
        <f t="shared" ca="1" si="363"/>
        <v>-</v>
      </c>
      <c r="FK106" s="168" t="str">
        <f t="shared" ca="1" si="363"/>
        <v>-</v>
      </c>
      <c r="FL106" s="199" t="b">
        <f>TRUE</f>
        <v>1</v>
      </c>
      <c r="FM106" s="201">
        <f t="shared" si="351"/>
        <v>26.25</v>
      </c>
      <c r="FN106" s="168" t="str">
        <f t="shared" ca="1" si="321"/>
        <v>-</v>
      </c>
      <c r="FO106" s="166" t="b">
        <f t="shared" si="223"/>
        <v>0</v>
      </c>
      <c r="FP106" s="166" t="b">
        <f t="shared" si="223"/>
        <v>0</v>
      </c>
      <c r="FQ106" s="166" t="b">
        <f t="shared" si="223"/>
        <v>1</v>
      </c>
      <c r="FR106" s="168">
        <f t="shared" ca="1" si="366"/>
        <v>0</v>
      </c>
      <c r="FS106" s="166">
        <f t="shared" ca="1" si="224"/>
        <v>1</v>
      </c>
      <c r="FT106" s="166">
        <f t="shared" ca="1" si="224"/>
        <v>1</v>
      </c>
      <c r="FU106" s="168" t="str">
        <f t="shared" ca="1" si="366"/>
        <v>-</v>
      </c>
      <c r="FV106" s="168" t="str">
        <f t="shared" ca="1" si="366"/>
        <v>-</v>
      </c>
      <c r="FW106" s="168" t="str">
        <f t="shared" ca="1" si="366"/>
        <v>-</v>
      </c>
      <c r="FX106" s="168" t="str">
        <f t="shared" ca="1" si="366"/>
        <v>-</v>
      </c>
      <c r="FY106" s="168" t="str">
        <f t="shared" ca="1" si="366"/>
        <v>-</v>
      </c>
      <c r="FZ106" s="168" t="str">
        <f t="shared" ca="1" si="366"/>
        <v>-</v>
      </c>
      <c r="GA106" s="168" t="str">
        <f t="shared" ca="1" si="366"/>
        <v>-</v>
      </c>
      <c r="GB106" s="168" t="str">
        <f t="shared" ca="1" si="366"/>
        <v>-</v>
      </c>
      <c r="GC106" s="168" t="str">
        <f t="shared" ca="1" si="366"/>
        <v>-</v>
      </c>
      <c r="GD106" s="168" t="b">
        <f t="shared" ca="1" si="366"/>
        <v>1</v>
      </c>
      <c r="GE106" s="168" t="str">
        <f t="shared" ca="1" si="366"/>
        <v>-</v>
      </c>
      <c r="GF106" s="168" t="str">
        <f t="shared" ca="1" si="366"/>
        <v>-</v>
      </c>
      <c r="GG106" s="168" t="str">
        <f t="shared" ca="1" si="361"/>
        <v>-</v>
      </c>
      <c r="GH106" s="168" t="str">
        <f t="shared" ca="1" si="361"/>
        <v>-</v>
      </c>
      <c r="GI106" s="168" t="str">
        <f t="shared" ca="1" si="361"/>
        <v>-</v>
      </c>
      <c r="GJ106" s="168" t="str">
        <f t="shared" ca="1" si="361"/>
        <v>-</v>
      </c>
      <c r="GK106" s="168" t="str">
        <f t="shared" ca="1" si="361"/>
        <v>-</v>
      </c>
      <c r="GL106" s="168" t="str">
        <f t="shared" ca="1" si="361"/>
        <v>-</v>
      </c>
      <c r="GM106" s="168" t="str">
        <f t="shared" ca="1" si="361"/>
        <v>-</v>
      </c>
      <c r="GN106" s="168" t="str">
        <f t="shared" ca="1" si="361"/>
        <v>-</v>
      </c>
      <c r="GO106" s="168" t="str">
        <f t="shared" ca="1" si="361"/>
        <v>-</v>
      </c>
      <c r="GP106" s="168" t="str">
        <f t="shared" ca="1" si="361"/>
        <v>-</v>
      </c>
      <c r="GQ106" s="168" t="str">
        <f t="shared" ca="1" si="361"/>
        <v>-</v>
      </c>
      <c r="GR106" s="168" t="str">
        <f t="shared" ca="1" si="361"/>
        <v>-</v>
      </c>
      <c r="GS106" s="168">
        <f t="shared" ca="1" si="361"/>
        <v>500</v>
      </c>
      <c r="GT106" s="168">
        <f t="shared" ca="1" si="361"/>
        <v>500</v>
      </c>
      <c r="GU106" s="168" t="str">
        <f t="shared" ca="1" si="361"/>
        <v>-</v>
      </c>
      <c r="GV106" s="168" t="str">
        <f t="shared" ca="1" si="361"/>
        <v>-</v>
      </c>
      <c r="GW106" s="168" t="str">
        <f t="shared" ca="1" si="338"/>
        <v>-</v>
      </c>
      <c r="GX106" s="193" t="b">
        <v>1</v>
      </c>
      <c r="GY106" s="193">
        <v>0</v>
      </c>
      <c r="GZ106" s="193">
        <v>30</v>
      </c>
      <c r="HA106" s="193">
        <v>30</v>
      </c>
      <c r="HB106" s="193">
        <v>0</v>
      </c>
      <c r="HC106" s="193">
        <v>0</v>
      </c>
      <c r="HD106" s="193">
        <v>30</v>
      </c>
      <c r="HE106" s="193">
        <v>0</v>
      </c>
      <c r="HF106" s="193">
        <v>0</v>
      </c>
      <c r="HG106" s="193">
        <v>30</v>
      </c>
      <c r="HH106" s="193">
        <v>30</v>
      </c>
      <c r="HI106" s="193">
        <v>0</v>
      </c>
      <c r="HJ106" s="193">
        <v>0</v>
      </c>
      <c r="HK106" s="193">
        <v>0</v>
      </c>
      <c r="HL106" s="193">
        <v>0</v>
      </c>
      <c r="HM106" s="193">
        <v>0</v>
      </c>
      <c r="HN106" s="193">
        <v>131.36000000000001</v>
      </c>
      <c r="HO106" s="193">
        <v>0</v>
      </c>
      <c r="HP106" s="193">
        <v>131.36000000000001</v>
      </c>
      <c r="HQ106" s="193">
        <v>131.36000000000001</v>
      </c>
      <c r="HR106" s="193">
        <v>0</v>
      </c>
      <c r="HS106" s="193">
        <v>131.36000000000001</v>
      </c>
      <c r="HT106" s="193">
        <v>131.36000000000001</v>
      </c>
      <c r="HU106" s="193">
        <v>0</v>
      </c>
      <c r="HV106" s="193">
        <v>0</v>
      </c>
      <c r="HW106" s="193">
        <v>131.36000000000001</v>
      </c>
      <c r="HX106" s="193">
        <v>131.36000000000001</v>
      </c>
      <c r="HY106" s="193">
        <v>89.55</v>
      </c>
      <c r="HZ106" s="193">
        <v>131.36000000000001</v>
      </c>
      <c r="IA106" s="193">
        <v>89.55</v>
      </c>
      <c r="IB106" s="193">
        <v>150</v>
      </c>
      <c r="IC106" s="193">
        <v>150</v>
      </c>
      <c r="ID106" s="193">
        <v>0</v>
      </c>
      <c r="IE106" s="193">
        <v>0</v>
      </c>
      <c r="IF106" s="193">
        <v>150</v>
      </c>
      <c r="IG106" s="193">
        <v>0</v>
      </c>
      <c r="IH106" s="193">
        <v>0</v>
      </c>
      <c r="II106" s="193">
        <v>150</v>
      </c>
      <c r="IJ106" s="193">
        <v>150</v>
      </c>
      <c r="IK106" s="193">
        <v>0</v>
      </c>
      <c r="IL106" s="193">
        <v>0</v>
      </c>
      <c r="IM106" s="193">
        <v>0</v>
      </c>
      <c r="IN106" s="193">
        <v>0</v>
      </c>
      <c r="IO106" s="193">
        <v>0</v>
      </c>
      <c r="IP106" s="193">
        <v>0</v>
      </c>
      <c r="IQ106" s="193">
        <v>0</v>
      </c>
      <c r="IR106" s="193">
        <v>0</v>
      </c>
      <c r="IS106" s="193">
        <v>0</v>
      </c>
      <c r="IT106" s="193">
        <v>0</v>
      </c>
      <c r="IU106" s="193">
        <v>0</v>
      </c>
      <c r="IV106" s="193">
        <v>0</v>
      </c>
      <c r="IW106" s="193">
        <v>0</v>
      </c>
      <c r="IX106" s="193">
        <v>0</v>
      </c>
      <c r="IY106" s="193">
        <v>0</v>
      </c>
      <c r="IZ106" s="10"/>
      <c r="JA106" s="166">
        <f t="shared" ca="1" si="229"/>
        <v>4.4999999999999998E-2</v>
      </c>
      <c r="JB106" s="166">
        <f t="shared" ca="1" si="230"/>
        <v>4.4999999999999998E-2</v>
      </c>
      <c r="JC106" s="168">
        <f t="shared" ca="1" si="356"/>
        <v>1</v>
      </c>
      <c r="JD106" s="168">
        <f t="shared" ca="1" si="356"/>
        <v>0</v>
      </c>
      <c r="JE106" s="168">
        <f t="shared" ca="1" si="356"/>
        <v>1</v>
      </c>
      <c r="JF106" s="168">
        <f t="shared" ca="1" si="356"/>
        <v>1</v>
      </c>
      <c r="JG106" s="168">
        <f t="shared" ca="1" si="356"/>
        <v>0</v>
      </c>
      <c r="JH106" s="199">
        <v>50</v>
      </c>
      <c r="JI106" s="199">
        <v>50</v>
      </c>
      <c r="JJ106" s="199">
        <v>50</v>
      </c>
      <c r="JK106" s="199">
        <v>50</v>
      </c>
      <c r="JL106" s="166">
        <f t="shared" ca="1" si="299"/>
        <v>1</v>
      </c>
      <c r="JM106" s="166">
        <f t="shared" ca="1" si="300"/>
        <v>1</v>
      </c>
      <c r="JN106" s="166">
        <f t="shared" ca="1" si="301"/>
        <v>1</v>
      </c>
      <c r="JO106" s="166">
        <f t="shared" ca="1" si="232"/>
        <v>1</v>
      </c>
      <c r="JP106" s="166">
        <f t="shared" ca="1" si="232"/>
        <v>1</v>
      </c>
      <c r="JQ106" s="168">
        <f t="shared" ca="1" si="356"/>
        <v>1</v>
      </c>
      <c r="JR106" s="10"/>
      <c r="JS106" s="168">
        <f t="shared" ca="1" si="356"/>
        <v>1</v>
      </c>
      <c r="JT106" s="166">
        <f t="shared" ca="1" si="233"/>
        <v>0.85</v>
      </c>
      <c r="JU106" s="168">
        <f t="shared" ca="1" si="356"/>
        <v>1</v>
      </c>
      <c r="JV106" s="168">
        <f t="shared" ca="1" si="356"/>
        <v>1</v>
      </c>
      <c r="JW106" s="168">
        <f t="shared" ca="1" si="356"/>
        <v>1</v>
      </c>
      <c r="JX106" s="168">
        <f t="shared" ca="1" si="356"/>
        <v>1</v>
      </c>
      <c r="JY106" s="168">
        <f t="shared" ca="1" si="356"/>
        <v>1</v>
      </c>
      <c r="JZ106" s="168">
        <f t="shared" ca="1" si="356"/>
        <v>1</v>
      </c>
      <c r="KA106" s="166">
        <f t="shared" ca="1" si="234"/>
        <v>0.85</v>
      </c>
      <c r="KB106" s="166">
        <f t="shared" ca="1" si="235"/>
        <v>1</v>
      </c>
      <c r="KC106" s="166">
        <f t="shared" ca="1" si="236"/>
        <v>1</v>
      </c>
      <c r="KD106" s="166" t="str">
        <f t="shared" ca="1" si="237"/>
        <v>-</v>
      </c>
      <c r="KE106" s="166" t="str">
        <f t="shared" ca="1" si="238"/>
        <v>-</v>
      </c>
      <c r="KF106" s="166" t="str">
        <f t="shared" ca="1" si="239"/>
        <v>-</v>
      </c>
      <c r="KG106" s="166" t="b">
        <f t="shared" ca="1" si="240"/>
        <v>0</v>
      </c>
      <c r="KH106" s="168">
        <f t="shared" ca="1" si="356"/>
        <v>0</v>
      </c>
      <c r="KI106" s="27">
        <v>0</v>
      </c>
    </row>
    <row r="107" spans="1:295" s="148" customFormat="1" outlineLevel="1">
      <c r="A107" s="126">
        <f t="shared" si="350"/>
        <v>102</v>
      </c>
      <c r="B107" s="126">
        <f t="shared" si="292"/>
        <v>13</v>
      </c>
      <c r="C107" s="148">
        <v>104</v>
      </c>
      <c r="D107" s="148" t="s">
        <v>884</v>
      </c>
      <c r="E107" s="148" t="b">
        <v>1</v>
      </c>
      <c r="F107" s="148" t="b">
        <v>0</v>
      </c>
      <c r="G107" s="148" t="b">
        <f t="shared" si="365"/>
        <v>1</v>
      </c>
      <c r="H107" s="144">
        <v>3</v>
      </c>
      <c r="I107" s="32">
        <v>2</v>
      </c>
      <c r="J107" s="144">
        <f t="shared" ca="1" si="369"/>
        <v>1</v>
      </c>
      <c r="K107" s="144">
        <f t="shared" ca="1" si="369"/>
        <v>1</v>
      </c>
      <c r="L107" s="144">
        <f t="shared" ca="1" si="369"/>
        <v>1</v>
      </c>
      <c r="M107" s="144">
        <f t="shared" ca="1" si="369"/>
        <v>1</v>
      </c>
      <c r="N107" s="144">
        <f t="shared" ca="1" si="369"/>
        <v>1</v>
      </c>
      <c r="O107" s="144">
        <f t="shared" ca="1" si="369"/>
        <v>1</v>
      </c>
      <c r="P107" s="144">
        <f t="shared" ca="1" si="369"/>
        <v>1</v>
      </c>
      <c r="Q107" s="144">
        <f t="shared" ca="1" si="369"/>
        <v>1</v>
      </c>
      <c r="R107" s="144">
        <f t="shared" ca="1" si="369"/>
        <v>2</v>
      </c>
      <c r="S107" s="144">
        <f t="shared" ca="1" si="369"/>
        <v>1</v>
      </c>
      <c r="T107" s="144">
        <f t="shared" ca="1" si="369"/>
        <v>2</v>
      </c>
      <c r="U107" s="144">
        <f t="shared" ca="1" si="369"/>
        <v>1</v>
      </c>
      <c r="V107" s="144">
        <f t="shared" ca="1" si="369"/>
        <v>1</v>
      </c>
      <c r="W107" s="144">
        <f t="shared" ca="1" si="369"/>
        <v>1</v>
      </c>
      <c r="X107" s="144">
        <f t="shared" ca="1" si="369"/>
        <v>1</v>
      </c>
      <c r="Y107" s="144">
        <f t="shared" ca="1" si="369"/>
        <v>1</v>
      </c>
      <c r="AA107" s="162" t="str" cm="1">
        <f t="array" aca="1" ref="AA107" ca="1">TEXT(LEFT(OFFSET(AA107,-1,0),5)+1,"00000")&amp;MID(OFFSET(AA107,-1,0),6,FIND(" ",OFFSET(AA107,-1,0),7)-5)
&amp;INDEX(DataMaster!$B$10:$B$12,$I107)&amp;IF($J107=1,""," Risk"&amp;INDEX(i.risk_aversion,$J107,1))&amp;IF($K107=1,""," REV"&amp;INDEX(DataMaster!$B$54:$B$58,$K107))&amp;IF($L107=1,""," Minroe"&amp;INDEX(minroe,$L107))&amp;IF($M107=1,""," Overdraw"&amp;INDEX(overdraw,$M107))
&amp;IF($N107=1,""," Mach"&amp;INDEX(i.mach_option,$N107))
&amp;IF($O107=1,""," Interest"&amp;INDEX(i.interest_rate,$O107))&amp;IF($P107=1,""," Opp cost"&amp;INDEX(i.opp_cost_capital,$P107))&amp;IF($Q107=1,""," Casual_ub"&amp;INDEX(i.casual_ub,$Q107))&amp;IF($R107=1,""," Cropgraze"&amp;INDEX(i.cropgraze_inc,$R107))
&amp;IF($S107=1,""," Yield"&amp;INDEX(i.all_rot_yield,$S107))&amp;IF($T107=1,""," Pasture"&amp;INDEX(i.pasture_prod,$T107))&amp;IF($U107=1,""," Scan"&amp;INDEX(i.scan,$U107))
&amp;IF($JL107=1,""," WP"&amp;TEXT($JL107*100,"000p"))&amp;IF($JM107=1,""," MP"&amp;TEXT($JM107*100,"000p"))&amp;IF($JN107=1,""," GP"&amp;TEXT($JN107*100,"000p"))&amp;IF($JO107=1,""," Can"&amp;TEXT($JO107*100,"000p"))
&amp;" (F"&amp;3+IFERROR(1*$CH107,0)+IFERROR(1*$CI107,0)&amp;3-IFERROR(1*NOT($CK107),0)&amp;"N"&amp;$CP107&amp;$CQ107&amp;")"
&amp;IFERROR(" pas%"&amp;FK107/2130*100,"")&amp;IFERROR(" SR "&amp;FM107/1,"")&amp;IFERROR(" Sup "&amp;FN107/1,"")&amp;IF(JH107=50," 50 percentile prices","")&amp;IFERROR(" Min_sale_age_"&amp;GV107/1,"")&amp;IF($GX107=TRUE," Rot_constrained","")</f>
        <v>612850032 DSP CropgrazeFALSE Pasture0.85 (F33N11) SR 31.5 50 percentile prices Rot_constrained</v>
      </c>
      <c r="AB107" s="10" t="str">
        <f ca="1">IF(COUNTIF(AA$5:AA107,AA107)=1,"-","Dup")</f>
        <v>-</v>
      </c>
      <c r="AC107" s="10"/>
      <c r="AD107" s="167" t="b">
        <v>0</v>
      </c>
      <c r="AE107" s="167" t="b">
        <v>0</v>
      </c>
      <c r="AF107" s="167" t="b">
        <v>0</v>
      </c>
      <c r="AG107" s="167" t="b">
        <v>0</v>
      </c>
      <c r="AH107" s="167" t="b">
        <v>0</v>
      </c>
      <c r="AI107" s="167" t="b">
        <v>1</v>
      </c>
      <c r="AJ107" s="10"/>
      <c r="AK107" s="166" t="b">
        <f t="shared" si="354"/>
        <v>0</v>
      </c>
      <c r="AL107" s="166" t="str">
        <f t="shared" si="354"/>
        <v>-</v>
      </c>
      <c r="AM107" s="166" t="b">
        <f t="shared" si="354"/>
        <v>0</v>
      </c>
      <c r="AN107" s="166" t="b">
        <f t="shared" si="354"/>
        <v>1</v>
      </c>
      <c r="AO107" s="166" t="b">
        <f t="shared" si="354"/>
        <v>0</v>
      </c>
      <c r="AP107" s="166" t="b">
        <f t="shared" si="354"/>
        <v>0</v>
      </c>
      <c r="AQ107" s="166">
        <f t="shared" ca="1" si="215"/>
        <v>0</v>
      </c>
      <c r="AR107" s="166" t="b">
        <f t="shared" ca="1" si="344"/>
        <v>0</v>
      </c>
      <c r="AS107" s="166" t="b">
        <f t="shared" ca="1" si="344"/>
        <v>0</v>
      </c>
      <c r="AT107" s="166" t="str">
        <f t="shared" ca="1" si="344"/>
        <v>-</v>
      </c>
      <c r="AU107" s="166" t="str">
        <f t="shared" ca="1" si="344"/>
        <v>-</v>
      </c>
      <c r="AV107" s="166" t="str">
        <f t="shared" ca="1" si="344"/>
        <v>-</v>
      </c>
      <c r="AW107" s="10"/>
      <c r="AX107" s="166" t="b">
        <f t="shared" si="217"/>
        <v>1</v>
      </c>
      <c r="AY107" s="168" t="b">
        <f t="shared" ca="1" si="355"/>
        <v>1</v>
      </c>
      <c r="AZ107" s="168" t="b">
        <f t="shared" ca="1" si="355"/>
        <v>1</v>
      </c>
      <c r="BA107" s="167">
        <f t="shared" si="261"/>
        <v>3208</v>
      </c>
      <c r="BB107" s="168" t="str">
        <f t="shared" ca="1" si="355"/>
        <v>-</v>
      </c>
      <c r="BC107" s="168" t="str">
        <f t="shared" ca="1" si="355"/>
        <v>-</v>
      </c>
      <c r="BD107" s="168" t="str">
        <f t="shared" ca="1" si="355"/>
        <v>-</v>
      </c>
      <c r="BE107" s="168" t="str">
        <f t="shared" ca="1" si="355"/>
        <v>-</v>
      </c>
      <c r="BF107" s="168" t="str">
        <f t="shared" ca="1" si="355"/>
        <v>-</v>
      </c>
      <c r="BG107" s="168">
        <f t="shared" ca="1" si="355"/>
        <v>1</v>
      </c>
      <c r="BH107" s="168">
        <f t="shared" ca="1" si="355"/>
        <v>1</v>
      </c>
      <c r="BI107" s="168" t="str">
        <f t="shared" ca="1" si="355"/>
        <v>-</v>
      </c>
      <c r="BJ107" s="168" t="str">
        <f t="shared" ca="1" si="355"/>
        <v>-</v>
      </c>
      <c r="BK107" s="10"/>
      <c r="BL107" s="168" t="str">
        <f t="shared" ca="1" si="355"/>
        <v>-</v>
      </c>
      <c r="BM107" s="168" t="str">
        <f t="shared" ca="1" si="355"/>
        <v>-</v>
      </c>
      <c r="BN107" s="168" t="str">
        <f t="shared" ref="BN107:BV107" ca="1" si="370">OFFSET(BN$5,$B107,0)</f>
        <v>-</v>
      </c>
      <c r="BO107" s="168" t="str">
        <f t="shared" ca="1" si="370"/>
        <v>-</v>
      </c>
      <c r="BP107" s="168" t="str">
        <f t="shared" ca="1" si="370"/>
        <v>-</v>
      </c>
      <c r="BQ107" s="168" t="str">
        <f t="shared" ca="1" si="370"/>
        <v>-</v>
      </c>
      <c r="BR107" s="168" t="str">
        <f t="shared" ca="1" si="370"/>
        <v>-</v>
      </c>
      <c r="BS107" s="168" t="str">
        <f t="shared" ca="1" si="370"/>
        <v>-</v>
      </c>
      <c r="BT107" s="168" t="str">
        <f t="shared" ca="1" si="370"/>
        <v>-</v>
      </c>
      <c r="BU107" s="168" t="str">
        <f t="shared" ca="1" si="370"/>
        <v>-</v>
      </c>
      <c r="BV107" s="168" t="str">
        <f t="shared" ca="1" si="370"/>
        <v>-</v>
      </c>
      <c r="BW107" s="166" t="str" cm="1">
        <f t="array" aca="1" ref="BW107" ca="1">INDEX(i.rev,$K107,BW$15)</f>
        <v>-</v>
      </c>
      <c r="BX107" s="166" t="str" cm="1">
        <f t="array" aca="1" ref="BX107" ca="1">INDEX(i.rev,$K107,BX$15)</f>
        <v>-</v>
      </c>
      <c r="BY107" s="166" t="str" cm="1">
        <f t="array" aca="1" ref="BY107" ca="1">INDEX(i.rev,$K107,BY$15)</f>
        <v>-</v>
      </c>
      <c r="BZ107" s="166" t="str" cm="1">
        <f t="array" aca="1" ref="BZ107" ca="1">INDEX(i.rev,$K107,BZ$15)</f>
        <v>-</v>
      </c>
      <c r="CA107" s="166" t="str" cm="1">
        <f t="array" aca="1" ref="CA107" ca="1">INDEX(i.rev,$K107,CA$15)</f>
        <v>-</v>
      </c>
      <c r="CB107" s="166" t="str" cm="1">
        <f t="array" aca="1" ref="CB107" ca="1">INDEX(i.rev,$K107,CB$15)</f>
        <v>-</v>
      </c>
      <c r="CC107" s="166" t="str" cm="1">
        <f t="array" aca="1" ref="CC107" ca="1">INDEX(i.rev,$K107,CC$15)</f>
        <v>-</v>
      </c>
      <c r="CD107" s="166" t="str" cm="1">
        <f t="array" aca="1" ref="CD107" ca="1">INDEX(i.rev,$K107,CD$15)</f>
        <v>-</v>
      </c>
      <c r="CE107" s="166" t="str" cm="1">
        <f t="array" aca="1" ref="CE107" ca="1">INDEX(i.rev,$K107,CE$15)</f>
        <v>-</v>
      </c>
      <c r="CF107" s="166" t="str" cm="1">
        <f t="array" aca="1" ref="CF107" ca="1">INDEX(i.rev,$K107,CF$15)</f>
        <v>-</v>
      </c>
      <c r="CG107" s="10"/>
      <c r="CH107" s="168" t="str">
        <f t="shared" ca="1" si="362"/>
        <v>-</v>
      </c>
      <c r="CI107" s="168" t="str">
        <f t="shared" ca="1" si="362"/>
        <v>-</v>
      </c>
      <c r="CJ107" s="168" t="str">
        <f t="shared" ca="1" si="362"/>
        <v>-</v>
      </c>
      <c r="CK107" s="168" t="str">
        <f t="shared" ca="1" si="362"/>
        <v>-</v>
      </c>
      <c r="CL107" s="168" t="str">
        <f t="shared" ca="1" si="362"/>
        <v>-</v>
      </c>
      <c r="CM107" s="168" t="str">
        <f t="shared" ca="1" si="362"/>
        <v>-</v>
      </c>
      <c r="CN107" s="168" t="str">
        <f t="shared" ca="1" si="362"/>
        <v>-</v>
      </c>
      <c r="CO107" s="168" t="str">
        <f t="shared" ca="1" si="362"/>
        <v>-</v>
      </c>
      <c r="CP107" s="168">
        <f t="shared" ca="1" si="362"/>
        <v>1</v>
      </c>
      <c r="CQ107" s="168">
        <f t="shared" ca="1" si="362"/>
        <v>1</v>
      </c>
      <c r="CR107" s="168">
        <f t="shared" ca="1" si="362"/>
        <v>0</v>
      </c>
      <c r="CS107" s="168" t="str">
        <f t="shared" ca="1" si="362"/>
        <v>-</v>
      </c>
      <c r="CT107" s="168" t="str">
        <f t="shared" ca="1" si="362"/>
        <v>-</v>
      </c>
      <c r="CU107" s="168" t="str">
        <f t="shared" ca="1" si="362"/>
        <v>-</v>
      </c>
      <c r="CV107" s="168" t="str">
        <f t="shared" ca="1" si="362"/>
        <v>-</v>
      </c>
      <c r="CW107" s="168" t="str">
        <f t="shared" ca="1" si="362"/>
        <v>-</v>
      </c>
      <c r="CX107" s="168" t="str">
        <f t="shared" ca="1" si="359"/>
        <v>-</v>
      </c>
      <c r="CY107" s="168" t="str">
        <f t="shared" ca="1" si="359"/>
        <v>-</v>
      </c>
      <c r="CZ107" s="168">
        <f t="shared" ca="1" si="359"/>
        <v>0</v>
      </c>
      <c r="DA107" s="168" t="str">
        <f t="shared" ca="1" si="359"/>
        <v>-</v>
      </c>
      <c r="DB107" s="168" t="str">
        <f t="shared" ca="1" si="359"/>
        <v>-</v>
      </c>
      <c r="DC107" s="168" t="str">
        <f t="shared" ca="1" si="359"/>
        <v>-</v>
      </c>
      <c r="DD107" s="168" t="str">
        <f t="shared" ca="1" si="359"/>
        <v>-</v>
      </c>
      <c r="DE107" s="168" t="str">
        <f t="shared" ca="1" si="359"/>
        <v>-</v>
      </c>
      <c r="DF107" s="168">
        <f t="shared" ca="1" si="359"/>
        <v>0</v>
      </c>
      <c r="DG107" s="168">
        <f t="shared" ca="1" si="359"/>
        <v>0</v>
      </c>
      <c r="DH107" s="168">
        <f t="shared" ca="1" si="359"/>
        <v>0</v>
      </c>
      <c r="DI107" s="168">
        <f t="shared" ca="1" si="357"/>
        <v>0</v>
      </c>
      <c r="DJ107" s="168">
        <f t="shared" ca="1" si="357"/>
        <v>0</v>
      </c>
      <c r="DK107" s="168">
        <f t="shared" ca="1" si="357"/>
        <v>0</v>
      </c>
      <c r="DL107" s="168">
        <f t="shared" ca="1" si="357"/>
        <v>0</v>
      </c>
      <c r="DM107" s="168" t="str">
        <f t="shared" ca="1" si="357"/>
        <v>-</v>
      </c>
      <c r="DN107" s="168" t="str">
        <f t="shared" ca="1" si="357"/>
        <v>-</v>
      </c>
      <c r="DO107" s="168" t="str">
        <f t="shared" ca="1" si="357"/>
        <v>-</v>
      </c>
      <c r="DP107" s="168" t="str">
        <f t="shared" ca="1" si="357"/>
        <v>-</v>
      </c>
      <c r="DQ107" s="168" t="str">
        <f t="shared" ca="1" si="357"/>
        <v>-</v>
      </c>
      <c r="DR107" s="168" t="str">
        <f t="shared" ca="1" si="357"/>
        <v>-</v>
      </c>
      <c r="DS107" s="168" t="str">
        <f t="shared" ca="1" si="357"/>
        <v>-</v>
      </c>
      <c r="DT107" s="168" t="str">
        <f t="shared" ca="1" si="358"/>
        <v>-</v>
      </c>
      <c r="DU107" s="168" t="str">
        <f t="shared" ca="1" si="358"/>
        <v>-</v>
      </c>
      <c r="DV107" s="168" t="str">
        <f t="shared" ca="1" si="358"/>
        <v>-</v>
      </c>
      <c r="DW107" s="168" t="str">
        <f t="shared" ca="1" si="358"/>
        <v>-</v>
      </c>
      <c r="DX107" s="10"/>
      <c r="DY107" s="168">
        <f t="shared" ca="1" si="358"/>
        <v>1</v>
      </c>
      <c r="DZ107" s="168" t="str">
        <f t="shared" ca="1" si="358"/>
        <v>-</v>
      </c>
      <c r="EA107" s="168" t="str">
        <f t="shared" ca="1" si="358"/>
        <v>-</v>
      </c>
      <c r="EB107" s="168" t="str">
        <f t="shared" ca="1" si="358"/>
        <v>-</v>
      </c>
      <c r="EC107" s="168" t="str">
        <f t="shared" ca="1" si="358"/>
        <v>-</v>
      </c>
      <c r="ED107" s="168" t="b">
        <f t="shared" ca="1" si="358"/>
        <v>0</v>
      </c>
      <c r="EE107" s="168" t="str">
        <f t="shared" ca="1" si="358"/>
        <v>-</v>
      </c>
      <c r="EF107" s="168">
        <f t="shared" ca="1" si="358"/>
        <v>0</v>
      </c>
      <c r="EG107" s="168" t="str">
        <f t="shared" ca="1" si="358"/>
        <v>-</v>
      </c>
      <c r="EH107" s="166" cm="1">
        <f t="array" aca="1" ref="EH107" ca="1">INDEX(i.rev,$K107,EH$15)</f>
        <v>1</v>
      </c>
      <c r="EI107" s="168">
        <f t="shared" ca="1" si="347"/>
        <v>0</v>
      </c>
      <c r="EJ107" s="168">
        <f t="shared" ca="1" si="347"/>
        <v>1</v>
      </c>
      <c r="EK107" s="168">
        <f t="shared" ca="1" si="347"/>
        <v>0</v>
      </c>
      <c r="EL107" s="168">
        <f t="shared" ca="1" si="347"/>
        <v>1</v>
      </c>
      <c r="EM107" s="168">
        <f t="shared" ca="1" si="347"/>
        <v>1</v>
      </c>
      <c r="EN107" s="168">
        <f t="shared" ca="1" si="347"/>
        <v>1</v>
      </c>
      <c r="EO107" s="168">
        <f t="shared" ca="1" si="296"/>
        <v>0</v>
      </c>
      <c r="EP107" s="168">
        <f t="shared" ca="1" si="296"/>
        <v>0</v>
      </c>
      <c r="EQ107" s="168">
        <f t="shared" ca="1" si="296"/>
        <v>0</v>
      </c>
      <c r="ER107" s="168">
        <f t="shared" ca="1" si="296"/>
        <v>0</v>
      </c>
      <c r="ES107" s="168">
        <f t="shared" ca="1" si="296"/>
        <v>0</v>
      </c>
      <c r="ET107" s="168">
        <f t="shared" ca="1" si="296"/>
        <v>0</v>
      </c>
      <c r="EU107" s="168">
        <f t="shared" ca="1" si="296"/>
        <v>0</v>
      </c>
      <c r="EV107" s="168">
        <f t="shared" ca="1" si="296"/>
        <v>0</v>
      </c>
      <c r="EW107" s="168">
        <f t="shared" ca="1" si="296"/>
        <v>0</v>
      </c>
      <c r="EX107" s="168">
        <f t="shared" ca="1" si="296"/>
        <v>0</v>
      </c>
      <c r="EY107" s="166" cm="1">
        <f t="array" aca="1" ref="EY107" ca="1">INDEX(i.rev,$K107,EY$15)</f>
        <v>0</v>
      </c>
      <c r="EZ107" s="168">
        <f t="shared" ca="1" si="297"/>
        <v>0</v>
      </c>
      <c r="FA107" s="166" cm="1">
        <f t="array" aca="1" ref="FA107" ca="1">INDEX(i.rev,$K107,FA$15)</f>
        <v>1</v>
      </c>
      <c r="FB107" s="168">
        <f t="shared" ca="1" si="366"/>
        <v>0</v>
      </c>
      <c r="FC107" s="168">
        <f t="shared" ca="1" si="366"/>
        <v>0</v>
      </c>
      <c r="FD107" s="168">
        <f t="shared" ca="1" si="366"/>
        <v>0</v>
      </c>
      <c r="FE107" s="168">
        <f t="shared" ca="1" si="366"/>
        <v>0</v>
      </c>
      <c r="FF107" s="168">
        <f t="shared" ca="1" si="366"/>
        <v>0</v>
      </c>
      <c r="FG107" s="168">
        <f t="shared" ca="1" si="366"/>
        <v>0</v>
      </c>
      <c r="FH107" s="168">
        <f t="shared" ca="1" si="366"/>
        <v>0</v>
      </c>
      <c r="FI107" s="10">
        <f t="shared" si="368"/>
        <v>0.9</v>
      </c>
      <c r="FJ107" s="168" t="str">
        <f t="shared" ca="1" si="363"/>
        <v>-</v>
      </c>
      <c r="FK107" s="168" t="str">
        <f t="shared" ca="1" si="363"/>
        <v>-</v>
      </c>
      <c r="FL107" s="199" t="b">
        <f>TRUE</f>
        <v>1</v>
      </c>
      <c r="FM107" s="201">
        <f t="shared" si="351"/>
        <v>31.5</v>
      </c>
      <c r="FN107" s="168" t="str">
        <f t="shared" ca="1" si="321"/>
        <v>-</v>
      </c>
      <c r="FO107" s="166" t="b">
        <f t="shared" si="223"/>
        <v>0</v>
      </c>
      <c r="FP107" s="166" t="b">
        <f t="shared" si="223"/>
        <v>0</v>
      </c>
      <c r="FQ107" s="166" t="b">
        <f t="shared" si="223"/>
        <v>1</v>
      </c>
      <c r="FR107" s="168">
        <f t="shared" ca="1" si="366"/>
        <v>0</v>
      </c>
      <c r="FS107" s="166">
        <f t="shared" ca="1" si="224"/>
        <v>1</v>
      </c>
      <c r="FT107" s="166">
        <f t="shared" ca="1" si="224"/>
        <v>1</v>
      </c>
      <c r="FU107" s="168" t="str">
        <f t="shared" ca="1" si="366"/>
        <v>-</v>
      </c>
      <c r="FV107" s="168" t="str">
        <f t="shared" ca="1" si="366"/>
        <v>-</v>
      </c>
      <c r="FW107" s="168" t="str">
        <f t="shared" ca="1" si="366"/>
        <v>-</v>
      </c>
      <c r="FX107" s="168" t="str">
        <f t="shared" ca="1" si="366"/>
        <v>-</v>
      </c>
      <c r="FY107" s="168" t="str">
        <f t="shared" ca="1" si="366"/>
        <v>-</v>
      </c>
      <c r="FZ107" s="168" t="str">
        <f t="shared" ca="1" si="366"/>
        <v>-</v>
      </c>
      <c r="GA107" s="168" t="str">
        <f t="shared" ca="1" si="366"/>
        <v>-</v>
      </c>
      <c r="GB107" s="168" t="str">
        <f t="shared" ca="1" si="366"/>
        <v>-</v>
      </c>
      <c r="GC107" s="168" t="str">
        <f t="shared" ca="1" si="366"/>
        <v>-</v>
      </c>
      <c r="GD107" s="168" t="b">
        <f t="shared" ca="1" si="366"/>
        <v>1</v>
      </c>
      <c r="GE107" s="168" t="str">
        <f t="shared" ca="1" si="366"/>
        <v>-</v>
      </c>
      <c r="GF107" s="168" t="str">
        <f t="shared" ca="1" si="366"/>
        <v>-</v>
      </c>
      <c r="GG107" s="168" t="str">
        <f t="shared" ca="1" si="361"/>
        <v>-</v>
      </c>
      <c r="GH107" s="168" t="str">
        <f t="shared" ca="1" si="361"/>
        <v>-</v>
      </c>
      <c r="GI107" s="168" t="str">
        <f t="shared" ca="1" si="361"/>
        <v>-</v>
      </c>
      <c r="GJ107" s="168" t="str">
        <f t="shared" ca="1" si="361"/>
        <v>-</v>
      </c>
      <c r="GK107" s="168" t="str">
        <f t="shared" ca="1" si="361"/>
        <v>-</v>
      </c>
      <c r="GL107" s="168" t="str">
        <f t="shared" ca="1" si="361"/>
        <v>-</v>
      </c>
      <c r="GM107" s="168" t="str">
        <f t="shared" ca="1" si="361"/>
        <v>-</v>
      </c>
      <c r="GN107" s="168" t="str">
        <f t="shared" ca="1" si="361"/>
        <v>-</v>
      </c>
      <c r="GO107" s="168" t="str">
        <f t="shared" ca="1" si="361"/>
        <v>-</v>
      </c>
      <c r="GP107" s="168" t="str">
        <f t="shared" ca="1" si="361"/>
        <v>-</v>
      </c>
      <c r="GQ107" s="168" t="str">
        <f t="shared" ca="1" si="361"/>
        <v>-</v>
      </c>
      <c r="GR107" s="168" t="str">
        <f t="shared" ca="1" si="361"/>
        <v>-</v>
      </c>
      <c r="GS107" s="168">
        <f t="shared" ca="1" si="361"/>
        <v>500</v>
      </c>
      <c r="GT107" s="168">
        <f t="shared" ca="1" si="361"/>
        <v>500</v>
      </c>
      <c r="GU107" s="168" t="str">
        <f t="shared" ca="1" si="361"/>
        <v>-</v>
      </c>
      <c r="GV107" s="168" t="str">
        <f t="shared" ca="1" si="361"/>
        <v>-</v>
      </c>
      <c r="GW107" s="168" t="str">
        <f t="shared" ca="1" si="338"/>
        <v>-</v>
      </c>
      <c r="GX107" s="193" t="b">
        <v>1</v>
      </c>
      <c r="GY107" s="193">
        <v>0</v>
      </c>
      <c r="GZ107" s="193">
        <v>30</v>
      </c>
      <c r="HA107" s="193">
        <v>30</v>
      </c>
      <c r="HB107" s="193">
        <v>0</v>
      </c>
      <c r="HC107" s="193">
        <v>0</v>
      </c>
      <c r="HD107" s="193">
        <v>30</v>
      </c>
      <c r="HE107" s="193">
        <v>0</v>
      </c>
      <c r="HF107" s="193">
        <v>0</v>
      </c>
      <c r="HG107" s="193">
        <v>30</v>
      </c>
      <c r="HH107" s="193">
        <v>30</v>
      </c>
      <c r="HI107" s="193">
        <v>0</v>
      </c>
      <c r="HJ107" s="193">
        <v>0</v>
      </c>
      <c r="HK107" s="193">
        <v>0</v>
      </c>
      <c r="HL107" s="193">
        <v>0</v>
      </c>
      <c r="HM107" s="193">
        <v>0</v>
      </c>
      <c r="HN107" s="193">
        <v>131.36000000000001</v>
      </c>
      <c r="HO107" s="193">
        <v>0</v>
      </c>
      <c r="HP107" s="193">
        <v>131.36000000000001</v>
      </c>
      <c r="HQ107" s="193">
        <v>131.36000000000001</v>
      </c>
      <c r="HR107" s="193">
        <v>0</v>
      </c>
      <c r="HS107" s="193">
        <v>131.36000000000001</v>
      </c>
      <c r="HT107" s="193">
        <v>131.36000000000001</v>
      </c>
      <c r="HU107" s="193">
        <v>0</v>
      </c>
      <c r="HV107" s="193">
        <v>0</v>
      </c>
      <c r="HW107" s="193">
        <v>131.36000000000001</v>
      </c>
      <c r="HX107" s="193">
        <v>131.36000000000001</v>
      </c>
      <c r="HY107" s="193">
        <v>89.55</v>
      </c>
      <c r="HZ107" s="193">
        <v>131.36000000000001</v>
      </c>
      <c r="IA107" s="193">
        <v>89.55</v>
      </c>
      <c r="IB107" s="193">
        <v>150</v>
      </c>
      <c r="IC107" s="193">
        <v>150</v>
      </c>
      <c r="ID107" s="193">
        <v>0</v>
      </c>
      <c r="IE107" s="193">
        <v>0</v>
      </c>
      <c r="IF107" s="193">
        <v>150</v>
      </c>
      <c r="IG107" s="193">
        <v>0</v>
      </c>
      <c r="IH107" s="193">
        <v>0</v>
      </c>
      <c r="II107" s="193">
        <v>150</v>
      </c>
      <c r="IJ107" s="193">
        <v>150</v>
      </c>
      <c r="IK107" s="193">
        <v>0</v>
      </c>
      <c r="IL107" s="193">
        <v>0</v>
      </c>
      <c r="IM107" s="193">
        <v>0</v>
      </c>
      <c r="IN107" s="193">
        <v>0</v>
      </c>
      <c r="IO107" s="193">
        <v>0</v>
      </c>
      <c r="IP107" s="193">
        <v>0</v>
      </c>
      <c r="IQ107" s="193">
        <v>0</v>
      </c>
      <c r="IR107" s="193">
        <v>0</v>
      </c>
      <c r="IS107" s="193">
        <v>0</v>
      </c>
      <c r="IT107" s="193">
        <v>0</v>
      </c>
      <c r="IU107" s="193">
        <v>0</v>
      </c>
      <c r="IV107" s="193">
        <v>0</v>
      </c>
      <c r="IW107" s="193">
        <v>0</v>
      </c>
      <c r="IX107" s="193">
        <v>0</v>
      </c>
      <c r="IY107" s="193">
        <v>0</v>
      </c>
      <c r="IZ107" s="10"/>
      <c r="JA107" s="166">
        <f t="shared" ca="1" si="229"/>
        <v>4.4999999999999998E-2</v>
      </c>
      <c r="JB107" s="166">
        <f t="shared" ca="1" si="230"/>
        <v>4.4999999999999998E-2</v>
      </c>
      <c r="JC107" s="168">
        <f t="shared" ca="1" si="356"/>
        <v>1</v>
      </c>
      <c r="JD107" s="168">
        <f t="shared" ca="1" si="356"/>
        <v>0</v>
      </c>
      <c r="JE107" s="168">
        <f t="shared" ca="1" si="356"/>
        <v>1</v>
      </c>
      <c r="JF107" s="168">
        <f t="shared" ca="1" si="356"/>
        <v>1</v>
      </c>
      <c r="JG107" s="168">
        <f t="shared" ca="1" si="356"/>
        <v>0</v>
      </c>
      <c r="JH107" s="199">
        <v>50</v>
      </c>
      <c r="JI107" s="199">
        <v>50</v>
      </c>
      <c r="JJ107" s="199">
        <v>50</v>
      </c>
      <c r="JK107" s="199">
        <v>50</v>
      </c>
      <c r="JL107" s="166">
        <f t="shared" ca="1" si="299"/>
        <v>1</v>
      </c>
      <c r="JM107" s="166">
        <f t="shared" ca="1" si="300"/>
        <v>1</v>
      </c>
      <c r="JN107" s="166">
        <f t="shared" ca="1" si="301"/>
        <v>1</v>
      </c>
      <c r="JO107" s="166">
        <f t="shared" ca="1" si="232"/>
        <v>1</v>
      </c>
      <c r="JP107" s="166">
        <f t="shared" ca="1" si="232"/>
        <v>1</v>
      </c>
      <c r="JQ107" s="168">
        <f t="shared" ca="1" si="356"/>
        <v>1</v>
      </c>
      <c r="JR107" s="10"/>
      <c r="JS107" s="168">
        <f t="shared" ca="1" si="356"/>
        <v>1</v>
      </c>
      <c r="JT107" s="166">
        <f t="shared" ca="1" si="233"/>
        <v>0.85</v>
      </c>
      <c r="JU107" s="168">
        <f t="shared" ca="1" si="356"/>
        <v>1</v>
      </c>
      <c r="JV107" s="168">
        <f t="shared" ca="1" si="356"/>
        <v>1</v>
      </c>
      <c r="JW107" s="168">
        <f t="shared" ca="1" si="356"/>
        <v>1</v>
      </c>
      <c r="JX107" s="168">
        <f t="shared" ca="1" si="356"/>
        <v>1</v>
      </c>
      <c r="JY107" s="168">
        <f t="shared" ca="1" si="356"/>
        <v>1</v>
      </c>
      <c r="JZ107" s="168">
        <f t="shared" ca="1" si="356"/>
        <v>1</v>
      </c>
      <c r="KA107" s="166">
        <f t="shared" ca="1" si="234"/>
        <v>0.85</v>
      </c>
      <c r="KB107" s="166">
        <f t="shared" ca="1" si="235"/>
        <v>1</v>
      </c>
      <c r="KC107" s="166">
        <f t="shared" ca="1" si="236"/>
        <v>1</v>
      </c>
      <c r="KD107" s="166" t="str">
        <f t="shared" ca="1" si="237"/>
        <v>-</v>
      </c>
      <c r="KE107" s="166" t="str">
        <f t="shared" ca="1" si="238"/>
        <v>-</v>
      </c>
      <c r="KF107" s="166" t="str">
        <f t="shared" ca="1" si="239"/>
        <v>-</v>
      </c>
      <c r="KG107" s="166" t="b">
        <f t="shared" ca="1" si="240"/>
        <v>0</v>
      </c>
      <c r="KH107" s="168">
        <f t="shared" ca="1" si="356"/>
        <v>0</v>
      </c>
      <c r="KI107" s="27">
        <v>0</v>
      </c>
    </row>
    <row r="108" spans="1:295" s="148" customFormat="1" outlineLevel="1">
      <c r="A108" s="126">
        <f t="shared" si="350"/>
        <v>103</v>
      </c>
      <c r="B108" s="126">
        <f t="shared" si="292"/>
        <v>13</v>
      </c>
      <c r="C108" s="148">
        <v>104</v>
      </c>
      <c r="D108" s="148" t="s">
        <v>884</v>
      </c>
      <c r="E108" s="148" t="b">
        <v>1</v>
      </c>
      <c r="F108" s="148" t="b">
        <v>0</v>
      </c>
      <c r="G108" s="148" t="b">
        <f t="shared" si="365"/>
        <v>1</v>
      </c>
      <c r="H108" s="144">
        <v>3</v>
      </c>
      <c r="I108" s="32">
        <v>2</v>
      </c>
      <c r="J108" s="144">
        <f t="shared" ca="1" si="369"/>
        <v>1</v>
      </c>
      <c r="K108" s="144">
        <f t="shared" ca="1" si="369"/>
        <v>1</v>
      </c>
      <c r="L108" s="144">
        <f t="shared" ca="1" si="369"/>
        <v>1</v>
      </c>
      <c r="M108" s="144">
        <f t="shared" ca="1" si="369"/>
        <v>1</v>
      </c>
      <c r="N108" s="144">
        <f t="shared" ca="1" si="369"/>
        <v>1</v>
      </c>
      <c r="O108" s="144">
        <f t="shared" ca="1" si="369"/>
        <v>1</v>
      </c>
      <c r="P108" s="144">
        <f t="shared" ca="1" si="369"/>
        <v>1</v>
      </c>
      <c r="Q108" s="144">
        <f t="shared" ca="1" si="369"/>
        <v>1</v>
      </c>
      <c r="R108" s="144">
        <f t="shared" ca="1" si="369"/>
        <v>2</v>
      </c>
      <c r="S108" s="144">
        <f t="shared" ca="1" si="369"/>
        <v>1</v>
      </c>
      <c r="T108" s="199">
        <v>1</v>
      </c>
      <c r="U108" s="144">
        <f t="shared" ca="1" si="369"/>
        <v>1</v>
      </c>
      <c r="V108" s="144">
        <f t="shared" ca="1" si="369"/>
        <v>1</v>
      </c>
      <c r="W108" s="144">
        <f t="shared" ca="1" si="369"/>
        <v>1</v>
      </c>
      <c r="X108" s="144">
        <f t="shared" ca="1" si="369"/>
        <v>1</v>
      </c>
      <c r="Y108" s="144">
        <f t="shared" ca="1" si="369"/>
        <v>1</v>
      </c>
      <c r="AA108" s="162" t="str" cm="1">
        <f t="array" aca="1" ref="AA108" ca="1">TEXT(LEFT(OFFSET(AA108,-1,0),5)+1,"00000")&amp;MID(OFFSET(AA108,-1,0),6,FIND(" ",OFFSET(AA108,-1,0),7)-5)
&amp;INDEX(DataMaster!$B$10:$B$12,$I108)&amp;IF($J108=1,""," Risk"&amp;INDEX(i.risk_aversion,$J108,1))&amp;IF($K108=1,""," REV"&amp;INDEX(DataMaster!$B$54:$B$58,$K108))&amp;IF($L108=1,""," Minroe"&amp;INDEX(minroe,$L108))&amp;IF($M108=1,""," Overdraw"&amp;INDEX(overdraw,$M108))
&amp;IF($N108=1,""," Mach"&amp;INDEX(i.mach_option,$N108))
&amp;IF($O108=1,""," Interest"&amp;INDEX(i.interest_rate,$O108))&amp;IF($P108=1,""," Opp cost"&amp;INDEX(i.opp_cost_capital,$P108))&amp;IF($Q108=1,""," Casual_ub"&amp;INDEX(i.casual_ub,$Q108))&amp;IF($R108=1,""," Cropgraze"&amp;INDEX(i.cropgraze_inc,$R108))
&amp;IF($S108=1,""," Yield"&amp;INDEX(i.all_rot_yield,$S108))&amp;IF($T108=1,""," Pasture"&amp;INDEX(i.pasture_prod,$T108))&amp;IF($U108=1,""," Scan"&amp;INDEX(i.scan,$U108))
&amp;IF($JL108=1,""," WP"&amp;TEXT($JL108*100,"000p"))&amp;IF($JM108=1,""," MP"&amp;TEXT($JM108*100,"000p"))&amp;IF($JN108=1,""," GP"&amp;TEXT($JN108*100,"000p"))&amp;IF($JO108=1,""," Can"&amp;TEXT($JO108*100,"000p"))
&amp;" (F"&amp;3+IFERROR(1*$CH108,0)+IFERROR(1*$CI108,0)&amp;3-IFERROR(1*NOT($CK108),0)&amp;"N"&amp;$CP108&amp;$CQ108&amp;")"
&amp;IFERROR(" pas%"&amp;FK108/2130*100,"")&amp;IFERROR(" SR "&amp;FM108/1,"")&amp;IFERROR(" Sup "&amp;FN108/1,"")&amp;IF(JH108=50," 50 percentile prices","")&amp;IFERROR(" Min_sale_age_"&amp;GV108/1,"")&amp;IF($GX108=TRUE," Rot_constrained","")</f>
        <v>612860032 DSP CropgrazeFALSE (F33N11) Sup 15 Rot_constrained</v>
      </c>
      <c r="AB108" s="10" t="str">
        <f ca="1">IF(COUNTIF(AA$5:AA108,AA108)=1,"-","Dup")</f>
        <v>-</v>
      </c>
      <c r="AC108" s="10"/>
      <c r="AD108" s="167" t="b">
        <v>0</v>
      </c>
      <c r="AE108" s="167" t="b">
        <v>0</v>
      </c>
      <c r="AF108" s="167" t="b">
        <v>0</v>
      </c>
      <c r="AG108" s="167" t="b">
        <v>0</v>
      </c>
      <c r="AH108" s="167" t="b">
        <v>0</v>
      </c>
      <c r="AI108" s="167" t="b">
        <v>1</v>
      </c>
      <c r="AJ108" s="10"/>
      <c r="AK108" s="166" t="b">
        <f t="shared" si="354"/>
        <v>0</v>
      </c>
      <c r="AL108" s="166" t="str">
        <f t="shared" si="354"/>
        <v>-</v>
      </c>
      <c r="AM108" s="166" t="b">
        <f t="shared" si="354"/>
        <v>0</v>
      </c>
      <c r="AN108" s="166" t="b">
        <f t="shared" si="354"/>
        <v>1</v>
      </c>
      <c r="AO108" s="166" t="b">
        <f t="shared" si="354"/>
        <v>0</v>
      </c>
      <c r="AP108" s="166" t="b">
        <f t="shared" si="354"/>
        <v>0</v>
      </c>
      <c r="AQ108" s="166">
        <f t="shared" ca="1" si="215"/>
        <v>0</v>
      </c>
      <c r="AR108" s="166" t="b">
        <f t="shared" ref="AR108:AV131" ca="1" si="371">INDEX(i.risk_aversion,$J108,AR$15)</f>
        <v>0</v>
      </c>
      <c r="AS108" s="166" t="b">
        <f t="shared" ca="1" si="371"/>
        <v>0</v>
      </c>
      <c r="AT108" s="166" t="str">
        <f t="shared" ca="1" si="371"/>
        <v>-</v>
      </c>
      <c r="AU108" s="166" t="str">
        <f t="shared" ca="1" si="371"/>
        <v>-</v>
      </c>
      <c r="AV108" s="166" t="str">
        <f t="shared" ca="1" si="371"/>
        <v>-</v>
      </c>
      <c r="AW108" s="10"/>
      <c r="AX108" s="166" t="b">
        <f t="shared" si="217"/>
        <v>1</v>
      </c>
      <c r="AY108" s="168" t="b">
        <f t="shared" ref="AY108:BV119" ca="1" si="372">OFFSET(AY$5,$B108,0)</f>
        <v>1</v>
      </c>
      <c r="AZ108" s="168" t="b">
        <f t="shared" ca="1" si="372"/>
        <v>1</v>
      </c>
      <c r="BA108" s="167">
        <f t="shared" si="261"/>
        <v>3208</v>
      </c>
      <c r="BB108" s="168" t="str">
        <f t="shared" ca="1" si="372"/>
        <v>-</v>
      </c>
      <c r="BC108" s="168" t="str">
        <f t="shared" ca="1" si="372"/>
        <v>-</v>
      </c>
      <c r="BD108" s="168" t="str">
        <f t="shared" ca="1" si="372"/>
        <v>-</v>
      </c>
      <c r="BE108" s="168" t="str">
        <f t="shared" ca="1" si="372"/>
        <v>-</v>
      </c>
      <c r="BF108" s="168" t="str">
        <f t="shared" ca="1" si="372"/>
        <v>-</v>
      </c>
      <c r="BG108" s="168">
        <f t="shared" ca="1" si="372"/>
        <v>1</v>
      </c>
      <c r="BH108" s="168">
        <f t="shared" ca="1" si="372"/>
        <v>1</v>
      </c>
      <c r="BI108" s="168" t="str">
        <f t="shared" ca="1" si="372"/>
        <v>-</v>
      </c>
      <c r="BJ108" s="168" t="str">
        <f t="shared" ca="1" si="372"/>
        <v>-</v>
      </c>
      <c r="BK108" s="10"/>
      <c r="BL108" s="168" t="str">
        <f t="shared" ca="1" si="372"/>
        <v>-</v>
      </c>
      <c r="BM108" s="168" t="str">
        <f t="shared" ca="1" si="372"/>
        <v>-</v>
      </c>
      <c r="BN108" s="168" t="str">
        <f t="shared" ca="1" si="372"/>
        <v>-</v>
      </c>
      <c r="BO108" s="168" t="str">
        <f t="shared" ca="1" si="372"/>
        <v>-</v>
      </c>
      <c r="BP108" s="168" t="str">
        <f t="shared" ca="1" si="372"/>
        <v>-</v>
      </c>
      <c r="BQ108" s="168" t="str">
        <f t="shared" ca="1" si="372"/>
        <v>-</v>
      </c>
      <c r="BR108" s="168" t="str">
        <f t="shared" ca="1" si="372"/>
        <v>-</v>
      </c>
      <c r="BS108" s="168" t="str">
        <f t="shared" ca="1" si="372"/>
        <v>-</v>
      </c>
      <c r="BT108" s="168" t="str">
        <f t="shared" ca="1" si="372"/>
        <v>-</v>
      </c>
      <c r="BU108" s="168" t="str">
        <f t="shared" ca="1" si="372"/>
        <v>-</v>
      </c>
      <c r="BV108" s="168" t="str">
        <f t="shared" ca="1" si="372"/>
        <v>-</v>
      </c>
      <c r="BW108" s="166" t="str" cm="1">
        <f t="array" aca="1" ref="BW108" ca="1">INDEX(i.rev,$K108,BW$15)</f>
        <v>-</v>
      </c>
      <c r="BX108" s="166" t="str" cm="1">
        <f t="array" aca="1" ref="BX108" ca="1">INDEX(i.rev,$K108,BX$15)</f>
        <v>-</v>
      </c>
      <c r="BY108" s="166" t="str" cm="1">
        <f t="array" aca="1" ref="BY108" ca="1">INDEX(i.rev,$K108,BY$15)</f>
        <v>-</v>
      </c>
      <c r="BZ108" s="166" t="str" cm="1">
        <f t="array" aca="1" ref="BZ108" ca="1">INDEX(i.rev,$K108,BZ$15)</f>
        <v>-</v>
      </c>
      <c r="CA108" s="166" t="str" cm="1">
        <f t="array" aca="1" ref="CA108" ca="1">INDEX(i.rev,$K108,CA$15)</f>
        <v>-</v>
      </c>
      <c r="CB108" s="166" t="str" cm="1">
        <f t="array" aca="1" ref="CB108" ca="1">INDEX(i.rev,$K108,CB$15)</f>
        <v>-</v>
      </c>
      <c r="CC108" s="166" t="str" cm="1">
        <f t="array" aca="1" ref="CC108" ca="1">INDEX(i.rev,$K108,CC$15)</f>
        <v>-</v>
      </c>
      <c r="CD108" s="166" t="str" cm="1">
        <f t="array" aca="1" ref="CD108" ca="1">INDEX(i.rev,$K108,CD$15)</f>
        <v>-</v>
      </c>
      <c r="CE108" s="166" t="str" cm="1">
        <f t="array" aca="1" ref="CE108" ca="1">INDEX(i.rev,$K108,CE$15)</f>
        <v>-</v>
      </c>
      <c r="CF108" s="166" t="str" cm="1">
        <f t="array" aca="1" ref="CF108" ca="1">INDEX(i.rev,$K108,CF$15)</f>
        <v>-</v>
      </c>
      <c r="CG108" s="10"/>
      <c r="CH108" s="168" t="str">
        <f t="shared" ca="1" si="362"/>
        <v>-</v>
      </c>
      <c r="CI108" s="168" t="str">
        <f t="shared" ca="1" si="362"/>
        <v>-</v>
      </c>
      <c r="CJ108" s="168" t="str">
        <f t="shared" ca="1" si="362"/>
        <v>-</v>
      </c>
      <c r="CK108" s="168" t="str">
        <f t="shared" ca="1" si="362"/>
        <v>-</v>
      </c>
      <c r="CL108" s="168" t="str">
        <f t="shared" ca="1" si="362"/>
        <v>-</v>
      </c>
      <c r="CM108" s="168" t="str">
        <f t="shared" ca="1" si="362"/>
        <v>-</v>
      </c>
      <c r="CN108" s="168" t="str">
        <f t="shared" ca="1" si="362"/>
        <v>-</v>
      </c>
      <c r="CO108" s="168" t="str">
        <f t="shared" ca="1" si="362"/>
        <v>-</v>
      </c>
      <c r="CP108" s="168">
        <f t="shared" ca="1" si="362"/>
        <v>1</v>
      </c>
      <c r="CQ108" s="168">
        <f t="shared" ca="1" si="362"/>
        <v>1</v>
      </c>
      <c r="CR108" s="168">
        <f t="shared" ca="1" si="362"/>
        <v>0</v>
      </c>
      <c r="CS108" s="168" t="str">
        <f t="shared" ca="1" si="362"/>
        <v>-</v>
      </c>
      <c r="CT108" s="168" t="str">
        <f t="shared" ca="1" si="362"/>
        <v>-</v>
      </c>
      <c r="CU108" s="168" t="str">
        <f t="shared" ca="1" si="362"/>
        <v>-</v>
      </c>
      <c r="CV108" s="168" t="str">
        <f t="shared" ca="1" si="362"/>
        <v>-</v>
      </c>
      <c r="CW108" s="168" t="str">
        <f t="shared" ca="1" si="362"/>
        <v>-</v>
      </c>
      <c r="CX108" s="168" t="str">
        <f t="shared" ca="1" si="359"/>
        <v>-</v>
      </c>
      <c r="CY108" s="168" t="str">
        <f t="shared" ca="1" si="359"/>
        <v>-</v>
      </c>
      <c r="CZ108" s="168">
        <f t="shared" ca="1" si="359"/>
        <v>0</v>
      </c>
      <c r="DA108" s="168" t="str">
        <f t="shared" ca="1" si="359"/>
        <v>-</v>
      </c>
      <c r="DB108" s="168" t="str">
        <f t="shared" ca="1" si="359"/>
        <v>-</v>
      </c>
      <c r="DC108" s="168" t="str">
        <f t="shared" ca="1" si="359"/>
        <v>-</v>
      </c>
      <c r="DD108" s="168" t="str">
        <f t="shared" ca="1" si="359"/>
        <v>-</v>
      </c>
      <c r="DE108" s="168" t="str">
        <f t="shared" ca="1" si="359"/>
        <v>-</v>
      </c>
      <c r="DF108" s="168">
        <f t="shared" ca="1" si="359"/>
        <v>0</v>
      </c>
      <c r="DG108" s="168">
        <f t="shared" ca="1" si="359"/>
        <v>0</v>
      </c>
      <c r="DH108" s="168">
        <f t="shared" ca="1" si="359"/>
        <v>0</v>
      </c>
      <c r="DI108" s="168">
        <f t="shared" ca="1" si="357"/>
        <v>0</v>
      </c>
      <c r="DJ108" s="168">
        <f t="shared" ca="1" si="357"/>
        <v>0</v>
      </c>
      <c r="DK108" s="168">
        <f t="shared" ca="1" si="357"/>
        <v>0</v>
      </c>
      <c r="DL108" s="168">
        <f t="shared" ca="1" si="357"/>
        <v>0</v>
      </c>
      <c r="DM108" s="168" t="str">
        <f t="shared" ca="1" si="357"/>
        <v>-</v>
      </c>
      <c r="DN108" s="168" t="str">
        <f t="shared" ca="1" si="357"/>
        <v>-</v>
      </c>
      <c r="DO108" s="168" t="str">
        <f t="shared" ca="1" si="357"/>
        <v>-</v>
      </c>
      <c r="DP108" s="168" t="str">
        <f t="shared" ca="1" si="357"/>
        <v>-</v>
      </c>
      <c r="DQ108" s="168" t="str">
        <f t="shared" ca="1" si="357"/>
        <v>-</v>
      </c>
      <c r="DR108" s="168" t="str">
        <f t="shared" ca="1" si="357"/>
        <v>-</v>
      </c>
      <c r="DS108" s="168" t="str">
        <f t="shared" ca="1" si="357"/>
        <v>-</v>
      </c>
      <c r="DT108" s="168" t="str">
        <f t="shared" ca="1" si="358"/>
        <v>-</v>
      </c>
      <c r="DU108" s="168" t="str">
        <f t="shared" ca="1" si="358"/>
        <v>-</v>
      </c>
      <c r="DV108" s="168" t="str">
        <f t="shared" ca="1" si="358"/>
        <v>-</v>
      </c>
      <c r="DW108" s="168" t="str">
        <f t="shared" ca="1" si="358"/>
        <v>-</v>
      </c>
      <c r="DX108" s="10"/>
      <c r="DY108" s="168">
        <f t="shared" ca="1" si="358"/>
        <v>1</v>
      </c>
      <c r="DZ108" s="168" t="str">
        <f t="shared" ca="1" si="358"/>
        <v>-</v>
      </c>
      <c r="EA108" s="168" t="str">
        <f t="shared" ca="1" si="358"/>
        <v>-</v>
      </c>
      <c r="EB108" s="168" t="str">
        <f t="shared" ca="1" si="358"/>
        <v>-</v>
      </c>
      <c r="EC108" s="168" t="str">
        <f t="shared" ca="1" si="358"/>
        <v>-</v>
      </c>
      <c r="ED108" s="168" t="b">
        <f t="shared" ca="1" si="358"/>
        <v>0</v>
      </c>
      <c r="EE108" s="168" t="str">
        <f t="shared" ca="1" si="358"/>
        <v>-</v>
      </c>
      <c r="EF108" s="168">
        <f t="shared" ca="1" si="358"/>
        <v>0</v>
      </c>
      <c r="EG108" s="168" t="str">
        <f t="shared" ca="1" si="358"/>
        <v>-</v>
      </c>
      <c r="EH108" s="166" cm="1">
        <f t="array" aca="1" ref="EH108" ca="1">INDEX(i.rev,$K108,EH$15)</f>
        <v>1</v>
      </c>
      <c r="EI108" s="168">
        <f t="shared" ref="EI108:EX123" ca="1" si="373">OFFSET(EI$5,$B108,0)</f>
        <v>0</v>
      </c>
      <c r="EJ108" s="168">
        <f t="shared" ca="1" si="373"/>
        <v>1</v>
      </c>
      <c r="EK108" s="168">
        <f t="shared" ca="1" si="373"/>
        <v>0</v>
      </c>
      <c r="EL108" s="168">
        <f t="shared" ca="1" si="373"/>
        <v>1</v>
      </c>
      <c r="EM108" s="168">
        <f t="shared" ca="1" si="373"/>
        <v>1</v>
      </c>
      <c r="EN108" s="168">
        <f t="shared" ca="1" si="373"/>
        <v>1</v>
      </c>
      <c r="EO108" s="168">
        <f t="shared" ca="1" si="373"/>
        <v>0</v>
      </c>
      <c r="EP108" s="168">
        <f t="shared" ca="1" si="373"/>
        <v>0</v>
      </c>
      <c r="EQ108" s="168">
        <f t="shared" ca="1" si="373"/>
        <v>0</v>
      </c>
      <c r="ER108" s="168">
        <f t="shared" ca="1" si="373"/>
        <v>0</v>
      </c>
      <c r="ES108" s="168">
        <f t="shared" ca="1" si="373"/>
        <v>0</v>
      </c>
      <c r="ET108" s="168">
        <f t="shared" ca="1" si="373"/>
        <v>0</v>
      </c>
      <c r="EU108" s="168">
        <f t="shared" ca="1" si="373"/>
        <v>0</v>
      </c>
      <c r="EV108" s="168">
        <f t="shared" ca="1" si="373"/>
        <v>0</v>
      </c>
      <c r="EW108" s="168">
        <f t="shared" ca="1" si="373"/>
        <v>0</v>
      </c>
      <c r="EX108" s="168">
        <f t="shared" ca="1" si="373"/>
        <v>0</v>
      </c>
      <c r="EY108" s="166" cm="1">
        <f t="array" aca="1" ref="EY108" ca="1">INDEX(i.rev,$K108,EY$15)</f>
        <v>0</v>
      </c>
      <c r="EZ108" s="168">
        <f t="shared" ca="1" si="297"/>
        <v>0</v>
      </c>
      <c r="FA108" s="166" cm="1">
        <f t="array" aca="1" ref="FA108" ca="1">INDEX(i.rev,$K108,FA$15)</f>
        <v>1</v>
      </c>
      <c r="FB108" s="168">
        <f t="shared" ca="1" si="366"/>
        <v>0</v>
      </c>
      <c r="FC108" s="168">
        <f t="shared" ca="1" si="366"/>
        <v>0</v>
      </c>
      <c r="FD108" s="168">
        <f t="shared" ca="1" si="366"/>
        <v>0</v>
      </c>
      <c r="FE108" s="168">
        <f t="shared" ca="1" si="366"/>
        <v>0</v>
      </c>
      <c r="FF108" s="168">
        <f t="shared" ca="1" si="366"/>
        <v>0</v>
      </c>
      <c r="FG108" s="168">
        <f t="shared" ca="1" si="366"/>
        <v>0</v>
      </c>
      <c r="FH108" s="168">
        <f t="shared" ca="1" si="366"/>
        <v>0</v>
      </c>
      <c r="FI108" s="10">
        <v>0.15</v>
      </c>
      <c r="FJ108" s="168" t="str">
        <f t="shared" ca="1" si="363"/>
        <v>-</v>
      </c>
      <c r="FK108" s="168" t="str">
        <f t="shared" ca="1" si="363"/>
        <v>-</v>
      </c>
      <c r="FL108" s="168" t="str">
        <f t="shared" ca="1" si="363"/>
        <v>-</v>
      </c>
      <c r="FM108" s="168" t="str">
        <f t="shared" ca="1" si="363"/>
        <v>-</v>
      </c>
      <c r="FN108" s="166">
        <f>FI108*$FN$15</f>
        <v>15</v>
      </c>
      <c r="FO108" s="166" t="b">
        <f t="shared" ref="FO108:FQ131" si="374">INDEX(i.TOL,$H108,FO$15)</f>
        <v>0</v>
      </c>
      <c r="FP108" s="166" t="b">
        <f t="shared" si="374"/>
        <v>0</v>
      </c>
      <c r="FQ108" s="166" t="b">
        <f t="shared" si="374"/>
        <v>1</v>
      </c>
      <c r="FR108" s="168">
        <f t="shared" ca="1" si="366"/>
        <v>0</v>
      </c>
      <c r="FS108" s="166">
        <f t="shared" ca="1" si="224"/>
        <v>1</v>
      </c>
      <c r="FT108" s="166">
        <f t="shared" ca="1" si="224"/>
        <v>1</v>
      </c>
      <c r="FU108" s="168" t="str">
        <f t="shared" ca="1" si="366"/>
        <v>-</v>
      </c>
      <c r="FV108" s="168" t="str">
        <f t="shared" ca="1" si="366"/>
        <v>-</v>
      </c>
      <c r="FW108" s="168" t="str">
        <f t="shared" ca="1" si="366"/>
        <v>-</v>
      </c>
      <c r="FX108" s="168" t="str">
        <f t="shared" ca="1" si="366"/>
        <v>-</v>
      </c>
      <c r="FY108" s="168" t="str">
        <f t="shared" ca="1" si="366"/>
        <v>-</v>
      </c>
      <c r="FZ108" s="168" t="str">
        <f t="shared" ca="1" si="366"/>
        <v>-</v>
      </c>
      <c r="GA108" s="168" t="str">
        <f t="shared" ca="1" si="366"/>
        <v>-</v>
      </c>
      <c r="GB108" s="168" t="str">
        <f t="shared" ca="1" si="366"/>
        <v>-</v>
      </c>
      <c r="GC108" s="168" t="str">
        <f t="shared" ca="1" si="366"/>
        <v>-</v>
      </c>
      <c r="GD108" s="168" t="b">
        <f t="shared" ca="1" si="366"/>
        <v>1</v>
      </c>
      <c r="GE108" s="168" t="str">
        <f t="shared" ca="1" si="366"/>
        <v>-</v>
      </c>
      <c r="GF108" s="168" t="str">
        <f t="shared" ca="1" si="366"/>
        <v>-</v>
      </c>
      <c r="GG108" s="168" t="str">
        <f t="shared" ca="1" si="361"/>
        <v>-</v>
      </c>
      <c r="GH108" s="168" t="str">
        <f t="shared" ca="1" si="361"/>
        <v>-</v>
      </c>
      <c r="GI108" s="168" t="str">
        <f t="shared" ca="1" si="361"/>
        <v>-</v>
      </c>
      <c r="GJ108" s="168" t="str">
        <f t="shared" ca="1" si="361"/>
        <v>-</v>
      </c>
      <c r="GK108" s="168" t="str">
        <f t="shared" ca="1" si="361"/>
        <v>-</v>
      </c>
      <c r="GL108" s="168" t="str">
        <f t="shared" ca="1" si="361"/>
        <v>-</v>
      </c>
      <c r="GM108" s="168" t="str">
        <f t="shared" ca="1" si="361"/>
        <v>-</v>
      </c>
      <c r="GN108" s="168" t="str">
        <f t="shared" ca="1" si="361"/>
        <v>-</v>
      </c>
      <c r="GO108" s="168" t="str">
        <f t="shared" ca="1" si="361"/>
        <v>-</v>
      </c>
      <c r="GP108" s="168" t="str">
        <f t="shared" ca="1" si="361"/>
        <v>-</v>
      </c>
      <c r="GQ108" s="168" t="str">
        <f t="shared" ca="1" si="361"/>
        <v>-</v>
      </c>
      <c r="GR108" s="168" t="str">
        <f t="shared" ca="1" si="361"/>
        <v>-</v>
      </c>
      <c r="GS108" s="168">
        <f t="shared" ca="1" si="361"/>
        <v>500</v>
      </c>
      <c r="GT108" s="168">
        <f t="shared" ca="1" si="361"/>
        <v>500</v>
      </c>
      <c r="GU108" s="168" t="str">
        <f t="shared" ca="1" si="361"/>
        <v>-</v>
      </c>
      <c r="GV108" s="168" t="str">
        <f t="shared" ca="1" si="361"/>
        <v>-</v>
      </c>
      <c r="GW108" s="168" t="str">
        <f t="shared" ref="GW108:GW112" ca="1" si="375">OFFSET(GW$5,$B108,0)</f>
        <v>-</v>
      </c>
      <c r="GX108" s="193" t="b">
        <v>1</v>
      </c>
      <c r="GY108" s="193">
        <v>0</v>
      </c>
      <c r="GZ108" s="193">
        <v>30</v>
      </c>
      <c r="HA108" s="193">
        <v>30</v>
      </c>
      <c r="HB108" s="193">
        <v>0</v>
      </c>
      <c r="HC108" s="193">
        <v>0</v>
      </c>
      <c r="HD108" s="193">
        <v>30</v>
      </c>
      <c r="HE108" s="193">
        <v>0</v>
      </c>
      <c r="HF108" s="193">
        <v>0</v>
      </c>
      <c r="HG108" s="193">
        <v>30</v>
      </c>
      <c r="HH108" s="193">
        <v>30</v>
      </c>
      <c r="HI108" s="193">
        <v>0</v>
      </c>
      <c r="HJ108" s="193">
        <v>0</v>
      </c>
      <c r="HK108" s="193">
        <v>0</v>
      </c>
      <c r="HL108" s="193">
        <v>0</v>
      </c>
      <c r="HM108" s="193">
        <v>0</v>
      </c>
      <c r="HN108" s="193">
        <v>131.36000000000001</v>
      </c>
      <c r="HO108" s="193">
        <v>0</v>
      </c>
      <c r="HP108" s="193">
        <v>131.36000000000001</v>
      </c>
      <c r="HQ108" s="193">
        <v>131.36000000000001</v>
      </c>
      <c r="HR108" s="193">
        <v>0</v>
      </c>
      <c r="HS108" s="193">
        <v>131.36000000000001</v>
      </c>
      <c r="HT108" s="193">
        <v>131.36000000000001</v>
      </c>
      <c r="HU108" s="193">
        <v>0</v>
      </c>
      <c r="HV108" s="193">
        <v>0</v>
      </c>
      <c r="HW108" s="193">
        <v>131.36000000000001</v>
      </c>
      <c r="HX108" s="193">
        <v>131.36000000000001</v>
      </c>
      <c r="HY108" s="193">
        <v>89.55</v>
      </c>
      <c r="HZ108" s="193">
        <v>131.36000000000001</v>
      </c>
      <c r="IA108" s="193">
        <v>89.55</v>
      </c>
      <c r="IB108" s="193">
        <v>150</v>
      </c>
      <c r="IC108" s="193">
        <v>150</v>
      </c>
      <c r="ID108" s="193">
        <v>0</v>
      </c>
      <c r="IE108" s="193">
        <v>0</v>
      </c>
      <c r="IF108" s="193">
        <v>150</v>
      </c>
      <c r="IG108" s="193">
        <v>0</v>
      </c>
      <c r="IH108" s="193">
        <v>0</v>
      </c>
      <c r="II108" s="193">
        <v>150</v>
      </c>
      <c r="IJ108" s="193">
        <v>150</v>
      </c>
      <c r="IK108" s="193">
        <v>0</v>
      </c>
      <c r="IL108" s="193">
        <v>0</v>
      </c>
      <c r="IM108" s="193">
        <v>0</v>
      </c>
      <c r="IN108" s="193">
        <v>0</v>
      </c>
      <c r="IO108" s="193">
        <v>0</v>
      </c>
      <c r="IP108" s="193">
        <v>0</v>
      </c>
      <c r="IQ108" s="193">
        <v>0</v>
      </c>
      <c r="IR108" s="193">
        <v>0</v>
      </c>
      <c r="IS108" s="193">
        <v>0</v>
      </c>
      <c r="IT108" s="193">
        <v>0</v>
      </c>
      <c r="IU108" s="193">
        <v>0</v>
      </c>
      <c r="IV108" s="193">
        <v>0</v>
      </c>
      <c r="IW108" s="193">
        <v>0</v>
      </c>
      <c r="IX108" s="193">
        <v>0</v>
      </c>
      <c r="IY108" s="193">
        <v>0</v>
      </c>
      <c r="IZ108" s="10"/>
      <c r="JA108" s="166">
        <f t="shared" ca="1" si="229"/>
        <v>4.4999999999999998E-2</v>
      </c>
      <c r="JB108" s="166">
        <f t="shared" ca="1" si="230"/>
        <v>4.4999999999999998E-2</v>
      </c>
      <c r="JC108" s="168">
        <f t="shared" ca="1" si="356"/>
        <v>1</v>
      </c>
      <c r="JD108" s="168">
        <f t="shared" ca="1" si="356"/>
        <v>0</v>
      </c>
      <c r="JE108" s="168">
        <f t="shared" ca="1" si="356"/>
        <v>1</v>
      </c>
      <c r="JF108" s="168">
        <f t="shared" ca="1" si="356"/>
        <v>1</v>
      </c>
      <c r="JG108" s="168">
        <f t="shared" ca="1" si="356"/>
        <v>0</v>
      </c>
      <c r="JH108" s="168">
        <f t="shared" ca="1" si="356"/>
        <v>70</v>
      </c>
      <c r="JI108" s="168">
        <f t="shared" ca="1" si="356"/>
        <v>50</v>
      </c>
      <c r="JJ108" s="168">
        <f t="shared" ca="1" si="356"/>
        <v>70</v>
      </c>
      <c r="JK108" s="168">
        <f t="shared" ca="1" si="356"/>
        <v>50</v>
      </c>
      <c r="JL108" s="166">
        <f t="shared" ca="1" si="299"/>
        <v>1</v>
      </c>
      <c r="JM108" s="166">
        <f t="shared" ca="1" si="300"/>
        <v>1</v>
      </c>
      <c r="JN108" s="166">
        <f t="shared" ca="1" si="301"/>
        <v>1</v>
      </c>
      <c r="JO108" s="166">
        <f t="shared" ca="1" si="232"/>
        <v>1</v>
      </c>
      <c r="JP108" s="166">
        <f t="shared" ca="1" si="232"/>
        <v>1</v>
      </c>
      <c r="JQ108" s="168">
        <f t="shared" ca="1" si="356"/>
        <v>1</v>
      </c>
      <c r="JR108" s="10"/>
      <c r="JS108" s="168">
        <f t="shared" ca="1" si="356"/>
        <v>1</v>
      </c>
      <c r="JT108" s="166">
        <f t="shared" si="233"/>
        <v>1</v>
      </c>
      <c r="JU108" s="168">
        <f t="shared" ca="1" si="356"/>
        <v>1</v>
      </c>
      <c r="JV108" s="168">
        <f t="shared" ca="1" si="356"/>
        <v>1</v>
      </c>
      <c r="JW108" s="168">
        <f t="shared" ca="1" si="356"/>
        <v>1</v>
      </c>
      <c r="JX108" s="168">
        <f t="shared" ca="1" si="356"/>
        <v>1</v>
      </c>
      <c r="JY108" s="168">
        <f t="shared" ca="1" si="356"/>
        <v>1</v>
      </c>
      <c r="JZ108" s="168">
        <f t="shared" ca="1" si="356"/>
        <v>1</v>
      </c>
      <c r="KA108" s="166">
        <f t="shared" si="234"/>
        <v>1</v>
      </c>
      <c r="KB108" s="166">
        <f t="shared" ca="1" si="235"/>
        <v>1</v>
      </c>
      <c r="KC108" s="166">
        <f t="shared" ca="1" si="236"/>
        <v>1</v>
      </c>
      <c r="KD108" s="166" t="str">
        <f t="shared" ca="1" si="237"/>
        <v>-</v>
      </c>
      <c r="KE108" s="166" t="str">
        <f t="shared" ca="1" si="238"/>
        <v>-</v>
      </c>
      <c r="KF108" s="166" t="str">
        <f t="shared" ca="1" si="239"/>
        <v>-</v>
      </c>
      <c r="KG108" s="166" t="b">
        <f t="shared" ca="1" si="240"/>
        <v>0</v>
      </c>
      <c r="KH108" s="168">
        <f t="shared" ca="1" si="356"/>
        <v>0</v>
      </c>
      <c r="KI108" s="27">
        <v>0</v>
      </c>
    </row>
    <row r="109" spans="1:295" s="148" customFormat="1" outlineLevel="1">
      <c r="A109" s="126">
        <f t="shared" si="350"/>
        <v>104</v>
      </c>
      <c r="B109" s="126">
        <f t="shared" si="292"/>
        <v>13</v>
      </c>
      <c r="C109" s="148">
        <v>104</v>
      </c>
      <c r="D109" s="148" t="s">
        <v>884</v>
      </c>
      <c r="E109" s="148" t="b">
        <v>1</v>
      </c>
      <c r="F109" s="148" t="b">
        <v>0</v>
      </c>
      <c r="G109" s="148" t="b">
        <f t="shared" si="365"/>
        <v>1</v>
      </c>
      <c r="H109" s="144">
        <v>3</v>
      </c>
      <c r="I109" s="32">
        <v>2</v>
      </c>
      <c r="J109" s="144">
        <f t="shared" ca="1" si="369"/>
        <v>1</v>
      </c>
      <c r="K109" s="144">
        <f t="shared" ca="1" si="369"/>
        <v>1</v>
      </c>
      <c r="L109" s="144">
        <f t="shared" ca="1" si="369"/>
        <v>1</v>
      </c>
      <c r="M109" s="144">
        <f t="shared" ca="1" si="369"/>
        <v>1</v>
      </c>
      <c r="N109" s="144">
        <f t="shared" ca="1" si="369"/>
        <v>1</v>
      </c>
      <c r="O109" s="144">
        <f t="shared" ca="1" si="369"/>
        <v>1</v>
      </c>
      <c r="P109" s="144">
        <f t="shared" ca="1" si="369"/>
        <v>1</v>
      </c>
      <c r="Q109" s="144">
        <f t="shared" ca="1" si="369"/>
        <v>1</v>
      </c>
      <c r="R109" s="144">
        <f t="shared" ca="1" si="369"/>
        <v>2</v>
      </c>
      <c r="S109" s="144">
        <f t="shared" ca="1" si="369"/>
        <v>1</v>
      </c>
      <c r="T109" s="144">
        <f t="shared" ca="1" si="369"/>
        <v>1</v>
      </c>
      <c r="U109" s="144">
        <f t="shared" ca="1" si="369"/>
        <v>1</v>
      </c>
      <c r="V109" s="144">
        <f t="shared" ca="1" si="369"/>
        <v>1</v>
      </c>
      <c r="W109" s="144">
        <f t="shared" ca="1" si="369"/>
        <v>1</v>
      </c>
      <c r="X109" s="144">
        <f t="shared" ca="1" si="369"/>
        <v>1</v>
      </c>
      <c r="Y109" s="144">
        <f t="shared" ca="1" si="369"/>
        <v>1</v>
      </c>
      <c r="AA109" s="162" t="str" cm="1">
        <f t="array" aca="1" ref="AA109" ca="1">TEXT(LEFT(OFFSET(AA109,-1,0),5)+1,"00000")&amp;MID(OFFSET(AA109,-1,0),6,FIND(" ",OFFSET(AA109,-1,0),7)-5)
&amp;INDEX(DataMaster!$B$10:$B$12,$I109)&amp;IF($J109=1,""," Risk"&amp;INDEX(i.risk_aversion,$J109,1))&amp;IF($K109=1,""," REV"&amp;INDEX(DataMaster!$B$54:$B$58,$K109))&amp;IF($L109=1,""," Minroe"&amp;INDEX(minroe,$L109))&amp;IF($M109=1,""," Overdraw"&amp;INDEX(overdraw,$M109))
&amp;IF($N109=1,""," Mach"&amp;INDEX(i.mach_option,$N109))
&amp;IF($O109=1,""," Interest"&amp;INDEX(i.interest_rate,$O109))&amp;IF($P109=1,""," Opp cost"&amp;INDEX(i.opp_cost_capital,$P109))&amp;IF($Q109=1,""," Casual_ub"&amp;INDEX(i.casual_ub,$Q109))&amp;IF($R109=1,""," Cropgraze"&amp;INDEX(i.cropgraze_inc,$R109))
&amp;IF($S109=1,""," Yield"&amp;INDEX(i.all_rot_yield,$S109))&amp;IF($T109=1,""," Pasture"&amp;INDEX(i.pasture_prod,$T109))&amp;IF($U109=1,""," Scan"&amp;INDEX(i.scan,$U109))
&amp;IF($JL109=1,""," WP"&amp;TEXT($JL109*100,"000p"))&amp;IF($JM109=1,""," MP"&amp;TEXT($JM109*100,"000p"))&amp;IF($JN109=1,""," GP"&amp;TEXT($JN109*100,"000p"))&amp;IF($JO109=1,""," Can"&amp;TEXT($JO109*100,"000p"))
&amp;" (F"&amp;3+IFERROR(1*$CH109,0)+IFERROR(1*$CI109,0)&amp;3-IFERROR(1*NOT($CK109),0)&amp;"N"&amp;$CP109&amp;$CQ109&amp;")"
&amp;IFERROR(" pas%"&amp;FK109/2130*100,"")&amp;IFERROR(" SR "&amp;FM109/1,"")&amp;IFERROR(" Sup "&amp;FN109/1,"")&amp;IF(JH109=50," 50 percentile prices","")&amp;IFERROR(" Min_sale_age_"&amp;GV109/1,"")&amp;IF($GX109=TRUE," Rot_constrained","")</f>
        <v>612870032 DSP CropgrazeFALSE (F33N11) Sup 30 Rot_constrained</v>
      </c>
      <c r="AB109" s="10" t="str">
        <f ca="1">IF(COUNTIF(AA$5:AA109,AA109)=1,"-","Dup")</f>
        <v>-</v>
      </c>
      <c r="AC109" s="10"/>
      <c r="AD109" s="167" t="b">
        <v>0</v>
      </c>
      <c r="AE109" s="167" t="b">
        <v>0</v>
      </c>
      <c r="AF109" s="167" t="b">
        <v>0</v>
      </c>
      <c r="AG109" s="167" t="b">
        <v>0</v>
      </c>
      <c r="AH109" s="167" t="b">
        <v>0</v>
      </c>
      <c r="AI109" s="167" t="b">
        <v>1</v>
      </c>
      <c r="AJ109" s="10"/>
      <c r="AK109" s="166" t="b">
        <f t="shared" si="354"/>
        <v>0</v>
      </c>
      <c r="AL109" s="166" t="str">
        <f t="shared" si="354"/>
        <v>-</v>
      </c>
      <c r="AM109" s="166" t="b">
        <f t="shared" si="354"/>
        <v>0</v>
      </c>
      <c r="AN109" s="166" t="b">
        <f t="shared" si="354"/>
        <v>1</v>
      </c>
      <c r="AO109" s="166" t="b">
        <f t="shared" si="354"/>
        <v>0</v>
      </c>
      <c r="AP109" s="166" t="b">
        <f t="shared" si="354"/>
        <v>0</v>
      </c>
      <c r="AQ109" s="166">
        <f t="shared" ca="1" si="215"/>
        <v>0</v>
      </c>
      <c r="AR109" s="166" t="b">
        <f t="shared" ca="1" si="371"/>
        <v>0</v>
      </c>
      <c r="AS109" s="166" t="b">
        <f t="shared" ca="1" si="371"/>
        <v>0</v>
      </c>
      <c r="AT109" s="166" t="str">
        <f t="shared" ca="1" si="371"/>
        <v>-</v>
      </c>
      <c r="AU109" s="166" t="str">
        <f t="shared" ca="1" si="371"/>
        <v>-</v>
      </c>
      <c r="AV109" s="166" t="str">
        <f t="shared" ca="1" si="371"/>
        <v>-</v>
      </c>
      <c r="AW109" s="10"/>
      <c r="AX109" s="166" t="b">
        <f t="shared" si="217"/>
        <v>1</v>
      </c>
      <c r="AY109" s="168" t="b">
        <f t="shared" ca="1" si="372"/>
        <v>1</v>
      </c>
      <c r="AZ109" s="168" t="b">
        <f t="shared" ca="1" si="372"/>
        <v>1</v>
      </c>
      <c r="BA109" s="167">
        <f t="shared" si="261"/>
        <v>3208</v>
      </c>
      <c r="BB109" s="168" t="str">
        <f t="shared" ca="1" si="372"/>
        <v>-</v>
      </c>
      <c r="BC109" s="168" t="str">
        <f t="shared" ca="1" si="372"/>
        <v>-</v>
      </c>
      <c r="BD109" s="168" t="str">
        <f t="shared" ca="1" si="372"/>
        <v>-</v>
      </c>
      <c r="BE109" s="168" t="str">
        <f t="shared" ca="1" si="372"/>
        <v>-</v>
      </c>
      <c r="BF109" s="168" t="str">
        <f t="shared" ca="1" si="372"/>
        <v>-</v>
      </c>
      <c r="BG109" s="168">
        <f t="shared" ca="1" si="372"/>
        <v>1</v>
      </c>
      <c r="BH109" s="168">
        <f t="shared" ca="1" si="372"/>
        <v>1</v>
      </c>
      <c r="BI109" s="168" t="str">
        <f t="shared" ca="1" si="372"/>
        <v>-</v>
      </c>
      <c r="BJ109" s="168" t="str">
        <f t="shared" ca="1" si="372"/>
        <v>-</v>
      </c>
      <c r="BK109" s="10"/>
      <c r="BL109" s="168" t="str">
        <f t="shared" ca="1" si="372"/>
        <v>-</v>
      </c>
      <c r="BM109" s="168" t="str">
        <f t="shared" ca="1" si="372"/>
        <v>-</v>
      </c>
      <c r="BN109" s="168" t="str">
        <f t="shared" ca="1" si="372"/>
        <v>-</v>
      </c>
      <c r="BO109" s="168" t="str">
        <f t="shared" ca="1" si="372"/>
        <v>-</v>
      </c>
      <c r="BP109" s="168" t="str">
        <f t="shared" ca="1" si="372"/>
        <v>-</v>
      </c>
      <c r="BQ109" s="168" t="str">
        <f t="shared" ca="1" si="372"/>
        <v>-</v>
      </c>
      <c r="BR109" s="168" t="str">
        <f t="shared" ca="1" si="372"/>
        <v>-</v>
      </c>
      <c r="BS109" s="168" t="str">
        <f t="shared" ca="1" si="372"/>
        <v>-</v>
      </c>
      <c r="BT109" s="168" t="str">
        <f t="shared" ca="1" si="372"/>
        <v>-</v>
      </c>
      <c r="BU109" s="168" t="str">
        <f t="shared" ca="1" si="372"/>
        <v>-</v>
      </c>
      <c r="BV109" s="168" t="str">
        <f t="shared" ca="1" si="372"/>
        <v>-</v>
      </c>
      <c r="BW109" s="166" t="str" cm="1">
        <f t="array" aca="1" ref="BW109" ca="1">INDEX(i.rev,$K109,BW$15)</f>
        <v>-</v>
      </c>
      <c r="BX109" s="166" t="str" cm="1">
        <f t="array" aca="1" ref="BX109" ca="1">INDEX(i.rev,$K109,BX$15)</f>
        <v>-</v>
      </c>
      <c r="BY109" s="166" t="str" cm="1">
        <f t="array" aca="1" ref="BY109" ca="1">INDEX(i.rev,$K109,BY$15)</f>
        <v>-</v>
      </c>
      <c r="BZ109" s="166" t="str" cm="1">
        <f t="array" aca="1" ref="BZ109" ca="1">INDEX(i.rev,$K109,BZ$15)</f>
        <v>-</v>
      </c>
      <c r="CA109" s="166" t="str" cm="1">
        <f t="array" aca="1" ref="CA109" ca="1">INDEX(i.rev,$K109,CA$15)</f>
        <v>-</v>
      </c>
      <c r="CB109" s="166" t="str" cm="1">
        <f t="array" aca="1" ref="CB109" ca="1">INDEX(i.rev,$K109,CB$15)</f>
        <v>-</v>
      </c>
      <c r="CC109" s="166" t="str" cm="1">
        <f t="array" aca="1" ref="CC109" ca="1">INDEX(i.rev,$K109,CC$15)</f>
        <v>-</v>
      </c>
      <c r="CD109" s="166" t="str" cm="1">
        <f t="array" aca="1" ref="CD109" ca="1">INDEX(i.rev,$K109,CD$15)</f>
        <v>-</v>
      </c>
      <c r="CE109" s="166" t="str" cm="1">
        <f t="array" aca="1" ref="CE109" ca="1">INDEX(i.rev,$K109,CE$15)</f>
        <v>-</v>
      </c>
      <c r="CF109" s="166" t="str" cm="1">
        <f t="array" aca="1" ref="CF109" ca="1">INDEX(i.rev,$K109,CF$15)</f>
        <v>-</v>
      </c>
      <c r="CG109" s="10"/>
      <c r="CH109" s="168" t="str">
        <f t="shared" ca="1" si="362"/>
        <v>-</v>
      </c>
      <c r="CI109" s="168" t="str">
        <f t="shared" ca="1" si="362"/>
        <v>-</v>
      </c>
      <c r="CJ109" s="168" t="str">
        <f t="shared" ca="1" si="362"/>
        <v>-</v>
      </c>
      <c r="CK109" s="168" t="str">
        <f t="shared" ca="1" si="362"/>
        <v>-</v>
      </c>
      <c r="CL109" s="168" t="str">
        <f t="shared" ca="1" si="362"/>
        <v>-</v>
      </c>
      <c r="CM109" s="168" t="str">
        <f t="shared" ca="1" si="362"/>
        <v>-</v>
      </c>
      <c r="CN109" s="168" t="str">
        <f t="shared" ca="1" si="362"/>
        <v>-</v>
      </c>
      <c r="CO109" s="168" t="str">
        <f t="shared" ca="1" si="362"/>
        <v>-</v>
      </c>
      <c r="CP109" s="168">
        <f t="shared" ca="1" si="362"/>
        <v>1</v>
      </c>
      <c r="CQ109" s="168">
        <f t="shared" ca="1" si="362"/>
        <v>1</v>
      </c>
      <c r="CR109" s="168">
        <f t="shared" ca="1" si="362"/>
        <v>0</v>
      </c>
      <c r="CS109" s="168" t="str">
        <f t="shared" ca="1" si="362"/>
        <v>-</v>
      </c>
      <c r="CT109" s="168" t="str">
        <f t="shared" ca="1" si="362"/>
        <v>-</v>
      </c>
      <c r="CU109" s="168" t="str">
        <f t="shared" ca="1" si="362"/>
        <v>-</v>
      </c>
      <c r="CV109" s="168" t="str">
        <f t="shared" ca="1" si="362"/>
        <v>-</v>
      </c>
      <c r="CW109" s="168" t="str">
        <f t="shared" ca="1" si="362"/>
        <v>-</v>
      </c>
      <c r="CX109" s="168" t="str">
        <f t="shared" ca="1" si="359"/>
        <v>-</v>
      </c>
      <c r="CY109" s="168" t="str">
        <f t="shared" ca="1" si="359"/>
        <v>-</v>
      </c>
      <c r="CZ109" s="168">
        <f t="shared" ca="1" si="359"/>
        <v>0</v>
      </c>
      <c r="DA109" s="168" t="str">
        <f t="shared" ca="1" si="359"/>
        <v>-</v>
      </c>
      <c r="DB109" s="168" t="str">
        <f t="shared" ca="1" si="359"/>
        <v>-</v>
      </c>
      <c r="DC109" s="168" t="str">
        <f t="shared" ca="1" si="359"/>
        <v>-</v>
      </c>
      <c r="DD109" s="168" t="str">
        <f t="shared" ca="1" si="359"/>
        <v>-</v>
      </c>
      <c r="DE109" s="168" t="str">
        <f t="shared" ca="1" si="359"/>
        <v>-</v>
      </c>
      <c r="DF109" s="168">
        <f t="shared" ca="1" si="359"/>
        <v>0</v>
      </c>
      <c r="DG109" s="168">
        <f t="shared" ca="1" si="359"/>
        <v>0</v>
      </c>
      <c r="DH109" s="168">
        <f t="shared" ca="1" si="359"/>
        <v>0</v>
      </c>
      <c r="DI109" s="168">
        <f t="shared" ca="1" si="357"/>
        <v>0</v>
      </c>
      <c r="DJ109" s="168">
        <f t="shared" ca="1" si="357"/>
        <v>0</v>
      </c>
      <c r="DK109" s="168">
        <f t="shared" ca="1" si="357"/>
        <v>0</v>
      </c>
      <c r="DL109" s="168">
        <f t="shared" ca="1" si="357"/>
        <v>0</v>
      </c>
      <c r="DM109" s="168" t="str">
        <f t="shared" ca="1" si="357"/>
        <v>-</v>
      </c>
      <c r="DN109" s="168" t="str">
        <f t="shared" ca="1" si="357"/>
        <v>-</v>
      </c>
      <c r="DO109" s="168" t="str">
        <f t="shared" ca="1" si="357"/>
        <v>-</v>
      </c>
      <c r="DP109" s="168" t="str">
        <f t="shared" ca="1" si="357"/>
        <v>-</v>
      </c>
      <c r="DQ109" s="168" t="str">
        <f t="shared" ca="1" si="357"/>
        <v>-</v>
      </c>
      <c r="DR109" s="168" t="str">
        <f t="shared" ca="1" si="357"/>
        <v>-</v>
      </c>
      <c r="DS109" s="168" t="str">
        <f t="shared" ca="1" si="357"/>
        <v>-</v>
      </c>
      <c r="DT109" s="168" t="str">
        <f t="shared" ca="1" si="358"/>
        <v>-</v>
      </c>
      <c r="DU109" s="168" t="str">
        <f t="shared" ca="1" si="358"/>
        <v>-</v>
      </c>
      <c r="DV109" s="168" t="str">
        <f t="shared" ca="1" si="358"/>
        <v>-</v>
      </c>
      <c r="DW109" s="168" t="str">
        <f t="shared" ca="1" si="358"/>
        <v>-</v>
      </c>
      <c r="DX109" s="10"/>
      <c r="DY109" s="168">
        <f t="shared" ca="1" si="358"/>
        <v>1</v>
      </c>
      <c r="DZ109" s="168" t="str">
        <f t="shared" ca="1" si="358"/>
        <v>-</v>
      </c>
      <c r="EA109" s="168" t="str">
        <f t="shared" ca="1" si="358"/>
        <v>-</v>
      </c>
      <c r="EB109" s="168" t="str">
        <f t="shared" ca="1" si="358"/>
        <v>-</v>
      </c>
      <c r="EC109" s="168" t="str">
        <f t="shared" ca="1" si="358"/>
        <v>-</v>
      </c>
      <c r="ED109" s="168" t="b">
        <f t="shared" ca="1" si="358"/>
        <v>0</v>
      </c>
      <c r="EE109" s="168" t="str">
        <f t="shared" ca="1" si="358"/>
        <v>-</v>
      </c>
      <c r="EF109" s="168">
        <f t="shared" ca="1" si="358"/>
        <v>0</v>
      </c>
      <c r="EG109" s="168" t="str">
        <f t="shared" ca="1" si="358"/>
        <v>-</v>
      </c>
      <c r="EH109" s="166" cm="1">
        <f t="array" aca="1" ref="EH109" ca="1">INDEX(i.rev,$K109,EH$15)</f>
        <v>1</v>
      </c>
      <c r="EI109" s="168">
        <f t="shared" ca="1" si="373"/>
        <v>0</v>
      </c>
      <c r="EJ109" s="168">
        <f t="shared" ca="1" si="373"/>
        <v>1</v>
      </c>
      <c r="EK109" s="168">
        <f t="shared" ca="1" si="373"/>
        <v>0</v>
      </c>
      <c r="EL109" s="168">
        <f t="shared" ca="1" si="373"/>
        <v>1</v>
      </c>
      <c r="EM109" s="168">
        <f t="shared" ca="1" si="373"/>
        <v>1</v>
      </c>
      <c r="EN109" s="168">
        <f t="shared" ca="1" si="373"/>
        <v>1</v>
      </c>
      <c r="EO109" s="168">
        <f t="shared" ca="1" si="373"/>
        <v>0</v>
      </c>
      <c r="EP109" s="168">
        <f t="shared" ca="1" si="373"/>
        <v>0</v>
      </c>
      <c r="EQ109" s="168">
        <f t="shared" ca="1" si="373"/>
        <v>0</v>
      </c>
      <c r="ER109" s="168">
        <f t="shared" ca="1" si="373"/>
        <v>0</v>
      </c>
      <c r="ES109" s="168">
        <f t="shared" ca="1" si="373"/>
        <v>0</v>
      </c>
      <c r="ET109" s="168">
        <f t="shared" ca="1" si="373"/>
        <v>0</v>
      </c>
      <c r="EU109" s="168">
        <f t="shared" ca="1" si="373"/>
        <v>0</v>
      </c>
      <c r="EV109" s="168">
        <f t="shared" ca="1" si="373"/>
        <v>0</v>
      </c>
      <c r="EW109" s="168">
        <f t="shared" ca="1" si="373"/>
        <v>0</v>
      </c>
      <c r="EX109" s="168">
        <f t="shared" ca="1" si="373"/>
        <v>0</v>
      </c>
      <c r="EY109" s="166" cm="1">
        <f t="array" aca="1" ref="EY109" ca="1">INDEX(i.rev,$K109,EY$15)</f>
        <v>0</v>
      </c>
      <c r="EZ109" s="168">
        <f t="shared" ca="1" si="297"/>
        <v>0</v>
      </c>
      <c r="FA109" s="166" cm="1">
        <f t="array" aca="1" ref="FA109" ca="1">INDEX(i.rev,$K109,FA$15)</f>
        <v>1</v>
      </c>
      <c r="FB109" s="168">
        <f t="shared" ca="1" si="366"/>
        <v>0</v>
      </c>
      <c r="FC109" s="168">
        <f t="shared" ca="1" si="366"/>
        <v>0</v>
      </c>
      <c r="FD109" s="168">
        <f t="shared" ca="1" si="366"/>
        <v>0</v>
      </c>
      <c r="FE109" s="168">
        <f t="shared" ca="1" si="366"/>
        <v>0</v>
      </c>
      <c r="FF109" s="168">
        <f t="shared" ca="1" si="366"/>
        <v>0</v>
      </c>
      <c r="FG109" s="168">
        <f t="shared" ca="1" si="366"/>
        <v>0</v>
      </c>
      <c r="FH109" s="168">
        <f t="shared" ca="1" si="366"/>
        <v>0</v>
      </c>
      <c r="FI109" s="10">
        <f>FI108+0.15</f>
        <v>0.3</v>
      </c>
      <c r="FJ109" s="168" t="str">
        <f t="shared" ca="1" si="363"/>
        <v>-</v>
      </c>
      <c r="FK109" s="168" t="str">
        <f t="shared" ca="1" si="363"/>
        <v>-</v>
      </c>
      <c r="FL109" s="168" t="str">
        <f t="shared" ca="1" si="363"/>
        <v>-</v>
      </c>
      <c r="FM109" s="168" t="str">
        <f t="shared" ca="1" si="363"/>
        <v>-</v>
      </c>
      <c r="FN109" s="166">
        <f t="shared" ref="FN109:FN131" si="376">FI109*$FN$15</f>
        <v>30</v>
      </c>
      <c r="FO109" s="166" t="b">
        <f t="shared" si="374"/>
        <v>0</v>
      </c>
      <c r="FP109" s="166" t="b">
        <f t="shared" si="374"/>
        <v>0</v>
      </c>
      <c r="FQ109" s="166" t="b">
        <f t="shared" si="374"/>
        <v>1</v>
      </c>
      <c r="FR109" s="168">
        <f t="shared" ca="1" si="366"/>
        <v>0</v>
      </c>
      <c r="FS109" s="166">
        <f t="shared" ca="1" si="224"/>
        <v>1</v>
      </c>
      <c r="FT109" s="166">
        <f t="shared" ca="1" si="224"/>
        <v>1</v>
      </c>
      <c r="FU109" s="168" t="str">
        <f t="shared" ca="1" si="366"/>
        <v>-</v>
      </c>
      <c r="FV109" s="168" t="str">
        <f t="shared" ca="1" si="366"/>
        <v>-</v>
      </c>
      <c r="FW109" s="168" t="str">
        <f t="shared" ca="1" si="366"/>
        <v>-</v>
      </c>
      <c r="FX109" s="168" t="str">
        <f t="shared" ca="1" si="366"/>
        <v>-</v>
      </c>
      <c r="FY109" s="168" t="str">
        <f t="shared" ca="1" si="366"/>
        <v>-</v>
      </c>
      <c r="FZ109" s="168" t="str">
        <f t="shared" ca="1" si="366"/>
        <v>-</v>
      </c>
      <c r="GA109" s="168" t="str">
        <f t="shared" ca="1" si="366"/>
        <v>-</v>
      </c>
      <c r="GB109" s="168" t="str">
        <f t="shared" ca="1" si="366"/>
        <v>-</v>
      </c>
      <c r="GC109" s="168" t="str">
        <f t="shared" ca="1" si="366"/>
        <v>-</v>
      </c>
      <c r="GD109" s="168" t="b">
        <f t="shared" ca="1" si="366"/>
        <v>1</v>
      </c>
      <c r="GE109" s="168" t="str">
        <f t="shared" ca="1" si="366"/>
        <v>-</v>
      </c>
      <c r="GF109" s="168" t="str">
        <f t="shared" ca="1" si="366"/>
        <v>-</v>
      </c>
      <c r="GG109" s="168" t="str">
        <f t="shared" ca="1" si="361"/>
        <v>-</v>
      </c>
      <c r="GH109" s="168" t="str">
        <f t="shared" ca="1" si="361"/>
        <v>-</v>
      </c>
      <c r="GI109" s="168" t="str">
        <f t="shared" ca="1" si="361"/>
        <v>-</v>
      </c>
      <c r="GJ109" s="168" t="str">
        <f t="shared" ca="1" si="361"/>
        <v>-</v>
      </c>
      <c r="GK109" s="168" t="str">
        <f t="shared" ca="1" si="361"/>
        <v>-</v>
      </c>
      <c r="GL109" s="168" t="str">
        <f t="shared" ca="1" si="361"/>
        <v>-</v>
      </c>
      <c r="GM109" s="168" t="str">
        <f t="shared" ca="1" si="361"/>
        <v>-</v>
      </c>
      <c r="GN109" s="168" t="str">
        <f t="shared" ca="1" si="361"/>
        <v>-</v>
      </c>
      <c r="GO109" s="168" t="str">
        <f t="shared" ca="1" si="361"/>
        <v>-</v>
      </c>
      <c r="GP109" s="168" t="str">
        <f t="shared" ca="1" si="361"/>
        <v>-</v>
      </c>
      <c r="GQ109" s="168" t="str">
        <f t="shared" ca="1" si="361"/>
        <v>-</v>
      </c>
      <c r="GR109" s="168" t="str">
        <f t="shared" ca="1" si="361"/>
        <v>-</v>
      </c>
      <c r="GS109" s="168">
        <f t="shared" ca="1" si="361"/>
        <v>500</v>
      </c>
      <c r="GT109" s="168">
        <f t="shared" ca="1" si="361"/>
        <v>500</v>
      </c>
      <c r="GU109" s="168" t="str">
        <f t="shared" ca="1" si="361"/>
        <v>-</v>
      </c>
      <c r="GV109" s="168" t="str">
        <f t="shared" ca="1" si="361"/>
        <v>-</v>
      </c>
      <c r="GW109" s="168" t="str">
        <f t="shared" ca="1" si="375"/>
        <v>-</v>
      </c>
      <c r="GX109" s="193" t="b">
        <v>1</v>
      </c>
      <c r="GY109" s="193">
        <v>0</v>
      </c>
      <c r="GZ109" s="193">
        <v>30</v>
      </c>
      <c r="HA109" s="193">
        <v>30</v>
      </c>
      <c r="HB109" s="193">
        <v>0</v>
      </c>
      <c r="HC109" s="193">
        <v>0</v>
      </c>
      <c r="HD109" s="193">
        <v>30</v>
      </c>
      <c r="HE109" s="193">
        <v>0</v>
      </c>
      <c r="HF109" s="193">
        <v>0</v>
      </c>
      <c r="HG109" s="193">
        <v>30</v>
      </c>
      <c r="HH109" s="193">
        <v>30</v>
      </c>
      <c r="HI109" s="193">
        <v>0</v>
      </c>
      <c r="HJ109" s="193">
        <v>0</v>
      </c>
      <c r="HK109" s="193">
        <v>0</v>
      </c>
      <c r="HL109" s="193">
        <v>0</v>
      </c>
      <c r="HM109" s="193">
        <v>0</v>
      </c>
      <c r="HN109" s="193">
        <v>131.36000000000001</v>
      </c>
      <c r="HO109" s="193">
        <v>0</v>
      </c>
      <c r="HP109" s="193">
        <v>131.36000000000001</v>
      </c>
      <c r="HQ109" s="193">
        <v>131.36000000000001</v>
      </c>
      <c r="HR109" s="193">
        <v>0</v>
      </c>
      <c r="HS109" s="193">
        <v>131.36000000000001</v>
      </c>
      <c r="HT109" s="193">
        <v>131.36000000000001</v>
      </c>
      <c r="HU109" s="193">
        <v>0</v>
      </c>
      <c r="HV109" s="193">
        <v>0</v>
      </c>
      <c r="HW109" s="193">
        <v>131.36000000000001</v>
      </c>
      <c r="HX109" s="193">
        <v>131.36000000000001</v>
      </c>
      <c r="HY109" s="193">
        <v>89.55</v>
      </c>
      <c r="HZ109" s="193">
        <v>131.36000000000001</v>
      </c>
      <c r="IA109" s="193">
        <v>89.55</v>
      </c>
      <c r="IB109" s="193">
        <v>150</v>
      </c>
      <c r="IC109" s="193">
        <v>150</v>
      </c>
      <c r="ID109" s="193">
        <v>0</v>
      </c>
      <c r="IE109" s="193">
        <v>0</v>
      </c>
      <c r="IF109" s="193">
        <v>150</v>
      </c>
      <c r="IG109" s="193">
        <v>0</v>
      </c>
      <c r="IH109" s="193">
        <v>0</v>
      </c>
      <c r="II109" s="193">
        <v>150</v>
      </c>
      <c r="IJ109" s="193">
        <v>150</v>
      </c>
      <c r="IK109" s="193">
        <v>0</v>
      </c>
      <c r="IL109" s="193">
        <v>0</v>
      </c>
      <c r="IM109" s="193">
        <v>0</v>
      </c>
      <c r="IN109" s="193">
        <v>0</v>
      </c>
      <c r="IO109" s="193">
        <v>0</v>
      </c>
      <c r="IP109" s="193">
        <v>0</v>
      </c>
      <c r="IQ109" s="193">
        <v>0</v>
      </c>
      <c r="IR109" s="193">
        <v>0</v>
      </c>
      <c r="IS109" s="193">
        <v>0</v>
      </c>
      <c r="IT109" s="193">
        <v>0</v>
      </c>
      <c r="IU109" s="193">
        <v>0</v>
      </c>
      <c r="IV109" s="193">
        <v>0</v>
      </c>
      <c r="IW109" s="193">
        <v>0</v>
      </c>
      <c r="IX109" s="193">
        <v>0</v>
      </c>
      <c r="IY109" s="193">
        <v>0</v>
      </c>
      <c r="IZ109" s="10"/>
      <c r="JA109" s="166">
        <f t="shared" ca="1" si="229"/>
        <v>4.4999999999999998E-2</v>
      </c>
      <c r="JB109" s="166">
        <f t="shared" ca="1" si="230"/>
        <v>4.4999999999999998E-2</v>
      </c>
      <c r="JC109" s="168">
        <f t="shared" ca="1" si="356"/>
        <v>1</v>
      </c>
      <c r="JD109" s="168">
        <f t="shared" ca="1" si="356"/>
        <v>0</v>
      </c>
      <c r="JE109" s="168">
        <f t="shared" ca="1" si="356"/>
        <v>1</v>
      </c>
      <c r="JF109" s="168">
        <f t="shared" ca="1" si="356"/>
        <v>1</v>
      </c>
      <c r="JG109" s="168">
        <f t="shared" ca="1" si="356"/>
        <v>0</v>
      </c>
      <c r="JH109" s="168">
        <f t="shared" ca="1" si="356"/>
        <v>70</v>
      </c>
      <c r="JI109" s="168">
        <f t="shared" ca="1" si="356"/>
        <v>50</v>
      </c>
      <c r="JJ109" s="168">
        <f t="shared" ca="1" si="356"/>
        <v>70</v>
      </c>
      <c r="JK109" s="168">
        <f t="shared" ca="1" si="356"/>
        <v>50</v>
      </c>
      <c r="JL109" s="166">
        <f t="shared" ca="1" si="299"/>
        <v>1</v>
      </c>
      <c r="JM109" s="166">
        <f t="shared" ca="1" si="300"/>
        <v>1</v>
      </c>
      <c r="JN109" s="166">
        <f t="shared" ca="1" si="301"/>
        <v>1</v>
      </c>
      <c r="JO109" s="166">
        <f t="shared" ca="1" si="232"/>
        <v>1</v>
      </c>
      <c r="JP109" s="166">
        <f t="shared" ca="1" si="232"/>
        <v>1</v>
      </c>
      <c r="JQ109" s="168">
        <f t="shared" ca="1" si="356"/>
        <v>1</v>
      </c>
      <c r="JR109" s="10"/>
      <c r="JS109" s="168">
        <f t="shared" ca="1" si="356"/>
        <v>1</v>
      </c>
      <c r="JT109" s="166">
        <f t="shared" ca="1" si="233"/>
        <v>1</v>
      </c>
      <c r="JU109" s="168">
        <f t="shared" ca="1" si="356"/>
        <v>1</v>
      </c>
      <c r="JV109" s="168">
        <f t="shared" ca="1" si="356"/>
        <v>1</v>
      </c>
      <c r="JW109" s="168">
        <f t="shared" ca="1" si="356"/>
        <v>1</v>
      </c>
      <c r="JX109" s="168">
        <f t="shared" ca="1" si="356"/>
        <v>1</v>
      </c>
      <c r="JY109" s="168">
        <f t="shared" ca="1" si="356"/>
        <v>1</v>
      </c>
      <c r="JZ109" s="168">
        <f t="shared" ca="1" si="356"/>
        <v>1</v>
      </c>
      <c r="KA109" s="166">
        <f t="shared" ca="1" si="234"/>
        <v>1</v>
      </c>
      <c r="KB109" s="166">
        <f t="shared" ca="1" si="235"/>
        <v>1</v>
      </c>
      <c r="KC109" s="166">
        <f t="shared" ca="1" si="236"/>
        <v>1</v>
      </c>
      <c r="KD109" s="166" t="str">
        <f t="shared" ca="1" si="237"/>
        <v>-</v>
      </c>
      <c r="KE109" s="166" t="str">
        <f t="shared" ca="1" si="238"/>
        <v>-</v>
      </c>
      <c r="KF109" s="166" t="str">
        <f t="shared" ca="1" si="239"/>
        <v>-</v>
      </c>
      <c r="KG109" s="166" t="b">
        <f t="shared" ca="1" si="240"/>
        <v>0</v>
      </c>
      <c r="KH109" s="168">
        <f t="shared" ca="1" si="356"/>
        <v>0</v>
      </c>
      <c r="KI109" s="27">
        <v>0</v>
      </c>
    </row>
    <row r="110" spans="1:295" s="148" customFormat="1" outlineLevel="1">
      <c r="A110" s="126">
        <f t="shared" si="350"/>
        <v>105</v>
      </c>
      <c r="B110" s="126">
        <f t="shared" si="292"/>
        <v>13</v>
      </c>
      <c r="C110" s="148">
        <v>104</v>
      </c>
      <c r="D110" s="148" t="s">
        <v>884</v>
      </c>
      <c r="E110" s="148" t="b">
        <v>1</v>
      </c>
      <c r="F110" s="148" t="b">
        <v>0</v>
      </c>
      <c r="G110" s="148" t="b">
        <f t="shared" si="365"/>
        <v>1</v>
      </c>
      <c r="H110" s="144">
        <v>3</v>
      </c>
      <c r="I110" s="32">
        <v>2</v>
      </c>
      <c r="J110" s="144">
        <f t="shared" ca="1" si="369"/>
        <v>1</v>
      </c>
      <c r="K110" s="144">
        <f t="shared" ca="1" si="369"/>
        <v>1</v>
      </c>
      <c r="L110" s="144">
        <f t="shared" ca="1" si="369"/>
        <v>1</v>
      </c>
      <c r="M110" s="144">
        <f t="shared" ca="1" si="369"/>
        <v>1</v>
      </c>
      <c r="N110" s="144">
        <f t="shared" ca="1" si="369"/>
        <v>1</v>
      </c>
      <c r="O110" s="144">
        <f t="shared" ca="1" si="369"/>
        <v>1</v>
      </c>
      <c r="P110" s="144">
        <f t="shared" ca="1" si="369"/>
        <v>1</v>
      </c>
      <c r="Q110" s="144">
        <f t="shared" ca="1" si="369"/>
        <v>1</v>
      </c>
      <c r="R110" s="144">
        <f t="shared" ca="1" si="369"/>
        <v>2</v>
      </c>
      <c r="S110" s="144">
        <f t="shared" ca="1" si="369"/>
        <v>1</v>
      </c>
      <c r="T110" s="144">
        <f t="shared" ca="1" si="369"/>
        <v>1</v>
      </c>
      <c r="U110" s="144">
        <f t="shared" ca="1" si="369"/>
        <v>1</v>
      </c>
      <c r="V110" s="144">
        <f t="shared" ca="1" si="369"/>
        <v>1</v>
      </c>
      <c r="W110" s="144">
        <f t="shared" ca="1" si="369"/>
        <v>1</v>
      </c>
      <c r="X110" s="144">
        <f t="shared" ca="1" si="369"/>
        <v>1</v>
      </c>
      <c r="Y110" s="144">
        <f t="shared" ca="1" si="369"/>
        <v>1</v>
      </c>
      <c r="AA110" s="162" t="str" cm="1">
        <f t="array" aca="1" ref="AA110" ca="1">TEXT(LEFT(OFFSET(AA110,-1,0),5)+1,"00000")&amp;MID(OFFSET(AA110,-1,0),6,FIND(" ",OFFSET(AA110,-1,0),7)-5)
&amp;INDEX(DataMaster!$B$10:$B$12,$I110)&amp;IF($J110=1,""," Risk"&amp;INDEX(i.risk_aversion,$J110,1))&amp;IF($K110=1,""," REV"&amp;INDEX(DataMaster!$B$54:$B$58,$K110))&amp;IF($L110=1,""," Minroe"&amp;INDEX(minroe,$L110))&amp;IF($M110=1,""," Overdraw"&amp;INDEX(overdraw,$M110))
&amp;IF($N110=1,""," Mach"&amp;INDEX(i.mach_option,$N110))
&amp;IF($O110=1,""," Interest"&amp;INDEX(i.interest_rate,$O110))&amp;IF($P110=1,""," Opp cost"&amp;INDEX(i.opp_cost_capital,$P110))&amp;IF($Q110=1,""," Casual_ub"&amp;INDEX(i.casual_ub,$Q110))&amp;IF($R110=1,""," Cropgraze"&amp;INDEX(i.cropgraze_inc,$R110))
&amp;IF($S110=1,""," Yield"&amp;INDEX(i.all_rot_yield,$S110))&amp;IF($T110=1,""," Pasture"&amp;INDEX(i.pasture_prod,$T110))&amp;IF($U110=1,""," Scan"&amp;INDEX(i.scan,$U110))
&amp;IF($JL110=1,""," WP"&amp;TEXT($JL110*100,"000p"))&amp;IF($JM110=1,""," MP"&amp;TEXT($JM110*100,"000p"))&amp;IF($JN110=1,""," GP"&amp;TEXT($JN110*100,"000p"))&amp;IF($JO110=1,""," Can"&amp;TEXT($JO110*100,"000p"))
&amp;" (F"&amp;3+IFERROR(1*$CH110,0)+IFERROR(1*$CI110,0)&amp;3-IFERROR(1*NOT($CK110),0)&amp;"N"&amp;$CP110&amp;$CQ110&amp;")"
&amp;IFERROR(" pas%"&amp;FK110/2130*100,"")&amp;IFERROR(" SR "&amp;FM110/1,"")&amp;IFERROR(" Sup "&amp;FN110/1,"")&amp;IF(JH110=50," 50 percentile prices","")&amp;IFERROR(" Min_sale_age_"&amp;GV110/1,"")&amp;IF($GX110=TRUE," Rot_constrained","")</f>
        <v>612880032 DSP CropgrazeFALSE (F33N11) Sup 45 Rot_constrained</v>
      </c>
      <c r="AB110" s="10" t="str">
        <f ca="1">IF(COUNTIF(AA$5:AA110,AA110)=1,"-","Dup")</f>
        <v>-</v>
      </c>
      <c r="AC110" s="10"/>
      <c r="AD110" s="167" t="b">
        <v>0</v>
      </c>
      <c r="AE110" s="167" t="b">
        <v>0</v>
      </c>
      <c r="AF110" s="167" t="b">
        <v>0</v>
      </c>
      <c r="AG110" s="167" t="b">
        <v>0</v>
      </c>
      <c r="AH110" s="167" t="b">
        <v>0</v>
      </c>
      <c r="AI110" s="167" t="b">
        <v>1</v>
      </c>
      <c r="AJ110" s="10"/>
      <c r="AK110" s="166" t="b">
        <f t="shared" si="354"/>
        <v>0</v>
      </c>
      <c r="AL110" s="166" t="str">
        <f t="shared" si="354"/>
        <v>-</v>
      </c>
      <c r="AM110" s="166" t="b">
        <f t="shared" si="354"/>
        <v>0</v>
      </c>
      <c r="AN110" s="166" t="b">
        <f t="shared" si="354"/>
        <v>1</v>
      </c>
      <c r="AO110" s="166" t="b">
        <f t="shared" si="354"/>
        <v>0</v>
      </c>
      <c r="AP110" s="166" t="b">
        <f t="shared" si="354"/>
        <v>0</v>
      </c>
      <c r="AQ110" s="166">
        <f t="shared" ca="1" si="215"/>
        <v>0</v>
      </c>
      <c r="AR110" s="166" t="b">
        <f t="shared" ca="1" si="371"/>
        <v>0</v>
      </c>
      <c r="AS110" s="166" t="b">
        <f t="shared" ca="1" si="371"/>
        <v>0</v>
      </c>
      <c r="AT110" s="166" t="str">
        <f t="shared" ca="1" si="371"/>
        <v>-</v>
      </c>
      <c r="AU110" s="166" t="str">
        <f t="shared" ca="1" si="371"/>
        <v>-</v>
      </c>
      <c r="AV110" s="166" t="str">
        <f t="shared" ca="1" si="371"/>
        <v>-</v>
      </c>
      <c r="AW110" s="10"/>
      <c r="AX110" s="166" t="b">
        <f t="shared" si="217"/>
        <v>1</v>
      </c>
      <c r="AY110" s="168" t="b">
        <f t="shared" ca="1" si="372"/>
        <v>1</v>
      </c>
      <c r="AZ110" s="168" t="b">
        <f t="shared" ca="1" si="372"/>
        <v>1</v>
      </c>
      <c r="BA110" s="167">
        <f t="shared" si="261"/>
        <v>3208</v>
      </c>
      <c r="BB110" s="168" t="str">
        <f t="shared" ca="1" si="372"/>
        <v>-</v>
      </c>
      <c r="BC110" s="168" t="str">
        <f t="shared" ca="1" si="372"/>
        <v>-</v>
      </c>
      <c r="BD110" s="168" t="str">
        <f t="shared" ca="1" si="372"/>
        <v>-</v>
      </c>
      <c r="BE110" s="168" t="str">
        <f t="shared" ca="1" si="372"/>
        <v>-</v>
      </c>
      <c r="BF110" s="168" t="str">
        <f t="shared" ca="1" si="372"/>
        <v>-</v>
      </c>
      <c r="BG110" s="168">
        <f t="shared" ca="1" si="372"/>
        <v>1</v>
      </c>
      <c r="BH110" s="168">
        <f t="shared" ca="1" si="372"/>
        <v>1</v>
      </c>
      <c r="BI110" s="168" t="str">
        <f t="shared" ca="1" si="372"/>
        <v>-</v>
      </c>
      <c r="BJ110" s="168" t="str">
        <f t="shared" ca="1" si="372"/>
        <v>-</v>
      </c>
      <c r="BK110" s="10"/>
      <c r="BL110" s="168" t="str">
        <f t="shared" ca="1" si="372"/>
        <v>-</v>
      </c>
      <c r="BM110" s="168" t="str">
        <f t="shared" ca="1" si="372"/>
        <v>-</v>
      </c>
      <c r="BN110" s="168" t="str">
        <f t="shared" ca="1" si="372"/>
        <v>-</v>
      </c>
      <c r="BO110" s="168" t="str">
        <f t="shared" ca="1" si="372"/>
        <v>-</v>
      </c>
      <c r="BP110" s="168" t="str">
        <f t="shared" ca="1" si="372"/>
        <v>-</v>
      </c>
      <c r="BQ110" s="168" t="str">
        <f t="shared" ca="1" si="372"/>
        <v>-</v>
      </c>
      <c r="BR110" s="168" t="str">
        <f t="shared" ca="1" si="372"/>
        <v>-</v>
      </c>
      <c r="BS110" s="168" t="str">
        <f t="shared" ca="1" si="372"/>
        <v>-</v>
      </c>
      <c r="BT110" s="168" t="str">
        <f t="shared" ca="1" si="372"/>
        <v>-</v>
      </c>
      <c r="BU110" s="168" t="str">
        <f t="shared" ca="1" si="372"/>
        <v>-</v>
      </c>
      <c r="BV110" s="168" t="str">
        <f t="shared" ca="1" si="372"/>
        <v>-</v>
      </c>
      <c r="BW110" s="166" t="str" cm="1">
        <f t="array" aca="1" ref="BW110" ca="1">INDEX(i.rev,$K110,BW$15)</f>
        <v>-</v>
      </c>
      <c r="BX110" s="166" t="str" cm="1">
        <f t="array" aca="1" ref="BX110" ca="1">INDEX(i.rev,$K110,BX$15)</f>
        <v>-</v>
      </c>
      <c r="BY110" s="166" t="str" cm="1">
        <f t="array" aca="1" ref="BY110" ca="1">INDEX(i.rev,$K110,BY$15)</f>
        <v>-</v>
      </c>
      <c r="BZ110" s="166" t="str" cm="1">
        <f t="array" aca="1" ref="BZ110" ca="1">INDEX(i.rev,$K110,BZ$15)</f>
        <v>-</v>
      </c>
      <c r="CA110" s="166" t="str" cm="1">
        <f t="array" aca="1" ref="CA110" ca="1">INDEX(i.rev,$K110,CA$15)</f>
        <v>-</v>
      </c>
      <c r="CB110" s="166" t="str" cm="1">
        <f t="array" aca="1" ref="CB110" ca="1">INDEX(i.rev,$K110,CB$15)</f>
        <v>-</v>
      </c>
      <c r="CC110" s="166" t="str" cm="1">
        <f t="array" aca="1" ref="CC110" ca="1">INDEX(i.rev,$K110,CC$15)</f>
        <v>-</v>
      </c>
      <c r="CD110" s="166" t="str" cm="1">
        <f t="array" aca="1" ref="CD110" ca="1">INDEX(i.rev,$K110,CD$15)</f>
        <v>-</v>
      </c>
      <c r="CE110" s="166" t="str" cm="1">
        <f t="array" aca="1" ref="CE110" ca="1">INDEX(i.rev,$K110,CE$15)</f>
        <v>-</v>
      </c>
      <c r="CF110" s="166" t="str" cm="1">
        <f t="array" aca="1" ref="CF110" ca="1">INDEX(i.rev,$K110,CF$15)</f>
        <v>-</v>
      </c>
      <c r="CG110" s="10"/>
      <c r="CH110" s="168" t="str">
        <f t="shared" ca="1" si="362"/>
        <v>-</v>
      </c>
      <c r="CI110" s="168" t="str">
        <f t="shared" ca="1" si="362"/>
        <v>-</v>
      </c>
      <c r="CJ110" s="168" t="str">
        <f t="shared" ca="1" si="362"/>
        <v>-</v>
      </c>
      <c r="CK110" s="168" t="str">
        <f t="shared" ca="1" si="362"/>
        <v>-</v>
      </c>
      <c r="CL110" s="168" t="str">
        <f t="shared" ca="1" si="362"/>
        <v>-</v>
      </c>
      <c r="CM110" s="168" t="str">
        <f t="shared" ca="1" si="362"/>
        <v>-</v>
      </c>
      <c r="CN110" s="168" t="str">
        <f t="shared" ca="1" si="362"/>
        <v>-</v>
      </c>
      <c r="CO110" s="168" t="str">
        <f t="shared" ca="1" si="362"/>
        <v>-</v>
      </c>
      <c r="CP110" s="168">
        <f t="shared" ca="1" si="362"/>
        <v>1</v>
      </c>
      <c r="CQ110" s="168">
        <f t="shared" ca="1" si="362"/>
        <v>1</v>
      </c>
      <c r="CR110" s="168">
        <f t="shared" ca="1" si="362"/>
        <v>0</v>
      </c>
      <c r="CS110" s="168" t="str">
        <f t="shared" ca="1" si="362"/>
        <v>-</v>
      </c>
      <c r="CT110" s="168" t="str">
        <f t="shared" ca="1" si="362"/>
        <v>-</v>
      </c>
      <c r="CU110" s="168" t="str">
        <f t="shared" ca="1" si="362"/>
        <v>-</v>
      </c>
      <c r="CV110" s="168" t="str">
        <f t="shared" ca="1" si="362"/>
        <v>-</v>
      </c>
      <c r="CW110" s="168" t="str">
        <f t="shared" ca="1" si="362"/>
        <v>-</v>
      </c>
      <c r="CX110" s="168" t="str">
        <f t="shared" ca="1" si="359"/>
        <v>-</v>
      </c>
      <c r="CY110" s="168" t="str">
        <f t="shared" ca="1" si="359"/>
        <v>-</v>
      </c>
      <c r="CZ110" s="168">
        <f t="shared" ca="1" si="359"/>
        <v>0</v>
      </c>
      <c r="DA110" s="168" t="str">
        <f t="shared" ca="1" si="359"/>
        <v>-</v>
      </c>
      <c r="DB110" s="168" t="str">
        <f t="shared" ca="1" si="359"/>
        <v>-</v>
      </c>
      <c r="DC110" s="168" t="str">
        <f t="shared" ca="1" si="359"/>
        <v>-</v>
      </c>
      <c r="DD110" s="168" t="str">
        <f t="shared" ca="1" si="359"/>
        <v>-</v>
      </c>
      <c r="DE110" s="168" t="str">
        <f t="shared" ca="1" si="359"/>
        <v>-</v>
      </c>
      <c r="DF110" s="168">
        <f t="shared" ca="1" si="359"/>
        <v>0</v>
      </c>
      <c r="DG110" s="168">
        <f t="shared" ca="1" si="359"/>
        <v>0</v>
      </c>
      <c r="DH110" s="168">
        <f t="shared" ca="1" si="359"/>
        <v>0</v>
      </c>
      <c r="DI110" s="168">
        <f t="shared" ca="1" si="357"/>
        <v>0</v>
      </c>
      <c r="DJ110" s="168">
        <f t="shared" ca="1" si="357"/>
        <v>0</v>
      </c>
      <c r="DK110" s="168">
        <f t="shared" ca="1" si="357"/>
        <v>0</v>
      </c>
      <c r="DL110" s="168">
        <f t="shared" ca="1" si="357"/>
        <v>0</v>
      </c>
      <c r="DM110" s="168" t="str">
        <f t="shared" ca="1" si="357"/>
        <v>-</v>
      </c>
      <c r="DN110" s="168" t="str">
        <f t="shared" ca="1" si="357"/>
        <v>-</v>
      </c>
      <c r="DO110" s="168" t="str">
        <f t="shared" ca="1" si="357"/>
        <v>-</v>
      </c>
      <c r="DP110" s="168" t="str">
        <f t="shared" ca="1" si="357"/>
        <v>-</v>
      </c>
      <c r="DQ110" s="168" t="str">
        <f t="shared" ca="1" si="357"/>
        <v>-</v>
      </c>
      <c r="DR110" s="168" t="str">
        <f t="shared" ca="1" si="357"/>
        <v>-</v>
      </c>
      <c r="DS110" s="168" t="str">
        <f t="shared" ca="1" si="357"/>
        <v>-</v>
      </c>
      <c r="DT110" s="168" t="str">
        <f t="shared" ca="1" si="358"/>
        <v>-</v>
      </c>
      <c r="DU110" s="168" t="str">
        <f t="shared" ca="1" si="358"/>
        <v>-</v>
      </c>
      <c r="DV110" s="168" t="str">
        <f t="shared" ca="1" si="358"/>
        <v>-</v>
      </c>
      <c r="DW110" s="168" t="str">
        <f t="shared" ca="1" si="358"/>
        <v>-</v>
      </c>
      <c r="DX110" s="10"/>
      <c r="DY110" s="168">
        <f t="shared" ca="1" si="358"/>
        <v>1</v>
      </c>
      <c r="DZ110" s="168" t="str">
        <f t="shared" ca="1" si="358"/>
        <v>-</v>
      </c>
      <c r="EA110" s="168" t="str">
        <f t="shared" ca="1" si="358"/>
        <v>-</v>
      </c>
      <c r="EB110" s="168" t="str">
        <f t="shared" ca="1" si="358"/>
        <v>-</v>
      </c>
      <c r="EC110" s="168" t="str">
        <f t="shared" ca="1" si="358"/>
        <v>-</v>
      </c>
      <c r="ED110" s="168" t="b">
        <f t="shared" ca="1" si="358"/>
        <v>0</v>
      </c>
      <c r="EE110" s="168" t="str">
        <f t="shared" ca="1" si="358"/>
        <v>-</v>
      </c>
      <c r="EF110" s="168">
        <f t="shared" ca="1" si="358"/>
        <v>0</v>
      </c>
      <c r="EG110" s="168" t="str">
        <f t="shared" ca="1" si="358"/>
        <v>-</v>
      </c>
      <c r="EH110" s="166" cm="1">
        <f t="array" aca="1" ref="EH110" ca="1">INDEX(i.rev,$K110,EH$15)</f>
        <v>1</v>
      </c>
      <c r="EI110" s="168">
        <f t="shared" ca="1" si="373"/>
        <v>0</v>
      </c>
      <c r="EJ110" s="168">
        <f t="shared" ca="1" si="373"/>
        <v>1</v>
      </c>
      <c r="EK110" s="168">
        <f t="shared" ca="1" si="373"/>
        <v>0</v>
      </c>
      <c r="EL110" s="168">
        <f t="shared" ca="1" si="373"/>
        <v>1</v>
      </c>
      <c r="EM110" s="168">
        <f t="shared" ca="1" si="373"/>
        <v>1</v>
      </c>
      <c r="EN110" s="168">
        <f t="shared" ca="1" si="373"/>
        <v>1</v>
      </c>
      <c r="EO110" s="168">
        <f t="shared" ca="1" si="373"/>
        <v>0</v>
      </c>
      <c r="EP110" s="168">
        <f t="shared" ca="1" si="373"/>
        <v>0</v>
      </c>
      <c r="EQ110" s="168">
        <f t="shared" ca="1" si="373"/>
        <v>0</v>
      </c>
      <c r="ER110" s="168">
        <f t="shared" ca="1" si="373"/>
        <v>0</v>
      </c>
      <c r="ES110" s="168">
        <f t="shared" ca="1" si="373"/>
        <v>0</v>
      </c>
      <c r="ET110" s="168">
        <f t="shared" ca="1" si="373"/>
        <v>0</v>
      </c>
      <c r="EU110" s="168">
        <f t="shared" ca="1" si="373"/>
        <v>0</v>
      </c>
      <c r="EV110" s="168">
        <f t="shared" ca="1" si="373"/>
        <v>0</v>
      </c>
      <c r="EW110" s="168">
        <f t="shared" ca="1" si="373"/>
        <v>0</v>
      </c>
      <c r="EX110" s="168">
        <f t="shared" ca="1" si="373"/>
        <v>0</v>
      </c>
      <c r="EY110" s="166" cm="1">
        <f t="array" aca="1" ref="EY110" ca="1">INDEX(i.rev,$K110,EY$15)</f>
        <v>0</v>
      </c>
      <c r="EZ110" s="168">
        <f t="shared" ca="1" si="297"/>
        <v>0</v>
      </c>
      <c r="FA110" s="166" cm="1">
        <f t="array" aca="1" ref="FA110" ca="1">INDEX(i.rev,$K110,FA$15)</f>
        <v>1</v>
      </c>
      <c r="FB110" s="168">
        <f t="shared" ca="1" si="366"/>
        <v>0</v>
      </c>
      <c r="FC110" s="168">
        <f t="shared" ca="1" si="366"/>
        <v>0</v>
      </c>
      <c r="FD110" s="168">
        <f t="shared" ca="1" si="366"/>
        <v>0</v>
      </c>
      <c r="FE110" s="168">
        <f t="shared" ca="1" si="366"/>
        <v>0</v>
      </c>
      <c r="FF110" s="168">
        <f t="shared" ca="1" si="366"/>
        <v>0</v>
      </c>
      <c r="FG110" s="168">
        <f t="shared" ca="1" si="366"/>
        <v>0</v>
      </c>
      <c r="FH110" s="168">
        <f t="shared" ca="1" si="366"/>
        <v>0</v>
      </c>
      <c r="FI110" s="10">
        <f t="shared" ref="FI110:FI113" si="377">FI109+0.15</f>
        <v>0.44999999999999996</v>
      </c>
      <c r="FJ110" s="168" t="str">
        <f t="shared" ca="1" si="363"/>
        <v>-</v>
      </c>
      <c r="FK110" s="168" t="str">
        <f t="shared" ca="1" si="363"/>
        <v>-</v>
      </c>
      <c r="FL110" s="168" t="str">
        <f t="shared" ca="1" si="363"/>
        <v>-</v>
      </c>
      <c r="FM110" s="168" t="str">
        <f t="shared" ca="1" si="363"/>
        <v>-</v>
      </c>
      <c r="FN110" s="166">
        <f t="shared" si="376"/>
        <v>44.999999999999993</v>
      </c>
      <c r="FO110" s="166" t="b">
        <f t="shared" si="374"/>
        <v>0</v>
      </c>
      <c r="FP110" s="166" t="b">
        <f t="shared" si="374"/>
        <v>0</v>
      </c>
      <c r="FQ110" s="166" t="b">
        <f t="shared" si="374"/>
        <v>1</v>
      </c>
      <c r="FR110" s="168">
        <f t="shared" ca="1" si="366"/>
        <v>0</v>
      </c>
      <c r="FS110" s="166">
        <f t="shared" ca="1" si="224"/>
        <v>1</v>
      </c>
      <c r="FT110" s="166">
        <f t="shared" ca="1" si="224"/>
        <v>1</v>
      </c>
      <c r="FU110" s="168" t="str">
        <f t="shared" ca="1" si="366"/>
        <v>-</v>
      </c>
      <c r="FV110" s="168" t="str">
        <f t="shared" ca="1" si="366"/>
        <v>-</v>
      </c>
      <c r="FW110" s="168" t="str">
        <f t="shared" ca="1" si="366"/>
        <v>-</v>
      </c>
      <c r="FX110" s="168" t="str">
        <f t="shared" ca="1" si="366"/>
        <v>-</v>
      </c>
      <c r="FY110" s="168" t="str">
        <f t="shared" ca="1" si="366"/>
        <v>-</v>
      </c>
      <c r="FZ110" s="168" t="str">
        <f t="shared" ca="1" si="366"/>
        <v>-</v>
      </c>
      <c r="GA110" s="168" t="str">
        <f t="shared" ca="1" si="366"/>
        <v>-</v>
      </c>
      <c r="GB110" s="168" t="str">
        <f t="shared" ca="1" si="366"/>
        <v>-</v>
      </c>
      <c r="GC110" s="168" t="str">
        <f t="shared" ca="1" si="366"/>
        <v>-</v>
      </c>
      <c r="GD110" s="168" t="b">
        <f t="shared" ca="1" si="366"/>
        <v>1</v>
      </c>
      <c r="GE110" s="168" t="str">
        <f t="shared" ca="1" si="366"/>
        <v>-</v>
      </c>
      <c r="GF110" s="168" t="str">
        <f t="shared" ca="1" si="366"/>
        <v>-</v>
      </c>
      <c r="GG110" s="168" t="str">
        <f t="shared" ca="1" si="361"/>
        <v>-</v>
      </c>
      <c r="GH110" s="168" t="str">
        <f t="shared" ca="1" si="361"/>
        <v>-</v>
      </c>
      <c r="GI110" s="168" t="str">
        <f t="shared" ca="1" si="361"/>
        <v>-</v>
      </c>
      <c r="GJ110" s="168" t="str">
        <f t="shared" ca="1" si="361"/>
        <v>-</v>
      </c>
      <c r="GK110" s="168" t="str">
        <f t="shared" ca="1" si="361"/>
        <v>-</v>
      </c>
      <c r="GL110" s="168" t="str">
        <f t="shared" ca="1" si="361"/>
        <v>-</v>
      </c>
      <c r="GM110" s="168" t="str">
        <f t="shared" ca="1" si="361"/>
        <v>-</v>
      </c>
      <c r="GN110" s="168" t="str">
        <f t="shared" ca="1" si="361"/>
        <v>-</v>
      </c>
      <c r="GO110" s="168" t="str">
        <f t="shared" ca="1" si="361"/>
        <v>-</v>
      </c>
      <c r="GP110" s="168" t="str">
        <f t="shared" ca="1" si="361"/>
        <v>-</v>
      </c>
      <c r="GQ110" s="168" t="str">
        <f t="shared" ca="1" si="361"/>
        <v>-</v>
      </c>
      <c r="GR110" s="168" t="str">
        <f t="shared" ca="1" si="361"/>
        <v>-</v>
      </c>
      <c r="GS110" s="168">
        <f t="shared" ca="1" si="361"/>
        <v>500</v>
      </c>
      <c r="GT110" s="168">
        <f t="shared" ca="1" si="361"/>
        <v>500</v>
      </c>
      <c r="GU110" s="168" t="str">
        <f t="shared" ca="1" si="361"/>
        <v>-</v>
      </c>
      <c r="GV110" s="168" t="str">
        <f t="shared" ca="1" si="361"/>
        <v>-</v>
      </c>
      <c r="GW110" s="168" t="str">
        <f t="shared" ca="1" si="375"/>
        <v>-</v>
      </c>
      <c r="GX110" s="193" t="b">
        <v>1</v>
      </c>
      <c r="GY110" s="193">
        <v>0</v>
      </c>
      <c r="GZ110" s="193">
        <v>30</v>
      </c>
      <c r="HA110" s="193">
        <v>30</v>
      </c>
      <c r="HB110" s="193">
        <v>0</v>
      </c>
      <c r="HC110" s="193">
        <v>0</v>
      </c>
      <c r="HD110" s="193">
        <v>30</v>
      </c>
      <c r="HE110" s="193">
        <v>0</v>
      </c>
      <c r="HF110" s="193">
        <v>0</v>
      </c>
      <c r="HG110" s="193">
        <v>30</v>
      </c>
      <c r="HH110" s="193">
        <v>30</v>
      </c>
      <c r="HI110" s="193">
        <v>0</v>
      </c>
      <c r="HJ110" s="193">
        <v>0</v>
      </c>
      <c r="HK110" s="193">
        <v>0</v>
      </c>
      <c r="HL110" s="193">
        <v>0</v>
      </c>
      <c r="HM110" s="193">
        <v>0</v>
      </c>
      <c r="HN110" s="193">
        <v>131.36000000000001</v>
      </c>
      <c r="HO110" s="193">
        <v>0</v>
      </c>
      <c r="HP110" s="193">
        <v>131.36000000000001</v>
      </c>
      <c r="HQ110" s="193">
        <v>131.36000000000001</v>
      </c>
      <c r="HR110" s="193">
        <v>0</v>
      </c>
      <c r="HS110" s="193">
        <v>131.36000000000001</v>
      </c>
      <c r="HT110" s="193">
        <v>131.36000000000001</v>
      </c>
      <c r="HU110" s="193">
        <v>0</v>
      </c>
      <c r="HV110" s="193">
        <v>0</v>
      </c>
      <c r="HW110" s="193">
        <v>131.36000000000001</v>
      </c>
      <c r="HX110" s="193">
        <v>131.36000000000001</v>
      </c>
      <c r="HY110" s="193">
        <v>89.55</v>
      </c>
      <c r="HZ110" s="193">
        <v>131.36000000000001</v>
      </c>
      <c r="IA110" s="193">
        <v>89.55</v>
      </c>
      <c r="IB110" s="193">
        <v>150</v>
      </c>
      <c r="IC110" s="193">
        <v>150</v>
      </c>
      <c r="ID110" s="193">
        <v>0</v>
      </c>
      <c r="IE110" s="193">
        <v>0</v>
      </c>
      <c r="IF110" s="193">
        <v>150</v>
      </c>
      <c r="IG110" s="193">
        <v>0</v>
      </c>
      <c r="IH110" s="193">
        <v>0</v>
      </c>
      <c r="II110" s="193">
        <v>150</v>
      </c>
      <c r="IJ110" s="193">
        <v>150</v>
      </c>
      <c r="IK110" s="193">
        <v>0</v>
      </c>
      <c r="IL110" s="193">
        <v>0</v>
      </c>
      <c r="IM110" s="193">
        <v>0</v>
      </c>
      <c r="IN110" s="193">
        <v>0</v>
      </c>
      <c r="IO110" s="193">
        <v>0</v>
      </c>
      <c r="IP110" s="193">
        <v>0</v>
      </c>
      <c r="IQ110" s="193">
        <v>0</v>
      </c>
      <c r="IR110" s="193">
        <v>0</v>
      </c>
      <c r="IS110" s="193">
        <v>0</v>
      </c>
      <c r="IT110" s="193">
        <v>0</v>
      </c>
      <c r="IU110" s="193">
        <v>0</v>
      </c>
      <c r="IV110" s="193">
        <v>0</v>
      </c>
      <c r="IW110" s="193">
        <v>0</v>
      </c>
      <c r="IX110" s="193">
        <v>0</v>
      </c>
      <c r="IY110" s="193">
        <v>0</v>
      </c>
      <c r="IZ110" s="10"/>
      <c r="JA110" s="166">
        <f t="shared" ca="1" si="229"/>
        <v>4.4999999999999998E-2</v>
      </c>
      <c r="JB110" s="166">
        <f t="shared" ca="1" si="230"/>
        <v>4.4999999999999998E-2</v>
      </c>
      <c r="JC110" s="168">
        <f t="shared" ca="1" si="356"/>
        <v>1</v>
      </c>
      <c r="JD110" s="168">
        <f t="shared" ca="1" si="356"/>
        <v>0</v>
      </c>
      <c r="JE110" s="168">
        <f t="shared" ca="1" si="356"/>
        <v>1</v>
      </c>
      <c r="JF110" s="168">
        <f t="shared" ca="1" si="356"/>
        <v>1</v>
      </c>
      <c r="JG110" s="168">
        <f t="shared" ca="1" si="356"/>
        <v>0</v>
      </c>
      <c r="JH110" s="168">
        <f t="shared" ca="1" si="356"/>
        <v>70</v>
      </c>
      <c r="JI110" s="168">
        <f t="shared" ca="1" si="356"/>
        <v>50</v>
      </c>
      <c r="JJ110" s="168">
        <f t="shared" ca="1" si="356"/>
        <v>70</v>
      </c>
      <c r="JK110" s="168">
        <f t="shared" ca="1" si="356"/>
        <v>50</v>
      </c>
      <c r="JL110" s="166">
        <f t="shared" ca="1" si="299"/>
        <v>1</v>
      </c>
      <c r="JM110" s="166">
        <f t="shared" ca="1" si="300"/>
        <v>1</v>
      </c>
      <c r="JN110" s="166">
        <f t="shared" ca="1" si="301"/>
        <v>1</v>
      </c>
      <c r="JO110" s="166">
        <f t="shared" ca="1" si="232"/>
        <v>1</v>
      </c>
      <c r="JP110" s="166">
        <f t="shared" ca="1" si="232"/>
        <v>1</v>
      </c>
      <c r="JQ110" s="168">
        <f t="shared" ca="1" si="356"/>
        <v>1</v>
      </c>
      <c r="JR110" s="10"/>
      <c r="JS110" s="168">
        <f t="shared" ca="1" si="356"/>
        <v>1</v>
      </c>
      <c r="JT110" s="166">
        <f t="shared" ca="1" si="233"/>
        <v>1</v>
      </c>
      <c r="JU110" s="168">
        <f t="shared" ca="1" si="356"/>
        <v>1</v>
      </c>
      <c r="JV110" s="168">
        <f t="shared" ca="1" si="356"/>
        <v>1</v>
      </c>
      <c r="JW110" s="168">
        <f t="shared" ca="1" si="356"/>
        <v>1</v>
      </c>
      <c r="JX110" s="168">
        <f t="shared" ca="1" si="356"/>
        <v>1</v>
      </c>
      <c r="JY110" s="168">
        <f t="shared" ca="1" si="356"/>
        <v>1</v>
      </c>
      <c r="JZ110" s="168">
        <f t="shared" ca="1" si="356"/>
        <v>1</v>
      </c>
      <c r="KA110" s="166">
        <f t="shared" ca="1" si="234"/>
        <v>1</v>
      </c>
      <c r="KB110" s="166">
        <f t="shared" ca="1" si="235"/>
        <v>1</v>
      </c>
      <c r="KC110" s="166">
        <f t="shared" ca="1" si="236"/>
        <v>1</v>
      </c>
      <c r="KD110" s="166" t="str">
        <f t="shared" ca="1" si="237"/>
        <v>-</v>
      </c>
      <c r="KE110" s="166" t="str">
        <f t="shared" ca="1" si="238"/>
        <v>-</v>
      </c>
      <c r="KF110" s="166" t="str">
        <f t="shared" ca="1" si="239"/>
        <v>-</v>
      </c>
      <c r="KG110" s="166" t="b">
        <f t="shared" ca="1" si="240"/>
        <v>0</v>
      </c>
      <c r="KH110" s="168">
        <f t="shared" ca="1" si="356"/>
        <v>0</v>
      </c>
      <c r="KI110" s="27">
        <v>0</v>
      </c>
    </row>
    <row r="111" spans="1:295" s="148" customFormat="1" outlineLevel="1">
      <c r="A111" s="126">
        <f t="shared" si="350"/>
        <v>106</v>
      </c>
      <c r="B111" s="126">
        <f t="shared" si="292"/>
        <v>13</v>
      </c>
      <c r="C111" s="148">
        <v>104</v>
      </c>
      <c r="D111" s="148" t="s">
        <v>884</v>
      </c>
      <c r="E111" s="148" t="b">
        <v>1</v>
      </c>
      <c r="F111" s="148" t="b">
        <v>0</v>
      </c>
      <c r="G111" s="148" t="b">
        <f t="shared" si="365"/>
        <v>1</v>
      </c>
      <c r="H111" s="144">
        <v>3</v>
      </c>
      <c r="I111" s="32">
        <v>2</v>
      </c>
      <c r="J111" s="144">
        <f t="shared" ca="1" si="369"/>
        <v>1</v>
      </c>
      <c r="K111" s="144">
        <f t="shared" ca="1" si="369"/>
        <v>1</v>
      </c>
      <c r="L111" s="144">
        <f t="shared" ca="1" si="369"/>
        <v>1</v>
      </c>
      <c r="M111" s="144">
        <f t="shared" ca="1" si="369"/>
        <v>1</v>
      </c>
      <c r="N111" s="144">
        <f t="shared" ca="1" si="369"/>
        <v>1</v>
      </c>
      <c r="O111" s="144">
        <f t="shared" ca="1" si="369"/>
        <v>1</v>
      </c>
      <c r="P111" s="144">
        <f t="shared" ca="1" si="369"/>
        <v>1</v>
      </c>
      <c r="Q111" s="144">
        <f t="shared" ca="1" si="369"/>
        <v>1</v>
      </c>
      <c r="R111" s="144">
        <f t="shared" ca="1" si="369"/>
        <v>2</v>
      </c>
      <c r="S111" s="144">
        <f t="shared" ca="1" si="369"/>
        <v>1</v>
      </c>
      <c r="T111" s="144">
        <f t="shared" ca="1" si="369"/>
        <v>1</v>
      </c>
      <c r="U111" s="144">
        <f t="shared" ca="1" si="369"/>
        <v>1</v>
      </c>
      <c r="V111" s="144">
        <f t="shared" ca="1" si="369"/>
        <v>1</v>
      </c>
      <c r="W111" s="144">
        <f t="shared" ca="1" si="369"/>
        <v>1</v>
      </c>
      <c r="X111" s="144">
        <f t="shared" ca="1" si="369"/>
        <v>1</v>
      </c>
      <c r="Y111" s="144">
        <f t="shared" ca="1" si="369"/>
        <v>1</v>
      </c>
      <c r="AA111" s="162" t="str" cm="1">
        <f t="array" aca="1" ref="AA111" ca="1">TEXT(LEFT(OFFSET(AA111,-1,0),5)+1,"00000")&amp;MID(OFFSET(AA111,-1,0),6,FIND(" ",OFFSET(AA111,-1,0),7)-5)
&amp;INDEX(DataMaster!$B$10:$B$12,$I111)&amp;IF($J111=1,""," Risk"&amp;INDEX(i.risk_aversion,$J111,1))&amp;IF($K111=1,""," REV"&amp;INDEX(DataMaster!$B$54:$B$58,$K111))&amp;IF($L111=1,""," Minroe"&amp;INDEX(minroe,$L111))&amp;IF($M111=1,""," Overdraw"&amp;INDEX(overdraw,$M111))
&amp;IF($N111=1,""," Mach"&amp;INDEX(i.mach_option,$N111))
&amp;IF($O111=1,""," Interest"&amp;INDEX(i.interest_rate,$O111))&amp;IF($P111=1,""," Opp cost"&amp;INDEX(i.opp_cost_capital,$P111))&amp;IF($Q111=1,""," Casual_ub"&amp;INDEX(i.casual_ub,$Q111))&amp;IF($R111=1,""," Cropgraze"&amp;INDEX(i.cropgraze_inc,$R111))
&amp;IF($S111=1,""," Yield"&amp;INDEX(i.all_rot_yield,$S111))&amp;IF($T111=1,""," Pasture"&amp;INDEX(i.pasture_prod,$T111))&amp;IF($U111=1,""," Scan"&amp;INDEX(i.scan,$U111))
&amp;IF($JL111=1,""," WP"&amp;TEXT($JL111*100,"000p"))&amp;IF($JM111=1,""," MP"&amp;TEXT($JM111*100,"000p"))&amp;IF($JN111=1,""," GP"&amp;TEXT($JN111*100,"000p"))&amp;IF($JO111=1,""," Can"&amp;TEXT($JO111*100,"000p"))
&amp;" (F"&amp;3+IFERROR(1*$CH111,0)+IFERROR(1*$CI111,0)&amp;3-IFERROR(1*NOT($CK111),0)&amp;"N"&amp;$CP111&amp;$CQ111&amp;")"
&amp;IFERROR(" pas%"&amp;FK111/2130*100,"")&amp;IFERROR(" SR "&amp;FM111/1,"")&amp;IFERROR(" Sup "&amp;FN111/1,"")&amp;IF(JH111=50," 50 percentile prices","")&amp;IFERROR(" Min_sale_age_"&amp;GV111/1,"")&amp;IF($GX111=TRUE," Rot_constrained","")</f>
        <v>612890032 DSP CropgrazeFALSE (F33N11) Sup 60 Rot_constrained</v>
      </c>
      <c r="AB111" s="10" t="str">
        <f ca="1">IF(COUNTIF(AA$5:AA111,AA111)=1,"-","Dup")</f>
        <v>-</v>
      </c>
      <c r="AC111" s="10"/>
      <c r="AD111" s="167" t="b">
        <v>0</v>
      </c>
      <c r="AE111" s="167" t="b">
        <v>0</v>
      </c>
      <c r="AF111" s="167" t="b">
        <v>0</v>
      </c>
      <c r="AG111" s="167" t="b">
        <v>0</v>
      </c>
      <c r="AH111" s="167" t="b">
        <v>0</v>
      </c>
      <c r="AI111" s="167" t="b">
        <v>1</v>
      </c>
      <c r="AJ111" s="10"/>
      <c r="AK111" s="166" t="b">
        <f t="shared" si="354"/>
        <v>0</v>
      </c>
      <c r="AL111" s="166" t="str">
        <f t="shared" si="354"/>
        <v>-</v>
      </c>
      <c r="AM111" s="166" t="b">
        <f t="shared" si="354"/>
        <v>0</v>
      </c>
      <c r="AN111" s="166" t="b">
        <f t="shared" si="354"/>
        <v>1</v>
      </c>
      <c r="AO111" s="166" t="b">
        <f t="shared" si="354"/>
        <v>0</v>
      </c>
      <c r="AP111" s="166" t="b">
        <f t="shared" si="354"/>
        <v>0</v>
      </c>
      <c r="AQ111" s="166">
        <f t="shared" ca="1" si="215"/>
        <v>0</v>
      </c>
      <c r="AR111" s="166" t="b">
        <f t="shared" ca="1" si="371"/>
        <v>0</v>
      </c>
      <c r="AS111" s="166" t="b">
        <f t="shared" ca="1" si="371"/>
        <v>0</v>
      </c>
      <c r="AT111" s="166" t="str">
        <f t="shared" ca="1" si="371"/>
        <v>-</v>
      </c>
      <c r="AU111" s="166" t="str">
        <f t="shared" ca="1" si="371"/>
        <v>-</v>
      </c>
      <c r="AV111" s="166" t="str">
        <f t="shared" ca="1" si="371"/>
        <v>-</v>
      </c>
      <c r="AW111" s="10"/>
      <c r="AX111" s="166" t="b">
        <f t="shared" si="217"/>
        <v>1</v>
      </c>
      <c r="AY111" s="168" t="b">
        <f t="shared" ca="1" si="372"/>
        <v>1</v>
      </c>
      <c r="AZ111" s="168" t="b">
        <f t="shared" ca="1" si="372"/>
        <v>1</v>
      </c>
      <c r="BA111" s="167">
        <f t="shared" si="261"/>
        <v>3208</v>
      </c>
      <c r="BB111" s="168" t="str">
        <f t="shared" ca="1" si="372"/>
        <v>-</v>
      </c>
      <c r="BC111" s="168" t="str">
        <f t="shared" ca="1" si="372"/>
        <v>-</v>
      </c>
      <c r="BD111" s="168" t="str">
        <f t="shared" ca="1" si="372"/>
        <v>-</v>
      </c>
      <c r="BE111" s="168" t="str">
        <f t="shared" ca="1" si="372"/>
        <v>-</v>
      </c>
      <c r="BF111" s="168" t="str">
        <f t="shared" ca="1" si="372"/>
        <v>-</v>
      </c>
      <c r="BG111" s="168">
        <f t="shared" ca="1" si="372"/>
        <v>1</v>
      </c>
      <c r="BH111" s="168">
        <f t="shared" ca="1" si="372"/>
        <v>1</v>
      </c>
      <c r="BI111" s="168" t="str">
        <f t="shared" ca="1" si="372"/>
        <v>-</v>
      </c>
      <c r="BJ111" s="168" t="str">
        <f t="shared" ca="1" si="372"/>
        <v>-</v>
      </c>
      <c r="BK111" s="10"/>
      <c r="BL111" s="168" t="str">
        <f t="shared" ca="1" si="372"/>
        <v>-</v>
      </c>
      <c r="BM111" s="168" t="str">
        <f t="shared" ca="1" si="372"/>
        <v>-</v>
      </c>
      <c r="BN111" s="168" t="str">
        <f t="shared" ca="1" si="372"/>
        <v>-</v>
      </c>
      <c r="BO111" s="168" t="str">
        <f t="shared" ca="1" si="372"/>
        <v>-</v>
      </c>
      <c r="BP111" s="168" t="str">
        <f t="shared" ca="1" si="372"/>
        <v>-</v>
      </c>
      <c r="BQ111" s="168" t="str">
        <f t="shared" ca="1" si="372"/>
        <v>-</v>
      </c>
      <c r="BR111" s="168" t="str">
        <f t="shared" ca="1" si="372"/>
        <v>-</v>
      </c>
      <c r="BS111" s="168" t="str">
        <f t="shared" ca="1" si="372"/>
        <v>-</v>
      </c>
      <c r="BT111" s="168" t="str">
        <f t="shared" ca="1" si="372"/>
        <v>-</v>
      </c>
      <c r="BU111" s="168" t="str">
        <f t="shared" ca="1" si="372"/>
        <v>-</v>
      </c>
      <c r="BV111" s="168" t="str">
        <f t="shared" ca="1" si="372"/>
        <v>-</v>
      </c>
      <c r="BW111" s="166" t="str" cm="1">
        <f t="array" aca="1" ref="BW111" ca="1">INDEX(i.rev,$K111,BW$15)</f>
        <v>-</v>
      </c>
      <c r="BX111" s="166" t="str" cm="1">
        <f t="array" aca="1" ref="BX111" ca="1">INDEX(i.rev,$K111,BX$15)</f>
        <v>-</v>
      </c>
      <c r="BY111" s="166" t="str" cm="1">
        <f t="array" aca="1" ref="BY111" ca="1">INDEX(i.rev,$K111,BY$15)</f>
        <v>-</v>
      </c>
      <c r="BZ111" s="166" t="str" cm="1">
        <f t="array" aca="1" ref="BZ111" ca="1">INDEX(i.rev,$K111,BZ$15)</f>
        <v>-</v>
      </c>
      <c r="CA111" s="166" t="str" cm="1">
        <f t="array" aca="1" ref="CA111" ca="1">INDEX(i.rev,$K111,CA$15)</f>
        <v>-</v>
      </c>
      <c r="CB111" s="166" t="str" cm="1">
        <f t="array" aca="1" ref="CB111" ca="1">INDEX(i.rev,$K111,CB$15)</f>
        <v>-</v>
      </c>
      <c r="CC111" s="166" t="str" cm="1">
        <f t="array" aca="1" ref="CC111" ca="1">INDEX(i.rev,$K111,CC$15)</f>
        <v>-</v>
      </c>
      <c r="CD111" s="166" t="str" cm="1">
        <f t="array" aca="1" ref="CD111" ca="1">INDEX(i.rev,$K111,CD$15)</f>
        <v>-</v>
      </c>
      <c r="CE111" s="166" t="str" cm="1">
        <f t="array" aca="1" ref="CE111" ca="1">INDEX(i.rev,$K111,CE$15)</f>
        <v>-</v>
      </c>
      <c r="CF111" s="166" t="str" cm="1">
        <f t="array" aca="1" ref="CF111" ca="1">INDEX(i.rev,$K111,CF$15)</f>
        <v>-</v>
      </c>
      <c r="CG111" s="10"/>
      <c r="CH111" s="168" t="str">
        <f t="shared" ca="1" si="362"/>
        <v>-</v>
      </c>
      <c r="CI111" s="168" t="str">
        <f t="shared" ca="1" si="362"/>
        <v>-</v>
      </c>
      <c r="CJ111" s="168" t="str">
        <f t="shared" ca="1" si="362"/>
        <v>-</v>
      </c>
      <c r="CK111" s="168" t="str">
        <f t="shared" ca="1" si="362"/>
        <v>-</v>
      </c>
      <c r="CL111" s="168" t="str">
        <f t="shared" ca="1" si="362"/>
        <v>-</v>
      </c>
      <c r="CM111" s="168" t="str">
        <f t="shared" ca="1" si="362"/>
        <v>-</v>
      </c>
      <c r="CN111" s="168" t="str">
        <f t="shared" ca="1" si="362"/>
        <v>-</v>
      </c>
      <c r="CO111" s="168" t="str">
        <f t="shared" ca="1" si="362"/>
        <v>-</v>
      </c>
      <c r="CP111" s="168">
        <f t="shared" ca="1" si="362"/>
        <v>1</v>
      </c>
      <c r="CQ111" s="168">
        <f t="shared" ca="1" si="362"/>
        <v>1</v>
      </c>
      <c r="CR111" s="168">
        <f t="shared" ca="1" si="362"/>
        <v>0</v>
      </c>
      <c r="CS111" s="168" t="str">
        <f t="shared" ca="1" si="362"/>
        <v>-</v>
      </c>
      <c r="CT111" s="168" t="str">
        <f t="shared" ca="1" si="362"/>
        <v>-</v>
      </c>
      <c r="CU111" s="168" t="str">
        <f t="shared" ca="1" si="362"/>
        <v>-</v>
      </c>
      <c r="CV111" s="168" t="str">
        <f t="shared" ca="1" si="362"/>
        <v>-</v>
      </c>
      <c r="CW111" s="168" t="str">
        <f t="shared" ca="1" si="362"/>
        <v>-</v>
      </c>
      <c r="CX111" s="168" t="str">
        <f t="shared" ca="1" si="359"/>
        <v>-</v>
      </c>
      <c r="CY111" s="168" t="str">
        <f t="shared" ca="1" si="359"/>
        <v>-</v>
      </c>
      <c r="CZ111" s="168">
        <f t="shared" ca="1" si="359"/>
        <v>0</v>
      </c>
      <c r="DA111" s="168" t="str">
        <f t="shared" ca="1" si="359"/>
        <v>-</v>
      </c>
      <c r="DB111" s="168" t="str">
        <f t="shared" ca="1" si="359"/>
        <v>-</v>
      </c>
      <c r="DC111" s="168" t="str">
        <f t="shared" ca="1" si="359"/>
        <v>-</v>
      </c>
      <c r="DD111" s="168" t="str">
        <f t="shared" ca="1" si="359"/>
        <v>-</v>
      </c>
      <c r="DE111" s="168" t="str">
        <f t="shared" ca="1" si="359"/>
        <v>-</v>
      </c>
      <c r="DF111" s="168">
        <f t="shared" ca="1" si="359"/>
        <v>0</v>
      </c>
      <c r="DG111" s="168">
        <f t="shared" ca="1" si="359"/>
        <v>0</v>
      </c>
      <c r="DH111" s="168">
        <f t="shared" ca="1" si="359"/>
        <v>0</v>
      </c>
      <c r="DI111" s="168">
        <f t="shared" ca="1" si="357"/>
        <v>0</v>
      </c>
      <c r="DJ111" s="168">
        <f t="shared" ca="1" si="357"/>
        <v>0</v>
      </c>
      <c r="DK111" s="168">
        <f t="shared" ca="1" si="357"/>
        <v>0</v>
      </c>
      <c r="DL111" s="168">
        <f t="shared" ca="1" si="357"/>
        <v>0</v>
      </c>
      <c r="DM111" s="168" t="str">
        <f t="shared" ca="1" si="357"/>
        <v>-</v>
      </c>
      <c r="DN111" s="168" t="str">
        <f t="shared" ca="1" si="357"/>
        <v>-</v>
      </c>
      <c r="DO111" s="168" t="str">
        <f t="shared" ca="1" si="357"/>
        <v>-</v>
      </c>
      <c r="DP111" s="168" t="str">
        <f t="shared" ca="1" si="357"/>
        <v>-</v>
      </c>
      <c r="DQ111" s="168" t="str">
        <f t="shared" ca="1" si="357"/>
        <v>-</v>
      </c>
      <c r="DR111" s="168" t="str">
        <f t="shared" ca="1" si="357"/>
        <v>-</v>
      </c>
      <c r="DS111" s="168" t="str">
        <f t="shared" ca="1" si="357"/>
        <v>-</v>
      </c>
      <c r="DT111" s="168" t="str">
        <f t="shared" ca="1" si="358"/>
        <v>-</v>
      </c>
      <c r="DU111" s="168" t="str">
        <f t="shared" ca="1" si="358"/>
        <v>-</v>
      </c>
      <c r="DV111" s="168" t="str">
        <f t="shared" ca="1" si="358"/>
        <v>-</v>
      </c>
      <c r="DW111" s="168" t="str">
        <f t="shared" ca="1" si="358"/>
        <v>-</v>
      </c>
      <c r="DX111" s="10"/>
      <c r="DY111" s="168">
        <f t="shared" ca="1" si="358"/>
        <v>1</v>
      </c>
      <c r="DZ111" s="168" t="str">
        <f t="shared" ca="1" si="358"/>
        <v>-</v>
      </c>
      <c r="EA111" s="168" t="str">
        <f t="shared" ca="1" si="358"/>
        <v>-</v>
      </c>
      <c r="EB111" s="168" t="str">
        <f t="shared" ca="1" si="358"/>
        <v>-</v>
      </c>
      <c r="EC111" s="168" t="str">
        <f t="shared" ca="1" si="358"/>
        <v>-</v>
      </c>
      <c r="ED111" s="168" t="b">
        <f t="shared" ca="1" si="358"/>
        <v>0</v>
      </c>
      <c r="EE111" s="168" t="str">
        <f t="shared" ca="1" si="358"/>
        <v>-</v>
      </c>
      <c r="EF111" s="168">
        <f t="shared" ca="1" si="358"/>
        <v>0</v>
      </c>
      <c r="EG111" s="168" t="str">
        <f t="shared" ca="1" si="358"/>
        <v>-</v>
      </c>
      <c r="EH111" s="166" cm="1">
        <f t="array" aca="1" ref="EH111" ca="1">INDEX(i.rev,$K111,EH$15)</f>
        <v>1</v>
      </c>
      <c r="EI111" s="168">
        <f t="shared" ca="1" si="373"/>
        <v>0</v>
      </c>
      <c r="EJ111" s="168">
        <f t="shared" ca="1" si="373"/>
        <v>1</v>
      </c>
      <c r="EK111" s="168">
        <f t="shared" ca="1" si="373"/>
        <v>0</v>
      </c>
      <c r="EL111" s="168">
        <f t="shared" ca="1" si="373"/>
        <v>1</v>
      </c>
      <c r="EM111" s="168">
        <f t="shared" ca="1" si="373"/>
        <v>1</v>
      </c>
      <c r="EN111" s="168">
        <f t="shared" ca="1" si="373"/>
        <v>1</v>
      </c>
      <c r="EO111" s="168">
        <f t="shared" ca="1" si="373"/>
        <v>0</v>
      </c>
      <c r="EP111" s="168">
        <f t="shared" ca="1" si="373"/>
        <v>0</v>
      </c>
      <c r="EQ111" s="168">
        <f t="shared" ca="1" si="373"/>
        <v>0</v>
      </c>
      <c r="ER111" s="168">
        <f t="shared" ca="1" si="373"/>
        <v>0</v>
      </c>
      <c r="ES111" s="168">
        <f t="shared" ca="1" si="373"/>
        <v>0</v>
      </c>
      <c r="ET111" s="168">
        <f t="shared" ca="1" si="373"/>
        <v>0</v>
      </c>
      <c r="EU111" s="168">
        <f t="shared" ca="1" si="373"/>
        <v>0</v>
      </c>
      <c r="EV111" s="168">
        <f t="shared" ca="1" si="373"/>
        <v>0</v>
      </c>
      <c r="EW111" s="168">
        <f t="shared" ca="1" si="373"/>
        <v>0</v>
      </c>
      <c r="EX111" s="168">
        <f t="shared" ca="1" si="373"/>
        <v>0</v>
      </c>
      <c r="EY111" s="166" cm="1">
        <f t="array" aca="1" ref="EY111" ca="1">INDEX(i.rev,$K111,EY$15)</f>
        <v>0</v>
      </c>
      <c r="EZ111" s="168">
        <f t="shared" ca="1" si="297"/>
        <v>0</v>
      </c>
      <c r="FA111" s="166" cm="1">
        <f t="array" aca="1" ref="FA111" ca="1">INDEX(i.rev,$K111,FA$15)</f>
        <v>1</v>
      </c>
      <c r="FB111" s="168">
        <f t="shared" ca="1" si="366"/>
        <v>0</v>
      </c>
      <c r="FC111" s="168">
        <f t="shared" ca="1" si="366"/>
        <v>0</v>
      </c>
      <c r="FD111" s="168">
        <f t="shared" ca="1" si="366"/>
        <v>0</v>
      </c>
      <c r="FE111" s="168">
        <f t="shared" ca="1" si="366"/>
        <v>0</v>
      </c>
      <c r="FF111" s="168">
        <f t="shared" ca="1" si="366"/>
        <v>0</v>
      </c>
      <c r="FG111" s="168">
        <f t="shared" ca="1" si="366"/>
        <v>0</v>
      </c>
      <c r="FH111" s="168">
        <f t="shared" ca="1" si="366"/>
        <v>0</v>
      </c>
      <c r="FI111" s="10">
        <f t="shared" si="377"/>
        <v>0.6</v>
      </c>
      <c r="FJ111" s="168" t="str">
        <f t="shared" ca="1" si="363"/>
        <v>-</v>
      </c>
      <c r="FK111" s="168" t="str">
        <f t="shared" ca="1" si="363"/>
        <v>-</v>
      </c>
      <c r="FL111" s="168" t="str">
        <f t="shared" ca="1" si="363"/>
        <v>-</v>
      </c>
      <c r="FM111" s="168" t="str">
        <f t="shared" ca="1" si="363"/>
        <v>-</v>
      </c>
      <c r="FN111" s="166">
        <f t="shared" si="376"/>
        <v>60</v>
      </c>
      <c r="FO111" s="166" t="b">
        <f t="shared" si="374"/>
        <v>0</v>
      </c>
      <c r="FP111" s="166" t="b">
        <f t="shared" si="374"/>
        <v>0</v>
      </c>
      <c r="FQ111" s="166" t="b">
        <f t="shared" si="374"/>
        <v>1</v>
      </c>
      <c r="FR111" s="168">
        <f t="shared" ca="1" si="366"/>
        <v>0</v>
      </c>
      <c r="FS111" s="166">
        <f t="shared" ca="1" si="224"/>
        <v>1</v>
      </c>
      <c r="FT111" s="166">
        <f t="shared" ca="1" si="224"/>
        <v>1</v>
      </c>
      <c r="FU111" s="168" t="str">
        <f t="shared" ca="1" si="366"/>
        <v>-</v>
      </c>
      <c r="FV111" s="168" t="str">
        <f t="shared" ca="1" si="366"/>
        <v>-</v>
      </c>
      <c r="FW111" s="168" t="str">
        <f t="shared" ca="1" si="366"/>
        <v>-</v>
      </c>
      <c r="FX111" s="168" t="str">
        <f t="shared" ca="1" si="366"/>
        <v>-</v>
      </c>
      <c r="FY111" s="168" t="str">
        <f t="shared" ca="1" si="366"/>
        <v>-</v>
      </c>
      <c r="FZ111" s="168" t="str">
        <f t="shared" ca="1" si="366"/>
        <v>-</v>
      </c>
      <c r="GA111" s="168" t="str">
        <f t="shared" ca="1" si="366"/>
        <v>-</v>
      </c>
      <c r="GB111" s="168" t="str">
        <f t="shared" ca="1" si="366"/>
        <v>-</v>
      </c>
      <c r="GC111" s="168" t="str">
        <f t="shared" ca="1" si="366"/>
        <v>-</v>
      </c>
      <c r="GD111" s="168" t="b">
        <f t="shared" ca="1" si="366"/>
        <v>1</v>
      </c>
      <c r="GE111" s="168" t="str">
        <f t="shared" ca="1" si="366"/>
        <v>-</v>
      </c>
      <c r="GF111" s="168" t="str">
        <f t="shared" ca="1" si="366"/>
        <v>-</v>
      </c>
      <c r="GG111" s="168" t="str">
        <f t="shared" ca="1" si="361"/>
        <v>-</v>
      </c>
      <c r="GH111" s="168" t="str">
        <f t="shared" ca="1" si="361"/>
        <v>-</v>
      </c>
      <c r="GI111" s="168" t="str">
        <f t="shared" ca="1" si="361"/>
        <v>-</v>
      </c>
      <c r="GJ111" s="168" t="str">
        <f t="shared" ca="1" si="361"/>
        <v>-</v>
      </c>
      <c r="GK111" s="168" t="str">
        <f t="shared" ca="1" si="361"/>
        <v>-</v>
      </c>
      <c r="GL111" s="168" t="str">
        <f t="shared" ca="1" si="361"/>
        <v>-</v>
      </c>
      <c r="GM111" s="168" t="str">
        <f t="shared" ca="1" si="361"/>
        <v>-</v>
      </c>
      <c r="GN111" s="168" t="str">
        <f t="shared" ca="1" si="361"/>
        <v>-</v>
      </c>
      <c r="GO111" s="168" t="str">
        <f t="shared" ca="1" si="361"/>
        <v>-</v>
      </c>
      <c r="GP111" s="168" t="str">
        <f t="shared" ca="1" si="361"/>
        <v>-</v>
      </c>
      <c r="GQ111" s="168" t="str">
        <f t="shared" ca="1" si="361"/>
        <v>-</v>
      </c>
      <c r="GR111" s="168" t="str">
        <f t="shared" ca="1" si="361"/>
        <v>-</v>
      </c>
      <c r="GS111" s="168">
        <f t="shared" ca="1" si="361"/>
        <v>500</v>
      </c>
      <c r="GT111" s="168">
        <f t="shared" ca="1" si="361"/>
        <v>500</v>
      </c>
      <c r="GU111" s="168" t="str">
        <f t="shared" ca="1" si="361"/>
        <v>-</v>
      </c>
      <c r="GV111" s="168" t="str">
        <f t="shared" ca="1" si="361"/>
        <v>-</v>
      </c>
      <c r="GW111" s="168" t="str">
        <f t="shared" ca="1" si="375"/>
        <v>-</v>
      </c>
      <c r="GX111" s="193" t="b">
        <v>1</v>
      </c>
      <c r="GY111" s="193">
        <v>0</v>
      </c>
      <c r="GZ111" s="193">
        <v>30</v>
      </c>
      <c r="HA111" s="193">
        <v>30</v>
      </c>
      <c r="HB111" s="193">
        <v>0</v>
      </c>
      <c r="HC111" s="193">
        <v>0</v>
      </c>
      <c r="HD111" s="193">
        <v>30</v>
      </c>
      <c r="HE111" s="193">
        <v>0</v>
      </c>
      <c r="HF111" s="193">
        <v>0</v>
      </c>
      <c r="HG111" s="193">
        <v>30</v>
      </c>
      <c r="HH111" s="193">
        <v>30</v>
      </c>
      <c r="HI111" s="193">
        <v>0</v>
      </c>
      <c r="HJ111" s="193">
        <v>0</v>
      </c>
      <c r="HK111" s="193">
        <v>0</v>
      </c>
      <c r="HL111" s="193">
        <v>0</v>
      </c>
      <c r="HM111" s="193">
        <v>0</v>
      </c>
      <c r="HN111" s="193">
        <v>131.36000000000001</v>
      </c>
      <c r="HO111" s="193">
        <v>0</v>
      </c>
      <c r="HP111" s="193">
        <v>131.36000000000001</v>
      </c>
      <c r="HQ111" s="193">
        <v>131.36000000000001</v>
      </c>
      <c r="HR111" s="193">
        <v>0</v>
      </c>
      <c r="HS111" s="193">
        <v>131.36000000000001</v>
      </c>
      <c r="HT111" s="193">
        <v>131.36000000000001</v>
      </c>
      <c r="HU111" s="193">
        <v>0</v>
      </c>
      <c r="HV111" s="193">
        <v>0</v>
      </c>
      <c r="HW111" s="193">
        <v>131.36000000000001</v>
      </c>
      <c r="HX111" s="193">
        <v>131.36000000000001</v>
      </c>
      <c r="HY111" s="193">
        <v>89.55</v>
      </c>
      <c r="HZ111" s="193">
        <v>131.36000000000001</v>
      </c>
      <c r="IA111" s="193">
        <v>89.55</v>
      </c>
      <c r="IB111" s="193">
        <v>150</v>
      </c>
      <c r="IC111" s="193">
        <v>150</v>
      </c>
      <c r="ID111" s="193">
        <v>0</v>
      </c>
      <c r="IE111" s="193">
        <v>0</v>
      </c>
      <c r="IF111" s="193">
        <v>150</v>
      </c>
      <c r="IG111" s="193">
        <v>0</v>
      </c>
      <c r="IH111" s="193">
        <v>0</v>
      </c>
      <c r="II111" s="193">
        <v>150</v>
      </c>
      <c r="IJ111" s="193">
        <v>150</v>
      </c>
      <c r="IK111" s="193">
        <v>0</v>
      </c>
      <c r="IL111" s="193">
        <v>0</v>
      </c>
      <c r="IM111" s="193">
        <v>0</v>
      </c>
      <c r="IN111" s="193">
        <v>0</v>
      </c>
      <c r="IO111" s="193">
        <v>0</v>
      </c>
      <c r="IP111" s="193">
        <v>0</v>
      </c>
      <c r="IQ111" s="193">
        <v>0</v>
      </c>
      <c r="IR111" s="193">
        <v>0</v>
      </c>
      <c r="IS111" s="193">
        <v>0</v>
      </c>
      <c r="IT111" s="193">
        <v>0</v>
      </c>
      <c r="IU111" s="193">
        <v>0</v>
      </c>
      <c r="IV111" s="193">
        <v>0</v>
      </c>
      <c r="IW111" s="193">
        <v>0</v>
      </c>
      <c r="IX111" s="193">
        <v>0</v>
      </c>
      <c r="IY111" s="193">
        <v>0</v>
      </c>
      <c r="IZ111" s="10"/>
      <c r="JA111" s="166">
        <f t="shared" ca="1" si="229"/>
        <v>4.4999999999999998E-2</v>
      </c>
      <c r="JB111" s="166">
        <f t="shared" ca="1" si="230"/>
        <v>4.4999999999999998E-2</v>
      </c>
      <c r="JC111" s="168">
        <f t="shared" ca="1" si="356"/>
        <v>1</v>
      </c>
      <c r="JD111" s="168">
        <f t="shared" ca="1" si="356"/>
        <v>0</v>
      </c>
      <c r="JE111" s="168">
        <f t="shared" ca="1" si="356"/>
        <v>1</v>
      </c>
      <c r="JF111" s="168">
        <f t="shared" ca="1" si="356"/>
        <v>1</v>
      </c>
      <c r="JG111" s="168">
        <f t="shared" ca="1" si="356"/>
        <v>0</v>
      </c>
      <c r="JH111" s="168">
        <f t="shared" ca="1" si="356"/>
        <v>70</v>
      </c>
      <c r="JI111" s="168">
        <f t="shared" ca="1" si="356"/>
        <v>50</v>
      </c>
      <c r="JJ111" s="168">
        <f t="shared" ca="1" si="356"/>
        <v>70</v>
      </c>
      <c r="JK111" s="168">
        <f t="shared" ca="1" si="356"/>
        <v>50</v>
      </c>
      <c r="JL111" s="166">
        <f t="shared" ca="1" si="299"/>
        <v>1</v>
      </c>
      <c r="JM111" s="166">
        <f t="shared" ca="1" si="300"/>
        <v>1</v>
      </c>
      <c r="JN111" s="166">
        <f t="shared" ca="1" si="301"/>
        <v>1</v>
      </c>
      <c r="JO111" s="166">
        <f t="shared" ca="1" si="232"/>
        <v>1</v>
      </c>
      <c r="JP111" s="166">
        <f t="shared" ca="1" si="232"/>
        <v>1</v>
      </c>
      <c r="JQ111" s="168">
        <f t="shared" ref="JQ111:KH111" ca="1" si="378">OFFSET(JQ$5,$B111,0)</f>
        <v>1</v>
      </c>
      <c r="JR111" s="10"/>
      <c r="JS111" s="168">
        <f t="shared" ca="1" si="378"/>
        <v>1</v>
      </c>
      <c r="JT111" s="166">
        <f t="shared" ca="1" si="233"/>
        <v>1</v>
      </c>
      <c r="JU111" s="168">
        <f t="shared" ca="1" si="378"/>
        <v>1</v>
      </c>
      <c r="JV111" s="168">
        <f t="shared" ca="1" si="378"/>
        <v>1</v>
      </c>
      <c r="JW111" s="168">
        <f t="shared" ca="1" si="378"/>
        <v>1</v>
      </c>
      <c r="JX111" s="168">
        <f t="shared" ca="1" si="378"/>
        <v>1</v>
      </c>
      <c r="JY111" s="168">
        <f t="shared" ca="1" si="378"/>
        <v>1</v>
      </c>
      <c r="JZ111" s="168">
        <f t="shared" ca="1" si="378"/>
        <v>1</v>
      </c>
      <c r="KA111" s="166">
        <f t="shared" ca="1" si="234"/>
        <v>1</v>
      </c>
      <c r="KB111" s="166">
        <f t="shared" ca="1" si="235"/>
        <v>1</v>
      </c>
      <c r="KC111" s="166">
        <f t="shared" ca="1" si="236"/>
        <v>1</v>
      </c>
      <c r="KD111" s="166" t="str">
        <f t="shared" ca="1" si="237"/>
        <v>-</v>
      </c>
      <c r="KE111" s="166" t="str">
        <f t="shared" ca="1" si="238"/>
        <v>-</v>
      </c>
      <c r="KF111" s="166" t="str">
        <f t="shared" ca="1" si="239"/>
        <v>-</v>
      </c>
      <c r="KG111" s="166" t="b">
        <f t="shared" ca="1" si="240"/>
        <v>0</v>
      </c>
      <c r="KH111" s="168">
        <f t="shared" ca="1" si="378"/>
        <v>0</v>
      </c>
      <c r="KI111" s="27">
        <v>0</v>
      </c>
    </row>
    <row r="112" spans="1:295" s="148" customFormat="1" outlineLevel="1">
      <c r="A112" s="126">
        <f t="shared" si="350"/>
        <v>107</v>
      </c>
      <c r="B112" s="126">
        <f t="shared" si="292"/>
        <v>13</v>
      </c>
      <c r="C112" s="148">
        <v>104</v>
      </c>
      <c r="D112" s="148" t="s">
        <v>884</v>
      </c>
      <c r="E112" s="148" t="b">
        <v>1</v>
      </c>
      <c r="F112" s="148" t="b">
        <v>0</v>
      </c>
      <c r="G112" s="148" t="b">
        <f t="shared" si="365"/>
        <v>1</v>
      </c>
      <c r="H112" s="144">
        <v>3</v>
      </c>
      <c r="I112" s="32">
        <v>2</v>
      </c>
      <c r="J112" s="144">
        <f t="shared" ca="1" si="369"/>
        <v>1</v>
      </c>
      <c r="K112" s="144">
        <f t="shared" ca="1" si="369"/>
        <v>1</v>
      </c>
      <c r="L112" s="144">
        <f t="shared" ca="1" si="369"/>
        <v>1</v>
      </c>
      <c r="M112" s="144">
        <f t="shared" ca="1" si="369"/>
        <v>1</v>
      </c>
      <c r="N112" s="144">
        <f t="shared" ca="1" si="369"/>
        <v>1</v>
      </c>
      <c r="O112" s="144">
        <f t="shared" ca="1" si="369"/>
        <v>1</v>
      </c>
      <c r="P112" s="144">
        <f t="shared" ca="1" si="369"/>
        <v>1</v>
      </c>
      <c r="Q112" s="144">
        <f t="shared" ca="1" si="369"/>
        <v>1</v>
      </c>
      <c r="R112" s="144">
        <f t="shared" ca="1" si="369"/>
        <v>2</v>
      </c>
      <c r="S112" s="144">
        <f t="shared" ca="1" si="369"/>
        <v>1</v>
      </c>
      <c r="T112" s="144">
        <f t="shared" ca="1" si="369"/>
        <v>1</v>
      </c>
      <c r="U112" s="144">
        <f t="shared" ca="1" si="369"/>
        <v>1</v>
      </c>
      <c r="V112" s="144">
        <f t="shared" ca="1" si="369"/>
        <v>1</v>
      </c>
      <c r="W112" s="144">
        <f t="shared" ca="1" si="369"/>
        <v>1</v>
      </c>
      <c r="X112" s="144">
        <f t="shared" ca="1" si="369"/>
        <v>1</v>
      </c>
      <c r="Y112" s="144">
        <f t="shared" ca="1" si="369"/>
        <v>1</v>
      </c>
      <c r="AA112" s="162" t="str" cm="1">
        <f t="array" aca="1" ref="AA112" ca="1">TEXT(LEFT(OFFSET(AA112,-1,0),5)+1,"00000")&amp;MID(OFFSET(AA112,-1,0),6,FIND(" ",OFFSET(AA112,-1,0),7)-5)
&amp;INDEX(DataMaster!$B$10:$B$12,$I112)&amp;IF($J112=1,""," Risk"&amp;INDEX(i.risk_aversion,$J112,1))&amp;IF($K112=1,""," REV"&amp;INDEX(DataMaster!$B$54:$B$58,$K112))&amp;IF($L112=1,""," Minroe"&amp;INDEX(minroe,$L112))&amp;IF($M112=1,""," Overdraw"&amp;INDEX(overdraw,$M112))
&amp;IF($N112=1,""," Mach"&amp;INDEX(i.mach_option,$N112))
&amp;IF($O112=1,""," Interest"&amp;INDEX(i.interest_rate,$O112))&amp;IF($P112=1,""," Opp cost"&amp;INDEX(i.opp_cost_capital,$P112))&amp;IF($Q112=1,""," Casual_ub"&amp;INDEX(i.casual_ub,$Q112))&amp;IF($R112=1,""," Cropgraze"&amp;INDEX(i.cropgraze_inc,$R112))
&amp;IF($S112=1,""," Yield"&amp;INDEX(i.all_rot_yield,$S112))&amp;IF($T112=1,""," Pasture"&amp;INDEX(i.pasture_prod,$T112))&amp;IF($U112=1,""," Scan"&amp;INDEX(i.scan,$U112))
&amp;IF($JL112=1,""," WP"&amp;TEXT($JL112*100,"000p"))&amp;IF($JM112=1,""," MP"&amp;TEXT($JM112*100,"000p"))&amp;IF($JN112=1,""," GP"&amp;TEXT($JN112*100,"000p"))&amp;IF($JO112=1,""," Can"&amp;TEXT($JO112*100,"000p"))
&amp;" (F"&amp;3+IFERROR(1*$CH112,0)+IFERROR(1*$CI112,0)&amp;3-IFERROR(1*NOT($CK112),0)&amp;"N"&amp;$CP112&amp;$CQ112&amp;")"
&amp;IFERROR(" pas%"&amp;FK112/2130*100,"")&amp;IFERROR(" SR "&amp;FM112/1,"")&amp;IFERROR(" Sup "&amp;FN112/1,"")&amp;IF(JH112=50," 50 percentile prices","")&amp;IFERROR(" Min_sale_age_"&amp;GV112/1,"")&amp;IF($GX112=TRUE," Rot_constrained","")</f>
        <v>612900032 DSP CropgrazeFALSE (F33N11) Sup 75 Rot_constrained</v>
      </c>
      <c r="AB112" s="10" t="str">
        <f ca="1">IF(COUNTIF(AA$5:AA112,AA112)=1,"-","Dup")</f>
        <v>-</v>
      </c>
      <c r="AC112" s="10"/>
      <c r="AD112" s="167" t="b">
        <v>0</v>
      </c>
      <c r="AE112" s="167" t="b">
        <v>0</v>
      </c>
      <c r="AF112" s="167" t="b">
        <v>0</v>
      </c>
      <c r="AG112" s="167" t="b">
        <v>0</v>
      </c>
      <c r="AH112" s="167" t="b">
        <v>0</v>
      </c>
      <c r="AI112" s="167" t="b">
        <v>1</v>
      </c>
      <c r="AJ112" s="10"/>
      <c r="AK112" s="166" t="b">
        <f t="shared" ref="AK112:AP127" si="379">INDEX(model_structure,$I112,AK$15)</f>
        <v>0</v>
      </c>
      <c r="AL112" s="166" t="str">
        <f t="shared" si="379"/>
        <v>-</v>
      </c>
      <c r="AM112" s="166" t="b">
        <f t="shared" si="379"/>
        <v>0</v>
      </c>
      <c r="AN112" s="166" t="b">
        <f t="shared" si="379"/>
        <v>1</v>
      </c>
      <c r="AO112" s="166" t="b">
        <f t="shared" si="379"/>
        <v>0</v>
      </c>
      <c r="AP112" s="166" t="b">
        <f t="shared" si="379"/>
        <v>0</v>
      </c>
      <c r="AQ112" s="166">
        <f t="shared" ca="1" si="215"/>
        <v>0</v>
      </c>
      <c r="AR112" s="166" t="b">
        <f t="shared" ca="1" si="371"/>
        <v>0</v>
      </c>
      <c r="AS112" s="166" t="b">
        <f t="shared" ca="1" si="371"/>
        <v>0</v>
      </c>
      <c r="AT112" s="166" t="str">
        <f t="shared" ca="1" si="371"/>
        <v>-</v>
      </c>
      <c r="AU112" s="166" t="str">
        <f t="shared" ca="1" si="371"/>
        <v>-</v>
      </c>
      <c r="AV112" s="166" t="str">
        <f t="shared" ca="1" si="371"/>
        <v>-</v>
      </c>
      <c r="AW112" s="10"/>
      <c r="AX112" s="166" t="b">
        <f t="shared" si="217"/>
        <v>1</v>
      </c>
      <c r="AY112" s="168" t="b">
        <f t="shared" ca="1" si="372"/>
        <v>1</v>
      </c>
      <c r="AZ112" s="168" t="b">
        <f t="shared" ca="1" si="372"/>
        <v>1</v>
      </c>
      <c r="BA112" s="167">
        <f t="shared" si="261"/>
        <v>3208</v>
      </c>
      <c r="BB112" s="168" t="str">
        <f t="shared" ca="1" si="372"/>
        <v>-</v>
      </c>
      <c r="BC112" s="168" t="str">
        <f t="shared" ca="1" si="372"/>
        <v>-</v>
      </c>
      <c r="BD112" s="168" t="str">
        <f t="shared" ca="1" si="372"/>
        <v>-</v>
      </c>
      <c r="BE112" s="168" t="str">
        <f t="shared" ca="1" si="372"/>
        <v>-</v>
      </c>
      <c r="BF112" s="168" t="str">
        <f t="shared" ca="1" si="372"/>
        <v>-</v>
      </c>
      <c r="BG112" s="168">
        <f t="shared" ca="1" si="372"/>
        <v>1</v>
      </c>
      <c r="BH112" s="168">
        <f t="shared" ca="1" si="372"/>
        <v>1</v>
      </c>
      <c r="BI112" s="168" t="str">
        <f t="shared" ca="1" si="372"/>
        <v>-</v>
      </c>
      <c r="BJ112" s="168" t="str">
        <f t="shared" ca="1" si="372"/>
        <v>-</v>
      </c>
      <c r="BK112" s="10"/>
      <c r="BL112" s="168" t="str">
        <f t="shared" ca="1" si="372"/>
        <v>-</v>
      </c>
      <c r="BM112" s="168" t="str">
        <f t="shared" ca="1" si="372"/>
        <v>-</v>
      </c>
      <c r="BN112" s="168" t="str">
        <f t="shared" ca="1" si="372"/>
        <v>-</v>
      </c>
      <c r="BO112" s="168" t="str">
        <f t="shared" ca="1" si="372"/>
        <v>-</v>
      </c>
      <c r="BP112" s="168" t="str">
        <f t="shared" ca="1" si="372"/>
        <v>-</v>
      </c>
      <c r="BQ112" s="168" t="str">
        <f t="shared" ca="1" si="372"/>
        <v>-</v>
      </c>
      <c r="BR112" s="168" t="str">
        <f t="shared" ca="1" si="372"/>
        <v>-</v>
      </c>
      <c r="BS112" s="168" t="str">
        <f t="shared" ca="1" si="372"/>
        <v>-</v>
      </c>
      <c r="BT112" s="168" t="str">
        <f t="shared" ca="1" si="372"/>
        <v>-</v>
      </c>
      <c r="BU112" s="168" t="str">
        <f t="shared" ca="1" si="372"/>
        <v>-</v>
      </c>
      <c r="BV112" s="168" t="str">
        <f t="shared" ca="1" si="372"/>
        <v>-</v>
      </c>
      <c r="BW112" s="166" t="str" cm="1">
        <f t="array" aca="1" ref="BW112" ca="1">INDEX(i.rev,$K112,BW$15)</f>
        <v>-</v>
      </c>
      <c r="BX112" s="166" t="str" cm="1">
        <f t="array" aca="1" ref="BX112" ca="1">INDEX(i.rev,$K112,BX$15)</f>
        <v>-</v>
      </c>
      <c r="BY112" s="166" t="str" cm="1">
        <f t="array" aca="1" ref="BY112" ca="1">INDEX(i.rev,$K112,BY$15)</f>
        <v>-</v>
      </c>
      <c r="BZ112" s="166" t="str" cm="1">
        <f t="array" aca="1" ref="BZ112" ca="1">INDEX(i.rev,$K112,BZ$15)</f>
        <v>-</v>
      </c>
      <c r="CA112" s="166" t="str" cm="1">
        <f t="array" aca="1" ref="CA112" ca="1">INDEX(i.rev,$K112,CA$15)</f>
        <v>-</v>
      </c>
      <c r="CB112" s="166" t="str" cm="1">
        <f t="array" aca="1" ref="CB112" ca="1">INDEX(i.rev,$K112,CB$15)</f>
        <v>-</v>
      </c>
      <c r="CC112" s="166" t="str" cm="1">
        <f t="array" aca="1" ref="CC112" ca="1">INDEX(i.rev,$K112,CC$15)</f>
        <v>-</v>
      </c>
      <c r="CD112" s="166" t="str" cm="1">
        <f t="array" aca="1" ref="CD112" ca="1">INDEX(i.rev,$K112,CD$15)</f>
        <v>-</v>
      </c>
      <c r="CE112" s="166" t="str" cm="1">
        <f t="array" aca="1" ref="CE112" ca="1">INDEX(i.rev,$K112,CE$15)</f>
        <v>-</v>
      </c>
      <c r="CF112" s="166" t="str" cm="1">
        <f t="array" aca="1" ref="CF112" ca="1">INDEX(i.rev,$K112,CF$15)</f>
        <v>-</v>
      </c>
      <c r="CG112" s="10"/>
      <c r="CH112" s="168" t="str">
        <f t="shared" ca="1" si="362"/>
        <v>-</v>
      </c>
      <c r="CI112" s="168" t="str">
        <f t="shared" ca="1" si="362"/>
        <v>-</v>
      </c>
      <c r="CJ112" s="168" t="str">
        <f t="shared" ca="1" si="362"/>
        <v>-</v>
      </c>
      <c r="CK112" s="168" t="str">
        <f t="shared" ca="1" si="362"/>
        <v>-</v>
      </c>
      <c r="CL112" s="168" t="str">
        <f t="shared" ca="1" si="362"/>
        <v>-</v>
      </c>
      <c r="CM112" s="168" t="str">
        <f t="shared" ca="1" si="362"/>
        <v>-</v>
      </c>
      <c r="CN112" s="168" t="str">
        <f t="shared" ca="1" si="362"/>
        <v>-</v>
      </c>
      <c r="CO112" s="168" t="str">
        <f t="shared" ca="1" si="362"/>
        <v>-</v>
      </c>
      <c r="CP112" s="168">
        <f t="shared" ca="1" si="362"/>
        <v>1</v>
      </c>
      <c r="CQ112" s="168">
        <f t="shared" ca="1" si="362"/>
        <v>1</v>
      </c>
      <c r="CR112" s="168">
        <f t="shared" ca="1" si="362"/>
        <v>0</v>
      </c>
      <c r="CS112" s="168" t="str">
        <f t="shared" ca="1" si="362"/>
        <v>-</v>
      </c>
      <c r="CT112" s="168" t="str">
        <f t="shared" ca="1" si="362"/>
        <v>-</v>
      </c>
      <c r="CU112" s="168" t="str">
        <f t="shared" ca="1" si="362"/>
        <v>-</v>
      </c>
      <c r="CV112" s="168" t="str">
        <f t="shared" ca="1" si="362"/>
        <v>-</v>
      </c>
      <c r="CW112" s="168" t="str">
        <f t="shared" ca="1" si="362"/>
        <v>-</v>
      </c>
      <c r="CX112" s="168" t="str">
        <f t="shared" ca="1" si="359"/>
        <v>-</v>
      </c>
      <c r="CY112" s="168" t="str">
        <f t="shared" ca="1" si="359"/>
        <v>-</v>
      </c>
      <c r="CZ112" s="168">
        <f t="shared" ca="1" si="359"/>
        <v>0</v>
      </c>
      <c r="DA112" s="168" t="str">
        <f t="shared" ca="1" si="359"/>
        <v>-</v>
      </c>
      <c r="DB112" s="168" t="str">
        <f t="shared" ca="1" si="359"/>
        <v>-</v>
      </c>
      <c r="DC112" s="168" t="str">
        <f t="shared" ca="1" si="359"/>
        <v>-</v>
      </c>
      <c r="DD112" s="168" t="str">
        <f t="shared" ca="1" si="359"/>
        <v>-</v>
      </c>
      <c r="DE112" s="168" t="str">
        <f t="shared" ca="1" si="359"/>
        <v>-</v>
      </c>
      <c r="DF112" s="168">
        <f t="shared" ca="1" si="359"/>
        <v>0</v>
      </c>
      <c r="DG112" s="168">
        <f t="shared" ca="1" si="359"/>
        <v>0</v>
      </c>
      <c r="DH112" s="168">
        <f t="shared" ca="1" si="359"/>
        <v>0</v>
      </c>
      <c r="DI112" s="168">
        <f t="shared" ca="1" si="357"/>
        <v>0</v>
      </c>
      <c r="DJ112" s="168">
        <f t="shared" ca="1" si="357"/>
        <v>0</v>
      </c>
      <c r="DK112" s="168">
        <f t="shared" ca="1" si="357"/>
        <v>0</v>
      </c>
      <c r="DL112" s="168">
        <f t="shared" ca="1" si="357"/>
        <v>0</v>
      </c>
      <c r="DM112" s="168" t="str">
        <f t="shared" ca="1" si="357"/>
        <v>-</v>
      </c>
      <c r="DN112" s="168" t="str">
        <f t="shared" ca="1" si="357"/>
        <v>-</v>
      </c>
      <c r="DO112" s="168" t="str">
        <f t="shared" ca="1" si="357"/>
        <v>-</v>
      </c>
      <c r="DP112" s="168" t="str">
        <f t="shared" ca="1" si="357"/>
        <v>-</v>
      </c>
      <c r="DQ112" s="168" t="str">
        <f t="shared" ca="1" si="357"/>
        <v>-</v>
      </c>
      <c r="DR112" s="168" t="str">
        <f t="shared" ca="1" si="357"/>
        <v>-</v>
      </c>
      <c r="DS112" s="168" t="str">
        <f t="shared" ca="1" si="357"/>
        <v>-</v>
      </c>
      <c r="DT112" s="168" t="str">
        <f t="shared" ca="1" si="358"/>
        <v>-</v>
      </c>
      <c r="DU112" s="168" t="str">
        <f t="shared" ca="1" si="358"/>
        <v>-</v>
      </c>
      <c r="DV112" s="168" t="str">
        <f t="shared" ca="1" si="358"/>
        <v>-</v>
      </c>
      <c r="DW112" s="168" t="str">
        <f t="shared" ca="1" si="358"/>
        <v>-</v>
      </c>
      <c r="DX112" s="10"/>
      <c r="DY112" s="168">
        <f t="shared" ca="1" si="358"/>
        <v>1</v>
      </c>
      <c r="DZ112" s="168" t="str">
        <f t="shared" ca="1" si="358"/>
        <v>-</v>
      </c>
      <c r="EA112" s="168" t="str">
        <f t="shared" ca="1" si="358"/>
        <v>-</v>
      </c>
      <c r="EB112" s="168" t="str">
        <f t="shared" ca="1" si="358"/>
        <v>-</v>
      </c>
      <c r="EC112" s="168" t="str">
        <f t="shared" ca="1" si="358"/>
        <v>-</v>
      </c>
      <c r="ED112" s="168" t="b">
        <f t="shared" ca="1" si="358"/>
        <v>0</v>
      </c>
      <c r="EE112" s="168" t="str">
        <f t="shared" ca="1" si="358"/>
        <v>-</v>
      </c>
      <c r="EF112" s="168">
        <f t="shared" ca="1" si="358"/>
        <v>0</v>
      </c>
      <c r="EG112" s="168" t="str">
        <f t="shared" ca="1" si="358"/>
        <v>-</v>
      </c>
      <c r="EH112" s="166" cm="1">
        <f t="array" aca="1" ref="EH112" ca="1">INDEX(i.rev,$K112,EH$15)</f>
        <v>1</v>
      </c>
      <c r="EI112" s="168">
        <f t="shared" ca="1" si="373"/>
        <v>0</v>
      </c>
      <c r="EJ112" s="168">
        <f t="shared" ca="1" si="373"/>
        <v>1</v>
      </c>
      <c r="EK112" s="168">
        <f t="shared" ca="1" si="373"/>
        <v>0</v>
      </c>
      <c r="EL112" s="168">
        <f t="shared" ca="1" si="373"/>
        <v>1</v>
      </c>
      <c r="EM112" s="168">
        <f t="shared" ca="1" si="373"/>
        <v>1</v>
      </c>
      <c r="EN112" s="168">
        <f t="shared" ca="1" si="373"/>
        <v>1</v>
      </c>
      <c r="EO112" s="168">
        <f t="shared" ca="1" si="373"/>
        <v>0</v>
      </c>
      <c r="EP112" s="168">
        <f t="shared" ca="1" si="373"/>
        <v>0</v>
      </c>
      <c r="EQ112" s="168">
        <f t="shared" ca="1" si="373"/>
        <v>0</v>
      </c>
      <c r="ER112" s="168">
        <f t="shared" ca="1" si="373"/>
        <v>0</v>
      </c>
      <c r="ES112" s="168">
        <f t="shared" ca="1" si="373"/>
        <v>0</v>
      </c>
      <c r="ET112" s="168">
        <f t="shared" ca="1" si="373"/>
        <v>0</v>
      </c>
      <c r="EU112" s="168">
        <f t="shared" ca="1" si="373"/>
        <v>0</v>
      </c>
      <c r="EV112" s="168">
        <f t="shared" ca="1" si="373"/>
        <v>0</v>
      </c>
      <c r="EW112" s="168">
        <f t="shared" ca="1" si="373"/>
        <v>0</v>
      </c>
      <c r="EX112" s="168">
        <f t="shared" ca="1" si="373"/>
        <v>0</v>
      </c>
      <c r="EY112" s="166" cm="1">
        <f t="array" aca="1" ref="EY112" ca="1">INDEX(i.rev,$K112,EY$15)</f>
        <v>0</v>
      </c>
      <c r="EZ112" s="168">
        <f t="shared" ca="1" si="297"/>
        <v>0</v>
      </c>
      <c r="FA112" s="166" cm="1">
        <f t="array" aca="1" ref="FA112" ca="1">INDEX(i.rev,$K112,FA$15)</f>
        <v>1</v>
      </c>
      <c r="FB112" s="168">
        <f t="shared" ca="1" si="366"/>
        <v>0</v>
      </c>
      <c r="FC112" s="168">
        <f t="shared" ca="1" si="366"/>
        <v>0</v>
      </c>
      <c r="FD112" s="168">
        <f t="shared" ca="1" si="366"/>
        <v>0</v>
      </c>
      <c r="FE112" s="168">
        <f t="shared" ca="1" si="366"/>
        <v>0</v>
      </c>
      <c r="FF112" s="168">
        <f t="shared" ca="1" si="366"/>
        <v>0</v>
      </c>
      <c r="FG112" s="168">
        <f t="shared" ca="1" si="366"/>
        <v>0</v>
      </c>
      <c r="FH112" s="168">
        <f t="shared" ca="1" si="366"/>
        <v>0</v>
      </c>
      <c r="FI112" s="10">
        <f t="shared" si="377"/>
        <v>0.75</v>
      </c>
      <c r="FJ112" s="168" t="str">
        <f t="shared" ca="1" si="363"/>
        <v>-</v>
      </c>
      <c r="FK112" s="168" t="str">
        <f t="shared" ca="1" si="363"/>
        <v>-</v>
      </c>
      <c r="FL112" s="168" t="str">
        <f t="shared" ca="1" si="363"/>
        <v>-</v>
      </c>
      <c r="FM112" s="168" t="str">
        <f t="shared" ca="1" si="363"/>
        <v>-</v>
      </c>
      <c r="FN112" s="166">
        <f t="shared" si="376"/>
        <v>75</v>
      </c>
      <c r="FO112" s="166" t="b">
        <f t="shared" si="374"/>
        <v>0</v>
      </c>
      <c r="FP112" s="166" t="b">
        <f t="shared" si="374"/>
        <v>0</v>
      </c>
      <c r="FQ112" s="166" t="b">
        <f t="shared" si="374"/>
        <v>1</v>
      </c>
      <c r="FR112" s="168">
        <f t="shared" ca="1" si="366"/>
        <v>0</v>
      </c>
      <c r="FS112" s="166">
        <f t="shared" ca="1" si="224"/>
        <v>1</v>
      </c>
      <c r="FT112" s="166">
        <f t="shared" ca="1" si="224"/>
        <v>1</v>
      </c>
      <c r="FU112" s="168" t="str">
        <f t="shared" ca="1" si="366"/>
        <v>-</v>
      </c>
      <c r="FV112" s="168" t="str">
        <f t="shared" ca="1" si="366"/>
        <v>-</v>
      </c>
      <c r="FW112" s="168" t="str">
        <f t="shared" ca="1" si="366"/>
        <v>-</v>
      </c>
      <c r="FX112" s="168" t="str">
        <f t="shared" ca="1" si="366"/>
        <v>-</v>
      </c>
      <c r="FY112" s="168" t="str">
        <f t="shared" ca="1" si="366"/>
        <v>-</v>
      </c>
      <c r="FZ112" s="168" t="str">
        <f t="shared" ca="1" si="366"/>
        <v>-</v>
      </c>
      <c r="GA112" s="168" t="str">
        <f t="shared" ca="1" si="366"/>
        <v>-</v>
      </c>
      <c r="GB112" s="168" t="str">
        <f t="shared" ca="1" si="366"/>
        <v>-</v>
      </c>
      <c r="GC112" s="168" t="str">
        <f t="shared" ca="1" si="366"/>
        <v>-</v>
      </c>
      <c r="GD112" s="168" t="b">
        <f t="shared" ca="1" si="366"/>
        <v>1</v>
      </c>
      <c r="GE112" s="168" t="str">
        <f t="shared" ca="1" si="366"/>
        <v>-</v>
      </c>
      <c r="GF112" s="168" t="str">
        <f t="shared" ca="1" si="366"/>
        <v>-</v>
      </c>
      <c r="GG112" s="168" t="str">
        <f t="shared" ca="1" si="361"/>
        <v>-</v>
      </c>
      <c r="GH112" s="168" t="str">
        <f t="shared" ca="1" si="361"/>
        <v>-</v>
      </c>
      <c r="GI112" s="168" t="str">
        <f t="shared" ca="1" si="361"/>
        <v>-</v>
      </c>
      <c r="GJ112" s="168" t="str">
        <f t="shared" ca="1" si="361"/>
        <v>-</v>
      </c>
      <c r="GK112" s="168" t="str">
        <f t="shared" ca="1" si="361"/>
        <v>-</v>
      </c>
      <c r="GL112" s="168" t="str">
        <f t="shared" ca="1" si="361"/>
        <v>-</v>
      </c>
      <c r="GM112" s="168" t="str">
        <f t="shared" ca="1" si="361"/>
        <v>-</v>
      </c>
      <c r="GN112" s="168" t="str">
        <f t="shared" ca="1" si="361"/>
        <v>-</v>
      </c>
      <c r="GO112" s="168" t="str">
        <f t="shared" ca="1" si="361"/>
        <v>-</v>
      </c>
      <c r="GP112" s="168" t="str">
        <f t="shared" ca="1" si="361"/>
        <v>-</v>
      </c>
      <c r="GQ112" s="168" t="str">
        <f t="shared" ca="1" si="361"/>
        <v>-</v>
      </c>
      <c r="GR112" s="168" t="str">
        <f t="shared" ca="1" si="361"/>
        <v>-</v>
      </c>
      <c r="GS112" s="168">
        <f t="shared" ca="1" si="361"/>
        <v>500</v>
      </c>
      <c r="GT112" s="168">
        <f t="shared" ca="1" si="361"/>
        <v>500</v>
      </c>
      <c r="GU112" s="168" t="str">
        <f t="shared" ca="1" si="361"/>
        <v>-</v>
      </c>
      <c r="GV112" s="168" t="str">
        <f t="shared" ca="1" si="361"/>
        <v>-</v>
      </c>
      <c r="GW112" s="168" t="str">
        <f t="shared" ca="1" si="375"/>
        <v>-</v>
      </c>
      <c r="GX112" s="193" t="b">
        <v>1</v>
      </c>
      <c r="GY112" s="193">
        <v>0</v>
      </c>
      <c r="GZ112" s="193">
        <v>30</v>
      </c>
      <c r="HA112" s="193">
        <v>30</v>
      </c>
      <c r="HB112" s="193">
        <v>0</v>
      </c>
      <c r="HC112" s="193">
        <v>0</v>
      </c>
      <c r="HD112" s="193">
        <v>30</v>
      </c>
      <c r="HE112" s="193">
        <v>0</v>
      </c>
      <c r="HF112" s="193">
        <v>0</v>
      </c>
      <c r="HG112" s="193">
        <v>30</v>
      </c>
      <c r="HH112" s="193">
        <v>30</v>
      </c>
      <c r="HI112" s="193">
        <v>0</v>
      </c>
      <c r="HJ112" s="193">
        <v>0</v>
      </c>
      <c r="HK112" s="193">
        <v>0</v>
      </c>
      <c r="HL112" s="193">
        <v>0</v>
      </c>
      <c r="HM112" s="193">
        <v>0</v>
      </c>
      <c r="HN112" s="193">
        <v>131.36000000000001</v>
      </c>
      <c r="HO112" s="193">
        <v>0</v>
      </c>
      <c r="HP112" s="193">
        <v>131.36000000000001</v>
      </c>
      <c r="HQ112" s="193">
        <v>131.36000000000001</v>
      </c>
      <c r="HR112" s="193">
        <v>0</v>
      </c>
      <c r="HS112" s="193">
        <v>131.36000000000001</v>
      </c>
      <c r="HT112" s="193">
        <v>131.36000000000001</v>
      </c>
      <c r="HU112" s="193">
        <v>0</v>
      </c>
      <c r="HV112" s="193">
        <v>0</v>
      </c>
      <c r="HW112" s="193">
        <v>131.36000000000001</v>
      </c>
      <c r="HX112" s="193">
        <v>131.36000000000001</v>
      </c>
      <c r="HY112" s="193">
        <v>89.55</v>
      </c>
      <c r="HZ112" s="193">
        <v>131.36000000000001</v>
      </c>
      <c r="IA112" s="193">
        <v>89.55</v>
      </c>
      <c r="IB112" s="193">
        <v>150</v>
      </c>
      <c r="IC112" s="193">
        <v>150</v>
      </c>
      <c r="ID112" s="193">
        <v>0</v>
      </c>
      <c r="IE112" s="193">
        <v>0</v>
      </c>
      <c r="IF112" s="193">
        <v>150</v>
      </c>
      <c r="IG112" s="193">
        <v>0</v>
      </c>
      <c r="IH112" s="193">
        <v>0</v>
      </c>
      <c r="II112" s="193">
        <v>150</v>
      </c>
      <c r="IJ112" s="193">
        <v>150</v>
      </c>
      <c r="IK112" s="193">
        <v>0</v>
      </c>
      <c r="IL112" s="193">
        <v>0</v>
      </c>
      <c r="IM112" s="193">
        <v>0</v>
      </c>
      <c r="IN112" s="193">
        <v>0</v>
      </c>
      <c r="IO112" s="193">
        <v>0</v>
      </c>
      <c r="IP112" s="193">
        <v>0</v>
      </c>
      <c r="IQ112" s="193">
        <v>0</v>
      </c>
      <c r="IR112" s="193">
        <v>0</v>
      </c>
      <c r="IS112" s="193">
        <v>0</v>
      </c>
      <c r="IT112" s="193">
        <v>0</v>
      </c>
      <c r="IU112" s="193">
        <v>0</v>
      </c>
      <c r="IV112" s="193">
        <v>0</v>
      </c>
      <c r="IW112" s="193">
        <v>0</v>
      </c>
      <c r="IX112" s="193">
        <v>0</v>
      </c>
      <c r="IY112" s="193">
        <v>0</v>
      </c>
      <c r="IZ112" s="10"/>
      <c r="JA112" s="166">
        <f t="shared" ca="1" si="229"/>
        <v>4.4999999999999998E-2</v>
      </c>
      <c r="JB112" s="166">
        <f t="shared" ca="1" si="230"/>
        <v>4.4999999999999998E-2</v>
      </c>
      <c r="JC112" s="168">
        <f t="shared" ref="JC112:KH127" ca="1" si="380">OFFSET(JC$5,$B112,0)</f>
        <v>1</v>
      </c>
      <c r="JD112" s="168">
        <f t="shared" ca="1" si="380"/>
        <v>0</v>
      </c>
      <c r="JE112" s="168">
        <f t="shared" ca="1" si="380"/>
        <v>1</v>
      </c>
      <c r="JF112" s="168">
        <f t="shared" ca="1" si="380"/>
        <v>1</v>
      </c>
      <c r="JG112" s="168">
        <f t="shared" ca="1" si="380"/>
        <v>0</v>
      </c>
      <c r="JH112" s="168">
        <f t="shared" ca="1" si="380"/>
        <v>70</v>
      </c>
      <c r="JI112" s="168">
        <f t="shared" ca="1" si="380"/>
        <v>50</v>
      </c>
      <c r="JJ112" s="168">
        <f t="shared" ca="1" si="380"/>
        <v>70</v>
      </c>
      <c r="JK112" s="168">
        <f t="shared" ca="1" si="380"/>
        <v>50</v>
      </c>
      <c r="JL112" s="166">
        <f t="shared" ca="1" si="299"/>
        <v>1</v>
      </c>
      <c r="JM112" s="166">
        <f t="shared" ca="1" si="300"/>
        <v>1</v>
      </c>
      <c r="JN112" s="166">
        <f t="shared" ca="1" si="301"/>
        <v>1</v>
      </c>
      <c r="JO112" s="166">
        <f t="shared" ca="1" si="232"/>
        <v>1</v>
      </c>
      <c r="JP112" s="166">
        <f t="shared" ca="1" si="232"/>
        <v>1</v>
      </c>
      <c r="JQ112" s="168">
        <f t="shared" ca="1" si="380"/>
        <v>1</v>
      </c>
      <c r="JR112" s="10"/>
      <c r="JS112" s="168">
        <f t="shared" ca="1" si="380"/>
        <v>1</v>
      </c>
      <c r="JT112" s="166">
        <f t="shared" ca="1" si="233"/>
        <v>1</v>
      </c>
      <c r="JU112" s="168">
        <f t="shared" ca="1" si="380"/>
        <v>1</v>
      </c>
      <c r="JV112" s="168">
        <f t="shared" ca="1" si="380"/>
        <v>1</v>
      </c>
      <c r="JW112" s="168">
        <f t="shared" ca="1" si="380"/>
        <v>1</v>
      </c>
      <c r="JX112" s="168">
        <f t="shared" ca="1" si="380"/>
        <v>1</v>
      </c>
      <c r="JY112" s="168">
        <f t="shared" ca="1" si="380"/>
        <v>1</v>
      </c>
      <c r="JZ112" s="168">
        <f t="shared" ca="1" si="380"/>
        <v>1</v>
      </c>
      <c r="KA112" s="166">
        <f t="shared" ca="1" si="234"/>
        <v>1</v>
      </c>
      <c r="KB112" s="166">
        <f t="shared" ca="1" si="235"/>
        <v>1</v>
      </c>
      <c r="KC112" s="166">
        <f t="shared" ca="1" si="236"/>
        <v>1</v>
      </c>
      <c r="KD112" s="166" t="str">
        <f t="shared" ca="1" si="237"/>
        <v>-</v>
      </c>
      <c r="KE112" s="166" t="str">
        <f t="shared" ca="1" si="238"/>
        <v>-</v>
      </c>
      <c r="KF112" s="166" t="str">
        <f t="shared" ca="1" si="239"/>
        <v>-</v>
      </c>
      <c r="KG112" s="166" t="b">
        <f t="shared" ca="1" si="240"/>
        <v>0</v>
      </c>
      <c r="KH112" s="168">
        <f t="shared" ca="1" si="380"/>
        <v>0</v>
      </c>
      <c r="KI112" s="27">
        <v>0</v>
      </c>
    </row>
    <row r="113" spans="1:295" s="148" customFormat="1" outlineLevel="1">
      <c r="A113" s="126">
        <f t="shared" si="350"/>
        <v>108</v>
      </c>
      <c r="B113" s="126">
        <f t="shared" si="292"/>
        <v>13</v>
      </c>
      <c r="C113" s="148">
        <v>104</v>
      </c>
      <c r="D113" s="148" t="s">
        <v>884</v>
      </c>
      <c r="E113" s="148" t="b">
        <v>1</v>
      </c>
      <c r="F113" s="148" t="b">
        <v>0</v>
      </c>
      <c r="G113" s="148" t="b">
        <f t="shared" si="365"/>
        <v>1</v>
      </c>
      <c r="H113" s="144">
        <v>3</v>
      </c>
      <c r="I113" s="32">
        <v>2</v>
      </c>
      <c r="J113" s="144">
        <f t="shared" ca="1" si="369"/>
        <v>1</v>
      </c>
      <c r="K113" s="144">
        <f t="shared" ca="1" si="369"/>
        <v>1</v>
      </c>
      <c r="L113" s="144">
        <f t="shared" ca="1" si="369"/>
        <v>1</v>
      </c>
      <c r="M113" s="144">
        <f t="shared" ca="1" si="369"/>
        <v>1</v>
      </c>
      <c r="N113" s="144">
        <f t="shared" ca="1" si="369"/>
        <v>1</v>
      </c>
      <c r="O113" s="144">
        <f t="shared" ca="1" si="369"/>
        <v>1</v>
      </c>
      <c r="P113" s="144">
        <f t="shared" ca="1" si="369"/>
        <v>1</v>
      </c>
      <c r="Q113" s="144">
        <f t="shared" ca="1" si="369"/>
        <v>1</v>
      </c>
      <c r="R113" s="144">
        <f t="shared" ca="1" si="369"/>
        <v>2</v>
      </c>
      <c r="S113" s="144">
        <f t="shared" ca="1" si="369"/>
        <v>1</v>
      </c>
      <c r="T113" s="144">
        <f t="shared" ca="1" si="369"/>
        <v>1</v>
      </c>
      <c r="U113" s="144">
        <f t="shared" ca="1" si="369"/>
        <v>1</v>
      </c>
      <c r="V113" s="144">
        <f t="shared" ca="1" si="369"/>
        <v>1</v>
      </c>
      <c r="W113" s="144">
        <f t="shared" ca="1" si="369"/>
        <v>1</v>
      </c>
      <c r="X113" s="144">
        <f t="shared" ca="1" si="369"/>
        <v>1</v>
      </c>
      <c r="Y113" s="144">
        <f t="shared" ca="1" si="369"/>
        <v>1</v>
      </c>
      <c r="AA113" s="162" t="str" cm="1">
        <f t="array" aca="1" ref="AA113" ca="1">TEXT(LEFT(OFFSET(AA113,-1,0),5)+1,"00000")&amp;MID(OFFSET(AA113,-1,0),6,FIND(" ",OFFSET(AA113,-1,0),7)-5)
&amp;INDEX(DataMaster!$B$10:$B$12,$I113)&amp;IF($J113=1,""," Risk"&amp;INDEX(i.risk_aversion,$J113,1))&amp;IF($K113=1,""," REV"&amp;INDEX(DataMaster!$B$54:$B$58,$K113))&amp;IF($L113=1,""," Minroe"&amp;INDEX(minroe,$L113))&amp;IF($M113=1,""," Overdraw"&amp;INDEX(overdraw,$M113))
&amp;IF($N113=1,""," Mach"&amp;INDEX(i.mach_option,$N113))
&amp;IF($O113=1,""," Interest"&amp;INDEX(i.interest_rate,$O113))&amp;IF($P113=1,""," Opp cost"&amp;INDEX(i.opp_cost_capital,$P113))&amp;IF($Q113=1,""," Casual_ub"&amp;INDEX(i.casual_ub,$Q113))&amp;IF($R113=1,""," Cropgraze"&amp;INDEX(i.cropgraze_inc,$R113))
&amp;IF($S113=1,""," Yield"&amp;INDEX(i.all_rot_yield,$S113))&amp;IF($T113=1,""," Pasture"&amp;INDEX(i.pasture_prod,$T113))&amp;IF($U113=1,""," Scan"&amp;INDEX(i.scan,$U113))
&amp;IF($JL113=1,""," WP"&amp;TEXT($JL113*100,"000p"))&amp;IF($JM113=1,""," MP"&amp;TEXT($JM113*100,"000p"))&amp;IF($JN113=1,""," GP"&amp;TEXT($JN113*100,"000p"))&amp;IF($JO113=1,""," Can"&amp;TEXT($JO113*100,"000p"))
&amp;" (F"&amp;3+IFERROR(1*$CH113,0)+IFERROR(1*$CI113,0)&amp;3-IFERROR(1*NOT($CK113),0)&amp;"N"&amp;$CP113&amp;$CQ113&amp;")"
&amp;IFERROR(" pas%"&amp;FK113/2130*100,"")&amp;IFERROR(" SR "&amp;FM113/1,"")&amp;IFERROR(" Sup "&amp;FN113/1,"")&amp;IF(JH113=50," 50 percentile prices","")&amp;IFERROR(" Min_sale_age_"&amp;GV113/1,"")&amp;IF($GX113=TRUE," Rot_constrained","")</f>
        <v>612910032 DSP CropgrazeFALSE (F33N11) Sup 90 Rot_constrained</v>
      </c>
      <c r="AB113" s="10" t="str">
        <f ca="1">IF(COUNTIF(AA$5:AA113,AA113)=1,"-","Dup")</f>
        <v>-</v>
      </c>
      <c r="AC113" s="10"/>
      <c r="AD113" s="167" t="b">
        <v>0</v>
      </c>
      <c r="AE113" s="167" t="b">
        <v>0</v>
      </c>
      <c r="AF113" s="167" t="b">
        <v>0</v>
      </c>
      <c r="AG113" s="167" t="b">
        <v>0</v>
      </c>
      <c r="AH113" s="167" t="b">
        <v>0</v>
      </c>
      <c r="AI113" s="167" t="b">
        <v>1</v>
      </c>
      <c r="AJ113" s="10"/>
      <c r="AK113" s="166" t="b">
        <f t="shared" si="379"/>
        <v>0</v>
      </c>
      <c r="AL113" s="166" t="str">
        <f t="shared" si="379"/>
        <v>-</v>
      </c>
      <c r="AM113" s="166" t="b">
        <f t="shared" si="379"/>
        <v>0</v>
      </c>
      <c r="AN113" s="166" t="b">
        <f t="shared" si="379"/>
        <v>1</v>
      </c>
      <c r="AO113" s="166" t="b">
        <f t="shared" si="379"/>
        <v>0</v>
      </c>
      <c r="AP113" s="166" t="b">
        <f t="shared" si="379"/>
        <v>0</v>
      </c>
      <c r="AQ113" s="166">
        <f t="shared" ca="1" si="215"/>
        <v>0</v>
      </c>
      <c r="AR113" s="166" t="b">
        <f t="shared" ca="1" si="371"/>
        <v>0</v>
      </c>
      <c r="AS113" s="166" t="b">
        <f t="shared" ca="1" si="371"/>
        <v>0</v>
      </c>
      <c r="AT113" s="166" t="str">
        <f t="shared" ca="1" si="371"/>
        <v>-</v>
      </c>
      <c r="AU113" s="166" t="str">
        <f t="shared" ca="1" si="371"/>
        <v>-</v>
      </c>
      <c r="AV113" s="166" t="str">
        <f t="shared" ca="1" si="371"/>
        <v>-</v>
      </c>
      <c r="AW113" s="10"/>
      <c r="AX113" s="166" t="b">
        <f t="shared" si="217"/>
        <v>1</v>
      </c>
      <c r="AY113" s="168" t="b">
        <f t="shared" ca="1" si="372"/>
        <v>1</v>
      </c>
      <c r="AZ113" s="168" t="b">
        <f t="shared" ca="1" si="372"/>
        <v>1</v>
      </c>
      <c r="BA113" s="167">
        <f t="shared" si="261"/>
        <v>3208</v>
      </c>
      <c r="BB113" s="168" t="str">
        <f t="shared" ca="1" si="372"/>
        <v>-</v>
      </c>
      <c r="BC113" s="168" t="str">
        <f t="shared" ca="1" si="372"/>
        <v>-</v>
      </c>
      <c r="BD113" s="168" t="str">
        <f t="shared" ca="1" si="372"/>
        <v>-</v>
      </c>
      <c r="BE113" s="168" t="str">
        <f t="shared" ca="1" si="372"/>
        <v>-</v>
      </c>
      <c r="BF113" s="168" t="str">
        <f t="shared" ca="1" si="372"/>
        <v>-</v>
      </c>
      <c r="BG113" s="168">
        <f t="shared" ca="1" si="372"/>
        <v>1</v>
      </c>
      <c r="BH113" s="168">
        <f t="shared" ca="1" si="372"/>
        <v>1</v>
      </c>
      <c r="BI113" s="168" t="str">
        <f t="shared" ca="1" si="372"/>
        <v>-</v>
      </c>
      <c r="BJ113" s="168" t="str">
        <f t="shared" ca="1" si="372"/>
        <v>-</v>
      </c>
      <c r="BK113" s="10"/>
      <c r="BL113" s="168" t="str">
        <f t="shared" ca="1" si="372"/>
        <v>-</v>
      </c>
      <c r="BM113" s="168" t="str">
        <f t="shared" ca="1" si="372"/>
        <v>-</v>
      </c>
      <c r="BN113" s="168" t="str">
        <f t="shared" ca="1" si="372"/>
        <v>-</v>
      </c>
      <c r="BO113" s="168" t="str">
        <f t="shared" ca="1" si="372"/>
        <v>-</v>
      </c>
      <c r="BP113" s="168" t="str">
        <f t="shared" ca="1" si="372"/>
        <v>-</v>
      </c>
      <c r="BQ113" s="168" t="str">
        <f t="shared" ca="1" si="372"/>
        <v>-</v>
      </c>
      <c r="BR113" s="168" t="str">
        <f t="shared" ca="1" si="372"/>
        <v>-</v>
      </c>
      <c r="BS113" s="168" t="str">
        <f t="shared" ca="1" si="372"/>
        <v>-</v>
      </c>
      <c r="BT113" s="168" t="str">
        <f t="shared" ca="1" si="372"/>
        <v>-</v>
      </c>
      <c r="BU113" s="168" t="str">
        <f t="shared" ca="1" si="372"/>
        <v>-</v>
      </c>
      <c r="BV113" s="168" t="str">
        <f t="shared" ca="1" si="372"/>
        <v>-</v>
      </c>
      <c r="BW113" s="166" t="str" cm="1">
        <f t="array" aca="1" ref="BW113" ca="1">INDEX(i.rev,$K113,BW$15)</f>
        <v>-</v>
      </c>
      <c r="BX113" s="166" t="str" cm="1">
        <f t="array" aca="1" ref="BX113" ca="1">INDEX(i.rev,$K113,BX$15)</f>
        <v>-</v>
      </c>
      <c r="BY113" s="166" t="str" cm="1">
        <f t="array" aca="1" ref="BY113" ca="1">INDEX(i.rev,$K113,BY$15)</f>
        <v>-</v>
      </c>
      <c r="BZ113" s="166" t="str" cm="1">
        <f t="array" aca="1" ref="BZ113" ca="1">INDEX(i.rev,$K113,BZ$15)</f>
        <v>-</v>
      </c>
      <c r="CA113" s="166" t="str" cm="1">
        <f t="array" aca="1" ref="CA113" ca="1">INDEX(i.rev,$K113,CA$15)</f>
        <v>-</v>
      </c>
      <c r="CB113" s="166" t="str" cm="1">
        <f t="array" aca="1" ref="CB113" ca="1">INDEX(i.rev,$K113,CB$15)</f>
        <v>-</v>
      </c>
      <c r="CC113" s="166" t="str" cm="1">
        <f t="array" aca="1" ref="CC113" ca="1">INDEX(i.rev,$K113,CC$15)</f>
        <v>-</v>
      </c>
      <c r="CD113" s="166" t="str" cm="1">
        <f t="array" aca="1" ref="CD113" ca="1">INDEX(i.rev,$K113,CD$15)</f>
        <v>-</v>
      </c>
      <c r="CE113" s="166" t="str" cm="1">
        <f t="array" aca="1" ref="CE113" ca="1">INDEX(i.rev,$K113,CE$15)</f>
        <v>-</v>
      </c>
      <c r="CF113" s="166" t="str" cm="1">
        <f t="array" aca="1" ref="CF113" ca="1">INDEX(i.rev,$K113,CF$15)</f>
        <v>-</v>
      </c>
      <c r="CG113" s="10"/>
      <c r="CH113" s="168" t="str">
        <f t="shared" ca="1" si="362"/>
        <v>-</v>
      </c>
      <c r="CI113" s="168" t="str">
        <f t="shared" ca="1" si="362"/>
        <v>-</v>
      </c>
      <c r="CJ113" s="168" t="str">
        <f t="shared" ca="1" si="362"/>
        <v>-</v>
      </c>
      <c r="CK113" s="168" t="str">
        <f t="shared" ca="1" si="362"/>
        <v>-</v>
      </c>
      <c r="CL113" s="168" t="str">
        <f t="shared" ca="1" si="362"/>
        <v>-</v>
      </c>
      <c r="CM113" s="168" t="str">
        <f t="shared" ca="1" si="362"/>
        <v>-</v>
      </c>
      <c r="CN113" s="168" t="str">
        <f t="shared" ca="1" si="362"/>
        <v>-</v>
      </c>
      <c r="CO113" s="168" t="str">
        <f t="shared" ca="1" si="362"/>
        <v>-</v>
      </c>
      <c r="CP113" s="168">
        <f t="shared" ca="1" si="362"/>
        <v>1</v>
      </c>
      <c r="CQ113" s="168">
        <f t="shared" ca="1" si="362"/>
        <v>1</v>
      </c>
      <c r="CR113" s="168">
        <f t="shared" ca="1" si="362"/>
        <v>0</v>
      </c>
      <c r="CS113" s="168" t="str">
        <f t="shared" ca="1" si="362"/>
        <v>-</v>
      </c>
      <c r="CT113" s="168" t="str">
        <f t="shared" ca="1" si="362"/>
        <v>-</v>
      </c>
      <c r="CU113" s="168" t="str">
        <f t="shared" ca="1" si="362"/>
        <v>-</v>
      </c>
      <c r="CV113" s="168" t="str">
        <f t="shared" ca="1" si="362"/>
        <v>-</v>
      </c>
      <c r="CW113" s="168" t="str">
        <f t="shared" ca="1" si="362"/>
        <v>-</v>
      </c>
      <c r="CX113" s="168" t="str">
        <f t="shared" ca="1" si="359"/>
        <v>-</v>
      </c>
      <c r="CY113" s="168" t="str">
        <f t="shared" ca="1" si="359"/>
        <v>-</v>
      </c>
      <c r="CZ113" s="168">
        <f t="shared" ca="1" si="359"/>
        <v>0</v>
      </c>
      <c r="DA113" s="168" t="str">
        <f t="shared" ca="1" si="359"/>
        <v>-</v>
      </c>
      <c r="DB113" s="168" t="str">
        <f t="shared" ca="1" si="359"/>
        <v>-</v>
      </c>
      <c r="DC113" s="168" t="str">
        <f t="shared" ca="1" si="359"/>
        <v>-</v>
      </c>
      <c r="DD113" s="168" t="str">
        <f t="shared" ca="1" si="359"/>
        <v>-</v>
      </c>
      <c r="DE113" s="168" t="str">
        <f t="shared" ca="1" si="359"/>
        <v>-</v>
      </c>
      <c r="DF113" s="168">
        <f t="shared" ca="1" si="359"/>
        <v>0</v>
      </c>
      <c r="DG113" s="168">
        <f t="shared" ca="1" si="359"/>
        <v>0</v>
      </c>
      <c r="DH113" s="168">
        <f t="shared" ca="1" si="359"/>
        <v>0</v>
      </c>
      <c r="DI113" s="168">
        <f t="shared" ref="DI113:EG125" ca="1" si="381">OFFSET(DI$5,$B113,0)</f>
        <v>0</v>
      </c>
      <c r="DJ113" s="168">
        <f t="shared" ca="1" si="381"/>
        <v>0</v>
      </c>
      <c r="DK113" s="168">
        <f t="shared" ca="1" si="381"/>
        <v>0</v>
      </c>
      <c r="DL113" s="168">
        <f t="shared" ca="1" si="381"/>
        <v>0</v>
      </c>
      <c r="DM113" s="168" t="str">
        <f t="shared" ca="1" si="381"/>
        <v>-</v>
      </c>
      <c r="DN113" s="168" t="str">
        <f t="shared" ca="1" si="381"/>
        <v>-</v>
      </c>
      <c r="DO113" s="168" t="str">
        <f t="shared" ca="1" si="381"/>
        <v>-</v>
      </c>
      <c r="DP113" s="168" t="str">
        <f t="shared" ca="1" si="381"/>
        <v>-</v>
      </c>
      <c r="DQ113" s="168" t="str">
        <f t="shared" ca="1" si="381"/>
        <v>-</v>
      </c>
      <c r="DR113" s="168" t="str">
        <f t="shared" ca="1" si="381"/>
        <v>-</v>
      </c>
      <c r="DS113" s="168" t="str">
        <f t="shared" ca="1" si="381"/>
        <v>-</v>
      </c>
      <c r="DT113" s="168" t="str">
        <f t="shared" ca="1" si="381"/>
        <v>-</v>
      </c>
      <c r="DU113" s="168" t="str">
        <f t="shared" ca="1" si="381"/>
        <v>-</v>
      </c>
      <c r="DV113" s="168" t="str">
        <f t="shared" ca="1" si="381"/>
        <v>-</v>
      </c>
      <c r="DW113" s="168" t="str">
        <f t="shared" ca="1" si="381"/>
        <v>-</v>
      </c>
      <c r="DX113" s="10"/>
      <c r="DY113" s="168">
        <f t="shared" ca="1" si="381"/>
        <v>1</v>
      </c>
      <c r="DZ113" s="168" t="str">
        <f t="shared" ca="1" si="381"/>
        <v>-</v>
      </c>
      <c r="EA113" s="168" t="str">
        <f t="shared" ca="1" si="381"/>
        <v>-</v>
      </c>
      <c r="EB113" s="168" t="str">
        <f t="shared" ca="1" si="381"/>
        <v>-</v>
      </c>
      <c r="EC113" s="168" t="str">
        <f t="shared" ca="1" si="381"/>
        <v>-</v>
      </c>
      <c r="ED113" s="168" t="b">
        <f t="shared" ca="1" si="381"/>
        <v>0</v>
      </c>
      <c r="EE113" s="168" t="str">
        <f t="shared" ca="1" si="381"/>
        <v>-</v>
      </c>
      <c r="EF113" s="168">
        <f t="shared" ca="1" si="381"/>
        <v>0</v>
      </c>
      <c r="EG113" s="168" t="str">
        <f t="shared" ca="1" si="381"/>
        <v>-</v>
      </c>
      <c r="EH113" s="166" cm="1">
        <f t="array" aca="1" ref="EH113" ca="1">INDEX(i.rev,$K113,EH$15)</f>
        <v>1</v>
      </c>
      <c r="EI113" s="168">
        <f t="shared" ca="1" si="373"/>
        <v>0</v>
      </c>
      <c r="EJ113" s="168">
        <f t="shared" ca="1" si="373"/>
        <v>1</v>
      </c>
      <c r="EK113" s="168">
        <f t="shared" ca="1" si="373"/>
        <v>0</v>
      </c>
      <c r="EL113" s="168">
        <f t="shared" ca="1" si="373"/>
        <v>1</v>
      </c>
      <c r="EM113" s="168">
        <f t="shared" ca="1" si="373"/>
        <v>1</v>
      </c>
      <c r="EN113" s="168">
        <f t="shared" ca="1" si="373"/>
        <v>1</v>
      </c>
      <c r="EO113" s="168">
        <f t="shared" ca="1" si="373"/>
        <v>0</v>
      </c>
      <c r="EP113" s="168">
        <f t="shared" ca="1" si="373"/>
        <v>0</v>
      </c>
      <c r="EQ113" s="168">
        <f t="shared" ca="1" si="373"/>
        <v>0</v>
      </c>
      <c r="ER113" s="168">
        <f t="shared" ca="1" si="373"/>
        <v>0</v>
      </c>
      <c r="ES113" s="168">
        <f t="shared" ca="1" si="373"/>
        <v>0</v>
      </c>
      <c r="ET113" s="168">
        <f t="shared" ca="1" si="373"/>
        <v>0</v>
      </c>
      <c r="EU113" s="168">
        <f t="shared" ca="1" si="373"/>
        <v>0</v>
      </c>
      <c r="EV113" s="168">
        <f t="shared" ca="1" si="373"/>
        <v>0</v>
      </c>
      <c r="EW113" s="168">
        <f t="shared" ca="1" si="373"/>
        <v>0</v>
      </c>
      <c r="EX113" s="168">
        <f t="shared" ca="1" si="373"/>
        <v>0</v>
      </c>
      <c r="EY113" s="166" cm="1">
        <f t="array" aca="1" ref="EY113" ca="1">INDEX(i.rev,$K113,EY$15)</f>
        <v>0</v>
      </c>
      <c r="EZ113" s="168">
        <f t="shared" ca="1" si="297"/>
        <v>0</v>
      </c>
      <c r="FA113" s="166" cm="1">
        <f t="array" aca="1" ref="FA113" ca="1">INDEX(i.rev,$K113,FA$15)</f>
        <v>1</v>
      </c>
      <c r="FB113" s="168">
        <f t="shared" ca="1" si="366"/>
        <v>0</v>
      </c>
      <c r="FC113" s="168">
        <f t="shared" ca="1" si="366"/>
        <v>0</v>
      </c>
      <c r="FD113" s="168">
        <f t="shared" ca="1" si="366"/>
        <v>0</v>
      </c>
      <c r="FE113" s="168">
        <f t="shared" ca="1" si="366"/>
        <v>0</v>
      </c>
      <c r="FF113" s="168">
        <f t="shared" ca="1" si="366"/>
        <v>0</v>
      </c>
      <c r="FG113" s="168">
        <f t="shared" ca="1" si="366"/>
        <v>0</v>
      </c>
      <c r="FH113" s="168">
        <f t="shared" ca="1" si="366"/>
        <v>0</v>
      </c>
      <c r="FI113" s="10">
        <f t="shared" si="377"/>
        <v>0.9</v>
      </c>
      <c r="FJ113" s="168" t="str">
        <f t="shared" ca="1" si="363"/>
        <v>-</v>
      </c>
      <c r="FK113" s="168" t="str">
        <f t="shared" ca="1" si="363"/>
        <v>-</v>
      </c>
      <c r="FL113" s="168" t="str">
        <f t="shared" ca="1" si="363"/>
        <v>-</v>
      </c>
      <c r="FM113" s="168" t="str">
        <f t="shared" ca="1" si="363"/>
        <v>-</v>
      </c>
      <c r="FN113" s="166">
        <f t="shared" si="376"/>
        <v>90</v>
      </c>
      <c r="FO113" s="166" t="b">
        <f t="shared" si="374"/>
        <v>0</v>
      </c>
      <c r="FP113" s="166" t="b">
        <f t="shared" si="374"/>
        <v>0</v>
      </c>
      <c r="FQ113" s="166" t="b">
        <f t="shared" si="374"/>
        <v>1</v>
      </c>
      <c r="FR113" s="168">
        <f t="shared" ca="1" si="366"/>
        <v>0</v>
      </c>
      <c r="FS113" s="166">
        <f t="shared" ca="1" si="224"/>
        <v>1</v>
      </c>
      <c r="FT113" s="166">
        <f t="shared" ca="1" si="224"/>
        <v>1</v>
      </c>
      <c r="FU113" s="168" t="str">
        <f t="shared" ca="1" si="366"/>
        <v>-</v>
      </c>
      <c r="FV113" s="168" t="str">
        <f t="shared" ca="1" si="366"/>
        <v>-</v>
      </c>
      <c r="FW113" s="168" t="str">
        <f t="shared" ca="1" si="366"/>
        <v>-</v>
      </c>
      <c r="FX113" s="168" t="str">
        <f t="shared" ca="1" si="366"/>
        <v>-</v>
      </c>
      <c r="FY113" s="168" t="str">
        <f t="shared" ca="1" si="366"/>
        <v>-</v>
      </c>
      <c r="FZ113" s="168" t="str">
        <f t="shared" ca="1" si="366"/>
        <v>-</v>
      </c>
      <c r="GA113" s="168" t="str">
        <f t="shared" ca="1" si="366"/>
        <v>-</v>
      </c>
      <c r="GB113" s="168" t="str">
        <f t="shared" ca="1" si="366"/>
        <v>-</v>
      </c>
      <c r="GC113" s="168" t="str">
        <f t="shared" ca="1" si="366"/>
        <v>-</v>
      </c>
      <c r="GD113" s="168" t="b">
        <f t="shared" ca="1" si="366"/>
        <v>1</v>
      </c>
      <c r="GE113" s="168" t="str">
        <f t="shared" ca="1" si="366"/>
        <v>-</v>
      </c>
      <c r="GF113" s="168" t="str">
        <f t="shared" ca="1" si="366"/>
        <v>-</v>
      </c>
      <c r="GG113" s="168" t="str">
        <f t="shared" ca="1" si="361"/>
        <v>-</v>
      </c>
      <c r="GH113" s="168" t="str">
        <f t="shared" ca="1" si="361"/>
        <v>-</v>
      </c>
      <c r="GI113" s="168" t="str">
        <f t="shared" ca="1" si="361"/>
        <v>-</v>
      </c>
      <c r="GJ113" s="168" t="str">
        <f t="shared" ca="1" si="361"/>
        <v>-</v>
      </c>
      <c r="GK113" s="168" t="str">
        <f t="shared" ca="1" si="361"/>
        <v>-</v>
      </c>
      <c r="GL113" s="168" t="str">
        <f t="shared" ca="1" si="361"/>
        <v>-</v>
      </c>
      <c r="GM113" s="168" t="str">
        <f t="shared" ca="1" si="361"/>
        <v>-</v>
      </c>
      <c r="GN113" s="168" t="str">
        <f t="shared" ca="1" si="361"/>
        <v>-</v>
      </c>
      <c r="GO113" s="168" t="str">
        <f t="shared" ca="1" si="361"/>
        <v>-</v>
      </c>
      <c r="GP113" s="168" t="str">
        <f t="shared" ca="1" si="361"/>
        <v>-</v>
      </c>
      <c r="GQ113" s="168" t="str">
        <f t="shared" ca="1" si="361"/>
        <v>-</v>
      </c>
      <c r="GR113" s="168" t="str">
        <f t="shared" ca="1" si="361"/>
        <v>-</v>
      </c>
      <c r="GS113" s="168">
        <f t="shared" ca="1" si="361"/>
        <v>500</v>
      </c>
      <c r="GT113" s="168">
        <f t="shared" ca="1" si="361"/>
        <v>500</v>
      </c>
      <c r="GU113" s="168" t="str">
        <f t="shared" ca="1" si="361"/>
        <v>-</v>
      </c>
      <c r="GV113" s="168" t="str">
        <f t="shared" ref="GV113:GW113" ca="1" si="382">OFFSET(GV$5,$B113,0)</f>
        <v>-</v>
      </c>
      <c r="GW113" s="168" t="str">
        <f t="shared" ca="1" si="382"/>
        <v>-</v>
      </c>
      <c r="GX113" s="193" t="b">
        <v>1</v>
      </c>
      <c r="GY113" s="193">
        <v>0</v>
      </c>
      <c r="GZ113" s="193">
        <v>30</v>
      </c>
      <c r="HA113" s="193">
        <v>30</v>
      </c>
      <c r="HB113" s="193">
        <v>0</v>
      </c>
      <c r="HC113" s="193">
        <v>0</v>
      </c>
      <c r="HD113" s="193">
        <v>30</v>
      </c>
      <c r="HE113" s="193">
        <v>0</v>
      </c>
      <c r="HF113" s="193">
        <v>0</v>
      </c>
      <c r="HG113" s="193">
        <v>30</v>
      </c>
      <c r="HH113" s="193">
        <v>30</v>
      </c>
      <c r="HI113" s="193">
        <v>0</v>
      </c>
      <c r="HJ113" s="193">
        <v>0</v>
      </c>
      <c r="HK113" s="193">
        <v>0</v>
      </c>
      <c r="HL113" s="193">
        <v>0</v>
      </c>
      <c r="HM113" s="193">
        <v>0</v>
      </c>
      <c r="HN113" s="193">
        <v>131.36000000000001</v>
      </c>
      <c r="HO113" s="193">
        <v>0</v>
      </c>
      <c r="HP113" s="193">
        <v>131.36000000000001</v>
      </c>
      <c r="HQ113" s="193">
        <v>131.36000000000001</v>
      </c>
      <c r="HR113" s="193">
        <v>0</v>
      </c>
      <c r="HS113" s="193">
        <v>131.36000000000001</v>
      </c>
      <c r="HT113" s="193">
        <v>131.36000000000001</v>
      </c>
      <c r="HU113" s="193">
        <v>0</v>
      </c>
      <c r="HV113" s="193">
        <v>0</v>
      </c>
      <c r="HW113" s="193">
        <v>131.36000000000001</v>
      </c>
      <c r="HX113" s="193">
        <v>131.36000000000001</v>
      </c>
      <c r="HY113" s="193">
        <v>89.55</v>
      </c>
      <c r="HZ113" s="193">
        <v>131.36000000000001</v>
      </c>
      <c r="IA113" s="193">
        <v>89.55</v>
      </c>
      <c r="IB113" s="193">
        <v>150</v>
      </c>
      <c r="IC113" s="193">
        <v>150</v>
      </c>
      <c r="ID113" s="193">
        <v>0</v>
      </c>
      <c r="IE113" s="193">
        <v>0</v>
      </c>
      <c r="IF113" s="193">
        <v>150</v>
      </c>
      <c r="IG113" s="193">
        <v>0</v>
      </c>
      <c r="IH113" s="193">
        <v>0</v>
      </c>
      <c r="II113" s="193">
        <v>150</v>
      </c>
      <c r="IJ113" s="193">
        <v>150</v>
      </c>
      <c r="IK113" s="193">
        <v>0</v>
      </c>
      <c r="IL113" s="193">
        <v>0</v>
      </c>
      <c r="IM113" s="193">
        <v>0</v>
      </c>
      <c r="IN113" s="193">
        <v>0</v>
      </c>
      <c r="IO113" s="193">
        <v>0</v>
      </c>
      <c r="IP113" s="193">
        <v>0</v>
      </c>
      <c r="IQ113" s="193">
        <v>0</v>
      </c>
      <c r="IR113" s="193">
        <v>0</v>
      </c>
      <c r="IS113" s="193">
        <v>0</v>
      </c>
      <c r="IT113" s="193">
        <v>0</v>
      </c>
      <c r="IU113" s="193">
        <v>0</v>
      </c>
      <c r="IV113" s="193">
        <v>0</v>
      </c>
      <c r="IW113" s="193">
        <v>0</v>
      </c>
      <c r="IX113" s="193">
        <v>0</v>
      </c>
      <c r="IY113" s="193">
        <v>0</v>
      </c>
      <c r="IZ113" s="10"/>
      <c r="JA113" s="166">
        <f t="shared" ca="1" si="229"/>
        <v>4.4999999999999998E-2</v>
      </c>
      <c r="JB113" s="166">
        <f t="shared" ca="1" si="230"/>
        <v>4.4999999999999998E-2</v>
      </c>
      <c r="JC113" s="168">
        <f t="shared" ca="1" si="380"/>
        <v>1</v>
      </c>
      <c r="JD113" s="168">
        <f t="shared" ca="1" si="380"/>
        <v>0</v>
      </c>
      <c r="JE113" s="168">
        <f t="shared" ca="1" si="380"/>
        <v>1</v>
      </c>
      <c r="JF113" s="168">
        <f t="shared" ca="1" si="380"/>
        <v>1</v>
      </c>
      <c r="JG113" s="168">
        <f t="shared" ca="1" si="380"/>
        <v>0</v>
      </c>
      <c r="JH113" s="168">
        <f t="shared" ca="1" si="380"/>
        <v>70</v>
      </c>
      <c r="JI113" s="168">
        <f t="shared" ca="1" si="380"/>
        <v>50</v>
      </c>
      <c r="JJ113" s="168">
        <f t="shared" ca="1" si="380"/>
        <v>70</v>
      </c>
      <c r="JK113" s="168">
        <f t="shared" ca="1" si="380"/>
        <v>50</v>
      </c>
      <c r="JL113" s="166">
        <f t="shared" ca="1" si="299"/>
        <v>1</v>
      </c>
      <c r="JM113" s="166">
        <f t="shared" ca="1" si="300"/>
        <v>1</v>
      </c>
      <c r="JN113" s="166">
        <f t="shared" ca="1" si="301"/>
        <v>1</v>
      </c>
      <c r="JO113" s="166">
        <f t="shared" ca="1" si="232"/>
        <v>1</v>
      </c>
      <c r="JP113" s="166">
        <f t="shared" ca="1" si="232"/>
        <v>1</v>
      </c>
      <c r="JQ113" s="168">
        <f t="shared" ca="1" si="380"/>
        <v>1</v>
      </c>
      <c r="JR113" s="10"/>
      <c r="JS113" s="168">
        <f t="shared" ca="1" si="380"/>
        <v>1</v>
      </c>
      <c r="JT113" s="166">
        <f t="shared" ca="1" si="233"/>
        <v>1</v>
      </c>
      <c r="JU113" s="168">
        <f t="shared" ca="1" si="380"/>
        <v>1</v>
      </c>
      <c r="JV113" s="168">
        <f t="shared" ca="1" si="380"/>
        <v>1</v>
      </c>
      <c r="JW113" s="168">
        <f t="shared" ca="1" si="380"/>
        <v>1</v>
      </c>
      <c r="JX113" s="168">
        <f t="shared" ca="1" si="380"/>
        <v>1</v>
      </c>
      <c r="JY113" s="168">
        <f t="shared" ca="1" si="380"/>
        <v>1</v>
      </c>
      <c r="JZ113" s="168">
        <f t="shared" ca="1" si="380"/>
        <v>1</v>
      </c>
      <c r="KA113" s="166">
        <f t="shared" ca="1" si="234"/>
        <v>1</v>
      </c>
      <c r="KB113" s="166">
        <f t="shared" ca="1" si="235"/>
        <v>1</v>
      </c>
      <c r="KC113" s="166">
        <f t="shared" ca="1" si="236"/>
        <v>1</v>
      </c>
      <c r="KD113" s="166" t="str">
        <f t="shared" ca="1" si="237"/>
        <v>-</v>
      </c>
      <c r="KE113" s="166" t="str">
        <f t="shared" ca="1" si="238"/>
        <v>-</v>
      </c>
      <c r="KF113" s="166" t="str">
        <f t="shared" ca="1" si="239"/>
        <v>-</v>
      </c>
      <c r="KG113" s="166" t="b">
        <f t="shared" ca="1" si="240"/>
        <v>0</v>
      </c>
      <c r="KH113" s="168">
        <f t="shared" ca="1" si="380"/>
        <v>0</v>
      </c>
      <c r="KI113" s="27">
        <v>0</v>
      </c>
    </row>
    <row r="114" spans="1:295" s="148" customFormat="1" outlineLevel="1">
      <c r="A114" s="126">
        <f t="shared" si="350"/>
        <v>109</v>
      </c>
      <c r="B114" s="126">
        <f t="shared" si="292"/>
        <v>13</v>
      </c>
      <c r="C114" s="148">
        <v>105</v>
      </c>
      <c r="D114" s="148" t="s">
        <v>884</v>
      </c>
      <c r="E114" s="148" t="b">
        <v>1</v>
      </c>
      <c r="F114" s="148" t="b">
        <v>0</v>
      </c>
      <c r="G114" s="148" t="b">
        <f t="shared" si="365"/>
        <v>1</v>
      </c>
      <c r="H114" s="144">
        <v>3</v>
      </c>
      <c r="I114" s="32">
        <v>2</v>
      </c>
      <c r="J114" s="144">
        <f t="shared" ca="1" si="369"/>
        <v>1</v>
      </c>
      <c r="K114" s="144">
        <f t="shared" ca="1" si="369"/>
        <v>1</v>
      </c>
      <c r="L114" s="144">
        <f t="shared" ca="1" si="369"/>
        <v>1</v>
      </c>
      <c r="M114" s="144">
        <f t="shared" ca="1" si="369"/>
        <v>1</v>
      </c>
      <c r="N114" s="144">
        <f t="shared" ca="1" si="369"/>
        <v>1</v>
      </c>
      <c r="O114" s="144">
        <f t="shared" ca="1" si="369"/>
        <v>1</v>
      </c>
      <c r="P114" s="144">
        <f t="shared" ca="1" si="369"/>
        <v>1</v>
      </c>
      <c r="Q114" s="144">
        <f t="shared" ca="1" si="369"/>
        <v>1</v>
      </c>
      <c r="R114" s="144">
        <f t="shared" ca="1" si="369"/>
        <v>2</v>
      </c>
      <c r="S114" s="144">
        <f t="shared" ca="1" si="369"/>
        <v>1</v>
      </c>
      <c r="T114" s="144">
        <f t="shared" ca="1" si="369"/>
        <v>1</v>
      </c>
      <c r="U114" s="144">
        <f t="shared" ca="1" si="369"/>
        <v>1</v>
      </c>
      <c r="V114" s="144">
        <f t="shared" ca="1" si="369"/>
        <v>1</v>
      </c>
      <c r="W114" s="144">
        <f t="shared" ca="1" si="369"/>
        <v>1</v>
      </c>
      <c r="X114" s="144">
        <f t="shared" ca="1" si="369"/>
        <v>1</v>
      </c>
      <c r="Y114" s="144">
        <f t="shared" ca="1" si="369"/>
        <v>1</v>
      </c>
      <c r="AA114" s="162" t="str" cm="1">
        <f t="array" aca="1" ref="AA114" ca="1">TEXT(LEFT(OFFSET(AA114,-1,0),5)+1,"00000")&amp;MID(OFFSET(AA114,-1,0),6,FIND(" ",OFFSET(AA114,-1,0),7)-5)
&amp;INDEX(DataMaster!$B$10:$B$12,$I114)&amp;IF($J114=1,""," Risk"&amp;INDEX(i.risk_aversion,$J114,1))&amp;IF($K114=1,""," REV"&amp;INDEX(DataMaster!$B$54:$B$58,$K114))&amp;IF($L114=1,""," Minroe"&amp;INDEX(minroe,$L114))&amp;IF($M114=1,""," Overdraw"&amp;INDEX(overdraw,$M114))
&amp;IF($N114=1,""," Mach"&amp;INDEX(i.mach_option,$N114))
&amp;IF($O114=1,""," Interest"&amp;INDEX(i.interest_rate,$O114))&amp;IF($P114=1,""," Opp cost"&amp;INDEX(i.opp_cost_capital,$P114))&amp;IF($Q114=1,""," Casual_ub"&amp;INDEX(i.casual_ub,$Q114))&amp;IF($R114=1,""," Cropgraze"&amp;INDEX(i.cropgraze_inc,$R114))
&amp;IF($S114=1,""," Yield"&amp;INDEX(i.all_rot_yield,$S114))&amp;IF($T114=1,""," Pasture"&amp;INDEX(i.pasture_prod,$T114))&amp;IF($U114=1,""," Scan"&amp;INDEX(i.scan,$U114))
&amp;IF($JL114=1,""," WP"&amp;TEXT($JL114*100,"000p"))&amp;IF($JM114=1,""," MP"&amp;TEXT($JM114*100,"000p"))&amp;IF($JN114=1,""," GP"&amp;TEXT($JN114*100,"000p"))&amp;IF($JO114=1,""," Can"&amp;TEXT($JO114*100,"000p"))
&amp;" (F"&amp;3+IFERROR(1*$CH114,0)+IFERROR(1*$CI114,0)&amp;3-IFERROR(1*NOT($CK114),0)&amp;"N"&amp;$CP114&amp;$CQ114&amp;")"
&amp;IFERROR(" pas%"&amp;FK114/2130*100,"")&amp;IFERROR(" SR "&amp;FM114/1,"")&amp;IFERROR(" Sup "&amp;FN114/1,"")&amp;IF(JH114=50," 50 percentile prices","")&amp;IFERROR(" Min_sale_age_"&amp;GV114/1,"")&amp;IF($GX114=TRUE," Rot_constrained","")</f>
        <v>612920032 DSP CropgrazeFALSE (F33N11) Sup 15 50 percentile prices Rot_constrained</v>
      </c>
      <c r="AB114" s="10" t="str">
        <f ca="1">IF(COUNTIF(AA$5:AA114,AA114)=1,"-","Dup")</f>
        <v>-</v>
      </c>
      <c r="AC114" s="10"/>
      <c r="AD114" s="167" t="b">
        <v>0</v>
      </c>
      <c r="AE114" s="167" t="b">
        <v>0</v>
      </c>
      <c r="AF114" s="167" t="b">
        <v>0</v>
      </c>
      <c r="AG114" s="167" t="b">
        <v>0</v>
      </c>
      <c r="AH114" s="167" t="b">
        <v>0</v>
      </c>
      <c r="AI114" s="167" t="b">
        <v>1</v>
      </c>
      <c r="AJ114" s="10"/>
      <c r="AK114" s="166" t="b">
        <f t="shared" si="379"/>
        <v>0</v>
      </c>
      <c r="AL114" s="166" t="str">
        <f t="shared" si="379"/>
        <v>-</v>
      </c>
      <c r="AM114" s="166" t="b">
        <f t="shared" si="379"/>
        <v>0</v>
      </c>
      <c r="AN114" s="166" t="b">
        <f t="shared" si="379"/>
        <v>1</v>
      </c>
      <c r="AO114" s="166" t="b">
        <f t="shared" si="379"/>
        <v>0</v>
      </c>
      <c r="AP114" s="166" t="b">
        <f t="shared" si="379"/>
        <v>0</v>
      </c>
      <c r="AQ114" s="166">
        <f t="shared" ca="1" si="215"/>
        <v>0</v>
      </c>
      <c r="AR114" s="166" t="b">
        <f t="shared" ca="1" si="371"/>
        <v>0</v>
      </c>
      <c r="AS114" s="166" t="b">
        <f t="shared" ca="1" si="371"/>
        <v>0</v>
      </c>
      <c r="AT114" s="166" t="str">
        <f t="shared" ca="1" si="371"/>
        <v>-</v>
      </c>
      <c r="AU114" s="166" t="str">
        <f t="shared" ca="1" si="371"/>
        <v>-</v>
      </c>
      <c r="AV114" s="166" t="str">
        <f t="shared" ca="1" si="371"/>
        <v>-</v>
      </c>
      <c r="AW114" s="10"/>
      <c r="AX114" s="166" t="b">
        <f t="shared" si="217"/>
        <v>1</v>
      </c>
      <c r="AY114" s="168" t="b">
        <f t="shared" ca="1" si="372"/>
        <v>1</v>
      </c>
      <c r="AZ114" s="168" t="b">
        <f t="shared" ca="1" si="372"/>
        <v>1</v>
      </c>
      <c r="BA114" s="167">
        <f t="shared" si="261"/>
        <v>3208</v>
      </c>
      <c r="BB114" s="168" t="str">
        <f t="shared" ca="1" si="372"/>
        <v>-</v>
      </c>
      <c r="BC114" s="168" t="str">
        <f t="shared" ca="1" si="372"/>
        <v>-</v>
      </c>
      <c r="BD114" s="168" t="str">
        <f t="shared" ca="1" si="372"/>
        <v>-</v>
      </c>
      <c r="BE114" s="168" t="str">
        <f t="shared" ca="1" si="372"/>
        <v>-</v>
      </c>
      <c r="BF114" s="168" t="str">
        <f t="shared" ca="1" si="372"/>
        <v>-</v>
      </c>
      <c r="BG114" s="168">
        <f t="shared" ca="1" si="372"/>
        <v>1</v>
      </c>
      <c r="BH114" s="168">
        <f t="shared" ca="1" si="372"/>
        <v>1</v>
      </c>
      <c r="BI114" s="168" t="str">
        <f t="shared" ca="1" si="372"/>
        <v>-</v>
      </c>
      <c r="BJ114" s="168" t="str">
        <f t="shared" ca="1" si="372"/>
        <v>-</v>
      </c>
      <c r="BK114" s="10"/>
      <c r="BL114" s="168" t="str">
        <f t="shared" ca="1" si="372"/>
        <v>-</v>
      </c>
      <c r="BM114" s="168" t="str">
        <f t="shared" ca="1" si="372"/>
        <v>-</v>
      </c>
      <c r="BN114" s="168" t="str">
        <f t="shared" ca="1" si="372"/>
        <v>-</v>
      </c>
      <c r="BO114" s="168" t="str">
        <f t="shared" ca="1" si="372"/>
        <v>-</v>
      </c>
      <c r="BP114" s="168" t="str">
        <f t="shared" ca="1" si="372"/>
        <v>-</v>
      </c>
      <c r="BQ114" s="168" t="str">
        <f t="shared" ca="1" si="372"/>
        <v>-</v>
      </c>
      <c r="BR114" s="168" t="str">
        <f t="shared" ca="1" si="372"/>
        <v>-</v>
      </c>
      <c r="BS114" s="168" t="str">
        <f t="shared" ca="1" si="372"/>
        <v>-</v>
      </c>
      <c r="BT114" s="168" t="str">
        <f t="shared" ca="1" si="372"/>
        <v>-</v>
      </c>
      <c r="BU114" s="168" t="str">
        <f t="shared" ca="1" si="372"/>
        <v>-</v>
      </c>
      <c r="BV114" s="168" t="str">
        <f t="shared" ca="1" si="372"/>
        <v>-</v>
      </c>
      <c r="BW114" s="166" t="str" cm="1">
        <f t="array" aca="1" ref="BW114" ca="1">INDEX(i.rev,$K114,BW$15)</f>
        <v>-</v>
      </c>
      <c r="BX114" s="166" t="str" cm="1">
        <f t="array" aca="1" ref="BX114" ca="1">INDEX(i.rev,$K114,BX$15)</f>
        <v>-</v>
      </c>
      <c r="BY114" s="166" t="str" cm="1">
        <f t="array" aca="1" ref="BY114" ca="1">INDEX(i.rev,$K114,BY$15)</f>
        <v>-</v>
      </c>
      <c r="BZ114" s="166" t="str" cm="1">
        <f t="array" aca="1" ref="BZ114" ca="1">INDEX(i.rev,$K114,BZ$15)</f>
        <v>-</v>
      </c>
      <c r="CA114" s="166" t="str" cm="1">
        <f t="array" aca="1" ref="CA114" ca="1">INDEX(i.rev,$K114,CA$15)</f>
        <v>-</v>
      </c>
      <c r="CB114" s="166" t="str" cm="1">
        <f t="array" aca="1" ref="CB114" ca="1">INDEX(i.rev,$K114,CB$15)</f>
        <v>-</v>
      </c>
      <c r="CC114" s="166" t="str" cm="1">
        <f t="array" aca="1" ref="CC114" ca="1">INDEX(i.rev,$K114,CC$15)</f>
        <v>-</v>
      </c>
      <c r="CD114" s="166" t="str" cm="1">
        <f t="array" aca="1" ref="CD114" ca="1">INDEX(i.rev,$K114,CD$15)</f>
        <v>-</v>
      </c>
      <c r="CE114" s="166" t="str" cm="1">
        <f t="array" aca="1" ref="CE114" ca="1">INDEX(i.rev,$K114,CE$15)</f>
        <v>-</v>
      </c>
      <c r="CF114" s="166" t="str" cm="1">
        <f t="array" aca="1" ref="CF114" ca="1">INDEX(i.rev,$K114,CF$15)</f>
        <v>-</v>
      </c>
      <c r="CG114" s="10"/>
      <c r="CH114" s="168" t="str">
        <f t="shared" ca="1" si="362"/>
        <v>-</v>
      </c>
      <c r="CI114" s="168" t="str">
        <f t="shared" ca="1" si="362"/>
        <v>-</v>
      </c>
      <c r="CJ114" s="168" t="str">
        <f t="shared" ca="1" si="362"/>
        <v>-</v>
      </c>
      <c r="CK114" s="168" t="str">
        <f t="shared" ca="1" si="362"/>
        <v>-</v>
      </c>
      <c r="CL114" s="168" t="str">
        <f t="shared" ca="1" si="362"/>
        <v>-</v>
      </c>
      <c r="CM114" s="168" t="str">
        <f t="shared" ca="1" si="362"/>
        <v>-</v>
      </c>
      <c r="CN114" s="168" t="str">
        <f t="shared" ca="1" si="362"/>
        <v>-</v>
      </c>
      <c r="CO114" s="168" t="str">
        <f t="shared" ca="1" si="362"/>
        <v>-</v>
      </c>
      <c r="CP114" s="168">
        <f t="shared" ca="1" si="362"/>
        <v>1</v>
      </c>
      <c r="CQ114" s="168">
        <f t="shared" ca="1" si="362"/>
        <v>1</v>
      </c>
      <c r="CR114" s="168">
        <f t="shared" ca="1" si="362"/>
        <v>0</v>
      </c>
      <c r="CS114" s="168" t="str">
        <f t="shared" ca="1" si="362"/>
        <v>-</v>
      </c>
      <c r="CT114" s="168" t="str">
        <f t="shared" ca="1" si="362"/>
        <v>-</v>
      </c>
      <c r="CU114" s="168" t="str">
        <f t="shared" ca="1" si="362"/>
        <v>-</v>
      </c>
      <c r="CV114" s="168" t="str">
        <f t="shared" ca="1" si="362"/>
        <v>-</v>
      </c>
      <c r="CW114" s="168" t="str">
        <f t="shared" ref="CW114:DL129" ca="1" si="383">OFFSET(CW$5,$B114,0)</f>
        <v>-</v>
      </c>
      <c r="CX114" s="168" t="str">
        <f t="shared" ca="1" si="383"/>
        <v>-</v>
      </c>
      <c r="CY114" s="168" t="str">
        <f t="shared" ca="1" si="383"/>
        <v>-</v>
      </c>
      <c r="CZ114" s="168">
        <f t="shared" ca="1" si="383"/>
        <v>0</v>
      </c>
      <c r="DA114" s="168" t="str">
        <f t="shared" ca="1" si="383"/>
        <v>-</v>
      </c>
      <c r="DB114" s="168" t="str">
        <f t="shared" ca="1" si="383"/>
        <v>-</v>
      </c>
      <c r="DC114" s="168" t="str">
        <f t="shared" ca="1" si="383"/>
        <v>-</v>
      </c>
      <c r="DD114" s="168" t="str">
        <f t="shared" ca="1" si="383"/>
        <v>-</v>
      </c>
      <c r="DE114" s="168" t="str">
        <f t="shared" ca="1" si="383"/>
        <v>-</v>
      </c>
      <c r="DF114" s="168">
        <f t="shared" ca="1" si="383"/>
        <v>0</v>
      </c>
      <c r="DG114" s="168">
        <f t="shared" ca="1" si="383"/>
        <v>0</v>
      </c>
      <c r="DH114" s="168">
        <f t="shared" ca="1" si="383"/>
        <v>0</v>
      </c>
      <c r="DI114" s="168">
        <f t="shared" ca="1" si="383"/>
        <v>0</v>
      </c>
      <c r="DJ114" s="168">
        <f t="shared" ca="1" si="383"/>
        <v>0</v>
      </c>
      <c r="DK114" s="168">
        <f t="shared" ca="1" si="383"/>
        <v>0</v>
      </c>
      <c r="DL114" s="168">
        <f t="shared" ca="1" si="383"/>
        <v>0</v>
      </c>
      <c r="DM114" s="168" t="str">
        <f t="shared" ca="1" si="381"/>
        <v>-</v>
      </c>
      <c r="DN114" s="168" t="str">
        <f t="shared" ca="1" si="381"/>
        <v>-</v>
      </c>
      <c r="DO114" s="168" t="str">
        <f t="shared" ca="1" si="381"/>
        <v>-</v>
      </c>
      <c r="DP114" s="168" t="str">
        <f t="shared" ca="1" si="381"/>
        <v>-</v>
      </c>
      <c r="DQ114" s="168" t="str">
        <f t="shared" ca="1" si="381"/>
        <v>-</v>
      </c>
      <c r="DR114" s="168" t="str">
        <f t="shared" ca="1" si="381"/>
        <v>-</v>
      </c>
      <c r="DS114" s="168" t="str">
        <f t="shared" ca="1" si="381"/>
        <v>-</v>
      </c>
      <c r="DT114" s="168" t="str">
        <f t="shared" ca="1" si="381"/>
        <v>-</v>
      </c>
      <c r="DU114" s="168" t="str">
        <f t="shared" ca="1" si="381"/>
        <v>-</v>
      </c>
      <c r="DV114" s="168" t="str">
        <f t="shared" ca="1" si="381"/>
        <v>-</v>
      </c>
      <c r="DW114" s="168" t="str">
        <f t="shared" ca="1" si="381"/>
        <v>-</v>
      </c>
      <c r="DX114" s="10"/>
      <c r="DY114" s="168">
        <f t="shared" ca="1" si="381"/>
        <v>1</v>
      </c>
      <c r="DZ114" s="168" t="str">
        <f t="shared" ca="1" si="381"/>
        <v>-</v>
      </c>
      <c r="EA114" s="168" t="str">
        <f t="shared" ca="1" si="381"/>
        <v>-</v>
      </c>
      <c r="EB114" s="168" t="str">
        <f t="shared" ca="1" si="381"/>
        <v>-</v>
      </c>
      <c r="EC114" s="168" t="str">
        <f t="shared" ca="1" si="381"/>
        <v>-</v>
      </c>
      <c r="ED114" s="168" t="b">
        <f t="shared" ca="1" si="381"/>
        <v>0</v>
      </c>
      <c r="EE114" s="168" t="str">
        <f t="shared" ca="1" si="381"/>
        <v>-</v>
      </c>
      <c r="EF114" s="168">
        <f t="shared" ca="1" si="381"/>
        <v>0</v>
      </c>
      <c r="EG114" s="168" t="str">
        <f t="shared" ca="1" si="381"/>
        <v>-</v>
      </c>
      <c r="EH114" s="166" cm="1">
        <f t="array" aca="1" ref="EH114" ca="1">INDEX(i.rev,$K114,EH$15)</f>
        <v>1</v>
      </c>
      <c r="EI114" s="168">
        <f t="shared" ca="1" si="373"/>
        <v>0</v>
      </c>
      <c r="EJ114" s="168">
        <f t="shared" ca="1" si="373"/>
        <v>1</v>
      </c>
      <c r="EK114" s="168">
        <f t="shared" ca="1" si="373"/>
        <v>0</v>
      </c>
      <c r="EL114" s="168">
        <f t="shared" ca="1" si="373"/>
        <v>1</v>
      </c>
      <c r="EM114" s="168">
        <f t="shared" ca="1" si="373"/>
        <v>1</v>
      </c>
      <c r="EN114" s="168">
        <f t="shared" ca="1" si="373"/>
        <v>1</v>
      </c>
      <c r="EO114" s="168">
        <f t="shared" ca="1" si="373"/>
        <v>0</v>
      </c>
      <c r="EP114" s="168">
        <f t="shared" ca="1" si="373"/>
        <v>0</v>
      </c>
      <c r="EQ114" s="168">
        <f t="shared" ca="1" si="373"/>
        <v>0</v>
      </c>
      <c r="ER114" s="168">
        <f t="shared" ca="1" si="373"/>
        <v>0</v>
      </c>
      <c r="ES114" s="168">
        <f t="shared" ca="1" si="373"/>
        <v>0</v>
      </c>
      <c r="ET114" s="168">
        <f t="shared" ca="1" si="373"/>
        <v>0</v>
      </c>
      <c r="EU114" s="168">
        <f t="shared" ca="1" si="373"/>
        <v>0</v>
      </c>
      <c r="EV114" s="168">
        <f t="shared" ca="1" si="373"/>
        <v>0</v>
      </c>
      <c r="EW114" s="168">
        <f t="shared" ca="1" si="373"/>
        <v>0</v>
      </c>
      <c r="EX114" s="168">
        <f t="shared" ca="1" si="373"/>
        <v>0</v>
      </c>
      <c r="EY114" s="166" cm="1">
        <f t="array" aca="1" ref="EY114" ca="1">INDEX(i.rev,$K114,EY$15)</f>
        <v>0</v>
      </c>
      <c r="EZ114" s="168">
        <f t="shared" ca="1" si="297"/>
        <v>0</v>
      </c>
      <c r="FA114" s="166" cm="1">
        <f t="array" aca="1" ref="FA114" ca="1">INDEX(i.rev,$K114,FA$15)</f>
        <v>1</v>
      </c>
      <c r="FB114" s="168">
        <f t="shared" ca="1" si="366"/>
        <v>0</v>
      </c>
      <c r="FC114" s="168">
        <f t="shared" ca="1" si="366"/>
        <v>0</v>
      </c>
      <c r="FD114" s="168">
        <f t="shared" ca="1" si="366"/>
        <v>0</v>
      </c>
      <c r="FE114" s="168">
        <f t="shared" ref="FE114:FR114" ca="1" si="384">OFFSET(FE$5,$B114,0)</f>
        <v>0</v>
      </c>
      <c r="FF114" s="168">
        <f t="shared" ca="1" si="384"/>
        <v>0</v>
      </c>
      <c r="FG114" s="168">
        <f t="shared" ca="1" si="384"/>
        <v>0</v>
      </c>
      <c r="FH114" s="168">
        <f t="shared" ca="1" si="384"/>
        <v>0</v>
      </c>
      <c r="FI114" s="10">
        <v>0.15</v>
      </c>
      <c r="FJ114" s="168" t="str">
        <f t="shared" ca="1" si="363"/>
        <v>-</v>
      </c>
      <c r="FK114" s="168" t="str">
        <f t="shared" ca="1" si="363"/>
        <v>-</v>
      </c>
      <c r="FL114" s="168" t="str">
        <f t="shared" ca="1" si="363"/>
        <v>-</v>
      </c>
      <c r="FM114" s="168" t="str">
        <f t="shared" ca="1" si="363"/>
        <v>-</v>
      </c>
      <c r="FN114" s="166">
        <f t="shared" si="376"/>
        <v>15</v>
      </c>
      <c r="FO114" s="166" t="b">
        <f t="shared" si="374"/>
        <v>0</v>
      </c>
      <c r="FP114" s="166" t="b">
        <f t="shared" si="374"/>
        <v>0</v>
      </c>
      <c r="FQ114" s="166" t="b">
        <f t="shared" si="374"/>
        <v>1</v>
      </c>
      <c r="FR114" s="168">
        <f t="shared" ca="1" si="384"/>
        <v>0</v>
      </c>
      <c r="FS114" s="166">
        <f t="shared" ca="1" si="224"/>
        <v>1</v>
      </c>
      <c r="FT114" s="166">
        <f t="shared" ca="1" si="224"/>
        <v>1</v>
      </c>
      <c r="FU114" s="168" t="str">
        <f t="shared" ref="FU114:GJ129" ca="1" si="385">OFFSET(FU$5,$B114,0)</f>
        <v>-</v>
      </c>
      <c r="FV114" s="168" t="str">
        <f t="shared" ca="1" si="385"/>
        <v>-</v>
      </c>
      <c r="FW114" s="168" t="str">
        <f t="shared" ca="1" si="385"/>
        <v>-</v>
      </c>
      <c r="FX114" s="168" t="str">
        <f t="shared" ca="1" si="385"/>
        <v>-</v>
      </c>
      <c r="FY114" s="168" t="str">
        <f t="shared" ca="1" si="385"/>
        <v>-</v>
      </c>
      <c r="FZ114" s="168" t="str">
        <f t="shared" ca="1" si="385"/>
        <v>-</v>
      </c>
      <c r="GA114" s="168" t="str">
        <f t="shared" ca="1" si="385"/>
        <v>-</v>
      </c>
      <c r="GB114" s="168" t="str">
        <f t="shared" ca="1" si="385"/>
        <v>-</v>
      </c>
      <c r="GC114" s="168" t="str">
        <f t="shared" ca="1" si="385"/>
        <v>-</v>
      </c>
      <c r="GD114" s="168" t="b">
        <f t="shared" ca="1" si="385"/>
        <v>1</v>
      </c>
      <c r="GE114" s="168" t="str">
        <f t="shared" ca="1" si="385"/>
        <v>-</v>
      </c>
      <c r="GF114" s="168" t="str">
        <f t="shared" ca="1" si="385"/>
        <v>-</v>
      </c>
      <c r="GG114" s="168" t="str">
        <f t="shared" ca="1" si="385"/>
        <v>-</v>
      </c>
      <c r="GH114" s="168" t="str">
        <f t="shared" ca="1" si="385"/>
        <v>-</v>
      </c>
      <c r="GI114" s="168" t="str">
        <f t="shared" ca="1" si="385"/>
        <v>-</v>
      </c>
      <c r="GJ114" s="168" t="str">
        <f t="shared" ca="1" si="385"/>
        <v>-</v>
      </c>
      <c r="GK114" s="168" t="str">
        <f t="shared" ref="GK114:GW131" ca="1" si="386">OFFSET(GK$5,$B114,0)</f>
        <v>-</v>
      </c>
      <c r="GL114" s="168" t="str">
        <f t="shared" ca="1" si="386"/>
        <v>-</v>
      </c>
      <c r="GM114" s="168" t="str">
        <f t="shared" ca="1" si="386"/>
        <v>-</v>
      </c>
      <c r="GN114" s="168" t="str">
        <f t="shared" ca="1" si="386"/>
        <v>-</v>
      </c>
      <c r="GO114" s="168" t="str">
        <f t="shared" ca="1" si="386"/>
        <v>-</v>
      </c>
      <c r="GP114" s="168" t="str">
        <f t="shared" ca="1" si="386"/>
        <v>-</v>
      </c>
      <c r="GQ114" s="168" t="str">
        <f t="shared" ca="1" si="386"/>
        <v>-</v>
      </c>
      <c r="GR114" s="168" t="str">
        <f t="shared" ca="1" si="386"/>
        <v>-</v>
      </c>
      <c r="GS114" s="168">
        <f t="shared" ca="1" si="386"/>
        <v>500</v>
      </c>
      <c r="GT114" s="168">
        <f t="shared" ca="1" si="386"/>
        <v>500</v>
      </c>
      <c r="GU114" s="168" t="str">
        <f t="shared" ca="1" si="386"/>
        <v>-</v>
      </c>
      <c r="GV114" s="168" t="str">
        <f t="shared" ca="1" si="386"/>
        <v>-</v>
      </c>
      <c r="GW114" s="168" t="str">
        <f t="shared" ca="1" si="386"/>
        <v>-</v>
      </c>
      <c r="GX114" s="193" t="b">
        <v>1</v>
      </c>
      <c r="GY114" s="193">
        <v>0</v>
      </c>
      <c r="GZ114" s="193">
        <v>30</v>
      </c>
      <c r="HA114" s="193">
        <v>30</v>
      </c>
      <c r="HB114" s="193">
        <v>0</v>
      </c>
      <c r="HC114" s="193">
        <v>0</v>
      </c>
      <c r="HD114" s="193">
        <v>30</v>
      </c>
      <c r="HE114" s="193">
        <v>0</v>
      </c>
      <c r="HF114" s="193">
        <v>0</v>
      </c>
      <c r="HG114" s="193">
        <v>30</v>
      </c>
      <c r="HH114" s="193">
        <v>30</v>
      </c>
      <c r="HI114" s="193">
        <v>0</v>
      </c>
      <c r="HJ114" s="193">
        <v>0</v>
      </c>
      <c r="HK114" s="193">
        <v>0</v>
      </c>
      <c r="HL114" s="193">
        <v>0</v>
      </c>
      <c r="HM114" s="193">
        <v>0</v>
      </c>
      <c r="HN114" s="193">
        <v>131.36000000000001</v>
      </c>
      <c r="HO114" s="193">
        <v>0</v>
      </c>
      <c r="HP114" s="193">
        <v>131.36000000000001</v>
      </c>
      <c r="HQ114" s="193">
        <v>131.36000000000001</v>
      </c>
      <c r="HR114" s="193">
        <v>0</v>
      </c>
      <c r="HS114" s="193">
        <v>131.36000000000001</v>
      </c>
      <c r="HT114" s="193">
        <v>131.36000000000001</v>
      </c>
      <c r="HU114" s="193">
        <v>0</v>
      </c>
      <c r="HV114" s="193">
        <v>0</v>
      </c>
      <c r="HW114" s="193">
        <v>131.36000000000001</v>
      </c>
      <c r="HX114" s="193">
        <v>131.36000000000001</v>
      </c>
      <c r="HY114" s="193">
        <v>89.55</v>
      </c>
      <c r="HZ114" s="193">
        <v>131.36000000000001</v>
      </c>
      <c r="IA114" s="193">
        <v>89.55</v>
      </c>
      <c r="IB114" s="193">
        <v>150</v>
      </c>
      <c r="IC114" s="193">
        <v>150</v>
      </c>
      <c r="ID114" s="193">
        <v>0</v>
      </c>
      <c r="IE114" s="193">
        <v>0</v>
      </c>
      <c r="IF114" s="193">
        <v>150</v>
      </c>
      <c r="IG114" s="193">
        <v>0</v>
      </c>
      <c r="IH114" s="193">
        <v>0</v>
      </c>
      <c r="II114" s="193">
        <v>150</v>
      </c>
      <c r="IJ114" s="193">
        <v>150</v>
      </c>
      <c r="IK114" s="193">
        <v>0</v>
      </c>
      <c r="IL114" s="193">
        <v>0</v>
      </c>
      <c r="IM114" s="193">
        <v>0</v>
      </c>
      <c r="IN114" s="193">
        <v>0</v>
      </c>
      <c r="IO114" s="193">
        <v>0</v>
      </c>
      <c r="IP114" s="193">
        <v>0</v>
      </c>
      <c r="IQ114" s="193">
        <v>0</v>
      </c>
      <c r="IR114" s="193">
        <v>0</v>
      </c>
      <c r="IS114" s="193">
        <v>0</v>
      </c>
      <c r="IT114" s="193">
        <v>0</v>
      </c>
      <c r="IU114" s="193">
        <v>0</v>
      </c>
      <c r="IV114" s="193">
        <v>0</v>
      </c>
      <c r="IW114" s="193">
        <v>0</v>
      </c>
      <c r="IX114" s="193">
        <v>0</v>
      </c>
      <c r="IY114" s="193">
        <v>0</v>
      </c>
      <c r="IZ114" s="10"/>
      <c r="JA114" s="166">
        <f t="shared" ca="1" si="229"/>
        <v>4.4999999999999998E-2</v>
      </c>
      <c r="JB114" s="166">
        <f t="shared" ca="1" si="230"/>
        <v>4.4999999999999998E-2</v>
      </c>
      <c r="JC114" s="168">
        <f t="shared" ca="1" si="380"/>
        <v>1</v>
      </c>
      <c r="JD114" s="168">
        <f t="shared" ca="1" si="380"/>
        <v>0</v>
      </c>
      <c r="JE114" s="168">
        <f t="shared" ca="1" si="380"/>
        <v>1</v>
      </c>
      <c r="JF114" s="168">
        <f t="shared" ca="1" si="380"/>
        <v>1</v>
      </c>
      <c r="JG114" s="168">
        <f t="shared" ca="1" si="380"/>
        <v>0</v>
      </c>
      <c r="JH114" s="199">
        <v>50</v>
      </c>
      <c r="JI114" s="199">
        <v>50</v>
      </c>
      <c r="JJ114" s="199">
        <v>50</v>
      </c>
      <c r="JK114" s="199">
        <v>50</v>
      </c>
      <c r="JL114" s="166">
        <f t="shared" ca="1" si="299"/>
        <v>1</v>
      </c>
      <c r="JM114" s="166">
        <f t="shared" ca="1" si="300"/>
        <v>1</v>
      </c>
      <c r="JN114" s="166">
        <f t="shared" ca="1" si="301"/>
        <v>1</v>
      </c>
      <c r="JO114" s="166">
        <f t="shared" ca="1" si="232"/>
        <v>1</v>
      </c>
      <c r="JP114" s="166">
        <f t="shared" ca="1" si="232"/>
        <v>1</v>
      </c>
      <c r="JQ114" s="168">
        <f t="shared" ca="1" si="380"/>
        <v>1</v>
      </c>
      <c r="JR114" s="10"/>
      <c r="JS114" s="168">
        <f t="shared" ca="1" si="380"/>
        <v>1</v>
      </c>
      <c r="JT114" s="166">
        <f t="shared" ca="1" si="233"/>
        <v>1</v>
      </c>
      <c r="JU114" s="168">
        <f t="shared" ca="1" si="380"/>
        <v>1</v>
      </c>
      <c r="JV114" s="168">
        <f t="shared" ca="1" si="380"/>
        <v>1</v>
      </c>
      <c r="JW114" s="168">
        <f t="shared" ca="1" si="380"/>
        <v>1</v>
      </c>
      <c r="JX114" s="168">
        <f t="shared" ca="1" si="380"/>
        <v>1</v>
      </c>
      <c r="JY114" s="168">
        <f t="shared" ca="1" si="380"/>
        <v>1</v>
      </c>
      <c r="JZ114" s="168">
        <f t="shared" ca="1" si="380"/>
        <v>1</v>
      </c>
      <c r="KA114" s="166">
        <f t="shared" ca="1" si="234"/>
        <v>1</v>
      </c>
      <c r="KB114" s="166">
        <f t="shared" ca="1" si="235"/>
        <v>1</v>
      </c>
      <c r="KC114" s="166">
        <f t="shared" ca="1" si="236"/>
        <v>1</v>
      </c>
      <c r="KD114" s="166" t="str">
        <f t="shared" ca="1" si="237"/>
        <v>-</v>
      </c>
      <c r="KE114" s="166" t="str">
        <f t="shared" ca="1" si="238"/>
        <v>-</v>
      </c>
      <c r="KF114" s="166" t="str">
        <f t="shared" ca="1" si="239"/>
        <v>-</v>
      </c>
      <c r="KG114" s="166" t="b">
        <f t="shared" ca="1" si="240"/>
        <v>0</v>
      </c>
      <c r="KH114" s="168">
        <f t="shared" ca="1" si="380"/>
        <v>0</v>
      </c>
      <c r="KI114" s="27">
        <v>0</v>
      </c>
    </row>
    <row r="115" spans="1:295" s="148" customFormat="1" outlineLevel="1">
      <c r="A115" s="126">
        <f t="shared" si="350"/>
        <v>110</v>
      </c>
      <c r="B115" s="126">
        <f t="shared" si="292"/>
        <v>13</v>
      </c>
      <c r="C115" s="148">
        <v>105</v>
      </c>
      <c r="D115" s="148" t="s">
        <v>884</v>
      </c>
      <c r="E115" s="148" t="b">
        <v>1</v>
      </c>
      <c r="F115" s="148" t="b">
        <v>0</v>
      </c>
      <c r="G115" s="148" t="b">
        <f t="shared" si="365"/>
        <v>1</v>
      </c>
      <c r="H115" s="144">
        <v>3</v>
      </c>
      <c r="I115" s="32">
        <v>2</v>
      </c>
      <c r="J115" s="144">
        <f t="shared" ca="1" si="369"/>
        <v>1</v>
      </c>
      <c r="K115" s="144">
        <f t="shared" ca="1" si="369"/>
        <v>1</v>
      </c>
      <c r="L115" s="144">
        <f t="shared" ca="1" si="369"/>
        <v>1</v>
      </c>
      <c r="M115" s="144">
        <f t="shared" ca="1" si="369"/>
        <v>1</v>
      </c>
      <c r="N115" s="144">
        <f t="shared" ca="1" si="369"/>
        <v>1</v>
      </c>
      <c r="O115" s="144">
        <f t="shared" ca="1" si="369"/>
        <v>1</v>
      </c>
      <c r="P115" s="144">
        <f t="shared" ca="1" si="369"/>
        <v>1</v>
      </c>
      <c r="Q115" s="144">
        <f t="shared" ca="1" si="369"/>
        <v>1</v>
      </c>
      <c r="R115" s="144">
        <f t="shared" ca="1" si="369"/>
        <v>2</v>
      </c>
      <c r="S115" s="144">
        <f t="shared" ca="1" si="369"/>
        <v>1</v>
      </c>
      <c r="T115" s="144">
        <f t="shared" ca="1" si="369"/>
        <v>1</v>
      </c>
      <c r="U115" s="144">
        <f t="shared" ca="1" si="369"/>
        <v>1</v>
      </c>
      <c r="V115" s="144">
        <f t="shared" ca="1" si="369"/>
        <v>1</v>
      </c>
      <c r="W115" s="144">
        <f t="shared" ca="1" si="369"/>
        <v>1</v>
      </c>
      <c r="X115" s="144">
        <f t="shared" ca="1" si="369"/>
        <v>1</v>
      </c>
      <c r="Y115" s="144">
        <f t="shared" ca="1" si="369"/>
        <v>1</v>
      </c>
      <c r="AA115" s="162" t="str" cm="1">
        <f t="array" aca="1" ref="AA115" ca="1">TEXT(LEFT(OFFSET(AA115,-1,0),5)+1,"00000")&amp;MID(OFFSET(AA115,-1,0),6,FIND(" ",OFFSET(AA115,-1,0),7)-5)
&amp;INDEX(DataMaster!$B$10:$B$12,$I115)&amp;IF($J115=1,""," Risk"&amp;INDEX(i.risk_aversion,$J115,1))&amp;IF($K115=1,""," REV"&amp;INDEX(DataMaster!$B$54:$B$58,$K115))&amp;IF($L115=1,""," Minroe"&amp;INDEX(minroe,$L115))&amp;IF($M115=1,""," Overdraw"&amp;INDEX(overdraw,$M115))
&amp;IF($N115=1,""," Mach"&amp;INDEX(i.mach_option,$N115))
&amp;IF($O115=1,""," Interest"&amp;INDEX(i.interest_rate,$O115))&amp;IF($P115=1,""," Opp cost"&amp;INDEX(i.opp_cost_capital,$P115))&amp;IF($Q115=1,""," Casual_ub"&amp;INDEX(i.casual_ub,$Q115))&amp;IF($R115=1,""," Cropgraze"&amp;INDEX(i.cropgraze_inc,$R115))
&amp;IF($S115=1,""," Yield"&amp;INDEX(i.all_rot_yield,$S115))&amp;IF($T115=1,""," Pasture"&amp;INDEX(i.pasture_prod,$T115))&amp;IF($U115=1,""," Scan"&amp;INDEX(i.scan,$U115))
&amp;IF($JL115=1,""," WP"&amp;TEXT($JL115*100,"000p"))&amp;IF($JM115=1,""," MP"&amp;TEXT($JM115*100,"000p"))&amp;IF($JN115=1,""," GP"&amp;TEXT($JN115*100,"000p"))&amp;IF($JO115=1,""," Can"&amp;TEXT($JO115*100,"000p"))
&amp;" (F"&amp;3+IFERROR(1*$CH115,0)+IFERROR(1*$CI115,0)&amp;3-IFERROR(1*NOT($CK115),0)&amp;"N"&amp;$CP115&amp;$CQ115&amp;")"
&amp;IFERROR(" pas%"&amp;FK115/2130*100,"")&amp;IFERROR(" SR "&amp;FM115/1,"")&amp;IFERROR(" Sup "&amp;FN115/1,"")&amp;IF(JH115=50," 50 percentile prices","")&amp;IFERROR(" Min_sale_age_"&amp;GV115/1,"")&amp;IF($GX115=TRUE," Rot_constrained","")</f>
        <v>612930032 DSP CropgrazeFALSE (F33N11) Sup 30 50 percentile prices Rot_constrained</v>
      </c>
      <c r="AB115" s="10" t="str">
        <f ca="1">IF(COUNTIF(AA$5:AA115,AA115)=1,"-","Dup")</f>
        <v>-</v>
      </c>
      <c r="AC115" s="10"/>
      <c r="AD115" s="167" t="b">
        <v>0</v>
      </c>
      <c r="AE115" s="167" t="b">
        <v>0</v>
      </c>
      <c r="AF115" s="167" t="b">
        <v>0</v>
      </c>
      <c r="AG115" s="167" t="b">
        <v>0</v>
      </c>
      <c r="AH115" s="167" t="b">
        <v>0</v>
      </c>
      <c r="AI115" s="167" t="b">
        <v>1</v>
      </c>
      <c r="AJ115" s="10"/>
      <c r="AK115" s="166" t="b">
        <f t="shared" si="379"/>
        <v>0</v>
      </c>
      <c r="AL115" s="166" t="str">
        <f t="shared" si="379"/>
        <v>-</v>
      </c>
      <c r="AM115" s="166" t="b">
        <f t="shared" si="379"/>
        <v>0</v>
      </c>
      <c r="AN115" s="166" t="b">
        <f t="shared" si="379"/>
        <v>1</v>
      </c>
      <c r="AO115" s="166" t="b">
        <f t="shared" si="379"/>
        <v>0</v>
      </c>
      <c r="AP115" s="166" t="b">
        <f t="shared" si="379"/>
        <v>0</v>
      </c>
      <c r="AQ115" s="166">
        <f t="shared" ca="1" si="215"/>
        <v>0</v>
      </c>
      <c r="AR115" s="166" t="b">
        <f t="shared" ca="1" si="371"/>
        <v>0</v>
      </c>
      <c r="AS115" s="166" t="b">
        <f t="shared" ca="1" si="371"/>
        <v>0</v>
      </c>
      <c r="AT115" s="166" t="str">
        <f t="shared" ca="1" si="371"/>
        <v>-</v>
      </c>
      <c r="AU115" s="166" t="str">
        <f t="shared" ca="1" si="371"/>
        <v>-</v>
      </c>
      <c r="AV115" s="166" t="str">
        <f t="shared" ca="1" si="371"/>
        <v>-</v>
      </c>
      <c r="AW115" s="10"/>
      <c r="AX115" s="166" t="b">
        <f t="shared" si="217"/>
        <v>1</v>
      </c>
      <c r="AY115" s="168" t="b">
        <f t="shared" ca="1" si="372"/>
        <v>1</v>
      </c>
      <c r="AZ115" s="168" t="b">
        <f t="shared" ca="1" si="372"/>
        <v>1</v>
      </c>
      <c r="BA115" s="167">
        <f t="shared" si="261"/>
        <v>3208</v>
      </c>
      <c r="BB115" s="168" t="str">
        <f t="shared" ca="1" si="372"/>
        <v>-</v>
      </c>
      <c r="BC115" s="168" t="str">
        <f t="shared" ca="1" si="372"/>
        <v>-</v>
      </c>
      <c r="BD115" s="168" t="str">
        <f t="shared" ca="1" si="372"/>
        <v>-</v>
      </c>
      <c r="BE115" s="168" t="str">
        <f t="shared" ca="1" si="372"/>
        <v>-</v>
      </c>
      <c r="BF115" s="168" t="str">
        <f t="shared" ca="1" si="372"/>
        <v>-</v>
      </c>
      <c r="BG115" s="168">
        <f t="shared" ca="1" si="372"/>
        <v>1</v>
      </c>
      <c r="BH115" s="168">
        <f t="shared" ca="1" si="372"/>
        <v>1</v>
      </c>
      <c r="BI115" s="168" t="str">
        <f t="shared" ca="1" si="372"/>
        <v>-</v>
      </c>
      <c r="BJ115" s="168" t="str">
        <f t="shared" ca="1" si="372"/>
        <v>-</v>
      </c>
      <c r="BK115" s="10"/>
      <c r="BL115" s="168" t="str">
        <f t="shared" ca="1" si="372"/>
        <v>-</v>
      </c>
      <c r="BM115" s="168" t="str">
        <f t="shared" ca="1" si="372"/>
        <v>-</v>
      </c>
      <c r="BN115" s="168" t="str">
        <f t="shared" ca="1" si="372"/>
        <v>-</v>
      </c>
      <c r="BO115" s="168" t="str">
        <f t="shared" ca="1" si="372"/>
        <v>-</v>
      </c>
      <c r="BP115" s="168" t="str">
        <f t="shared" ca="1" si="372"/>
        <v>-</v>
      </c>
      <c r="BQ115" s="168" t="str">
        <f t="shared" ca="1" si="372"/>
        <v>-</v>
      </c>
      <c r="BR115" s="168" t="str">
        <f t="shared" ca="1" si="372"/>
        <v>-</v>
      </c>
      <c r="BS115" s="168" t="str">
        <f t="shared" ca="1" si="372"/>
        <v>-</v>
      </c>
      <c r="BT115" s="168" t="str">
        <f t="shared" ca="1" si="372"/>
        <v>-</v>
      </c>
      <c r="BU115" s="168" t="str">
        <f t="shared" ca="1" si="372"/>
        <v>-</v>
      </c>
      <c r="BV115" s="168" t="str">
        <f t="shared" ca="1" si="372"/>
        <v>-</v>
      </c>
      <c r="BW115" s="166" t="str" cm="1">
        <f t="array" aca="1" ref="BW115" ca="1">INDEX(i.rev,$K115,BW$15)</f>
        <v>-</v>
      </c>
      <c r="BX115" s="166" t="str" cm="1">
        <f t="array" aca="1" ref="BX115" ca="1">INDEX(i.rev,$K115,BX$15)</f>
        <v>-</v>
      </c>
      <c r="BY115" s="166" t="str" cm="1">
        <f t="array" aca="1" ref="BY115" ca="1">INDEX(i.rev,$K115,BY$15)</f>
        <v>-</v>
      </c>
      <c r="BZ115" s="166" t="str" cm="1">
        <f t="array" aca="1" ref="BZ115" ca="1">INDEX(i.rev,$K115,BZ$15)</f>
        <v>-</v>
      </c>
      <c r="CA115" s="166" t="str" cm="1">
        <f t="array" aca="1" ref="CA115" ca="1">INDEX(i.rev,$K115,CA$15)</f>
        <v>-</v>
      </c>
      <c r="CB115" s="166" t="str" cm="1">
        <f t="array" aca="1" ref="CB115" ca="1">INDEX(i.rev,$K115,CB$15)</f>
        <v>-</v>
      </c>
      <c r="CC115" s="166" t="str" cm="1">
        <f t="array" aca="1" ref="CC115" ca="1">INDEX(i.rev,$K115,CC$15)</f>
        <v>-</v>
      </c>
      <c r="CD115" s="166" t="str" cm="1">
        <f t="array" aca="1" ref="CD115" ca="1">INDEX(i.rev,$K115,CD$15)</f>
        <v>-</v>
      </c>
      <c r="CE115" s="166" t="str" cm="1">
        <f t="array" aca="1" ref="CE115" ca="1">INDEX(i.rev,$K115,CE$15)</f>
        <v>-</v>
      </c>
      <c r="CF115" s="166" t="str" cm="1">
        <f t="array" aca="1" ref="CF115" ca="1">INDEX(i.rev,$K115,CF$15)</f>
        <v>-</v>
      </c>
      <c r="CG115" s="10"/>
      <c r="CH115" s="168" t="str">
        <f t="shared" ref="CH115:CW130" ca="1" si="387">OFFSET(CH$5,$B115,0)</f>
        <v>-</v>
      </c>
      <c r="CI115" s="168" t="str">
        <f t="shared" ca="1" si="387"/>
        <v>-</v>
      </c>
      <c r="CJ115" s="168" t="str">
        <f t="shared" ca="1" si="387"/>
        <v>-</v>
      </c>
      <c r="CK115" s="168" t="str">
        <f t="shared" ca="1" si="387"/>
        <v>-</v>
      </c>
      <c r="CL115" s="168" t="str">
        <f t="shared" ca="1" si="387"/>
        <v>-</v>
      </c>
      <c r="CM115" s="168" t="str">
        <f t="shared" ca="1" si="387"/>
        <v>-</v>
      </c>
      <c r="CN115" s="168" t="str">
        <f t="shared" ca="1" si="387"/>
        <v>-</v>
      </c>
      <c r="CO115" s="168" t="str">
        <f t="shared" ca="1" si="387"/>
        <v>-</v>
      </c>
      <c r="CP115" s="168">
        <f t="shared" ca="1" si="387"/>
        <v>1</v>
      </c>
      <c r="CQ115" s="168">
        <f t="shared" ca="1" si="387"/>
        <v>1</v>
      </c>
      <c r="CR115" s="168">
        <f t="shared" ca="1" si="387"/>
        <v>0</v>
      </c>
      <c r="CS115" s="168" t="str">
        <f t="shared" ca="1" si="387"/>
        <v>-</v>
      </c>
      <c r="CT115" s="168" t="str">
        <f t="shared" ca="1" si="387"/>
        <v>-</v>
      </c>
      <c r="CU115" s="168" t="str">
        <f t="shared" ca="1" si="387"/>
        <v>-</v>
      </c>
      <c r="CV115" s="168" t="str">
        <f t="shared" ca="1" si="387"/>
        <v>-</v>
      </c>
      <c r="CW115" s="168" t="str">
        <f t="shared" ca="1" si="387"/>
        <v>-</v>
      </c>
      <c r="CX115" s="168" t="str">
        <f t="shared" ca="1" si="383"/>
        <v>-</v>
      </c>
      <c r="CY115" s="168" t="str">
        <f t="shared" ca="1" si="383"/>
        <v>-</v>
      </c>
      <c r="CZ115" s="168">
        <f t="shared" ca="1" si="383"/>
        <v>0</v>
      </c>
      <c r="DA115" s="168" t="str">
        <f t="shared" ca="1" si="383"/>
        <v>-</v>
      </c>
      <c r="DB115" s="168" t="str">
        <f t="shared" ca="1" si="383"/>
        <v>-</v>
      </c>
      <c r="DC115" s="168" t="str">
        <f t="shared" ca="1" si="383"/>
        <v>-</v>
      </c>
      <c r="DD115" s="168" t="str">
        <f t="shared" ca="1" si="383"/>
        <v>-</v>
      </c>
      <c r="DE115" s="168" t="str">
        <f t="shared" ca="1" si="383"/>
        <v>-</v>
      </c>
      <c r="DF115" s="168">
        <f t="shared" ca="1" si="383"/>
        <v>0</v>
      </c>
      <c r="DG115" s="168">
        <f t="shared" ca="1" si="383"/>
        <v>0</v>
      </c>
      <c r="DH115" s="168">
        <f t="shared" ca="1" si="383"/>
        <v>0</v>
      </c>
      <c r="DI115" s="168">
        <f t="shared" ca="1" si="383"/>
        <v>0</v>
      </c>
      <c r="DJ115" s="168">
        <f t="shared" ca="1" si="383"/>
        <v>0</v>
      </c>
      <c r="DK115" s="168">
        <f t="shared" ca="1" si="383"/>
        <v>0</v>
      </c>
      <c r="DL115" s="168">
        <f t="shared" ca="1" si="383"/>
        <v>0</v>
      </c>
      <c r="DM115" s="168" t="str">
        <f t="shared" ca="1" si="381"/>
        <v>-</v>
      </c>
      <c r="DN115" s="168" t="str">
        <f t="shared" ca="1" si="381"/>
        <v>-</v>
      </c>
      <c r="DO115" s="168" t="str">
        <f t="shared" ca="1" si="381"/>
        <v>-</v>
      </c>
      <c r="DP115" s="168" t="str">
        <f t="shared" ca="1" si="381"/>
        <v>-</v>
      </c>
      <c r="DQ115" s="168" t="str">
        <f t="shared" ca="1" si="381"/>
        <v>-</v>
      </c>
      <c r="DR115" s="168" t="str">
        <f t="shared" ca="1" si="381"/>
        <v>-</v>
      </c>
      <c r="DS115" s="168" t="str">
        <f t="shared" ca="1" si="381"/>
        <v>-</v>
      </c>
      <c r="DT115" s="168" t="str">
        <f t="shared" ca="1" si="381"/>
        <v>-</v>
      </c>
      <c r="DU115" s="168" t="str">
        <f t="shared" ca="1" si="381"/>
        <v>-</v>
      </c>
      <c r="DV115" s="168" t="str">
        <f t="shared" ca="1" si="381"/>
        <v>-</v>
      </c>
      <c r="DW115" s="168" t="str">
        <f t="shared" ca="1" si="381"/>
        <v>-</v>
      </c>
      <c r="DX115" s="10"/>
      <c r="DY115" s="168">
        <f t="shared" ca="1" si="381"/>
        <v>1</v>
      </c>
      <c r="DZ115" s="168" t="str">
        <f t="shared" ca="1" si="381"/>
        <v>-</v>
      </c>
      <c r="EA115" s="168" t="str">
        <f t="shared" ca="1" si="381"/>
        <v>-</v>
      </c>
      <c r="EB115" s="168" t="str">
        <f t="shared" ca="1" si="381"/>
        <v>-</v>
      </c>
      <c r="EC115" s="168" t="str">
        <f t="shared" ca="1" si="381"/>
        <v>-</v>
      </c>
      <c r="ED115" s="168" t="b">
        <f t="shared" ca="1" si="381"/>
        <v>0</v>
      </c>
      <c r="EE115" s="168" t="str">
        <f t="shared" ca="1" si="381"/>
        <v>-</v>
      </c>
      <c r="EF115" s="168">
        <f t="shared" ca="1" si="381"/>
        <v>0</v>
      </c>
      <c r="EG115" s="168" t="str">
        <f t="shared" ca="1" si="381"/>
        <v>-</v>
      </c>
      <c r="EH115" s="166" cm="1">
        <f t="array" aca="1" ref="EH115" ca="1">INDEX(i.rev,$K115,EH$15)</f>
        <v>1</v>
      </c>
      <c r="EI115" s="168">
        <f t="shared" ca="1" si="373"/>
        <v>0</v>
      </c>
      <c r="EJ115" s="168">
        <f t="shared" ca="1" si="373"/>
        <v>1</v>
      </c>
      <c r="EK115" s="168">
        <f t="shared" ca="1" si="373"/>
        <v>0</v>
      </c>
      <c r="EL115" s="168">
        <f t="shared" ca="1" si="373"/>
        <v>1</v>
      </c>
      <c r="EM115" s="168">
        <f t="shared" ca="1" si="373"/>
        <v>1</v>
      </c>
      <c r="EN115" s="168">
        <f t="shared" ca="1" si="373"/>
        <v>1</v>
      </c>
      <c r="EO115" s="168">
        <f t="shared" ca="1" si="373"/>
        <v>0</v>
      </c>
      <c r="EP115" s="168">
        <f t="shared" ca="1" si="373"/>
        <v>0</v>
      </c>
      <c r="EQ115" s="168">
        <f t="shared" ca="1" si="373"/>
        <v>0</v>
      </c>
      <c r="ER115" s="168">
        <f t="shared" ca="1" si="373"/>
        <v>0</v>
      </c>
      <c r="ES115" s="168">
        <f t="shared" ca="1" si="373"/>
        <v>0</v>
      </c>
      <c r="ET115" s="168">
        <f t="shared" ca="1" si="373"/>
        <v>0</v>
      </c>
      <c r="EU115" s="168">
        <f t="shared" ca="1" si="373"/>
        <v>0</v>
      </c>
      <c r="EV115" s="168">
        <f t="shared" ca="1" si="373"/>
        <v>0</v>
      </c>
      <c r="EW115" s="168">
        <f t="shared" ca="1" si="373"/>
        <v>0</v>
      </c>
      <c r="EX115" s="168">
        <f t="shared" ca="1" si="373"/>
        <v>0</v>
      </c>
      <c r="EY115" s="166" cm="1">
        <f t="array" aca="1" ref="EY115" ca="1">INDEX(i.rev,$K115,EY$15)</f>
        <v>0</v>
      </c>
      <c r="EZ115" s="168">
        <f t="shared" ca="1" si="297"/>
        <v>0</v>
      </c>
      <c r="FA115" s="166" cm="1">
        <f t="array" aca="1" ref="FA115" ca="1">INDEX(i.rev,$K115,FA$15)</f>
        <v>1</v>
      </c>
      <c r="FB115" s="168">
        <f t="shared" ref="FB115:FR130" ca="1" si="388">OFFSET(FB$5,$B115,0)</f>
        <v>0</v>
      </c>
      <c r="FC115" s="168">
        <f t="shared" ca="1" si="388"/>
        <v>0</v>
      </c>
      <c r="FD115" s="168">
        <f t="shared" ca="1" si="388"/>
        <v>0</v>
      </c>
      <c r="FE115" s="168">
        <f t="shared" ca="1" si="388"/>
        <v>0</v>
      </c>
      <c r="FF115" s="168">
        <f t="shared" ca="1" si="388"/>
        <v>0</v>
      </c>
      <c r="FG115" s="168">
        <f t="shared" ca="1" si="388"/>
        <v>0</v>
      </c>
      <c r="FH115" s="168">
        <f t="shared" ca="1" si="388"/>
        <v>0</v>
      </c>
      <c r="FI115" s="10">
        <f>FI114+0.15</f>
        <v>0.3</v>
      </c>
      <c r="FJ115" s="168" t="str">
        <f t="shared" ca="1" si="363"/>
        <v>-</v>
      </c>
      <c r="FK115" s="168" t="str">
        <f t="shared" ca="1" si="363"/>
        <v>-</v>
      </c>
      <c r="FL115" s="168" t="str">
        <f t="shared" ca="1" si="363"/>
        <v>-</v>
      </c>
      <c r="FM115" s="168" t="str">
        <f t="shared" ca="1" si="363"/>
        <v>-</v>
      </c>
      <c r="FN115" s="166">
        <f t="shared" si="376"/>
        <v>30</v>
      </c>
      <c r="FO115" s="166" t="b">
        <f t="shared" si="374"/>
        <v>0</v>
      </c>
      <c r="FP115" s="166" t="b">
        <f t="shared" si="374"/>
        <v>0</v>
      </c>
      <c r="FQ115" s="166" t="b">
        <f t="shared" si="374"/>
        <v>1</v>
      </c>
      <c r="FR115" s="168">
        <f t="shared" ca="1" si="388"/>
        <v>0</v>
      </c>
      <c r="FS115" s="166">
        <f t="shared" ca="1" si="224"/>
        <v>1</v>
      </c>
      <c r="FT115" s="166">
        <f t="shared" ca="1" si="224"/>
        <v>1</v>
      </c>
      <c r="FU115" s="168" t="str">
        <f t="shared" ca="1" si="385"/>
        <v>-</v>
      </c>
      <c r="FV115" s="168" t="str">
        <f t="shared" ca="1" si="385"/>
        <v>-</v>
      </c>
      <c r="FW115" s="168" t="str">
        <f t="shared" ca="1" si="385"/>
        <v>-</v>
      </c>
      <c r="FX115" s="168" t="str">
        <f t="shared" ca="1" si="385"/>
        <v>-</v>
      </c>
      <c r="FY115" s="168" t="str">
        <f t="shared" ca="1" si="385"/>
        <v>-</v>
      </c>
      <c r="FZ115" s="168" t="str">
        <f t="shared" ca="1" si="385"/>
        <v>-</v>
      </c>
      <c r="GA115" s="168" t="str">
        <f t="shared" ca="1" si="385"/>
        <v>-</v>
      </c>
      <c r="GB115" s="168" t="str">
        <f t="shared" ca="1" si="385"/>
        <v>-</v>
      </c>
      <c r="GC115" s="168" t="str">
        <f t="shared" ca="1" si="385"/>
        <v>-</v>
      </c>
      <c r="GD115" s="168" t="b">
        <f t="shared" ca="1" si="385"/>
        <v>1</v>
      </c>
      <c r="GE115" s="168" t="str">
        <f t="shared" ca="1" si="385"/>
        <v>-</v>
      </c>
      <c r="GF115" s="168" t="str">
        <f t="shared" ca="1" si="385"/>
        <v>-</v>
      </c>
      <c r="GG115" s="168" t="str">
        <f t="shared" ca="1" si="385"/>
        <v>-</v>
      </c>
      <c r="GH115" s="168" t="str">
        <f t="shared" ca="1" si="385"/>
        <v>-</v>
      </c>
      <c r="GI115" s="168" t="str">
        <f t="shared" ca="1" si="385"/>
        <v>-</v>
      </c>
      <c r="GJ115" s="168" t="str">
        <f t="shared" ca="1" si="385"/>
        <v>-</v>
      </c>
      <c r="GK115" s="168" t="str">
        <f t="shared" ca="1" si="386"/>
        <v>-</v>
      </c>
      <c r="GL115" s="168" t="str">
        <f t="shared" ca="1" si="386"/>
        <v>-</v>
      </c>
      <c r="GM115" s="168" t="str">
        <f t="shared" ca="1" si="386"/>
        <v>-</v>
      </c>
      <c r="GN115" s="168" t="str">
        <f t="shared" ca="1" si="386"/>
        <v>-</v>
      </c>
      <c r="GO115" s="168" t="str">
        <f t="shared" ca="1" si="386"/>
        <v>-</v>
      </c>
      <c r="GP115" s="168" t="str">
        <f t="shared" ca="1" si="386"/>
        <v>-</v>
      </c>
      <c r="GQ115" s="168" t="str">
        <f t="shared" ca="1" si="386"/>
        <v>-</v>
      </c>
      <c r="GR115" s="168" t="str">
        <f t="shared" ca="1" si="386"/>
        <v>-</v>
      </c>
      <c r="GS115" s="168">
        <f t="shared" ca="1" si="386"/>
        <v>500</v>
      </c>
      <c r="GT115" s="168">
        <f t="shared" ca="1" si="386"/>
        <v>500</v>
      </c>
      <c r="GU115" s="168" t="str">
        <f t="shared" ca="1" si="386"/>
        <v>-</v>
      </c>
      <c r="GV115" s="168" t="str">
        <f t="shared" ca="1" si="386"/>
        <v>-</v>
      </c>
      <c r="GW115" s="168" t="str">
        <f t="shared" ca="1" si="386"/>
        <v>-</v>
      </c>
      <c r="GX115" s="193" t="b">
        <v>1</v>
      </c>
      <c r="GY115" s="193">
        <v>0</v>
      </c>
      <c r="GZ115" s="193">
        <v>30</v>
      </c>
      <c r="HA115" s="193">
        <v>30</v>
      </c>
      <c r="HB115" s="193">
        <v>0</v>
      </c>
      <c r="HC115" s="193">
        <v>0</v>
      </c>
      <c r="HD115" s="193">
        <v>30</v>
      </c>
      <c r="HE115" s="193">
        <v>0</v>
      </c>
      <c r="HF115" s="193">
        <v>0</v>
      </c>
      <c r="HG115" s="193">
        <v>30</v>
      </c>
      <c r="HH115" s="193">
        <v>30</v>
      </c>
      <c r="HI115" s="193">
        <v>0</v>
      </c>
      <c r="HJ115" s="193">
        <v>0</v>
      </c>
      <c r="HK115" s="193">
        <v>0</v>
      </c>
      <c r="HL115" s="193">
        <v>0</v>
      </c>
      <c r="HM115" s="193">
        <v>0</v>
      </c>
      <c r="HN115" s="193">
        <v>131.36000000000001</v>
      </c>
      <c r="HO115" s="193">
        <v>0</v>
      </c>
      <c r="HP115" s="193">
        <v>131.36000000000001</v>
      </c>
      <c r="HQ115" s="193">
        <v>131.36000000000001</v>
      </c>
      <c r="HR115" s="193">
        <v>0</v>
      </c>
      <c r="HS115" s="193">
        <v>131.36000000000001</v>
      </c>
      <c r="HT115" s="193">
        <v>131.36000000000001</v>
      </c>
      <c r="HU115" s="193">
        <v>0</v>
      </c>
      <c r="HV115" s="193">
        <v>0</v>
      </c>
      <c r="HW115" s="193">
        <v>131.36000000000001</v>
      </c>
      <c r="HX115" s="193">
        <v>131.36000000000001</v>
      </c>
      <c r="HY115" s="193">
        <v>89.55</v>
      </c>
      <c r="HZ115" s="193">
        <v>131.36000000000001</v>
      </c>
      <c r="IA115" s="193">
        <v>89.55</v>
      </c>
      <c r="IB115" s="193">
        <v>150</v>
      </c>
      <c r="IC115" s="193">
        <v>150</v>
      </c>
      <c r="ID115" s="193">
        <v>0</v>
      </c>
      <c r="IE115" s="193">
        <v>0</v>
      </c>
      <c r="IF115" s="193">
        <v>150</v>
      </c>
      <c r="IG115" s="193">
        <v>0</v>
      </c>
      <c r="IH115" s="193">
        <v>0</v>
      </c>
      <c r="II115" s="193">
        <v>150</v>
      </c>
      <c r="IJ115" s="193">
        <v>150</v>
      </c>
      <c r="IK115" s="193">
        <v>0</v>
      </c>
      <c r="IL115" s="193">
        <v>0</v>
      </c>
      <c r="IM115" s="193">
        <v>0</v>
      </c>
      <c r="IN115" s="193">
        <v>0</v>
      </c>
      <c r="IO115" s="193">
        <v>0</v>
      </c>
      <c r="IP115" s="193">
        <v>0</v>
      </c>
      <c r="IQ115" s="193">
        <v>0</v>
      </c>
      <c r="IR115" s="193">
        <v>0</v>
      </c>
      <c r="IS115" s="193">
        <v>0</v>
      </c>
      <c r="IT115" s="193">
        <v>0</v>
      </c>
      <c r="IU115" s="193">
        <v>0</v>
      </c>
      <c r="IV115" s="193">
        <v>0</v>
      </c>
      <c r="IW115" s="193">
        <v>0</v>
      </c>
      <c r="IX115" s="193">
        <v>0</v>
      </c>
      <c r="IY115" s="193">
        <v>0</v>
      </c>
      <c r="IZ115" s="10"/>
      <c r="JA115" s="166">
        <f t="shared" ca="1" si="229"/>
        <v>4.4999999999999998E-2</v>
      </c>
      <c r="JB115" s="166">
        <f t="shared" ca="1" si="230"/>
        <v>4.4999999999999998E-2</v>
      </c>
      <c r="JC115" s="168">
        <f t="shared" ca="1" si="380"/>
        <v>1</v>
      </c>
      <c r="JD115" s="168">
        <f t="shared" ca="1" si="380"/>
        <v>0</v>
      </c>
      <c r="JE115" s="168">
        <f t="shared" ca="1" si="380"/>
        <v>1</v>
      </c>
      <c r="JF115" s="168">
        <f t="shared" ca="1" si="380"/>
        <v>1</v>
      </c>
      <c r="JG115" s="168">
        <f t="shared" ca="1" si="380"/>
        <v>0</v>
      </c>
      <c r="JH115" s="199">
        <v>50</v>
      </c>
      <c r="JI115" s="199">
        <v>50</v>
      </c>
      <c r="JJ115" s="199">
        <v>50</v>
      </c>
      <c r="JK115" s="199">
        <v>50</v>
      </c>
      <c r="JL115" s="166">
        <f t="shared" ca="1" si="299"/>
        <v>1</v>
      </c>
      <c r="JM115" s="166">
        <f t="shared" ca="1" si="300"/>
        <v>1</v>
      </c>
      <c r="JN115" s="166">
        <f t="shared" ca="1" si="301"/>
        <v>1</v>
      </c>
      <c r="JO115" s="166">
        <f t="shared" ca="1" si="232"/>
        <v>1</v>
      </c>
      <c r="JP115" s="166">
        <f t="shared" ca="1" si="232"/>
        <v>1</v>
      </c>
      <c r="JQ115" s="168">
        <f t="shared" ca="1" si="380"/>
        <v>1</v>
      </c>
      <c r="JR115" s="10"/>
      <c r="JS115" s="168">
        <f t="shared" ca="1" si="380"/>
        <v>1</v>
      </c>
      <c r="JT115" s="166">
        <f t="shared" ca="1" si="233"/>
        <v>1</v>
      </c>
      <c r="JU115" s="168">
        <f t="shared" ca="1" si="380"/>
        <v>1</v>
      </c>
      <c r="JV115" s="168">
        <f t="shared" ca="1" si="380"/>
        <v>1</v>
      </c>
      <c r="JW115" s="168">
        <f t="shared" ca="1" si="380"/>
        <v>1</v>
      </c>
      <c r="JX115" s="168">
        <f t="shared" ca="1" si="380"/>
        <v>1</v>
      </c>
      <c r="JY115" s="168">
        <f t="shared" ca="1" si="380"/>
        <v>1</v>
      </c>
      <c r="JZ115" s="168">
        <f t="shared" ca="1" si="380"/>
        <v>1</v>
      </c>
      <c r="KA115" s="166">
        <f t="shared" ca="1" si="234"/>
        <v>1</v>
      </c>
      <c r="KB115" s="166">
        <f t="shared" ca="1" si="235"/>
        <v>1</v>
      </c>
      <c r="KC115" s="166">
        <f t="shared" ca="1" si="236"/>
        <v>1</v>
      </c>
      <c r="KD115" s="166" t="str">
        <f t="shared" ca="1" si="237"/>
        <v>-</v>
      </c>
      <c r="KE115" s="166" t="str">
        <f t="shared" ca="1" si="238"/>
        <v>-</v>
      </c>
      <c r="KF115" s="166" t="str">
        <f t="shared" ca="1" si="239"/>
        <v>-</v>
      </c>
      <c r="KG115" s="166" t="b">
        <f t="shared" ca="1" si="240"/>
        <v>0</v>
      </c>
      <c r="KH115" s="168">
        <f t="shared" ca="1" si="380"/>
        <v>0</v>
      </c>
      <c r="KI115" s="27">
        <v>0</v>
      </c>
    </row>
    <row r="116" spans="1:295" s="148" customFormat="1" outlineLevel="1">
      <c r="A116" s="126">
        <f t="shared" si="350"/>
        <v>111</v>
      </c>
      <c r="B116" s="126">
        <f t="shared" si="292"/>
        <v>13</v>
      </c>
      <c r="C116" s="148">
        <v>105</v>
      </c>
      <c r="D116" s="148" t="s">
        <v>884</v>
      </c>
      <c r="E116" s="148" t="b">
        <v>1</v>
      </c>
      <c r="F116" s="148" t="b">
        <v>0</v>
      </c>
      <c r="G116" s="148" t="b">
        <f t="shared" si="365"/>
        <v>1</v>
      </c>
      <c r="H116" s="144">
        <v>3</v>
      </c>
      <c r="I116" s="32">
        <v>2</v>
      </c>
      <c r="J116" s="144">
        <f t="shared" ca="1" si="369"/>
        <v>1</v>
      </c>
      <c r="K116" s="144">
        <f t="shared" ca="1" si="369"/>
        <v>1</v>
      </c>
      <c r="L116" s="144">
        <f t="shared" ca="1" si="369"/>
        <v>1</v>
      </c>
      <c r="M116" s="144">
        <f t="shared" ca="1" si="369"/>
        <v>1</v>
      </c>
      <c r="N116" s="144">
        <f t="shared" ca="1" si="369"/>
        <v>1</v>
      </c>
      <c r="O116" s="144">
        <f t="shared" ca="1" si="369"/>
        <v>1</v>
      </c>
      <c r="P116" s="144">
        <f t="shared" ca="1" si="369"/>
        <v>1</v>
      </c>
      <c r="Q116" s="144">
        <f t="shared" ca="1" si="369"/>
        <v>1</v>
      </c>
      <c r="R116" s="144">
        <f t="shared" ca="1" si="369"/>
        <v>2</v>
      </c>
      <c r="S116" s="144">
        <f t="shared" ca="1" si="369"/>
        <v>1</v>
      </c>
      <c r="T116" s="144">
        <f t="shared" ca="1" si="369"/>
        <v>1</v>
      </c>
      <c r="U116" s="144">
        <f t="shared" ca="1" si="369"/>
        <v>1</v>
      </c>
      <c r="V116" s="144">
        <f t="shared" ca="1" si="369"/>
        <v>1</v>
      </c>
      <c r="W116" s="144">
        <f t="shared" ca="1" si="369"/>
        <v>1</v>
      </c>
      <c r="X116" s="144">
        <f t="shared" ca="1" si="369"/>
        <v>1</v>
      </c>
      <c r="Y116" s="144">
        <f t="shared" ca="1" si="369"/>
        <v>1</v>
      </c>
      <c r="AA116" s="162" t="str" cm="1">
        <f t="array" aca="1" ref="AA116" ca="1">TEXT(LEFT(OFFSET(AA116,-1,0),5)+1,"00000")&amp;MID(OFFSET(AA116,-1,0),6,FIND(" ",OFFSET(AA116,-1,0),7)-5)
&amp;INDEX(DataMaster!$B$10:$B$12,$I116)&amp;IF($J116=1,""," Risk"&amp;INDEX(i.risk_aversion,$J116,1))&amp;IF($K116=1,""," REV"&amp;INDEX(DataMaster!$B$54:$B$58,$K116))&amp;IF($L116=1,""," Minroe"&amp;INDEX(minroe,$L116))&amp;IF($M116=1,""," Overdraw"&amp;INDEX(overdraw,$M116))
&amp;IF($N116=1,""," Mach"&amp;INDEX(i.mach_option,$N116))
&amp;IF($O116=1,""," Interest"&amp;INDEX(i.interest_rate,$O116))&amp;IF($P116=1,""," Opp cost"&amp;INDEX(i.opp_cost_capital,$P116))&amp;IF($Q116=1,""," Casual_ub"&amp;INDEX(i.casual_ub,$Q116))&amp;IF($R116=1,""," Cropgraze"&amp;INDEX(i.cropgraze_inc,$R116))
&amp;IF($S116=1,""," Yield"&amp;INDEX(i.all_rot_yield,$S116))&amp;IF($T116=1,""," Pasture"&amp;INDEX(i.pasture_prod,$T116))&amp;IF($U116=1,""," Scan"&amp;INDEX(i.scan,$U116))
&amp;IF($JL116=1,""," WP"&amp;TEXT($JL116*100,"000p"))&amp;IF($JM116=1,""," MP"&amp;TEXT($JM116*100,"000p"))&amp;IF($JN116=1,""," GP"&amp;TEXT($JN116*100,"000p"))&amp;IF($JO116=1,""," Can"&amp;TEXT($JO116*100,"000p"))
&amp;" (F"&amp;3+IFERROR(1*$CH116,0)+IFERROR(1*$CI116,0)&amp;3-IFERROR(1*NOT($CK116),0)&amp;"N"&amp;$CP116&amp;$CQ116&amp;")"
&amp;IFERROR(" pas%"&amp;FK116/2130*100,"")&amp;IFERROR(" SR "&amp;FM116/1,"")&amp;IFERROR(" Sup "&amp;FN116/1,"")&amp;IF(JH116=50," 50 percentile prices","")&amp;IFERROR(" Min_sale_age_"&amp;GV116/1,"")&amp;IF($GX116=TRUE," Rot_constrained","")</f>
        <v>612940032 DSP CropgrazeFALSE (F33N11) Sup 45 50 percentile prices Rot_constrained</v>
      </c>
      <c r="AB116" s="10" t="str">
        <f ca="1">IF(COUNTIF(AA$5:AA116,AA116)=1,"-","Dup")</f>
        <v>-</v>
      </c>
      <c r="AC116" s="10"/>
      <c r="AD116" s="167" t="b">
        <v>0</v>
      </c>
      <c r="AE116" s="167" t="b">
        <v>0</v>
      </c>
      <c r="AF116" s="167" t="b">
        <v>0</v>
      </c>
      <c r="AG116" s="167" t="b">
        <v>0</v>
      </c>
      <c r="AH116" s="167" t="b">
        <v>0</v>
      </c>
      <c r="AI116" s="167" t="b">
        <v>1</v>
      </c>
      <c r="AJ116" s="10"/>
      <c r="AK116" s="166" t="b">
        <f t="shared" si="379"/>
        <v>0</v>
      </c>
      <c r="AL116" s="166" t="str">
        <f t="shared" si="379"/>
        <v>-</v>
      </c>
      <c r="AM116" s="166" t="b">
        <f t="shared" si="379"/>
        <v>0</v>
      </c>
      <c r="AN116" s="166" t="b">
        <f t="shared" si="379"/>
        <v>1</v>
      </c>
      <c r="AO116" s="166" t="b">
        <f t="shared" si="379"/>
        <v>0</v>
      </c>
      <c r="AP116" s="166" t="b">
        <f t="shared" si="379"/>
        <v>0</v>
      </c>
      <c r="AQ116" s="166">
        <f t="shared" ca="1" si="215"/>
        <v>0</v>
      </c>
      <c r="AR116" s="166" t="b">
        <f t="shared" ca="1" si="371"/>
        <v>0</v>
      </c>
      <c r="AS116" s="166" t="b">
        <f t="shared" ca="1" si="371"/>
        <v>0</v>
      </c>
      <c r="AT116" s="166" t="str">
        <f t="shared" ca="1" si="371"/>
        <v>-</v>
      </c>
      <c r="AU116" s="166" t="str">
        <f t="shared" ca="1" si="371"/>
        <v>-</v>
      </c>
      <c r="AV116" s="166" t="str">
        <f t="shared" ca="1" si="371"/>
        <v>-</v>
      </c>
      <c r="AW116" s="10"/>
      <c r="AX116" s="166" t="b">
        <f t="shared" si="217"/>
        <v>1</v>
      </c>
      <c r="AY116" s="168" t="b">
        <f t="shared" ca="1" si="372"/>
        <v>1</v>
      </c>
      <c r="AZ116" s="168" t="b">
        <f t="shared" ca="1" si="372"/>
        <v>1</v>
      </c>
      <c r="BA116" s="167">
        <f t="shared" si="261"/>
        <v>3208</v>
      </c>
      <c r="BB116" s="168" t="str">
        <f t="shared" ca="1" si="372"/>
        <v>-</v>
      </c>
      <c r="BC116" s="168" t="str">
        <f t="shared" ca="1" si="372"/>
        <v>-</v>
      </c>
      <c r="BD116" s="168" t="str">
        <f t="shared" ca="1" si="372"/>
        <v>-</v>
      </c>
      <c r="BE116" s="168" t="str">
        <f t="shared" ca="1" si="372"/>
        <v>-</v>
      </c>
      <c r="BF116" s="168" t="str">
        <f t="shared" ca="1" si="372"/>
        <v>-</v>
      </c>
      <c r="BG116" s="168">
        <f t="shared" ca="1" si="372"/>
        <v>1</v>
      </c>
      <c r="BH116" s="168">
        <f t="shared" ca="1" si="372"/>
        <v>1</v>
      </c>
      <c r="BI116" s="168" t="str">
        <f t="shared" ca="1" si="372"/>
        <v>-</v>
      </c>
      <c r="BJ116" s="168" t="str">
        <f t="shared" ca="1" si="372"/>
        <v>-</v>
      </c>
      <c r="BK116" s="10"/>
      <c r="BL116" s="168" t="str">
        <f t="shared" ca="1" si="372"/>
        <v>-</v>
      </c>
      <c r="BM116" s="168" t="str">
        <f t="shared" ca="1" si="372"/>
        <v>-</v>
      </c>
      <c r="BN116" s="168" t="str">
        <f t="shared" ca="1" si="372"/>
        <v>-</v>
      </c>
      <c r="BO116" s="168" t="str">
        <f t="shared" ca="1" si="372"/>
        <v>-</v>
      </c>
      <c r="BP116" s="168" t="str">
        <f t="shared" ca="1" si="372"/>
        <v>-</v>
      </c>
      <c r="BQ116" s="168" t="str">
        <f t="shared" ca="1" si="372"/>
        <v>-</v>
      </c>
      <c r="BR116" s="168" t="str">
        <f t="shared" ca="1" si="372"/>
        <v>-</v>
      </c>
      <c r="BS116" s="168" t="str">
        <f t="shared" ca="1" si="372"/>
        <v>-</v>
      </c>
      <c r="BT116" s="168" t="str">
        <f t="shared" ca="1" si="372"/>
        <v>-</v>
      </c>
      <c r="BU116" s="168" t="str">
        <f t="shared" ca="1" si="372"/>
        <v>-</v>
      </c>
      <c r="BV116" s="168" t="str">
        <f t="shared" ca="1" si="372"/>
        <v>-</v>
      </c>
      <c r="BW116" s="166" t="str" cm="1">
        <f t="array" aca="1" ref="BW116" ca="1">INDEX(i.rev,$K116,BW$15)</f>
        <v>-</v>
      </c>
      <c r="BX116" s="166" t="str" cm="1">
        <f t="array" aca="1" ref="BX116" ca="1">INDEX(i.rev,$K116,BX$15)</f>
        <v>-</v>
      </c>
      <c r="BY116" s="166" t="str" cm="1">
        <f t="array" aca="1" ref="BY116" ca="1">INDEX(i.rev,$K116,BY$15)</f>
        <v>-</v>
      </c>
      <c r="BZ116" s="166" t="str" cm="1">
        <f t="array" aca="1" ref="BZ116" ca="1">INDEX(i.rev,$K116,BZ$15)</f>
        <v>-</v>
      </c>
      <c r="CA116" s="166" t="str" cm="1">
        <f t="array" aca="1" ref="CA116" ca="1">INDEX(i.rev,$K116,CA$15)</f>
        <v>-</v>
      </c>
      <c r="CB116" s="166" t="str" cm="1">
        <f t="array" aca="1" ref="CB116" ca="1">INDEX(i.rev,$K116,CB$15)</f>
        <v>-</v>
      </c>
      <c r="CC116" s="166" t="str" cm="1">
        <f t="array" aca="1" ref="CC116" ca="1">INDEX(i.rev,$K116,CC$15)</f>
        <v>-</v>
      </c>
      <c r="CD116" s="166" t="str" cm="1">
        <f t="array" aca="1" ref="CD116" ca="1">INDEX(i.rev,$K116,CD$15)</f>
        <v>-</v>
      </c>
      <c r="CE116" s="166" t="str" cm="1">
        <f t="array" aca="1" ref="CE116" ca="1">INDEX(i.rev,$K116,CE$15)</f>
        <v>-</v>
      </c>
      <c r="CF116" s="166" t="str" cm="1">
        <f t="array" aca="1" ref="CF116" ca="1">INDEX(i.rev,$K116,CF$15)</f>
        <v>-</v>
      </c>
      <c r="CG116" s="10"/>
      <c r="CH116" s="168" t="str">
        <f t="shared" ca="1" si="387"/>
        <v>-</v>
      </c>
      <c r="CI116" s="168" t="str">
        <f t="shared" ca="1" si="387"/>
        <v>-</v>
      </c>
      <c r="CJ116" s="168" t="str">
        <f t="shared" ca="1" si="387"/>
        <v>-</v>
      </c>
      <c r="CK116" s="168" t="str">
        <f t="shared" ca="1" si="387"/>
        <v>-</v>
      </c>
      <c r="CL116" s="168" t="str">
        <f t="shared" ca="1" si="387"/>
        <v>-</v>
      </c>
      <c r="CM116" s="168" t="str">
        <f t="shared" ca="1" si="387"/>
        <v>-</v>
      </c>
      <c r="CN116" s="168" t="str">
        <f t="shared" ca="1" si="387"/>
        <v>-</v>
      </c>
      <c r="CO116" s="168" t="str">
        <f t="shared" ca="1" si="387"/>
        <v>-</v>
      </c>
      <c r="CP116" s="168">
        <f t="shared" ca="1" si="387"/>
        <v>1</v>
      </c>
      <c r="CQ116" s="168">
        <f t="shared" ca="1" si="387"/>
        <v>1</v>
      </c>
      <c r="CR116" s="168">
        <f t="shared" ca="1" si="387"/>
        <v>0</v>
      </c>
      <c r="CS116" s="168" t="str">
        <f t="shared" ca="1" si="387"/>
        <v>-</v>
      </c>
      <c r="CT116" s="168" t="str">
        <f t="shared" ca="1" si="387"/>
        <v>-</v>
      </c>
      <c r="CU116" s="168" t="str">
        <f t="shared" ca="1" si="387"/>
        <v>-</v>
      </c>
      <c r="CV116" s="168" t="str">
        <f t="shared" ca="1" si="387"/>
        <v>-</v>
      </c>
      <c r="CW116" s="168" t="str">
        <f t="shared" ca="1" si="387"/>
        <v>-</v>
      </c>
      <c r="CX116" s="168" t="str">
        <f t="shared" ca="1" si="383"/>
        <v>-</v>
      </c>
      <c r="CY116" s="168" t="str">
        <f t="shared" ca="1" si="383"/>
        <v>-</v>
      </c>
      <c r="CZ116" s="168">
        <f t="shared" ca="1" si="383"/>
        <v>0</v>
      </c>
      <c r="DA116" s="168" t="str">
        <f t="shared" ca="1" si="383"/>
        <v>-</v>
      </c>
      <c r="DB116" s="168" t="str">
        <f t="shared" ca="1" si="383"/>
        <v>-</v>
      </c>
      <c r="DC116" s="168" t="str">
        <f t="shared" ca="1" si="383"/>
        <v>-</v>
      </c>
      <c r="DD116" s="168" t="str">
        <f t="shared" ca="1" si="383"/>
        <v>-</v>
      </c>
      <c r="DE116" s="168" t="str">
        <f t="shared" ca="1" si="383"/>
        <v>-</v>
      </c>
      <c r="DF116" s="168">
        <f t="shared" ca="1" si="383"/>
        <v>0</v>
      </c>
      <c r="DG116" s="168">
        <f t="shared" ca="1" si="383"/>
        <v>0</v>
      </c>
      <c r="DH116" s="168">
        <f t="shared" ca="1" si="383"/>
        <v>0</v>
      </c>
      <c r="DI116" s="168">
        <f t="shared" ca="1" si="383"/>
        <v>0</v>
      </c>
      <c r="DJ116" s="168">
        <f t="shared" ca="1" si="383"/>
        <v>0</v>
      </c>
      <c r="DK116" s="168">
        <f t="shared" ca="1" si="383"/>
        <v>0</v>
      </c>
      <c r="DL116" s="168">
        <f t="shared" ca="1" si="383"/>
        <v>0</v>
      </c>
      <c r="DM116" s="168" t="str">
        <f t="shared" ca="1" si="381"/>
        <v>-</v>
      </c>
      <c r="DN116" s="168" t="str">
        <f t="shared" ca="1" si="381"/>
        <v>-</v>
      </c>
      <c r="DO116" s="168" t="str">
        <f t="shared" ca="1" si="381"/>
        <v>-</v>
      </c>
      <c r="DP116" s="168" t="str">
        <f t="shared" ca="1" si="381"/>
        <v>-</v>
      </c>
      <c r="DQ116" s="168" t="str">
        <f t="shared" ca="1" si="381"/>
        <v>-</v>
      </c>
      <c r="DR116" s="168" t="str">
        <f t="shared" ca="1" si="381"/>
        <v>-</v>
      </c>
      <c r="DS116" s="168" t="str">
        <f t="shared" ca="1" si="381"/>
        <v>-</v>
      </c>
      <c r="DT116" s="168" t="str">
        <f t="shared" ca="1" si="381"/>
        <v>-</v>
      </c>
      <c r="DU116" s="168" t="str">
        <f t="shared" ca="1" si="381"/>
        <v>-</v>
      </c>
      <c r="DV116" s="168" t="str">
        <f t="shared" ca="1" si="381"/>
        <v>-</v>
      </c>
      <c r="DW116" s="168" t="str">
        <f t="shared" ca="1" si="381"/>
        <v>-</v>
      </c>
      <c r="DX116" s="10"/>
      <c r="DY116" s="168">
        <f t="shared" ca="1" si="381"/>
        <v>1</v>
      </c>
      <c r="DZ116" s="168" t="str">
        <f t="shared" ca="1" si="381"/>
        <v>-</v>
      </c>
      <c r="EA116" s="168" t="str">
        <f t="shared" ca="1" si="381"/>
        <v>-</v>
      </c>
      <c r="EB116" s="168" t="str">
        <f t="shared" ca="1" si="381"/>
        <v>-</v>
      </c>
      <c r="EC116" s="168" t="str">
        <f t="shared" ca="1" si="381"/>
        <v>-</v>
      </c>
      <c r="ED116" s="168" t="b">
        <f t="shared" ca="1" si="381"/>
        <v>0</v>
      </c>
      <c r="EE116" s="168" t="str">
        <f t="shared" ca="1" si="381"/>
        <v>-</v>
      </c>
      <c r="EF116" s="168">
        <f t="shared" ca="1" si="381"/>
        <v>0</v>
      </c>
      <c r="EG116" s="168" t="str">
        <f t="shared" ca="1" si="381"/>
        <v>-</v>
      </c>
      <c r="EH116" s="166" cm="1">
        <f t="array" aca="1" ref="EH116" ca="1">INDEX(i.rev,$K116,EH$15)</f>
        <v>1</v>
      </c>
      <c r="EI116" s="168">
        <f t="shared" ca="1" si="373"/>
        <v>0</v>
      </c>
      <c r="EJ116" s="168">
        <f t="shared" ca="1" si="373"/>
        <v>1</v>
      </c>
      <c r="EK116" s="168">
        <f t="shared" ca="1" si="373"/>
        <v>0</v>
      </c>
      <c r="EL116" s="168">
        <f t="shared" ca="1" si="373"/>
        <v>1</v>
      </c>
      <c r="EM116" s="168">
        <f t="shared" ca="1" si="373"/>
        <v>1</v>
      </c>
      <c r="EN116" s="168">
        <f t="shared" ca="1" si="373"/>
        <v>1</v>
      </c>
      <c r="EO116" s="168">
        <f t="shared" ca="1" si="373"/>
        <v>0</v>
      </c>
      <c r="EP116" s="168">
        <f t="shared" ca="1" si="373"/>
        <v>0</v>
      </c>
      <c r="EQ116" s="168">
        <f t="shared" ca="1" si="373"/>
        <v>0</v>
      </c>
      <c r="ER116" s="168">
        <f t="shared" ca="1" si="373"/>
        <v>0</v>
      </c>
      <c r="ES116" s="168">
        <f t="shared" ca="1" si="373"/>
        <v>0</v>
      </c>
      <c r="ET116" s="168">
        <f t="shared" ca="1" si="373"/>
        <v>0</v>
      </c>
      <c r="EU116" s="168">
        <f t="shared" ca="1" si="373"/>
        <v>0</v>
      </c>
      <c r="EV116" s="168">
        <f t="shared" ca="1" si="373"/>
        <v>0</v>
      </c>
      <c r="EW116" s="168">
        <f t="shared" ca="1" si="373"/>
        <v>0</v>
      </c>
      <c r="EX116" s="168">
        <f t="shared" ca="1" si="373"/>
        <v>0</v>
      </c>
      <c r="EY116" s="166" cm="1">
        <f t="array" aca="1" ref="EY116" ca="1">INDEX(i.rev,$K116,EY$15)</f>
        <v>0</v>
      </c>
      <c r="EZ116" s="168">
        <f t="shared" ca="1" si="297"/>
        <v>0</v>
      </c>
      <c r="FA116" s="166" cm="1">
        <f t="array" aca="1" ref="FA116" ca="1">INDEX(i.rev,$K116,FA$15)</f>
        <v>1</v>
      </c>
      <c r="FB116" s="168">
        <f t="shared" ca="1" si="388"/>
        <v>0</v>
      </c>
      <c r="FC116" s="168">
        <f t="shared" ca="1" si="388"/>
        <v>0</v>
      </c>
      <c r="FD116" s="168">
        <f t="shared" ca="1" si="388"/>
        <v>0</v>
      </c>
      <c r="FE116" s="168">
        <f t="shared" ca="1" si="388"/>
        <v>0</v>
      </c>
      <c r="FF116" s="168">
        <f t="shared" ca="1" si="388"/>
        <v>0</v>
      </c>
      <c r="FG116" s="168">
        <f t="shared" ca="1" si="388"/>
        <v>0</v>
      </c>
      <c r="FH116" s="168">
        <f t="shared" ca="1" si="388"/>
        <v>0</v>
      </c>
      <c r="FI116" s="10">
        <f t="shared" ref="FI116:FI119" si="389">FI115+0.15</f>
        <v>0.44999999999999996</v>
      </c>
      <c r="FJ116" s="168" t="str">
        <f t="shared" ca="1" si="363"/>
        <v>-</v>
      </c>
      <c r="FK116" s="168" t="str">
        <f t="shared" ca="1" si="363"/>
        <v>-</v>
      </c>
      <c r="FL116" s="168" t="str">
        <f t="shared" ca="1" si="363"/>
        <v>-</v>
      </c>
      <c r="FM116" s="168" t="str">
        <f t="shared" ca="1" si="363"/>
        <v>-</v>
      </c>
      <c r="FN116" s="166">
        <f t="shared" si="376"/>
        <v>44.999999999999993</v>
      </c>
      <c r="FO116" s="166" t="b">
        <f t="shared" si="374"/>
        <v>0</v>
      </c>
      <c r="FP116" s="166" t="b">
        <f t="shared" si="374"/>
        <v>0</v>
      </c>
      <c r="FQ116" s="166" t="b">
        <f t="shared" si="374"/>
        <v>1</v>
      </c>
      <c r="FR116" s="168">
        <f t="shared" ca="1" si="388"/>
        <v>0</v>
      </c>
      <c r="FS116" s="166">
        <f t="shared" ca="1" si="224"/>
        <v>1</v>
      </c>
      <c r="FT116" s="166">
        <f t="shared" ca="1" si="224"/>
        <v>1</v>
      </c>
      <c r="FU116" s="168" t="str">
        <f t="shared" ca="1" si="385"/>
        <v>-</v>
      </c>
      <c r="FV116" s="168" t="str">
        <f t="shared" ca="1" si="385"/>
        <v>-</v>
      </c>
      <c r="FW116" s="168" t="str">
        <f t="shared" ca="1" si="385"/>
        <v>-</v>
      </c>
      <c r="FX116" s="168" t="str">
        <f t="shared" ca="1" si="385"/>
        <v>-</v>
      </c>
      <c r="FY116" s="168" t="str">
        <f t="shared" ca="1" si="385"/>
        <v>-</v>
      </c>
      <c r="FZ116" s="168" t="str">
        <f t="shared" ca="1" si="385"/>
        <v>-</v>
      </c>
      <c r="GA116" s="168" t="str">
        <f t="shared" ca="1" si="385"/>
        <v>-</v>
      </c>
      <c r="GB116" s="168" t="str">
        <f t="shared" ca="1" si="385"/>
        <v>-</v>
      </c>
      <c r="GC116" s="168" t="str">
        <f t="shared" ca="1" si="385"/>
        <v>-</v>
      </c>
      <c r="GD116" s="168" t="b">
        <f t="shared" ca="1" si="385"/>
        <v>1</v>
      </c>
      <c r="GE116" s="168" t="str">
        <f t="shared" ca="1" si="385"/>
        <v>-</v>
      </c>
      <c r="GF116" s="168" t="str">
        <f t="shared" ca="1" si="385"/>
        <v>-</v>
      </c>
      <c r="GG116" s="168" t="str">
        <f t="shared" ca="1" si="385"/>
        <v>-</v>
      </c>
      <c r="GH116" s="168" t="str">
        <f t="shared" ca="1" si="385"/>
        <v>-</v>
      </c>
      <c r="GI116" s="168" t="str">
        <f t="shared" ca="1" si="385"/>
        <v>-</v>
      </c>
      <c r="GJ116" s="168" t="str">
        <f t="shared" ca="1" si="385"/>
        <v>-</v>
      </c>
      <c r="GK116" s="168" t="str">
        <f t="shared" ca="1" si="386"/>
        <v>-</v>
      </c>
      <c r="GL116" s="168" t="str">
        <f t="shared" ca="1" si="386"/>
        <v>-</v>
      </c>
      <c r="GM116" s="168" t="str">
        <f t="shared" ca="1" si="386"/>
        <v>-</v>
      </c>
      <c r="GN116" s="168" t="str">
        <f t="shared" ca="1" si="386"/>
        <v>-</v>
      </c>
      <c r="GO116" s="168" t="str">
        <f t="shared" ca="1" si="386"/>
        <v>-</v>
      </c>
      <c r="GP116" s="168" t="str">
        <f t="shared" ca="1" si="386"/>
        <v>-</v>
      </c>
      <c r="GQ116" s="168" t="str">
        <f t="shared" ca="1" si="386"/>
        <v>-</v>
      </c>
      <c r="GR116" s="168" t="str">
        <f t="shared" ca="1" si="386"/>
        <v>-</v>
      </c>
      <c r="GS116" s="168">
        <f t="shared" ca="1" si="386"/>
        <v>500</v>
      </c>
      <c r="GT116" s="168">
        <f t="shared" ca="1" si="386"/>
        <v>500</v>
      </c>
      <c r="GU116" s="168" t="str">
        <f t="shared" ca="1" si="386"/>
        <v>-</v>
      </c>
      <c r="GV116" s="168" t="str">
        <f t="shared" ca="1" si="386"/>
        <v>-</v>
      </c>
      <c r="GW116" s="168" t="str">
        <f t="shared" ca="1" si="386"/>
        <v>-</v>
      </c>
      <c r="GX116" s="193" t="b">
        <v>1</v>
      </c>
      <c r="GY116" s="193">
        <v>0</v>
      </c>
      <c r="GZ116" s="193">
        <v>30</v>
      </c>
      <c r="HA116" s="193">
        <v>30</v>
      </c>
      <c r="HB116" s="193">
        <v>0</v>
      </c>
      <c r="HC116" s="193">
        <v>0</v>
      </c>
      <c r="HD116" s="193">
        <v>30</v>
      </c>
      <c r="HE116" s="193">
        <v>0</v>
      </c>
      <c r="HF116" s="193">
        <v>0</v>
      </c>
      <c r="HG116" s="193">
        <v>30</v>
      </c>
      <c r="HH116" s="193">
        <v>30</v>
      </c>
      <c r="HI116" s="193">
        <v>0</v>
      </c>
      <c r="HJ116" s="193">
        <v>0</v>
      </c>
      <c r="HK116" s="193">
        <v>0</v>
      </c>
      <c r="HL116" s="193">
        <v>0</v>
      </c>
      <c r="HM116" s="193">
        <v>0</v>
      </c>
      <c r="HN116" s="193">
        <v>131.36000000000001</v>
      </c>
      <c r="HO116" s="193">
        <v>0</v>
      </c>
      <c r="HP116" s="193">
        <v>131.36000000000001</v>
      </c>
      <c r="HQ116" s="193">
        <v>131.36000000000001</v>
      </c>
      <c r="HR116" s="193">
        <v>0</v>
      </c>
      <c r="HS116" s="193">
        <v>131.36000000000001</v>
      </c>
      <c r="HT116" s="193">
        <v>131.36000000000001</v>
      </c>
      <c r="HU116" s="193">
        <v>0</v>
      </c>
      <c r="HV116" s="193">
        <v>0</v>
      </c>
      <c r="HW116" s="193">
        <v>131.36000000000001</v>
      </c>
      <c r="HX116" s="193">
        <v>131.36000000000001</v>
      </c>
      <c r="HY116" s="193">
        <v>89.55</v>
      </c>
      <c r="HZ116" s="193">
        <v>131.36000000000001</v>
      </c>
      <c r="IA116" s="193">
        <v>89.55</v>
      </c>
      <c r="IB116" s="193">
        <v>150</v>
      </c>
      <c r="IC116" s="193">
        <v>150</v>
      </c>
      <c r="ID116" s="193">
        <v>0</v>
      </c>
      <c r="IE116" s="193">
        <v>0</v>
      </c>
      <c r="IF116" s="193">
        <v>150</v>
      </c>
      <c r="IG116" s="193">
        <v>0</v>
      </c>
      <c r="IH116" s="193">
        <v>0</v>
      </c>
      <c r="II116" s="193">
        <v>150</v>
      </c>
      <c r="IJ116" s="193">
        <v>150</v>
      </c>
      <c r="IK116" s="193">
        <v>0</v>
      </c>
      <c r="IL116" s="193">
        <v>0</v>
      </c>
      <c r="IM116" s="193">
        <v>0</v>
      </c>
      <c r="IN116" s="193">
        <v>0</v>
      </c>
      <c r="IO116" s="193">
        <v>0</v>
      </c>
      <c r="IP116" s="193">
        <v>0</v>
      </c>
      <c r="IQ116" s="193">
        <v>0</v>
      </c>
      <c r="IR116" s="193">
        <v>0</v>
      </c>
      <c r="IS116" s="193">
        <v>0</v>
      </c>
      <c r="IT116" s="193">
        <v>0</v>
      </c>
      <c r="IU116" s="193">
        <v>0</v>
      </c>
      <c r="IV116" s="193">
        <v>0</v>
      </c>
      <c r="IW116" s="193">
        <v>0</v>
      </c>
      <c r="IX116" s="193">
        <v>0</v>
      </c>
      <c r="IY116" s="193">
        <v>0</v>
      </c>
      <c r="IZ116" s="10"/>
      <c r="JA116" s="166">
        <f t="shared" ca="1" si="229"/>
        <v>4.4999999999999998E-2</v>
      </c>
      <c r="JB116" s="166">
        <f t="shared" ca="1" si="230"/>
        <v>4.4999999999999998E-2</v>
      </c>
      <c r="JC116" s="168">
        <f t="shared" ca="1" si="380"/>
        <v>1</v>
      </c>
      <c r="JD116" s="168">
        <f t="shared" ca="1" si="380"/>
        <v>0</v>
      </c>
      <c r="JE116" s="168">
        <f t="shared" ca="1" si="380"/>
        <v>1</v>
      </c>
      <c r="JF116" s="168">
        <f t="shared" ca="1" si="380"/>
        <v>1</v>
      </c>
      <c r="JG116" s="168">
        <f t="shared" ca="1" si="380"/>
        <v>0</v>
      </c>
      <c r="JH116" s="199">
        <v>50</v>
      </c>
      <c r="JI116" s="199">
        <v>50</v>
      </c>
      <c r="JJ116" s="199">
        <v>50</v>
      </c>
      <c r="JK116" s="199">
        <v>50</v>
      </c>
      <c r="JL116" s="166">
        <f t="shared" ca="1" si="299"/>
        <v>1</v>
      </c>
      <c r="JM116" s="166">
        <f t="shared" ca="1" si="300"/>
        <v>1</v>
      </c>
      <c r="JN116" s="166">
        <f t="shared" ca="1" si="301"/>
        <v>1</v>
      </c>
      <c r="JO116" s="166">
        <f t="shared" ca="1" si="232"/>
        <v>1</v>
      </c>
      <c r="JP116" s="166">
        <f t="shared" ca="1" si="232"/>
        <v>1</v>
      </c>
      <c r="JQ116" s="168">
        <f t="shared" ca="1" si="380"/>
        <v>1</v>
      </c>
      <c r="JR116" s="10"/>
      <c r="JS116" s="168">
        <f t="shared" ca="1" si="380"/>
        <v>1</v>
      </c>
      <c r="JT116" s="166">
        <f t="shared" ca="1" si="233"/>
        <v>1</v>
      </c>
      <c r="JU116" s="168">
        <f t="shared" ca="1" si="380"/>
        <v>1</v>
      </c>
      <c r="JV116" s="168">
        <f t="shared" ca="1" si="380"/>
        <v>1</v>
      </c>
      <c r="JW116" s="168">
        <f t="shared" ca="1" si="380"/>
        <v>1</v>
      </c>
      <c r="JX116" s="168">
        <f t="shared" ca="1" si="380"/>
        <v>1</v>
      </c>
      <c r="JY116" s="168">
        <f t="shared" ca="1" si="380"/>
        <v>1</v>
      </c>
      <c r="JZ116" s="168">
        <f t="shared" ca="1" si="380"/>
        <v>1</v>
      </c>
      <c r="KA116" s="166">
        <f t="shared" ca="1" si="234"/>
        <v>1</v>
      </c>
      <c r="KB116" s="166">
        <f t="shared" ca="1" si="235"/>
        <v>1</v>
      </c>
      <c r="KC116" s="166">
        <f t="shared" ca="1" si="236"/>
        <v>1</v>
      </c>
      <c r="KD116" s="166" t="str">
        <f t="shared" ca="1" si="237"/>
        <v>-</v>
      </c>
      <c r="KE116" s="166" t="str">
        <f t="shared" ca="1" si="238"/>
        <v>-</v>
      </c>
      <c r="KF116" s="166" t="str">
        <f t="shared" ca="1" si="239"/>
        <v>-</v>
      </c>
      <c r="KG116" s="166" t="b">
        <f t="shared" ca="1" si="240"/>
        <v>0</v>
      </c>
      <c r="KH116" s="168">
        <f t="shared" ca="1" si="380"/>
        <v>0</v>
      </c>
      <c r="KI116" s="27">
        <v>0</v>
      </c>
    </row>
    <row r="117" spans="1:295" s="148" customFormat="1" outlineLevel="1">
      <c r="A117" s="126">
        <f t="shared" si="350"/>
        <v>112</v>
      </c>
      <c r="B117" s="126">
        <f t="shared" si="292"/>
        <v>13</v>
      </c>
      <c r="C117" s="148">
        <v>105</v>
      </c>
      <c r="D117" s="148" t="s">
        <v>884</v>
      </c>
      <c r="E117" s="148" t="b">
        <v>1</v>
      </c>
      <c r="F117" s="148" t="b">
        <v>0</v>
      </c>
      <c r="G117" s="148" t="b">
        <f t="shared" si="365"/>
        <v>1</v>
      </c>
      <c r="H117" s="144">
        <v>3</v>
      </c>
      <c r="I117" s="32">
        <v>2</v>
      </c>
      <c r="J117" s="144">
        <f t="shared" ca="1" si="369"/>
        <v>1</v>
      </c>
      <c r="K117" s="144">
        <f t="shared" ca="1" si="369"/>
        <v>1</v>
      </c>
      <c r="L117" s="144">
        <f t="shared" ca="1" si="369"/>
        <v>1</v>
      </c>
      <c r="M117" s="144">
        <f t="shared" ca="1" si="369"/>
        <v>1</v>
      </c>
      <c r="N117" s="144">
        <f t="shared" ca="1" si="369"/>
        <v>1</v>
      </c>
      <c r="O117" s="144">
        <f t="shared" ca="1" si="369"/>
        <v>1</v>
      </c>
      <c r="P117" s="144">
        <f t="shared" ca="1" si="369"/>
        <v>1</v>
      </c>
      <c r="Q117" s="144">
        <f t="shared" ca="1" si="369"/>
        <v>1</v>
      </c>
      <c r="R117" s="144">
        <f t="shared" ca="1" si="369"/>
        <v>2</v>
      </c>
      <c r="S117" s="144">
        <f t="shared" ca="1" si="369"/>
        <v>1</v>
      </c>
      <c r="T117" s="144">
        <f t="shared" ca="1" si="369"/>
        <v>1</v>
      </c>
      <c r="U117" s="144">
        <f t="shared" ca="1" si="369"/>
        <v>1</v>
      </c>
      <c r="V117" s="144">
        <f t="shared" ca="1" si="369"/>
        <v>1</v>
      </c>
      <c r="W117" s="144">
        <f t="shared" ca="1" si="369"/>
        <v>1</v>
      </c>
      <c r="X117" s="144">
        <f t="shared" ca="1" si="369"/>
        <v>1</v>
      </c>
      <c r="Y117" s="144">
        <f t="shared" ca="1" si="369"/>
        <v>1</v>
      </c>
      <c r="AA117" s="162" t="str" cm="1">
        <f t="array" aca="1" ref="AA117" ca="1">TEXT(LEFT(OFFSET(AA117,-1,0),5)+1,"00000")&amp;MID(OFFSET(AA117,-1,0),6,FIND(" ",OFFSET(AA117,-1,0),7)-5)
&amp;INDEX(DataMaster!$B$10:$B$12,$I117)&amp;IF($J117=1,""," Risk"&amp;INDEX(i.risk_aversion,$J117,1))&amp;IF($K117=1,""," REV"&amp;INDEX(DataMaster!$B$54:$B$58,$K117))&amp;IF($L117=1,""," Minroe"&amp;INDEX(minroe,$L117))&amp;IF($M117=1,""," Overdraw"&amp;INDEX(overdraw,$M117))
&amp;IF($N117=1,""," Mach"&amp;INDEX(i.mach_option,$N117))
&amp;IF($O117=1,""," Interest"&amp;INDEX(i.interest_rate,$O117))&amp;IF($P117=1,""," Opp cost"&amp;INDEX(i.opp_cost_capital,$P117))&amp;IF($Q117=1,""," Casual_ub"&amp;INDEX(i.casual_ub,$Q117))&amp;IF($R117=1,""," Cropgraze"&amp;INDEX(i.cropgraze_inc,$R117))
&amp;IF($S117=1,""," Yield"&amp;INDEX(i.all_rot_yield,$S117))&amp;IF($T117=1,""," Pasture"&amp;INDEX(i.pasture_prod,$T117))&amp;IF($U117=1,""," Scan"&amp;INDEX(i.scan,$U117))
&amp;IF($JL117=1,""," WP"&amp;TEXT($JL117*100,"000p"))&amp;IF($JM117=1,""," MP"&amp;TEXT($JM117*100,"000p"))&amp;IF($JN117=1,""," GP"&amp;TEXT($JN117*100,"000p"))&amp;IF($JO117=1,""," Can"&amp;TEXT($JO117*100,"000p"))
&amp;" (F"&amp;3+IFERROR(1*$CH117,0)+IFERROR(1*$CI117,0)&amp;3-IFERROR(1*NOT($CK117),0)&amp;"N"&amp;$CP117&amp;$CQ117&amp;")"
&amp;IFERROR(" pas%"&amp;FK117/2130*100,"")&amp;IFERROR(" SR "&amp;FM117/1,"")&amp;IFERROR(" Sup "&amp;FN117/1,"")&amp;IF(JH117=50," 50 percentile prices","")&amp;IFERROR(" Min_sale_age_"&amp;GV117/1,"")&amp;IF($GX117=TRUE," Rot_constrained","")</f>
        <v>612950032 DSP CropgrazeFALSE (F33N11) Sup 60 50 percentile prices Rot_constrained</v>
      </c>
      <c r="AB117" s="10" t="str">
        <f ca="1">IF(COUNTIF(AA$5:AA117,AA117)=1,"-","Dup")</f>
        <v>-</v>
      </c>
      <c r="AC117" s="10"/>
      <c r="AD117" s="167" t="b">
        <v>0</v>
      </c>
      <c r="AE117" s="167" t="b">
        <v>0</v>
      </c>
      <c r="AF117" s="167" t="b">
        <v>0</v>
      </c>
      <c r="AG117" s="167" t="b">
        <v>0</v>
      </c>
      <c r="AH117" s="167" t="b">
        <v>0</v>
      </c>
      <c r="AI117" s="167" t="b">
        <v>1</v>
      </c>
      <c r="AJ117" s="10"/>
      <c r="AK117" s="166" t="b">
        <f t="shared" si="379"/>
        <v>0</v>
      </c>
      <c r="AL117" s="166" t="str">
        <f t="shared" si="379"/>
        <v>-</v>
      </c>
      <c r="AM117" s="166" t="b">
        <f t="shared" si="379"/>
        <v>0</v>
      </c>
      <c r="AN117" s="166" t="b">
        <f t="shared" si="379"/>
        <v>1</v>
      </c>
      <c r="AO117" s="166" t="b">
        <f t="shared" si="379"/>
        <v>0</v>
      </c>
      <c r="AP117" s="166" t="b">
        <f t="shared" si="379"/>
        <v>0</v>
      </c>
      <c r="AQ117" s="166">
        <f t="shared" ca="1" si="215"/>
        <v>0</v>
      </c>
      <c r="AR117" s="166" t="b">
        <f t="shared" ca="1" si="371"/>
        <v>0</v>
      </c>
      <c r="AS117" s="166" t="b">
        <f t="shared" ca="1" si="371"/>
        <v>0</v>
      </c>
      <c r="AT117" s="166" t="str">
        <f t="shared" ca="1" si="371"/>
        <v>-</v>
      </c>
      <c r="AU117" s="166" t="str">
        <f t="shared" ca="1" si="371"/>
        <v>-</v>
      </c>
      <c r="AV117" s="166" t="str">
        <f t="shared" ca="1" si="371"/>
        <v>-</v>
      </c>
      <c r="AW117" s="10"/>
      <c r="AX117" s="166" t="b">
        <f t="shared" si="217"/>
        <v>1</v>
      </c>
      <c r="AY117" s="168" t="b">
        <f t="shared" ca="1" si="372"/>
        <v>1</v>
      </c>
      <c r="AZ117" s="168" t="b">
        <f t="shared" ca="1" si="372"/>
        <v>1</v>
      </c>
      <c r="BA117" s="167">
        <f t="shared" si="261"/>
        <v>3208</v>
      </c>
      <c r="BB117" s="168" t="str">
        <f t="shared" ca="1" si="372"/>
        <v>-</v>
      </c>
      <c r="BC117" s="168" t="str">
        <f t="shared" ca="1" si="372"/>
        <v>-</v>
      </c>
      <c r="BD117" s="168" t="str">
        <f t="shared" ca="1" si="372"/>
        <v>-</v>
      </c>
      <c r="BE117" s="168" t="str">
        <f t="shared" ca="1" si="372"/>
        <v>-</v>
      </c>
      <c r="BF117" s="168" t="str">
        <f t="shared" ca="1" si="372"/>
        <v>-</v>
      </c>
      <c r="BG117" s="168">
        <f t="shared" ca="1" si="372"/>
        <v>1</v>
      </c>
      <c r="BH117" s="168">
        <f t="shared" ca="1" si="372"/>
        <v>1</v>
      </c>
      <c r="BI117" s="168" t="str">
        <f t="shared" ca="1" si="372"/>
        <v>-</v>
      </c>
      <c r="BJ117" s="168" t="str">
        <f t="shared" ca="1" si="372"/>
        <v>-</v>
      </c>
      <c r="BK117" s="10"/>
      <c r="BL117" s="168" t="str">
        <f t="shared" ca="1" si="372"/>
        <v>-</v>
      </c>
      <c r="BM117" s="168" t="str">
        <f t="shared" ca="1" si="372"/>
        <v>-</v>
      </c>
      <c r="BN117" s="168" t="str">
        <f t="shared" ca="1" si="372"/>
        <v>-</v>
      </c>
      <c r="BO117" s="168" t="str">
        <f t="shared" ca="1" si="372"/>
        <v>-</v>
      </c>
      <c r="BP117" s="168" t="str">
        <f t="shared" ca="1" si="372"/>
        <v>-</v>
      </c>
      <c r="BQ117" s="168" t="str">
        <f t="shared" ca="1" si="372"/>
        <v>-</v>
      </c>
      <c r="BR117" s="168" t="str">
        <f t="shared" ca="1" si="372"/>
        <v>-</v>
      </c>
      <c r="BS117" s="168" t="str">
        <f t="shared" ca="1" si="372"/>
        <v>-</v>
      </c>
      <c r="BT117" s="168" t="str">
        <f t="shared" ca="1" si="372"/>
        <v>-</v>
      </c>
      <c r="BU117" s="168" t="str">
        <f t="shared" ca="1" si="372"/>
        <v>-</v>
      </c>
      <c r="BV117" s="168" t="str">
        <f t="shared" ca="1" si="372"/>
        <v>-</v>
      </c>
      <c r="BW117" s="166" t="str" cm="1">
        <f t="array" aca="1" ref="BW117" ca="1">INDEX(i.rev,$K117,BW$15)</f>
        <v>-</v>
      </c>
      <c r="BX117" s="166" t="str" cm="1">
        <f t="array" aca="1" ref="BX117" ca="1">INDEX(i.rev,$K117,BX$15)</f>
        <v>-</v>
      </c>
      <c r="BY117" s="166" t="str" cm="1">
        <f t="array" aca="1" ref="BY117" ca="1">INDEX(i.rev,$K117,BY$15)</f>
        <v>-</v>
      </c>
      <c r="BZ117" s="166" t="str" cm="1">
        <f t="array" aca="1" ref="BZ117" ca="1">INDEX(i.rev,$K117,BZ$15)</f>
        <v>-</v>
      </c>
      <c r="CA117" s="166" t="str" cm="1">
        <f t="array" aca="1" ref="CA117" ca="1">INDEX(i.rev,$K117,CA$15)</f>
        <v>-</v>
      </c>
      <c r="CB117" s="166" t="str" cm="1">
        <f t="array" aca="1" ref="CB117" ca="1">INDEX(i.rev,$K117,CB$15)</f>
        <v>-</v>
      </c>
      <c r="CC117" s="166" t="str" cm="1">
        <f t="array" aca="1" ref="CC117" ca="1">INDEX(i.rev,$K117,CC$15)</f>
        <v>-</v>
      </c>
      <c r="CD117" s="166" t="str" cm="1">
        <f t="array" aca="1" ref="CD117" ca="1">INDEX(i.rev,$K117,CD$15)</f>
        <v>-</v>
      </c>
      <c r="CE117" s="166" t="str" cm="1">
        <f t="array" aca="1" ref="CE117" ca="1">INDEX(i.rev,$K117,CE$15)</f>
        <v>-</v>
      </c>
      <c r="CF117" s="166" t="str" cm="1">
        <f t="array" aca="1" ref="CF117" ca="1">INDEX(i.rev,$K117,CF$15)</f>
        <v>-</v>
      </c>
      <c r="CG117" s="10"/>
      <c r="CH117" s="168" t="str">
        <f t="shared" ca="1" si="387"/>
        <v>-</v>
      </c>
      <c r="CI117" s="168" t="str">
        <f t="shared" ca="1" si="387"/>
        <v>-</v>
      </c>
      <c r="CJ117" s="168" t="str">
        <f t="shared" ca="1" si="387"/>
        <v>-</v>
      </c>
      <c r="CK117" s="168" t="str">
        <f t="shared" ca="1" si="387"/>
        <v>-</v>
      </c>
      <c r="CL117" s="168" t="str">
        <f t="shared" ca="1" si="387"/>
        <v>-</v>
      </c>
      <c r="CM117" s="168" t="str">
        <f t="shared" ca="1" si="387"/>
        <v>-</v>
      </c>
      <c r="CN117" s="168" t="str">
        <f t="shared" ca="1" si="387"/>
        <v>-</v>
      </c>
      <c r="CO117" s="168" t="str">
        <f t="shared" ca="1" si="387"/>
        <v>-</v>
      </c>
      <c r="CP117" s="168">
        <f t="shared" ca="1" si="387"/>
        <v>1</v>
      </c>
      <c r="CQ117" s="168">
        <f t="shared" ca="1" si="387"/>
        <v>1</v>
      </c>
      <c r="CR117" s="168">
        <f t="shared" ca="1" si="387"/>
        <v>0</v>
      </c>
      <c r="CS117" s="168" t="str">
        <f t="shared" ca="1" si="387"/>
        <v>-</v>
      </c>
      <c r="CT117" s="168" t="str">
        <f t="shared" ca="1" si="387"/>
        <v>-</v>
      </c>
      <c r="CU117" s="168" t="str">
        <f t="shared" ca="1" si="387"/>
        <v>-</v>
      </c>
      <c r="CV117" s="168" t="str">
        <f t="shared" ca="1" si="387"/>
        <v>-</v>
      </c>
      <c r="CW117" s="168" t="str">
        <f t="shared" ca="1" si="387"/>
        <v>-</v>
      </c>
      <c r="CX117" s="168" t="str">
        <f t="shared" ca="1" si="383"/>
        <v>-</v>
      </c>
      <c r="CY117" s="168" t="str">
        <f t="shared" ca="1" si="383"/>
        <v>-</v>
      </c>
      <c r="CZ117" s="168">
        <f t="shared" ca="1" si="383"/>
        <v>0</v>
      </c>
      <c r="DA117" s="168" t="str">
        <f t="shared" ca="1" si="383"/>
        <v>-</v>
      </c>
      <c r="DB117" s="168" t="str">
        <f t="shared" ca="1" si="383"/>
        <v>-</v>
      </c>
      <c r="DC117" s="168" t="str">
        <f t="shared" ca="1" si="383"/>
        <v>-</v>
      </c>
      <c r="DD117" s="168" t="str">
        <f t="shared" ca="1" si="383"/>
        <v>-</v>
      </c>
      <c r="DE117" s="168" t="str">
        <f t="shared" ca="1" si="383"/>
        <v>-</v>
      </c>
      <c r="DF117" s="168">
        <f t="shared" ca="1" si="383"/>
        <v>0</v>
      </c>
      <c r="DG117" s="168">
        <f t="shared" ca="1" si="383"/>
        <v>0</v>
      </c>
      <c r="DH117" s="168">
        <f t="shared" ca="1" si="383"/>
        <v>0</v>
      </c>
      <c r="DI117" s="168">
        <f t="shared" ca="1" si="383"/>
        <v>0</v>
      </c>
      <c r="DJ117" s="168">
        <f t="shared" ca="1" si="383"/>
        <v>0</v>
      </c>
      <c r="DK117" s="168">
        <f t="shared" ca="1" si="383"/>
        <v>0</v>
      </c>
      <c r="DL117" s="168">
        <f t="shared" ca="1" si="383"/>
        <v>0</v>
      </c>
      <c r="DM117" s="168" t="str">
        <f t="shared" ca="1" si="381"/>
        <v>-</v>
      </c>
      <c r="DN117" s="168" t="str">
        <f t="shared" ca="1" si="381"/>
        <v>-</v>
      </c>
      <c r="DO117" s="168" t="str">
        <f t="shared" ca="1" si="381"/>
        <v>-</v>
      </c>
      <c r="DP117" s="168" t="str">
        <f t="shared" ca="1" si="381"/>
        <v>-</v>
      </c>
      <c r="DQ117" s="168" t="str">
        <f t="shared" ca="1" si="381"/>
        <v>-</v>
      </c>
      <c r="DR117" s="168" t="str">
        <f t="shared" ca="1" si="381"/>
        <v>-</v>
      </c>
      <c r="DS117" s="168" t="str">
        <f t="shared" ca="1" si="381"/>
        <v>-</v>
      </c>
      <c r="DT117" s="168" t="str">
        <f t="shared" ca="1" si="381"/>
        <v>-</v>
      </c>
      <c r="DU117" s="168" t="str">
        <f t="shared" ca="1" si="381"/>
        <v>-</v>
      </c>
      <c r="DV117" s="168" t="str">
        <f t="shared" ca="1" si="381"/>
        <v>-</v>
      </c>
      <c r="DW117" s="168" t="str">
        <f t="shared" ca="1" si="381"/>
        <v>-</v>
      </c>
      <c r="DX117" s="10"/>
      <c r="DY117" s="168">
        <f t="shared" ca="1" si="381"/>
        <v>1</v>
      </c>
      <c r="DZ117" s="168" t="str">
        <f t="shared" ca="1" si="381"/>
        <v>-</v>
      </c>
      <c r="EA117" s="168" t="str">
        <f t="shared" ca="1" si="381"/>
        <v>-</v>
      </c>
      <c r="EB117" s="168" t="str">
        <f t="shared" ca="1" si="381"/>
        <v>-</v>
      </c>
      <c r="EC117" s="168" t="str">
        <f t="shared" ca="1" si="381"/>
        <v>-</v>
      </c>
      <c r="ED117" s="168" t="b">
        <f t="shared" ca="1" si="381"/>
        <v>0</v>
      </c>
      <c r="EE117" s="168" t="str">
        <f t="shared" ca="1" si="381"/>
        <v>-</v>
      </c>
      <c r="EF117" s="168">
        <f t="shared" ca="1" si="381"/>
        <v>0</v>
      </c>
      <c r="EG117" s="168" t="str">
        <f t="shared" ca="1" si="381"/>
        <v>-</v>
      </c>
      <c r="EH117" s="166" cm="1">
        <f t="array" aca="1" ref="EH117" ca="1">INDEX(i.rev,$K117,EH$15)</f>
        <v>1</v>
      </c>
      <c r="EI117" s="168">
        <f t="shared" ca="1" si="373"/>
        <v>0</v>
      </c>
      <c r="EJ117" s="168">
        <f t="shared" ca="1" si="373"/>
        <v>1</v>
      </c>
      <c r="EK117" s="168">
        <f t="shared" ca="1" si="373"/>
        <v>0</v>
      </c>
      <c r="EL117" s="168">
        <f t="shared" ca="1" si="373"/>
        <v>1</v>
      </c>
      <c r="EM117" s="168">
        <f t="shared" ca="1" si="373"/>
        <v>1</v>
      </c>
      <c r="EN117" s="168">
        <f t="shared" ca="1" si="373"/>
        <v>1</v>
      </c>
      <c r="EO117" s="168">
        <f t="shared" ca="1" si="373"/>
        <v>0</v>
      </c>
      <c r="EP117" s="168">
        <f t="shared" ca="1" si="373"/>
        <v>0</v>
      </c>
      <c r="EQ117" s="168">
        <f t="shared" ca="1" si="373"/>
        <v>0</v>
      </c>
      <c r="ER117" s="168">
        <f t="shared" ca="1" si="373"/>
        <v>0</v>
      </c>
      <c r="ES117" s="168">
        <f t="shared" ca="1" si="373"/>
        <v>0</v>
      </c>
      <c r="ET117" s="168">
        <f t="shared" ca="1" si="373"/>
        <v>0</v>
      </c>
      <c r="EU117" s="168">
        <f t="shared" ca="1" si="373"/>
        <v>0</v>
      </c>
      <c r="EV117" s="168">
        <f t="shared" ca="1" si="373"/>
        <v>0</v>
      </c>
      <c r="EW117" s="168">
        <f t="shared" ca="1" si="373"/>
        <v>0</v>
      </c>
      <c r="EX117" s="168">
        <f t="shared" ca="1" si="373"/>
        <v>0</v>
      </c>
      <c r="EY117" s="166" cm="1">
        <f t="array" aca="1" ref="EY117" ca="1">INDEX(i.rev,$K117,EY$15)</f>
        <v>0</v>
      </c>
      <c r="EZ117" s="168">
        <f t="shared" ca="1" si="297"/>
        <v>0</v>
      </c>
      <c r="FA117" s="166" cm="1">
        <f t="array" aca="1" ref="FA117" ca="1">INDEX(i.rev,$K117,FA$15)</f>
        <v>1</v>
      </c>
      <c r="FB117" s="168">
        <f t="shared" ca="1" si="388"/>
        <v>0</v>
      </c>
      <c r="FC117" s="168">
        <f t="shared" ca="1" si="388"/>
        <v>0</v>
      </c>
      <c r="FD117" s="168">
        <f t="shared" ca="1" si="388"/>
        <v>0</v>
      </c>
      <c r="FE117" s="168">
        <f t="shared" ca="1" si="388"/>
        <v>0</v>
      </c>
      <c r="FF117" s="168">
        <f t="shared" ca="1" si="388"/>
        <v>0</v>
      </c>
      <c r="FG117" s="168">
        <f t="shared" ca="1" si="388"/>
        <v>0</v>
      </c>
      <c r="FH117" s="168">
        <f t="shared" ca="1" si="388"/>
        <v>0</v>
      </c>
      <c r="FI117" s="10">
        <f t="shared" si="389"/>
        <v>0.6</v>
      </c>
      <c r="FJ117" s="168" t="str">
        <f t="shared" ca="1" si="363"/>
        <v>-</v>
      </c>
      <c r="FK117" s="168" t="str">
        <f t="shared" ca="1" si="363"/>
        <v>-</v>
      </c>
      <c r="FL117" s="168" t="str">
        <f t="shared" ca="1" si="363"/>
        <v>-</v>
      </c>
      <c r="FM117" s="168" t="str">
        <f t="shared" ca="1" si="363"/>
        <v>-</v>
      </c>
      <c r="FN117" s="166">
        <f t="shared" si="376"/>
        <v>60</v>
      </c>
      <c r="FO117" s="166" t="b">
        <f t="shared" si="374"/>
        <v>0</v>
      </c>
      <c r="FP117" s="166" t="b">
        <f t="shared" si="374"/>
        <v>0</v>
      </c>
      <c r="FQ117" s="166" t="b">
        <f t="shared" si="374"/>
        <v>1</v>
      </c>
      <c r="FR117" s="168">
        <f t="shared" ca="1" si="388"/>
        <v>0</v>
      </c>
      <c r="FS117" s="166">
        <f t="shared" ca="1" si="224"/>
        <v>1</v>
      </c>
      <c r="FT117" s="166">
        <f t="shared" ca="1" si="224"/>
        <v>1</v>
      </c>
      <c r="FU117" s="168" t="str">
        <f t="shared" ca="1" si="385"/>
        <v>-</v>
      </c>
      <c r="FV117" s="168" t="str">
        <f t="shared" ca="1" si="385"/>
        <v>-</v>
      </c>
      <c r="FW117" s="168" t="str">
        <f t="shared" ca="1" si="385"/>
        <v>-</v>
      </c>
      <c r="FX117" s="168" t="str">
        <f t="shared" ca="1" si="385"/>
        <v>-</v>
      </c>
      <c r="FY117" s="168" t="str">
        <f t="shared" ca="1" si="385"/>
        <v>-</v>
      </c>
      <c r="FZ117" s="168" t="str">
        <f t="shared" ca="1" si="385"/>
        <v>-</v>
      </c>
      <c r="GA117" s="168" t="str">
        <f t="shared" ca="1" si="385"/>
        <v>-</v>
      </c>
      <c r="GB117" s="168" t="str">
        <f t="shared" ca="1" si="385"/>
        <v>-</v>
      </c>
      <c r="GC117" s="168" t="str">
        <f t="shared" ca="1" si="385"/>
        <v>-</v>
      </c>
      <c r="GD117" s="168" t="b">
        <f t="shared" ca="1" si="385"/>
        <v>1</v>
      </c>
      <c r="GE117" s="168" t="str">
        <f t="shared" ca="1" si="385"/>
        <v>-</v>
      </c>
      <c r="GF117" s="168" t="str">
        <f t="shared" ca="1" si="385"/>
        <v>-</v>
      </c>
      <c r="GG117" s="168" t="str">
        <f t="shared" ca="1" si="385"/>
        <v>-</v>
      </c>
      <c r="GH117" s="168" t="str">
        <f t="shared" ca="1" si="385"/>
        <v>-</v>
      </c>
      <c r="GI117" s="168" t="str">
        <f t="shared" ca="1" si="385"/>
        <v>-</v>
      </c>
      <c r="GJ117" s="168" t="str">
        <f t="shared" ca="1" si="385"/>
        <v>-</v>
      </c>
      <c r="GK117" s="168" t="str">
        <f t="shared" ca="1" si="386"/>
        <v>-</v>
      </c>
      <c r="GL117" s="168" t="str">
        <f t="shared" ca="1" si="386"/>
        <v>-</v>
      </c>
      <c r="GM117" s="168" t="str">
        <f t="shared" ca="1" si="386"/>
        <v>-</v>
      </c>
      <c r="GN117" s="168" t="str">
        <f t="shared" ca="1" si="386"/>
        <v>-</v>
      </c>
      <c r="GO117" s="168" t="str">
        <f t="shared" ca="1" si="386"/>
        <v>-</v>
      </c>
      <c r="GP117" s="168" t="str">
        <f t="shared" ca="1" si="386"/>
        <v>-</v>
      </c>
      <c r="GQ117" s="168" t="str">
        <f t="shared" ca="1" si="386"/>
        <v>-</v>
      </c>
      <c r="GR117" s="168" t="str">
        <f t="shared" ca="1" si="386"/>
        <v>-</v>
      </c>
      <c r="GS117" s="168">
        <f t="shared" ca="1" si="386"/>
        <v>500</v>
      </c>
      <c r="GT117" s="168">
        <f t="shared" ca="1" si="386"/>
        <v>500</v>
      </c>
      <c r="GU117" s="168" t="str">
        <f t="shared" ca="1" si="386"/>
        <v>-</v>
      </c>
      <c r="GV117" s="168" t="str">
        <f t="shared" ca="1" si="386"/>
        <v>-</v>
      </c>
      <c r="GW117" s="168" t="str">
        <f t="shared" ca="1" si="386"/>
        <v>-</v>
      </c>
      <c r="GX117" s="193" t="b">
        <v>1</v>
      </c>
      <c r="GY117" s="193">
        <v>0</v>
      </c>
      <c r="GZ117" s="193">
        <v>30</v>
      </c>
      <c r="HA117" s="193">
        <v>30</v>
      </c>
      <c r="HB117" s="193">
        <v>0</v>
      </c>
      <c r="HC117" s="193">
        <v>0</v>
      </c>
      <c r="HD117" s="193">
        <v>30</v>
      </c>
      <c r="HE117" s="193">
        <v>0</v>
      </c>
      <c r="HF117" s="193">
        <v>0</v>
      </c>
      <c r="HG117" s="193">
        <v>30</v>
      </c>
      <c r="HH117" s="193">
        <v>30</v>
      </c>
      <c r="HI117" s="193">
        <v>0</v>
      </c>
      <c r="HJ117" s="193">
        <v>0</v>
      </c>
      <c r="HK117" s="193">
        <v>0</v>
      </c>
      <c r="HL117" s="193">
        <v>0</v>
      </c>
      <c r="HM117" s="193">
        <v>0</v>
      </c>
      <c r="HN117" s="193">
        <v>131.36000000000001</v>
      </c>
      <c r="HO117" s="193">
        <v>0</v>
      </c>
      <c r="HP117" s="193">
        <v>131.36000000000001</v>
      </c>
      <c r="HQ117" s="193">
        <v>131.36000000000001</v>
      </c>
      <c r="HR117" s="193">
        <v>0</v>
      </c>
      <c r="HS117" s="193">
        <v>131.36000000000001</v>
      </c>
      <c r="HT117" s="193">
        <v>131.36000000000001</v>
      </c>
      <c r="HU117" s="193">
        <v>0</v>
      </c>
      <c r="HV117" s="193">
        <v>0</v>
      </c>
      <c r="HW117" s="193">
        <v>131.36000000000001</v>
      </c>
      <c r="HX117" s="193">
        <v>131.36000000000001</v>
      </c>
      <c r="HY117" s="193">
        <v>89.55</v>
      </c>
      <c r="HZ117" s="193">
        <v>131.36000000000001</v>
      </c>
      <c r="IA117" s="193">
        <v>89.55</v>
      </c>
      <c r="IB117" s="193">
        <v>150</v>
      </c>
      <c r="IC117" s="193">
        <v>150</v>
      </c>
      <c r="ID117" s="193">
        <v>0</v>
      </c>
      <c r="IE117" s="193">
        <v>0</v>
      </c>
      <c r="IF117" s="193">
        <v>150</v>
      </c>
      <c r="IG117" s="193">
        <v>0</v>
      </c>
      <c r="IH117" s="193">
        <v>0</v>
      </c>
      <c r="II117" s="193">
        <v>150</v>
      </c>
      <c r="IJ117" s="193">
        <v>150</v>
      </c>
      <c r="IK117" s="193">
        <v>0</v>
      </c>
      <c r="IL117" s="193">
        <v>0</v>
      </c>
      <c r="IM117" s="193">
        <v>0</v>
      </c>
      <c r="IN117" s="193">
        <v>0</v>
      </c>
      <c r="IO117" s="193">
        <v>0</v>
      </c>
      <c r="IP117" s="193">
        <v>0</v>
      </c>
      <c r="IQ117" s="193">
        <v>0</v>
      </c>
      <c r="IR117" s="193">
        <v>0</v>
      </c>
      <c r="IS117" s="193">
        <v>0</v>
      </c>
      <c r="IT117" s="193">
        <v>0</v>
      </c>
      <c r="IU117" s="193">
        <v>0</v>
      </c>
      <c r="IV117" s="193">
        <v>0</v>
      </c>
      <c r="IW117" s="193">
        <v>0</v>
      </c>
      <c r="IX117" s="193">
        <v>0</v>
      </c>
      <c r="IY117" s="193">
        <v>0</v>
      </c>
      <c r="IZ117" s="10"/>
      <c r="JA117" s="166">
        <f t="shared" ca="1" si="229"/>
        <v>4.4999999999999998E-2</v>
      </c>
      <c r="JB117" s="166">
        <f t="shared" ca="1" si="230"/>
        <v>4.4999999999999998E-2</v>
      </c>
      <c r="JC117" s="168">
        <f t="shared" ca="1" si="380"/>
        <v>1</v>
      </c>
      <c r="JD117" s="168">
        <f t="shared" ca="1" si="380"/>
        <v>0</v>
      </c>
      <c r="JE117" s="168">
        <f t="shared" ca="1" si="380"/>
        <v>1</v>
      </c>
      <c r="JF117" s="168">
        <f t="shared" ca="1" si="380"/>
        <v>1</v>
      </c>
      <c r="JG117" s="168">
        <f t="shared" ca="1" si="380"/>
        <v>0</v>
      </c>
      <c r="JH117" s="199">
        <v>50</v>
      </c>
      <c r="JI117" s="199">
        <v>50</v>
      </c>
      <c r="JJ117" s="199">
        <v>50</v>
      </c>
      <c r="JK117" s="199">
        <v>50</v>
      </c>
      <c r="JL117" s="166">
        <f t="shared" ca="1" si="299"/>
        <v>1</v>
      </c>
      <c r="JM117" s="166">
        <f t="shared" ca="1" si="300"/>
        <v>1</v>
      </c>
      <c r="JN117" s="166">
        <f t="shared" ca="1" si="301"/>
        <v>1</v>
      </c>
      <c r="JO117" s="166">
        <f t="shared" ca="1" si="232"/>
        <v>1</v>
      </c>
      <c r="JP117" s="166">
        <f t="shared" ca="1" si="232"/>
        <v>1</v>
      </c>
      <c r="JQ117" s="168">
        <f t="shared" ca="1" si="380"/>
        <v>1</v>
      </c>
      <c r="JR117" s="10"/>
      <c r="JS117" s="168">
        <f t="shared" ca="1" si="380"/>
        <v>1</v>
      </c>
      <c r="JT117" s="166">
        <f t="shared" ca="1" si="233"/>
        <v>1</v>
      </c>
      <c r="JU117" s="168">
        <f t="shared" ca="1" si="380"/>
        <v>1</v>
      </c>
      <c r="JV117" s="168">
        <f t="shared" ca="1" si="380"/>
        <v>1</v>
      </c>
      <c r="JW117" s="168">
        <f t="shared" ca="1" si="380"/>
        <v>1</v>
      </c>
      <c r="JX117" s="168">
        <f t="shared" ca="1" si="380"/>
        <v>1</v>
      </c>
      <c r="JY117" s="168">
        <f t="shared" ca="1" si="380"/>
        <v>1</v>
      </c>
      <c r="JZ117" s="168">
        <f t="shared" ca="1" si="380"/>
        <v>1</v>
      </c>
      <c r="KA117" s="166">
        <f t="shared" ca="1" si="234"/>
        <v>1</v>
      </c>
      <c r="KB117" s="166">
        <f t="shared" ca="1" si="235"/>
        <v>1</v>
      </c>
      <c r="KC117" s="166">
        <f t="shared" ca="1" si="236"/>
        <v>1</v>
      </c>
      <c r="KD117" s="166" t="str">
        <f t="shared" ca="1" si="237"/>
        <v>-</v>
      </c>
      <c r="KE117" s="166" t="str">
        <f t="shared" ca="1" si="238"/>
        <v>-</v>
      </c>
      <c r="KF117" s="166" t="str">
        <f t="shared" ca="1" si="239"/>
        <v>-</v>
      </c>
      <c r="KG117" s="166" t="b">
        <f t="shared" ca="1" si="240"/>
        <v>0</v>
      </c>
      <c r="KH117" s="168">
        <f t="shared" ca="1" si="380"/>
        <v>0</v>
      </c>
      <c r="KI117" s="27">
        <v>0</v>
      </c>
    </row>
    <row r="118" spans="1:295" s="148" customFormat="1" outlineLevel="1">
      <c r="A118" s="126">
        <f t="shared" si="350"/>
        <v>113</v>
      </c>
      <c r="B118" s="126">
        <f t="shared" si="292"/>
        <v>13</v>
      </c>
      <c r="C118" s="148">
        <v>105</v>
      </c>
      <c r="D118" s="148" t="s">
        <v>884</v>
      </c>
      <c r="E118" s="148" t="b">
        <v>1</v>
      </c>
      <c r="F118" s="148" t="b">
        <v>0</v>
      </c>
      <c r="G118" s="148" t="b">
        <f t="shared" si="365"/>
        <v>1</v>
      </c>
      <c r="H118" s="144">
        <v>3</v>
      </c>
      <c r="I118" s="32">
        <v>2</v>
      </c>
      <c r="J118" s="144">
        <f t="shared" ca="1" si="369"/>
        <v>1</v>
      </c>
      <c r="K118" s="144">
        <f t="shared" ca="1" si="369"/>
        <v>1</v>
      </c>
      <c r="L118" s="144">
        <f t="shared" ca="1" si="369"/>
        <v>1</v>
      </c>
      <c r="M118" s="144">
        <f t="shared" ca="1" si="369"/>
        <v>1</v>
      </c>
      <c r="N118" s="144">
        <f t="shared" ca="1" si="369"/>
        <v>1</v>
      </c>
      <c r="O118" s="144">
        <f t="shared" ca="1" si="369"/>
        <v>1</v>
      </c>
      <c r="P118" s="144">
        <f t="shared" ca="1" si="369"/>
        <v>1</v>
      </c>
      <c r="Q118" s="144">
        <f t="shared" ca="1" si="369"/>
        <v>1</v>
      </c>
      <c r="R118" s="144">
        <f t="shared" ca="1" si="369"/>
        <v>2</v>
      </c>
      <c r="S118" s="144">
        <f t="shared" ca="1" si="369"/>
        <v>1</v>
      </c>
      <c r="T118" s="144">
        <f t="shared" ca="1" si="369"/>
        <v>1</v>
      </c>
      <c r="U118" s="144">
        <f t="shared" ca="1" si="369"/>
        <v>1</v>
      </c>
      <c r="V118" s="144">
        <f t="shared" ca="1" si="369"/>
        <v>1</v>
      </c>
      <c r="W118" s="144">
        <f t="shared" ca="1" si="369"/>
        <v>1</v>
      </c>
      <c r="X118" s="144">
        <f t="shared" ca="1" si="369"/>
        <v>1</v>
      </c>
      <c r="Y118" s="144">
        <f t="shared" ca="1" si="369"/>
        <v>1</v>
      </c>
      <c r="AA118" s="162" t="str" cm="1">
        <f t="array" aca="1" ref="AA118" ca="1">TEXT(LEFT(OFFSET(AA118,-1,0),5)+1,"00000")&amp;MID(OFFSET(AA118,-1,0),6,FIND(" ",OFFSET(AA118,-1,0),7)-5)
&amp;INDEX(DataMaster!$B$10:$B$12,$I118)&amp;IF($J118=1,""," Risk"&amp;INDEX(i.risk_aversion,$J118,1))&amp;IF($K118=1,""," REV"&amp;INDEX(DataMaster!$B$54:$B$58,$K118))&amp;IF($L118=1,""," Minroe"&amp;INDEX(minroe,$L118))&amp;IF($M118=1,""," Overdraw"&amp;INDEX(overdraw,$M118))
&amp;IF($N118=1,""," Mach"&amp;INDEX(i.mach_option,$N118))
&amp;IF($O118=1,""," Interest"&amp;INDEX(i.interest_rate,$O118))&amp;IF($P118=1,""," Opp cost"&amp;INDEX(i.opp_cost_capital,$P118))&amp;IF($Q118=1,""," Casual_ub"&amp;INDEX(i.casual_ub,$Q118))&amp;IF($R118=1,""," Cropgraze"&amp;INDEX(i.cropgraze_inc,$R118))
&amp;IF($S118=1,""," Yield"&amp;INDEX(i.all_rot_yield,$S118))&amp;IF($T118=1,""," Pasture"&amp;INDEX(i.pasture_prod,$T118))&amp;IF($U118=1,""," Scan"&amp;INDEX(i.scan,$U118))
&amp;IF($JL118=1,""," WP"&amp;TEXT($JL118*100,"000p"))&amp;IF($JM118=1,""," MP"&amp;TEXT($JM118*100,"000p"))&amp;IF($JN118=1,""," GP"&amp;TEXT($JN118*100,"000p"))&amp;IF($JO118=1,""," Can"&amp;TEXT($JO118*100,"000p"))
&amp;" (F"&amp;3+IFERROR(1*$CH118,0)+IFERROR(1*$CI118,0)&amp;3-IFERROR(1*NOT($CK118),0)&amp;"N"&amp;$CP118&amp;$CQ118&amp;")"
&amp;IFERROR(" pas%"&amp;FK118/2130*100,"")&amp;IFERROR(" SR "&amp;FM118/1,"")&amp;IFERROR(" Sup "&amp;FN118/1,"")&amp;IF(JH118=50," 50 percentile prices","")&amp;IFERROR(" Min_sale_age_"&amp;GV118/1,"")&amp;IF($GX118=TRUE," Rot_constrained","")</f>
        <v>612960032 DSP CropgrazeFALSE (F33N11) Sup 75 50 percentile prices Rot_constrained</v>
      </c>
      <c r="AB118" s="10" t="str">
        <f ca="1">IF(COUNTIF(AA$5:AA118,AA118)=1,"-","Dup")</f>
        <v>-</v>
      </c>
      <c r="AC118" s="10"/>
      <c r="AD118" s="167" t="b">
        <v>0</v>
      </c>
      <c r="AE118" s="167" t="b">
        <v>0</v>
      </c>
      <c r="AF118" s="167" t="b">
        <v>0</v>
      </c>
      <c r="AG118" s="167" t="b">
        <v>0</v>
      </c>
      <c r="AH118" s="167" t="b">
        <v>0</v>
      </c>
      <c r="AI118" s="167" t="b">
        <v>1</v>
      </c>
      <c r="AJ118" s="10"/>
      <c r="AK118" s="166" t="b">
        <f t="shared" si="379"/>
        <v>0</v>
      </c>
      <c r="AL118" s="166" t="str">
        <f t="shared" si="379"/>
        <v>-</v>
      </c>
      <c r="AM118" s="166" t="b">
        <f t="shared" si="379"/>
        <v>0</v>
      </c>
      <c r="AN118" s="166" t="b">
        <f t="shared" si="379"/>
        <v>1</v>
      </c>
      <c r="AO118" s="166" t="b">
        <f t="shared" si="379"/>
        <v>0</v>
      </c>
      <c r="AP118" s="166" t="b">
        <f t="shared" si="379"/>
        <v>0</v>
      </c>
      <c r="AQ118" s="166">
        <f t="shared" ca="1" si="215"/>
        <v>0</v>
      </c>
      <c r="AR118" s="166" t="b">
        <f t="shared" ca="1" si="371"/>
        <v>0</v>
      </c>
      <c r="AS118" s="166" t="b">
        <f t="shared" ca="1" si="371"/>
        <v>0</v>
      </c>
      <c r="AT118" s="166" t="str">
        <f t="shared" ca="1" si="371"/>
        <v>-</v>
      </c>
      <c r="AU118" s="166" t="str">
        <f t="shared" ca="1" si="371"/>
        <v>-</v>
      </c>
      <c r="AV118" s="166" t="str">
        <f t="shared" ca="1" si="371"/>
        <v>-</v>
      </c>
      <c r="AW118" s="10"/>
      <c r="AX118" s="166" t="b">
        <f t="shared" si="217"/>
        <v>1</v>
      </c>
      <c r="AY118" s="168" t="b">
        <f t="shared" ca="1" si="372"/>
        <v>1</v>
      </c>
      <c r="AZ118" s="168" t="b">
        <f t="shared" ca="1" si="372"/>
        <v>1</v>
      </c>
      <c r="BA118" s="167">
        <f t="shared" si="261"/>
        <v>3208</v>
      </c>
      <c r="BB118" s="168" t="str">
        <f t="shared" ca="1" si="372"/>
        <v>-</v>
      </c>
      <c r="BC118" s="168" t="str">
        <f t="shared" ca="1" si="372"/>
        <v>-</v>
      </c>
      <c r="BD118" s="168" t="str">
        <f t="shared" ca="1" si="372"/>
        <v>-</v>
      </c>
      <c r="BE118" s="168" t="str">
        <f t="shared" ca="1" si="372"/>
        <v>-</v>
      </c>
      <c r="BF118" s="168" t="str">
        <f t="shared" ca="1" si="372"/>
        <v>-</v>
      </c>
      <c r="BG118" s="168">
        <f t="shared" ca="1" si="372"/>
        <v>1</v>
      </c>
      <c r="BH118" s="168">
        <f t="shared" ca="1" si="372"/>
        <v>1</v>
      </c>
      <c r="BI118" s="168" t="str">
        <f t="shared" ca="1" si="372"/>
        <v>-</v>
      </c>
      <c r="BJ118" s="168" t="str">
        <f t="shared" ca="1" si="372"/>
        <v>-</v>
      </c>
      <c r="BK118" s="10"/>
      <c r="BL118" s="168" t="str">
        <f t="shared" ca="1" si="372"/>
        <v>-</v>
      </c>
      <c r="BM118" s="168" t="str">
        <f t="shared" ca="1" si="372"/>
        <v>-</v>
      </c>
      <c r="BN118" s="168" t="str">
        <f t="shared" ca="1" si="372"/>
        <v>-</v>
      </c>
      <c r="BO118" s="168" t="str">
        <f t="shared" ca="1" si="372"/>
        <v>-</v>
      </c>
      <c r="BP118" s="168" t="str">
        <f t="shared" ca="1" si="372"/>
        <v>-</v>
      </c>
      <c r="BQ118" s="168" t="str">
        <f t="shared" ca="1" si="372"/>
        <v>-</v>
      </c>
      <c r="BR118" s="168" t="str">
        <f t="shared" ca="1" si="372"/>
        <v>-</v>
      </c>
      <c r="BS118" s="168" t="str">
        <f t="shared" ca="1" si="372"/>
        <v>-</v>
      </c>
      <c r="BT118" s="168" t="str">
        <f t="shared" ca="1" si="372"/>
        <v>-</v>
      </c>
      <c r="BU118" s="168" t="str">
        <f t="shared" ca="1" si="372"/>
        <v>-</v>
      </c>
      <c r="BV118" s="168" t="str">
        <f t="shared" ca="1" si="372"/>
        <v>-</v>
      </c>
      <c r="BW118" s="166" t="str" cm="1">
        <f t="array" aca="1" ref="BW118" ca="1">INDEX(i.rev,$K118,BW$15)</f>
        <v>-</v>
      </c>
      <c r="BX118" s="166" t="str" cm="1">
        <f t="array" aca="1" ref="BX118" ca="1">INDEX(i.rev,$K118,BX$15)</f>
        <v>-</v>
      </c>
      <c r="BY118" s="166" t="str" cm="1">
        <f t="array" aca="1" ref="BY118" ca="1">INDEX(i.rev,$K118,BY$15)</f>
        <v>-</v>
      </c>
      <c r="BZ118" s="166" t="str" cm="1">
        <f t="array" aca="1" ref="BZ118" ca="1">INDEX(i.rev,$K118,BZ$15)</f>
        <v>-</v>
      </c>
      <c r="CA118" s="166" t="str" cm="1">
        <f t="array" aca="1" ref="CA118" ca="1">INDEX(i.rev,$K118,CA$15)</f>
        <v>-</v>
      </c>
      <c r="CB118" s="166" t="str" cm="1">
        <f t="array" aca="1" ref="CB118" ca="1">INDEX(i.rev,$K118,CB$15)</f>
        <v>-</v>
      </c>
      <c r="CC118" s="166" t="str" cm="1">
        <f t="array" aca="1" ref="CC118" ca="1">INDEX(i.rev,$K118,CC$15)</f>
        <v>-</v>
      </c>
      <c r="CD118" s="166" t="str" cm="1">
        <f t="array" aca="1" ref="CD118" ca="1">INDEX(i.rev,$K118,CD$15)</f>
        <v>-</v>
      </c>
      <c r="CE118" s="166" t="str" cm="1">
        <f t="array" aca="1" ref="CE118" ca="1">INDEX(i.rev,$K118,CE$15)</f>
        <v>-</v>
      </c>
      <c r="CF118" s="166" t="str" cm="1">
        <f t="array" aca="1" ref="CF118" ca="1">INDEX(i.rev,$K118,CF$15)</f>
        <v>-</v>
      </c>
      <c r="CG118" s="10"/>
      <c r="CH118" s="168" t="str">
        <f t="shared" ca="1" si="387"/>
        <v>-</v>
      </c>
      <c r="CI118" s="168" t="str">
        <f t="shared" ca="1" si="387"/>
        <v>-</v>
      </c>
      <c r="CJ118" s="168" t="str">
        <f t="shared" ca="1" si="387"/>
        <v>-</v>
      </c>
      <c r="CK118" s="168" t="str">
        <f t="shared" ca="1" si="387"/>
        <v>-</v>
      </c>
      <c r="CL118" s="168" t="str">
        <f t="shared" ca="1" si="387"/>
        <v>-</v>
      </c>
      <c r="CM118" s="168" t="str">
        <f t="shared" ca="1" si="387"/>
        <v>-</v>
      </c>
      <c r="CN118" s="168" t="str">
        <f t="shared" ca="1" si="387"/>
        <v>-</v>
      </c>
      <c r="CO118" s="168" t="str">
        <f t="shared" ca="1" si="387"/>
        <v>-</v>
      </c>
      <c r="CP118" s="168">
        <f t="shared" ca="1" si="387"/>
        <v>1</v>
      </c>
      <c r="CQ118" s="168">
        <f t="shared" ca="1" si="387"/>
        <v>1</v>
      </c>
      <c r="CR118" s="168">
        <f t="shared" ca="1" si="387"/>
        <v>0</v>
      </c>
      <c r="CS118" s="168" t="str">
        <f t="shared" ca="1" si="387"/>
        <v>-</v>
      </c>
      <c r="CT118" s="168" t="str">
        <f t="shared" ca="1" si="387"/>
        <v>-</v>
      </c>
      <c r="CU118" s="168" t="str">
        <f t="shared" ca="1" si="387"/>
        <v>-</v>
      </c>
      <c r="CV118" s="168" t="str">
        <f t="shared" ca="1" si="387"/>
        <v>-</v>
      </c>
      <c r="CW118" s="168" t="str">
        <f t="shared" ca="1" si="387"/>
        <v>-</v>
      </c>
      <c r="CX118" s="168" t="str">
        <f t="shared" ca="1" si="383"/>
        <v>-</v>
      </c>
      <c r="CY118" s="168" t="str">
        <f t="shared" ca="1" si="383"/>
        <v>-</v>
      </c>
      <c r="CZ118" s="168">
        <f t="shared" ca="1" si="383"/>
        <v>0</v>
      </c>
      <c r="DA118" s="168" t="str">
        <f t="shared" ca="1" si="383"/>
        <v>-</v>
      </c>
      <c r="DB118" s="168" t="str">
        <f t="shared" ca="1" si="383"/>
        <v>-</v>
      </c>
      <c r="DC118" s="168" t="str">
        <f t="shared" ca="1" si="383"/>
        <v>-</v>
      </c>
      <c r="DD118" s="168" t="str">
        <f t="shared" ca="1" si="383"/>
        <v>-</v>
      </c>
      <c r="DE118" s="168" t="str">
        <f t="shared" ca="1" si="383"/>
        <v>-</v>
      </c>
      <c r="DF118" s="168">
        <f t="shared" ca="1" si="383"/>
        <v>0</v>
      </c>
      <c r="DG118" s="168">
        <f t="shared" ca="1" si="383"/>
        <v>0</v>
      </c>
      <c r="DH118" s="168">
        <f t="shared" ca="1" si="383"/>
        <v>0</v>
      </c>
      <c r="DI118" s="168">
        <f t="shared" ca="1" si="383"/>
        <v>0</v>
      </c>
      <c r="DJ118" s="168">
        <f t="shared" ca="1" si="383"/>
        <v>0</v>
      </c>
      <c r="DK118" s="168">
        <f t="shared" ca="1" si="383"/>
        <v>0</v>
      </c>
      <c r="DL118" s="168">
        <f t="shared" ca="1" si="383"/>
        <v>0</v>
      </c>
      <c r="DM118" s="168" t="str">
        <f t="shared" ca="1" si="381"/>
        <v>-</v>
      </c>
      <c r="DN118" s="168" t="str">
        <f t="shared" ca="1" si="381"/>
        <v>-</v>
      </c>
      <c r="DO118" s="168" t="str">
        <f t="shared" ca="1" si="381"/>
        <v>-</v>
      </c>
      <c r="DP118" s="168" t="str">
        <f t="shared" ca="1" si="381"/>
        <v>-</v>
      </c>
      <c r="DQ118" s="168" t="str">
        <f t="shared" ca="1" si="381"/>
        <v>-</v>
      </c>
      <c r="DR118" s="168" t="str">
        <f t="shared" ca="1" si="381"/>
        <v>-</v>
      </c>
      <c r="DS118" s="168" t="str">
        <f t="shared" ca="1" si="381"/>
        <v>-</v>
      </c>
      <c r="DT118" s="168" t="str">
        <f t="shared" ca="1" si="381"/>
        <v>-</v>
      </c>
      <c r="DU118" s="168" t="str">
        <f t="shared" ca="1" si="381"/>
        <v>-</v>
      </c>
      <c r="DV118" s="168" t="str">
        <f t="shared" ca="1" si="381"/>
        <v>-</v>
      </c>
      <c r="DW118" s="168" t="str">
        <f t="shared" ca="1" si="381"/>
        <v>-</v>
      </c>
      <c r="DX118" s="10"/>
      <c r="DY118" s="168">
        <f t="shared" ca="1" si="381"/>
        <v>1</v>
      </c>
      <c r="DZ118" s="168" t="str">
        <f t="shared" ca="1" si="381"/>
        <v>-</v>
      </c>
      <c r="EA118" s="168" t="str">
        <f t="shared" ca="1" si="381"/>
        <v>-</v>
      </c>
      <c r="EB118" s="168" t="str">
        <f t="shared" ca="1" si="381"/>
        <v>-</v>
      </c>
      <c r="EC118" s="168" t="str">
        <f t="shared" ca="1" si="381"/>
        <v>-</v>
      </c>
      <c r="ED118" s="168" t="b">
        <f t="shared" ca="1" si="381"/>
        <v>0</v>
      </c>
      <c r="EE118" s="168" t="str">
        <f t="shared" ca="1" si="381"/>
        <v>-</v>
      </c>
      <c r="EF118" s="168">
        <f t="shared" ca="1" si="381"/>
        <v>0</v>
      </c>
      <c r="EG118" s="168" t="str">
        <f t="shared" ca="1" si="381"/>
        <v>-</v>
      </c>
      <c r="EH118" s="166" cm="1">
        <f t="array" aca="1" ref="EH118" ca="1">INDEX(i.rev,$K118,EH$15)</f>
        <v>1</v>
      </c>
      <c r="EI118" s="168">
        <f t="shared" ca="1" si="373"/>
        <v>0</v>
      </c>
      <c r="EJ118" s="168">
        <f t="shared" ca="1" si="373"/>
        <v>1</v>
      </c>
      <c r="EK118" s="168">
        <f t="shared" ca="1" si="373"/>
        <v>0</v>
      </c>
      <c r="EL118" s="168">
        <f t="shared" ca="1" si="373"/>
        <v>1</v>
      </c>
      <c r="EM118" s="168">
        <f t="shared" ca="1" si="373"/>
        <v>1</v>
      </c>
      <c r="EN118" s="168">
        <f t="shared" ca="1" si="373"/>
        <v>1</v>
      </c>
      <c r="EO118" s="168">
        <f t="shared" ca="1" si="373"/>
        <v>0</v>
      </c>
      <c r="EP118" s="168">
        <f t="shared" ca="1" si="373"/>
        <v>0</v>
      </c>
      <c r="EQ118" s="168">
        <f t="shared" ca="1" si="373"/>
        <v>0</v>
      </c>
      <c r="ER118" s="168">
        <f t="shared" ca="1" si="373"/>
        <v>0</v>
      </c>
      <c r="ES118" s="168">
        <f t="shared" ca="1" si="373"/>
        <v>0</v>
      </c>
      <c r="ET118" s="168">
        <f t="shared" ca="1" si="373"/>
        <v>0</v>
      </c>
      <c r="EU118" s="168">
        <f t="shared" ca="1" si="373"/>
        <v>0</v>
      </c>
      <c r="EV118" s="168">
        <f t="shared" ca="1" si="373"/>
        <v>0</v>
      </c>
      <c r="EW118" s="168">
        <f t="shared" ca="1" si="373"/>
        <v>0</v>
      </c>
      <c r="EX118" s="168">
        <f t="shared" ca="1" si="373"/>
        <v>0</v>
      </c>
      <c r="EY118" s="166" cm="1">
        <f t="array" aca="1" ref="EY118" ca="1">INDEX(i.rev,$K118,EY$15)</f>
        <v>0</v>
      </c>
      <c r="EZ118" s="168">
        <f t="shared" ca="1" si="297"/>
        <v>0</v>
      </c>
      <c r="FA118" s="166" cm="1">
        <f t="array" aca="1" ref="FA118" ca="1">INDEX(i.rev,$K118,FA$15)</f>
        <v>1</v>
      </c>
      <c r="FB118" s="168">
        <f t="shared" ca="1" si="388"/>
        <v>0</v>
      </c>
      <c r="FC118" s="168">
        <f t="shared" ca="1" si="388"/>
        <v>0</v>
      </c>
      <c r="FD118" s="168">
        <f t="shared" ca="1" si="388"/>
        <v>0</v>
      </c>
      <c r="FE118" s="168">
        <f t="shared" ca="1" si="388"/>
        <v>0</v>
      </c>
      <c r="FF118" s="168">
        <f t="shared" ca="1" si="388"/>
        <v>0</v>
      </c>
      <c r="FG118" s="168">
        <f t="shared" ca="1" si="388"/>
        <v>0</v>
      </c>
      <c r="FH118" s="168">
        <f t="shared" ca="1" si="388"/>
        <v>0</v>
      </c>
      <c r="FI118" s="10">
        <f t="shared" si="389"/>
        <v>0.75</v>
      </c>
      <c r="FJ118" s="168" t="str">
        <f t="shared" ca="1" si="363"/>
        <v>-</v>
      </c>
      <c r="FK118" s="168" t="str">
        <f t="shared" ca="1" si="363"/>
        <v>-</v>
      </c>
      <c r="FL118" s="168" t="str">
        <f t="shared" ca="1" si="363"/>
        <v>-</v>
      </c>
      <c r="FM118" s="168" t="str">
        <f t="shared" ca="1" si="363"/>
        <v>-</v>
      </c>
      <c r="FN118" s="166">
        <f t="shared" si="376"/>
        <v>75</v>
      </c>
      <c r="FO118" s="166" t="b">
        <f t="shared" si="374"/>
        <v>0</v>
      </c>
      <c r="FP118" s="166" t="b">
        <f t="shared" si="374"/>
        <v>0</v>
      </c>
      <c r="FQ118" s="166" t="b">
        <f t="shared" si="374"/>
        <v>1</v>
      </c>
      <c r="FR118" s="168">
        <f t="shared" ca="1" si="388"/>
        <v>0</v>
      </c>
      <c r="FS118" s="166">
        <f t="shared" ca="1" si="224"/>
        <v>1</v>
      </c>
      <c r="FT118" s="166">
        <f t="shared" ca="1" si="224"/>
        <v>1</v>
      </c>
      <c r="FU118" s="168" t="str">
        <f t="shared" ca="1" si="385"/>
        <v>-</v>
      </c>
      <c r="FV118" s="168" t="str">
        <f t="shared" ca="1" si="385"/>
        <v>-</v>
      </c>
      <c r="FW118" s="168" t="str">
        <f t="shared" ca="1" si="385"/>
        <v>-</v>
      </c>
      <c r="FX118" s="168" t="str">
        <f t="shared" ca="1" si="385"/>
        <v>-</v>
      </c>
      <c r="FY118" s="168" t="str">
        <f t="shared" ca="1" si="385"/>
        <v>-</v>
      </c>
      <c r="FZ118" s="168" t="str">
        <f t="shared" ca="1" si="385"/>
        <v>-</v>
      </c>
      <c r="GA118" s="168" t="str">
        <f t="shared" ca="1" si="385"/>
        <v>-</v>
      </c>
      <c r="GB118" s="168" t="str">
        <f t="shared" ca="1" si="385"/>
        <v>-</v>
      </c>
      <c r="GC118" s="168" t="str">
        <f t="shared" ca="1" si="385"/>
        <v>-</v>
      </c>
      <c r="GD118" s="168" t="b">
        <f t="shared" ca="1" si="385"/>
        <v>1</v>
      </c>
      <c r="GE118" s="168" t="str">
        <f t="shared" ca="1" si="385"/>
        <v>-</v>
      </c>
      <c r="GF118" s="168" t="str">
        <f t="shared" ca="1" si="385"/>
        <v>-</v>
      </c>
      <c r="GG118" s="168" t="str">
        <f t="shared" ca="1" si="385"/>
        <v>-</v>
      </c>
      <c r="GH118" s="168" t="str">
        <f t="shared" ca="1" si="385"/>
        <v>-</v>
      </c>
      <c r="GI118" s="168" t="str">
        <f t="shared" ca="1" si="385"/>
        <v>-</v>
      </c>
      <c r="GJ118" s="168" t="str">
        <f t="shared" ca="1" si="385"/>
        <v>-</v>
      </c>
      <c r="GK118" s="168" t="str">
        <f t="shared" ca="1" si="386"/>
        <v>-</v>
      </c>
      <c r="GL118" s="168" t="str">
        <f t="shared" ca="1" si="386"/>
        <v>-</v>
      </c>
      <c r="GM118" s="168" t="str">
        <f t="shared" ca="1" si="386"/>
        <v>-</v>
      </c>
      <c r="GN118" s="168" t="str">
        <f t="shared" ca="1" si="386"/>
        <v>-</v>
      </c>
      <c r="GO118" s="168" t="str">
        <f t="shared" ca="1" si="386"/>
        <v>-</v>
      </c>
      <c r="GP118" s="168" t="str">
        <f t="shared" ca="1" si="386"/>
        <v>-</v>
      </c>
      <c r="GQ118" s="168" t="str">
        <f t="shared" ca="1" si="386"/>
        <v>-</v>
      </c>
      <c r="GR118" s="168" t="str">
        <f t="shared" ca="1" si="386"/>
        <v>-</v>
      </c>
      <c r="GS118" s="168">
        <f t="shared" ca="1" si="386"/>
        <v>500</v>
      </c>
      <c r="GT118" s="168">
        <f t="shared" ca="1" si="386"/>
        <v>500</v>
      </c>
      <c r="GU118" s="168" t="str">
        <f t="shared" ca="1" si="386"/>
        <v>-</v>
      </c>
      <c r="GV118" s="168" t="str">
        <f t="shared" ca="1" si="386"/>
        <v>-</v>
      </c>
      <c r="GW118" s="168" t="str">
        <f t="shared" ca="1" si="386"/>
        <v>-</v>
      </c>
      <c r="GX118" s="193" t="b">
        <v>1</v>
      </c>
      <c r="GY118" s="193">
        <v>0</v>
      </c>
      <c r="GZ118" s="193">
        <v>30</v>
      </c>
      <c r="HA118" s="193">
        <v>30</v>
      </c>
      <c r="HB118" s="193">
        <v>0</v>
      </c>
      <c r="HC118" s="193">
        <v>0</v>
      </c>
      <c r="HD118" s="193">
        <v>30</v>
      </c>
      <c r="HE118" s="193">
        <v>0</v>
      </c>
      <c r="HF118" s="193">
        <v>0</v>
      </c>
      <c r="HG118" s="193">
        <v>30</v>
      </c>
      <c r="HH118" s="193">
        <v>30</v>
      </c>
      <c r="HI118" s="193">
        <v>0</v>
      </c>
      <c r="HJ118" s="193">
        <v>0</v>
      </c>
      <c r="HK118" s="193">
        <v>0</v>
      </c>
      <c r="HL118" s="193">
        <v>0</v>
      </c>
      <c r="HM118" s="193">
        <v>0</v>
      </c>
      <c r="HN118" s="193">
        <v>131.36000000000001</v>
      </c>
      <c r="HO118" s="193">
        <v>0</v>
      </c>
      <c r="HP118" s="193">
        <v>131.36000000000001</v>
      </c>
      <c r="HQ118" s="193">
        <v>131.36000000000001</v>
      </c>
      <c r="HR118" s="193">
        <v>0</v>
      </c>
      <c r="HS118" s="193">
        <v>131.36000000000001</v>
      </c>
      <c r="HT118" s="193">
        <v>131.36000000000001</v>
      </c>
      <c r="HU118" s="193">
        <v>0</v>
      </c>
      <c r="HV118" s="193">
        <v>0</v>
      </c>
      <c r="HW118" s="193">
        <v>131.36000000000001</v>
      </c>
      <c r="HX118" s="193">
        <v>131.36000000000001</v>
      </c>
      <c r="HY118" s="193">
        <v>89.55</v>
      </c>
      <c r="HZ118" s="193">
        <v>131.36000000000001</v>
      </c>
      <c r="IA118" s="193">
        <v>89.55</v>
      </c>
      <c r="IB118" s="193">
        <v>150</v>
      </c>
      <c r="IC118" s="193">
        <v>150</v>
      </c>
      <c r="ID118" s="193">
        <v>0</v>
      </c>
      <c r="IE118" s="193">
        <v>0</v>
      </c>
      <c r="IF118" s="193">
        <v>150</v>
      </c>
      <c r="IG118" s="193">
        <v>0</v>
      </c>
      <c r="IH118" s="193">
        <v>0</v>
      </c>
      <c r="II118" s="193">
        <v>150</v>
      </c>
      <c r="IJ118" s="193">
        <v>150</v>
      </c>
      <c r="IK118" s="193">
        <v>0</v>
      </c>
      <c r="IL118" s="193">
        <v>0</v>
      </c>
      <c r="IM118" s="193">
        <v>0</v>
      </c>
      <c r="IN118" s="193">
        <v>0</v>
      </c>
      <c r="IO118" s="193">
        <v>0</v>
      </c>
      <c r="IP118" s="193">
        <v>0</v>
      </c>
      <c r="IQ118" s="193">
        <v>0</v>
      </c>
      <c r="IR118" s="193">
        <v>0</v>
      </c>
      <c r="IS118" s="193">
        <v>0</v>
      </c>
      <c r="IT118" s="193">
        <v>0</v>
      </c>
      <c r="IU118" s="193">
        <v>0</v>
      </c>
      <c r="IV118" s="193">
        <v>0</v>
      </c>
      <c r="IW118" s="193">
        <v>0</v>
      </c>
      <c r="IX118" s="193">
        <v>0</v>
      </c>
      <c r="IY118" s="193">
        <v>0</v>
      </c>
      <c r="IZ118" s="10"/>
      <c r="JA118" s="166">
        <f t="shared" ca="1" si="229"/>
        <v>4.4999999999999998E-2</v>
      </c>
      <c r="JB118" s="166">
        <f t="shared" ca="1" si="230"/>
        <v>4.4999999999999998E-2</v>
      </c>
      <c r="JC118" s="168">
        <f t="shared" ca="1" si="380"/>
        <v>1</v>
      </c>
      <c r="JD118" s="168">
        <f t="shared" ca="1" si="380"/>
        <v>0</v>
      </c>
      <c r="JE118" s="168">
        <f t="shared" ca="1" si="380"/>
        <v>1</v>
      </c>
      <c r="JF118" s="168">
        <f t="shared" ca="1" si="380"/>
        <v>1</v>
      </c>
      <c r="JG118" s="168">
        <f t="shared" ca="1" si="380"/>
        <v>0</v>
      </c>
      <c r="JH118" s="199">
        <v>50</v>
      </c>
      <c r="JI118" s="199">
        <v>50</v>
      </c>
      <c r="JJ118" s="199">
        <v>50</v>
      </c>
      <c r="JK118" s="199">
        <v>50</v>
      </c>
      <c r="JL118" s="166">
        <f t="shared" ca="1" si="299"/>
        <v>1</v>
      </c>
      <c r="JM118" s="166">
        <f t="shared" ca="1" si="300"/>
        <v>1</v>
      </c>
      <c r="JN118" s="166">
        <f t="shared" ca="1" si="301"/>
        <v>1</v>
      </c>
      <c r="JO118" s="166">
        <f t="shared" ca="1" si="232"/>
        <v>1</v>
      </c>
      <c r="JP118" s="166">
        <f t="shared" ca="1" si="232"/>
        <v>1</v>
      </c>
      <c r="JQ118" s="168">
        <f t="shared" ca="1" si="380"/>
        <v>1</v>
      </c>
      <c r="JR118" s="10"/>
      <c r="JS118" s="168">
        <f t="shared" ca="1" si="380"/>
        <v>1</v>
      </c>
      <c r="JT118" s="166">
        <f t="shared" ca="1" si="233"/>
        <v>1</v>
      </c>
      <c r="JU118" s="168">
        <f t="shared" ca="1" si="380"/>
        <v>1</v>
      </c>
      <c r="JV118" s="168">
        <f t="shared" ca="1" si="380"/>
        <v>1</v>
      </c>
      <c r="JW118" s="168">
        <f t="shared" ca="1" si="380"/>
        <v>1</v>
      </c>
      <c r="JX118" s="168">
        <f t="shared" ca="1" si="380"/>
        <v>1</v>
      </c>
      <c r="JY118" s="168">
        <f t="shared" ca="1" si="380"/>
        <v>1</v>
      </c>
      <c r="JZ118" s="168">
        <f t="shared" ca="1" si="380"/>
        <v>1</v>
      </c>
      <c r="KA118" s="166">
        <f t="shared" ca="1" si="234"/>
        <v>1</v>
      </c>
      <c r="KB118" s="166">
        <f t="shared" ca="1" si="235"/>
        <v>1</v>
      </c>
      <c r="KC118" s="166">
        <f t="shared" ca="1" si="236"/>
        <v>1</v>
      </c>
      <c r="KD118" s="166" t="str">
        <f t="shared" ca="1" si="237"/>
        <v>-</v>
      </c>
      <c r="KE118" s="166" t="str">
        <f t="shared" ca="1" si="238"/>
        <v>-</v>
      </c>
      <c r="KF118" s="166" t="str">
        <f t="shared" ca="1" si="239"/>
        <v>-</v>
      </c>
      <c r="KG118" s="166" t="b">
        <f t="shared" ca="1" si="240"/>
        <v>0</v>
      </c>
      <c r="KH118" s="168">
        <f t="shared" ca="1" si="380"/>
        <v>0</v>
      </c>
      <c r="KI118" s="27">
        <v>0</v>
      </c>
    </row>
    <row r="119" spans="1:295" s="148" customFormat="1" outlineLevel="1">
      <c r="A119" s="126">
        <f t="shared" si="350"/>
        <v>114</v>
      </c>
      <c r="B119" s="126">
        <f t="shared" si="292"/>
        <v>13</v>
      </c>
      <c r="C119" s="148">
        <v>105</v>
      </c>
      <c r="D119" s="148" t="s">
        <v>884</v>
      </c>
      <c r="E119" s="148" t="b">
        <v>1</v>
      </c>
      <c r="F119" s="148" t="b">
        <v>0</v>
      </c>
      <c r="G119" s="148" t="b">
        <f t="shared" si="365"/>
        <v>1</v>
      </c>
      <c r="H119" s="144">
        <v>3</v>
      </c>
      <c r="I119" s="32">
        <v>2</v>
      </c>
      <c r="J119" s="144">
        <f t="shared" ca="1" si="369"/>
        <v>1</v>
      </c>
      <c r="K119" s="144">
        <f t="shared" ca="1" si="369"/>
        <v>1</v>
      </c>
      <c r="L119" s="144">
        <f t="shared" ca="1" si="369"/>
        <v>1</v>
      </c>
      <c r="M119" s="144">
        <f t="shared" ca="1" si="369"/>
        <v>1</v>
      </c>
      <c r="N119" s="144">
        <f t="shared" ca="1" si="369"/>
        <v>1</v>
      </c>
      <c r="O119" s="144">
        <f t="shared" ca="1" si="369"/>
        <v>1</v>
      </c>
      <c r="P119" s="144">
        <f t="shared" ca="1" si="369"/>
        <v>1</v>
      </c>
      <c r="Q119" s="144">
        <f t="shared" ca="1" si="369"/>
        <v>1</v>
      </c>
      <c r="R119" s="144">
        <f t="shared" ca="1" si="369"/>
        <v>2</v>
      </c>
      <c r="S119" s="144">
        <f t="shared" ca="1" si="369"/>
        <v>1</v>
      </c>
      <c r="T119" s="144">
        <f t="shared" ca="1" si="369"/>
        <v>1</v>
      </c>
      <c r="U119" s="144">
        <f t="shared" ca="1" si="369"/>
        <v>1</v>
      </c>
      <c r="V119" s="144">
        <f t="shared" ca="1" si="369"/>
        <v>1</v>
      </c>
      <c r="W119" s="144">
        <f t="shared" ca="1" si="369"/>
        <v>1</v>
      </c>
      <c r="X119" s="144">
        <f t="shared" ca="1" si="369"/>
        <v>1</v>
      </c>
      <c r="Y119" s="144">
        <f t="shared" ca="1" si="369"/>
        <v>1</v>
      </c>
      <c r="AA119" s="162" t="str" cm="1">
        <f t="array" aca="1" ref="AA119" ca="1">TEXT(LEFT(OFFSET(AA119,-1,0),5)+1,"00000")&amp;MID(OFFSET(AA119,-1,0),6,FIND(" ",OFFSET(AA119,-1,0),7)-5)
&amp;INDEX(DataMaster!$B$10:$B$12,$I119)&amp;IF($J119=1,""," Risk"&amp;INDEX(i.risk_aversion,$J119,1))&amp;IF($K119=1,""," REV"&amp;INDEX(DataMaster!$B$54:$B$58,$K119))&amp;IF($L119=1,""," Minroe"&amp;INDEX(minroe,$L119))&amp;IF($M119=1,""," Overdraw"&amp;INDEX(overdraw,$M119))
&amp;IF($N119=1,""," Mach"&amp;INDEX(i.mach_option,$N119))
&amp;IF($O119=1,""," Interest"&amp;INDEX(i.interest_rate,$O119))&amp;IF($P119=1,""," Opp cost"&amp;INDEX(i.opp_cost_capital,$P119))&amp;IF($Q119=1,""," Casual_ub"&amp;INDEX(i.casual_ub,$Q119))&amp;IF($R119=1,""," Cropgraze"&amp;INDEX(i.cropgraze_inc,$R119))
&amp;IF($S119=1,""," Yield"&amp;INDEX(i.all_rot_yield,$S119))&amp;IF($T119=1,""," Pasture"&amp;INDEX(i.pasture_prod,$T119))&amp;IF($U119=1,""," Scan"&amp;INDEX(i.scan,$U119))
&amp;IF($JL119=1,""," WP"&amp;TEXT($JL119*100,"000p"))&amp;IF($JM119=1,""," MP"&amp;TEXT($JM119*100,"000p"))&amp;IF($JN119=1,""," GP"&amp;TEXT($JN119*100,"000p"))&amp;IF($JO119=1,""," Can"&amp;TEXT($JO119*100,"000p"))
&amp;" (F"&amp;3+IFERROR(1*$CH119,0)+IFERROR(1*$CI119,0)&amp;3-IFERROR(1*NOT($CK119),0)&amp;"N"&amp;$CP119&amp;$CQ119&amp;")"
&amp;IFERROR(" pas%"&amp;FK119/2130*100,"")&amp;IFERROR(" SR "&amp;FM119/1,"")&amp;IFERROR(" Sup "&amp;FN119/1,"")&amp;IF(JH119=50," 50 percentile prices","")&amp;IFERROR(" Min_sale_age_"&amp;GV119/1,"")&amp;IF($GX119=TRUE," Rot_constrained","")</f>
        <v>612970032 DSP CropgrazeFALSE (F33N11) Sup 90 50 percentile prices Rot_constrained</v>
      </c>
      <c r="AB119" s="10" t="str">
        <f ca="1">IF(COUNTIF(AA$5:AA119,AA119)=1,"-","Dup")</f>
        <v>-</v>
      </c>
      <c r="AC119" s="10"/>
      <c r="AD119" s="167" t="b">
        <v>0</v>
      </c>
      <c r="AE119" s="167" t="b">
        <v>0</v>
      </c>
      <c r="AF119" s="167" t="b">
        <v>0</v>
      </c>
      <c r="AG119" s="167" t="b">
        <v>0</v>
      </c>
      <c r="AH119" s="167" t="b">
        <v>0</v>
      </c>
      <c r="AI119" s="167" t="b">
        <v>1</v>
      </c>
      <c r="AJ119" s="10"/>
      <c r="AK119" s="166" t="b">
        <f t="shared" si="379"/>
        <v>0</v>
      </c>
      <c r="AL119" s="166" t="str">
        <f t="shared" si="379"/>
        <v>-</v>
      </c>
      <c r="AM119" s="166" t="b">
        <f t="shared" si="379"/>
        <v>0</v>
      </c>
      <c r="AN119" s="166" t="b">
        <f t="shared" si="379"/>
        <v>1</v>
      </c>
      <c r="AO119" s="166" t="b">
        <f t="shared" si="379"/>
        <v>0</v>
      </c>
      <c r="AP119" s="166" t="b">
        <f t="shared" si="379"/>
        <v>0</v>
      </c>
      <c r="AQ119" s="166">
        <f t="shared" ca="1" si="215"/>
        <v>0</v>
      </c>
      <c r="AR119" s="166" t="b">
        <f t="shared" ca="1" si="371"/>
        <v>0</v>
      </c>
      <c r="AS119" s="166" t="b">
        <f t="shared" ca="1" si="371"/>
        <v>0</v>
      </c>
      <c r="AT119" s="166" t="str">
        <f t="shared" ca="1" si="371"/>
        <v>-</v>
      </c>
      <c r="AU119" s="166" t="str">
        <f t="shared" ca="1" si="371"/>
        <v>-</v>
      </c>
      <c r="AV119" s="166" t="str">
        <f t="shared" ca="1" si="371"/>
        <v>-</v>
      </c>
      <c r="AW119" s="10"/>
      <c r="AX119" s="166" t="b">
        <f t="shared" si="217"/>
        <v>1</v>
      </c>
      <c r="AY119" s="168" t="b">
        <f t="shared" ca="1" si="372"/>
        <v>1</v>
      </c>
      <c r="AZ119" s="168" t="b">
        <f t="shared" ca="1" si="372"/>
        <v>1</v>
      </c>
      <c r="BA119" s="167">
        <f t="shared" si="261"/>
        <v>3208</v>
      </c>
      <c r="BB119" s="168" t="str">
        <f t="shared" ca="1" si="372"/>
        <v>-</v>
      </c>
      <c r="BC119" s="168" t="str">
        <f t="shared" ca="1" si="372"/>
        <v>-</v>
      </c>
      <c r="BD119" s="168" t="str">
        <f t="shared" ca="1" si="372"/>
        <v>-</v>
      </c>
      <c r="BE119" s="168" t="str">
        <f t="shared" ca="1" si="372"/>
        <v>-</v>
      </c>
      <c r="BF119" s="168" t="str">
        <f t="shared" ca="1" si="372"/>
        <v>-</v>
      </c>
      <c r="BG119" s="168">
        <f t="shared" ca="1" si="372"/>
        <v>1</v>
      </c>
      <c r="BH119" s="168">
        <f t="shared" ca="1" si="372"/>
        <v>1</v>
      </c>
      <c r="BI119" s="168" t="str">
        <f t="shared" ca="1" si="372"/>
        <v>-</v>
      </c>
      <c r="BJ119" s="168" t="str">
        <f t="shared" ca="1" si="372"/>
        <v>-</v>
      </c>
      <c r="BK119" s="10"/>
      <c r="BL119" s="168" t="str">
        <f t="shared" ca="1" si="372"/>
        <v>-</v>
      </c>
      <c r="BM119" s="168" t="str">
        <f t="shared" ca="1" si="372"/>
        <v>-</v>
      </c>
      <c r="BN119" s="168" t="str">
        <f t="shared" ref="BN119:BV119" ca="1" si="390">OFFSET(BN$5,$B119,0)</f>
        <v>-</v>
      </c>
      <c r="BO119" s="168" t="str">
        <f t="shared" ca="1" si="390"/>
        <v>-</v>
      </c>
      <c r="BP119" s="168" t="str">
        <f t="shared" ca="1" si="390"/>
        <v>-</v>
      </c>
      <c r="BQ119" s="168" t="str">
        <f t="shared" ca="1" si="390"/>
        <v>-</v>
      </c>
      <c r="BR119" s="168" t="str">
        <f t="shared" ca="1" si="390"/>
        <v>-</v>
      </c>
      <c r="BS119" s="168" t="str">
        <f t="shared" ca="1" si="390"/>
        <v>-</v>
      </c>
      <c r="BT119" s="168" t="str">
        <f t="shared" ca="1" si="390"/>
        <v>-</v>
      </c>
      <c r="BU119" s="168" t="str">
        <f t="shared" ca="1" si="390"/>
        <v>-</v>
      </c>
      <c r="BV119" s="168" t="str">
        <f t="shared" ca="1" si="390"/>
        <v>-</v>
      </c>
      <c r="BW119" s="166" t="str" cm="1">
        <f t="array" aca="1" ref="BW119" ca="1">INDEX(i.rev,$K119,BW$15)</f>
        <v>-</v>
      </c>
      <c r="BX119" s="166" t="str" cm="1">
        <f t="array" aca="1" ref="BX119" ca="1">INDEX(i.rev,$K119,BX$15)</f>
        <v>-</v>
      </c>
      <c r="BY119" s="166" t="str" cm="1">
        <f t="array" aca="1" ref="BY119" ca="1">INDEX(i.rev,$K119,BY$15)</f>
        <v>-</v>
      </c>
      <c r="BZ119" s="166" t="str" cm="1">
        <f t="array" aca="1" ref="BZ119" ca="1">INDEX(i.rev,$K119,BZ$15)</f>
        <v>-</v>
      </c>
      <c r="CA119" s="166" t="str" cm="1">
        <f t="array" aca="1" ref="CA119" ca="1">INDEX(i.rev,$K119,CA$15)</f>
        <v>-</v>
      </c>
      <c r="CB119" s="166" t="str" cm="1">
        <f t="array" aca="1" ref="CB119" ca="1">INDEX(i.rev,$K119,CB$15)</f>
        <v>-</v>
      </c>
      <c r="CC119" s="166" t="str" cm="1">
        <f t="array" aca="1" ref="CC119" ca="1">INDEX(i.rev,$K119,CC$15)</f>
        <v>-</v>
      </c>
      <c r="CD119" s="166" t="str" cm="1">
        <f t="array" aca="1" ref="CD119" ca="1">INDEX(i.rev,$K119,CD$15)</f>
        <v>-</v>
      </c>
      <c r="CE119" s="166" t="str" cm="1">
        <f t="array" aca="1" ref="CE119" ca="1">INDEX(i.rev,$K119,CE$15)</f>
        <v>-</v>
      </c>
      <c r="CF119" s="166" t="str" cm="1">
        <f t="array" aca="1" ref="CF119" ca="1">INDEX(i.rev,$K119,CF$15)</f>
        <v>-</v>
      </c>
      <c r="CG119" s="10"/>
      <c r="CH119" s="168" t="str">
        <f t="shared" ca="1" si="387"/>
        <v>-</v>
      </c>
      <c r="CI119" s="168" t="str">
        <f t="shared" ca="1" si="387"/>
        <v>-</v>
      </c>
      <c r="CJ119" s="168" t="str">
        <f t="shared" ca="1" si="387"/>
        <v>-</v>
      </c>
      <c r="CK119" s="168" t="str">
        <f t="shared" ca="1" si="387"/>
        <v>-</v>
      </c>
      <c r="CL119" s="168" t="str">
        <f t="shared" ca="1" si="387"/>
        <v>-</v>
      </c>
      <c r="CM119" s="168" t="str">
        <f t="shared" ca="1" si="387"/>
        <v>-</v>
      </c>
      <c r="CN119" s="168" t="str">
        <f t="shared" ca="1" si="387"/>
        <v>-</v>
      </c>
      <c r="CO119" s="168" t="str">
        <f t="shared" ca="1" si="387"/>
        <v>-</v>
      </c>
      <c r="CP119" s="168">
        <f t="shared" ca="1" si="387"/>
        <v>1</v>
      </c>
      <c r="CQ119" s="168">
        <f t="shared" ca="1" si="387"/>
        <v>1</v>
      </c>
      <c r="CR119" s="168">
        <f t="shared" ca="1" si="387"/>
        <v>0</v>
      </c>
      <c r="CS119" s="168" t="str">
        <f t="shared" ca="1" si="387"/>
        <v>-</v>
      </c>
      <c r="CT119" s="168" t="str">
        <f t="shared" ca="1" si="387"/>
        <v>-</v>
      </c>
      <c r="CU119" s="168" t="str">
        <f t="shared" ca="1" si="387"/>
        <v>-</v>
      </c>
      <c r="CV119" s="168" t="str">
        <f t="shared" ca="1" si="387"/>
        <v>-</v>
      </c>
      <c r="CW119" s="168" t="str">
        <f t="shared" ca="1" si="387"/>
        <v>-</v>
      </c>
      <c r="CX119" s="168" t="str">
        <f t="shared" ca="1" si="383"/>
        <v>-</v>
      </c>
      <c r="CY119" s="168" t="str">
        <f t="shared" ca="1" si="383"/>
        <v>-</v>
      </c>
      <c r="CZ119" s="168">
        <f t="shared" ca="1" si="383"/>
        <v>0</v>
      </c>
      <c r="DA119" s="168" t="str">
        <f t="shared" ca="1" si="383"/>
        <v>-</v>
      </c>
      <c r="DB119" s="168" t="str">
        <f t="shared" ca="1" si="383"/>
        <v>-</v>
      </c>
      <c r="DC119" s="168" t="str">
        <f t="shared" ca="1" si="383"/>
        <v>-</v>
      </c>
      <c r="DD119" s="168" t="str">
        <f t="shared" ca="1" si="383"/>
        <v>-</v>
      </c>
      <c r="DE119" s="168" t="str">
        <f t="shared" ca="1" si="383"/>
        <v>-</v>
      </c>
      <c r="DF119" s="168">
        <f t="shared" ca="1" si="383"/>
        <v>0</v>
      </c>
      <c r="DG119" s="168">
        <f t="shared" ca="1" si="383"/>
        <v>0</v>
      </c>
      <c r="DH119" s="168">
        <f t="shared" ca="1" si="383"/>
        <v>0</v>
      </c>
      <c r="DI119" s="168">
        <f t="shared" ca="1" si="383"/>
        <v>0</v>
      </c>
      <c r="DJ119" s="168">
        <f t="shared" ca="1" si="383"/>
        <v>0</v>
      </c>
      <c r="DK119" s="168">
        <f t="shared" ca="1" si="383"/>
        <v>0</v>
      </c>
      <c r="DL119" s="168">
        <f t="shared" ca="1" si="383"/>
        <v>0</v>
      </c>
      <c r="DM119" s="168" t="str">
        <f t="shared" ca="1" si="381"/>
        <v>-</v>
      </c>
      <c r="DN119" s="168" t="str">
        <f t="shared" ca="1" si="381"/>
        <v>-</v>
      </c>
      <c r="DO119" s="168" t="str">
        <f t="shared" ca="1" si="381"/>
        <v>-</v>
      </c>
      <c r="DP119" s="168" t="str">
        <f t="shared" ca="1" si="381"/>
        <v>-</v>
      </c>
      <c r="DQ119" s="168" t="str">
        <f t="shared" ca="1" si="381"/>
        <v>-</v>
      </c>
      <c r="DR119" s="168" t="str">
        <f t="shared" ca="1" si="381"/>
        <v>-</v>
      </c>
      <c r="DS119" s="168" t="str">
        <f t="shared" ca="1" si="381"/>
        <v>-</v>
      </c>
      <c r="DT119" s="168" t="str">
        <f t="shared" ca="1" si="381"/>
        <v>-</v>
      </c>
      <c r="DU119" s="168" t="str">
        <f t="shared" ca="1" si="381"/>
        <v>-</v>
      </c>
      <c r="DV119" s="168" t="str">
        <f t="shared" ca="1" si="381"/>
        <v>-</v>
      </c>
      <c r="DW119" s="168" t="str">
        <f t="shared" ca="1" si="381"/>
        <v>-</v>
      </c>
      <c r="DX119" s="10"/>
      <c r="DY119" s="168">
        <f t="shared" ca="1" si="381"/>
        <v>1</v>
      </c>
      <c r="DZ119" s="168" t="str">
        <f t="shared" ca="1" si="381"/>
        <v>-</v>
      </c>
      <c r="EA119" s="168" t="str">
        <f t="shared" ca="1" si="381"/>
        <v>-</v>
      </c>
      <c r="EB119" s="168" t="str">
        <f t="shared" ca="1" si="381"/>
        <v>-</v>
      </c>
      <c r="EC119" s="168" t="str">
        <f t="shared" ca="1" si="381"/>
        <v>-</v>
      </c>
      <c r="ED119" s="168" t="b">
        <f t="shared" ca="1" si="381"/>
        <v>0</v>
      </c>
      <c r="EE119" s="168" t="str">
        <f t="shared" ca="1" si="381"/>
        <v>-</v>
      </c>
      <c r="EF119" s="168">
        <f t="shared" ca="1" si="381"/>
        <v>0</v>
      </c>
      <c r="EG119" s="168" t="str">
        <f t="shared" ca="1" si="381"/>
        <v>-</v>
      </c>
      <c r="EH119" s="166" cm="1">
        <f t="array" aca="1" ref="EH119" ca="1">INDEX(i.rev,$K119,EH$15)</f>
        <v>1</v>
      </c>
      <c r="EI119" s="168">
        <f t="shared" ca="1" si="373"/>
        <v>0</v>
      </c>
      <c r="EJ119" s="168">
        <f t="shared" ca="1" si="373"/>
        <v>1</v>
      </c>
      <c r="EK119" s="168">
        <f t="shared" ca="1" si="373"/>
        <v>0</v>
      </c>
      <c r="EL119" s="168">
        <f t="shared" ca="1" si="373"/>
        <v>1</v>
      </c>
      <c r="EM119" s="168">
        <f t="shared" ca="1" si="373"/>
        <v>1</v>
      </c>
      <c r="EN119" s="168">
        <f t="shared" ca="1" si="373"/>
        <v>1</v>
      </c>
      <c r="EO119" s="168">
        <f t="shared" ca="1" si="373"/>
        <v>0</v>
      </c>
      <c r="EP119" s="168">
        <f t="shared" ca="1" si="373"/>
        <v>0</v>
      </c>
      <c r="EQ119" s="168">
        <f t="shared" ca="1" si="373"/>
        <v>0</v>
      </c>
      <c r="ER119" s="168">
        <f t="shared" ca="1" si="373"/>
        <v>0</v>
      </c>
      <c r="ES119" s="168">
        <f t="shared" ca="1" si="373"/>
        <v>0</v>
      </c>
      <c r="ET119" s="168">
        <f t="shared" ca="1" si="373"/>
        <v>0</v>
      </c>
      <c r="EU119" s="168">
        <f t="shared" ca="1" si="373"/>
        <v>0</v>
      </c>
      <c r="EV119" s="168">
        <f t="shared" ca="1" si="373"/>
        <v>0</v>
      </c>
      <c r="EW119" s="168">
        <f t="shared" ca="1" si="373"/>
        <v>0</v>
      </c>
      <c r="EX119" s="168">
        <f t="shared" ca="1" si="373"/>
        <v>0</v>
      </c>
      <c r="EY119" s="166" cm="1">
        <f t="array" aca="1" ref="EY119" ca="1">INDEX(i.rev,$K119,EY$15)</f>
        <v>0</v>
      </c>
      <c r="EZ119" s="168">
        <f t="shared" ca="1" si="297"/>
        <v>0</v>
      </c>
      <c r="FA119" s="166" cm="1">
        <f t="array" aca="1" ref="FA119" ca="1">INDEX(i.rev,$K119,FA$15)</f>
        <v>1</v>
      </c>
      <c r="FB119" s="168">
        <f t="shared" ca="1" si="388"/>
        <v>0</v>
      </c>
      <c r="FC119" s="168">
        <f t="shared" ca="1" si="388"/>
        <v>0</v>
      </c>
      <c r="FD119" s="168">
        <f t="shared" ca="1" si="388"/>
        <v>0</v>
      </c>
      <c r="FE119" s="168">
        <f t="shared" ca="1" si="388"/>
        <v>0</v>
      </c>
      <c r="FF119" s="168">
        <f t="shared" ca="1" si="388"/>
        <v>0</v>
      </c>
      <c r="FG119" s="168">
        <f t="shared" ca="1" si="388"/>
        <v>0</v>
      </c>
      <c r="FH119" s="168">
        <f t="shared" ca="1" si="388"/>
        <v>0</v>
      </c>
      <c r="FI119" s="10">
        <f t="shared" si="389"/>
        <v>0.9</v>
      </c>
      <c r="FJ119" s="168" t="str">
        <f t="shared" ca="1" si="363"/>
        <v>-</v>
      </c>
      <c r="FK119" s="168" t="str">
        <f t="shared" ca="1" si="363"/>
        <v>-</v>
      </c>
      <c r="FL119" s="168" t="str">
        <f t="shared" ca="1" si="363"/>
        <v>-</v>
      </c>
      <c r="FM119" s="168" t="str">
        <f t="shared" ca="1" si="363"/>
        <v>-</v>
      </c>
      <c r="FN119" s="166">
        <f t="shared" si="376"/>
        <v>90</v>
      </c>
      <c r="FO119" s="166" t="b">
        <f t="shared" si="374"/>
        <v>0</v>
      </c>
      <c r="FP119" s="166" t="b">
        <f t="shared" si="374"/>
        <v>0</v>
      </c>
      <c r="FQ119" s="166" t="b">
        <f t="shared" si="374"/>
        <v>1</v>
      </c>
      <c r="FR119" s="168">
        <f t="shared" ca="1" si="388"/>
        <v>0</v>
      </c>
      <c r="FS119" s="166">
        <f t="shared" ca="1" si="224"/>
        <v>1</v>
      </c>
      <c r="FT119" s="166">
        <f t="shared" ca="1" si="224"/>
        <v>1</v>
      </c>
      <c r="FU119" s="168" t="str">
        <f t="shared" ca="1" si="385"/>
        <v>-</v>
      </c>
      <c r="FV119" s="168" t="str">
        <f t="shared" ca="1" si="385"/>
        <v>-</v>
      </c>
      <c r="FW119" s="168" t="str">
        <f t="shared" ca="1" si="385"/>
        <v>-</v>
      </c>
      <c r="FX119" s="168" t="str">
        <f t="shared" ca="1" si="385"/>
        <v>-</v>
      </c>
      <c r="FY119" s="168" t="str">
        <f t="shared" ca="1" si="385"/>
        <v>-</v>
      </c>
      <c r="FZ119" s="168" t="str">
        <f t="shared" ca="1" si="385"/>
        <v>-</v>
      </c>
      <c r="GA119" s="168" t="str">
        <f t="shared" ca="1" si="385"/>
        <v>-</v>
      </c>
      <c r="GB119" s="168" t="str">
        <f t="shared" ca="1" si="385"/>
        <v>-</v>
      </c>
      <c r="GC119" s="168" t="str">
        <f t="shared" ca="1" si="385"/>
        <v>-</v>
      </c>
      <c r="GD119" s="168" t="b">
        <f t="shared" ca="1" si="385"/>
        <v>1</v>
      </c>
      <c r="GE119" s="168" t="str">
        <f t="shared" ca="1" si="385"/>
        <v>-</v>
      </c>
      <c r="GF119" s="168" t="str">
        <f t="shared" ca="1" si="385"/>
        <v>-</v>
      </c>
      <c r="GG119" s="168" t="str">
        <f t="shared" ca="1" si="385"/>
        <v>-</v>
      </c>
      <c r="GH119" s="168" t="str">
        <f t="shared" ca="1" si="385"/>
        <v>-</v>
      </c>
      <c r="GI119" s="168" t="str">
        <f t="shared" ca="1" si="385"/>
        <v>-</v>
      </c>
      <c r="GJ119" s="168" t="str">
        <f t="shared" ca="1" si="385"/>
        <v>-</v>
      </c>
      <c r="GK119" s="168" t="str">
        <f t="shared" ca="1" si="386"/>
        <v>-</v>
      </c>
      <c r="GL119" s="168" t="str">
        <f t="shared" ca="1" si="386"/>
        <v>-</v>
      </c>
      <c r="GM119" s="168" t="str">
        <f t="shared" ca="1" si="386"/>
        <v>-</v>
      </c>
      <c r="GN119" s="168" t="str">
        <f t="shared" ca="1" si="386"/>
        <v>-</v>
      </c>
      <c r="GO119" s="168" t="str">
        <f t="shared" ca="1" si="386"/>
        <v>-</v>
      </c>
      <c r="GP119" s="168" t="str">
        <f t="shared" ca="1" si="386"/>
        <v>-</v>
      </c>
      <c r="GQ119" s="168" t="str">
        <f t="shared" ca="1" si="386"/>
        <v>-</v>
      </c>
      <c r="GR119" s="168" t="str">
        <f t="shared" ca="1" si="386"/>
        <v>-</v>
      </c>
      <c r="GS119" s="168">
        <f t="shared" ca="1" si="386"/>
        <v>500</v>
      </c>
      <c r="GT119" s="168">
        <f t="shared" ca="1" si="386"/>
        <v>500</v>
      </c>
      <c r="GU119" s="168" t="str">
        <f t="shared" ca="1" si="386"/>
        <v>-</v>
      </c>
      <c r="GV119" s="168" t="str">
        <f t="shared" ca="1" si="386"/>
        <v>-</v>
      </c>
      <c r="GW119" s="168" t="str">
        <f t="shared" ca="1" si="386"/>
        <v>-</v>
      </c>
      <c r="GX119" s="193" t="b">
        <v>1</v>
      </c>
      <c r="GY119" s="193">
        <v>0</v>
      </c>
      <c r="GZ119" s="193">
        <v>30</v>
      </c>
      <c r="HA119" s="193">
        <v>30</v>
      </c>
      <c r="HB119" s="193">
        <v>0</v>
      </c>
      <c r="HC119" s="193">
        <v>0</v>
      </c>
      <c r="HD119" s="193">
        <v>30</v>
      </c>
      <c r="HE119" s="193">
        <v>0</v>
      </c>
      <c r="HF119" s="193">
        <v>0</v>
      </c>
      <c r="HG119" s="193">
        <v>30</v>
      </c>
      <c r="HH119" s="193">
        <v>30</v>
      </c>
      <c r="HI119" s="193">
        <v>0</v>
      </c>
      <c r="HJ119" s="193">
        <v>0</v>
      </c>
      <c r="HK119" s="193">
        <v>0</v>
      </c>
      <c r="HL119" s="193">
        <v>0</v>
      </c>
      <c r="HM119" s="193">
        <v>0</v>
      </c>
      <c r="HN119" s="193">
        <v>131.36000000000001</v>
      </c>
      <c r="HO119" s="193">
        <v>0</v>
      </c>
      <c r="HP119" s="193">
        <v>131.36000000000001</v>
      </c>
      <c r="HQ119" s="193">
        <v>131.36000000000001</v>
      </c>
      <c r="HR119" s="193">
        <v>0</v>
      </c>
      <c r="HS119" s="193">
        <v>131.36000000000001</v>
      </c>
      <c r="HT119" s="193">
        <v>131.36000000000001</v>
      </c>
      <c r="HU119" s="193">
        <v>0</v>
      </c>
      <c r="HV119" s="193">
        <v>0</v>
      </c>
      <c r="HW119" s="193">
        <v>131.36000000000001</v>
      </c>
      <c r="HX119" s="193">
        <v>131.36000000000001</v>
      </c>
      <c r="HY119" s="193">
        <v>89.55</v>
      </c>
      <c r="HZ119" s="193">
        <v>131.36000000000001</v>
      </c>
      <c r="IA119" s="193">
        <v>89.55</v>
      </c>
      <c r="IB119" s="193">
        <v>150</v>
      </c>
      <c r="IC119" s="193">
        <v>150</v>
      </c>
      <c r="ID119" s="193">
        <v>0</v>
      </c>
      <c r="IE119" s="193">
        <v>0</v>
      </c>
      <c r="IF119" s="193">
        <v>150</v>
      </c>
      <c r="IG119" s="193">
        <v>0</v>
      </c>
      <c r="IH119" s="193">
        <v>0</v>
      </c>
      <c r="II119" s="193">
        <v>150</v>
      </c>
      <c r="IJ119" s="193">
        <v>150</v>
      </c>
      <c r="IK119" s="193">
        <v>0</v>
      </c>
      <c r="IL119" s="193">
        <v>0</v>
      </c>
      <c r="IM119" s="193">
        <v>0</v>
      </c>
      <c r="IN119" s="193">
        <v>0</v>
      </c>
      <c r="IO119" s="193">
        <v>0</v>
      </c>
      <c r="IP119" s="193">
        <v>0</v>
      </c>
      <c r="IQ119" s="193">
        <v>0</v>
      </c>
      <c r="IR119" s="193">
        <v>0</v>
      </c>
      <c r="IS119" s="193">
        <v>0</v>
      </c>
      <c r="IT119" s="193">
        <v>0</v>
      </c>
      <c r="IU119" s="193">
        <v>0</v>
      </c>
      <c r="IV119" s="193">
        <v>0</v>
      </c>
      <c r="IW119" s="193">
        <v>0</v>
      </c>
      <c r="IX119" s="193">
        <v>0</v>
      </c>
      <c r="IY119" s="193">
        <v>0</v>
      </c>
      <c r="IZ119" s="10"/>
      <c r="JA119" s="166">
        <f t="shared" ca="1" si="229"/>
        <v>4.4999999999999998E-2</v>
      </c>
      <c r="JB119" s="166">
        <f t="shared" ca="1" si="230"/>
        <v>4.4999999999999998E-2</v>
      </c>
      <c r="JC119" s="168">
        <f t="shared" ca="1" si="380"/>
        <v>1</v>
      </c>
      <c r="JD119" s="168">
        <f t="shared" ca="1" si="380"/>
        <v>0</v>
      </c>
      <c r="JE119" s="168">
        <f t="shared" ca="1" si="380"/>
        <v>1</v>
      </c>
      <c r="JF119" s="168">
        <f t="shared" ca="1" si="380"/>
        <v>1</v>
      </c>
      <c r="JG119" s="168">
        <f t="shared" ca="1" si="380"/>
        <v>0</v>
      </c>
      <c r="JH119" s="199">
        <v>50</v>
      </c>
      <c r="JI119" s="199">
        <v>50</v>
      </c>
      <c r="JJ119" s="199">
        <v>50</v>
      </c>
      <c r="JK119" s="199">
        <v>50</v>
      </c>
      <c r="JL119" s="166">
        <f t="shared" ca="1" si="299"/>
        <v>1</v>
      </c>
      <c r="JM119" s="166">
        <f t="shared" ca="1" si="300"/>
        <v>1</v>
      </c>
      <c r="JN119" s="166">
        <f t="shared" ca="1" si="301"/>
        <v>1</v>
      </c>
      <c r="JO119" s="166">
        <f t="shared" ca="1" si="232"/>
        <v>1</v>
      </c>
      <c r="JP119" s="166">
        <f t="shared" ca="1" si="232"/>
        <v>1</v>
      </c>
      <c r="JQ119" s="168">
        <f t="shared" ca="1" si="380"/>
        <v>1</v>
      </c>
      <c r="JR119" s="10"/>
      <c r="JS119" s="168">
        <f t="shared" ca="1" si="380"/>
        <v>1</v>
      </c>
      <c r="JT119" s="166">
        <f t="shared" ca="1" si="233"/>
        <v>1</v>
      </c>
      <c r="JU119" s="168">
        <f t="shared" ca="1" si="380"/>
        <v>1</v>
      </c>
      <c r="JV119" s="168">
        <f t="shared" ca="1" si="380"/>
        <v>1</v>
      </c>
      <c r="JW119" s="168">
        <f t="shared" ca="1" si="380"/>
        <v>1</v>
      </c>
      <c r="JX119" s="168">
        <f t="shared" ca="1" si="380"/>
        <v>1</v>
      </c>
      <c r="JY119" s="168">
        <f t="shared" ca="1" si="380"/>
        <v>1</v>
      </c>
      <c r="JZ119" s="168">
        <f t="shared" ca="1" si="380"/>
        <v>1</v>
      </c>
      <c r="KA119" s="166">
        <f t="shared" ca="1" si="234"/>
        <v>1</v>
      </c>
      <c r="KB119" s="166">
        <f t="shared" ca="1" si="235"/>
        <v>1</v>
      </c>
      <c r="KC119" s="166">
        <f t="shared" ca="1" si="236"/>
        <v>1</v>
      </c>
      <c r="KD119" s="166" t="str">
        <f t="shared" ca="1" si="237"/>
        <v>-</v>
      </c>
      <c r="KE119" s="166" t="str">
        <f t="shared" ca="1" si="238"/>
        <v>-</v>
      </c>
      <c r="KF119" s="166" t="str">
        <f t="shared" ca="1" si="239"/>
        <v>-</v>
      </c>
      <c r="KG119" s="166" t="b">
        <f t="shared" ca="1" si="240"/>
        <v>0</v>
      </c>
      <c r="KH119" s="168">
        <f t="shared" ca="1" si="380"/>
        <v>0</v>
      </c>
      <c r="KI119" s="27">
        <v>0</v>
      </c>
    </row>
    <row r="120" spans="1:295" s="148" customFormat="1" outlineLevel="1">
      <c r="A120" s="126">
        <f t="shared" si="350"/>
        <v>115</v>
      </c>
      <c r="B120" s="126">
        <f t="shared" si="292"/>
        <v>13</v>
      </c>
      <c r="C120" s="148">
        <v>105</v>
      </c>
      <c r="D120" s="148" t="s">
        <v>884</v>
      </c>
      <c r="E120" s="148" t="b">
        <v>1</v>
      </c>
      <c r="F120" s="148" t="b">
        <v>0</v>
      </c>
      <c r="G120" s="148" t="b">
        <f t="shared" si="365"/>
        <v>1</v>
      </c>
      <c r="H120" s="144">
        <v>3</v>
      </c>
      <c r="I120" s="32">
        <v>2</v>
      </c>
      <c r="J120" s="144">
        <f t="shared" ca="1" si="369"/>
        <v>1</v>
      </c>
      <c r="K120" s="144">
        <f t="shared" ca="1" si="369"/>
        <v>1</v>
      </c>
      <c r="L120" s="144">
        <f t="shared" ca="1" si="369"/>
        <v>1</v>
      </c>
      <c r="M120" s="144">
        <f t="shared" ca="1" si="369"/>
        <v>1</v>
      </c>
      <c r="N120" s="144">
        <f t="shared" ca="1" si="369"/>
        <v>1</v>
      </c>
      <c r="O120" s="144">
        <f t="shared" ca="1" si="369"/>
        <v>1</v>
      </c>
      <c r="P120" s="144">
        <f t="shared" ca="1" si="369"/>
        <v>1</v>
      </c>
      <c r="Q120" s="144">
        <f t="shared" ca="1" si="369"/>
        <v>1</v>
      </c>
      <c r="R120" s="144">
        <f t="shared" ca="1" si="369"/>
        <v>2</v>
      </c>
      <c r="S120" s="144">
        <f t="shared" ca="1" si="369"/>
        <v>1</v>
      </c>
      <c r="T120" s="199">
        <v>2</v>
      </c>
      <c r="U120" s="144">
        <f t="shared" ca="1" si="369"/>
        <v>1</v>
      </c>
      <c r="V120" s="144">
        <f t="shared" ca="1" si="369"/>
        <v>1</v>
      </c>
      <c r="W120" s="144">
        <f t="shared" ca="1" si="369"/>
        <v>1</v>
      </c>
      <c r="X120" s="144">
        <f t="shared" ca="1" si="369"/>
        <v>1</v>
      </c>
      <c r="Y120" s="144">
        <f t="shared" ca="1" si="369"/>
        <v>1</v>
      </c>
      <c r="AA120" s="162" t="str" cm="1">
        <f t="array" aca="1" ref="AA120" ca="1">TEXT(LEFT(OFFSET(AA120,-1,0),5)+1,"00000")&amp;MID(OFFSET(AA120,-1,0),6,FIND(" ",OFFSET(AA120,-1,0),7)-5)
&amp;INDEX(DataMaster!$B$10:$B$12,$I120)&amp;IF($J120=1,""," Risk"&amp;INDEX(i.risk_aversion,$J120,1))&amp;IF($K120=1,""," REV"&amp;INDEX(DataMaster!$B$54:$B$58,$K120))&amp;IF($L120=1,""," Minroe"&amp;INDEX(minroe,$L120))&amp;IF($M120=1,""," Overdraw"&amp;INDEX(overdraw,$M120))
&amp;IF($N120=1,""," Mach"&amp;INDEX(i.mach_option,$N120))
&amp;IF($O120=1,""," Interest"&amp;INDEX(i.interest_rate,$O120))&amp;IF($P120=1,""," Opp cost"&amp;INDEX(i.opp_cost_capital,$P120))&amp;IF($Q120=1,""," Casual_ub"&amp;INDEX(i.casual_ub,$Q120))&amp;IF($R120=1,""," Cropgraze"&amp;INDEX(i.cropgraze_inc,$R120))
&amp;IF($S120=1,""," Yield"&amp;INDEX(i.all_rot_yield,$S120))&amp;IF($T120=1,""," Pasture"&amp;INDEX(i.pasture_prod,$T120))&amp;IF($U120=1,""," Scan"&amp;INDEX(i.scan,$U120))
&amp;IF($JL120=1,""," WP"&amp;TEXT($JL120*100,"000p"))&amp;IF($JM120=1,""," MP"&amp;TEXT($JM120*100,"000p"))&amp;IF($JN120=1,""," GP"&amp;TEXT($JN120*100,"000p"))&amp;IF($JO120=1,""," Can"&amp;TEXT($JO120*100,"000p"))
&amp;" (F"&amp;3+IFERROR(1*$CH120,0)+IFERROR(1*$CI120,0)&amp;3-IFERROR(1*NOT($CK120),0)&amp;"N"&amp;$CP120&amp;$CQ120&amp;")"
&amp;IFERROR(" pas%"&amp;FK120/2130*100,"")&amp;IFERROR(" SR "&amp;FM120/1,"")&amp;IFERROR(" Sup "&amp;FN120/1,"")&amp;IF(JH120=50," 50 percentile prices","")&amp;IFERROR(" Min_sale_age_"&amp;GV120/1,"")&amp;IF($GX120=TRUE," Rot_constrained","")</f>
        <v>612980032 DSP CropgrazeFALSE Pasture0.85 (F33N11) Sup 15 Rot_constrained</v>
      </c>
      <c r="AB120" s="10" t="str">
        <f ca="1">IF(COUNTIF(AA$5:AA120,AA120)=1,"-","Dup")</f>
        <v>-</v>
      </c>
      <c r="AC120" s="10"/>
      <c r="AD120" s="167" t="b">
        <v>0</v>
      </c>
      <c r="AE120" s="167" t="b">
        <v>0</v>
      </c>
      <c r="AF120" s="167" t="b">
        <v>0</v>
      </c>
      <c r="AG120" s="167" t="b">
        <v>0</v>
      </c>
      <c r="AH120" s="167" t="b">
        <v>0</v>
      </c>
      <c r="AI120" s="167" t="b">
        <v>1</v>
      </c>
      <c r="AJ120" s="10"/>
      <c r="AK120" s="166" t="b">
        <f t="shared" si="379"/>
        <v>0</v>
      </c>
      <c r="AL120" s="166" t="str">
        <f t="shared" si="379"/>
        <v>-</v>
      </c>
      <c r="AM120" s="166" t="b">
        <f t="shared" si="379"/>
        <v>0</v>
      </c>
      <c r="AN120" s="166" t="b">
        <f t="shared" si="379"/>
        <v>1</v>
      </c>
      <c r="AO120" s="166" t="b">
        <f t="shared" si="379"/>
        <v>0</v>
      </c>
      <c r="AP120" s="166" t="b">
        <f t="shared" si="379"/>
        <v>0</v>
      </c>
      <c r="AQ120" s="166">
        <f t="shared" ca="1" si="215"/>
        <v>0</v>
      </c>
      <c r="AR120" s="166" t="b">
        <f t="shared" ca="1" si="371"/>
        <v>0</v>
      </c>
      <c r="AS120" s="166" t="b">
        <f t="shared" ca="1" si="371"/>
        <v>0</v>
      </c>
      <c r="AT120" s="166" t="str">
        <f t="shared" ca="1" si="371"/>
        <v>-</v>
      </c>
      <c r="AU120" s="166" t="str">
        <f t="shared" ca="1" si="371"/>
        <v>-</v>
      </c>
      <c r="AV120" s="166" t="str">
        <f t="shared" ca="1" si="371"/>
        <v>-</v>
      </c>
      <c r="AW120" s="10"/>
      <c r="AX120" s="166" t="b">
        <f t="shared" si="217"/>
        <v>1</v>
      </c>
      <c r="AY120" s="168" t="b">
        <f t="shared" ref="AY120:BV131" ca="1" si="391">OFFSET(AY$5,$B120,0)</f>
        <v>1</v>
      </c>
      <c r="AZ120" s="168" t="b">
        <f t="shared" ca="1" si="391"/>
        <v>1</v>
      </c>
      <c r="BA120" s="167">
        <f t="shared" si="261"/>
        <v>3208</v>
      </c>
      <c r="BB120" s="168" t="str">
        <f t="shared" ca="1" si="391"/>
        <v>-</v>
      </c>
      <c r="BC120" s="168" t="str">
        <f t="shared" ca="1" si="391"/>
        <v>-</v>
      </c>
      <c r="BD120" s="168" t="str">
        <f t="shared" ca="1" si="391"/>
        <v>-</v>
      </c>
      <c r="BE120" s="168" t="str">
        <f t="shared" ca="1" si="391"/>
        <v>-</v>
      </c>
      <c r="BF120" s="168" t="str">
        <f t="shared" ca="1" si="391"/>
        <v>-</v>
      </c>
      <c r="BG120" s="168">
        <f t="shared" ca="1" si="391"/>
        <v>1</v>
      </c>
      <c r="BH120" s="168">
        <f t="shared" ca="1" si="391"/>
        <v>1</v>
      </c>
      <c r="BI120" s="168" t="str">
        <f t="shared" ca="1" si="391"/>
        <v>-</v>
      </c>
      <c r="BJ120" s="168" t="str">
        <f t="shared" ca="1" si="391"/>
        <v>-</v>
      </c>
      <c r="BK120" s="10"/>
      <c r="BL120" s="168" t="str">
        <f t="shared" ca="1" si="391"/>
        <v>-</v>
      </c>
      <c r="BM120" s="168" t="str">
        <f t="shared" ca="1" si="391"/>
        <v>-</v>
      </c>
      <c r="BN120" s="168" t="str">
        <f t="shared" ca="1" si="391"/>
        <v>-</v>
      </c>
      <c r="BO120" s="168" t="str">
        <f t="shared" ca="1" si="391"/>
        <v>-</v>
      </c>
      <c r="BP120" s="168" t="str">
        <f t="shared" ca="1" si="391"/>
        <v>-</v>
      </c>
      <c r="BQ120" s="168" t="str">
        <f t="shared" ca="1" si="391"/>
        <v>-</v>
      </c>
      <c r="BR120" s="168" t="str">
        <f t="shared" ca="1" si="391"/>
        <v>-</v>
      </c>
      <c r="BS120" s="168" t="str">
        <f t="shared" ca="1" si="391"/>
        <v>-</v>
      </c>
      <c r="BT120" s="168" t="str">
        <f t="shared" ca="1" si="391"/>
        <v>-</v>
      </c>
      <c r="BU120" s="168" t="str">
        <f t="shared" ca="1" si="391"/>
        <v>-</v>
      </c>
      <c r="BV120" s="168" t="str">
        <f t="shared" ca="1" si="391"/>
        <v>-</v>
      </c>
      <c r="BW120" s="166" t="str" cm="1">
        <f t="array" aca="1" ref="BW120" ca="1">INDEX(i.rev,$K120,BW$15)</f>
        <v>-</v>
      </c>
      <c r="BX120" s="166" t="str" cm="1">
        <f t="array" aca="1" ref="BX120" ca="1">INDEX(i.rev,$K120,BX$15)</f>
        <v>-</v>
      </c>
      <c r="BY120" s="166" t="str" cm="1">
        <f t="array" aca="1" ref="BY120" ca="1">INDEX(i.rev,$K120,BY$15)</f>
        <v>-</v>
      </c>
      <c r="BZ120" s="166" t="str" cm="1">
        <f t="array" aca="1" ref="BZ120" ca="1">INDEX(i.rev,$K120,BZ$15)</f>
        <v>-</v>
      </c>
      <c r="CA120" s="166" t="str" cm="1">
        <f t="array" aca="1" ref="CA120" ca="1">INDEX(i.rev,$K120,CA$15)</f>
        <v>-</v>
      </c>
      <c r="CB120" s="166" t="str" cm="1">
        <f t="array" aca="1" ref="CB120" ca="1">INDEX(i.rev,$K120,CB$15)</f>
        <v>-</v>
      </c>
      <c r="CC120" s="166" t="str" cm="1">
        <f t="array" aca="1" ref="CC120" ca="1">INDEX(i.rev,$K120,CC$15)</f>
        <v>-</v>
      </c>
      <c r="CD120" s="166" t="str" cm="1">
        <f t="array" aca="1" ref="CD120" ca="1">INDEX(i.rev,$K120,CD$15)</f>
        <v>-</v>
      </c>
      <c r="CE120" s="166" t="str" cm="1">
        <f t="array" aca="1" ref="CE120" ca="1">INDEX(i.rev,$K120,CE$15)</f>
        <v>-</v>
      </c>
      <c r="CF120" s="166" t="str" cm="1">
        <f t="array" aca="1" ref="CF120" ca="1">INDEX(i.rev,$K120,CF$15)</f>
        <v>-</v>
      </c>
      <c r="CG120" s="10"/>
      <c r="CH120" s="168" t="str">
        <f t="shared" ca="1" si="387"/>
        <v>-</v>
      </c>
      <c r="CI120" s="168" t="str">
        <f t="shared" ca="1" si="387"/>
        <v>-</v>
      </c>
      <c r="CJ120" s="168" t="str">
        <f t="shared" ca="1" si="387"/>
        <v>-</v>
      </c>
      <c r="CK120" s="168" t="str">
        <f t="shared" ca="1" si="387"/>
        <v>-</v>
      </c>
      <c r="CL120" s="168" t="str">
        <f t="shared" ca="1" si="387"/>
        <v>-</v>
      </c>
      <c r="CM120" s="168" t="str">
        <f t="shared" ca="1" si="387"/>
        <v>-</v>
      </c>
      <c r="CN120" s="168" t="str">
        <f t="shared" ca="1" si="387"/>
        <v>-</v>
      </c>
      <c r="CO120" s="168" t="str">
        <f t="shared" ca="1" si="387"/>
        <v>-</v>
      </c>
      <c r="CP120" s="168">
        <f t="shared" ca="1" si="387"/>
        <v>1</v>
      </c>
      <c r="CQ120" s="168">
        <f t="shared" ca="1" si="387"/>
        <v>1</v>
      </c>
      <c r="CR120" s="168">
        <f t="shared" ca="1" si="387"/>
        <v>0</v>
      </c>
      <c r="CS120" s="168" t="str">
        <f t="shared" ca="1" si="387"/>
        <v>-</v>
      </c>
      <c r="CT120" s="168" t="str">
        <f t="shared" ca="1" si="387"/>
        <v>-</v>
      </c>
      <c r="CU120" s="168" t="str">
        <f t="shared" ca="1" si="387"/>
        <v>-</v>
      </c>
      <c r="CV120" s="168" t="str">
        <f t="shared" ca="1" si="387"/>
        <v>-</v>
      </c>
      <c r="CW120" s="168" t="str">
        <f t="shared" ca="1" si="387"/>
        <v>-</v>
      </c>
      <c r="CX120" s="168" t="str">
        <f t="shared" ca="1" si="383"/>
        <v>-</v>
      </c>
      <c r="CY120" s="168" t="str">
        <f t="shared" ca="1" si="383"/>
        <v>-</v>
      </c>
      <c r="CZ120" s="168">
        <f t="shared" ca="1" si="383"/>
        <v>0</v>
      </c>
      <c r="DA120" s="168" t="str">
        <f t="shared" ca="1" si="383"/>
        <v>-</v>
      </c>
      <c r="DB120" s="168" t="str">
        <f t="shared" ca="1" si="383"/>
        <v>-</v>
      </c>
      <c r="DC120" s="168" t="str">
        <f t="shared" ca="1" si="383"/>
        <v>-</v>
      </c>
      <c r="DD120" s="168" t="str">
        <f t="shared" ca="1" si="383"/>
        <v>-</v>
      </c>
      <c r="DE120" s="168" t="str">
        <f t="shared" ca="1" si="383"/>
        <v>-</v>
      </c>
      <c r="DF120" s="168">
        <f t="shared" ca="1" si="383"/>
        <v>0</v>
      </c>
      <c r="DG120" s="168">
        <f t="shared" ca="1" si="383"/>
        <v>0</v>
      </c>
      <c r="DH120" s="168">
        <f t="shared" ca="1" si="383"/>
        <v>0</v>
      </c>
      <c r="DI120" s="168">
        <f t="shared" ca="1" si="383"/>
        <v>0</v>
      </c>
      <c r="DJ120" s="168">
        <f t="shared" ca="1" si="383"/>
        <v>0</v>
      </c>
      <c r="DK120" s="168">
        <f t="shared" ca="1" si="383"/>
        <v>0</v>
      </c>
      <c r="DL120" s="168">
        <f t="shared" ca="1" si="383"/>
        <v>0</v>
      </c>
      <c r="DM120" s="168" t="str">
        <f t="shared" ca="1" si="381"/>
        <v>-</v>
      </c>
      <c r="DN120" s="168" t="str">
        <f t="shared" ca="1" si="381"/>
        <v>-</v>
      </c>
      <c r="DO120" s="168" t="str">
        <f t="shared" ca="1" si="381"/>
        <v>-</v>
      </c>
      <c r="DP120" s="168" t="str">
        <f t="shared" ca="1" si="381"/>
        <v>-</v>
      </c>
      <c r="DQ120" s="168" t="str">
        <f t="shared" ca="1" si="381"/>
        <v>-</v>
      </c>
      <c r="DR120" s="168" t="str">
        <f t="shared" ca="1" si="381"/>
        <v>-</v>
      </c>
      <c r="DS120" s="168" t="str">
        <f t="shared" ca="1" si="381"/>
        <v>-</v>
      </c>
      <c r="DT120" s="168" t="str">
        <f t="shared" ca="1" si="381"/>
        <v>-</v>
      </c>
      <c r="DU120" s="168" t="str">
        <f t="shared" ca="1" si="381"/>
        <v>-</v>
      </c>
      <c r="DV120" s="168" t="str">
        <f t="shared" ca="1" si="381"/>
        <v>-</v>
      </c>
      <c r="DW120" s="168" t="str">
        <f t="shared" ca="1" si="381"/>
        <v>-</v>
      </c>
      <c r="DX120" s="10"/>
      <c r="DY120" s="168">
        <f t="shared" ca="1" si="381"/>
        <v>1</v>
      </c>
      <c r="DZ120" s="168" t="str">
        <f t="shared" ca="1" si="381"/>
        <v>-</v>
      </c>
      <c r="EA120" s="168" t="str">
        <f t="shared" ca="1" si="381"/>
        <v>-</v>
      </c>
      <c r="EB120" s="168" t="str">
        <f t="shared" ca="1" si="381"/>
        <v>-</v>
      </c>
      <c r="EC120" s="168" t="str">
        <f t="shared" ca="1" si="381"/>
        <v>-</v>
      </c>
      <c r="ED120" s="168" t="b">
        <f t="shared" ca="1" si="381"/>
        <v>0</v>
      </c>
      <c r="EE120" s="168" t="str">
        <f t="shared" ca="1" si="381"/>
        <v>-</v>
      </c>
      <c r="EF120" s="168">
        <f t="shared" ca="1" si="381"/>
        <v>0</v>
      </c>
      <c r="EG120" s="168" t="str">
        <f t="shared" ca="1" si="381"/>
        <v>-</v>
      </c>
      <c r="EH120" s="166" cm="1">
        <f t="array" aca="1" ref="EH120" ca="1">INDEX(i.rev,$K120,EH$15)</f>
        <v>1</v>
      </c>
      <c r="EI120" s="168">
        <f t="shared" ca="1" si="373"/>
        <v>0</v>
      </c>
      <c r="EJ120" s="168">
        <f t="shared" ca="1" si="373"/>
        <v>1</v>
      </c>
      <c r="EK120" s="168">
        <f t="shared" ca="1" si="373"/>
        <v>0</v>
      </c>
      <c r="EL120" s="168">
        <f t="shared" ca="1" si="373"/>
        <v>1</v>
      </c>
      <c r="EM120" s="168">
        <f t="shared" ca="1" si="373"/>
        <v>1</v>
      </c>
      <c r="EN120" s="168">
        <f t="shared" ca="1" si="373"/>
        <v>1</v>
      </c>
      <c r="EO120" s="168">
        <f t="shared" ca="1" si="373"/>
        <v>0</v>
      </c>
      <c r="EP120" s="168">
        <f t="shared" ca="1" si="373"/>
        <v>0</v>
      </c>
      <c r="EQ120" s="168">
        <f t="shared" ca="1" si="373"/>
        <v>0</v>
      </c>
      <c r="ER120" s="168">
        <f t="shared" ca="1" si="373"/>
        <v>0</v>
      </c>
      <c r="ES120" s="168">
        <f t="shared" ca="1" si="373"/>
        <v>0</v>
      </c>
      <c r="ET120" s="168">
        <f t="shared" ca="1" si="373"/>
        <v>0</v>
      </c>
      <c r="EU120" s="168">
        <f t="shared" ca="1" si="373"/>
        <v>0</v>
      </c>
      <c r="EV120" s="168">
        <f t="shared" ca="1" si="373"/>
        <v>0</v>
      </c>
      <c r="EW120" s="168">
        <f t="shared" ca="1" si="373"/>
        <v>0</v>
      </c>
      <c r="EX120" s="168">
        <f t="shared" ca="1" si="373"/>
        <v>0</v>
      </c>
      <c r="EY120" s="166" cm="1">
        <f t="array" aca="1" ref="EY120" ca="1">INDEX(i.rev,$K120,EY$15)</f>
        <v>0</v>
      </c>
      <c r="EZ120" s="168">
        <f t="shared" ca="1" si="297"/>
        <v>0</v>
      </c>
      <c r="FA120" s="166" cm="1">
        <f t="array" aca="1" ref="FA120" ca="1">INDEX(i.rev,$K120,FA$15)</f>
        <v>1</v>
      </c>
      <c r="FB120" s="168">
        <f t="shared" ca="1" si="388"/>
        <v>0</v>
      </c>
      <c r="FC120" s="168">
        <f t="shared" ca="1" si="388"/>
        <v>0</v>
      </c>
      <c r="FD120" s="168">
        <f t="shared" ca="1" si="388"/>
        <v>0</v>
      </c>
      <c r="FE120" s="168">
        <f t="shared" ca="1" si="388"/>
        <v>0</v>
      </c>
      <c r="FF120" s="168">
        <f t="shared" ca="1" si="388"/>
        <v>0</v>
      </c>
      <c r="FG120" s="168">
        <f t="shared" ca="1" si="388"/>
        <v>0</v>
      </c>
      <c r="FH120" s="168">
        <f t="shared" ca="1" si="388"/>
        <v>0</v>
      </c>
      <c r="FI120" s="10">
        <v>0.15</v>
      </c>
      <c r="FJ120" s="168" t="str">
        <f t="shared" ca="1" si="363"/>
        <v>-</v>
      </c>
      <c r="FK120" s="168" t="str">
        <f t="shared" ca="1" si="363"/>
        <v>-</v>
      </c>
      <c r="FL120" s="168" t="str">
        <f t="shared" ca="1" si="363"/>
        <v>-</v>
      </c>
      <c r="FM120" s="168" t="str">
        <f t="shared" ca="1" si="363"/>
        <v>-</v>
      </c>
      <c r="FN120" s="166">
        <f t="shared" si="376"/>
        <v>15</v>
      </c>
      <c r="FO120" s="166" t="b">
        <f t="shared" si="374"/>
        <v>0</v>
      </c>
      <c r="FP120" s="166" t="b">
        <f t="shared" si="374"/>
        <v>0</v>
      </c>
      <c r="FQ120" s="166" t="b">
        <f t="shared" si="374"/>
        <v>1</v>
      </c>
      <c r="FR120" s="168">
        <f t="shared" ca="1" si="388"/>
        <v>0</v>
      </c>
      <c r="FS120" s="166">
        <f t="shared" ca="1" si="224"/>
        <v>1</v>
      </c>
      <c r="FT120" s="166">
        <f t="shared" ca="1" si="224"/>
        <v>1</v>
      </c>
      <c r="FU120" s="168" t="str">
        <f t="shared" ca="1" si="385"/>
        <v>-</v>
      </c>
      <c r="FV120" s="168" t="str">
        <f t="shared" ca="1" si="385"/>
        <v>-</v>
      </c>
      <c r="FW120" s="168" t="str">
        <f t="shared" ca="1" si="385"/>
        <v>-</v>
      </c>
      <c r="FX120" s="168" t="str">
        <f t="shared" ca="1" si="385"/>
        <v>-</v>
      </c>
      <c r="FY120" s="168" t="str">
        <f t="shared" ca="1" si="385"/>
        <v>-</v>
      </c>
      <c r="FZ120" s="168" t="str">
        <f t="shared" ca="1" si="385"/>
        <v>-</v>
      </c>
      <c r="GA120" s="168" t="str">
        <f t="shared" ca="1" si="385"/>
        <v>-</v>
      </c>
      <c r="GB120" s="168" t="str">
        <f t="shared" ca="1" si="385"/>
        <v>-</v>
      </c>
      <c r="GC120" s="168" t="str">
        <f t="shared" ca="1" si="385"/>
        <v>-</v>
      </c>
      <c r="GD120" s="168" t="b">
        <f t="shared" ca="1" si="385"/>
        <v>1</v>
      </c>
      <c r="GE120" s="168" t="str">
        <f t="shared" ca="1" si="385"/>
        <v>-</v>
      </c>
      <c r="GF120" s="168" t="str">
        <f t="shared" ca="1" si="385"/>
        <v>-</v>
      </c>
      <c r="GG120" s="168" t="str">
        <f t="shared" ca="1" si="385"/>
        <v>-</v>
      </c>
      <c r="GH120" s="168" t="str">
        <f t="shared" ca="1" si="385"/>
        <v>-</v>
      </c>
      <c r="GI120" s="168" t="str">
        <f t="shared" ca="1" si="385"/>
        <v>-</v>
      </c>
      <c r="GJ120" s="168" t="str">
        <f t="shared" ca="1" si="385"/>
        <v>-</v>
      </c>
      <c r="GK120" s="168" t="str">
        <f t="shared" ca="1" si="386"/>
        <v>-</v>
      </c>
      <c r="GL120" s="168" t="str">
        <f t="shared" ca="1" si="386"/>
        <v>-</v>
      </c>
      <c r="GM120" s="168" t="str">
        <f t="shared" ca="1" si="386"/>
        <v>-</v>
      </c>
      <c r="GN120" s="168" t="str">
        <f t="shared" ca="1" si="386"/>
        <v>-</v>
      </c>
      <c r="GO120" s="168" t="str">
        <f t="shared" ca="1" si="386"/>
        <v>-</v>
      </c>
      <c r="GP120" s="168" t="str">
        <f t="shared" ca="1" si="386"/>
        <v>-</v>
      </c>
      <c r="GQ120" s="168" t="str">
        <f t="shared" ca="1" si="386"/>
        <v>-</v>
      </c>
      <c r="GR120" s="168" t="str">
        <f t="shared" ca="1" si="386"/>
        <v>-</v>
      </c>
      <c r="GS120" s="168">
        <f t="shared" ca="1" si="386"/>
        <v>500</v>
      </c>
      <c r="GT120" s="168">
        <f t="shared" ca="1" si="386"/>
        <v>500</v>
      </c>
      <c r="GU120" s="168" t="str">
        <f t="shared" ca="1" si="386"/>
        <v>-</v>
      </c>
      <c r="GV120" s="168" t="str">
        <f t="shared" ca="1" si="386"/>
        <v>-</v>
      </c>
      <c r="GW120" s="168" t="str">
        <f t="shared" ca="1" si="386"/>
        <v>-</v>
      </c>
      <c r="GX120" s="193" t="b">
        <v>1</v>
      </c>
      <c r="GY120" s="193">
        <v>0</v>
      </c>
      <c r="GZ120" s="193">
        <v>30</v>
      </c>
      <c r="HA120" s="193">
        <v>30</v>
      </c>
      <c r="HB120" s="193">
        <v>0</v>
      </c>
      <c r="HC120" s="193">
        <v>0</v>
      </c>
      <c r="HD120" s="193">
        <v>30</v>
      </c>
      <c r="HE120" s="193">
        <v>0</v>
      </c>
      <c r="HF120" s="193">
        <v>0</v>
      </c>
      <c r="HG120" s="193">
        <v>30</v>
      </c>
      <c r="HH120" s="193">
        <v>30</v>
      </c>
      <c r="HI120" s="193">
        <v>0</v>
      </c>
      <c r="HJ120" s="193">
        <v>0</v>
      </c>
      <c r="HK120" s="193">
        <v>0</v>
      </c>
      <c r="HL120" s="193">
        <v>0</v>
      </c>
      <c r="HM120" s="193">
        <v>0</v>
      </c>
      <c r="HN120" s="193">
        <v>131.36000000000001</v>
      </c>
      <c r="HO120" s="193">
        <v>0</v>
      </c>
      <c r="HP120" s="193">
        <v>131.36000000000001</v>
      </c>
      <c r="HQ120" s="193">
        <v>131.36000000000001</v>
      </c>
      <c r="HR120" s="193">
        <v>0</v>
      </c>
      <c r="HS120" s="193">
        <v>131.36000000000001</v>
      </c>
      <c r="HT120" s="193">
        <v>131.36000000000001</v>
      </c>
      <c r="HU120" s="193">
        <v>0</v>
      </c>
      <c r="HV120" s="193">
        <v>0</v>
      </c>
      <c r="HW120" s="193">
        <v>131.36000000000001</v>
      </c>
      <c r="HX120" s="193">
        <v>131.36000000000001</v>
      </c>
      <c r="HY120" s="193">
        <v>89.55</v>
      </c>
      <c r="HZ120" s="193">
        <v>131.36000000000001</v>
      </c>
      <c r="IA120" s="193">
        <v>89.55</v>
      </c>
      <c r="IB120" s="193">
        <v>150</v>
      </c>
      <c r="IC120" s="193">
        <v>150</v>
      </c>
      <c r="ID120" s="193">
        <v>0</v>
      </c>
      <c r="IE120" s="193">
        <v>0</v>
      </c>
      <c r="IF120" s="193">
        <v>150</v>
      </c>
      <c r="IG120" s="193">
        <v>0</v>
      </c>
      <c r="IH120" s="193">
        <v>0</v>
      </c>
      <c r="II120" s="193">
        <v>150</v>
      </c>
      <c r="IJ120" s="193">
        <v>150</v>
      </c>
      <c r="IK120" s="193">
        <v>0</v>
      </c>
      <c r="IL120" s="193">
        <v>0</v>
      </c>
      <c r="IM120" s="193">
        <v>0</v>
      </c>
      <c r="IN120" s="193">
        <v>0</v>
      </c>
      <c r="IO120" s="193">
        <v>0</v>
      </c>
      <c r="IP120" s="193">
        <v>0</v>
      </c>
      <c r="IQ120" s="193">
        <v>0</v>
      </c>
      <c r="IR120" s="193">
        <v>0</v>
      </c>
      <c r="IS120" s="193">
        <v>0</v>
      </c>
      <c r="IT120" s="193">
        <v>0</v>
      </c>
      <c r="IU120" s="193">
        <v>0</v>
      </c>
      <c r="IV120" s="193">
        <v>0</v>
      </c>
      <c r="IW120" s="193">
        <v>0</v>
      </c>
      <c r="IX120" s="193">
        <v>0</v>
      </c>
      <c r="IY120" s="193">
        <v>0</v>
      </c>
      <c r="IZ120" s="10"/>
      <c r="JA120" s="166">
        <f t="shared" ca="1" si="229"/>
        <v>4.4999999999999998E-2</v>
      </c>
      <c r="JB120" s="166">
        <f t="shared" ca="1" si="230"/>
        <v>4.4999999999999998E-2</v>
      </c>
      <c r="JC120" s="168">
        <f t="shared" ca="1" si="380"/>
        <v>1</v>
      </c>
      <c r="JD120" s="168">
        <f t="shared" ca="1" si="380"/>
        <v>0</v>
      </c>
      <c r="JE120" s="168">
        <f t="shared" ca="1" si="380"/>
        <v>1</v>
      </c>
      <c r="JF120" s="168">
        <f t="shared" ca="1" si="380"/>
        <v>1</v>
      </c>
      <c r="JG120" s="168">
        <f t="shared" ca="1" si="380"/>
        <v>0</v>
      </c>
      <c r="JH120" s="168">
        <f t="shared" ca="1" si="380"/>
        <v>70</v>
      </c>
      <c r="JI120" s="168">
        <f t="shared" ca="1" si="380"/>
        <v>50</v>
      </c>
      <c r="JJ120" s="168">
        <f t="shared" ca="1" si="380"/>
        <v>70</v>
      </c>
      <c r="JK120" s="168">
        <f t="shared" ca="1" si="380"/>
        <v>50</v>
      </c>
      <c r="JL120" s="166">
        <f t="shared" ca="1" si="299"/>
        <v>1</v>
      </c>
      <c r="JM120" s="166">
        <f t="shared" ca="1" si="300"/>
        <v>1</v>
      </c>
      <c r="JN120" s="166">
        <f t="shared" ca="1" si="301"/>
        <v>1</v>
      </c>
      <c r="JO120" s="166">
        <f t="shared" ca="1" si="232"/>
        <v>1</v>
      </c>
      <c r="JP120" s="166">
        <f t="shared" ca="1" si="232"/>
        <v>1</v>
      </c>
      <c r="JQ120" s="168">
        <f t="shared" ca="1" si="380"/>
        <v>1</v>
      </c>
      <c r="JR120" s="10"/>
      <c r="JS120" s="168">
        <f t="shared" ca="1" si="380"/>
        <v>1</v>
      </c>
      <c r="JT120" s="166">
        <f t="shared" si="233"/>
        <v>0.85</v>
      </c>
      <c r="JU120" s="168">
        <f t="shared" ca="1" si="380"/>
        <v>1</v>
      </c>
      <c r="JV120" s="168">
        <f t="shared" ca="1" si="380"/>
        <v>1</v>
      </c>
      <c r="JW120" s="168">
        <f t="shared" ca="1" si="380"/>
        <v>1</v>
      </c>
      <c r="JX120" s="168">
        <f t="shared" ca="1" si="380"/>
        <v>1</v>
      </c>
      <c r="JY120" s="168">
        <f t="shared" ca="1" si="380"/>
        <v>1</v>
      </c>
      <c r="JZ120" s="168">
        <f t="shared" ca="1" si="380"/>
        <v>1</v>
      </c>
      <c r="KA120" s="166">
        <f t="shared" si="234"/>
        <v>0.85</v>
      </c>
      <c r="KB120" s="166">
        <f t="shared" ca="1" si="235"/>
        <v>1</v>
      </c>
      <c r="KC120" s="166">
        <f t="shared" ca="1" si="236"/>
        <v>1</v>
      </c>
      <c r="KD120" s="166" t="str">
        <f t="shared" ca="1" si="237"/>
        <v>-</v>
      </c>
      <c r="KE120" s="166" t="str">
        <f t="shared" ca="1" si="238"/>
        <v>-</v>
      </c>
      <c r="KF120" s="166" t="str">
        <f t="shared" ca="1" si="239"/>
        <v>-</v>
      </c>
      <c r="KG120" s="166" t="b">
        <f t="shared" ca="1" si="240"/>
        <v>0</v>
      </c>
      <c r="KH120" s="168">
        <f t="shared" ca="1" si="380"/>
        <v>0</v>
      </c>
      <c r="KI120" s="27">
        <v>0</v>
      </c>
    </row>
    <row r="121" spans="1:295" s="148" customFormat="1" outlineLevel="1">
      <c r="A121" s="126">
        <f t="shared" si="350"/>
        <v>116</v>
      </c>
      <c r="B121" s="126">
        <f t="shared" si="292"/>
        <v>13</v>
      </c>
      <c r="C121" s="148">
        <v>105</v>
      </c>
      <c r="D121" s="148" t="s">
        <v>884</v>
      </c>
      <c r="E121" s="148" t="b">
        <v>1</v>
      </c>
      <c r="F121" s="148" t="b">
        <v>0</v>
      </c>
      <c r="G121" s="148" t="b">
        <f t="shared" si="365"/>
        <v>1</v>
      </c>
      <c r="H121" s="144">
        <v>3</v>
      </c>
      <c r="I121" s="32">
        <v>2</v>
      </c>
      <c r="J121" s="144">
        <f t="shared" ref="J121:Y131" ca="1" si="392">OFFSET(J121,-1,0)</f>
        <v>1</v>
      </c>
      <c r="K121" s="144">
        <f t="shared" ca="1" si="392"/>
        <v>1</v>
      </c>
      <c r="L121" s="144">
        <f t="shared" ca="1" si="392"/>
        <v>1</v>
      </c>
      <c r="M121" s="144">
        <f t="shared" ca="1" si="392"/>
        <v>1</v>
      </c>
      <c r="N121" s="144">
        <f t="shared" ca="1" si="392"/>
        <v>1</v>
      </c>
      <c r="O121" s="144">
        <f t="shared" ca="1" si="392"/>
        <v>1</v>
      </c>
      <c r="P121" s="144">
        <f t="shared" ca="1" si="392"/>
        <v>1</v>
      </c>
      <c r="Q121" s="144">
        <f t="shared" ca="1" si="392"/>
        <v>1</v>
      </c>
      <c r="R121" s="144">
        <f t="shared" ca="1" si="392"/>
        <v>2</v>
      </c>
      <c r="S121" s="144">
        <f t="shared" ca="1" si="392"/>
        <v>1</v>
      </c>
      <c r="T121" s="144">
        <f t="shared" ca="1" si="392"/>
        <v>2</v>
      </c>
      <c r="U121" s="144">
        <f t="shared" ca="1" si="392"/>
        <v>1</v>
      </c>
      <c r="V121" s="144">
        <f t="shared" ca="1" si="392"/>
        <v>1</v>
      </c>
      <c r="W121" s="144">
        <f t="shared" ca="1" si="392"/>
        <v>1</v>
      </c>
      <c r="X121" s="144">
        <f t="shared" ca="1" si="392"/>
        <v>1</v>
      </c>
      <c r="Y121" s="144">
        <f t="shared" ca="1" si="392"/>
        <v>1</v>
      </c>
      <c r="AA121" s="162" t="str" cm="1">
        <f t="array" aca="1" ref="AA121" ca="1">TEXT(LEFT(OFFSET(AA121,-1,0),5)+1,"00000")&amp;MID(OFFSET(AA121,-1,0),6,FIND(" ",OFFSET(AA121,-1,0),7)-5)
&amp;INDEX(DataMaster!$B$10:$B$12,$I121)&amp;IF($J121=1,""," Risk"&amp;INDEX(i.risk_aversion,$J121,1))&amp;IF($K121=1,""," REV"&amp;INDEX(DataMaster!$B$54:$B$58,$K121))&amp;IF($L121=1,""," Minroe"&amp;INDEX(minroe,$L121))&amp;IF($M121=1,""," Overdraw"&amp;INDEX(overdraw,$M121))
&amp;IF($N121=1,""," Mach"&amp;INDEX(i.mach_option,$N121))
&amp;IF($O121=1,""," Interest"&amp;INDEX(i.interest_rate,$O121))&amp;IF($P121=1,""," Opp cost"&amp;INDEX(i.opp_cost_capital,$P121))&amp;IF($Q121=1,""," Casual_ub"&amp;INDEX(i.casual_ub,$Q121))&amp;IF($R121=1,""," Cropgraze"&amp;INDEX(i.cropgraze_inc,$R121))
&amp;IF($S121=1,""," Yield"&amp;INDEX(i.all_rot_yield,$S121))&amp;IF($T121=1,""," Pasture"&amp;INDEX(i.pasture_prod,$T121))&amp;IF($U121=1,""," Scan"&amp;INDEX(i.scan,$U121))
&amp;IF($JL121=1,""," WP"&amp;TEXT($JL121*100,"000p"))&amp;IF($JM121=1,""," MP"&amp;TEXT($JM121*100,"000p"))&amp;IF($JN121=1,""," GP"&amp;TEXT($JN121*100,"000p"))&amp;IF($JO121=1,""," Can"&amp;TEXT($JO121*100,"000p"))
&amp;" (F"&amp;3+IFERROR(1*$CH121,0)+IFERROR(1*$CI121,0)&amp;3-IFERROR(1*NOT($CK121),0)&amp;"N"&amp;$CP121&amp;$CQ121&amp;")"
&amp;IFERROR(" pas%"&amp;FK121/2130*100,"")&amp;IFERROR(" SR "&amp;FM121/1,"")&amp;IFERROR(" Sup "&amp;FN121/1,"")&amp;IF(JH121=50," 50 percentile prices","")&amp;IFERROR(" Min_sale_age_"&amp;GV121/1,"")&amp;IF($GX121=TRUE," Rot_constrained","")</f>
        <v>612990032 DSP CropgrazeFALSE Pasture0.85 (F33N11) Sup 30 Rot_constrained</v>
      </c>
      <c r="AB121" s="10" t="str">
        <f ca="1">IF(COUNTIF(AA$5:AA121,AA121)=1,"-","Dup")</f>
        <v>-</v>
      </c>
      <c r="AC121" s="10"/>
      <c r="AD121" s="167" t="b">
        <v>0</v>
      </c>
      <c r="AE121" s="167" t="b">
        <v>0</v>
      </c>
      <c r="AF121" s="167" t="b">
        <v>0</v>
      </c>
      <c r="AG121" s="167" t="b">
        <v>0</v>
      </c>
      <c r="AH121" s="167" t="b">
        <v>0</v>
      </c>
      <c r="AI121" s="167" t="b">
        <v>1</v>
      </c>
      <c r="AJ121" s="10"/>
      <c r="AK121" s="166" t="b">
        <f t="shared" si="379"/>
        <v>0</v>
      </c>
      <c r="AL121" s="166" t="str">
        <f t="shared" si="379"/>
        <v>-</v>
      </c>
      <c r="AM121" s="166" t="b">
        <f t="shared" si="379"/>
        <v>0</v>
      </c>
      <c r="AN121" s="166" t="b">
        <f t="shared" si="379"/>
        <v>1</v>
      </c>
      <c r="AO121" s="166" t="b">
        <f t="shared" si="379"/>
        <v>0</v>
      </c>
      <c r="AP121" s="166" t="b">
        <f t="shared" si="379"/>
        <v>0</v>
      </c>
      <c r="AQ121" s="166">
        <f t="shared" ca="1" si="215"/>
        <v>0</v>
      </c>
      <c r="AR121" s="166" t="b">
        <f t="shared" ca="1" si="371"/>
        <v>0</v>
      </c>
      <c r="AS121" s="166" t="b">
        <f t="shared" ca="1" si="371"/>
        <v>0</v>
      </c>
      <c r="AT121" s="166" t="str">
        <f t="shared" ca="1" si="371"/>
        <v>-</v>
      </c>
      <c r="AU121" s="166" t="str">
        <f t="shared" ca="1" si="371"/>
        <v>-</v>
      </c>
      <c r="AV121" s="166" t="str">
        <f t="shared" ca="1" si="371"/>
        <v>-</v>
      </c>
      <c r="AW121" s="10"/>
      <c r="AX121" s="166" t="b">
        <f t="shared" si="217"/>
        <v>1</v>
      </c>
      <c r="AY121" s="168" t="b">
        <f t="shared" ca="1" si="391"/>
        <v>1</v>
      </c>
      <c r="AZ121" s="168" t="b">
        <f t="shared" ca="1" si="391"/>
        <v>1</v>
      </c>
      <c r="BA121" s="167">
        <f t="shared" si="261"/>
        <v>3208</v>
      </c>
      <c r="BB121" s="168" t="str">
        <f t="shared" ca="1" si="391"/>
        <v>-</v>
      </c>
      <c r="BC121" s="168" t="str">
        <f t="shared" ca="1" si="391"/>
        <v>-</v>
      </c>
      <c r="BD121" s="168" t="str">
        <f t="shared" ca="1" si="391"/>
        <v>-</v>
      </c>
      <c r="BE121" s="168" t="str">
        <f t="shared" ca="1" si="391"/>
        <v>-</v>
      </c>
      <c r="BF121" s="168" t="str">
        <f t="shared" ca="1" si="391"/>
        <v>-</v>
      </c>
      <c r="BG121" s="168">
        <f t="shared" ca="1" si="391"/>
        <v>1</v>
      </c>
      <c r="BH121" s="168">
        <f t="shared" ca="1" si="391"/>
        <v>1</v>
      </c>
      <c r="BI121" s="168" t="str">
        <f t="shared" ca="1" si="391"/>
        <v>-</v>
      </c>
      <c r="BJ121" s="168" t="str">
        <f t="shared" ca="1" si="391"/>
        <v>-</v>
      </c>
      <c r="BK121" s="10"/>
      <c r="BL121" s="168" t="str">
        <f t="shared" ca="1" si="391"/>
        <v>-</v>
      </c>
      <c r="BM121" s="168" t="str">
        <f t="shared" ca="1" si="391"/>
        <v>-</v>
      </c>
      <c r="BN121" s="168" t="str">
        <f t="shared" ca="1" si="391"/>
        <v>-</v>
      </c>
      <c r="BO121" s="168" t="str">
        <f t="shared" ca="1" si="391"/>
        <v>-</v>
      </c>
      <c r="BP121" s="168" t="str">
        <f t="shared" ca="1" si="391"/>
        <v>-</v>
      </c>
      <c r="BQ121" s="168" t="str">
        <f t="shared" ca="1" si="391"/>
        <v>-</v>
      </c>
      <c r="BR121" s="168" t="str">
        <f t="shared" ca="1" si="391"/>
        <v>-</v>
      </c>
      <c r="BS121" s="168" t="str">
        <f t="shared" ca="1" si="391"/>
        <v>-</v>
      </c>
      <c r="BT121" s="168" t="str">
        <f t="shared" ca="1" si="391"/>
        <v>-</v>
      </c>
      <c r="BU121" s="168" t="str">
        <f t="shared" ca="1" si="391"/>
        <v>-</v>
      </c>
      <c r="BV121" s="168" t="str">
        <f t="shared" ca="1" si="391"/>
        <v>-</v>
      </c>
      <c r="BW121" s="166" t="str" cm="1">
        <f t="array" aca="1" ref="BW121" ca="1">INDEX(i.rev,$K121,BW$15)</f>
        <v>-</v>
      </c>
      <c r="BX121" s="166" t="str" cm="1">
        <f t="array" aca="1" ref="BX121" ca="1">INDEX(i.rev,$K121,BX$15)</f>
        <v>-</v>
      </c>
      <c r="BY121" s="166" t="str" cm="1">
        <f t="array" aca="1" ref="BY121" ca="1">INDEX(i.rev,$K121,BY$15)</f>
        <v>-</v>
      </c>
      <c r="BZ121" s="166" t="str" cm="1">
        <f t="array" aca="1" ref="BZ121" ca="1">INDEX(i.rev,$K121,BZ$15)</f>
        <v>-</v>
      </c>
      <c r="CA121" s="166" t="str" cm="1">
        <f t="array" aca="1" ref="CA121" ca="1">INDEX(i.rev,$K121,CA$15)</f>
        <v>-</v>
      </c>
      <c r="CB121" s="166" t="str" cm="1">
        <f t="array" aca="1" ref="CB121" ca="1">INDEX(i.rev,$K121,CB$15)</f>
        <v>-</v>
      </c>
      <c r="CC121" s="166" t="str" cm="1">
        <f t="array" aca="1" ref="CC121" ca="1">INDEX(i.rev,$K121,CC$15)</f>
        <v>-</v>
      </c>
      <c r="CD121" s="166" t="str" cm="1">
        <f t="array" aca="1" ref="CD121" ca="1">INDEX(i.rev,$K121,CD$15)</f>
        <v>-</v>
      </c>
      <c r="CE121" s="166" t="str" cm="1">
        <f t="array" aca="1" ref="CE121" ca="1">INDEX(i.rev,$K121,CE$15)</f>
        <v>-</v>
      </c>
      <c r="CF121" s="166" t="str" cm="1">
        <f t="array" aca="1" ref="CF121" ca="1">INDEX(i.rev,$K121,CF$15)</f>
        <v>-</v>
      </c>
      <c r="CG121" s="10"/>
      <c r="CH121" s="168" t="str">
        <f t="shared" ca="1" si="387"/>
        <v>-</v>
      </c>
      <c r="CI121" s="168" t="str">
        <f t="shared" ca="1" si="387"/>
        <v>-</v>
      </c>
      <c r="CJ121" s="168" t="str">
        <f t="shared" ca="1" si="387"/>
        <v>-</v>
      </c>
      <c r="CK121" s="168" t="str">
        <f t="shared" ca="1" si="387"/>
        <v>-</v>
      </c>
      <c r="CL121" s="168" t="str">
        <f t="shared" ca="1" si="387"/>
        <v>-</v>
      </c>
      <c r="CM121" s="168" t="str">
        <f t="shared" ca="1" si="387"/>
        <v>-</v>
      </c>
      <c r="CN121" s="168" t="str">
        <f t="shared" ca="1" si="387"/>
        <v>-</v>
      </c>
      <c r="CO121" s="168" t="str">
        <f t="shared" ca="1" si="387"/>
        <v>-</v>
      </c>
      <c r="CP121" s="168">
        <f t="shared" ca="1" si="387"/>
        <v>1</v>
      </c>
      <c r="CQ121" s="168">
        <f t="shared" ca="1" si="387"/>
        <v>1</v>
      </c>
      <c r="CR121" s="168">
        <f t="shared" ca="1" si="387"/>
        <v>0</v>
      </c>
      <c r="CS121" s="168" t="str">
        <f t="shared" ca="1" si="387"/>
        <v>-</v>
      </c>
      <c r="CT121" s="168" t="str">
        <f t="shared" ca="1" si="387"/>
        <v>-</v>
      </c>
      <c r="CU121" s="168" t="str">
        <f t="shared" ca="1" si="387"/>
        <v>-</v>
      </c>
      <c r="CV121" s="168" t="str">
        <f t="shared" ca="1" si="387"/>
        <v>-</v>
      </c>
      <c r="CW121" s="168" t="str">
        <f t="shared" ca="1" si="387"/>
        <v>-</v>
      </c>
      <c r="CX121" s="168" t="str">
        <f t="shared" ca="1" si="383"/>
        <v>-</v>
      </c>
      <c r="CY121" s="168" t="str">
        <f t="shared" ca="1" si="383"/>
        <v>-</v>
      </c>
      <c r="CZ121" s="168">
        <f t="shared" ca="1" si="383"/>
        <v>0</v>
      </c>
      <c r="DA121" s="168" t="str">
        <f t="shared" ca="1" si="383"/>
        <v>-</v>
      </c>
      <c r="DB121" s="168" t="str">
        <f t="shared" ca="1" si="383"/>
        <v>-</v>
      </c>
      <c r="DC121" s="168" t="str">
        <f t="shared" ca="1" si="383"/>
        <v>-</v>
      </c>
      <c r="DD121" s="168" t="str">
        <f t="shared" ca="1" si="383"/>
        <v>-</v>
      </c>
      <c r="DE121" s="168" t="str">
        <f t="shared" ca="1" si="383"/>
        <v>-</v>
      </c>
      <c r="DF121" s="168">
        <f t="shared" ca="1" si="383"/>
        <v>0</v>
      </c>
      <c r="DG121" s="168">
        <f t="shared" ca="1" si="383"/>
        <v>0</v>
      </c>
      <c r="DH121" s="168">
        <f t="shared" ca="1" si="383"/>
        <v>0</v>
      </c>
      <c r="DI121" s="168">
        <f t="shared" ca="1" si="383"/>
        <v>0</v>
      </c>
      <c r="DJ121" s="168">
        <f t="shared" ca="1" si="383"/>
        <v>0</v>
      </c>
      <c r="DK121" s="168">
        <f t="shared" ca="1" si="383"/>
        <v>0</v>
      </c>
      <c r="DL121" s="168">
        <f t="shared" ca="1" si="383"/>
        <v>0</v>
      </c>
      <c r="DM121" s="168" t="str">
        <f t="shared" ca="1" si="381"/>
        <v>-</v>
      </c>
      <c r="DN121" s="168" t="str">
        <f t="shared" ca="1" si="381"/>
        <v>-</v>
      </c>
      <c r="DO121" s="168" t="str">
        <f t="shared" ca="1" si="381"/>
        <v>-</v>
      </c>
      <c r="DP121" s="168" t="str">
        <f t="shared" ca="1" si="381"/>
        <v>-</v>
      </c>
      <c r="DQ121" s="168" t="str">
        <f t="shared" ca="1" si="381"/>
        <v>-</v>
      </c>
      <c r="DR121" s="168" t="str">
        <f t="shared" ca="1" si="381"/>
        <v>-</v>
      </c>
      <c r="DS121" s="168" t="str">
        <f t="shared" ca="1" si="381"/>
        <v>-</v>
      </c>
      <c r="DT121" s="168" t="str">
        <f t="shared" ca="1" si="381"/>
        <v>-</v>
      </c>
      <c r="DU121" s="168" t="str">
        <f t="shared" ca="1" si="381"/>
        <v>-</v>
      </c>
      <c r="DV121" s="168" t="str">
        <f t="shared" ca="1" si="381"/>
        <v>-</v>
      </c>
      <c r="DW121" s="168" t="str">
        <f t="shared" ca="1" si="381"/>
        <v>-</v>
      </c>
      <c r="DX121" s="10"/>
      <c r="DY121" s="168">
        <f t="shared" ca="1" si="381"/>
        <v>1</v>
      </c>
      <c r="DZ121" s="168" t="str">
        <f t="shared" ca="1" si="381"/>
        <v>-</v>
      </c>
      <c r="EA121" s="168" t="str">
        <f t="shared" ca="1" si="381"/>
        <v>-</v>
      </c>
      <c r="EB121" s="168" t="str">
        <f t="shared" ca="1" si="381"/>
        <v>-</v>
      </c>
      <c r="EC121" s="168" t="str">
        <f t="shared" ca="1" si="381"/>
        <v>-</v>
      </c>
      <c r="ED121" s="168" t="b">
        <f t="shared" ca="1" si="381"/>
        <v>0</v>
      </c>
      <c r="EE121" s="168" t="str">
        <f t="shared" ca="1" si="381"/>
        <v>-</v>
      </c>
      <c r="EF121" s="168">
        <f t="shared" ca="1" si="381"/>
        <v>0</v>
      </c>
      <c r="EG121" s="168" t="str">
        <f t="shared" ca="1" si="381"/>
        <v>-</v>
      </c>
      <c r="EH121" s="166" cm="1">
        <f t="array" aca="1" ref="EH121" ca="1">INDEX(i.rev,$K121,EH$15)</f>
        <v>1</v>
      </c>
      <c r="EI121" s="168">
        <f t="shared" ca="1" si="373"/>
        <v>0</v>
      </c>
      <c r="EJ121" s="168">
        <f t="shared" ca="1" si="373"/>
        <v>1</v>
      </c>
      <c r="EK121" s="168">
        <f t="shared" ca="1" si="373"/>
        <v>0</v>
      </c>
      <c r="EL121" s="168">
        <f t="shared" ca="1" si="373"/>
        <v>1</v>
      </c>
      <c r="EM121" s="168">
        <f t="shared" ca="1" si="373"/>
        <v>1</v>
      </c>
      <c r="EN121" s="168">
        <f t="shared" ca="1" si="373"/>
        <v>1</v>
      </c>
      <c r="EO121" s="168">
        <f t="shared" ca="1" si="373"/>
        <v>0</v>
      </c>
      <c r="EP121" s="168">
        <f t="shared" ca="1" si="373"/>
        <v>0</v>
      </c>
      <c r="EQ121" s="168">
        <f t="shared" ca="1" si="373"/>
        <v>0</v>
      </c>
      <c r="ER121" s="168">
        <f t="shared" ca="1" si="373"/>
        <v>0</v>
      </c>
      <c r="ES121" s="168">
        <f t="shared" ca="1" si="373"/>
        <v>0</v>
      </c>
      <c r="ET121" s="168">
        <f t="shared" ca="1" si="373"/>
        <v>0</v>
      </c>
      <c r="EU121" s="168">
        <f t="shared" ca="1" si="373"/>
        <v>0</v>
      </c>
      <c r="EV121" s="168">
        <f t="shared" ca="1" si="373"/>
        <v>0</v>
      </c>
      <c r="EW121" s="168">
        <f t="shared" ca="1" si="373"/>
        <v>0</v>
      </c>
      <c r="EX121" s="168">
        <f t="shared" ca="1" si="373"/>
        <v>0</v>
      </c>
      <c r="EY121" s="166" cm="1">
        <f t="array" aca="1" ref="EY121" ca="1">INDEX(i.rev,$K121,EY$15)</f>
        <v>0</v>
      </c>
      <c r="EZ121" s="168">
        <f t="shared" ca="1" si="297"/>
        <v>0</v>
      </c>
      <c r="FA121" s="166" cm="1">
        <f t="array" aca="1" ref="FA121" ca="1">INDEX(i.rev,$K121,FA$15)</f>
        <v>1</v>
      </c>
      <c r="FB121" s="168">
        <f t="shared" ca="1" si="388"/>
        <v>0</v>
      </c>
      <c r="FC121" s="168">
        <f t="shared" ca="1" si="388"/>
        <v>0</v>
      </c>
      <c r="FD121" s="168">
        <f t="shared" ca="1" si="388"/>
        <v>0</v>
      </c>
      <c r="FE121" s="168">
        <f t="shared" ca="1" si="388"/>
        <v>0</v>
      </c>
      <c r="FF121" s="168">
        <f t="shared" ca="1" si="388"/>
        <v>0</v>
      </c>
      <c r="FG121" s="168">
        <f t="shared" ca="1" si="388"/>
        <v>0</v>
      </c>
      <c r="FH121" s="168">
        <f t="shared" ca="1" si="388"/>
        <v>0</v>
      </c>
      <c r="FI121" s="10">
        <f>FI120+0.15</f>
        <v>0.3</v>
      </c>
      <c r="FJ121" s="168" t="str">
        <f t="shared" ca="1" si="363"/>
        <v>-</v>
      </c>
      <c r="FK121" s="168" t="str">
        <f t="shared" ca="1" si="363"/>
        <v>-</v>
      </c>
      <c r="FL121" s="168" t="str">
        <f t="shared" ca="1" si="363"/>
        <v>-</v>
      </c>
      <c r="FM121" s="168" t="str">
        <f t="shared" ca="1" si="363"/>
        <v>-</v>
      </c>
      <c r="FN121" s="166">
        <f t="shared" si="376"/>
        <v>30</v>
      </c>
      <c r="FO121" s="166" t="b">
        <f t="shared" si="374"/>
        <v>0</v>
      </c>
      <c r="FP121" s="166" t="b">
        <f t="shared" si="374"/>
        <v>0</v>
      </c>
      <c r="FQ121" s="166" t="b">
        <f t="shared" si="374"/>
        <v>1</v>
      </c>
      <c r="FR121" s="168">
        <f t="shared" ca="1" si="388"/>
        <v>0</v>
      </c>
      <c r="FS121" s="166">
        <f t="shared" ca="1" si="224"/>
        <v>1</v>
      </c>
      <c r="FT121" s="166">
        <f t="shared" ca="1" si="224"/>
        <v>1</v>
      </c>
      <c r="FU121" s="168" t="str">
        <f t="shared" ca="1" si="385"/>
        <v>-</v>
      </c>
      <c r="FV121" s="168" t="str">
        <f t="shared" ca="1" si="385"/>
        <v>-</v>
      </c>
      <c r="FW121" s="168" t="str">
        <f t="shared" ca="1" si="385"/>
        <v>-</v>
      </c>
      <c r="FX121" s="168" t="str">
        <f t="shared" ca="1" si="385"/>
        <v>-</v>
      </c>
      <c r="FY121" s="168" t="str">
        <f t="shared" ca="1" si="385"/>
        <v>-</v>
      </c>
      <c r="FZ121" s="168" t="str">
        <f t="shared" ca="1" si="385"/>
        <v>-</v>
      </c>
      <c r="GA121" s="168" t="str">
        <f t="shared" ca="1" si="385"/>
        <v>-</v>
      </c>
      <c r="GB121" s="168" t="str">
        <f t="shared" ca="1" si="385"/>
        <v>-</v>
      </c>
      <c r="GC121" s="168" t="str">
        <f t="shared" ca="1" si="385"/>
        <v>-</v>
      </c>
      <c r="GD121" s="168" t="b">
        <f t="shared" ca="1" si="385"/>
        <v>1</v>
      </c>
      <c r="GE121" s="168" t="str">
        <f t="shared" ca="1" si="385"/>
        <v>-</v>
      </c>
      <c r="GF121" s="168" t="str">
        <f t="shared" ca="1" si="385"/>
        <v>-</v>
      </c>
      <c r="GG121" s="168" t="str">
        <f t="shared" ca="1" si="385"/>
        <v>-</v>
      </c>
      <c r="GH121" s="168" t="str">
        <f t="shared" ca="1" si="385"/>
        <v>-</v>
      </c>
      <c r="GI121" s="168" t="str">
        <f t="shared" ca="1" si="385"/>
        <v>-</v>
      </c>
      <c r="GJ121" s="168" t="str">
        <f t="shared" ca="1" si="385"/>
        <v>-</v>
      </c>
      <c r="GK121" s="168" t="str">
        <f t="shared" ca="1" si="386"/>
        <v>-</v>
      </c>
      <c r="GL121" s="168" t="str">
        <f t="shared" ca="1" si="386"/>
        <v>-</v>
      </c>
      <c r="GM121" s="168" t="str">
        <f t="shared" ca="1" si="386"/>
        <v>-</v>
      </c>
      <c r="GN121" s="168" t="str">
        <f t="shared" ca="1" si="386"/>
        <v>-</v>
      </c>
      <c r="GO121" s="168" t="str">
        <f t="shared" ca="1" si="386"/>
        <v>-</v>
      </c>
      <c r="GP121" s="168" t="str">
        <f t="shared" ca="1" si="386"/>
        <v>-</v>
      </c>
      <c r="GQ121" s="168" t="str">
        <f t="shared" ca="1" si="386"/>
        <v>-</v>
      </c>
      <c r="GR121" s="168" t="str">
        <f t="shared" ca="1" si="386"/>
        <v>-</v>
      </c>
      <c r="GS121" s="168">
        <f t="shared" ca="1" si="386"/>
        <v>500</v>
      </c>
      <c r="GT121" s="168">
        <f t="shared" ca="1" si="386"/>
        <v>500</v>
      </c>
      <c r="GU121" s="168" t="str">
        <f t="shared" ca="1" si="386"/>
        <v>-</v>
      </c>
      <c r="GV121" s="168" t="str">
        <f t="shared" ca="1" si="386"/>
        <v>-</v>
      </c>
      <c r="GW121" s="168" t="str">
        <f t="shared" ca="1" si="386"/>
        <v>-</v>
      </c>
      <c r="GX121" s="193" t="b">
        <v>1</v>
      </c>
      <c r="GY121" s="193">
        <v>0</v>
      </c>
      <c r="GZ121" s="193">
        <v>30</v>
      </c>
      <c r="HA121" s="193">
        <v>30</v>
      </c>
      <c r="HB121" s="193">
        <v>0</v>
      </c>
      <c r="HC121" s="193">
        <v>0</v>
      </c>
      <c r="HD121" s="193">
        <v>30</v>
      </c>
      <c r="HE121" s="193">
        <v>0</v>
      </c>
      <c r="HF121" s="193">
        <v>0</v>
      </c>
      <c r="HG121" s="193">
        <v>30</v>
      </c>
      <c r="HH121" s="193">
        <v>30</v>
      </c>
      <c r="HI121" s="193">
        <v>0</v>
      </c>
      <c r="HJ121" s="193">
        <v>0</v>
      </c>
      <c r="HK121" s="193">
        <v>0</v>
      </c>
      <c r="HL121" s="193">
        <v>0</v>
      </c>
      <c r="HM121" s="193">
        <v>0</v>
      </c>
      <c r="HN121" s="193">
        <v>131.36000000000001</v>
      </c>
      <c r="HO121" s="193">
        <v>0</v>
      </c>
      <c r="HP121" s="193">
        <v>131.36000000000001</v>
      </c>
      <c r="HQ121" s="193">
        <v>131.36000000000001</v>
      </c>
      <c r="HR121" s="193">
        <v>0</v>
      </c>
      <c r="HS121" s="193">
        <v>131.36000000000001</v>
      </c>
      <c r="HT121" s="193">
        <v>131.36000000000001</v>
      </c>
      <c r="HU121" s="193">
        <v>0</v>
      </c>
      <c r="HV121" s="193">
        <v>0</v>
      </c>
      <c r="HW121" s="193">
        <v>131.36000000000001</v>
      </c>
      <c r="HX121" s="193">
        <v>131.36000000000001</v>
      </c>
      <c r="HY121" s="193">
        <v>89.55</v>
      </c>
      <c r="HZ121" s="193">
        <v>131.36000000000001</v>
      </c>
      <c r="IA121" s="193">
        <v>89.55</v>
      </c>
      <c r="IB121" s="193">
        <v>150</v>
      </c>
      <c r="IC121" s="193">
        <v>150</v>
      </c>
      <c r="ID121" s="193">
        <v>0</v>
      </c>
      <c r="IE121" s="193">
        <v>0</v>
      </c>
      <c r="IF121" s="193">
        <v>150</v>
      </c>
      <c r="IG121" s="193">
        <v>0</v>
      </c>
      <c r="IH121" s="193">
        <v>0</v>
      </c>
      <c r="II121" s="193">
        <v>150</v>
      </c>
      <c r="IJ121" s="193">
        <v>150</v>
      </c>
      <c r="IK121" s="193">
        <v>0</v>
      </c>
      <c r="IL121" s="193">
        <v>0</v>
      </c>
      <c r="IM121" s="193">
        <v>0</v>
      </c>
      <c r="IN121" s="193">
        <v>0</v>
      </c>
      <c r="IO121" s="193">
        <v>0</v>
      </c>
      <c r="IP121" s="193">
        <v>0</v>
      </c>
      <c r="IQ121" s="193">
        <v>0</v>
      </c>
      <c r="IR121" s="193">
        <v>0</v>
      </c>
      <c r="IS121" s="193">
        <v>0</v>
      </c>
      <c r="IT121" s="193">
        <v>0</v>
      </c>
      <c r="IU121" s="193">
        <v>0</v>
      </c>
      <c r="IV121" s="193">
        <v>0</v>
      </c>
      <c r="IW121" s="193">
        <v>0</v>
      </c>
      <c r="IX121" s="193">
        <v>0</v>
      </c>
      <c r="IY121" s="193">
        <v>0</v>
      </c>
      <c r="IZ121" s="10"/>
      <c r="JA121" s="166">
        <f t="shared" ca="1" si="229"/>
        <v>4.4999999999999998E-2</v>
      </c>
      <c r="JB121" s="166">
        <f t="shared" ca="1" si="230"/>
        <v>4.4999999999999998E-2</v>
      </c>
      <c r="JC121" s="168">
        <f t="shared" ca="1" si="380"/>
        <v>1</v>
      </c>
      <c r="JD121" s="168">
        <f t="shared" ca="1" si="380"/>
        <v>0</v>
      </c>
      <c r="JE121" s="168">
        <f t="shared" ca="1" si="380"/>
        <v>1</v>
      </c>
      <c r="JF121" s="168">
        <f t="shared" ca="1" si="380"/>
        <v>1</v>
      </c>
      <c r="JG121" s="168">
        <f t="shared" ca="1" si="380"/>
        <v>0</v>
      </c>
      <c r="JH121" s="168">
        <f t="shared" ca="1" si="380"/>
        <v>70</v>
      </c>
      <c r="JI121" s="168">
        <f t="shared" ca="1" si="380"/>
        <v>50</v>
      </c>
      <c r="JJ121" s="168">
        <f t="shared" ca="1" si="380"/>
        <v>70</v>
      </c>
      <c r="JK121" s="168">
        <f t="shared" ca="1" si="380"/>
        <v>50</v>
      </c>
      <c r="JL121" s="166">
        <f t="shared" ca="1" si="299"/>
        <v>1</v>
      </c>
      <c r="JM121" s="166">
        <f t="shared" ca="1" si="300"/>
        <v>1</v>
      </c>
      <c r="JN121" s="166">
        <f t="shared" ca="1" si="301"/>
        <v>1</v>
      </c>
      <c r="JO121" s="166">
        <f t="shared" ca="1" si="232"/>
        <v>1</v>
      </c>
      <c r="JP121" s="166">
        <f t="shared" ca="1" si="232"/>
        <v>1</v>
      </c>
      <c r="JQ121" s="168">
        <f t="shared" ca="1" si="380"/>
        <v>1</v>
      </c>
      <c r="JR121" s="10"/>
      <c r="JS121" s="168">
        <f t="shared" ca="1" si="380"/>
        <v>1</v>
      </c>
      <c r="JT121" s="166">
        <f t="shared" ca="1" si="233"/>
        <v>0.85</v>
      </c>
      <c r="JU121" s="168">
        <f t="shared" ca="1" si="380"/>
        <v>1</v>
      </c>
      <c r="JV121" s="168">
        <f t="shared" ca="1" si="380"/>
        <v>1</v>
      </c>
      <c r="JW121" s="168">
        <f t="shared" ca="1" si="380"/>
        <v>1</v>
      </c>
      <c r="JX121" s="168">
        <f t="shared" ca="1" si="380"/>
        <v>1</v>
      </c>
      <c r="JY121" s="168">
        <f t="shared" ca="1" si="380"/>
        <v>1</v>
      </c>
      <c r="JZ121" s="168">
        <f t="shared" ca="1" si="380"/>
        <v>1</v>
      </c>
      <c r="KA121" s="166">
        <f t="shared" ca="1" si="234"/>
        <v>0.85</v>
      </c>
      <c r="KB121" s="166">
        <f t="shared" ca="1" si="235"/>
        <v>1</v>
      </c>
      <c r="KC121" s="166">
        <f t="shared" ca="1" si="236"/>
        <v>1</v>
      </c>
      <c r="KD121" s="166" t="str">
        <f t="shared" ca="1" si="237"/>
        <v>-</v>
      </c>
      <c r="KE121" s="166" t="str">
        <f t="shared" ca="1" si="238"/>
        <v>-</v>
      </c>
      <c r="KF121" s="166" t="str">
        <f t="shared" ca="1" si="239"/>
        <v>-</v>
      </c>
      <c r="KG121" s="166" t="b">
        <f t="shared" ca="1" si="240"/>
        <v>0</v>
      </c>
      <c r="KH121" s="168">
        <f t="shared" ca="1" si="380"/>
        <v>0</v>
      </c>
      <c r="KI121" s="27">
        <v>0</v>
      </c>
    </row>
    <row r="122" spans="1:295" s="148" customFormat="1" outlineLevel="1">
      <c r="A122" s="126">
        <f t="shared" si="350"/>
        <v>117</v>
      </c>
      <c r="B122" s="126">
        <f t="shared" si="292"/>
        <v>13</v>
      </c>
      <c r="C122" s="148">
        <v>105</v>
      </c>
      <c r="D122" s="148" t="s">
        <v>884</v>
      </c>
      <c r="E122" s="148" t="b">
        <v>1</v>
      </c>
      <c r="F122" s="148" t="b">
        <v>0</v>
      </c>
      <c r="G122" s="148" t="b">
        <f t="shared" si="365"/>
        <v>1</v>
      </c>
      <c r="H122" s="144">
        <v>3</v>
      </c>
      <c r="I122" s="32">
        <v>2</v>
      </c>
      <c r="J122" s="144">
        <f t="shared" ca="1" si="392"/>
        <v>1</v>
      </c>
      <c r="K122" s="144">
        <f t="shared" ca="1" si="392"/>
        <v>1</v>
      </c>
      <c r="L122" s="144">
        <f t="shared" ca="1" si="392"/>
        <v>1</v>
      </c>
      <c r="M122" s="144">
        <f t="shared" ca="1" si="392"/>
        <v>1</v>
      </c>
      <c r="N122" s="144">
        <f t="shared" ca="1" si="392"/>
        <v>1</v>
      </c>
      <c r="O122" s="144">
        <f t="shared" ca="1" si="392"/>
        <v>1</v>
      </c>
      <c r="P122" s="144">
        <f t="shared" ca="1" si="392"/>
        <v>1</v>
      </c>
      <c r="Q122" s="144">
        <f t="shared" ca="1" si="392"/>
        <v>1</v>
      </c>
      <c r="R122" s="144">
        <f t="shared" ca="1" si="392"/>
        <v>2</v>
      </c>
      <c r="S122" s="144">
        <f t="shared" ca="1" si="392"/>
        <v>1</v>
      </c>
      <c r="T122" s="144">
        <f t="shared" ca="1" si="392"/>
        <v>2</v>
      </c>
      <c r="U122" s="144">
        <f t="shared" ca="1" si="392"/>
        <v>1</v>
      </c>
      <c r="V122" s="144">
        <f t="shared" ca="1" si="392"/>
        <v>1</v>
      </c>
      <c r="W122" s="144">
        <f t="shared" ca="1" si="392"/>
        <v>1</v>
      </c>
      <c r="X122" s="144">
        <f t="shared" ca="1" si="392"/>
        <v>1</v>
      </c>
      <c r="Y122" s="144">
        <f t="shared" ca="1" si="392"/>
        <v>1</v>
      </c>
      <c r="AA122" s="162" t="str" cm="1">
        <f t="array" aca="1" ref="AA122" ca="1">TEXT(LEFT(OFFSET(AA122,-1,0),5)+1,"00000")&amp;MID(OFFSET(AA122,-1,0),6,FIND(" ",OFFSET(AA122,-1,0),7)-5)
&amp;INDEX(DataMaster!$B$10:$B$12,$I122)&amp;IF($J122=1,""," Risk"&amp;INDEX(i.risk_aversion,$J122,1))&amp;IF($K122=1,""," REV"&amp;INDEX(DataMaster!$B$54:$B$58,$K122))&amp;IF($L122=1,""," Minroe"&amp;INDEX(minroe,$L122))&amp;IF($M122=1,""," Overdraw"&amp;INDEX(overdraw,$M122))
&amp;IF($N122=1,""," Mach"&amp;INDEX(i.mach_option,$N122))
&amp;IF($O122=1,""," Interest"&amp;INDEX(i.interest_rate,$O122))&amp;IF($P122=1,""," Opp cost"&amp;INDEX(i.opp_cost_capital,$P122))&amp;IF($Q122=1,""," Casual_ub"&amp;INDEX(i.casual_ub,$Q122))&amp;IF($R122=1,""," Cropgraze"&amp;INDEX(i.cropgraze_inc,$R122))
&amp;IF($S122=1,""," Yield"&amp;INDEX(i.all_rot_yield,$S122))&amp;IF($T122=1,""," Pasture"&amp;INDEX(i.pasture_prod,$T122))&amp;IF($U122=1,""," Scan"&amp;INDEX(i.scan,$U122))
&amp;IF($JL122=1,""," WP"&amp;TEXT($JL122*100,"000p"))&amp;IF($JM122=1,""," MP"&amp;TEXT($JM122*100,"000p"))&amp;IF($JN122=1,""," GP"&amp;TEXT($JN122*100,"000p"))&amp;IF($JO122=1,""," Can"&amp;TEXT($JO122*100,"000p"))
&amp;" (F"&amp;3+IFERROR(1*$CH122,0)+IFERROR(1*$CI122,0)&amp;3-IFERROR(1*NOT($CK122),0)&amp;"N"&amp;$CP122&amp;$CQ122&amp;")"
&amp;IFERROR(" pas%"&amp;FK122/2130*100,"")&amp;IFERROR(" SR "&amp;FM122/1,"")&amp;IFERROR(" Sup "&amp;FN122/1,"")&amp;IF(JH122=50," 50 percentile prices","")&amp;IFERROR(" Min_sale_age_"&amp;GV122/1,"")&amp;IF($GX122=TRUE," Rot_constrained","")</f>
        <v>613000032 DSP CropgrazeFALSE Pasture0.85 (F33N11) Sup 45 Rot_constrained</v>
      </c>
      <c r="AB122" s="10" t="str">
        <f ca="1">IF(COUNTIF(AA$5:AA122,AA122)=1,"-","Dup")</f>
        <v>-</v>
      </c>
      <c r="AC122" s="10"/>
      <c r="AD122" s="167" t="b">
        <v>0</v>
      </c>
      <c r="AE122" s="167" t="b">
        <v>0</v>
      </c>
      <c r="AF122" s="167" t="b">
        <v>0</v>
      </c>
      <c r="AG122" s="167" t="b">
        <v>0</v>
      </c>
      <c r="AH122" s="167" t="b">
        <v>0</v>
      </c>
      <c r="AI122" s="167" t="b">
        <v>1</v>
      </c>
      <c r="AJ122" s="10"/>
      <c r="AK122" s="166" t="b">
        <f t="shared" si="379"/>
        <v>0</v>
      </c>
      <c r="AL122" s="166" t="str">
        <f t="shared" si="379"/>
        <v>-</v>
      </c>
      <c r="AM122" s="166" t="b">
        <f t="shared" si="379"/>
        <v>0</v>
      </c>
      <c r="AN122" s="166" t="b">
        <f t="shared" si="379"/>
        <v>1</v>
      </c>
      <c r="AO122" s="166" t="b">
        <f t="shared" si="379"/>
        <v>0</v>
      </c>
      <c r="AP122" s="166" t="b">
        <f t="shared" si="379"/>
        <v>0</v>
      </c>
      <c r="AQ122" s="166">
        <f t="shared" ca="1" si="215"/>
        <v>0</v>
      </c>
      <c r="AR122" s="166" t="b">
        <f t="shared" ca="1" si="371"/>
        <v>0</v>
      </c>
      <c r="AS122" s="166" t="b">
        <f t="shared" ca="1" si="371"/>
        <v>0</v>
      </c>
      <c r="AT122" s="166" t="str">
        <f t="shared" ca="1" si="371"/>
        <v>-</v>
      </c>
      <c r="AU122" s="166" t="str">
        <f t="shared" ca="1" si="371"/>
        <v>-</v>
      </c>
      <c r="AV122" s="166" t="str">
        <f t="shared" ca="1" si="371"/>
        <v>-</v>
      </c>
      <c r="AW122" s="10"/>
      <c r="AX122" s="166" t="b">
        <f t="shared" si="217"/>
        <v>1</v>
      </c>
      <c r="AY122" s="168" t="b">
        <f t="shared" ca="1" si="391"/>
        <v>1</v>
      </c>
      <c r="AZ122" s="168" t="b">
        <f t="shared" ca="1" si="391"/>
        <v>1</v>
      </c>
      <c r="BA122" s="167">
        <f t="shared" si="261"/>
        <v>3208</v>
      </c>
      <c r="BB122" s="168" t="str">
        <f t="shared" ca="1" si="391"/>
        <v>-</v>
      </c>
      <c r="BC122" s="168" t="str">
        <f t="shared" ca="1" si="391"/>
        <v>-</v>
      </c>
      <c r="BD122" s="168" t="str">
        <f t="shared" ca="1" si="391"/>
        <v>-</v>
      </c>
      <c r="BE122" s="168" t="str">
        <f t="shared" ca="1" si="391"/>
        <v>-</v>
      </c>
      <c r="BF122" s="168" t="str">
        <f t="shared" ca="1" si="391"/>
        <v>-</v>
      </c>
      <c r="BG122" s="168">
        <f t="shared" ca="1" si="391"/>
        <v>1</v>
      </c>
      <c r="BH122" s="168">
        <f t="shared" ca="1" si="391"/>
        <v>1</v>
      </c>
      <c r="BI122" s="168" t="str">
        <f t="shared" ca="1" si="391"/>
        <v>-</v>
      </c>
      <c r="BJ122" s="168" t="str">
        <f t="shared" ca="1" si="391"/>
        <v>-</v>
      </c>
      <c r="BK122" s="10"/>
      <c r="BL122" s="168" t="str">
        <f t="shared" ca="1" si="391"/>
        <v>-</v>
      </c>
      <c r="BM122" s="168" t="str">
        <f t="shared" ca="1" si="391"/>
        <v>-</v>
      </c>
      <c r="BN122" s="168" t="str">
        <f t="shared" ca="1" si="391"/>
        <v>-</v>
      </c>
      <c r="BO122" s="168" t="str">
        <f t="shared" ca="1" si="391"/>
        <v>-</v>
      </c>
      <c r="BP122" s="168" t="str">
        <f t="shared" ca="1" si="391"/>
        <v>-</v>
      </c>
      <c r="BQ122" s="168" t="str">
        <f t="shared" ca="1" si="391"/>
        <v>-</v>
      </c>
      <c r="BR122" s="168" t="str">
        <f t="shared" ca="1" si="391"/>
        <v>-</v>
      </c>
      <c r="BS122" s="168" t="str">
        <f t="shared" ca="1" si="391"/>
        <v>-</v>
      </c>
      <c r="BT122" s="168" t="str">
        <f t="shared" ca="1" si="391"/>
        <v>-</v>
      </c>
      <c r="BU122" s="168" t="str">
        <f t="shared" ca="1" si="391"/>
        <v>-</v>
      </c>
      <c r="BV122" s="168" t="str">
        <f t="shared" ca="1" si="391"/>
        <v>-</v>
      </c>
      <c r="BW122" s="166" t="str" cm="1">
        <f t="array" aca="1" ref="BW122" ca="1">INDEX(i.rev,$K122,BW$15)</f>
        <v>-</v>
      </c>
      <c r="BX122" s="166" t="str" cm="1">
        <f t="array" aca="1" ref="BX122" ca="1">INDEX(i.rev,$K122,BX$15)</f>
        <v>-</v>
      </c>
      <c r="BY122" s="166" t="str" cm="1">
        <f t="array" aca="1" ref="BY122" ca="1">INDEX(i.rev,$K122,BY$15)</f>
        <v>-</v>
      </c>
      <c r="BZ122" s="166" t="str" cm="1">
        <f t="array" aca="1" ref="BZ122" ca="1">INDEX(i.rev,$K122,BZ$15)</f>
        <v>-</v>
      </c>
      <c r="CA122" s="166" t="str" cm="1">
        <f t="array" aca="1" ref="CA122" ca="1">INDEX(i.rev,$K122,CA$15)</f>
        <v>-</v>
      </c>
      <c r="CB122" s="166" t="str" cm="1">
        <f t="array" aca="1" ref="CB122" ca="1">INDEX(i.rev,$K122,CB$15)</f>
        <v>-</v>
      </c>
      <c r="CC122" s="166" t="str" cm="1">
        <f t="array" aca="1" ref="CC122" ca="1">INDEX(i.rev,$K122,CC$15)</f>
        <v>-</v>
      </c>
      <c r="CD122" s="166" t="str" cm="1">
        <f t="array" aca="1" ref="CD122" ca="1">INDEX(i.rev,$K122,CD$15)</f>
        <v>-</v>
      </c>
      <c r="CE122" s="166" t="str" cm="1">
        <f t="array" aca="1" ref="CE122" ca="1">INDEX(i.rev,$K122,CE$15)</f>
        <v>-</v>
      </c>
      <c r="CF122" s="166" t="str" cm="1">
        <f t="array" aca="1" ref="CF122" ca="1">INDEX(i.rev,$K122,CF$15)</f>
        <v>-</v>
      </c>
      <c r="CG122" s="10"/>
      <c r="CH122" s="168" t="str">
        <f t="shared" ca="1" si="387"/>
        <v>-</v>
      </c>
      <c r="CI122" s="168" t="str">
        <f t="shared" ca="1" si="387"/>
        <v>-</v>
      </c>
      <c r="CJ122" s="168" t="str">
        <f t="shared" ca="1" si="387"/>
        <v>-</v>
      </c>
      <c r="CK122" s="168" t="str">
        <f t="shared" ca="1" si="387"/>
        <v>-</v>
      </c>
      <c r="CL122" s="168" t="str">
        <f t="shared" ca="1" si="387"/>
        <v>-</v>
      </c>
      <c r="CM122" s="168" t="str">
        <f t="shared" ca="1" si="387"/>
        <v>-</v>
      </c>
      <c r="CN122" s="168" t="str">
        <f t="shared" ca="1" si="387"/>
        <v>-</v>
      </c>
      <c r="CO122" s="168" t="str">
        <f t="shared" ca="1" si="387"/>
        <v>-</v>
      </c>
      <c r="CP122" s="168">
        <f t="shared" ca="1" si="387"/>
        <v>1</v>
      </c>
      <c r="CQ122" s="168">
        <f t="shared" ca="1" si="387"/>
        <v>1</v>
      </c>
      <c r="CR122" s="168">
        <f t="shared" ca="1" si="387"/>
        <v>0</v>
      </c>
      <c r="CS122" s="168" t="str">
        <f t="shared" ca="1" si="387"/>
        <v>-</v>
      </c>
      <c r="CT122" s="168" t="str">
        <f t="shared" ca="1" si="387"/>
        <v>-</v>
      </c>
      <c r="CU122" s="168" t="str">
        <f t="shared" ca="1" si="387"/>
        <v>-</v>
      </c>
      <c r="CV122" s="168" t="str">
        <f t="shared" ca="1" si="387"/>
        <v>-</v>
      </c>
      <c r="CW122" s="168" t="str">
        <f t="shared" ca="1" si="387"/>
        <v>-</v>
      </c>
      <c r="CX122" s="168" t="str">
        <f t="shared" ca="1" si="383"/>
        <v>-</v>
      </c>
      <c r="CY122" s="168" t="str">
        <f t="shared" ca="1" si="383"/>
        <v>-</v>
      </c>
      <c r="CZ122" s="168">
        <f t="shared" ca="1" si="383"/>
        <v>0</v>
      </c>
      <c r="DA122" s="168" t="str">
        <f t="shared" ca="1" si="383"/>
        <v>-</v>
      </c>
      <c r="DB122" s="168" t="str">
        <f t="shared" ca="1" si="383"/>
        <v>-</v>
      </c>
      <c r="DC122" s="168" t="str">
        <f t="shared" ca="1" si="383"/>
        <v>-</v>
      </c>
      <c r="DD122" s="168" t="str">
        <f t="shared" ca="1" si="383"/>
        <v>-</v>
      </c>
      <c r="DE122" s="168" t="str">
        <f t="shared" ca="1" si="383"/>
        <v>-</v>
      </c>
      <c r="DF122" s="168">
        <f t="shared" ca="1" si="383"/>
        <v>0</v>
      </c>
      <c r="DG122" s="168">
        <f t="shared" ca="1" si="383"/>
        <v>0</v>
      </c>
      <c r="DH122" s="168">
        <f t="shared" ca="1" si="383"/>
        <v>0</v>
      </c>
      <c r="DI122" s="168">
        <f t="shared" ca="1" si="383"/>
        <v>0</v>
      </c>
      <c r="DJ122" s="168">
        <f t="shared" ca="1" si="383"/>
        <v>0</v>
      </c>
      <c r="DK122" s="168">
        <f t="shared" ca="1" si="383"/>
        <v>0</v>
      </c>
      <c r="DL122" s="168">
        <f t="shared" ca="1" si="383"/>
        <v>0</v>
      </c>
      <c r="DM122" s="168" t="str">
        <f t="shared" ca="1" si="381"/>
        <v>-</v>
      </c>
      <c r="DN122" s="168" t="str">
        <f t="shared" ca="1" si="381"/>
        <v>-</v>
      </c>
      <c r="DO122" s="168" t="str">
        <f t="shared" ca="1" si="381"/>
        <v>-</v>
      </c>
      <c r="DP122" s="168" t="str">
        <f t="shared" ca="1" si="381"/>
        <v>-</v>
      </c>
      <c r="DQ122" s="168" t="str">
        <f t="shared" ca="1" si="381"/>
        <v>-</v>
      </c>
      <c r="DR122" s="168" t="str">
        <f t="shared" ca="1" si="381"/>
        <v>-</v>
      </c>
      <c r="DS122" s="168" t="str">
        <f t="shared" ca="1" si="381"/>
        <v>-</v>
      </c>
      <c r="DT122" s="168" t="str">
        <f t="shared" ca="1" si="381"/>
        <v>-</v>
      </c>
      <c r="DU122" s="168" t="str">
        <f t="shared" ca="1" si="381"/>
        <v>-</v>
      </c>
      <c r="DV122" s="168" t="str">
        <f t="shared" ca="1" si="381"/>
        <v>-</v>
      </c>
      <c r="DW122" s="168" t="str">
        <f t="shared" ca="1" si="381"/>
        <v>-</v>
      </c>
      <c r="DX122" s="10"/>
      <c r="DY122" s="168">
        <f t="shared" ca="1" si="381"/>
        <v>1</v>
      </c>
      <c r="DZ122" s="168" t="str">
        <f t="shared" ca="1" si="381"/>
        <v>-</v>
      </c>
      <c r="EA122" s="168" t="str">
        <f t="shared" ca="1" si="381"/>
        <v>-</v>
      </c>
      <c r="EB122" s="168" t="str">
        <f t="shared" ca="1" si="381"/>
        <v>-</v>
      </c>
      <c r="EC122" s="168" t="str">
        <f t="shared" ca="1" si="381"/>
        <v>-</v>
      </c>
      <c r="ED122" s="168" t="b">
        <f t="shared" ca="1" si="381"/>
        <v>0</v>
      </c>
      <c r="EE122" s="168" t="str">
        <f t="shared" ca="1" si="381"/>
        <v>-</v>
      </c>
      <c r="EF122" s="168">
        <f t="shared" ca="1" si="381"/>
        <v>0</v>
      </c>
      <c r="EG122" s="168" t="str">
        <f t="shared" ca="1" si="381"/>
        <v>-</v>
      </c>
      <c r="EH122" s="166" cm="1">
        <f t="array" aca="1" ref="EH122" ca="1">INDEX(i.rev,$K122,EH$15)</f>
        <v>1</v>
      </c>
      <c r="EI122" s="168">
        <f t="shared" ca="1" si="373"/>
        <v>0</v>
      </c>
      <c r="EJ122" s="168">
        <f t="shared" ca="1" si="373"/>
        <v>1</v>
      </c>
      <c r="EK122" s="168">
        <f t="shared" ca="1" si="373"/>
        <v>0</v>
      </c>
      <c r="EL122" s="168">
        <f t="shared" ca="1" si="373"/>
        <v>1</v>
      </c>
      <c r="EM122" s="168">
        <f t="shared" ca="1" si="373"/>
        <v>1</v>
      </c>
      <c r="EN122" s="168">
        <f t="shared" ca="1" si="373"/>
        <v>1</v>
      </c>
      <c r="EO122" s="168">
        <f t="shared" ca="1" si="373"/>
        <v>0</v>
      </c>
      <c r="EP122" s="168">
        <f t="shared" ca="1" si="373"/>
        <v>0</v>
      </c>
      <c r="EQ122" s="168">
        <f t="shared" ca="1" si="373"/>
        <v>0</v>
      </c>
      <c r="ER122" s="168">
        <f t="shared" ca="1" si="373"/>
        <v>0</v>
      </c>
      <c r="ES122" s="168">
        <f t="shared" ca="1" si="373"/>
        <v>0</v>
      </c>
      <c r="ET122" s="168">
        <f t="shared" ca="1" si="373"/>
        <v>0</v>
      </c>
      <c r="EU122" s="168">
        <f t="shared" ca="1" si="373"/>
        <v>0</v>
      </c>
      <c r="EV122" s="168">
        <f t="shared" ca="1" si="373"/>
        <v>0</v>
      </c>
      <c r="EW122" s="168">
        <f t="shared" ca="1" si="373"/>
        <v>0</v>
      </c>
      <c r="EX122" s="168">
        <f t="shared" ca="1" si="373"/>
        <v>0</v>
      </c>
      <c r="EY122" s="166" cm="1">
        <f t="array" aca="1" ref="EY122" ca="1">INDEX(i.rev,$K122,EY$15)</f>
        <v>0</v>
      </c>
      <c r="EZ122" s="168">
        <f t="shared" ca="1" si="297"/>
        <v>0</v>
      </c>
      <c r="FA122" s="166" cm="1">
        <f t="array" aca="1" ref="FA122" ca="1">INDEX(i.rev,$K122,FA$15)</f>
        <v>1</v>
      </c>
      <c r="FB122" s="168">
        <f t="shared" ca="1" si="388"/>
        <v>0</v>
      </c>
      <c r="FC122" s="168">
        <f t="shared" ca="1" si="388"/>
        <v>0</v>
      </c>
      <c r="FD122" s="168">
        <f t="shared" ca="1" si="388"/>
        <v>0</v>
      </c>
      <c r="FE122" s="168">
        <f t="shared" ca="1" si="388"/>
        <v>0</v>
      </c>
      <c r="FF122" s="168">
        <f t="shared" ca="1" si="388"/>
        <v>0</v>
      </c>
      <c r="FG122" s="168">
        <f t="shared" ca="1" si="388"/>
        <v>0</v>
      </c>
      <c r="FH122" s="168">
        <f t="shared" ca="1" si="388"/>
        <v>0</v>
      </c>
      <c r="FI122" s="10">
        <f t="shared" ref="FI122:FI125" si="393">FI121+0.15</f>
        <v>0.44999999999999996</v>
      </c>
      <c r="FJ122" s="168" t="str">
        <f t="shared" ca="1" si="363"/>
        <v>-</v>
      </c>
      <c r="FK122" s="168" t="str">
        <f t="shared" ca="1" si="363"/>
        <v>-</v>
      </c>
      <c r="FL122" s="168" t="str">
        <f t="shared" ca="1" si="363"/>
        <v>-</v>
      </c>
      <c r="FM122" s="168" t="str">
        <f t="shared" ca="1" si="363"/>
        <v>-</v>
      </c>
      <c r="FN122" s="166">
        <f t="shared" si="376"/>
        <v>44.999999999999993</v>
      </c>
      <c r="FO122" s="166" t="b">
        <f t="shared" si="374"/>
        <v>0</v>
      </c>
      <c r="FP122" s="166" t="b">
        <f t="shared" si="374"/>
        <v>0</v>
      </c>
      <c r="FQ122" s="166" t="b">
        <f t="shared" si="374"/>
        <v>1</v>
      </c>
      <c r="FR122" s="168">
        <f t="shared" ca="1" si="388"/>
        <v>0</v>
      </c>
      <c r="FS122" s="166">
        <f t="shared" ca="1" si="224"/>
        <v>1</v>
      </c>
      <c r="FT122" s="166">
        <f t="shared" ca="1" si="224"/>
        <v>1</v>
      </c>
      <c r="FU122" s="168" t="str">
        <f t="shared" ca="1" si="385"/>
        <v>-</v>
      </c>
      <c r="FV122" s="168" t="str">
        <f t="shared" ca="1" si="385"/>
        <v>-</v>
      </c>
      <c r="FW122" s="168" t="str">
        <f t="shared" ca="1" si="385"/>
        <v>-</v>
      </c>
      <c r="FX122" s="168" t="str">
        <f t="shared" ca="1" si="385"/>
        <v>-</v>
      </c>
      <c r="FY122" s="168" t="str">
        <f t="shared" ca="1" si="385"/>
        <v>-</v>
      </c>
      <c r="FZ122" s="168" t="str">
        <f t="shared" ca="1" si="385"/>
        <v>-</v>
      </c>
      <c r="GA122" s="168" t="str">
        <f t="shared" ca="1" si="385"/>
        <v>-</v>
      </c>
      <c r="GB122" s="168" t="str">
        <f t="shared" ca="1" si="385"/>
        <v>-</v>
      </c>
      <c r="GC122" s="168" t="str">
        <f t="shared" ca="1" si="385"/>
        <v>-</v>
      </c>
      <c r="GD122" s="168" t="b">
        <f t="shared" ca="1" si="385"/>
        <v>1</v>
      </c>
      <c r="GE122" s="168" t="str">
        <f t="shared" ca="1" si="385"/>
        <v>-</v>
      </c>
      <c r="GF122" s="168" t="str">
        <f t="shared" ca="1" si="385"/>
        <v>-</v>
      </c>
      <c r="GG122" s="168" t="str">
        <f t="shared" ca="1" si="385"/>
        <v>-</v>
      </c>
      <c r="GH122" s="168" t="str">
        <f t="shared" ca="1" si="385"/>
        <v>-</v>
      </c>
      <c r="GI122" s="168" t="str">
        <f t="shared" ca="1" si="385"/>
        <v>-</v>
      </c>
      <c r="GJ122" s="168" t="str">
        <f t="shared" ca="1" si="385"/>
        <v>-</v>
      </c>
      <c r="GK122" s="168" t="str">
        <f t="shared" ca="1" si="386"/>
        <v>-</v>
      </c>
      <c r="GL122" s="168" t="str">
        <f t="shared" ca="1" si="386"/>
        <v>-</v>
      </c>
      <c r="GM122" s="168" t="str">
        <f t="shared" ca="1" si="386"/>
        <v>-</v>
      </c>
      <c r="GN122" s="168" t="str">
        <f t="shared" ca="1" si="386"/>
        <v>-</v>
      </c>
      <c r="GO122" s="168" t="str">
        <f t="shared" ca="1" si="386"/>
        <v>-</v>
      </c>
      <c r="GP122" s="168" t="str">
        <f t="shared" ca="1" si="386"/>
        <v>-</v>
      </c>
      <c r="GQ122" s="168" t="str">
        <f t="shared" ca="1" si="386"/>
        <v>-</v>
      </c>
      <c r="GR122" s="168" t="str">
        <f t="shared" ca="1" si="386"/>
        <v>-</v>
      </c>
      <c r="GS122" s="168">
        <f t="shared" ca="1" si="386"/>
        <v>500</v>
      </c>
      <c r="GT122" s="168">
        <f t="shared" ca="1" si="386"/>
        <v>500</v>
      </c>
      <c r="GU122" s="168" t="str">
        <f t="shared" ca="1" si="386"/>
        <v>-</v>
      </c>
      <c r="GV122" s="168" t="str">
        <f t="shared" ca="1" si="386"/>
        <v>-</v>
      </c>
      <c r="GW122" s="168" t="str">
        <f t="shared" ca="1" si="386"/>
        <v>-</v>
      </c>
      <c r="GX122" s="193" t="b">
        <v>1</v>
      </c>
      <c r="GY122" s="193">
        <v>0</v>
      </c>
      <c r="GZ122" s="193">
        <v>30</v>
      </c>
      <c r="HA122" s="193">
        <v>30</v>
      </c>
      <c r="HB122" s="193">
        <v>0</v>
      </c>
      <c r="HC122" s="193">
        <v>0</v>
      </c>
      <c r="HD122" s="193">
        <v>30</v>
      </c>
      <c r="HE122" s="193">
        <v>0</v>
      </c>
      <c r="HF122" s="193">
        <v>0</v>
      </c>
      <c r="HG122" s="193">
        <v>30</v>
      </c>
      <c r="HH122" s="193">
        <v>30</v>
      </c>
      <c r="HI122" s="193">
        <v>0</v>
      </c>
      <c r="HJ122" s="193">
        <v>0</v>
      </c>
      <c r="HK122" s="193">
        <v>0</v>
      </c>
      <c r="HL122" s="193">
        <v>0</v>
      </c>
      <c r="HM122" s="193">
        <v>0</v>
      </c>
      <c r="HN122" s="193">
        <v>131.36000000000001</v>
      </c>
      <c r="HO122" s="193">
        <v>0</v>
      </c>
      <c r="HP122" s="193">
        <v>131.36000000000001</v>
      </c>
      <c r="HQ122" s="193">
        <v>131.36000000000001</v>
      </c>
      <c r="HR122" s="193">
        <v>0</v>
      </c>
      <c r="HS122" s="193">
        <v>131.36000000000001</v>
      </c>
      <c r="HT122" s="193">
        <v>131.36000000000001</v>
      </c>
      <c r="HU122" s="193">
        <v>0</v>
      </c>
      <c r="HV122" s="193">
        <v>0</v>
      </c>
      <c r="HW122" s="193">
        <v>131.36000000000001</v>
      </c>
      <c r="HX122" s="193">
        <v>131.36000000000001</v>
      </c>
      <c r="HY122" s="193">
        <v>89.55</v>
      </c>
      <c r="HZ122" s="193">
        <v>131.36000000000001</v>
      </c>
      <c r="IA122" s="193">
        <v>89.55</v>
      </c>
      <c r="IB122" s="193">
        <v>150</v>
      </c>
      <c r="IC122" s="193">
        <v>150</v>
      </c>
      <c r="ID122" s="193">
        <v>0</v>
      </c>
      <c r="IE122" s="193">
        <v>0</v>
      </c>
      <c r="IF122" s="193">
        <v>150</v>
      </c>
      <c r="IG122" s="193">
        <v>0</v>
      </c>
      <c r="IH122" s="193">
        <v>0</v>
      </c>
      <c r="II122" s="193">
        <v>150</v>
      </c>
      <c r="IJ122" s="193">
        <v>150</v>
      </c>
      <c r="IK122" s="193">
        <v>0</v>
      </c>
      <c r="IL122" s="193">
        <v>0</v>
      </c>
      <c r="IM122" s="193">
        <v>0</v>
      </c>
      <c r="IN122" s="193">
        <v>0</v>
      </c>
      <c r="IO122" s="193">
        <v>0</v>
      </c>
      <c r="IP122" s="193">
        <v>0</v>
      </c>
      <c r="IQ122" s="193">
        <v>0</v>
      </c>
      <c r="IR122" s="193">
        <v>0</v>
      </c>
      <c r="IS122" s="193">
        <v>0</v>
      </c>
      <c r="IT122" s="193">
        <v>0</v>
      </c>
      <c r="IU122" s="193">
        <v>0</v>
      </c>
      <c r="IV122" s="193">
        <v>0</v>
      </c>
      <c r="IW122" s="193">
        <v>0</v>
      </c>
      <c r="IX122" s="193">
        <v>0</v>
      </c>
      <c r="IY122" s="193">
        <v>0</v>
      </c>
      <c r="IZ122" s="10"/>
      <c r="JA122" s="166">
        <f t="shared" ca="1" si="229"/>
        <v>4.4999999999999998E-2</v>
      </c>
      <c r="JB122" s="166">
        <f t="shared" ca="1" si="230"/>
        <v>4.4999999999999998E-2</v>
      </c>
      <c r="JC122" s="168">
        <f t="shared" ca="1" si="380"/>
        <v>1</v>
      </c>
      <c r="JD122" s="168">
        <f t="shared" ca="1" si="380"/>
        <v>0</v>
      </c>
      <c r="JE122" s="168">
        <f t="shared" ca="1" si="380"/>
        <v>1</v>
      </c>
      <c r="JF122" s="168">
        <f t="shared" ca="1" si="380"/>
        <v>1</v>
      </c>
      <c r="JG122" s="168">
        <f t="shared" ca="1" si="380"/>
        <v>0</v>
      </c>
      <c r="JH122" s="168">
        <f t="shared" ca="1" si="380"/>
        <v>70</v>
      </c>
      <c r="JI122" s="168">
        <f t="shared" ca="1" si="380"/>
        <v>50</v>
      </c>
      <c r="JJ122" s="168">
        <f t="shared" ca="1" si="380"/>
        <v>70</v>
      </c>
      <c r="JK122" s="168">
        <f t="shared" ca="1" si="380"/>
        <v>50</v>
      </c>
      <c r="JL122" s="166">
        <f t="shared" ca="1" si="299"/>
        <v>1</v>
      </c>
      <c r="JM122" s="166">
        <f t="shared" ca="1" si="300"/>
        <v>1</v>
      </c>
      <c r="JN122" s="166">
        <f t="shared" ca="1" si="301"/>
        <v>1</v>
      </c>
      <c r="JO122" s="166">
        <f t="shared" ca="1" si="232"/>
        <v>1</v>
      </c>
      <c r="JP122" s="166">
        <f t="shared" ca="1" si="232"/>
        <v>1</v>
      </c>
      <c r="JQ122" s="168">
        <f t="shared" ca="1" si="380"/>
        <v>1</v>
      </c>
      <c r="JR122" s="10"/>
      <c r="JS122" s="168">
        <f t="shared" ca="1" si="380"/>
        <v>1</v>
      </c>
      <c r="JT122" s="166">
        <f t="shared" ca="1" si="233"/>
        <v>0.85</v>
      </c>
      <c r="JU122" s="168">
        <f t="shared" ca="1" si="380"/>
        <v>1</v>
      </c>
      <c r="JV122" s="168">
        <f t="shared" ca="1" si="380"/>
        <v>1</v>
      </c>
      <c r="JW122" s="168">
        <f t="shared" ca="1" si="380"/>
        <v>1</v>
      </c>
      <c r="JX122" s="168">
        <f t="shared" ca="1" si="380"/>
        <v>1</v>
      </c>
      <c r="JY122" s="168">
        <f t="shared" ca="1" si="380"/>
        <v>1</v>
      </c>
      <c r="JZ122" s="168">
        <f t="shared" ca="1" si="380"/>
        <v>1</v>
      </c>
      <c r="KA122" s="166">
        <f t="shared" ca="1" si="234"/>
        <v>0.85</v>
      </c>
      <c r="KB122" s="166">
        <f t="shared" ca="1" si="235"/>
        <v>1</v>
      </c>
      <c r="KC122" s="166">
        <f t="shared" ca="1" si="236"/>
        <v>1</v>
      </c>
      <c r="KD122" s="166" t="str">
        <f t="shared" ca="1" si="237"/>
        <v>-</v>
      </c>
      <c r="KE122" s="166" t="str">
        <f t="shared" ca="1" si="238"/>
        <v>-</v>
      </c>
      <c r="KF122" s="166" t="str">
        <f t="shared" ca="1" si="239"/>
        <v>-</v>
      </c>
      <c r="KG122" s="166" t="b">
        <f t="shared" ca="1" si="240"/>
        <v>0</v>
      </c>
      <c r="KH122" s="168">
        <f t="shared" ca="1" si="380"/>
        <v>0</v>
      </c>
      <c r="KI122" s="27">
        <v>0</v>
      </c>
    </row>
    <row r="123" spans="1:295" s="148" customFormat="1" outlineLevel="1">
      <c r="A123" s="126">
        <f t="shared" si="350"/>
        <v>118</v>
      </c>
      <c r="B123" s="126">
        <f t="shared" si="292"/>
        <v>13</v>
      </c>
      <c r="C123" s="148">
        <v>105</v>
      </c>
      <c r="D123" s="148" t="s">
        <v>884</v>
      </c>
      <c r="E123" s="148" t="b">
        <v>1</v>
      </c>
      <c r="F123" s="148" t="b">
        <v>0</v>
      </c>
      <c r="G123" s="148" t="b">
        <f t="shared" si="365"/>
        <v>1</v>
      </c>
      <c r="H123" s="144">
        <v>3</v>
      </c>
      <c r="I123" s="32">
        <v>2</v>
      </c>
      <c r="J123" s="144">
        <f t="shared" ca="1" si="392"/>
        <v>1</v>
      </c>
      <c r="K123" s="144">
        <f t="shared" ca="1" si="392"/>
        <v>1</v>
      </c>
      <c r="L123" s="144">
        <f t="shared" ca="1" si="392"/>
        <v>1</v>
      </c>
      <c r="M123" s="144">
        <f t="shared" ca="1" si="392"/>
        <v>1</v>
      </c>
      <c r="N123" s="144">
        <f t="shared" ca="1" si="392"/>
        <v>1</v>
      </c>
      <c r="O123" s="144">
        <f t="shared" ca="1" si="392"/>
        <v>1</v>
      </c>
      <c r="P123" s="144">
        <f t="shared" ca="1" si="392"/>
        <v>1</v>
      </c>
      <c r="Q123" s="144">
        <f t="shared" ca="1" si="392"/>
        <v>1</v>
      </c>
      <c r="R123" s="144">
        <f t="shared" ca="1" si="392"/>
        <v>2</v>
      </c>
      <c r="S123" s="144">
        <f t="shared" ca="1" si="392"/>
        <v>1</v>
      </c>
      <c r="T123" s="144">
        <f t="shared" ca="1" si="392"/>
        <v>2</v>
      </c>
      <c r="U123" s="144">
        <f t="shared" ca="1" si="392"/>
        <v>1</v>
      </c>
      <c r="V123" s="144">
        <f t="shared" ca="1" si="392"/>
        <v>1</v>
      </c>
      <c r="W123" s="144">
        <f t="shared" ca="1" si="392"/>
        <v>1</v>
      </c>
      <c r="X123" s="144">
        <f t="shared" ca="1" si="392"/>
        <v>1</v>
      </c>
      <c r="Y123" s="144">
        <f t="shared" ca="1" si="392"/>
        <v>1</v>
      </c>
      <c r="AA123" s="162" t="str" cm="1">
        <f t="array" aca="1" ref="AA123" ca="1">TEXT(LEFT(OFFSET(AA123,-1,0),5)+1,"00000")&amp;MID(OFFSET(AA123,-1,0),6,FIND(" ",OFFSET(AA123,-1,0),7)-5)
&amp;INDEX(DataMaster!$B$10:$B$12,$I123)&amp;IF($J123=1,""," Risk"&amp;INDEX(i.risk_aversion,$J123,1))&amp;IF($K123=1,""," REV"&amp;INDEX(DataMaster!$B$54:$B$58,$K123))&amp;IF($L123=1,""," Minroe"&amp;INDEX(minroe,$L123))&amp;IF($M123=1,""," Overdraw"&amp;INDEX(overdraw,$M123))
&amp;IF($N123=1,""," Mach"&amp;INDEX(i.mach_option,$N123))
&amp;IF($O123=1,""," Interest"&amp;INDEX(i.interest_rate,$O123))&amp;IF($P123=1,""," Opp cost"&amp;INDEX(i.opp_cost_capital,$P123))&amp;IF($Q123=1,""," Casual_ub"&amp;INDEX(i.casual_ub,$Q123))&amp;IF($R123=1,""," Cropgraze"&amp;INDEX(i.cropgraze_inc,$R123))
&amp;IF($S123=1,""," Yield"&amp;INDEX(i.all_rot_yield,$S123))&amp;IF($T123=1,""," Pasture"&amp;INDEX(i.pasture_prod,$T123))&amp;IF($U123=1,""," Scan"&amp;INDEX(i.scan,$U123))
&amp;IF($JL123=1,""," WP"&amp;TEXT($JL123*100,"000p"))&amp;IF($JM123=1,""," MP"&amp;TEXT($JM123*100,"000p"))&amp;IF($JN123=1,""," GP"&amp;TEXT($JN123*100,"000p"))&amp;IF($JO123=1,""," Can"&amp;TEXT($JO123*100,"000p"))
&amp;" (F"&amp;3+IFERROR(1*$CH123,0)+IFERROR(1*$CI123,0)&amp;3-IFERROR(1*NOT($CK123),0)&amp;"N"&amp;$CP123&amp;$CQ123&amp;")"
&amp;IFERROR(" pas%"&amp;FK123/2130*100,"")&amp;IFERROR(" SR "&amp;FM123/1,"")&amp;IFERROR(" Sup "&amp;FN123/1,"")&amp;IF(JH123=50," 50 percentile prices","")&amp;IFERROR(" Min_sale_age_"&amp;GV123/1,"")&amp;IF($GX123=TRUE," Rot_constrained","")</f>
        <v>613010032 DSP CropgrazeFALSE Pasture0.85 (F33N11) Sup 60 Rot_constrained</v>
      </c>
      <c r="AB123" s="10" t="str">
        <f ca="1">IF(COUNTIF(AA$5:AA123,AA123)=1,"-","Dup")</f>
        <v>-</v>
      </c>
      <c r="AC123" s="10"/>
      <c r="AD123" s="167" t="b">
        <v>0</v>
      </c>
      <c r="AE123" s="167" t="b">
        <v>0</v>
      </c>
      <c r="AF123" s="167" t="b">
        <v>0</v>
      </c>
      <c r="AG123" s="167" t="b">
        <v>0</v>
      </c>
      <c r="AH123" s="167" t="b">
        <v>0</v>
      </c>
      <c r="AI123" s="167" t="b">
        <v>1</v>
      </c>
      <c r="AJ123" s="10"/>
      <c r="AK123" s="166" t="b">
        <f t="shared" si="379"/>
        <v>0</v>
      </c>
      <c r="AL123" s="166" t="str">
        <f t="shared" si="379"/>
        <v>-</v>
      </c>
      <c r="AM123" s="166" t="b">
        <f t="shared" si="379"/>
        <v>0</v>
      </c>
      <c r="AN123" s="166" t="b">
        <f t="shared" si="379"/>
        <v>1</v>
      </c>
      <c r="AO123" s="166" t="b">
        <f t="shared" si="379"/>
        <v>0</v>
      </c>
      <c r="AP123" s="166" t="b">
        <f t="shared" si="379"/>
        <v>0</v>
      </c>
      <c r="AQ123" s="166">
        <f t="shared" ca="1" si="215"/>
        <v>0</v>
      </c>
      <c r="AR123" s="166" t="b">
        <f t="shared" ca="1" si="371"/>
        <v>0</v>
      </c>
      <c r="AS123" s="166" t="b">
        <f t="shared" ca="1" si="371"/>
        <v>0</v>
      </c>
      <c r="AT123" s="166" t="str">
        <f t="shared" ca="1" si="371"/>
        <v>-</v>
      </c>
      <c r="AU123" s="166" t="str">
        <f t="shared" ca="1" si="371"/>
        <v>-</v>
      </c>
      <c r="AV123" s="166" t="str">
        <f t="shared" ca="1" si="371"/>
        <v>-</v>
      </c>
      <c r="AW123" s="10"/>
      <c r="AX123" s="166" t="b">
        <f t="shared" si="217"/>
        <v>1</v>
      </c>
      <c r="AY123" s="168" t="b">
        <f t="shared" ca="1" si="391"/>
        <v>1</v>
      </c>
      <c r="AZ123" s="168" t="b">
        <f t="shared" ca="1" si="391"/>
        <v>1</v>
      </c>
      <c r="BA123" s="167">
        <f t="shared" si="261"/>
        <v>3208</v>
      </c>
      <c r="BB123" s="168" t="str">
        <f t="shared" ca="1" si="391"/>
        <v>-</v>
      </c>
      <c r="BC123" s="168" t="str">
        <f t="shared" ca="1" si="391"/>
        <v>-</v>
      </c>
      <c r="BD123" s="168" t="str">
        <f t="shared" ca="1" si="391"/>
        <v>-</v>
      </c>
      <c r="BE123" s="168" t="str">
        <f t="shared" ca="1" si="391"/>
        <v>-</v>
      </c>
      <c r="BF123" s="168" t="str">
        <f t="shared" ca="1" si="391"/>
        <v>-</v>
      </c>
      <c r="BG123" s="168">
        <f t="shared" ca="1" si="391"/>
        <v>1</v>
      </c>
      <c r="BH123" s="168">
        <f t="shared" ca="1" si="391"/>
        <v>1</v>
      </c>
      <c r="BI123" s="168" t="str">
        <f t="shared" ca="1" si="391"/>
        <v>-</v>
      </c>
      <c r="BJ123" s="168" t="str">
        <f t="shared" ca="1" si="391"/>
        <v>-</v>
      </c>
      <c r="BK123" s="10"/>
      <c r="BL123" s="168" t="str">
        <f t="shared" ca="1" si="391"/>
        <v>-</v>
      </c>
      <c r="BM123" s="168" t="str">
        <f t="shared" ca="1" si="391"/>
        <v>-</v>
      </c>
      <c r="BN123" s="168" t="str">
        <f t="shared" ca="1" si="391"/>
        <v>-</v>
      </c>
      <c r="BO123" s="168" t="str">
        <f t="shared" ca="1" si="391"/>
        <v>-</v>
      </c>
      <c r="BP123" s="168" t="str">
        <f t="shared" ca="1" si="391"/>
        <v>-</v>
      </c>
      <c r="BQ123" s="168" t="str">
        <f t="shared" ca="1" si="391"/>
        <v>-</v>
      </c>
      <c r="BR123" s="168" t="str">
        <f t="shared" ca="1" si="391"/>
        <v>-</v>
      </c>
      <c r="BS123" s="168" t="str">
        <f t="shared" ca="1" si="391"/>
        <v>-</v>
      </c>
      <c r="BT123" s="168" t="str">
        <f t="shared" ca="1" si="391"/>
        <v>-</v>
      </c>
      <c r="BU123" s="168" t="str">
        <f t="shared" ca="1" si="391"/>
        <v>-</v>
      </c>
      <c r="BV123" s="168" t="str">
        <f t="shared" ca="1" si="391"/>
        <v>-</v>
      </c>
      <c r="BW123" s="166" t="str" cm="1">
        <f t="array" aca="1" ref="BW123" ca="1">INDEX(i.rev,$K123,BW$15)</f>
        <v>-</v>
      </c>
      <c r="BX123" s="166" t="str" cm="1">
        <f t="array" aca="1" ref="BX123" ca="1">INDEX(i.rev,$K123,BX$15)</f>
        <v>-</v>
      </c>
      <c r="BY123" s="166" t="str" cm="1">
        <f t="array" aca="1" ref="BY123" ca="1">INDEX(i.rev,$K123,BY$15)</f>
        <v>-</v>
      </c>
      <c r="BZ123" s="166" t="str" cm="1">
        <f t="array" aca="1" ref="BZ123" ca="1">INDEX(i.rev,$K123,BZ$15)</f>
        <v>-</v>
      </c>
      <c r="CA123" s="166" t="str" cm="1">
        <f t="array" aca="1" ref="CA123" ca="1">INDEX(i.rev,$K123,CA$15)</f>
        <v>-</v>
      </c>
      <c r="CB123" s="166" t="str" cm="1">
        <f t="array" aca="1" ref="CB123" ca="1">INDEX(i.rev,$K123,CB$15)</f>
        <v>-</v>
      </c>
      <c r="CC123" s="166" t="str" cm="1">
        <f t="array" aca="1" ref="CC123" ca="1">INDEX(i.rev,$K123,CC$15)</f>
        <v>-</v>
      </c>
      <c r="CD123" s="166" t="str" cm="1">
        <f t="array" aca="1" ref="CD123" ca="1">INDEX(i.rev,$K123,CD$15)</f>
        <v>-</v>
      </c>
      <c r="CE123" s="166" t="str" cm="1">
        <f t="array" aca="1" ref="CE123" ca="1">INDEX(i.rev,$K123,CE$15)</f>
        <v>-</v>
      </c>
      <c r="CF123" s="166" t="str" cm="1">
        <f t="array" aca="1" ref="CF123" ca="1">INDEX(i.rev,$K123,CF$15)</f>
        <v>-</v>
      </c>
      <c r="CG123" s="10"/>
      <c r="CH123" s="168" t="str">
        <f t="shared" ca="1" si="387"/>
        <v>-</v>
      </c>
      <c r="CI123" s="168" t="str">
        <f t="shared" ca="1" si="387"/>
        <v>-</v>
      </c>
      <c r="CJ123" s="168" t="str">
        <f t="shared" ca="1" si="387"/>
        <v>-</v>
      </c>
      <c r="CK123" s="168" t="str">
        <f t="shared" ca="1" si="387"/>
        <v>-</v>
      </c>
      <c r="CL123" s="168" t="str">
        <f t="shared" ca="1" si="387"/>
        <v>-</v>
      </c>
      <c r="CM123" s="168" t="str">
        <f t="shared" ca="1" si="387"/>
        <v>-</v>
      </c>
      <c r="CN123" s="168" t="str">
        <f t="shared" ca="1" si="387"/>
        <v>-</v>
      </c>
      <c r="CO123" s="168" t="str">
        <f t="shared" ca="1" si="387"/>
        <v>-</v>
      </c>
      <c r="CP123" s="168">
        <f t="shared" ca="1" si="387"/>
        <v>1</v>
      </c>
      <c r="CQ123" s="168">
        <f t="shared" ca="1" si="387"/>
        <v>1</v>
      </c>
      <c r="CR123" s="168">
        <f t="shared" ca="1" si="387"/>
        <v>0</v>
      </c>
      <c r="CS123" s="168" t="str">
        <f t="shared" ca="1" si="387"/>
        <v>-</v>
      </c>
      <c r="CT123" s="168" t="str">
        <f t="shared" ca="1" si="387"/>
        <v>-</v>
      </c>
      <c r="CU123" s="168" t="str">
        <f t="shared" ca="1" si="387"/>
        <v>-</v>
      </c>
      <c r="CV123" s="168" t="str">
        <f t="shared" ca="1" si="387"/>
        <v>-</v>
      </c>
      <c r="CW123" s="168" t="str">
        <f t="shared" ca="1" si="387"/>
        <v>-</v>
      </c>
      <c r="CX123" s="168" t="str">
        <f t="shared" ca="1" si="383"/>
        <v>-</v>
      </c>
      <c r="CY123" s="168" t="str">
        <f t="shared" ca="1" si="383"/>
        <v>-</v>
      </c>
      <c r="CZ123" s="168">
        <f t="shared" ca="1" si="383"/>
        <v>0</v>
      </c>
      <c r="DA123" s="168" t="str">
        <f t="shared" ca="1" si="383"/>
        <v>-</v>
      </c>
      <c r="DB123" s="168" t="str">
        <f t="shared" ca="1" si="383"/>
        <v>-</v>
      </c>
      <c r="DC123" s="168" t="str">
        <f t="shared" ca="1" si="383"/>
        <v>-</v>
      </c>
      <c r="DD123" s="168" t="str">
        <f t="shared" ca="1" si="383"/>
        <v>-</v>
      </c>
      <c r="DE123" s="168" t="str">
        <f t="shared" ca="1" si="383"/>
        <v>-</v>
      </c>
      <c r="DF123" s="168">
        <f t="shared" ca="1" si="383"/>
        <v>0</v>
      </c>
      <c r="DG123" s="168">
        <f t="shared" ca="1" si="383"/>
        <v>0</v>
      </c>
      <c r="DH123" s="168">
        <f t="shared" ca="1" si="383"/>
        <v>0</v>
      </c>
      <c r="DI123" s="168">
        <f t="shared" ca="1" si="383"/>
        <v>0</v>
      </c>
      <c r="DJ123" s="168">
        <f t="shared" ca="1" si="383"/>
        <v>0</v>
      </c>
      <c r="DK123" s="168">
        <f t="shared" ca="1" si="383"/>
        <v>0</v>
      </c>
      <c r="DL123" s="168">
        <f t="shared" ca="1" si="383"/>
        <v>0</v>
      </c>
      <c r="DM123" s="168" t="str">
        <f t="shared" ca="1" si="381"/>
        <v>-</v>
      </c>
      <c r="DN123" s="168" t="str">
        <f t="shared" ca="1" si="381"/>
        <v>-</v>
      </c>
      <c r="DO123" s="168" t="str">
        <f t="shared" ca="1" si="381"/>
        <v>-</v>
      </c>
      <c r="DP123" s="168" t="str">
        <f t="shared" ca="1" si="381"/>
        <v>-</v>
      </c>
      <c r="DQ123" s="168" t="str">
        <f t="shared" ca="1" si="381"/>
        <v>-</v>
      </c>
      <c r="DR123" s="168" t="str">
        <f t="shared" ca="1" si="381"/>
        <v>-</v>
      </c>
      <c r="DS123" s="168" t="str">
        <f t="shared" ca="1" si="381"/>
        <v>-</v>
      </c>
      <c r="DT123" s="168" t="str">
        <f t="shared" ca="1" si="381"/>
        <v>-</v>
      </c>
      <c r="DU123" s="168" t="str">
        <f t="shared" ca="1" si="381"/>
        <v>-</v>
      </c>
      <c r="DV123" s="168" t="str">
        <f t="shared" ca="1" si="381"/>
        <v>-</v>
      </c>
      <c r="DW123" s="168" t="str">
        <f t="shared" ca="1" si="381"/>
        <v>-</v>
      </c>
      <c r="DX123" s="10"/>
      <c r="DY123" s="168">
        <f t="shared" ca="1" si="381"/>
        <v>1</v>
      </c>
      <c r="DZ123" s="168" t="str">
        <f t="shared" ca="1" si="381"/>
        <v>-</v>
      </c>
      <c r="EA123" s="168" t="str">
        <f t="shared" ca="1" si="381"/>
        <v>-</v>
      </c>
      <c r="EB123" s="168" t="str">
        <f t="shared" ca="1" si="381"/>
        <v>-</v>
      </c>
      <c r="EC123" s="168" t="str">
        <f t="shared" ca="1" si="381"/>
        <v>-</v>
      </c>
      <c r="ED123" s="168" t="b">
        <f t="shared" ca="1" si="381"/>
        <v>0</v>
      </c>
      <c r="EE123" s="168" t="str">
        <f t="shared" ca="1" si="381"/>
        <v>-</v>
      </c>
      <c r="EF123" s="168">
        <f t="shared" ca="1" si="381"/>
        <v>0</v>
      </c>
      <c r="EG123" s="168" t="str">
        <f t="shared" ca="1" si="381"/>
        <v>-</v>
      </c>
      <c r="EH123" s="166" cm="1">
        <f t="array" aca="1" ref="EH123" ca="1">INDEX(i.rev,$K123,EH$15)</f>
        <v>1</v>
      </c>
      <c r="EI123" s="168">
        <f t="shared" ca="1" si="373"/>
        <v>0</v>
      </c>
      <c r="EJ123" s="168">
        <f t="shared" ca="1" si="373"/>
        <v>1</v>
      </c>
      <c r="EK123" s="168">
        <f t="shared" ca="1" si="373"/>
        <v>0</v>
      </c>
      <c r="EL123" s="168">
        <f t="shared" ca="1" si="373"/>
        <v>1</v>
      </c>
      <c r="EM123" s="168">
        <f t="shared" ca="1" si="373"/>
        <v>1</v>
      </c>
      <c r="EN123" s="168">
        <f t="shared" ca="1" si="373"/>
        <v>1</v>
      </c>
      <c r="EO123" s="168">
        <f t="shared" ca="1" si="373"/>
        <v>0</v>
      </c>
      <c r="EP123" s="168">
        <f t="shared" ca="1" si="373"/>
        <v>0</v>
      </c>
      <c r="EQ123" s="168">
        <f t="shared" ca="1" si="373"/>
        <v>0</v>
      </c>
      <c r="ER123" s="168">
        <f t="shared" ca="1" si="373"/>
        <v>0</v>
      </c>
      <c r="ES123" s="168">
        <f t="shared" ca="1" si="373"/>
        <v>0</v>
      </c>
      <c r="ET123" s="168">
        <f t="shared" ca="1" si="373"/>
        <v>0</v>
      </c>
      <c r="EU123" s="168">
        <f t="shared" ca="1" si="373"/>
        <v>0</v>
      </c>
      <c r="EV123" s="168">
        <f t="shared" ca="1" si="373"/>
        <v>0</v>
      </c>
      <c r="EW123" s="168">
        <f t="shared" ca="1" si="373"/>
        <v>0</v>
      </c>
      <c r="EX123" s="168">
        <f t="shared" ref="EX123" ca="1" si="394">OFFSET(EX$5,$B123,0)</f>
        <v>0</v>
      </c>
      <c r="EY123" s="166" cm="1">
        <f t="array" aca="1" ref="EY123" ca="1">INDEX(i.rev,$K123,EY$15)</f>
        <v>0</v>
      </c>
      <c r="EZ123" s="168">
        <f t="shared" ca="1" si="297"/>
        <v>0</v>
      </c>
      <c r="FA123" s="166" cm="1">
        <f t="array" aca="1" ref="FA123" ca="1">INDEX(i.rev,$K123,FA$15)</f>
        <v>1</v>
      </c>
      <c r="FB123" s="168">
        <f t="shared" ca="1" si="388"/>
        <v>0</v>
      </c>
      <c r="FC123" s="168">
        <f t="shared" ca="1" si="388"/>
        <v>0</v>
      </c>
      <c r="FD123" s="168">
        <f t="shared" ca="1" si="388"/>
        <v>0</v>
      </c>
      <c r="FE123" s="168">
        <f t="shared" ca="1" si="388"/>
        <v>0</v>
      </c>
      <c r="FF123" s="168">
        <f t="shared" ca="1" si="388"/>
        <v>0</v>
      </c>
      <c r="FG123" s="168">
        <f t="shared" ca="1" si="388"/>
        <v>0</v>
      </c>
      <c r="FH123" s="168">
        <f t="shared" ca="1" si="388"/>
        <v>0</v>
      </c>
      <c r="FI123" s="10">
        <f t="shared" si="393"/>
        <v>0.6</v>
      </c>
      <c r="FJ123" s="168" t="str">
        <f t="shared" ca="1" si="363"/>
        <v>-</v>
      </c>
      <c r="FK123" s="168" t="str">
        <f t="shared" ca="1" si="363"/>
        <v>-</v>
      </c>
      <c r="FL123" s="168" t="str">
        <f t="shared" ca="1" si="363"/>
        <v>-</v>
      </c>
      <c r="FM123" s="168" t="str">
        <f t="shared" ca="1" si="363"/>
        <v>-</v>
      </c>
      <c r="FN123" s="166">
        <f t="shared" si="376"/>
        <v>60</v>
      </c>
      <c r="FO123" s="166" t="b">
        <f t="shared" si="374"/>
        <v>0</v>
      </c>
      <c r="FP123" s="166" t="b">
        <f t="shared" si="374"/>
        <v>0</v>
      </c>
      <c r="FQ123" s="166" t="b">
        <f t="shared" si="374"/>
        <v>1</v>
      </c>
      <c r="FR123" s="168">
        <f t="shared" ca="1" si="388"/>
        <v>0</v>
      </c>
      <c r="FS123" s="166">
        <f t="shared" ca="1" si="224"/>
        <v>1</v>
      </c>
      <c r="FT123" s="166">
        <f t="shared" ca="1" si="224"/>
        <v>1</v>
      </c>
      <c r="FU123" s="168" t="str">
        <f t="shared" ca="1" si="385"/>
        <v>-</v>
      </c>
      <c r="FV123" s="168" t="str">
        <f t="shared" ca="1" si="385"/>
        <v>-</v>
      </c>
      <c r="FW123" s="168" t="str">
        <f t="shared" ca="1" si="385"/>
        <v>-</v>
      </c>
      <c r="FX123" s="168" t="str">
        <f t="shared" ca="1" si="385"/>
        <v>-</v>
      </c>
      <c r="FY123" s="168" t="str">
        <f t="shared" ca="1" si="385"/>
        <v>-</v>
      </c>
      <c r="FZ123" s="168" t="str">
        <f t="shared" ca="1" si="385"/>
        <v>-</v>
      </c>
      <c r="GA123" s="168" t="str">
        <f t="shared" ca="1" si="385"/>
        <v>-</v>
      </c>
      <c r="GB123" s="168" t="str">
        <f t="shared" ca="1" si="385"/>
        <v>-</v>
      </c>
      <c r="GC123" s="168" t="str">
        <f t="shared" ca="1" si="385"/>
        <v>-</v>
      </c>
      <c r="GD123" s="168" t="b">
        <f t="shared" ca="1" si="385"/>
        <v>1</v>
      </c>
      <c r="GE123" s="168" t="str">
        <f t="shared" ca="1" si="385"/>
        <v>-</v>
      </c>
      <c r="GF123" s="168" t="str">
        <f t="shared" ca="1" si="385"/>
        <v>-</v>
      </c>
      <c r="GG123" s="168" t="str">
        <f t="shared" ca="1" si="385"/>
        <v>-</v>
      </c>
      <c r="GH123" s="168" t="str">
        <f t="shared" ca="1" si="385"/>
        <v>-</v>
      </c>
      <c r="GI123" s="168" t="str">
        <f t="shared" ca="1" si="385"/>
        <v>-</v>
      </c>
      <c r="GJ123" s="168" t="str">
        <f t="shared" ca="1" si="385"/>
        <v>-</v>
      </c>
      <c r="GK123" s="168" t="str">
        <f t="shared" ca="1" si="386"/>
        <v>-</v>
      </c>
      <c r="GL123" s="168" t="str">
        <f t="shared" ca="1" si="386"/>
        <v>-</v>
      </c>
      <c r="GM123" s="168" t="str">
        <f t="shared" ca="1" si="386"/>
        <v>-</v>
      </c>
      <c r="GN123" s="168" t="str">
        <f t="shared" ca="1" si="386"/>
        <v>-</v>
      </c>
      <c r="GO123" s="168" t="str">
        <f t="shared" ca="1" si="386"/>
        <v>-</v>
      </c>
      <c r="GP123" s="168" t="str">
        <f t="shared" ca="1" si="386"/>
        <v>-</v>
      </c>
      <c r="GQ123" s="168" t="str">
        <f t="shared" ca="1" si="386"/>
        <v>-</v>
      </c>
      <c r="GR123" s="168" t="str">
        <f t="shared" ca="1" si="386"/>
        <v>-</v>
      </c>
      <c r="GS123" s="168">
        <f t="shared" ca="1" si="386"/>
        <v>500</v>
      </c>
      <c r="GT123" s="168">
        <f t="shared" ca="1" si="386"/>
        <v>500</v>
      </c>
      <c r="GU123" s="168" t="str">
        <f t="shared" ca="1" si="386"/>
        <v>-</v>
      </c>
      <c r="GV123" s="168" t="str">
        <f t="shared" ca="1" si="386"/>
        <v>-</v>
      </c>
      <c r="GW123" s="168" t="str">
        <f t="shared" ca="1" si="386"/>
        <v>-</v>
      </c>
      <c r="GX123" s="193" t="b">
        <v>1</v>
      </c>
      <c r="GY123" s="193">
        <v>0</v>
      </c>
      <c r="GZ123" s="193">
        <v>30</v>
      </c>
      <c r="HA123" s="193">
        <v>30</v>
      </c>
      <c r="HB123" s="193">
        <v>0</v>
      </c>
      <c r="HC123" s="193">
        <v>0</v>
      </c>
      <c r="HD123" s="193">
        <v>30</v>
      </c>
      <c r="HE123" s="193">
        <v>0</v>
      </c>
      <c r="HF123" s="193">
        <v>0</v>
      </c>
      <c r="HG123" s="193">
        <v>30</v>
      </c>
      <c r="HH123" s="193">
        <v>30</v>
      </c>
      <c r="HI123" s="193">
        <v>0</v>
      </c>
      <c r="HJ123" s="193">
        <v>0</v>
      </c>
      <c r="HK123" s="193">
        <v>0</v>
      </c>
      <c r="HL123" s="193">
        <v>0</v>
      </c>
      <c r="HM123" s="193">
        <v>0</v>
      </c>
      <c r="HN123" s="193">
        <v>131.36000000000001</v>
      </c>
      <c r="HO123" s="193">
        <v>0</v>
      </c>
      <c r="HP123" s="193">
        <v>131.36000000000001</v>
      </c>
      <c r="HQ123" s="193">
        <v>131.36000000000001</v>
      </c>
      <c r="HR123" s="193">
        <v>0</v>
      </c>
      <c r="HS123" s="193">
        <v>131.36000000000001</v>
      </c>
      <c r="HT123" s="193">
        <v>131.36000000000001</v>
      </c>
      <c r="HU123" s="193">
        <v>0</v>
      </c>
      <c r="HV123" s="193">
        <v>0</v>
      </c>
      <c r="HW123" s="193">
        <v>131.36000000000001</v>
      </c>
      <c r="HX123" s="193">
        <v>131.36000000000001</v>
      </c>
      <c r="HY123" s="193">
        <v>89.55</v>
      </c>
      <c r="HZ123" s="193">
        <v>131.36000000000001</v>
      </c>
      <c r="IA123" s="193">
        <v>89.55</v>
      </c>
      <c r="IB123" s="193">
        <v>150</v>
      </c>
      <c r="IC123" s="193">
        <v>150</v>
      </c>
      <c r="ID123" s="193">
        <v>0</v>
      </c>
      <c r="IE123" s="193">
        <v>0</v>
      </c>
      <c r="IF123" s="193">
        <v>150</v>
      </c>
      <c r="IG123" s="193">
        <v>0</v>
      </c>
      <c r="IH123" s="193">
        <v>0</v>
      </c>
      <c r="II123" s="193">
        <v>150</v>
      </c>
      <c r="IJ123" s="193">
        <v>150</v>
      </c>
      <c r="IK123" s="193">
        <v>0</v>
      </c>
      <c r="IL123" s="193">
        <v>0</v>
      </c>
      <c r="IM123" s="193">
        <v>0</v>
      </c>
      <c r="IN123" s="193">
        <v>0</v>
      </c>
      <c r="IO123" s="193">
        <v>0</v>
      </c>
      <c r="IP123" s="193">
        <v>0</v>
      </c>
      <c r="IQ123" s="193">
        <v>0</v>
      </c>
      <c r="IR123" s="193">
        <v>0</v>
      </c>
      <c r="IS123" s="193">
        <v>0</v>
      </c>
      <c r="IT123" s="193">
        <v>0</v>
      </c>
      <c r="IU123" s="193">
        <v>0</v>
      </c>
      <c r="IV123" s="193">
        <v>0</v>
      </c>
      <c r="IW123" s="193">
        <v>0</v>
      </c>
      <c r="IX123" s="193">
        <v>0</v>
      </c>
      <c r="IY123" s="193">
        <v>0</v>
      </c>
      <c r="IZ123" s="10"/>
      <c r="JA123" s="166">
        <f t="shared" ca="1" si="229"/>
        <v>4.4999999999999998E-2</v>
      </c>
      <c r="JB123" s="166">
        <f t="shared" ca="1" si="230"/>
        <v>4.4999999999999998E-2</v>
      </c>
      <c r="JC123" s="168">
        <f t="shared" ca="1" si="380"/>
        <v>1</v>
      </c>
      <c r="JD123" s="168">
        <f t="shared" ca="1" si="380"/>
        <v>0</v>
      </c>
      <c r="JE123" s="168">
        <f t="shared" ca="1" si="380"/>
        <v>1</v>
      </c>
      <c r="JF123" s="168">
        <f t="shared" ca="1" si="380"/>
        <v>1</v>
      </c>
      <c r="JG123" s="168">
        <f t="shared" ca="1" si="380"/>
        <v>0</v>
      </c>
      <c r="JH123" s="168">
        <f t="shared" ca="1" si="380"/>
        <v>70</v>
      </c>
      <c r="JI123" s="168">
        <f t="shared" ca="1" si="380"/>
        <v>50</v>
      </c>
      <c r="JJ123" s="168">
        <f t="shared" ca="1" si="380"/>
        <v>70</v>
      </c>
      <c r="JK123" s="168">
        <f t="shared" ca="1" si="380"/>
        <v>50</v>
      </c>
      <c r="JL123" s="166">
        <f t="shared" ca="1" si="299"/>
        <v>1</v>
      </c>
      <c r="JM123" s="166">
        <f t="shared" ca="1" si="300"/>
        <v>1</v>
      </c>
      <c r="JN123" s="166">
        <f t="shared" ca="1" si="301"/>
        <v>1</v>
      </c>
      <c r="JO123" s="166">
        <f t="shared" ca="1" si="232"/>
        <v>1</v>
      </c>
      <c r="JP123" s="166">
        <f t="shared" ca="1" si="232"/>
        <v>1</v>
      </c>
      <c r="JQ123" s="168">
        <f t="shared" ca="1" si="380"/>
        <v>1</v>
      </c>
      <c r="JR123" s="10"/>
      <c r="JS123" s="168">
        <f t="shared" ca="1" si="380"/>
        <v>1</v>
      </c>
      <c r="JT123" s="166">
        <f t="shared" ca="1" si="233"/>
        <v>0.85</v>
      </c>
      <c r="JU123" s="168">
        <f t="shared" ca="1" si="380"/>
        <v>1</v>
      </c>
      <c r="JV123" s="168">
        <f t="shared" ca="1" si="380"/>
        <v>1</v>
      </c>
      <c r="JW123" s="168">
        <f t="shared" ca="1" si="380"/>
        <v>1</v>
      </c>
      <c r="JX123" s="168">
        <f t="shared" ca="1" si="380"/>
        <v>1</v>
      </c>
      <c r="JY123" s="168">
        <f t="shared" ca="1" si="380"/>
        <v>1</v>
      </c>
      <c r="JZ123" s="168">
        <f t="shared" ca="1" si="380"/>
        <v>1</v>
      </c>
      <c r="KA123" s="166">
        <f t="shared" ca="1" si="234"/>
        <v>0.85</v>
      </c>
      <c r="KB123" s="166">
        <f t="shared" ca="1" si="235"/>
        <v>1</v>
      </c>
      <c r="KC123" s="166">
        <f t="shared" ca="1" si="236"/>
        <v>1</v>
      </c>
      <c r="KD123" s="166" t="str">
        <f t="shared" ca="1" si="237"/>
        <v>-</v>
      </c>
      <c r="KE123" s="166" t="str">
        <f t="shared" ca="1" si="238"/>
        <v>-</v>
      </c>
      <c r="KF123" s="166" t="str">
        <f t="shared" ca="1" si="239"/>
        <v>-</v>
      </c>
      <c r="KG123" s="166" t="b">
        <f t="shared" ca="1" si="240"/>
        <v>0</v>
      </c>
      <c r="KH123" s="168">
        <f t="shared" ca="1" si="380"/>
        <v>0</v>
      </c>
      <c r="KI123" s="27">
        <v>0</v>
      </c>
    </row>
    <row r="124" spans="1:295" s="148" customFormat="1" outlineLevel="1">
      <c r="A124" s="126">
        <f t="shared" si="350"/>
        <v>119</v>
      </c>
      <c r="B124" s="126">
        <f t="shared" si="292"/>
        <v>13</v>
      </c>
      <c r="C124" s="148">
        <v>105</v>
      </c>
      <c r="D124" s="148" t="s">
        <v>884</v>
      </c>
      <c r="E124" s="148" t="b">
        <v>1</v>
      </c>
      <c r="F124" s="148" t="b">
        <v>0</v>
      </c>
      <c r="G124" s="148" t="b">
        <f t="shared" si="365"/>
        <v>1</v>
      </c>
      <c r="H124" s="144">
        <v>3</v>
      </c>
      <c r="I124" s="32">
        <v>2</v>
      </c>
      <c r="J124" s="144">
        <f t="shared" ca="1" si="392"/>
        <v>1</v>
      </c>
      <c r="K124" s="144">
        <f t="shared" ca="1" si="392"/>
        <v>1</v>
      </c>
      <c r="L124" s="144">
        <f t="shared" ca="1" si="392"/>
        <v>1</v>
      </c>
      <c r="M124" s="144">
        <f t="shared" ca="1" si="392"/>
        <v>1</v>
      </c>
      <c r="N124" s="144">
        <f t="shared" ca="1" si="392"/>
        <v>1</v>
      </c>
      <c r="O124" s="144">
        <f t="shared" ca="1" si="392"/>
        <v>1</v>
      </c>
      <c r="P124" s="144">
        <f t="shared" ca="1" si="392"/>
        <v>1</v>
      </c>
      <c r="Q124" s="144">
        <f t="shared" ca="1" si="392"/>
        <v>1</v>
      </c>
      <c r="R124" s="144">
        <f t="shared" ca="1" si="392"/>
        <v>2</v>
      </c>
      <c r="S124" s="144">
        <f t="shared" ca="1" si="392"/>
        <v>1</v>
      </c>
      <c r="T124" s="144">
        <f t="shared" ca="1" si="392"/>
        <v>2</v>
      </c>
      <c r="U124" s="144">
        <f t="shared" ca="1" si="392"/>
        <v>1</v>
      </c>
      <c r="V124" s="144">
        <f t="shared" ca="1" si="392"/>
        <v>1</v>
      </c>
      <c r="W124" s="144">
        <f t="shared" ca="1" si="392"/>
        <v>1</v>
      </c>
      <c r="X124" s="144">
        <f t="shared" ca="1" si="392"/>
        <v>1</v>
      </c>
      <c r="Y124" s="144">
        <f t="shared" ca="1" si="392"/>
        <v>1</v>
      </c>
      <c r="AA124" s="162" t="str" cm="1">
        <f t="array" aca="1" ref="AA124" ca="1">TEXT(LEFT(OFFSET(AA124,-1,0),5)+1,"00000")&amp;MID(OFFSET(AA124,-1,0),6,FIND(" ",OFFSET(AA124,-1,0),7)-5)
&amp;INDEX(DataMaster!$B$10:$B$12,$I124)&amp;IF($J124=1,""," Risk"&amp;INDEX(i.risk_aversion,$J124,1))&amp;IF($K124=1,""," REV"&amp;INDEX(DataMaster!$B$54:$B$58,$K124))&amp;IF($L124=1,""," Minroe"&amp;INDEX(minroe,$L124))&amp;IF($M124=1,""," Overdraw"&amp;INDEX(overdraw,$M124))
&amp;IF($N124=1,""," Mach"&amp;INDEX(i.mach_option,$N124))
&amp;IF($O124=1,""," Interest"&amp;INDEX(i.interest_rate,$O124))&amp;IF($P124=1,""," Opp cost"&amp;INDEX(i.opp_cost_capital,$P124))&amp;IF($Q124=1,""," Casual_ub"&amp;INDEX(i.casual_ub,$Q124))&amp;IF($R124=1,""," Cropgraze"&amp;INDEX(i.cropgraze_inc,$R124))
&amp;IF($S124=1,""," Yield"&amp;INDEX(i.all_rot_yield,$S124))&amp;IF($T124=1,""," Pasture"&amp;INDEX(i.pasture_prod,$T124))&amp;IF($U124=1,""," Scan"&amp;INDEX(i.scan,$U124))
&amp;IF($JL124=1,""," WP"&amp;TEXT($JL124*100,"000p"))&amp;IF($JM124=1,""," MP"&amp;TEXT($JM124*100,"000p"))&amp;IF($JN124=1,""," GP"&amp;TEXT($JN124*100,"000p"))&amp;IF($JO124=1,""," Can"&amp;TEXT($JO124*100,"000p"))
&amp;" (F"&amp;3+IFERROR(1*$CH124,0)+IFERROR(1*$CI124,0)&amp;3-IFERROR(1*NOT($CK124),0)&amp;"N"&amp;$CP124&amp;$CQ124&amp;")"
&amp;IFERROR(" pas%"&amp;FK124/2130*100,"")&amp;IFERROR(" SR "&amp;FM124/1,"")&amp;IFERROR(" Sup "&amp;FN124/1,"")&amp;IF(JH124=50," 50 percentile prices","")&amp;IFERROR(" Min_sale_age_"&amp;GV124/1,"")&amp;IF($GX124=TRUE," Rot_constrained","")</f>
        <v>613020032 DSP CropgrazeFALSE Pasture0.85 (F33N11) Sup 75 Rot_constrained</v>
      </c>
      <c r="AB124" s="10" t="str">
        <f ca="1">IF(COUNTIF(AA$5:AA124,AA124)=1,"-","Dup")</f>
        <v>-</v>
      </c>
      <c r="AC124" s="10"/>
      <c r="AD124" s="167" t="b">
        <v>0</v>
      </c>
      <c r="AE124" s="167" t="b">
        <v>0</v>
      </c>
      <c r="AF124" s="167" t="b">
        <v>0</v>
      </c>
      <c r="AG124" s="167" t="b">
        <v>0</v>
      </c>
      <c r="AH124" s="167" t="b">
        <v>0</v>
      </c>
      <c r="AI124" s="167" t="b">
        <v>1</v>
      </c>
      <c r="AJ124" s="10"/>
      <c r="AK124" s="166" t="b">
        <f t="shared" si="379"/>
        <v>0</v>
      </c>
      <c r="AL124" s="166" t="str">
        <f t="shared" si="379"/>
        <v>-</v>
      </c>
      <c r="AM124" s="166" t="b">
        <f t="shared" si="379"/>
        <v>0</v>
      </c>
      <c r="AN124" s="166" t="b">
        <f t="shared" si="379"/>
        <v>1</v>
      </c>
      <c r="AO124" s="166" t="b">
        <f t="shared" si="379"/>
        <v>0</v>
      </c>
      <c r="AP124" s="166" t="b">
        <f t="shared" si="379"/>
        <v>0</v>
      </c>
      <c r="AQ124" s="166">
        <f t="shared" ca="1" si="215"/>
        <v>0</v>
      </c>
      <c r="AR124" s="166" t="b">
        <f t="shared" ca="1" si="371"/>
        <v>0</v>
      </c>
      <c r="AS124" s="166" t="b">
        <f t="shared" ca="1" si="371"/>
        <v>0</v>
      </c>
      <c r="AT124" s="166" t="str">
        <f t="shared" ca="1" si="371"/>
        <v>-</v>
      </c>
      <c r="AU124" s="166" t="str">
        <f t="shared" ca="1" si="371"/>
        <v>-</v>
      </c>
      <c r="AV124" s="166" t="str">
        <f t="shared" ca="1" si="371"/>
        <v>-</v>
      </c>
      <c r="AW124" s="10"/>
      <c r="AX124" s="166" t="b">
        <f t="shared" si="217"/>
        <v>1</v>
      </c>
      <c r="AY124" s="168" t="b">
        <f t="shared" ca="1" si="391"/>
        <v>1</v>
      </c>
      <c r="AZ124" s="168" t="b">
        <f t="shared" ca="1" si="391"/>
        <v>1</v>
      </c>
      <c r="BA124" s="167">
        <f t="shared" si="261"/>
        <v>3208</v>
      </c>
      <c r="BB124" s="168" t="str">
        <f t="shared" ca="1" si="391"/>
        <v>-</v>
      </c>
      <c r="BC124" s="168" t="str">
        <f t="shared" ca="1" si="391"/>
        <v>-</v>
      </c>
      <c r="BD124" s="168" t="str">
        <f t="shared" ca="1" si="391"/>
        <v>-</v>
      </c>
      <c r="BE124" s="168" t="str">
        <f t="shared" ca="1" si="391"/>
        <v>-</v>
      </c>
      <c r="BF124" s="168" t="str">
        <f t="shared" ca="1" si="391"/>
        <v>-</v>
      </c>
      <c r="BG124" s="168">
        <f t="shared" ca="1" si="391"/>
        <v>1</v>
      </c>
      <c r="BH124" s="168">
        <f t="shared" ca="1" si="391"/>
        <v>1</v>
      </c>
      <c r="BI124" s="168" t="str">
        <f t="shared" ca="1" si="391"/>
        <v>-</v>
      </c>
      <c r="BJ124" s="168" t="str">
        <f t="shared" ca="1" si="391"/>
        <v>-</v>
      </c>
      <c r="BK124" s="10"/>
      <c r="BL124" s="168" t="str">
        <f t="shared" ca="1" si="391"/>
        <v>-</v>
      </c>
      <c r="BM124" s="168" t="str">
        <f t="shared" ca="1" si="391"/>
        <v>-</v>
      </c>
      <c r="BN124" s="168" t="str">
        <f t="shared" ca="1" si="391"/>
        <v>-</v>
      </c>
      <c r="BO124" s="168" t="str">
        <f t="shared" ca="1" si="391"/>
        <v>-</v>
      </c>
      <c r="BP124" s="168" t="str">
        <f t="shared" ca="1" si="391"/>
        <v>-</v>
      </c>
      <c r="BQ124" s="168" t="str">
        <f t="shared" ca="1" si="391"/>
        <v>-</v>
      </c>
      <c r="BR124" s="168" t="str">
        <f t="shared" ca="1" si="391"/>
        <v>-</v>
      </c>
      <c r="BS124" s="168" t="str">
        <f t="shared" ca="1" si="391"/>
        <v>-</v>
      </c>
      <c r="BT124" s="168" t="str">
        <f t="shared" ca="1" si="391"/>
        <v>-</v>
      </c>
      <c r="BU124" s="168" t="str">
        <f t="shared" ca="1" si="391"/>
        <v>-</v>
      </c>
      <c r="BV124" s="168" t="str">
        <f t="shared" ca="1" si="391"/>
        <v>-</v>
      </c>
      <c r="BW124" s="166" t="str" cm="1">
        <f t="array" aca="1" ref="BW124" ca="1">INDEX(i.rev,$K124,BW$15)</f>
        <v>-</v>
      </c>
      <c r="BX124" s="166" t="str" cm="1">
        <f t="array" aca="1" ref="BX124" ca="1">INDEX(i.rev,$K124,BX$15)</f>
        <v>-</v>
      </c>
      <c r="BY124" s="166" t="str" cm="1">
        <f t="array" aca="1" ref="BY124" ca="1">INDEX(i.rev,$K124,BY$15)</f>
        <v>-</v>
      </c>
      <c r="BZ124" s="166" t="str" cm="1">
        <f t="array" aca="1" ref="BZ124" ca="1">INDEX(i.rev,$K124,BZ$15)</f>
        <v>-</v>
      </c>
      <c r="CA124" s="166" t="str" cm="1">
        <f t="array" aca="1" ref="CA124" ca="1">INDEX(i.rev,$K124,CA$15)</f>
        <v>-</v>
      </c>
      <c r="CB124" s="166" t="str" cm="1">
        <f t="array" aca="1" ref="CB124" ca="1">INDEX(i.rev,$K124,CB$15)</f>
        <v>-</v>
      </c>
      <c r="CC124" s="166" t="str" cm="1">
        <f t="array" aca="1" ref="CC124" ca="1">INDEX(i.rev,$K124,CC$15)</f>
        <v>-</v>
      </c>
      <c r="CD124" s="166" t="str" cm="1">
        <f t="array" aca="1" ref="CD124" ca="1">INDEX(i.rev,$K124,CD$15)</f>
        <v>-</v>
      </c>
      <c r="CE124" s="166" t="str" cm="1">
        <f t="array" aca="1" ref="CE124" ca="1">INDEX(i.rev,$K124,CE$15)</f>
        <v>-</v>
      </c>
      <c r="CF124" s="166" t="str" cm="1">
        <f t="array" aca="1" ref="CF124" ca="1">INDEX(i.rev,$K124,CF$15)</f>
        <v>-</v>
      </c>
      <c r="CG124" s="10"/>
      <c r="CH124" s="168" t="str">
        <f t="shared" ca="1" si="387"/>
        <v>-</v>
      </c>
      <c r="CI124" s="168" t="str">
        <f t="shared" ca="1" si="387"/>
        <v>-</v>
      </c>
      <c r="CJ124" s="168" t="str">
        <f t="shared" ca="1" si="387"/>
        <v>-</v>
      </c>
      <c r="CK124" s="168" t="str">
        <f t="shared" ca="1" si="387"/>
        <v>-</v>
      </c>
      <c r="CL124" s="168" t="str">
        <f t="shared" ca="1" si="387"/>
        <v>-</v>
      </c>
      <c r="CM124" s="168" t="str">
        <f t="shared" ca="1" si="387"/>
        <v>-</v>
      </c>
      <c r="CN124" s="168" t="str">
        <f t="shared" ca="1" si="387"/>
        <v>-</v>
      </c>
      <c r="CO124" s="168" t="str">
        <f t="shared" ca="1" si="387"/>
        <v>-</v>
      </c>
      <c r="CP124" s="168">
        <f t="shared" ca="1" si="387"/>
        <v>1</v>
      </c>
      <c r="CQ124" s="168">
        <f t="shared" ca="1" si="387"/>
        <v>1</v>
      </c>
      <c r="CR124" s="168">
        <f t="shared" ca="1" si="387"/>
        <v>0</v>
      </c>
      <c r="CS124" s="168" t="str">
        <f t="shared" ca="1" si="387"/>
        <v>-</v>
      </c>
      <c r="CT124" s="168" t="str">
        <f t="shared" ca="1" si="387"/>
        <v>-</v>
      </c>
      <c r="CU124" s="168" t="str">
        <f t="shared" ca="1" si="387"/>
        <v>-</v>
      </c>
      <c r="CV124" s="168" t="str">
        <f t="shared" ca="1" si="387"/>
        <v>-</v>
      </c>
      <c r="CW124" s="168" t="str">
        <f t="shared" ca="1" si="387"/>
        <v>-</v>
      </c>
      <c r="CX124" s="168" t="str">
        <f t="shared" ca="1" si="383"/>
        <v>-</v>
      </c>
      <c r="CY124" s="168" t="str">
        <f t="shared" ca="1" si="383"/>
        <v>-</v>
      </c>
      <c r="CZ124" s="168">
        <f t="shared" ca="1" si="383"/>
        <v>0</v>
      </c>
      <c r="DA124" s="168" t="str">
        <f t="shared" ca="1" si="383"/>
        <v>-</v>
      </c>
      <c r="DB124" s="168" t="str">
        <f t="shared" ca="1" si="383"/>
        <v>-</v>
      </c>
      <c r="DC124" s="168" t="str">
        <f t="shared" ca="1" si="383"/>
        <v>-</v>
      </c>
      <c r="DD124" s="168" t="str">
        <f t="shared" ca="1" si="383"/>
        <v>-</v>
      </c>
      <c r="DE124" s="168" t="str">
        <f t="shared" ca="1" si="383"/>
        <v>-</v>
      </c>
      <c r="DF124" s="168">
        <f t="shared" ca="1" si="383"/>
        <v>0</v>
      </c>
      <c r="DG124" s="168">
        <f t="shared" ca="1" si="383"/>
        <v>0</v>
      </c>
      <c r="DH124" s="168">
        <f t="shared" ca="1" si="383"/>
        <v>0</v>
      </c>
      <c r="DI124" s="168">
        <f t="shared" ca="1" si="383"/>
        <v>0</v>
      </c>
      <c r="DJ124" s="168">
        <f t="shared" ca="1" si="383"/>
        <v>0</v>
      </c>
      <c r="DK124" s="168">
        <f t="shared" ca="1" si="383"/>
        <v>0</v>
      </c>
      <c r="DL124" s="168">
        <f t="shared" ca="1" si="383"/>
        <v>0</v>
      </c>
      <c r="DM124" s="168" t="str">
        <f t="shared" ca="1" si="381"/>
        <v>-</v>
      </c>
      <c r="DN124" s="168" t="str">
        <f t="shared" ca="1" si="381"/>
        <v>-</v>
      </c>
      <c r="DO124" s="168" t="str">
        <f t="shared" ca="1" si="381"/>
        <v>-</v>
      </c>
      <c r="DP124" s="168" t="str">
        <f t="shared" ca="1" si="381"/>
        <v>-</v>
      </c>
      <c r="DQ124" s="168" t="str">
        <f t="shared" ca="1" si="381"/>
        <v>-</v>
      </c>
      <c r="DR124" s="168" t="str">
        <f t="shared" ca="1" si="381"/>
        <v>-</v>
      </c>
      <c r="DS124" s="168" t="str">
        <f t="shared" ca="1" si="381"/>
        <v>-</v>
      </c>
      <c r="DT124" s="168" t="str">
        <f t="shared" ca="1" si="381"/>
        <v>-</v>
      </c>
      <c r="DU124" s="168" t="str">
        <f t="shared" ca="1" si="381"/>
        <v>-</v>
      </c>
      <c r="DV124" s="168" t="str">
        <f t="shared" ca="1" si="381"/>
        <v>-</v>
      </c>
      <c r="DW124" s="168" t="str">
        <f t="shared" ca="1" si="381"/>
        <v>-</v>
      </c>
      <c r="DX124" s="10"/>
      <c r="DY124" s="168">
        <f t="shared" ca="1" si="381"/>
        <v>1</v>
      </c>
      <c r="DZ124" s="168" t="str">
        <f t="shared" ca="1" si="381"/>
        <v>-</v>
      </c>
      <c r="EA124" s="168" t="str">
        <f t="shared" ca="1" si="381"/>
        <v>-</v>
      </c>
      <c r="EB124" s="168" t="str">
        <f t="shared" ca="1" si="381"/>
        <v>-</v>
      </c>
      <c r="EC124" s="168" t="str">
        <f t="shared" ca="1" si="381"/>
        <v>-</v>
      </c>
      <c r="ED124" s="168" t="b">
        <f t="shared" ca="1" si="381"/>
        <v>0</v>
      </c>
      <c r="EE124" s="168" t="str">
        <f t="shared" ca="1" si="381"/>
        <v>-</v>
      </c>
      <c r="EF124" s="168">
        <f t="shared" ca="1" si="381"/>
        <v>0</v>
      </c>
      <c r="EG124" s="168" t="str">
        <f t="shared" ca="1" si="381"/>
        <v>-</v>
      </c>
      <c r="EH124" s="166" cm="1">
        <f t="array" aca="1" ref="EH124" ca="1">INDEX(i.rev,$K124,EH$15)</f>
        <v>1</v>
      </c>
      <c r="EI124" s="168">
        <f t="shared" ref="EI124:EX131" ca="1" si="395">OFFSET(EI$5,$B124,0)</f>
        <v>0</v>
      </c>
      <c r="EJ124" s="168">
        <f t="shared" ca="1" si="395"/>
        <v>1</v>
      </c>
      <c r="EK124" s="168">
        <f t="shared" ca="1" si="395"/>
        <v>0</v>
      </c>
      <c r="EL124" s="168">
        <f t="shared" ca="1" si="395"/>
        <v>1</v>
      </c>
      <c r="EM124" s="168">
        <f t="shared" ca="1" si="395"/>
        <v>1</v>
      </c>
      <c r="EN124" s="168">
        <f t="shared" ca="1" si="395"/>
        <v>1</v>
      </c>
      <c r="EO124" s="168">
        <f t="shared" ca="1" si="395"/>
        <v>0</v>
      </c>
      <c r="EP124" s="168">
        <f t="shared" ca="1" si="395"/>
        <v>0</v>
      </c>
      <c r="EQ124" s="168">
        <f t="shared" ca="1" si="395"/>
        <v>0</v>
      </c>
      <c r="ER124" s="168">
        <f t="shared" ca="1" si="395"/>
        <v>0</v>
      </c>
      <c r="ES124" s="168">
        <f t="shared" ca="1" si="395"/>
        <v>0</v>
      </c>
      <c r="ET124" s="168">
        <f t="shared" ca="1" si="395"/>
        <v>0</v>
      </c>
      <c r="EU124" s="168">
        <f t="shared" ca="1" si="395"/>
        <v>0</v>
      </c>
      <c r="EV124" s="168">
        <f t="shared" ca="1" si="395"/>
        <v>0</v>
      </c>
      <c r="EW124" s="168">
        <f t="shared" ca="1" si="395"/>
        <v>0</v>
      </c>
      <c r="EX124" s="168">
        <f t="shared" ca="1" si="395"/>
        <v>0</v>
      </c>
      <c r="EY124" s="166" cm="1">
        <f t="array" aca="1" ref="EY124" ca="1">INDEX(i.rev,$K124,EY$15)</f>
        <v>0</v>
      </c>
      <c r="EZ124" s="168">
        <f t="shared" ca="1" si="297"/>
        <v>0</v>
      </c>
      <c r="FA124" s="166" cm="1">
        <f t="array" aca="1" ref="FA124" ca="1">INDEX(i.rev,$K124,FA$15)</f>
        <v>1</v>
      </c>
      <c r="FB124" s="168">
        <f t="shared" ca="1" si="388"/>
        <v>0</v>
      </c>
      <c r="FC124" s="168">
        <f t="shared" ca="1" si="388"/>
        <v>0</v>
      </c>
      <c r="FD124" s="168">
        <f t="shared" ca="1" si="388"/>
        <v>0</v>
      </c>
      <c r="FE124" s="168">
        <f t="shared" ca="1" si="388"/>
        <v>0</v>
      </c>
      <c r="FF124" s="168">
        <f t="shared" ca="1" si="388"/>
        <v>0</v>
      </c>
      <c r="FG124" s="168">
        <f t="shared" ca="1" si="388"/>
        <v>0</v>
      </c>
      <c r="FH124" s="168">
        <f t="shared" ca="1" si="388"/>
        <v>0</v>
      </c>
      <c r="FI124" s="10">
        <f t="shared" si="393"/>
        <v>0.75</v>
      </c>
      <c r="FJ124" s="168" t="str">
        <f t="shared" ca="1" si="363"/>
        <v>-</v>
      </c>
      <c r="FK124" s="168" t="str">
        <f t="shared" ca="1" si="363"/>
        <v>-</v>
      </c>
      <c r="FL124" s="168" t="str">
        <f t="shared" ca="1" si="363"/>
        <v>-</v>
      </c>
      <c r="FM124" s="168" t="str">
        <f t="shared" ca="1" si="363"/>
        <v>-</v>
      </c>
      <c r="FN124" s="166">
        <f t="shared" si="376"/>
        <v>75</v>
      </c>
      <c r="FO124" s="166" t="b">
        <f t="shared" si="374"/>
        <v>0</v>
      </c>
      <c r="FP124" s="166" t="b">
        <f t="shared" si="374"/>
        <v>0</v>
      </c>
      <c r="FQ124" s="166" t="b">
        <f t="shared" si="374"/>
        <v>1</v>
      </c>
      <c r="FR124" s="168">
        <f t="shared" ca="1" si="388"/>
        <v>0</v>
      </c>
      <c r="FS124" s="166">
        <f t="shared" ca="1" si="224"/>
        <v>1</v>
      </c>
      <c r="FT124" s="166">
        <f t="shared" ca="1" si="224"/>
        <v>1</v>
      </c>
      <c r="FU124" s="168" t="str">
        <f t="shared" ca="1" si="385"/>
        <v>-</v>
      </c>
      <c r="FV124" s="168" t="str">
        <f t="shared" ca="1" si="385"/>
        <v>-</v>
      </c>
      <c r="FW124" s="168" t="str">
        <f t="shared" ca="1" si="385"/>
        <v>-</v>
      </c>
      <c r="FX124" s="168" t="str">
        <f t="shared" ca="1" si="385"/>
        <v>-</v>
      </c>
      <c r="FY124" s="168" t="str">
        <f t="shared" ca="1" si="385"/>
        <v>-</v>
      </c>
      <c r="FZ124" s="168" t="str">
        <f t="shared" ca="1" si="385"/>
        <v>-</v>
      </c>
      <c r="GA124" s="168" t="str">
        <f t="shared" ca="1" si="385"/>
        <v>-</v>
      </c>
      <c r="GB124" s="168" t="str">
        <f t="shared" ca="1" si="385"/>
        <v>-</v>
      </c>
      <c r="GC124" s="168" t="str">
        <f t="shared" ca="1" si="385"/>
        <v>-</v>
      </c>
      <c r="GD124" s="168" t="b">
        <f t="shared" ca="1" si="385"/>
        <v>1</v>
      </c>
      <c r="GE124" s="168" t="str">
        <f t="shared" ca="1" si="385"/>
        <v>-</v>
      </c>
      <c r="GF124" s="168" t="str">
        <f t="shared" ca="1" si="385"/>
        <v>-</v>
      </c>
      <c r="GG124" s="168" t="str">
        <f t="shared" ca="1" si="385"/>
        <v>-</v>
      </c>
      <c r="GH124" s="168" t="str">
        <f t="shared" ca="1" si="385"/>
        <v>-</v>
      </c>
      <c r="GI124" s="168" t="str">
        <f t="shared" ca="1" si="385"/>
        <v>-</v>
      </c>
      <c r="GJ124" s="168" t="str">
        <f t="shared" ca="1" si="385"/>
        <v>-</v>
      </c>
      <c r="GK124" s="168" t="str">
        <f t="shared" ca="1" si="386"/>
        <v>-</v>
      </c>
      <c r="GL124" s="168" t="str">
        <f t="shared" ca="1" si="386"/>
        <v>-</v>
      </c>
      <c r="GM124" s="168" t="str">
        <f t="shared" ca="1" si="386"/>
        <v>-</v>
      </c>
      <c r="GN124" s="168" t="str">
        <f t="shared" ca="1" si="386"/>
        <v>-</v>
      </c>
      <c r="GO124" s="168" t="str">
        <f t="shared" ca="1" si="386"/>
        <v>-</v>
      </c>
      <c r="GP124" s="168" t="str">
        <f t="shared" ca="1" si="386"/>
        <v>-</v>
      </c>
      <c r="GQ124" s="168" t="str">
        <f t="shared" ca="1" si="386"/>
        <v>-</v>
      </c>
      <c r="GR124" s="168" t="str">
        <f t="shared" ca="1" si="386"/>
        <v>-</v>
      </c>
      <c r="GS124" s="168">
        <f t="shared" ca="1" si="386"/>
        <v>500</v>
      </c>
      <c r="GT124" s="168">
        <f t="shared" ca="1" si="386"/>
        <v>500</v>
      </c>
      <c r="GU124" s="168" t="str">
        <f t="shared" ca="1" si="386"/>
        <v>-</v>
      </c>
      <c r="GV124" s="168" t="str">
        <f t="shared" ca="1" si="386"/>
        <v>-</v>
      </c>
      <c r="GW124" s="168" t="str">
        <f t="shared" ca="1" si="386"/>
        <v>-</v>
      </c>
      <c r="GX124" s="193" t="b">
        <v>1</v>
      </c>
      <c r="GY124" s="193">
        <v>0</v>
      </c>
      <c r="GZ124" s="193">
        <v>30</v>
      </c>
      <c r="HA124" s="193">
        <v>30</v>
      </c>
      <c r="HB124" s="193">
        <v>0</v>
      </c>
      <c r="HC124" s="193">
        <v>0</v>
      </c>
      <c r="HD124" s="193">
        <v>30</v>
      </c>
      <c r="HE124" s="193">
        <v>0</v>
      </c>
      <c r="HF124" s="193">
        <v>0</v>
      </c>
      <c r="HG124" s="193">
        <v>30</v>
      </c>
      <c r="HH124" s="193">
        <v>30</v>
      </c>
      <c r="HI124" s="193">
        <v>0</v>
      </c>
      <c r="HJ124" s="193">
        <v>0</v>
      </c>
      <c r="HK124" s="193">
        <v>0</v>
      </c>
      <c r="HL124" s="193">
        <v>0</v>
      </c>
      <c r="HM124" s="193">
        <v>0</v>
      </c>
      <c r="HN124" s="193">
        <v>131.36000000000001</v>
      </c>
      <c r="HO124" s="193">
        <v>0</v>
      </c>
      <c r="HP124" s="193">
        <v>131.36000000000001</v>
      </c>
      <c r="HQ124" s="193">
        <v>131.36000000000001</v>
      </c>
      <c r="HR124" s="193">
        <v>0</v>
      </c>
      <c r="HS124" s="193">
        <v>131.36000000000001</v>
      </c>
      <c r="HT124" s="193">
        <v>131.36000000000001</v>
      </c>
      <c r="HU124" s="193">
        <v>0</v>
      </c>
      <c r="HV124" s="193">
        <v>0</v>
      </c>
      <c r="HW124" s="193">
        <v>131.36000000000001</v>
      </c>
      <c r="HX124" s="193">
        <v>131.36000000000001</v>
      </c>
      <c r="HY124" s="193">
        <v>89.55</v>
      </c>
      <c r="HZ124" s="193">
        <v>131.36000000000001</v>
      </c>
      <c r="IA124" s="193">
        <v>89.55</v>
      </c>
      <c r="IB124" s="193">
        <v>150</v>
      </c>
      <c r="IC124" s="193">
        <v>150</v>
      </c>
      <c r="ID124" s="193">
        <v>0</v>
      </c>
      <c r="IE124" s="193">
        <v>0</v>
      </c>
      <c r="IF124" s="193">
        <v>150</v>
      </c>
      <c r="IG124" s="193">
        <v>0</v>
      </c>
      <c r="IH124" s="193">
        <v>0</v>
      </c>
      <c r="II124" s="193">
        <v>150</v>
      </c>
      <c r="IJ124" s="193">
        <v>150</v>
      </c>
      <c r="IK124" s="193">
        <v>0</v>
      </c>
      <c r="IL124" s="193">
        <v>0</v>
      </c>
      <c r="IM124" s="193">
        <v>0</v>
      </c>
      <c r="IN124" s="193">
        <v>0</v>
      </c>
      <c r="IO124" s="193">
        <v>0</v>
      </c>
      <c r="IP124" s="193">
        <v>0</v>
      </c>
      <c r="IQ124" s="193">
        <v>0</v>
      </c>
      <c r="IR124" s="193">
        <v>0</v>
      </c>
      <c r="IS124" s="193">
        <v>0</v>
      </c>
      <c r="IT124" s="193">
        <v>0</v>
      </c>
      <c r="IU124" s="193">
        <v>0</v>
      </c>
      <c r="IV124" s="193">
        <v>0</v>
      </c>
      <c r="IW124" s="193">
        <v>0</v>
      </c>
      <c r="IX124" s="193">
        <v>0</v>
      </c>
      <c r="IY124" s="193">
        <v>0</v>
      </c>
      <c r="IZ124" s="10"/>
      <c r="JA124" s="166">
        <f t="shared" ca="1" si="229"/>
        <v>4.4999999999999998E-2</v>
      </c>
      <c r="JB124" s="166">
        <f t="shared" ca="1" si="230"/>
        <v>4.4999999999999998E-2</v>
      </c>
      <c r="JC124" s="168">
        <f t="shared" ca="1" si="380"/>
        <v>1</v>
      </c>
      <c r="JD124" s="168">
        <f t="shared" ca="1" si="380"/>
        <v>0</v>
      </c>
      <c r="JE124" s="168">
        <f t="shared" ca="1" si="380"/>
        <v>1</v>
      </c>
      <c r="JF124" s="168">
        <f t="shared" ca="1" si="380"/>
        <v>1</v>
      </c>
      <c r="JG124" s="168">
        <f t="shared" ca="1" si="380"/>
        <v>0</v>
      </c>
      <c r="JH124" s="168">
        <f t="shared" ca="1" si="380"/>
        <v>70</v>
      </c>
      <c r="JI124" s="168">
        <f t="shared" ca="1" si="380"/>
        <v>50</v>
      </c>
      <c r="JJ124" s="168">
        <f t="shared" ca="1" si="380"/>
        <v>70</v>
      </c>
      <c r="JK124" s="168">
        <f t="shared" ca="1" si="380"/>
        <v>50</v>
      </c>
      <c r="JL124" s="166">
        <f t="shared" ca="1" si="299"/>
        <v>1</v>
      </c>
      <c r="JM124" s="166">
        <f t="shared" ca="1" si="300"/>
        <v>1</v>
      </c>
      <c r="JN124" s="166">
        <f t="shared" ca="1" si="301"/>
        <v>1</v>
      </c>
      <c r="JO124" s="166">
        <f t="shared" ca="1" si="232"/>
        <v>1</v>
      </c>
      <c r="JP124" s="166">
        <f t="shared" ca="1" si="232"/>
        <v>1</v>
      </c>
      <c r="JQ124" s="168">
        <f t="shared" ca="1" si="380"/>
        <v>1</v>
      </c>
      <c r="JR124" s="10"/>
      <c r="JS124" s="168">
        <f t="shared" ca="1" si="380"/>
        <v>1</v>
      </c>
      <c r="JT124" s="166">
        <f t="shared" ca="1" si="233"/>
        <v>0.85</v>
      </c>
      <c r="JU124" s="168">
        <f t="shared" ca="1" si="380"/>
        <v>1</v>
      </c>
      <c r="JV124" s="168">
        <f t="shared" ca="1" si="380"/>
        <v>1</v>
      </c>
      <c r="JW124" s="168">
        <f t="shared" ca="1" si="380"/>
        <v>1</v>
      </c>
      <c r="JX124" s="168">
        <f t="shared" ca="1" si="380"/>
        <v>1</v>
      </c>
      <c r="JY124" s="168">
        <f t="shared" ca="1" si="380"/>
        <v>1</v>
      </c>
      <c r="JZ124" s="168">
        <f t="shared" ca="1" si="380"/>
        <v>1</v>
      </c>
      <c r="KA124" s="166">
        <f t="shared" ca="1" si="234"/>
        <v>0.85</v>
      </c>
      <c r="KB124" s="166">
        <f t="shared" ca="1" si="235"/>
        <v>1</v>
      </c>
      <c r="KC124" s="166">
        <f t="shared" ca="1" si="236"/>
        <v>1</v>
      </c>
      <c r="KD124" s="166" t="str">
        <f t="shared" ca="1" si="237"/>
        <v>-</v>
      </c>
      <c r="KE124" s="166" t="str">
        <f t="shared" ca="1" si="238"/>
        <v>-</v>
      </c>
      <c r="KF124" s="166" t="str">
        <f t="shared" ca="1" si="239"/>
        <v>-</v>
      </c>
      <c r="KG124" s="166" t="b">
        <f t="shared" ca="1" si="240"/>
        <v>0</v>
      </c>
      <c r="KH124" s="168">
        <f t="shared" ca="1" si="380"/>
        <v>0</v>
      </c>
      <c r="KI124" s="27">
        <v>0</v>
      </c>
    </row>
    <row r="125" spans="1:295" s="148" customFormat="1" outlineLevel="1">
      <c r="A125" s="126">
        <f t="shared" si="350"/>
        <v>120</v>
      </c>
      <c r="B125" s="126">
        <f t="shared" si="292"/>
        <v>13</v>
      </c>
      <c r="C125" s="148">
        <v>105</v>
      </c>
      <c r="D125" s="148" t="s">
        <v>884</v>
      </c>
      <c r="E125" s="148" t="b">
        <v>1</v>
      </c>
      <c r="F125" s="148" t="b">
        <v>0</v>
      </c>
      <c r="G125" s="148" t="b">
        <f t="shared" si="365"/>
        <v>1</v>
      </c>
      <c r="H125" s="144">
        <v>3</v>
      </c>
      <c r="I125" s="32">
        <v>2</v>
      </c>
      <c r="J125" s="144">
        <f t="shared" ca="1" si="392"/>
        <v>1</v>
      </c>
      <c r="K125" s="144">
        <f t="shared" ca="1" si="392"/>
        <v>1</v>
      </c>
      <c r="L125" s="144">
        <f t="shared" ca="1" si="392"/>
        <v>1</v>
      </c>
      <c r="M125" s="144">
        <f t="shared" ca="1" si="392"/>
        <v>1</v>
      </c>
      <c r="N125" s="144">
        <f t="shared" ca="1" si="392"/>
        <v>1</v>
      </c>
      <c r="O125" s="144">
        <f t="shared" ca="1" si="392"/>
        <v>1</v>
      </c>
      <c r="P125" s="144">
        <f t="shared" ca="1" si="392"/>
        <v>1</v>
      </c>
      <c r="Q125" s="144">
        <f t="shared" ca="1" si="392"/>
        <v>1</v>
      </c>
      <c r="R125" s="144">
        <f t="shared" ca="1" si="392"/>
        <v>2</v>
      </c>
      <c r="S125" s="144">
        <f t="shared" ca="1" si="392"/>
        <v>1</v>
      </c>
      <c r="T125" s="144">
        <f t="shared" ca="1" si="392"/>
        <v>2</v>
      </c>
      <c r="U125" s="144">
        <f t="shared" ca="1" si="392"/>
        <v>1</v>
      </c>
      <c r="V125" s="144">
        <f t="shared" ca="1" si="392"/>
        <v>1</v>
      </c>
      <c r="W125" s="144">
        <f t="shared" ca="1" si="392"/>
        <v>1</v>
      </c>
      <c r="X125" s="144">
        <f t="shared" ca="1" si="392"/>
        <v>1</v>
      </c>
      <c r="Y125" s="144">
        <f t="shared" ca="1" si="392"/>
        <v>1</v>
      </c>
      <c r="AA125" s="162" t="str" cm="1">
        <f t="array" aca="1" ref="AA125" ca="1">TEXT(LEFT(OFFSET(AA125,-1,0),5)+1,"00000")&amp;MID(OFFSET(AA125,-1,0),6,FIND(" ",OFFSET(AA125,-1,0),7)-5)
&amp;INDEX(DataMaster!$B$10:$B$12,$I125)&amp;IF($J125=1,""," Risk"&amp;INDEX(i.risk_aversion,$J125,1))&amp;IF($K125=1,""," REV"&amp;INDEX(DataMaster!$B$54:$B$58,$K125))&amp;IF($L125=1,""," Minroe"&amp;INDEX(minroe,$L125))&amp;IF($M125=1,""," Overdraw"&amp;INDEX(overdraw,$M125))
&amp;IF($N125=1,""," Mach"&amp;INDEX(i.mach_option,$N125))
&amp;IF($O125=1,""," Interest"&amp;INDEX(i.interest_rate,$O125))&amp;IF($P125=1,""," Opp cost"&amp;INDEX(i.opp_cost_capital,$P125))&amp;IF($Q125=1,""," Casual_ub"&amp;INDEX(i.casual_ub,$Q125))&amp;IF($R125=1,""," Cropgraze"&amp;INDEX(i.cropgraze_inc,$R125))
&amp;IF($S125=1,""," Yield"&amp;INDEX(i.all_rot_yield,$S125))&amp;IF($T125=1,""," Pasture"&amp;INDEX(i.pasture_prod,$T125))&amp;IF($U125=1,""," Scan"&amp;INDEX(i.scan,$U125))
&amp;IF($JL125=1,""," WP"&amp;TEXT($JL125*100,"000p"))&amp;IF($JM125=1,""," MP"&amp;TEXT($JM125*100,"000p"))&amp;IF($JN125=1,""," GP"&amp;TEXT($JN125*100,"000p"))&amp;IF($JO125=1,""," Can"&amp;TEXT($JO125*100,"000p"))
&amp;" (F"&amp;3+IFERROR(1*$CH125,0)+IFERROR(1*$CI125,0)&amp;3-IFERROR(1*NOT($CK125),0)&amp;"N"&amp;$CP125&amp;$CQ125&amp;")"
&amp;IFERROR(" pas%"&amp;FK125/2130*100,"")&amp;IFERROR(" SR "&amp;FM125/1,"")&amp;IFERROR(" Sup "&amp;FN125/1,"")&amp;IF(JH125=50," 50 percentile prices","")&amp;IFERROR(" Min_sale_age_"&amp;GV125/1,"")&amp;IF($GX125=TRUE," Rot_constrained","")</f>
        <v>613030032 DSP CropgrazeFALSE Pasture0.85 (F33N11) Sup 90 Rot_constrained</v>
      </c>
      <c r="AB125" s="10" t="str">
        <f ca="1">IF(COUNTIF(AA$5:AA125,AA125)=1,"-","Dup")</f>
        <v>-</v>
      </c>
      <c r="AC125" s="10"/>
      <c r="AD125" s="167" t="b">
        <v>0</v>
      </c>
      <c r="AE125" s="167" t="b">
        <v>0</v>
      </c>
      <c r="AF125" s="167" t="b">
        <v>0</v>
      </c>
      <c r="AG125" s="167" t="b">
        <v>0</v>
      </c>
      <c r="AH125" s="167" t="b">
        <v>0</v>
      </c>
      <c r="AI125" s="167" t="b">
        <v>1</v>
      </c>
      <c r="AJ125" s="10"/>
      <c r="AK125" s="166" t="b">
        <f t="shared" si="379"/>
        <v>0</v>
      </c>
      <c r="AL125" s="166" t="str">
        <f t="shared" si="379"/>
        <v>-</v>
      </c>
      <c r="AM125" s="166" t="b">
        <f t="shared" si="379"/>
        <v>0</v>
      </c>
      <c r="AN125" s="166" t="b">
        <f t="shared" si="379"/>
        <v>1</v>
      </c>
      <c r="AO125" s="166" t="b">
        <f t="shared" si="379"/>
        <v>0</v>
      </c>
      <c r="AP125" s="166" t="b">
        <f t="shared" si="379"/>
        <v>0</v>
      </c>
      <c r="AQ125" s="166">
        <f t="shared" ca="1" si="215"/>
        <v>0</v>
      </c>
      <c r="AR125" s="166" t="b">
        <f t="shared" ca="1" si="371"/>
        <v>0</v>
      </c>
      <c r="AS125" s="166" t="b">
        <f t="shared" ca="1" si="371"/>
        <v>0</v>
      </c>
      <c r="AT125" s="166" t="str">
        <f t="shared" ca="1" si="371"/>
        <v>-</v>
      </c>
      <c r="AU125" s="166" t="str">
        <f t="shared" ca="1" si="371"/>
        <v>-</v>
      </c>
      <c r="AV125" s="166" t="str">
        <f t="shared" ca="1" si="371"/>
        <v>-</v>
      </c>
      <c r="AW125" s="10"/>
      <c r="AX125" s="166" t="b">
        <f t="shared" si="217"/>
        <v>1</v>
      </c>
      <c r="AY125" s="168" t="b">
        <f t="shared" ca="1" si="391"/>
        <v>1</v>
      </c>
      <c r="AZ125" s="168" t="b">
        <f t="shared" ca="1" si="391"/>
        <v>1</v>
      </c>
      <c r="BA125" s="167">
        <f t="shared" si="261"/>
        <v>3208</v>
      </c>
      <c r="BB125" s="168" t="str">
        <f t="shared" ca="1" si="391"/>
        <v>-</v>
      </c>
      <c r="BC125" s="168" t="str">
        <f t="shared" ca="1" si="391"/>
        <v>-</v>
      </c>
      <c r="BD125" s="168" t="str">
        <f t="shared" ca="1" si="391"/>
        <v>-</v>
      </c>
      <c r="BE125" s="168" t="str">
        <f t="shared" ca="1" si="391"/>
        <v>-</v>
      </c>
      <c r="BF125" s="168" t="str">
        <f t="shared" ca="1" si="391"/>
        <v>-</v>
      </c>
      <c r="BG125" s="168">
        <f t="shared" ca="1" si="391"/>
        <v>1</v>
      </c>
      <c r="BH125" s="168">
        <f t="shared" ca="1" si="391"/>
        <v>1</v>
      </c>
      <c r="BI125" s="168" t="str">
        <f t="shared" ca="1" si="391"/>
        <v>-</v>
      </c>
      <c r="BJ125" s="168" t="str">
        <f t="shared" ca="1" si="391"/>
        <v>-</v>
      </c>
      <c r="BK125" s="10"/>
      <c r="BL125" s="168" t="str">
        <f t="shared" ca="1" si="391"/>
        <v>-</v>
      </c>
      <c r="BM125" s="168" t="str">
        <f t="shared" ca="1" si="391"/>
        <v>-</v>
      </c>
      <c r="BN125" s="168" t="str">
        <f t="shared" ca="1" si="391"/>
        <v>-</v>
      </c>
      <c r="BO125" s="168" t="str">
        <f t="shared" ca="1" si="391"/>
        <v>-</v>
      </c>
      <c r="BP125" s="168" t="str">
        <f t="shared" ca="1" si="391"/>
        <v>-</v>
      </c>
      <c r="BQ125" s="168" t="str">
        <f t="shared" ca="1" si="391"/>
        <v>-</v>
      </c>
      <c r="BR125" s="168" t="str">
        <f t="shared" ca="1" si="391"/>
        <v>-</v>
      </c>
      <c r="BS125" s="168" t="str">
        <f t="shared" ca="1" si="391"/>
        <v>-</v>
      </c>
      <c r="BT125" s="168" t="str">
        <f t="shared" ca="1" si="391"/>
        <v>-</v>
      </c>
      <c r="BU125" s="168" t="str">
        <f t="shared" ca="1" si="391"/>
        <v>-</v>
      </c>
      <c r="BV125" s="168" t="str">
        <f t="shared" ca="1" si="391"/>
        <v>-</v>
      </c>
      <c r="BW125" s="166" t="str" cm="1">
        <f t="array" aca="1" ref="BW125" ca="1">INDEX(i.rev,$K125,BW$15)</f>
        <v>-</v>
      </c>
      <c r="BX125" s="166" t="str" cm="1">
        <f t="array" aca="1" ref="BX125" ca="1">INDEX(i.rev,$K125,BX$15)</f>
        <v>-</v>
      </c>
      <c r="BY125" s="166" t="str" cm="1">
        <f t="array" aca="1" ref="BY125" ca="1">INDEX(i.rev,$K125,BY$15)</f>
        <v>-</v>
      </c>
      <c r="BZ125" s="166" t="str" cm="1">
        <f t="array" aca="1" ref="BZ125" ca="1">INDEX(i.rev,$K125,BZ$15)</f>
        <v>-</v>
      </c>
      <c r="CA125" s="166" t="str" cm="1">
        <f t="array" aca="1" ref="CA125" ca="1">INDEX(i.rev,$K125,CA$15)</f>
        <v>-</v>
      </c>
      <c r="CB125" s="166" t="str" cm="1">
        <f t="array" aca="1" ref="CB125" ca="1">INDEX(i.rev,$K125,CB$15)</f>
        <v>-</v>
      </c>
      <c r="CC125" s="166" t="str" cm="1">
        <f t="array" aca="1" ref="CC125" ca="1">INDEX(i.rev,$K125,CC$15)</f>
        <v>-</v>
      </c>
      <c r="CD125" s="166" t="str" cm="1">
        <f t="array" aca="1" ref="CD125" ca="1">INDEX(i.rev,$K125,CD$15)</f>
        <v>-</v>
      </c>
      <c r="CE125" s="166" t="str" cm="1">
        <f t="array" aca="1" ref="CE125" ca="1">INDEX(i.rev,$K125,CE$15)</f>
        <v>-</v>
      </c>
      <c r="CF125" s="166" t="str" cm="1">
        <f t="array" aca="1" ref="CF125" ca="1">INDEX(i.rev,$K125,CF$15)</f>
        <v>-</v>
      </c>
      <c r="CG125" s="10"/>
      <c r="CH125" s="168" t="str">
        <f t="shared" ca="1" si="387"/>
        <v>-</v>
      </c>
      <c r="CI125" s="168" t="str">
        <f t="shared" ca="1" si="387"/>
        <v>-</v>
      </c>
      <c r="CJ125" s="168" t="str">
        <f t="shared" ca="1" si="387"/>
        <v>-</v>
      </c>
      <c r="CK125" s="168" t="str">
        <f t="shared" ca="1" si="387"/>
        <v>-</v>
      </c>
      <c r="CL125" s="168" t="str">
        <f t="shared" ca="1" si="387"/>
        <v>-</v>
      </c>
      <c r="CM125" s="168" t="str">
        <f t="shared" ca="1" si="387"/>
        <v>-</v>
      </c>
      <c r="CN125" s="168" t="str">
        <f t="shared" ca="1" si="387"/>
        <v>-</v>
      </c>
      <c r="CO125" s="168" t="str">
        <f t="shared" ca="1" si="387"/>
        <v>-</v>
      </c>
      <c r="CP125" s="168">
        <f t="shared" ca="1" si="387"/>
        <v>1</v>
      </c>
      <c r="CQ125" s="168">
        <f t="shared" ca="1" si="387"/>
        <v>1</v>
      </c>
      <c r="CR125" s="168">
        <f t="shared" ca="1" si="387"/>
        <v>0</v>
      </c>
      <c r="CS125" s="168" t="str">
        <f t="shared" ca="1" si="387"/>
        <v>-</v>
      </c>
      <c r="CT125" s="168" t="str">
        <f t="shared" ca="1" si="387"/>
        <v>-</v>
      </c>
      <c r="CU125" s="168" t="str">
        <f t="shared" ca="1" si="387"/>
        <v>-</v>
      </c>
      <c r="CV125" s="168" t="str">
        <f t="shared" ca="1" si="387"/>
        <v>-</v>
      </c>
      <c r="CW125" s="168" t="str">
        <f t="shared" ca="1" si="387"/>
        <v>-</v>
      </c>
      <c r="CX125" s="168" t="str">
        <f t="shared" ca="1" si="383"/>
        <v>-</v>
      </c>
      <c r="CY125" s="168" t="str">
        <f t="shared" ca="1" si="383"/>
        <v>-</v>
      </c>
      <c r="CZ125" s="168">
        <f t="shared" ca="1" si="383"/>
        <v>0</v>
      </c>
      <c r="DA125" s="168" t="str">
        <f t="shared" ca="1" si="383"/>
        <v>-</v>
      </c>
      <c r="DB125" s="168" t="str">
        <f t="shared" ca="1" si="383"/>
        <v>-</v>
      </c>
      <c r="DC125" s="168" t="str">
        <f t="shared" ca="1" si="383"/>
        <v>-</v>
      </c>
      <c r="DD125" s="168" t="str">
        <f t="shared" ca="1" si="383"/>
        <v>-</v>
      </c>
      <c r="DE125" s="168" t="str">
        <f t="shared" ca="1" si="383"/>
        <v>-</v>
      </c>
      <c r="DF125" s="168">
        <f t="shared" ca="1" si="383"/>
        <v>0</v>
      </c>
      <c r="DG125" s="168">
        <f t="shared" ca="1" si="383"/>
        <v>0</v>
      </c>
      <c r="DH125" s="168">
        <f t="shared" ca="1" si="383"/>
        <v>0</v>
      </c>
      <c r="DI125" s="168">
        <f t="shared" ca="1" si="383"/>
        <v>0</v>
      </c>
      <c r="DJ125" s="168">
        <f t="shared" ca="1" si="383"/>
        <v>0</v>
      </c>
      <c r="DK125" s="168">
        <f t="shared" ca="1" si="383"/>
        <v>0</v>
      </c>
      <c r="DL125" s="168">
        <f t="shared" ca="1" si="383"/>
        <v>0</v>
      </c>
      <c r="DM125" s="168" t="str">
        <f t="shared" ca="1" si="381"/>
        <v>-</v>
      </c>
      <c r="DN125" s="168" t="str">
        <f t="shared" ca="1" si="381"/>
        <v>-</v>
      </c>
      <c r="DO125" s="168" t="str">
        <f t="shared" ca="1" si="381"/>
        <v>-</v>
      </c>
      <c r="DP125" s="168" t="str">
        <f t="shared" ca="1" si="381"/>
        <v>-</v>
      </c>
      <c r="DQ125" s="168" t="str">
        <f t="shared" ca="1" si="381"/>
        <v>-</v>
      </c>
      <c r="DR125" s="168" t="str">
        <f t="shared" ca="1" si="381"/>
        <v>-</v>
      </c>
      <c r="DS125" s="168" t="str">
        <f t="shared" ca="1" si="381"/>
        <v>-</v>
      </c>
      <c r="DT125" s="168" t="str">
        <f t="shared" ca="1" si="381"/>
        <v>-</v>
      </c>
      <c r="DU125" s="168" t="str">
        <f t="shared" ca="1" si="381"/>
        <v>-</v>
      </c>
      <c r="DV125" s="168" t="str">
        <f t="shared" ca="1" si="381"/>
        <v>-</v>
      </c>
      <c r="DW125" s="168" t="str">
        <f t="shared" ca="1" si="381"/>
        <v>-</v>
      </c>
      <c r="DX125" s="10"/>
      <c r="DY125" s="168">
        <f t="shared" ref="DY125:EG131" ca="1" si="396">OFFSET(DY$5,$B125,0)</f>
        <v>1</v>
      </c>
      <c r="DZ125" s="168" t="str">
        <f t="shared" ca="1" si="396"/>
        <v>-</v>
      </c>
      <c r="EA125" s="168" t="str">
        <f t="shared" ca="1" si="396"/>
        <v>-</v>
      </c>
      <c r="EB125" s="168" t="str">
        <f t="shared" ca="1" si="396"/>
        <v>-</v>
      </c>
      <c r="EC125" s="168" t="str">
        <f t="shared" ca="1" si="396"/>
        <v>-</v>
      </c>
      <c r="ED125" s="168" t="b">
        <f t="shared" ca="1" si="396"/>
        <v>0</v>
      </c>
      <c r="EE125" s="168" t="str">
        <f t="shared" ca="1" si="396"/>
        <v>-</v>
      </c>
      <c r="EF125" s="168">
        <f t="shared" ca="1" si="396"/>
        <v>0</v>
      </c>
      <c r="EG125" s="168" t="str">
        <f t="shared" ca="1" si="396"/>
        <v>-</v>
      </c>
      <c r="EH125" s="166" cm="1">
        <f t="array" aca="1" ref="EH125" ca="1">INDEX(i.rev,$K125,EH$15)</f>
        <v>1</v>
      </c>
      <c r="EI125" s="168">
        <f t="shared" ca="1" si="395"/>
        <v>0</v>
      </c>
      <c r="EJ125" s="168">
        <f t="shared" ca="1" si="395"/>
        <v>1</v>
      </c>
      <c r="EK125" s="168">
        <f t="shared" ca="1" si="395"/>
        <v>0</v>
      </c>
      <c r="EL125" s="168">
        <f t="shared" ca="1" si="395"/>
        <v>1</v>
      </c>
      <c r="EM125" s="168">
        <f t="shared" ca="1" si="395"/>
        <v>1</v>
      </c>
      <c r="EN125" s="168">
        <f t="shared" ca="1" si="395"/>
        <v>1</v>
      </c>
      <c r="EO125" s="168">
        <f t="shared" ca="1" si="395"/>
        <v>0</v>
      </c>
      <c r="EP125" s="168">
        <f t="shared" ca="1" si="395"/>
        <v>0</v>
      </c>
      <c r="EQ125" s="168">
        <f t="shared" ca="1" si="395"/>
        <v>0</v>
      </c>
      <c r="ER125" s="168">
        <f t="shared" ca="1" si="395"/>
        <v>0</v>
      </c>
      <c r="ES125" s="168">
        <f t="shared" ca="1" si="395"/>
        <v>0</v>
      </c>
      <c r="ET125" s="168">
        <f t="shared" ca="1" si="395"/>
        <v>0</v>
      </c>
      <c r="EU125" s="168">
        <f t="shared" ca="1" si="395"/>
        <v>0</v>
      </c>
      <c r="EV125" s="168">
        <f t="shared" ca="1" si="395"/>
        <v>0</v>
      </c>
      <c r="EW125" s="168">
        <f t="shared" ca="1" si="395"/>
        <v>0</v>
      </c>
      <c r="EX125" s="168">
        <f t="shared" ca="1" si="395"/>
        <v>0</v>
      </c>
      <c r="EY125" s="166" cm="1">
        <f t="array" aca="1" ref="EY125" ca="1">INDEX(i.rev,$K125,EY$15)</f>
        <v>0</v>
      </c>
      <c r="EZ125" s="168">
        <f t="shared" ca="1" si="297"/>
        <v>0</v>
      </c>
      <c r="FA125" s="166" cm="1">
        <f t="array" aca="1" ref="FA125" ca="1">INDEX(i.rev,$K125,FA$15)</f>
        <v>1</v>
      </c>
      <c r="FB125" s="168">
        <f t="shared" ca="1" si="388"/>
        <v>0</v>
      </c>
      <c r="FC125" s="168">
        <f t="shared" ca="1" si="388"/>
        <v>0</v>
      </c>
      <c r="FD125" s="168">
        <f t="shared" ca="1" si="388"/>
        <v>0</v>
      </c>
      <c r="FE125" s="168">
        <f t="shared" ca="1" si="388"/>
        <v>0</v>
      </c>
      <c r="FF125" s="168">
        <f t="shared" ca="1" si="388"/>
        <v>0</v>
      </c>
      <c r="FG125" s="168">
        <f t="shared" ca="1" si="388"/>
        <v>0</v>
      </c>
      <c r="FH125" s="168">
        <f t="shared" ca="1" si="388"/>
        <v>0</v>
      </c>
      <c r="FI125" s="10">
        <f t="shared" si="393"/>
        <v>0.9</v>
      </c>
      <c r="FJ125" s="168" t="str">
        <f t="shared" ca="1" si="363"/>
        <v>-</v>
      </c>
      <c r="FK125" s="168" t="str">
        <f t="shared" ca="1" si="363"/>
        <v>-</v>
      </c>
      <c r="FL125" s="168" t="str">
        <f t="shared" ca="1" si="363"/>
        <v>-</v>
      </c>
      <c r="FM125" s="168" t="str">
        <f t="shared" ca="1" si="363"/>
        <v>-</v>
      </c>
      <c r="FN125" s="166">
        <f t="shared" si="376"/>
        <v>90</v>
      </c>
      <c r="FO125" s="166" t="b">
        <f t="shared" si="374"/>
        <v>0</v>
      </c>
      <c r="FP125" s="166" t="b">
        <f t="shared" si="374"/>
        <v>0</v>
      </c>
      <c r="FQ125" s="166" t="b">
        <f t="shared" si="374"/>
        <v>1</v>
      </c>
      <c r="FR125" s="168">
        <f t="shared" ca="1" si="388"/>
        <v>0</v>
      </c>
      <c r="FS125" s="166">
        <f t="shared" ca="1" si="224"/>
        <v>1</v>
      </c>
      <c r="FT125" s="166">
        <f t="shared" ca="1" si="224"/>
        <v>1</v>
      </c>
      <c r="FU125" s="168" t="str">
        <f t="shared" ca="1" si="385"/>
        <v>-</v>
      </c>
      <c r="FV125" s="168" t="str">
        <f t="shared" ca="1" si="385"/>
        <v>-</v>
      </c>
      <c r="FW125" s="168" t="str">
        <f t="shared" ca="1" si="385"/>
        <v>-</v>
      </c>
      <c r="FX125" s="168" t="str">
        <f t="shared" ca="1" si="385"/>
        <v>-</v>
      </c>
      <c r="FY125" s="168" t="str">
        <f t="shared" ca="1" si="385"/>
        <v>-</v>
      </c>
      <c r="FZ125" s="168" t="str">
        <f t="shared" ca="1" si="385"/>
        <v>-</v>
      </c>
      <c r="GA125" s="168" t="str">
        <f t="shared" ca="1" si="385"/>
        <v>-</v>
      </c>
      <c r="GB125" s="168" t="str">
        <f t="shared" ca="1" si="385"/>
        <v>-</v>
      </c>
      <c r="GC125" s="168" t="str">
        <f t="shared" ca="1" si="385"/>
        <v>-</v>
      </c>
      <c r="GD125" s="168" t="b">
        <f t="shared" ca="1" si="385"/>
        <v>1</v>
      </c>
      <c r="GE125" s="168" t="str">
        <f t="shared" ca="1" si="385"/>
        <v>-</v>
      </c>
      <c r="GF125" s="168" t="str">
        <f t="shared" ca="1" si="385"/>
        <v>-</v>
      </c>
      <c r="GG125" s="168" t="str">
        <f t="shared" ca="1" si="385"/>
        <v>-</v>
      </c>
      <c r="GH125" s="168" t="str">
        <f t="shared" ca="1" si="385"/>
        <v>-</v>
      </c>
      <c r="GI125" s="168" t="str">
        <f t="shared" ca="1" si="385"/>
        <v>-</v>
      </c>
      <c r="GJ125" s="168" t="str">
        <f t="shared" ca="1" si="385"/>
        <v>-</v>
      </c>
      <c r="GK125" s="168" t="str">
        <f t="shared" ca="1" si="386"/>
        <v>-</v>
      </c>
      <c r="GL125" s="168" t="str">
        <f t="shared" ca="1" si="386"/>
        <v>-</v>
      </c>
      <c r="GM125" s="168" t="str">
        <f t="shared" ca="1" si="386"/>
        <v>-</v>
      </c>
      <c r="GN125" s="168" t="str">
        <f t="shared" ca="1" si="386"/>
        <v>-</v>
      </c>
      <c r="GO125" s="168" t="str">
        <f t="shared" ca="1" si="386"/>
        <v>-</v>
      </c>
      <c r="GP125" s="168" t="str">
        <f t="shared" ca="1" si="386"/>
        <v>-</v>
      </c>
      <c r="GQ125" s="168" t="str">
        <f t="shared" ca="1" si="386"/>
        <v>-</v>
      </c>
      <c r="GR125" s="168" t="str">
        <f t="shared" ca="1" si="386"/>
        <v>-</v>
      </c>
      <c r="GS125" s="168">
        <f t="shared" ca="1" si="386"/>
        <v>500</v>
      </c>
      <c r="GT125" s="168">
        <f t="shared" ca="1" si="386"/>
        <v>500</v>
      </c>
      <c r="GU125" s="168" t="str">
        <f t="shared" ca="1" si="386"/>
        <v>-</v>
      </c>
      <c r="GV125" s="168" t="str">
        <f t="shared" ca="1" si="386"/>
        <v>-</v>
      </c>
      <c r="GW125" s="168" t="str">
        <f t="shared" ca="1" si="386"/>
        <v>-</v>
      </c>
      <c r="GX125" s="193" t="b">
        <v>1</v>
      </c>
      <c r="GY125" s="193">
        <v>0</v>
      </c>
      <c r="GZ125" s="193">
        <v>30</v>
      </c>
      <c r="HA125" s="193">
        <v>30</v>
      </c>
      <c r="HB125" s="193">
        <v>0</v>
      </c>
      <c r="HC125" s="193">
        <v>0</v>
      </c>
      <c r="HD125" s="193">
        <v>30</v>
      </c>
      <c r="HE125" s="193">
        <v>0</v>
      </c>
      <c r="HF125" s="193">
        <v>0</v>
      </c>
      <c r="HG125" s="193">
        <v>30</v>
      </c>
      <c r="HH125" s="193">
        <v>30</v>
      </c>
      <c r="HI125" s="193">
        <v>0</v>
      </c>
      <c r="HJ125" s="193">
        <v>0</v>
      </c>
      <c r="HK125" s="193">
        <v>0</v>
      </c>
      <c r="HL125" s="193">
        <v>0</v>
      </c>
      <c r="HM125" s="193">
        <v>0</v>
      </c>
      <c r="HN125" s="193">
        <v>131.36000000000001</v>
      </c>
      <c r="HO125" s="193">
        <v>0</v>
      </c>
      <c r="HP125" s="193">
        <v>131.36000000000001</v>
      </c>
      <c r="HQ125" s="193">
        <v>131.36000000000001</v>
      </c>
      <c r="HR125" s="193">
        <v>0</v>
      </c>
      <c r="HS125" s="193">
        <v>131.36000000000001</v>
      </c>
      <c r="HT125" s="193">
        <v>131.36000000000001</v>
      </c>
      <c r="HU125" s="193">
        <v>0</v>
      </c>
      <c r="HV125" s="193">
        <v>0</v>
      </c>
      <c r="HW125" s="193">
        <v>131.36000000000001</v>
      </c>
      <c r="HX125" s="193">
        <v>131.36000000000001</v>
      </c>
      <c r="HY125" s="193">
        <v>89.55</v>
      </c>
      <c r="HZ125" s="193">
        <v>131.36000000000001</v>
      </c>
      <c r="IA125" s="193">
        <v>89.55</v>
      </c>
      <c r="IB125" s="193">
        <v>150</v>
      </c>
      <c r="IC125" s="193">
        <v>150</v>
      </c>
      <c r="ID125" s="193">
        <v>0</v>
      </c>
      <c r="IE125" s="193">
        <v>0</v>
      </c>
      <c r="IF125" s="193">
        <v>150</v>
      </c>
      <c r="IG125" s="193">
        <v>0</v>
      </c>
      <c r="IH125" s="193">
        <v>0</v>
      </c>
      <c r="II125" s="193">
        <v>150</v>
      </c>
      <c r="IJ125" s="193">
        <v>150</v>
      </c>
      <c r="IK125" s="193">
        <v>0</v>
      </c>
      <c r="IL125" s="193">
        <v>0</v>
      </c>
      <c r="IM125" s="193">
        <v>0</v>
      </c>
      <c r="IN125" s="193">
        <v>0</v>
      </c>
      <c r="IO125" s="193">
        <v>0</v>
      </c>
      <c r="IP125" s="193">
        <v>0</v>
      </c>
      <c r="IQ125" s="193">
        <v>0</v>
      </c>
      <c r="IR125" s="193">
        <v>0</v>
      </c>
      <c r="IS125" s="193">
        <v>0</v>
      </c>
      <c r="IT125" s="193">
        <v>0</v>
      </c>
      <c r="IU125" s="193">
        <v>0</v>
      </c>
      <c r="IV125" s="193">
        <v>0</v>
      </c>
      <c r="IW125" s="193">
        <v>0</v>
      </c>
      <c r="IX125" s="193">
        <v>0</v>
      </c>
      <c r="IY125" s="193">
        <v>0</v>
      </c>
      <c r="IZ125" s="10"/>
      <c r="JA125" s="166">
        <f t="shared" ca="1" si="229"/>
        <v>4.4999999999999998E-2</v>
      </c>
      <c r="JB125" s="166">
        <f t="shared" ca="1" si="230"/>
        <v>4.4999999999999998E-2</v>
      </c>
      <c r="JC125" s="168">
        <f t="shared" ca="1" si="380"/>
        <v>1</v>
      </c>
      <c r="JD125" s="168">
        <f t="shared" ca="1" si="380"/>
        <v>0</v>
      </c>
      <c r="JE125" s="168">
        <f t="shared" ca="1" si="380"/>
        <v>1</v>
      </c>
      <c r="JF125" s="168">
        <f t="shared" ca="1" si="380"/>
        <v>1</v>
      </c>
      <c r="JG125" s="168">
        <f t="shared" ca="1" si="380"/>
        <v>0</v>
      </c>
      <c r="JH125" s="168">
        <f t="shared" ca="1" si="380"/>
        <v>70</v>
      </c>
      <c r="JI125" s="168">
        <f t="shared" ca="1" si="380"/>
        <v>50</v>
      </c>
      <c r="JJ125" s="168">
        <f t="shared" ca="1" si="380"/>
        <v>70</v>
      </c>
      <c r="JK125" s="168">
        <f t="shared" ca="1" si="380"/>
        <v>50</v>
      </c>
      <c r="JL125" s="166">
        <f t="shared" ca="1" si="299"/>
        <v>1</v>
      </c>
      <c r="JM125" s="166">
        <f t="shared" ca="1" si="300"/>
        <v>1</v>
      </c>
      <c r="JN125" s="166">
        <f t="shared" ca="1" si="301"/>
        <v>1</v>
      </c>
      <c r="JO125" s="166">
        <f t="shared" ca="1" si="232"/>
        <v>1</v>
      </c>
      <c r="JP125" s="166">
        <f t="shared" ca="1" si="232"/>
        <v>1</v>
      </c>
      <c r="JQ125" s="168">
        <f t="shared" ca="1" si="380"/>
        <v>1</v>
      </c>
      <c r="JR125" s="10"/>
      <c r="JS125" s="168">
        <f t="shared" ca="1" si="380"/>
        <v>1</v>
      </c>
      <c r="JT125" s="166">
        <f t="shared" ca="1" si="233"/>
        <v>0.85</v>
      </c>
      <c r="JU125" s="168">
        <f t="shared" ca="1" si="380"/>
        <v>1</v>
      </c>
      <c r="JV125" s="168">
        <f t="shared" ca="1" si="380"/>
        <v>1</v>
      </c>
      <c r="JW125" s="168">
        <f t="shared" ca="1" si="380"/>
        <v>1</v>
      </c>
      <c r="JX125" s="168">
        <f t="shared" ca="1" si="380"/>
        <v>1</v>
      </c>
      <c r="JY125" s="168">
        <f t="shared" ca="1" si="380"/>
        <v>1</v>
      </c>
      <c r="JZ125" s="168">
        <f t="shared" ca="1" si="380"/>
        <v>1</v>
      </c>
      <c r="KA125" s="166">
        <f t="shared" ca="1" si="234"/>
        <v>0.85</v>
      </c>
      <c r="KB125" s="166">
        <f t="shared" ca="1" si="235"/>
        <v>1</v>
      </c>
      <c r="KC125" s="166">
        <f t="shared" ca="1" si="236"/>
        <v>1</v>
      </c>
      <c r="KD125" s="166" t="str">
        <f t="shared" ca="1" si="237"/>
        <v>-</v>
      </c>
      <c r="KE125" s="166" t="str">
        <f t="shared" ca="1" si="238"/>
        <v>-</v>
      </c>
      <c r="KF125" s="166" t="str">
        <f t="shared" ca="1" si="239"/>
        <v>-</v>
      </c>
      <c r="KG125" s="166" t="b">
        <f t="shared" ca="1" si="240"/>
        <v>0</v>
      </c>
      <c r="KH125" s="168">
        <f t="shared" ca="1" si="380"/>
        <v>0</v>
      </c>
      <c r="KI125" s="27">
        <v>0</v>
      </c>
    </row>
    <row r="126" spans="1:295" s="148" customFormat="1" outlineLevel="1">
      <c r="A126" s="126">
        <f t="shared" si="350"/>
        <v>121</v>
      </c>
      <c r="B126" s="126">
        <f t="shared" si="292"/>
        <v>13</v>
      </c>
      <c r="C126" s="148">
        <v>105</v>
      </c>
      <c r="D126" s="148" t="s">
        <v>884</v>
      </c>
      <c r="E126" s="148" t="b">
        <v>1</v>
      </c>
      <c r="F126" s="148" t="b">
        <v>0</v>
      </c>
      <c r="G126" s="148" t="b">
        <f t="shared" si="365"/>
        <v>1</v>
      </c>
      <c r="H126" s="144">
        <v>3</v>
      </c>
      <c r="I126" s="32">
        <v>2</v>
      </c>
      <c r="J126" s="144">
        <f t="shared" ca="1" si="392"/>
        <v>1</v>
      </c>
      <c r="K126" s="144">
        <f t="shared" ca="1" si="392"/>
        <v>1</v>
      </c>
      <c r="L126" s="144">
        <f t="shared" ca="1" si="392"/>
        <v>1</v>
      </c>
      <c r="M126" s="144">
        <f t="shared" ca="1" si="392"/>
        <v>1</v>
      </c>
      <c r="N126" s="144">
        <f t="shared" ca="1" si="392"/>
        <v>1</v>
      </c>
      <c r="O126" s="144">
        <f t="shared" ca="1" si="392"/>
        <v>1</v>
      </c>
      <c r="P126" s="144">
        <f t="shared" ca="1" si="392"/>
        <v>1</v>
      </c>
      <c r="Q126" s="144">
        <f t="shared" ca="1" si="392"/>
        <v>1</v>
      </c>
      <c r="R126" s="144">
        <f t="shared" ca="1" si="392"/>
        <v>2</v>
      </c>
      <c r="S126" s="144">
        <f t="shared" ca="1" si="392"/>
        <v>1</v>
      </c>
      <c r="T126" s="199">
        <v>2</v>
      </c>
      <c r="U126" s="144">
        <f t="shared" ca="1" si="392"/>
        <v>1</v>
      </c>
      <c r="V126" s="144">
        <f t="shared" ca="1" si="392"/>
        <v>1</v>
      </c>
      <c r="W126" s="144">
        <f t="shared" ca="1" si="392"/>
        <v>1</v>
      </c>
      <c r="X126" s="144">
        <f t="shared" ca="1" si="392"/>
        <v>1</v>
      </c>
      <c r="Y126" s="144">
        <f t="shared" ca="1" si="392"/>
        <v>1</v>
      </c>
      <c r="AA126" s="162" t="str" cm="1">
        <f t="array" aca="1" ref="AA126" ca="1">TEXT(LEFT(OFFSET(AA126,-1,0),5)+1,"00000")&amp;MID(OFFSET(AA126,-1,0),6,FIND(" ",OFFSET(AA126,-1,0),7)-5)
&amp;INDEX(DataMaster!$B$10:$B$12,$I126)&amp;IF($J126=1,""," Risk"&amp;INDEX(i.risk_aversion,$J126,1))&amp;IF($K126=1,""," REV"&amp;INDEX(DataMaster!$B$54:$B$58,$K126))&amp;IF($L126=1,""," Minroe"&amp;INDEX(minroe,$L126))&amp;IF($M126=1,""," Overdraw"&amp;INDEX(overdraw,$M126))
&amp;IF($N126=1,""," Mach"&amp;INDEX(i.mach_option,$N126))
&amp;IF($O126=1,""," Interest"&amp;INDEX(i.interest_rate,$O126))&amp;IF($P126=1,""," Opp cost"&amp;INDEX(i.opp_cost_capital,$P126))&amp;IF($Q126=1,""," Casual_ub"&amp;INDEX(i.casual_ub,$Q126))&amp;IF($R126=1,""," Cropgraze"&amp;INDEX(i.cropgraze_inc,$R126))
&amp;IF($S126=1,""," Yield"&amp;INDEX(i.all_rot_yield,$S126))&amp;IF($T126=1,""," Pasture"&amp;INDEX(i.pasture_prod,$T126))&amp;IF($U126=1,""," Scan"&amp;INDEX(i.scan,$U126))
&amp;IF($JL126=1,""," WP"&amp;TEXT($JL126*100,"000p"))&amp;IF($JM126=1,""," MP"&amp;TEXT($JM126*100,"000p"))&amp;IF($JN126=1,""," GP"&amp;TEXT($JN126*100,"000p"))&amp;IF($JO126=1,""," Can"&amp;TEXT($JO126*100,"000p"))
&amp;" (F"&amp;3+IFERROR(1*$CH126,0)+IFERROR(1*$CI126,0)&amp;3-IFERROR(1*NOT($CK126),0)&amp;"N"&amp;$CP126&amp;$CQ126&amp;")"
&amp;IFERROR(" pas%"&amp;FK126/2130*100,"")&amp;IFERROR(" SR "&amp;FM126/1,"")&amp;IFERROR(" Sup "&amp;FN126/1,"")&amp;IF(JH126=50," 50 percentile prices","")&amp;IFERROR(" Min_sale_age_"&amp;GV126/1,"")&amp;IF($GX126=TRUE," Rot_constrained","")</f>
        <v>613040032 DSP CropgrazeFALSE Pasture0.85 (F33N11) Sup 15 50 percentile prices Rot_constrained</v>
      </c>
      <c r="AB126" s="10" t="str">
        <f ca="1">IF(COUNTIF(AA$5:AA126,AA126)=1,"-","Dup")</f>
        <v>-</v>
      </c>
      <c r="AC126" s="10"/>
      <c r="AD126" s="167" t="b">
        <v>0</v>
      </c>
      <c r="AE126" s="167" t="b">
        <v>0</v>
      </c>
      <c r="AF126" s="167" t="b">
        <v>0</v>
      </c>
      <c r="AG126" s="167" t="b">
        <v>0</v>
      </c>
      <c r="AH126" s="167" t="b">
        <v>0</v>
      </c>
      <c r="AI126" s="167" t="b">
        <v>1</v>
      </c>
      <c r="AJ126" s="10"/>
      <c r="AK126" s="166" t="b">
        <f t="shared" si="379"/>
        <v>0</v>
      </c>
      <c r="AL126" s="166" t="str">
        <f t="shared" si="379"/>
        <v>-</v>
      </c>
      <c r="AM126" s="166" t="b">
        <f t="shared" si="379"/>
        <v>0</v>
      </c>
      <c r="AN126" s="166" t="b">
        <f t="shared" si="379"/>
        <v>1</v>
      </c>
      <c r="AO126" s="166" t="b">
        <f t="shared" si="379"/>
        <v>0</v>
      </c>
      <c r="AP126" s="166" t="b">
        <f t="shared" si="379"/>
        <v>0</v>
      </c>
      <c r="AQ126" s="166">
        <f t="shared" ca="1" si="215"/>
        <v>0</v>
      </c>
      <c r="AR126" s="166" t="b">
        <f t="shared" ca="1" si="371"/>
        <v>0</v>
      </c>
      <c r="AS126" s="166" t="b">
        <f t="shared" ca="1" si="371"/>
        <v>0</v>
      </c>
      <c r="AT126" s="166" t="str">
        <f t="shared" ca="1" si="371"/>
        <v>-</v>
      </c>
      <c r="AU126" s="166" t="str">
        <f t="shared" ca="1" si="371"/>
        <v>-</v>
      </c>
      <c r="AV126" s="166" t="str">
        <f t="shared" ca="1" si="371"/>
        <v>-</v>
      </c>
      <c r="AW126" s="10"/>
      <c r="AX126" s="166" t="b">
        <f t="shared" si="217"/>
        <v>1</v>
      </c>
      <c r="AY126" s="168" t="b">
        <f t="shared" ca="1" si="391"/>
        <v>1</v>
      </c>
      <c r="AZ126" s="168" t="b">
        <f t="shared" ca="1" si="391"/>
        <v>1</v>
      </c>
      <c r="BA126" s="167">
        <f t="shared" si="261"/>
        <v>3208</v>
      </c>
      <c r="BB126" s="168" t="str">
        <f t="shared" ca="1" si="391"/>
        <v>-</v>
      </c>
      <c r="BC126" s="168" t="str">
        <f t="shared" ca="1" si="391"/>
        <v>-</v>
      </c>
      <c r="BD126" s="168" t="str">
        <f t="shared" ca="1" si="391"/>
        <v>-</v>
      </c>
      <c r="BE126" s="168" t="str">
        <f t="shared" ca="1" si="391"/>
        <v>-</v>
      </c>
      <c r="BF126" s="168" t="str">
        <f t="shared" ca="1" si="391"/>
        <v>-</v>
      </c>
      <c r="BG126" s="168">
        <f t="shared" ca="1" si="391"/>
        <v>1</v>
      </c>
      <c r="BH126" s="168">
        <f t="shared" ca="1" si="391"/>
        <v>1</v>
      </c>
      <c r="BI126" s="168" t="str">
        <f t="shared" ca="1" si="391"/>
        <v>-</v>
      </c>
      <c r="BJ126" s="168" t="str">
        <f t="shared" ca="1" si="391"/>
        <v>-</v>
      </c>
      <c r="BK126" s="10"/>
      <c r="BL126" s="168" t="str">
        <f t="shared" ca="1" si="391"/>
        <v>-</v>
      </c>
      <c r="BM126" s="168" t="str">
        <f t="shared" ca="1" si="391"/>
        <v>-</v>
      </c>
      <c r="BN126" s="168" t="str">
        <f t="shared" ca="1" si="391"/>
        <v>-</v>
      </c>
      <c r="BO126" s="168" t="str">
        <f t="shared" ca="1" si="391"/>
        <v>-</v>
      </c>
      <c r="BP126" s="168" t="str">
        <f t="shared" ca="1" si="391"/>
        <v>-</v>
      </c>
      <c r="BQ126" s="168" t="str">
        <f t="shared" ca="1" si="391"/>
        <v>-</v>
      </c>
      <c r="BR126" s="168" t="str">
        <f t="shared" ca="1" si="391"/>
        <v>-</v>
      </c>
      <c r="BS126" s="168" t="str">
        <f t="shared" ca="1" si="391"/>
        <v>-</v>
      </c>
      <c r="BT126" s="168" t="str">
        <f t="shared" ca="1" si="391"/>
        <v>-</v>
      </c>
      <c r="BU126" s="168" t="str">
        <f t="shared" ca="1" si="391"/>
        <v>-</v>
      </c>
      <c r="BV126" s="168" t="str">
        <f t="shared" ca="1" si="391"/>
        <v>-</v>
      </c>
      <c r="BW126" s="166" t="str" cm="1">
        <f t="array" aca="1" ref="BW126" ca="1">INDEX(i.rev,$K126,BW$15)</f>
        <v>-</v>
      </c>
      <c r="BX126" s="166" t="str" cm="1">
        <f t="array" aca="1" ref="BX126" ca="1">INDEX(i.rev,$K126,BX$15)</f>
        <v>-</v>
      </c>
      <c r="BY126" s="166" t="str" cm="1">
        <f t="array" aca="1" ref="BY126" ca="1">INDEX(i.rev,$K126,BY$15)</f>
        <v>-</v>
      </c>
      <c r="BZ126" s="166" t="str" cm="1">
        <f t="array" aca="1" ref="BZ126" ca="1">INDEX(i.rev,$K126,BZ$15)</f>
        <v>-</v>
      </c>
      <c r="CA126" s="166" t="str" cm="1">
        <f t="array" aca="1" ref="CA126" ca="1">INDEX(i.rev,$K126,CA$15)</f>
        <v>-</v>
      </c>
      <c r="CB126" s="166" t="str" cm="1">
        <f t="array" aca="1" ref="CB126" ca="1">INDEX(i.rev,$K126,CB$15)</f>
        <v>-</v>
      </c>
      <c r="CC126" s="166" t="str" cm="1">
        <f t="array" aca="1" ref="CC126" ca="1">INDEX(i.rev,$K126,CC$15)</f>
        <v>-</v>
      </c>
      <c r="CD126" s="166" t="str" cm="1">
        <f t="array" aca="1" ref="CD126" ca="1">INDEX(i.rev,$K126,CD$15)</f>
        <v>-</v>
      </c>
      <c r="CE126" s="166" t="str" cm="1">
        <f t="array" aca="1" ref="CE126" ca="1">INDEX(i.rev,$K126,CE$15)</f>
        <v>-</v>
      </c>
      <c r="CF126" s="166" t="str" cm="1">
        <f t="array" aca="1" ref="CF126" ca="1">INDEX(i.rev,$K126,CF$15)</f>
        <v>-</v>
      </c>
      <c r="CG126" s="10"/>
      <c r="CH126" s="168" t="str">
        <f t="shared" ca="1" si="387"/>
        <v>-</v>
      </c>
      <c r="CI126" s="168" t="str">
        <f t="shared" ca="1" si="387"/>
        <v>-</v>
      </c>
      <c r="CJ126" s="168" t="str">
        <f t="shared" ca="1" si="387"/>
        <v>-</v>
      </c>
      <c r="CK126" s="168" t="str">
        <f t="shared" ca="1" si="387"/>
        <v>-</v>
      </c>
      <c r="CL126" s="168" t="str">
        <f t="shared" ca="1" si="387"/>
        <v>-</v>
      </c>
      <c r="CM126" s="168" t="str">
        <f t="shared" ca="1" si="387"/>
        <v>-</v>
      </c>
      <c r="CN126" s="168" t="str">
        <f t="shared" ca="1" si="387"/>
        <v>-</v>
      </c>
      <c r="CO126" s="168" t="str">
        <f t="shared" ca="1" si="387"/>
        <v>-</v>
      </c>
      <c r="CP126" s="168">
        <f t="shared" ca="1" si="387"/>
        <v>1</v>
      </c>
      <c r="CQ126" s="168">
        <f t="shared" ca="1" si="387"/>
        <v>1</v>
      </c>
      <c r="CR126" s="168">
        <f t="shared" ca="1" si="387"/>
        <v>0</v>
      </c>
      <c r="CS126" s="168" t="str">
        <f t="shared" ca="1" si="387"/>
        <v>-</v>
      </c>
      <c r="CT126" s="168" t="str">
        <f t="shared" ca="1" si="387"/>
        <v>-</v>
      </c>
      <c r="CU126" s="168" t="str">
        <f t="shared" ca="1" si="387"/>
        <v>-</v>
      </c>
      <c r="CV126" s="168" t="str">
        <f t="shared" ca="1" si="387"/>
        <v>-</v>
      </c>
      <c r="CW126" s="168" t="str">
        <f t="shared" ca="1" si="387"/>
        <v>-</v>
      </c>
      <c r="CX126" s="168" t="str">
        <f t="shared" ca="1" si="383"/>
        <v>-</v>
      </c>
      <c r="CY126" s="168" t="str">
        <f t="shared" ca="1" si="383"/>
        <v>-</v>
      </c>
      <c r="CZ126" s="168">
        <f t="shared" ca="1" si="383"/>
        <v>0</v>
      </c>
      <c r="DA126" s="168" t="str">
        <f t="shared" ca="1" si="383"/>
        <v>-</v>
      </c>
      <c r="DB126" s="168" t="str">
        <f t="shared" ca="1" si="383"/>
        <v>-</v>
      </c>
      <c r="DC126" s="168" t="str">
        <f t="shared" ca="1" si="383"/>
        <v>-</v>
      </c>
      <c r="DD126" s="168" t="str">
        <f t="shared" ca="1" si="383"/>
        <v>-</v>
      </c>
      <c r="DE126" s="168" t="str">
        <f t="shared" ca="1" si="383"/>
        <v>-</v>
      </c>
      <c r="DF126" s="168">
        <f t="shared" ca="1" si="383"/>
        <v>0</v>
      </c>
      <c r="DG126" s="168">
        <f t="shared" ca="1" si="383"/>
        <v>0</v>
      </c>
      <c r="DH126" s="168">
        <f t="shared" ca="1" si="383"/>
        <v>0</v>
      </c>
      <c r="DI126" s="168">
        <f t="shared" ca="1" si="383"/>
        <v>0</v>
      </c>
      <c r="DJ126" s="168">
        <f t="shared" ca="1" si="383"/>
        <v>0</v>
      </c>
      <c r="DK126" s="168">
        <f t="shared" ca="1" si="383"/>
        <v>0</v>
      </c>
      <c r="DL126" s="168">
        <f t="shared" ca="1" si="383"/>
        <v>0</v>
      </c>
      <c r="DM126" s="168" t="str">
        <f t="shared" ref="DM126:EF131" ca="1" si="397">OFFSET(DM$5,$B126,0)</f>
        <v>-</v>
      </c>
      <c r="DN126" s="168" t="str">
        <f t="shared" ca="1" si="397"/>
        <v>-</v>
      </c>
      <c r="DO126" s="168" t="str">
        <f t="shared" ca="1" si="397"/>
        <v>-</v>
      </c>
      <c r="DP126" s="168" t="str">
        <f t="shared" ca="1" si="397"/>
        <v>-</v>
      </c>
      <c r="DQ126" s="168" t="str">
        <f t="shared" ca="1" si="397"/>
        <v>-</v>
      </c>
      <c r="DR126" s="168" t="str">
        <f t="shared" ca="1" si="397"/>
        <v>-</v>
      </c>
      <c r="DS126" s="168" t="str">
        <f t="shared" ca="1" si="397"/>
        <v>-</v>
      </c>
      <c r="DT126" s="168" t="str">
        <f t="shared" ca="1" si="397"/>
        <v>-</v>
      </c>
      <c r="DU126" s="168" t="str">
        <f t="shared" ca="1" si="397"/>
        <v>-</v>
      </c>
      <c r="DV126" s="168" t="str">
        <f t="shared" ca="1" si="397"/>
        <v>-</v>
      </c>
      <c r="DW126" s="168" t="str">
        <f t="shared" ca="1" si="397"/>
        <v>-</v>
      </c>
      <c r="DX126" s="10"/>
      <c r="DY126" s="168">
        <f t="shared" ca="1" si="397"/>
        <v>1</v>
      </c>
      <c r="DZ126" s="168" t="str">
        <f t="shared" ca="1" si="397"/>
        <v>-</v>
      </c>
      <c r="EA126" s="168" t="str">
        <f t="shared" ca="1" si="397"/>
        <v>-</v>
      </c>
      <c r="EB126" s="168" t="str">
        <f t="shared" ca="1" si="397"/>
        <v>-</v>
      </c>
      <c r="EC126" s="168" t="str">
        <f t="shared" ca="1" si="397"/>
        <v>-</v>
      </c>
      <c r="ED126" s="168" t="b">
        <f t="shared" ca="1" si="397"/>
        <v>0</v>
      </c>
      <c r="EE126" s="168" t="str">
        <f t="shared" ca="1" si="397"/>
        <v>-</v>
      </c>
      <c r="EF126" s="168">
        <f t="shared" ca="1" si="397"/>
        <v>0</v>
      </c>
      <c r="EG126" s="168" t="str">
        <f t="shared" ca="1" si="396"/>
        <v>-</v>
      </c>
      <c r="EH126" s="166" cm="1">
        <f t="array" aca="1" ref="EH126" ca="1">INDEX(i.rev,$K126,EH$15)</f>
        <v>1</v>
      </c>
      <c r="EI126" s="168">
        <f t="shared" ca="1" si="395"/>
        <v>0</v>
      </c>
      <c r="EJ126" s="168">
        <f t="shared" ca="1" si="395"/>
        <v>1</v>
      </c>
      <c r="EK126" s="168">
        <f t="shared" ca="1" si="395"/>
        <v>0</v>
      </c>
      <c r="EL126" s="168">
        <f t="shared" ca="1" si="395"/>
        <v>1</v>
      </c>
      <c r="EM126" s="168">
        <f t="shared" ca="1" si="395"/>
        <v>1</v>
      </c>
      <c r="EN126" s="168">
        <f t="shared" ca="1" si="395"/>
        <v>1</v>
      </c>
      <c r="EO126" s="168">
        <f t="shared" ca="1" si="395"/>
        <v>0</v>
      </c>
      <c r="EP126" s="168">
        <f t="shared" ca="1" si="395"/>
        <v>0</v>
      </c>
      <c r="EQ126" s="168">
        <f t="shared" ca="1" si="395"/>
        <v>0</v>
      </c>
      <c r="ER126" s="168">
        <f t="shared" ca="1" si="395"/>
        <v>0</v>
      </c>
      <c r="ES126" s="168">
        <f t="shared" ca="1" si="395"/>
        <v>0</v>
      </c>
      <c r="ET126" s="168">
        <f t="shared" ca="1" si="395"/>
        <v>0</v>
      </c>
      <c r="EU126" s="168">
        <f t="shared" ca="1" si="395"/>
        <v>0</v>
      </c>
      <c r="EV126" s="168">
        <f t="shared" ca="1" si="395"/>
        <v>0</v>
      </c>
      <c r="EW126" s="168">
        <f t="shared" ca="1" si="395"/>
        <v>0</v>
      </c>
      <c r="EX126" s="168">
        <f t="shared" ca="1" si="395"/>
        <v>0</v>
      </c>
      <c r="EY126" s="166" cm="1">
        <f t="array" aca="1" ref="EY126" ca="1">INDEX(i.rev,$K126,EY$15)</f>
        <v>0</v>
      </c>
      <c r="EZ126" s="168">
        <f t="shared" ca="1" si="297"/>
        <v>0</v>
      </c>
      <c r="FA126" s="166" cm="1">
        <f t="array" aca="1" ref="FA126" ca="1">INDEX(i.rev,$K126,FA$15)</f>
        <v>1</v>
      </c>
      <c r="FB126" s="168">
        <f t="shared" ca="1" si="388"/>
        <v>0</v>
      </c>
      <c r="FC126" s="168">
        <f t="shared" ca="1" si="388"/>
        <v>0</v>
      </c>
      <c r="FD126" s="168">
        <f t="shared" ca="1" si="388"/>
        <v>0</v>
      </c>
      <c r="FE126" s="168">
        <f t="shared" ca="1" si="388"/>
        <v>0</v>
      </c>
      <c r="FF126" s="168">
        <f t="shared" ca="1" si="388"/>
        <v>0</v>
      </c>
      <c r="FG126" s="168">
        <f t="shared" ca="1" si="388"/>
        <v>0</v>
      </c>
      <c r="FH126" s="168">
        <f t="shared" ca="1" si="388"/>
        <v>0</v>
      </c>
      <c r="FI126" s="10">
        <v>0.15</v>
      </c>
      <c r="FJ126" s="168" t="str">
        <f t="shared" ca="1" si="363"/>
        <v>-</v>
      </c>
      <c r="FK126" s="168" t="str">
        <f t="shared" ca="1" si="363"/>
        <v>-</v>
      </c>
      <c r="FL126" s="168" t="str">
        <f t="shared" ca="1" si="363"/>
        <v>-</v>
      </c>
      <c r="FM126" s="168" t="str">
        <f t="shared" ca="1" si="363"/>
        <v>-</v>
      </c>
      <c r="FN126" s="166">
        <f t="shared" si="376"/>
        <v>15</v>
      </c>
      <c r="FO126" s="166" t="b">
        <f t="shared" si="374"/>
        <v>0</v>
      </c>
      <c r="FP126" s="166" t="b">
        <f t="shared" si="374"/>
        <v>0</v>
      </c>
      <c r="FQ126" s="166" t="b">
        <f t="shared" si="374"/>
        <v>1</v>
      </c>
      <c r="FR126" s="168">
        <f t="shared" ca="1" si="388"/>
        <v>0</v>
      </c>
      <c r="FS126" s="166">
        <f t="shared" ca="1" si="224"/>
        <v>1</v>
      </c>
      <c r="FT126" s="166">
        <f t="shared" ca="1" si="224"/>
        <v>1</v>
      </c>
      <c r="FU126" s="168" t="str">
        <f t="shared" ca="1" si="385"/>
        <v>-</v>
      </c>
      <c r="FV126" s="168" t="str">
        <f t="shared" ca="1" si="385"/>
        <v>-</v>
      </c>
      <c r="FW126" s="168" t="str">
        <f t="shared" ca="1" si="385"/>
        <v>-</v>
      </c>
      <c r="FX126" s="168" t="str">
        <f t="shared" ca="1" si="385"/>
        <v>-</v>
      </c>
      <c r="FY126" s="168" t="str">
        <f t="shared" ca="1" si="385"/>
        <v>-</v>
      </c>
      <c r="FZ126" s="168" t="str">
        <f t="shared" ca="1" si="385"/>
        <v>-</v>
      </c>
      <c r="GA126" s="168" t="str">
        <f t="shared" ca="1" si="385"/>
        <v>-</v>
      </c>
      <c r="GB126" s="168" t="str">
        <f t="shared" ca="1" si="385"/>
        <v>-</v>
      </c>
      <c r="GC126" s="168" t="str">
        <f t="shared" ca="1" si="385"/>
        <v>-</v>
      </c>
      <c r="GD126" s="168" t="b">
        <f t="shared" ca="1" si="385"/>
        <v>1</v>
      </c>
      <c r="GE126" s="168" t="str">
        <f t="shared" ca="1" si="385"/>
        <v>-</v>
      </c>
      <c r="GF126" s="168" t="str">
        <f t="shared" ca="1" si="385"/>
        <v>-</v>
      </c>
      <c r="GG126" s="168" t="str">
        <f t="shared" ca="1" si="385"/>
        <v>-</v>
      </c>
      <c r="GH126" s="168" t="str">
        <f t="shared" ca="1" si="385"/>
        <v>-</v>
      </c>
      <c r="GI126" s="168" t="str">
        <f t="shared" ca="1" si="385"/>
        <v>-</v>
      </c>
      <c r="GJ126" s="168" t="str">
        <f t="shared" ca="1" si="385"/>
        <v>-</v>
      </c>
      <c r="GK126" s="168" t="str">
        <f t="shared" ca="1" si="386"/>
        <v>-</v>
      </c>
      <c r="GL126" s="168" t="str">
        <f t="shared" ca="1" si="386"/>
        <v>-</v>
      </c>
      <c r="GM126" s="168" t="str">
        <f t="shared" ca="1" si="386"/>
        <v>-</v>
      </c>
      <c r="GN126" s="168" t="str">
        <f t="shared" ca="1" si="386"/>
        <v>-</v>
      </c>
      <c r="GO126" s="168" t="str">
        <f t="shared" ca="1" si="386"/>
        <v>-</v>
      </c>
      <c r="GP126" s="168" t="str">
        <f t="shared" ca="1" si="386"/>
        <v>-</v>
      </c>
      <c r="GQ126" s="168" t="str">
        <f t="shared" ca="1" si="386"/>
        <v>-</v>
      </c>
      <c r="GR126" s="168" t="str">
        <f t="shared" ca="1" si="386"/>
        <v>-</v>
      </c>
      <c r="GS126" s="168">
        <f t="shared" ca="1" si="386"/>
        <v>500</v>
      </c>
      <c r="GT126" s="168">
        <f t="shared" ca="1" si="386"/>
        <v>500</v>
      </c>
      <c r="GU126" s="168" t="str">
        <f t="shared" ca="1" si="386"/>
        <v>-</v>
      </c>
      <c r="GV126" s="168" t="str">
        <f t="shared" ca="1" si="386"/>
        <v>-</v>
      </c>
      <c r="GW126" s="168" t="str">
        <f t="shared" ca="1" si="386"/>
        <v>-</v>
      </c>
      <c r="GX126" s="193" t="b">
        <v>1</v>
      </c>
      <c r="GY126" s="193">
        <v>0</v>
      </c>
      <c r="GZ126" s="193">
        <v>30</v>
      </c>
      <c r="HA126" s="193">
        <v>30</v>
      </c>
      <c r="HB126" s="193">
        <v>0</v>
      </c>
      <c r="HC126" s="193">
        <v>0</v>
      </c>
      <c r="HD126" s="193">
        <v>30</v>
      </c>
      <c r="HE126" s="193">
        <v>0</v>
      </c>
      <c r="HF126" s="193">
        <v>0</v>
      </c>
      <c r="HG126" s="193">
        <v>30</v>
      </c>
      <c r="HH126" s="193">
        <v>30</v>
      </c>
      <c r="HI126" s="193">
        <v>0</v>
      </c>
      <c r="HJ126" s="193">
        <v>0</v>
      </c>
      <c r="HK126" s="193">
        <v>0</v>
      </c>
      <c r="HL126" s="193">
        <v>0</v>
      </c>
      <c r="HM126" s="193">
        <v>0</v>
      </c>
      <c r="HN126" s="193">
        <v>131.36000000000001</v>
      </c>
      <c r="HO126" s="193">
        <v>0</v>
      </c>
      <c r="HP126" s="193">
        <v>131.36000000000001</v>
      </c>
      <c r="HQ126" s="193">
        <v>131.36000000000001</v>
      </c>
      <c r="HR126" s="193">
        <v>0</v>
      </c>
      <c r="HS126" s="193">
        <v>131.36000000000001</v>
      </c>
      <c r="HT126" s="193">
        <v>131.36000000000001</v>
      </c>
      <c r="HU126" s="193">
        <v>0</v>
      </c>
      <c r="HV126" s="193">
        <v>0</v>
      </c>
      <c r="HW126" s="193">
        <v>131.36000000000001</v>
      </c>
      <c r="HX126" s="193">
        <v>131.36000000000001</v>
      </c>
      <c r="HY126" s="193">
        <v>89.55</v>
      </c>
      <c r="HZ126" s="193">
        <v>131.36000000000001</v>
      </c>
      <c r="IA126" s="193">
        <v>89.55</v>
      </c>
      <c r="IB126" s="193">
        <v>150</v>
      </c>
      <c r="IC126" s="193">
        <v>150</v>
      </c>
      <c r="ID126" s="193">
        <v>0</v>
      </c>
      <c r="IE126" s="193">
        <v>0</v>
      </c>
      <c r="IF126" s="193">
        <v>150</v>
      </c>
      <c r="IG126" s="193">
        <v>0</v>
      </c>
      <c r="IH126" s="193">
        <v>0</v>
      </c>
      <c r="II126" s="193">
        <v>150</v>
      </c>
      <c r="IJ126" s="193">
        <v>150</v>
      </c>
      <c r="IK126" s="193">
        <v>0</v>
      </c>
      <c r="IL126" s="193">
        <v>0</v>
      </c>
      <c r="IM126" s="193">
        <v>0</v>
      </c>
      <c r="IN126" s="193">
        <v>0</v>
      </c>
      <c r="IO126" s="193">
        <v>0</v>
      </c>
      <c r="IP126" s="193">
        <v>0</v>
      </c>
      <c r="IQ126" s="193">
        <v>0</v>
      </c>
      <c r="IR126" s="193">
        <v>0</v>
      </c>
      <c r="IS126" s="193">
        <v>0</v>
      </c>
      <c r="IT126" s="193">
        <v>0</v>
      </c>
      <c r="IU126" s="193">
        <v>0</v>
      </c>
      <c r="IV126" s="193">
        <v>0</v>
      </c>
      <c r="IW126" s="193">
        <v>0</v>
      </c>
      <c r="IX126" s="193">
        <v>0</v>
      </c>
      <c r="IY126" s="193">
        <v>0</v>
      </c>
      <c r="IZ126" s="10"/>
      <c r="JA126" s="166">
        <f t="shared" ca="1" si="229"/>
        <v>4.4999999999999998E-2</v>
      </c>
      <c r="JB126" s="166">
        <f t="shared" ca="1" si="230"/>
        <v>4.4999999999999998E-2</v>
      </c>
      <c r="JC126" s="168">
        <f t="shared" ca="1" si="380"/>
        <v>1</v>
      </c>
      <c r="JD126" s="168">
        <f t="shared" ca="1" si="380"/>
        <v>0</v>
      </c>
      <c r="JE126" s="168">
        <f t="shared" ca="1" si="380"/>
        <v>1</v>
      </c>
      <c r="JF126" s="168">
        <f t="shared" ca="1" si="380"/>
        <v>1</v>
      </c>
      <c r="JG126" s="168">
        <f t="shared" ca="1" si="380"/>
        <v>0</v>
      </c>
      <c r="JH126" s="199">
        <v>50</v>
      </c>
      <c r="JI126" s="199">
        <v>50</v>
      </c>
      <c r="JJ126" s="199">
        <v>50</v>
      </c>
      <c r="JK126" s="199">
        <v>50</v>
      </c>
      <c r="JL126" s="166">
        <f t="shared" ca="1" si="299"/>
        <v>1</v>
      </c>
      <c r="JM126" s="166">
        <f t="shared" ca="1" si="300"/>
        <v>1</v>
      </c>
      <c r="JN126" s="166">
        <f t="shared" ca="1" si="301"/>
        <v>1</v>
      </c>
      <c r="JO126" s="166">
        <f t="shared" ca="1" si="232"/>
        <v>1</v>
      </c>
      <c r="JP126" s="166">
        <f t="shared" ca="1" si="232"/>
        <v>1</v>
      </c>
      <c r="JQ126" s="168">
        <f t="shared" ca="1" si="380"/>
        <v>1</v>
      </c>
      <c r="JR126" s="10"/>
      <c r="JS126" s="168">
        <f t="shared" ca="1" si="380"/>
        <v>1</v>
      </c>
      <c r="JT126" s="166">
        <f t="shared" si="233"/>
        <v>0.85</v>
      </c>
      <c r="JU126" s="168">
        <f t="shared" ca="1" si="380"/>
        <v>1</v>
      </c>
      <c r="JV126" s="168">
        <f t="shared" ca="1" si="380"/>
        <v>1</v>
      </c>
      <c r="JW126" s="168">
        <f t="shared" ca="1" si="380"/>
        <v>1</v>
      </c>
      <c r="JX126" s="168">
        <f t="shared" ca="1" si="380"/>
        <v>1</v>
      </c>
      <c r="JY126" s="168">
        <f t="shared" ca="1" si="380"/>
        <v>1</v>
      </c>
      <c r="JZ126" s="168">
        <f t="shared" ca="1" si="380"/>
        <v>1</v>
      </c>
      <c r="KA126" s="166">
        <f t="shared" si="234"/>
        <v>0.85</v>
      </c>
      <c r="KB126" s="166">
        <f t="shared" ca="1" si="235"/>
        <v>1</v>
      </c>
      <c r="KC126" s="166">
        <f t="shared" ca="1" si="236"/>
        <v>1</v>
      </c>
      <c r="KD126" s="166" t="str">
        <f t="shared" ca="1" si="237"/>
        <v>-</v>
      </c>
      <c r="KE126" s="166" t="str">
        <f t="shared" ca="1" si="238"/>
        <v>-</v>
      </c>
      <c r="KF126" s="166" t="str">
        <f t="shared" ca="1" si="239"/>
        <v>-</v>
      </c>
      <c r="KG126" s="166" t="b">
        <f t="shared" ca="1" si="240"/>
        <v>0</v>
      </c>
      <c r="KH126" s="168">
        <f t="shared" ca="1" si="380"/>
        <v>0</v>
      </c>
      <c r="KI126" s="27">
        <v>0</v>
      </c>
    </row>
    <row r="127" spans="1:295" s="148" customFormat="1" outlineLevel="1">
      <c r="A127" s="126">
        <f t="shared" si="350"/>
        <v>122</v>
      </c>
      <c r="B127" s="126">
        <f t="shared" si="292"/>
        <v>13</v>
      </c>
      <c r="C127" s="148">
        <v>105</v>
      </c>
      <c r="D127" s="148" t="s">
        <v>884</v>
      </c>
      <c r="E127" s="148" t="b">
        <v>1</v>
      </c>
      <c r="F127" s="148" t="b">
        <v>0</v>
      </c>
      <c r="G127" s="148" t="b">
        <f t="shared" si="365"/>
        <v>1</v>
      </c>
      <c r="H127" s="144">
        <v>3</v>
      </c>
      <c r="I127" s="32">
        <v>2</v>
      </c>
      <c r="J127" s="144">
        <f t="shared" ca="1" si="392"/>
        <v>1</v>
      </c>
      <c r="K127" s="144">
        <f t="shared" ca="1" si="392"/>
        <v>1</v>
      </c>
      <c r="L127" s="144">
        <f t="shared" ca="1" si="392"/>
        <v>1</v>
      </c>
      <c r="M127" s="144">
        <f t="shared" ca="1" si="392"/>
        <v>1</v>
      </c>
      <c r="N127" s="144">
        <f t="shared" ca="1" si="392"/>
        <v>1</v>
      </c>
      <c r="O127" s="144">
        <f t="shared" ca="1" si="392"/>
        <v>1</v>
      </c>
      <c r="P127" s="144">
        <f t="shared" ca="1" si="392"/>
        <v>1</v>
      </c>
      <c r="Q127" s="144">
        <f t="shared" ca="1" si="392"/>
        <v>1</v>
      </c>
      <c r="R127" s="144">
        <f t="shared" ca="1" si="392"/>
        <v>2</v>
      </c>
      <c r="S127" s="144">
        <f t="shared" ca="1" si="392"/>
        <v>1</v>
      </c>
      <c r="T127" s="144">
        <f t="shared" ca="1" si="392"/>
        <v>2</v>
      </c>
      <c r="U127" s="144">
        <f t="shared" ca="1" si="392"/>
        <v>1</v>
      </c>
      <c r="V127" s="144">
        <f t="shared" ca="1" si="392"/>
        <v>1</v>
      </c>
      <c r="W127" s="144">
        <f t="shared" ca="1" si="392"/>
        <v>1</v>
      </c>
      <c r="X127" s="144">
        <f t="shared" ca="1" si="392"/>
        <v>1</v>
      </c>
      <c r="Y127" s="144">
        <f t="shared" ca="1" si="392"/>
        <v>1</v>
      </c>
      <c r="AA127" s="162" t="str" cm="1">
        <f t="array" aca="1" ref="AA127" ca="1">TEXT(LEFT(OFFSET(AA127,-1,0),5)+1,"00000")&amp;MID(OFFSET(AA127,-1,0),6,FIND(" ",OFFSET(AA127,-1,0),7)-5)
&amp;INDEX(DataMaster!$B$10:$B$12,$I127)&amp;IF($J127=1,""," Risk"&amp;INDEX(i.risk_aversion,$J127,1))&amp;IF($K127=1,""," REV"&amp;INDEX(DataMaster!$B$54:$B$58,$K127))&amp;IF($L127=1,""," Minroe"&amp;INDEX(minroe,$L127))&amp;IF($M127=1,""," Overdraw"&amp;INDEX(overdraw,$M127))
&amp;IF($N127=1,""," Mach"&amp;INDEX(i.mach_option,$N127))
&amp;IF($O127=1,""," Interest"&amp;INDEX(i.interest_rate,$O127))&amp;IF($P127=1,""," Opp cost"&amp;INDEX(i.opp_cost_capital,$P127))&amp;IF($Q127=1,""," Casual_ub"&amp;INDEX(i.casual_ub,$Q127))&amp;IF($R127=1,""," Cropgraze"&amp;INDEX(i.cropgraze_inc,$R127))
&amp;IF($S127=1,""," Yield"&amp;INDEX(i.all_rot_yield,$S127))&amp;IF($T127=1,""," Pasture"&amp;INDEX(i.pasture_prod,$T127))&amp;IF($U127=1,""," Scan"&amp;INDEX(i.scan,$U127))
&amp;IF($JL127=1,""," WP"&amp;TEXT($JL127*100,"000p"))&amp;IF($JM127=1,""," MP"&amp;TEXT($JM127*100,"000p"))&amp;IF($JN127=1,""," GP"&amp;TEXT($JN127*100,"000p"))&amp;IF($JO127=1,""," Can"&amp;TEXT($JO127*100,"000p"))
&amp;" (F"&amp;3+IFERROR(1*$CH127,0)+IFERROR(1*$CI127,0)&amp;3-IFERROR(1*NOT($CK127),0)&amp;"N"&amp;$CP127&amp;$CQ127&amp;")"
&amp;IFERROR(" pas%"&amp;FK127/2130*100,"")&amp;IFERROR(" SR "&amp;FM127/1,"")&amp;IFERROR(" Sup "&amp;FN127/1,"")&amp;IF(JH127=50," 50 percentile prices","")&amp;IFERROR(" Min_sale_age_"&amp;GV127/1,"")&amp;IF($GX127=TRUE," Rot_constrained","")</f>
        <v>613050032 DSP CropgrazeFALSE Pasture0.85 (F33N11) Sup 30 50 percentile prices Rot_constrained</v>
      </c>
      <c r="AB127" s="10" t="str">
        <f ca="1">IF(COUNTIF(AA$5:AA127,AA127)=1,"-","Dup")</f>
        <v>-</v>
      </c>
      <c r="AC127" s="10"/>
      <c r="AD127" s="167" t="b">
        <v>0</v>
      </c>
      <c r="AE127" s="167" t="b">
        <v>0</v>
      </c>
      <c r="AF127" s="167" t="b">
        <v>0</v>
      </c>
      <c r="AG127" s="167" t="b">
        <v>0</v>
      </c>
      <c r="AH127" s="167" t="b">
        <v>0</v>
      </c>
      <c r="AI127" s="167" t="b">
        <v>1</v>
      </c>
      <c r="AJ127" s="10"/>
      <c r="AK127" s="166" t="b">
        <f t="shared" si="379"/>
        <v>0</v>
      </c>
      <c r="AL127" s="166" t="str">
        <f t="shared" si="379"/>
        <v>-</v>
      </c>
      <c r="AM127" s="166" t="b">
        <f t="shared" si="379"/>
        <v>0</v>
      </c>
      <c r="AN127" s="166" t="b">
        <f t="shared" si="379"/>
        <v>1</v>
      </c>
      <c r="AO127" s="166" t="b">
        <f t="shared" si="379"/>
        <v>0</v>
      </c>
      <c r="AP127" s="166" t="b">
        <f t="shared" si="379"/>
        <v>0</v>
      </c>
      <c r="AQ127" s="166">
        <f t="shared" ca="1" si="215"/>
        <v>0</v>
      </c>
      <c r="AR127" s="166" t="b">
        <f t="shared" ca="1" si="371"/>
        <v>0</v>
      </c>
      <c r="AS127" s="166" t="b">
        <f t="shared" ca="1" si="371"/>
        <v>0</v>
      </c>
      <c r="AT127" s="166" t="str">
        <f t="shared" ca="1" si="371"/>
        <v>-</v>
      </c>
      <c r="AU127" s="166" t="str">
        <f t="shared" ca="1" si="371"/>
        <v>-</v>
      </c>
      <c r="AV127" s="166" t="str">
        <f t="shared" ca="1" si="371"/>
        <v>-</v>
      </c>
      <c r="AW127" s="10"/>
      <c r="AX127" s="166" t="b">
        <f t="shared" si="217"/>
        <v>1</v>
      </c>
      <c r="AY127" s="168" t="b">
        <f t="shared" ca="1" si="391"/>
        <v>1</v>
      </c>
      <c r="AZ127" s="168" t="b">
        <f t="shared" ca="1" si="391"/>
        <v>1</v>
      </c>
      <c r="BA127" s="167">
        <f t="shared" si="261"/>
        <v>3208</v>
      </c>
      <c r="BB127" s="168" t="str">
        <f t="shared" ca="1" si="391"/>
        <v>-</v>
      </c>
      <c r="BC127" s="168" t="str">
        <f t="shared" ca="1" si="391"/>
        <v>-</v>
      </c>
      <c r="BD127" s="168" t="str">
        <f t="shared" ca="1" si="391"/>
        <v>-</v>
      </c>
      <c r="BE127" s="168" t="str">
        <f t="shared" ca="1" si="391"/>
        <v>-</v>
      </c>
      <c r="BF127" s="168" t="str">
        <f t="shared" ca="1" si="391"/>
        <v>-</v>
      </c>
      <c r="BG127" s="168">
        <f t="shared" ca="1" si="391"/>
        <v>1</v>
      </c>
      <c r="BH127" s="168">
        <f t="shared" ca="1" si="391"/>
        <v>1</v>
      </c>
      <c r="BI127" s="168" t="str">
        <f t="shared" ca="1" si="391"/>
        <v>-</v>
      </c>
      <c r="BJ127" s="168" t="str">
        <f t="shared" ca="1" si="391"/>
        <v>-</v>
      </c>
      <c r="BK127" s="10"/>
      <c r="BL127" s="168" t="str">
        <f t="shared" ca="1" si="391"/>
        <v>-</v>
      </c>
      <c r="BM127" s="168" t="str">
        <f t="shared" ca="1" si="391"/>
        <v>-</v>
      </c>
      <c r="BN127" s="168" t="str">
        <f t="shared" ca="1" si="391"/>
        <v>-</v>
      </c>
      <c r="BO127" s="168" t="str">
        <f t="shared" ca="1" si="391"/>
        <v>-</v>
      </c>
      <c r="BP127" s="168" t="str">
        <f t="shared" ca="1" si="391"/>
        <v>-</v>
      </c>
      <c r="BQ127" s="168" t="str">
        <f t="shared" ca="1" si="391"/>
        <v>-</v>
      </c>
      <c r="BR127" s="168" t="str">
        <f t="shared" ca="1" si="391"/>
        <v>-</v>
      </c>
      <c r="BS127" s="168" t="str">
        <f t="shared" ca="1" si="391"/>
        <v>-</v>
      </c>
      <c r="BT127" s="168" t="str">
        <f t="shared" ca="1" si="391"/>
        <v>-</v>
      </c>
      <c r="BU127" s="168" t="str">
        <f t="shared" ca="1" si="391"/>
        <v>-</v>
      </c>
      <c r="BV127" s="168" t="str">
        <f t="shared" ca="1" si="391"/>
        <v>-</v>
      </c>
      <c r="BW127" s="166" t="str" cm="1">
        <f t="array" aca="1" ref="BW127" ca="1">INDEX(i.rev,$K127,BW$15)</f>
        <v>-</v>
      </c>
      <c r="BX127" s="166" t="str" cm="1">
        <f t="array" aca="1" ref="BX127" ca="1">INDEX(i.rev,$K127,BX$15)</f>
        <v>-</v>
      </c>
      <c r="BY127" s="166" t="str" cm="1">
        <f t="array" aca="1" ref="BY127" ca="1">INDEX(i.rev,$K127,BY$15)</f>
        <v>-</v>
      </c>
      <c r="BZ127" s="166" t="str" cm="1">
        <f t="array" aca="1" ref="BZ127" ca="1">INDEX(i.rev,$K127,BZ$15)</f>
        <v>-</v>
      </c>
      <c r="CA127" s="166" t="str" cm="1">
        <f t="array" aca="1" ref="CA127" ca="1">INDEX(i.rev,$K127,CA$15)</f>
        <v>-</v>
      </c>
      <c r="CB127" s="166" t="str" cm="1">
        <f t="array" aca="1" ref="CB127" ca="1">INDEX(i.rev,$K127,CB$15)</f>
        <v>-</v>
      </c>
      <c r="CC127" s="166" t="str" cm="1">
        <f t="array" aca="1" ref="CC127" ca="1">INDEX(i.rev,$K127,CC$15)</f>
        <v>-</v>
      </c>
      <c r="CD127" s="166" t="str" cm="1">
        <f t="array" aca="1" ref="CD127" ca="1">INDEX(i.rev,$K127,CD$15)</f>
        <v>-</v>
      </c>
      <c r="CE127" s="166" t="str" cm="1">
        <f t="array" aca="1" ref="CE127" ca="1">INDEX(i.rev,$K127,CE$15)</f>
        <v>-</v>
      </c>
      <c r="CF127" s="166" t="str" cm="1">
        <f t="array" aca="1" ref="CF127" ca="1">INDEX(i.rev,$K127,CF$15)</f>
        <v>-</v>
      </c>
      <c r="CG127" s="10"/>
      <c r="CH127" s="168" t="str">
        <f t="shared" ca="1" si="387"/>
        <v>-</v>
      </c>
      <c r="CI127" s="168" t="str">
        <f t="shared" ca="1" si="387"/>
        <v>-</v>
      </c>
      <c r="CJ127" s="168" t="str">
        <f t="shared" ca="1" si="387"/>
        <v>-</v>
      </c>
      <c r="CK127" s="168" t="str">
        <f t="shared" ca="1" si="387"/>
        <v>-</v>
      </c>
      <c r="CL127" s="168" t="str">
        <f t="shared" ca="1" si="387"/>
        <v>-</v>
      </c>
      <c r="CM127" s="168" t="str">
        <f t="shared" ca="1" si="387"/>
        <v>-</v>
      </c>
      <c r="CN127" s="168" t="str">
        <f t="shared" ca="1" si="387"/>
        <v>-</v>
      </c>
      <c r="CO127" s="168" t="str">
        <f t="shared" ca="1" si="387"/>
        <v>-</v>
      </c>
      <c r="CP127" s="168">
        <f t="shared" ca="1" si="387"/>
        <v>1</v>
      </c>
      <c r="CQ127" s="168">
        <f t="shared" ca="1" si="387"/>
        <v>1</v>
      </c>
      <c r="CR127" s="168">
        <f t="shared" ca="1" si="387"/>
        <v>0</v>
      </c>
      <c r="CS127" s="168" t="str">
        <f t="shared" ca="1" si="387"/>
        <v>-</v>
      </c>
      <c r="CT127" s="168" t="str">
        <f t="shared" ca="1" si="387"/>
        <v>-</v>
      </c>
      <c r="CU127" s="168" t="str">
        <f t="shared" ca="1" si="387"/>
        <v>-</v>
      </c>
      <c r="CV127" s="168" t="str">
        <f t="shared" ca="1" si="387"/>
        <v>-</v>
      </c>
      <c r="CW127" s="168" t="str">
        <f t="shared" ca="1" si="387"/>
        <v>-</v>
      </c>
      <c r="CX127" s="168" t="str">
        <f t="shared" ca="1" si="383"/>
        <v>-</v>
      </c>
      <c r="CY127" s="168" t="str">
        <f t="shared" ca="1" si="383"/>
        <v>-</v>
      </c>
      <c r="CZ127" s="168">
        <f t="shared" ca="1" si="383"/>
        <v>0</v>
      </c>
      <c r="DA127" s="168" t="str">
        <f t="shared" ca="1" si="383"/>
        <v>-</v>
      </c>
      <c r="DB127" s="168" t="str">
        <f t="shared" ca="1" si="383"/>
        <v>-</v>
      </c>
      <c r="DC127" s="168" t="str">
        <f t="shared" ca="1" si="383"/>
        <v>-</v>
      </c>
      <c r="DD127" s="168" t="str">
        <f t="shared" ca="1" si="383"/>
        <v>-</v>
      </c>
      <c r="DE127" s="168" t="str">
        <f t="shared" ca="1" si="383"/>
        <v>-</v>
      </c>
      <c r="DF127" s="168">
        <f t="shared" ca="1" si="383"/>
        <v>0</v>
      </c>
      <c r="DG127" s="168">
        <f t="shared" ca="1" si="383"/>
        <v>0</v>
      </c>
      <c r="DH127" s="168">
        <f t="shared" ca="1" si="383"/>
        <v>0</v>
      </c>
      <c r="DI127" s="168">
        <f t="shared" ca="1" si="383"/>
        <v>0</v>
      </c>
      <c r="DJ127" s="168">
        <f t="shared" ca="1" si="383"/>
        <v>0</v>
      </c>
      <c r="DK127" s="168">
        <f t="shared" ca="1" si="383"/>
        <v>0</v>
      </c>
      <c r="DL127" s="168">
        <f t="shared" ca="1" si="383"/>
        <v>0</v>
      </c>
      <c r="DM127" s="168" t="str">
        <f t="shared" ca="1" si="397"/>
        <v>-</v>
      </c>
      <c r="DN127" s="168" t="str">
        <f t="shared" ca="1" si="397"/>
        <v>-</v>
      </c>
      <c r="DO127" s="168" t="str">
        <f t="shared" ca="1" si="397"/>
        <v>-</v>
      </c>
      <c r="DP127" s="168" t="str">
        <f t="shared" ca="1" si="397"/>
        <v>-</v>
      </c>
      <c r="DQ127" s="168" t="str">
        <f t="shared" ca="1" si="397"/>
        <v>-</v>
      </c>
      <c r="DR127" s="168" t="str">
        <f t="shared" ca="1" si="397"/>
        <v>-</v>
      </c>
      <c r="DS127" s="168" t="str">
        <f t="shared" ca="1" si="397"/>
        <v>-</v>
      </c>
      <c r="DT127" s="168" t="str">
        <f t="shared" ca="1" si="397"/>
        <v>-</v>
      </c>
      <c r="DU127" s="168" t="str">
        <f t="shared" ca="1" si="397"/>
        <v>-</v>
      </c>
      <c r="DV127" s="168" t="str">
        <f t="shared" ca="1" si="397"/>
        <v>-</v>
      </c>
      <c r="DW127" s="168" t="str">
        <f t="shared" ca="1" si="397"/>
        <v>-</v>
      </c>
      <c r="DX127" s="10"/>
      <c r="DY127" s="168">
        <f t="shared" ca="1" si="397"/>
        <v>1</v>
      </c>
      <c r="DZ127" s="168" t="str">
        <f t="shared" ca="1" si="397"/>
        <v>-</v>
      </c>
      <c r="EA127" s="168" t="str">
        <f t="shared" ca="1" si="397"/>
        <v>-</v>
      </c>
      <c r="EB127" s="168" t="str">
        <f t="shared" ca="1" si="397"/>
        <v>-</v>
      </c>
      <c r="EC127" s="168" t="str">
        <f t="shared" ca="1" si="397"/>
        <v>-</v>
      </c>
      <c r="ED127" s="168" t="b">
        <f t="shared" ca="1" si="397"/>
        <v>0</v>
      </c>
      <c r="EE127" s="168" t="str">
        <f t="shared" ca="1" si="397"/>
        <v>-</v>
      </c>
      <c r="EF127" s="168">
        <f t="shared" ca="1" si="397"/>
        <v>0</v>
      </c>
      <c r="EG127" s="168" t="str">
        <f t="shared" ca="1" si="396"/>
        <v>-</v>
      </c>
      <c r="EH127" s="166" cm="1">
        <f t="array" aca="1" ref="EH127" ca="1">INDEX(i.rev,$K127,EH$15)</f>
        <v>1</v>
      </c>
      <c r="EI127" s="168">
        <f t="shared" ca="1" si="395"/>
        <v>0</v>
      </c>
      <c r="EJ127" s="168">
        <f t="shared" ca="1" si="395"/>
        <v>1</v>
      </c>
      <c r="EK127" s="168">
        <f t="shared" ca="1" si="395"/>
        <v>0</v>
      </c>
      <c r="EL127" s="168">
        <f t="shared" ca="1" si="395"/>
        <v>1</v>
      </c>
      <c r="EM127" s="168">
        <f t="shared" ca="1" si="395"/>
        <v>1</v>
      </c>
      <c r="EN127" s="168">
        <f t="shared" ca="1" si="395"/>
        <v>1</v>
      </c>
      <c r="EO127" s="168">
        <f t="shared" ca="1" si="395"/>
        <v>0</v>
      </c>
      <c r="EP127" s="168">
        <f t="shared" ca="1" si="395"/>
        <v>0</v>
      </c>
      <c r="EQ127" s="168">
        <f t="shared" ca="1" si="395"/>
        <v>0</v>
      </c>
      <c r="ER127" s="168">
        <f t="shared" ca="1" si="395"/>
        <v>0</v>
      </c>
      <c r="ES127" s="168">
        <f t="shared" ca="1" si="395"/>
        <v>0</v>
      </c>
      <c r="ET127" s="168">
        <f t="shared" ca="1" si="395"/>
        <v>0</v>
      </c>
      <c r="EU127" s="168">
        <f t="shared" ca="1" si="395"/>
        <v>0</v>
      </c>
      <c r="EV127" s="168">
        <f t="shared" ca="1" si="395"/>
        <v>0</v>
      </c>
      <c r="EW127" s="168">
        <f t="shared" ca="1" si="395"/>
        <v>0</v>
      </c>
      <c r="EX127" s="168">
        <f t="shared" ca="1" si="395"/>
        <v>0</v>
      </c>
      <c r="EY127" s="166" cm="1">
        <f t="array" aca="1" ref="EY127" ca="1">INDEX(i.rev,$K127,EY$15)</f>
        <v>0</v>
      </c>
      <c r="EZ127" s="168">
        <f t="shared" ca="1" si="297"/>
        <v>0</v>
      </c>
      <c r="FA127" s="166" cm="1">
        <f t="array" aca="1" ref="FA127" ca="1">INDEX(i.rev,$K127,FA$15)</f>
        <v>1</v>
      </c>
      <c r="FB127" s="168">
        <f t="shared" ca="1" si="388"/>
        <v>0</v>
      </c>
      <c r="FC127" s="168">
        <f t="shared" ca="1" si="388"/>
        <v>0</v>
      </c>
      <c r="FD127" s="168">
        <f t="shared" ca="1" si="388"/>
        <v>0</v>
      </c>
      <c r="FE127" s="168">
        <f t="shared" ca="1" si="388"/>
        <v>0</v>
      </c>
      <c r="FF127" s="168">
        <f t="shared" ca="1" si="388"/>
        <v>0</v>
      </c>
      <c r="FG127" s="168">
        <f t="shared" ca="1" si="388"/>
        <v>0</v>
      </c>
      <c r="FH127" s="168">
        <f t="shared" ca="1" si="388"/>
        <v>0</v>
      </c>
      <c r="FI127" s="10">
        <f>FI126+0.15</f>
        <v>0.3</v>
      </c>
      <c r="FJ127" s="168" t="str">
        <f t="shared" ca="1" si="363"/>
        <v>-</v>
      </c>
      <c r="FK127" s="168" t="str">
        <f t="shared" ca="1" si="363"/>
        <v>-</v>
      </c>
      <c r="FL127" s="168" t="str">
        <f t="shared" ca="1" si="363"/>
        <v>-</v>
      </c>
      <c r="FM127" s="168" t="str">
        <f t="shared" ca="1" si="363"/>
        <v>-</v>
      </c>
      <c r="FN127" s="166">
        <f t="shared" si="376"/>
        <v>30</v>
      </c>
      <c r="FO127" s="166" t="b">
        <f t="shared" si="374"/>
        <v>0</v>
      </c>
      <c r="FP127" s="166" t="b">
        <f t="shared" si="374"/>
        <v>0</v>
      </c>
      <c r="FQ127" s="166" t="b">
        <f t="shared" si="374"/>
        <v>1</v>
      </c>
      <c r="FR127" s="168">
        <f t="shared" ca="1" si="388"/>
        <v>0</v>
      </c>
      <c r="FS127" s="166">
        <f t="shared" ca="1" si="224"/>
        <v>1</v>
      </c>
      <c r="FT127" s="166">
        <f t="shared" ca="1" si="224"/>
        <v>1</v>
      </c>
      <c r="FU127" s="168" t="str">
        <f t="shared" ca="1" si="385"/>
        <v>-</v>
      </c>
      <c r="FV127" s="168" t="str">
        <f t="shared" ca="1" si="385"/>
        <v>-</v>
      </c>
      <c r="FW127" s="168" t="str">
        <f t="shared" ca="1" si="385"/>
        <v>-</v>
      </c>
      <c r="FX127" s="168" t="str">
        <f t="shared" ca="1" si="385"/>
        <v>-</v>
      </c>
      <c r="FY127" s="168" t="str">
        <f t="shared" ca="1" si="385"/>
        <v>-</v>
      </c>
      <c r="FZ127" s="168" t="str">
        <f t="shared" ca="1" si="385"/>
        <v>-</v>
      </c>
      <c r="GA127" s="168" t="str">
        <f t="shared" ca="1" si="385"/>
        <v>-</v>
      </c>
      <c r="GB127" s="168" t="str">
        <f t="shared" ca="1" si="385"/>
        <v>-</v>
      </c>
      <c r="GC127" s="168" t="str">
        <f t="shared" ca="1" si="385"/>
        <v>-</v>
      </c>
      <c r="GD127" s="168" t="b">
        <f t="shared" ca="1" si="385"/>
        <v>1</v>
      </c>
      <c r="GE127" s="168" t="str">
        <f t="shared" ca="1" si="385"/>
        <v>-</v>
      </c>
      <c r="GF127" s="168" t="str">
        <f t="shared" ca="1" si="385"/>
        <v>-</v>
      </c>
      <c r="GG127" s="168" t="str">
        <f t="shared" ca="1" si="385"/>
        <v>-</v>
      </c>
      <c r="GH127" s="168" t="str">
        <f t="shared" ca="1" si="385"/>
        <v>-</v>
      </c>
      <c r="GI127" s="168" t="str">
        <f t="shared" ca="1" si="385"/>
        <v>-</v>
      </c>
      <c r="GJ127" s="168" t="str">
        <f t="shared" ca="1" si="385"/>
        <v>-</v>
      </c>
      <c r="GK127" s="168" t="str">
        <f t="shared" ca="1" si="386"/>
        <v>-</v>
      </c>
      <c r="GL127" s="168" t="str">
        <f t="shared" ca="1" si="386"/>
        <v>-</v>
      </c>
      <c r="GM127" s="168" t="str">
        <f t="shared" ca="1" si="386"/>
        <v>-</v>
      </c>
      <c r="GN127" s="168" t="str">
        <f t="shared" ca="1" si="386"/>
        <v>-</v>
      </c>
      <c r="GO127" s="168" t="str">
        <f t="shared" ca="1" si="386"/>
        <v>-</v>
      </c>
      <c r="GP127" s="168" t="str">
        <f t="shared" ca="1" si="386"/>
        <v>-</v>
      </c>
      <c r="GQ127" s="168" t="str">
        <f t="shared" ca="1" si="386"/>
        <v>-</v>
      </c>
      <c r="GR127" s="168" t="str">
        <f t="shared" ca="1" si="386"/>
        <v>-</v>
      </c>
      <c r="GS127" s="168">
        <f t="shared" ca="1" si="386"/>
        <v>500</v>
      </c>
      <c r="GT127" s="168">
        <f t="shared" ca="1" si="386"/>
        <v>500</v>
      </c>
      <c r="GU127" s="168" t="str">
        <f t="shared" ca="1" si="386"/>
        <v>-</v>
      </c>
      <c r="GV127" s="168" t="str">
        <f t="shared" ca="1" si="386"/>
        <v>-</v>
      </c>
      <c r="GW127" s="168" t="str">
        <f t="shared" ca="1" si="386"/>
        <v>-</v>
      </c>
      <c r="GX127" s="193" t="b">
        <v>1</v>
      </c>
      <c r="GY127" s="193">
        <v>0</v>
      </c>
      <c r="GZ127" s="193">
        <v>30</v>
      </c>
      <c r="HA127" s="193">
        <v>30</v>
      </c>
      <c r="HB127" s="193">
        <v>0</v>
      </c>
      <c r="HC127" s="193">
        <v>0</v>
      </c>
      <c r="HD127" s="193">
        <v>30</v>
      </c>
      <c r="HE127" s="193">
        <v>0</v>
      </c>
      <c r="HF127" s="193">
        <v>0</v>
      </c>
      <c r="HG127" s="193">
        <v>30</v>
      </c>
      <c r="HH127" s="193">
        <v>30</v>
      </c>
      <c r="HI127" s="193">
        <v>0</v>
      </c>
      <c r="HJ127" s="193">
        <v>0</v>
      </c>
      <c r="HK127" s="193">
        <v>0</v>
      </c>
      <c r="HL127" s="193">
        <v>0</v>
      </c>
      <c r="HM127" s="193">
        <v>0</v>
      </c>
      <c r="HN127" s="193">
        <v>131.36000000000001</v>
      </c>
      <c r="HO127" s="193">
        <v>0</v>
      </c>
      <c r="HP127" s="193">
        <v>131.36000000000001</v>
      </c>
      <c r="HQ127" s="193">
        <v>131.36000000000001</v>
      </c>
      <c r="HR127" s="193">
        <v>0</v>
      </c>
      <c r="HS127" s="193">
        <v>131.36000000000001</v>
      </c>
      <c r="HT127" s="193">
        <v>131.36000000000001</v>
      </c>
      <c r="HU127" s="193">
        <v>0</v>
      </c>
      <c r="HV127" s="193">
        <v>0</v>
      </c>
      <c r="HW127" s="193">
        <v>131.36000000000001</v>
      </c>
      <c r="HX127" s="193">
        <v>131.36000000000001</v>
      </c>
      <c r="HY127" s="193">
        <v>89.55</v>
      </c>
      <c r="HZ127" s="193">
        <v>131.36000000000001</v>
      </c>
      <c r="IA127" s="193">
        <v>89.55</v>
      </c>
      <c r="IB127" s="193">
        <v>150</v>
      </c>
      <c r="IC127" s="193">
        <v>150</v>
      </c>
      <c r="ID127" s="193">
        <v>0</v>
      </c>
      <c r="IE127" s="193">
        <v>0</v>
      </c>
      <c r="IF127" s="193">
        <v>150</v>
      </c>
      <c r="IG127" s="193">
        <v>0</v>
      </c>
      <c r="IH127" s="193">
        <v>0</v>
      </c>
      <c r="II127" s="193">
        <v>150</v>
      </c>
      <c r="IJ127" s="193">
        <v>150</v>
      </c>
      <c r="IK127" s="193">
        <v>0</v>
      </c>
      <c r="IL127" s="193">
        <v>0</v>
      </c>
      <c r="IM127" s="193">
        <v>0</v>
      </c>
      <c r="IN127" s="193">
        <v>0</v>
      </c>
      <c r="IO127" s="193">
        <v>0</v>
      </c>
      <c r="IP127" s="193">
        <v>0</v>
      </c>
      <c r="IQ127" s="193">
        <v>0</v>
      </c>
      <c r="IR127" s="193">
        <v>0</v>
      </c>
      <c r="IS127" s="193">
        <v>0</v>
      </c>
      <c r="IT127" s="193">
        <v>0</v>
      </c>
      <c r="IU127" s="193">
        <v>0</v>
      </c>
      <c r="IV127" s="193">
        <v>0</v>
      </c>
      <c r="IW127" s="193">
        <v>0</v>
      </c>
      <c r="IX127" s="193">
        <v>0</v>
      </c>
      <c r="IY127" s="193">
        <v>0</v>
      </c>
      <c r="IZ127" s="10"/>
      <c r="JA127" s="166">
        <f t="shared" ca="1" si="229"/>
        <v>4.4999999999999998E-2</v>
      </c>
      <c r="JB127" s="166">
        <f t="shared" ca="1" si="230"/>
        <v>4.4999999999999998E-2</v>
      </c>
      <c r="JC127" s="168">
        <f t="shared" ca="1" si="380"/>
        <v>1</v>
      </c>
      <c r="JD127" s="168">
        <f t="shared" ca="1" si="380"/>
        <v>0</v>
      </c>
      <c r="JE127" s="168">
        <f t="shared" ca="1" si="380"/>
        <v>1</v>
      </c>
      <c r="JF127" s="168">
        <f t="shared" ca="1" si="380"/>
        <v>1</v>
      </c>
      <c r="JG127" s="168">
        <f t="shared" ca="1" si="380"/>
        <v>0</v>
      </c>
      <c r="JH127" s="199">
        <v>50</v>
      </c>
      <c r="JI127" s="199">
        <v>50</v>
      </c>
      <c r="JJ127" s="199">
        <v>50</v>
      </c>
      <c r="JK127" s="199">
        <v>50</v>
      </c>
      <c r="JL127" s="166">
        <f t="shared" ca="1" si="299"/>
        <v>1</v>
      </c>
      <c r="JM127" s="166">
        <f t="shared" ca="1" si="300"/>
        <v>1</v>
      </c>
      <c r="JN127" s="166">
        <f t="shared" ca="1" si="301"/>
        <v>1</v>
      </c>
      <c r="JO127" s="166">
        <f t="shared" ca="1" si="232"/>
        <v>1</v>
      </c>
      <c r="JP127" s="166">
        <f t="shared" ca="1" si="232"/>
        <v>1</v>
      </c>
      <c r="JQ127" s="168">
        <f t="shared" ca="1" si="380"/>
        <v>1</v>
      </c>
      <c r="JR127" s="10"/>
      <c r="JS127" s="168">
        <f t="shared" ca="1" si="380"/>
        <v>1</v>
      </c>
      <c r="JT127" s="166">
        <f t="shared" ca="1" si="233"/>
        <v>0.85</v>
      </c>
      <c r="JU127" s="168">
        <f t="shared" ca="1" si="380"/>
        <v>1</v>
      </c>
      <c r="JV127" s="168">
        <f t="shared" ca="1" si="380"/>
        <v>1</v>
      </c>
      <c r="JW127" s="168">
        <f t="shared" ca="1" si="380"/>
        <v>1</v>
      </c>
      <c r="JX127" s="168">
        <f t="shared" ca="1" si="380"/>
        <v>1</v>
      </c>
      <c r="JY127" s="168">
        <f t="shared" ca="1" si="380"/>
        <v>1</v>
      </c>
      <c r="JZ127" s="168">
        <f t="shared" ca="1" si="380"/>
        <v>1</v>
      </c>
      <c r="KA127" s="166">
        <f t="shared" ca="1" si="234"/>
        <v>0.85</v>
      </c>
      <c r="KB127" s="166">
        <f t="shared" ca="1" si="235"/>
        <v>1</v>
      </c>
      <c r="KC127" s="166">
        <f t="shared" ca="1" si="236"/>
        <v>1</v>
      </c>
      <c r="KD127" s="166" t="str">
        <f t="shared" ca="1" si="237"/>
        <v>-</v>
      </c>
      <c r="KE127" s="166" t="str">
        <f t="shared" ca="1" si="238"/>
        <v>-</v>
      </c>
      <c r="KF127" s="166" t="str">
        <f t="shared" ca="1" si="239"/>
        <v>-</v>
      </c>
      <c r="KG127" s="166" t="b">
        <f t="shared" ca="1" si="240"/>
        <v>0</v>
      </c>
      <c r="KH127" s="168">
        <f t="shared" ref="KH127" ca="1" si="398">OFFSET(KH$5,$B127,0)</f>
        <v>0</v>
      </c>
      <c r="KI127" s="27">
        <v>0</v>
      </c>
    </row>
    <row r="128" spans="1:295" s="148" customFormat="1" outlineLevel="1">
      <c r="A128" s="126">
        <f t="shared" si="350"/>
        <v>123</v>
      </c>
      <c r="B128" s="126">
        <f t="shared" si="292"/>
        <v>13</v>
      </c>
      <c r="C128" s="148">
        <v>105</v>
      </c>
      <c r="D128" s="148" t="s">
        <v>884</v>
      </c>
      <c r="E128" s="148" t="b">
        <v>1</v>
      </c>
      <c r="F128" s="148" t="b">
        <v>0</v>
      </c>
      <c r="G128" s="148" t="b">
        <f t="shared" si="365"/>
        <v>1</v>
      </c>
      <c r="H128" s="144">
        <v>3</v>
      </c>
      <c r="I128" s="32">
        <v>2</v>
      </c>
      <c r="J128" s="144">
        <f t="shared" ca="1" si="392"/>
        <v>1</v>
      </c>
      <c r="K128" s="144">
        <f t="shared" ca="1" si="392"/>
        <v>1</v>
      </c>
      <c r="L128" s="144">
        <f t="shared" ca="1" si="392"/>
        <v>1</v>
      </c>
      <c r="M128" s="144">
        <f t="shared" ca="1" si="392"/>
        <v>1</v>
      </c>
      <c r="N128" s="144">
        <f t="shared" ca="1" si="392"/>
        <v>1</v>
      </c>
      <c r="O128" s="144">
        <f t="shared" ca="1" si="392"/>
        <v>1</v>
      </c>
      <c r="P128" s="144">
        <f t="shared" ca="1" si="392"/>
        <v>1</v>
      </c>
      <c r="Q128" s="144">
        <f t="shared" ca="1" si="392"/>
        <v>1</v>
      </c>
      <c r="R128" s="144">
        <f t="shared" ca="1" si="392"/>
        <v>2</v>
      </c>
      <c r="S128" s="144">
        <f t="shared" ca="1" si="392"/>
        <v>1</v>
      </c>
      <c r="T128" s="144">
        <f t="shared" ca="1" si="392"/>
        <v>2</v>
      </c>
      <c r="U128" s="144">
        <f t="shared" ca="1" si="392"/>
        <v>1</v>
      </c>
      <c r="V128" s="144">
        <f t="shared" ca="1" si="392"/>
        <v>1</v>
      </c>
      <c r="W128" s="144">
        <f t="shared" ca="1" si="392"/>
        <v>1</v>
      </c>
      <c r="X128" s="144">
        <f t="shared" ca="1" si="392"/>
        <v>1</v>
      </c>
      <c r="Y128" s="144">
        <f t="shared" ca="1" si="392"/>
        <v>1</v>
      </c>
      <c r="AA128" s="162" t="str" cm="1">
        <f t="array" aca="1" ref="AA128" ca="1">TEXT(LEFT(OFFSET(AA128,-1,0),5)+1,"00000")&amp;MID(OFFSET(AA128,-1,0),6,FIND(" ",OFFSET(AA128,-1,0),7)-5)
&amp;INDEX(DataMaster!$B$10:$B$12,$I128)&amp;IF($J128=1,""," Risk"&amp;INDEX(i.risk_aversion,$J128,1))&amp;IF($K128=1,""," REV"&amp;INDEX(DataMaster!$B$54:$B$58,$K128))&amp;IF($L128=1,""," Minroe"&amp;INDEX(minroe,$L128))&amp;IF($M128=1,""," Overdraw"&amp;INDEX(overdraw,$M128))
&amp;IF($N128=1,""," Mach"&amp;INDEX(i.mach_option,$N128))
&amp;IF($O128=1,""," Interest"&amp;INDEX(i.interest_rate,$O128))&amp;IF($P128=1,""," Opp cost"&amp;INDEX(i.opp_cost_capital,$P128))&amp;IF($Q128=1,""," Casual_ub"&amp;INDEX(i.casual_ub,$Q128))&amp;IF($R128=1,""," Cropgraze"&amp;INDEX(i.cropgraze_inc,$R128))
&amp;IF($S128=1,""," Yield"&amp;INDEX(i.all_rot_yield,$S128))&amp;IF($T128=1,""," Pasture"&amp;INDEX(i.pasture_prod,$T128))&amp;IF($U128=1,""," Scan"&amp;INDEX(i.scan,$U128))
&amp;IF($JL128=1,""," WP"&amp;TEXT($JL128*100,"000p"))&amp;IF($JM128=1,""," MP"&amp;TEXT($JM128*100,"000p"))&amp;IF($JN128=1,""," GP"&amp;TEXT($JN128*100,"000p"))&amp;IF($JO128=1,""," Can"&amp;TEXT($JO128*100,"000p"))
&amp;" (F"&amp;3+IFERROR(1*$CH128,0)+IFERROR(1*$CI128,0)&amp;3-IFERROR(1*NOT($CK128),0)&amp;"N"&amp;$CP128&amp;$CQ128&amp;")"
&amp;IFERROR(" pas%"&amp;FK128/2130*100,"")&amp;IFERROR(" SR "&amp;FM128/1,"")&amp;IFERROR(" Sup "&amp;FN128/1,"")&amp;IF(JH128=50," 50 percentile prices","")&amp;IFERROR(" Min_sale_age_"&amp;GV128/1,"")&amp;IF($GX128=TRUE," Rot_constrained","")</f>
        <v>613060032 DSP CropgrazeFALSE Pasture0.85 (F33N11) Sup 45 50 percentile prices Rot_constrained</v>
      </c>
      <c r="AB128" s="10" t="str">
        <f ca="1">IF(COUNTIF(AA$5:AA128,AA128)=1,"-","Dup")</f>
        <v>-</v>
      </c>
      <c r="AC128" s="10"/>
      <c r="AD128" s="167" t="b">
        <v>0</v>
      </c>
      <c r="AE128" s="167" t="b">
        <v>0</v>
      </c>
      <c r="AF128" s="167" t="b">
        <v>0</v>
      </c>
      <c r="AG128" s="167" t="b">
        <v>0</v>
      </c>
      <c r="AH128" s="167" t="b">
        <v>0</v>
      </c>
      <c r="AI128" s="167" t="b">
        <v>1</v>
      </c>
      <c r="AJ128" s="10"/>
      <c r="AK128" s="166" t="b">
        <f t="shared" ref="AK128:AP131" si="399">INDEX(model_structure,$I128,AK$15)</f>
        <v>0</v>
      </c>
      <c r="AL128" s="166" t="str">
        <f t="shared" si="399"/>
        <v>-</v>
      </c>
      <c r="AM128" s="166" t="b">
        <f t="shared" si="399"/>
        <v>0</v>
      </c>
      <c r="AN128" s="166" t="b">
        <f t="shared" si="399"/>
        <v>1</v>
      </c>
      <c r="AO128" s="166" t="b">
        <f t="shared" si="399"/>
        <v>0</v>
      </c>
      <c r="AP128" s="166" t="b">
        <f t="shared" si="399"/>
        <v>0</v>
      </c>
      <c r="AQ128" s="166">
        <f t="shared" ca="1" si="215"/>
        <v>0</v>
      </c>
      <c r="AR128" s="166" t="b">
        <f t="shared" ca="1" si="371"/>
        <v>0</v>
      </c>
      <c r="AS128" s="166" t="b">
        <f t="shared" ca="1" si="371"/>
        <v>0</v>
      </c>
      <c r="AT128" s="166" t="str">
        <f t="shared" ca="1" si="371"/>
        <v>-</v>
      </c>
      <c r="AU128" s="166" t="str">
        <f t="shared" ca="1" si="371"/>
        <v>-</v>
      </c>
      <c r="AV128" s="166" t="str">
        <f t="shared" ca="1" si="371"/>
        <v>-</v>
      </c>
      <c r="AW128" s="10"/>
      <c r="AX128" s="166" t="b">
        <f t="shared" si="217"/>
        <v>1</v>
      </c>
      <c r="AY128" s="168" t="b">
        <f t="shared" ca="1" si="391"/>
        <v>1</v>
      </c>
      <c r="AZ128" s="168" t="b">
        <f t="shared" ca="1" si="391"/>
        <v>1</v>
      </c>
      <c r="BA128" s="167">
        <f t="shared" si="261"/>
        <v>3208</v>
      </c>
      <c r="BB128" s="168" t="str">
        <f t="shared" ca="1" si="391"/>
        <v>-</v>
      </c>
      <c r="BC128" s="168" t="str">
        <f t="shared" ca="1" si="391"/>
        <v>-</v>
      </c>
      <c r="BD128" s="168" t="str">
        <f t="shared" ca="1" si="391"/>
        <v>-</v>
      </c>
      <c r="BE128" s="168" t="str">
        <f t="shared" ca="1" si="391"/>
        <v>-</v>
      </c>
      <c r="BF128" s="168" t="str">
        <f t="shared" ca="1" si="391"/>
        <v>-</v>
      </c>
      <c r="BG128" s="168">
        <f t="shared" ca="1" si="391"/>
        <v>1</v>
      </c>
      <c r="BH128" s="168">
        <f t="shared" ca="1" si="391"/>
        <v>1</v>
      </c>
      <c r="BI128" s="168" t="str">
        <f t="shared" ca="1" si="391"/>
        <v>-</v>
      </c>
      <c r="BJ128" s="168" t="str">
        <f t="shared" ca="1" si="391"/>
        <v>-</v>
      </c>
      <c r="BK128" s="10"/>
      <c r="BL128" s="168" t="str">
        <f t="shared" ca="1" si="391"/>
        <v>-</v>
      </c>
      <c r="BM128" s="168" t="str">
        <f t="shared" ca="1" si="391"/>
        <v>-</v>
      </c>
      <c r="BN128" s="168" t="str">
        <f t="shared" ca="1" si="391"/>
        <v>-</v>
      </c>
      <c r="BO128" s="168" t="str">
        <f t="shared" ca="1" si="391"/>
        <v>-</v>
      </c>
      <c r="BP128" s="168" t="str">
        <f t="shared" ca="1" si="391"/>
        <v>-</v>
      </c>
      <c r="BQ128" s="168" t="str">
        <f t="shared" ca="1" si="391"/>
        <v>-</v>
      </c>
      <c r="BR128" s="168" t="str">
        <f t="shared" ca="1" si="391"/>
        <v>-</v>
      </c>
      <c r="BS128" s="168" t="str">
        <f t="shared" ca="1" si="391"/>
        <v>-</v>
      </c>
      <c r="BT128" s="168" t="str">
        <f t="shared" ca="1" si="391"/>
        <v>-</v>
      </c>
      <c r="BU128" s="168" t="str">
        <f t="shared" ca="1" si="391"/>
        <v>-</v>
      </c>
      <c r="BV128" s="168" t="str">
        <f t="shared" ca="1" si="391"/>
        <v>-</v>
      </c>
      <c r="BW128" s="166" t="str" cm="1">
        <f t="array" aca="1" ref="BW128" ca="1">INDEX(i.rev,$K128,BW$15)</f>
        <v>-</v>
      </c>
      <c r="BX128" s="166" t="str" cm="1">
        <f t="array" aca="1" ref="BX128" ca="1">INDEX(i.rev,$K128,BX$15)</f>
        <v>-</v>
      </c>
      <c r="BY128" s="166" t="str" cm="1">
        <f t="array" aca="1" ref="BY128" ca="1">INDEX(i.rev,$K128,BY$15)</f>
        <v>-</v>
      </c>
      <c r="BZ128" s="166" t="str" cm="1">
        <f t="array" aca="1" ref="BZ128" ca="1">INDEX(i.rev,$K128,BZ$15)</f>
        <v>-</v>
      </c>
      <c r="CA128" s="166" t="str" cm="1">
        <f t="array" aca="1" ref="CA128" ca="1">INDEX(i.rev,$K128,CA$15)</f>
        <v>-</v>
      </c>
      <c r="CB128" s="166" t="str" cm="1">
        <f t="array" aca="1" ref="CB128" ca="1">INDEX(i.rev,$K128,CB$15)</f>
        <v>-</v>
      </c>
      <c r="CC128" s="166" t="str" cm="1">
        <f t="array" aca="1" ref="CC128" ca="1">INDEX(i.rev,$K128,CC$15)</f>
        <v>-</v>
      </c>
      <c r="CD128" s="166" t="str" cm="1">
        <f t="array" aca="1" ref="CD128" ca="1">INDEX(i.rev,$K128,CD$15)</f>
        <v>-</v>
      </c>
      <c r="CE128" s="166" t="str" cm="1">
        <f t="array" aca="1" ref="CE128" ca="1">INDEX(i.rev,$K128,CE$15)</f>
        <v>-</v>
      </c>
      <c r="CF128" s="166" t="str" cm="1">
        <f t="array" aca="1" ref="CF128" ca="1">INDEX(i.rev,$K128,CF$15)</f>
        <v>-</v>
      </c>
      <c r="CG128" s="10"/>
      <c r="CH128" s="168" t="str">
        <f t="shared" ca="1" si="387"/>
        <v>-</v>
      </c>
      <c r="CI128" s="168" t="str">
        <f t="shared" ca="1" si="387"/>
        <v>-</v>
      </c>
      <c r="CJ128" s="168" t="str">
        <f t="shared" ca="1" si="387"/>
        <v>-</v>
      </c>
      <c r="CK128" s="168" t="str">
        <f t="shared" ca="1" si="387"/>
        <v>-</v>
      </c>
      <c r="CL128" s="168" t="str">
        <f t="shared" ca="1" si="387"/>
        <v>-</v>
      </c>
      <c r="CM128" s="168" t="str">
        <f t="shared" ca="1" si="387"/>
        <v>-</v>
      </c>
      <c r="CN128" s="168" t="str">
        <f t="shared" ca="1" si="387"/>
        <v>-</v>
      </c>
      <c r="CO128" s="168" t="str">
        <f t="shared" ca="1" si="387"/>
        <v>-</v>
      </c>
      <c r="CP128" s="168">
        <f t="shared" ca="1" si="387"/>
        <v>1</v>
      </c>
      <c r="CQ128" s="168">
        <f t="shared" ca="1" si="387"/>
        <v>1</v>
      </c>
      <c r="CR128" s="168">
        <f t="shared" ca="1" si="387"/>
        <v>0</v>
      </c>
      <c r="CS128" s="168" t="str">
        <f t="shared" ca="1" si="387"/>
        <v>-</v>
      </c>
      <c r="CT128" s="168" t="str">
        <f t="shared" ca="1" si="387"/>
        <v>-</v>
      </c>
      <c r="CU128" s="168" t="str">
        <f t="shared" ca="1" si="387"/>
        <v>-</v>
      </c>
      <c r="CV128" s="168" t="str">
        <f t="shared" ca="1" si="387"/>
        <v>-</v>
      </c>
      <c r="CW128" s="168" t="str">
        <f t="shared" ca="1" si="387"/>
        <v>-</v>
      </c>
      <c r="CX128" s="168" t="str">
        <f t="shared" ca="1" si="383"/>
        <v>-</v>
      </c>
      <c r="CY128" s="168" t="str">
        <f t="shared" ca="1" si="383"/>
        <v>-</v>
      </c>
      <c r="CZ128" s="168">
        <f t="shared" ca="1" si="383"/>
        <v>0</v>
      </c>
      <c r="DA128" s="168" t="str">
        <f t="shared" ca="1" si="383"/>
        <v>-</v>
      </c>
      <c r="DB128" s="168" t="str">
        <f t="shared" ca="1" si="383"/>
        <v>-</v>
      </c>
      <c r="DC128" s="168" t="str">
        <f t="shared" ca="1" si="383"/>
        <v>-</v>
      </c>
      <c r="DD128" s="168" t="str">
        <f t="shared" ca="1" si="383"/>
        <v>-</v>
      </c>
      <c r="DE128" s="168" t="str">
        <f t="shared" ca="1" si="383"/>
        <v>-</v>
      </c>
      <c r="DF128" s="168">
        <f t="shared" ca="1" si="383"/>
        <v>0</v>
      </c>
      <c r="DG128" s="168">
        <f t="shared" ca="1" si="383"/>
        <v>0</v>
      </c>
      <c r="DH128" s="168">
        <f t="shared" ca="1" si="383"/>
        <v>0</v>
      </c>
      <c r="DI128" s="168">
        <f t="shared" ca="1" si="383"/>
        <v>0</v>
      </c>
      <c r="DJ128" s="168">
        <f t="shared" ca="1" si="383"/>
        <v>0</v>
      </c>
      <c r="DK128" s="168">
        <f t="shared" ca="1" si="383"/>
        <v>0</v>
      </c>
      <c r="DL128" s="168">
        <f t="shared" ca="1" si="383"/>
        <v>0</v>
      </c>
      <c r="DM128" s="168" t="str">
        <f t="shared" ca="1" si="397"/>
        <v>-</v>
      </c>
      <c r="DN128" s="168" t="str">
        <f t="shared" ca="1" si="397"/>
        <v>-</v>
      </c>
      <c r="DO128" s="168" t="str">
        <f t="shared" ca="1" si="397"/>
        <v>-</v>
      </c>
      <c r="DP128" s="168" t="str">
        <f t="shared" ca="1" si="397"/>
        <v>-</v>
      </c>
      <c r="DQ128" s="168" t="str">
        <f t="shared" ca="1" si="397"/>
        <v>-</v>
      </c>
      <c r="DR128" s="168" t="str">
        <f t="shared" ca="1" si="397"/>
        <v>-</v>
      </c>
      <c r="DS128" s="168" t="str">
        <f t="shared" ca="1" si="397"/>
        <v>-</v>
      </c>
      <c r="DT128" s="168" t="str">
        <f t="shared" ca="1" si="397"/>
        <v>-</v>
      </c>
      <c r="DU128" s="168" t="str">
        <f t="shared" ca="1" si="397"/>
        <v>-</v>
      </c>
      <c r="DV128" s="168" t="str">
        <f t="shared" ca="1" si="397"/>
        <v>-</v>
      </c>
      <c r="DW128" s="168" t="str">
        <f t="shared" ca="1" si="397"/>
        <v>-</v>
      </c>
      <c r="DX128" s="10"/>
      <c r="DY128" s="168">
        <f t="shared" ca="1" si="397"/>
        <v>1</v>
      </c>
      <c r="DZ128" s="168" t="str">
        <f t="shared" ca="1" si="397"/>
        <v>-</v>
      </c>
      <c r="EA128" s="168" t="str">
        <f t="shared" ca="1" si="397"/>
        <v>-</v>
      </c>
      <c r="EB128" s="168" t="str">
        <f t="shared" ca="1" si="397"/>
        <v>-</v>
      </c>
      <c r="EC128" s="168" t="str">
        <f t="shared" ca="1" si="397"/>
        <v>-</v>
      </c>
      <c r="ED128" s="168" t="b">
        <f t="shared" ca="1" si="397"/>
        <v>0</v>
      </c>
      <c r="EE128" s="168" t="str">
        <f t="shared" ca="1" si="397"/>
        <v>-</v>
      </c>
      <c r="EF128" s="168">
        <f t="shared" ca="1" si="397"/>
        <v>0</v>
      </c>
      <c r="EG128" s="168" t="str">
        <f t="shared" ca="1" si="396"/>
        <v>-</v>
      </c>
      <c r="EH128" s="166" cm="1">
        <f t="array" aca="1" ref="EH128" ca="1">INDEX(i.rev,$K128,EH$15)</f>
        <v>1</v>
      </c>
      <c r="EI128" s="168">
        <f t="shared" ca="1" si="395"/>
        <v>0</v>
      </c>
      <c r="EJ128" s="168">
        <f t="shared" ca="1" si="395"/>
        <v>1</v>
      </c>
      <c r="EK128" s="168">
        <f t="shared" ca="1" si="395"/>
        <v>0</v>
      </c>
      <c r="EL128" s="168">
        <f t="shared" ca="1" si="395"/>
        <v>1</v>
      </c>
      <c r="EM128" s="168">
        <f t="shared" ca="1" si="395"/>
        <v>1</v>
      </c>
      <c r="EN128" s="168">
        <f t="shared" ca="1" si="395"/>
        <v>1</v>
      </c>
      <c r="EO128" s="168">
        <f t="shared" ca="1" si="395"/>
        <v>0</v>
      </c>
      <c r="EP128" s="168">
        <f t="shared" ca="1" si="395"/>
        <v>0</v>
      </c>
      <c r="EQ128" s="168">
        <f t="shared" ca="1" si="395"/>
        <v>0</v>
      </c>
      <c r="ER128" s="168">
        <f t="shared" ca="1" si="395"/>
        <v>0</v>
      </c>
      <c r="ES128" s="168">
        <f t="shared" ca="1" si="395"/>
        <v>0</v>
      </c>
      <c r="ET128" s="168">
        <f t="shared" ca="1" si="395"/>
        <v>0</v>
      </c>
      <c r="EU128" s="168">
        <f t="shared" ca="1" si="395"/>
        <v>0</v>
      </c>
      <c r="EV128" s="168">
        <f t="shared" ca="1" si="395"/>
        <v>0</v>
      </c>
      <c r="EW128" s="168">
        <f t="shared" ca="1" si="395"/>
        <v>0</v>
      </c>
      <c r="EX128" s="168">
        <f t="shared" ca="1" si="395"/>
        <v>0</v>
      </c>
      <c r="EY128" s="166" cm="1">
        <f t="array" aca="1" ref="EY128" ca="1">INDEX(i.rev,$K128,EY$15)</f>
        <v>0</v>
      </c>
      <c r="EZ128" s="168">
        <f t="shared" ca="1" si="297"/>
        <v>0</v>
      </c>
      <c r="FA128" s="166" cm="1">
        <f t="array" aca="1" ref="FA128" ca="1">INDEX(i.rev,$K128,FA$15)</f>
        <v>1</v>
      </c>
      <c r="FB128" s="168">
        <f t="shared" ca="1" si="388"/>
        <v>0</v>
      </c>
      <c r="FC128" s="168">
        <f t="shared" ca="1" si="388"/>
        <v>0</v>
      </c>
      <c r="FD128" s="168">
        <f t="shared" ca="1" si="388"/>
        <v>0</v>
      </c>
      <c r="FE128" s="168">
        <f t="shared" ca="1" si="388"/>
        <v>0</v>
      </c>
      <c r="FF128" s="168">
        <f t="shared" ca="1" si="388"/>
        <v>0</v>
      </c>
      <c r="FG128" s="168">
        <f t="shared" ca="1" si="388"/>
        <v>0</v>
      </c>
      <c r="FH128" s="168">
        <f t="shared" ca="1" si="388"/>
        <v>0</v>
      </c>
      <c r="FI128" s="10">
        <f t="shared" ref="FI128:FI131" si="400">FI127+0.15</f>
        <v>0.44999999999999996</v>
      </c>
      <c r="FJ128" s="168" t="str">
        <f t="shared" ca="1" si="363"/>
        <v>-</v>
      </c>
      <c r="FK128" s="168" t="str">
        <f t="shared" ca="1" si="363"/>
        <v>-</v>
      </c>
      <c r="FL128" s="168" t="str">
        <f t="shared" ca="1" si="363"/>
        <v>-</v>
      </c>
      <c r="FM128" s="168" t="str">
        <f t="shared" ca="1" si="363"/>
        <v>-</v>
      </c>
      <c r="FN128" s="166">
        <f t="shared" si="376"/>
        <v>44.999999999999993</v>
      </c>
      <c r="FO128" s="166" t="b">
        <f t="shared" si="374"/>
        <v>0</v>
      </c>
      <c r="FP128" s="166" t="b">
        <f t="shared" si="374"/>
        <v>0</v>
      </c>
      <c r="FQ128" s="166" t="b">
        <f t="shared" si="374"/>
        <v>1</v>
      </c>
      <c r="FR128" s="168">
        <f t="shared" ca="1" si="388"/>
        <v>0</v>
      </c>
      <c r="FS128" s="166">
        <f t="shared" ca="1" si="224"/>
        <v>1</v>
      </c>
      <c r="FT128" s="166">
        <f t="shared" ref="FT128" ca="1" si="401">INDEX(i.scan,$U128)</f>
        <v>1</v>
      </c>
      <c r="FU128" s="168" t="str">
        <f t="shared" ca="1" si="385"/>
        <v>-</v>
      </c>
      <c r="FV128" s="168" t="str">
        <f t="shared" ca="1" si="385"/>
        <v>-</v>
      </c>
      <c r="FW128" s="168" t="str">
        <f t="shared" ca="1" si="385"/>
        <v>-</v>
      </c>
      <c r="FX128" s="168" t="str">
        <f t="shared" ca="1" si="385"/>
        <v>-</v>
      </c>
      <c r="FY128" s="168" t="str">
        <f t="shared" ca="1" si="385"/>
        <v>-</v>
      </c>
      <c r="FZ128" s="168" t="str">
        <f t="shared" ca="1" si="385"/>
        <v>-</v>
      </c>
      <c r="GA128" s="168" t="str">
        <f t="shared" ca="1" si="385"/>
        <v>-</v>
      </c>
      <c r="GB128" s="168" t="str">
        <f t="shared" ca="1" si="385"/>
        <v>-</v>
      </c>
      <c r="GC128" s="168" t="str">
        <f t="shared" ca="1" si="385"/>
        <v>-</v>
      </c>
      <c r="GD128" s="168" t="b">
        <f t="shared" ca="1" si="385"/>
        <v>1</v>
      </c>
      <c r="GE128" s="168" t="str">
        <f t="shared" ca="1" si="385"/>
        <v>-</v>
      </c>
      <c r="GF128" s="168" t="str">
        <f t="shared" ca="1" si="385"/>
        <v>-</v>
      </c>
      <c r="GG128" s="168" t="str">
        <f t="shared" ca="1" si="385"/>
        <v>-</v>
      </c>
      <c r="GH128" s="168" t="str">
        <f t="shared" ca="1" si="385"/>
        <v>-</v>
      </c>
      <c r="GI128" s="168" t="str">
        <f t="shared" ca="1" si="385"/>
        <v>-</v>
      </c>
      <c r="GJ128" s="168" t="str">
        <f t="shared" ca="1" si="385"/>
        <v>-</v>
      </c>
      <c r="GK128" s="168" t="str">
        <f t="shared" ca="1" si="386"/>
        <v>-</v>
      </c>
      <c r="GL128" s="168" t="str">
        <f t="shared" ca="1" si="386"/>
        <v>-</v>
      </c>
      <c r="GM128" s="168" t="str">
        <f t="shared" ca="1" si="386"/>
        <v>-</v>
      </c>
      <c r="GN128" s="168" t="str">
        <f t="shared" ca="1" si="386"/>
        <v>-</v>
      </c>
      <c r="GO128" s="168" t="str">
        <f t="shared" ca="1" si="386"/>
        <v>-</v>
      </c>
      <c r="GP128" s="168" t="str">
        <f t="shared" ca="1" si="386"/>
        <v>-</v>
      </c>
      <c r="GQ128" s="168" t="str">
        <f t="shared" ca="1" si="386"/>
        <v>-</v>
      </c>
      <c r="GR128" s="168" t="str">
        <f t="shared" ca="1" si="386"/>
        <v>-</v>
      </c>
      <c r="GS128" s="168">
        <f t="shared" ca="1" si="386"/>
        <v>500</v>
      </c>
      <c r="GT128" s="168">
        <f t="shared" ca="1" si="386"/>
        <v>500</v>
      </c>
      <c r="GU128" s="168" t="str">
        <f t="shared" ca="1" si="386"/>
        <v>-</v>
      </c>
      <c r="GV128" s="168" t="str">
        <f t="shared" ca="1" si="386"/>
        <v>-</v>
      </c>
      <c r="GW128" s="168" t="str">
        <f t="shared" ca="1" si="386"/>
        <v>-</v>
      </c>
      <c r="GX128" s="193" t="b">
        <v>1</v>
      </c>
      <c r="GY128" s="193">
        <v>0</v>
      </c>
      <c r="GZ128" s="193">
        <v>30</v>
      </c>
      <c r="HA128" s="193">
        <v>30</v>
      </c>
      <c r="HB128" s="193">
        <v>0</v>
      </c>
      <c r="HC128" s="193">
        <v>0</v>
      </c>
      <c r="HD128" s="193">
        <v>30</v>
      </c>
      <c r="HE128" s="193">
        <v>0</v>
      </c>
      <c r="HF128" s="193">
        <v>0</v>
      </c>
      <c r="HG128" s="193">
        <v>30</v>
      </c>
      <c r="HH128" s="193">
        <v>30</v>
      </c>
      <c r="HI128" s="193">
        <v>0</v>
      </c>
      <c r="HJ128" s="193">
        <v>0</v>
      </c>
      <c r="HK128" s="193">
        <v>0</v>
      </c>
      <c r="HL128" s="193">
        <v>0</v>
      </c>
      <c r="HM128" s="193">
        <v>0</v>
      </c>
      <c r="HN128" s="193">
        <v>131.36000000000001</v>
      </c>
      <c r="HO128" s="193">
        <v>0</v>
      </c>
      <c r="HP128" s="193">
        <v>131.36000000000001</v>
      </c>
      <c r="HQ128" s="193">
        <v>131.36000000000001</v>
      </c>
      <c r="HR128" s="193">
        <v>0</v>
      </c>
      <c r="HS128" s="193">
        <v>131.36000000000001</v>
      </c>
      <c r="HT128" s="193">
        <v>131.36000000000001</v>
      </c>
      <c r="HU128" s="193">
        <v>0</v>
      </c>
      <c r="HV128" s="193">
        <v>0</v>
      </c>
      <c r="HW128" s="193">
        <v>131.36000000000001</v>
      </c>
      <c r="HX128" s="193">
        <v>131.36000000000001</v>
      </c>
      <c r="HY128" s="193">
        <v>89.55</v>
      </c>
      <c r="HZ128" s="193">
        <v>131.36000000000001</v>
      </c>
      <c r="IA128" s="193">
        <v>89.55</v>
      </c>
      <c r="IB128" s="193">
        <v>150</v>
      </c>
      <c r="IC128" s="193">
        <v>150</v>
      </c>
      <c r="ID128" s="193">
        <v>0</v>
      </c>
      <c r="IE128" s="193">
        <v>0</v>
      </c>
      <c r="IF128" s="193">
        <v>150</v>
      </c>
      <c r="IG128" s="193">
        <v>0</v>
      </c>
      <c r="IH128" s="193">
        <v>0</v>
      </c>
      <c r="II128" s="193">
        <v>150</v>
      </c>
      <c r="IJ128" s="193">
        <v>150</v>
      </c>
      <c r="IK128" s="193">
        <v>0</v>
      </c>
      <c r="IL128" s="193">
        <v>0</v>
      </c>
      <c r="IM128" s="193">
        <v>0</v>
      </c>
      <c r="IN128" s="193">
        <v>0</v>
      </c>
      <c r="IO128" s="193">
        <v>0</v>
      </c>
      <c r="IP128" s="193">
        <v>0</v>
      </c>
      <c r="IQ128" s="193">
        <v>0</v>
      </c>
      <c r="IR128" s="193">
        <v>0</v>
      </c>
      <c r="IS128" s="193">
        <v>0</v>
      </c>
      <c r="IT128" s="193">
        <v>0</v>
      </c>
      <c r="IU128" s="193">
        <v>0</v>
      </c>
      <c r="IV128" s="193">
        <v>0</v>
      </c>
      <c r="IW128" s="193">
        <v>0</v>
      </c>
      <c r="IX128" s="193">
        <v>0</v>
      </c>
      <c r="IY128" s="193">
        <v>0</v>
      </c>
      <c r="IZ128" s="10"/>
      <c r="JA128" s="166">
        <f t="shared" ca="1" si="229"/>
        <v>4.4999999999999998E-2</v>
      </c>
      <c r="JB128" s="166">
        <f t="shared" ca="1" si="230"/>
        <v>4.4999999999999998E-2</v>
      </c>
      <c r="JC128" s="168">
        <f t="shared" ref="JC128:KH131" ca="1" si="402">OFFSET(JC$5,$B128,0)</f>
        <v>1</v>
      </c>
      <c r="JD128" s="168">
        <f t="shared" ca="1" si="402"/>
        <v>0</v>
      </c>
      <c r="JE128" s="168">
        <f t="shared" ca="1" si="402"/>
        <v>1</v>
      </c>
      <c r="JF128" s="168">
        <f t="shared" ca="1" si="402"/>
        <v>1</v>
      </c>
      <c r="JG128" s="168">
        <f t="shared" ca="1" si="402"/>
        <v>0</v>
      </c>
      <c r="JH128" s="199">
        <v>50</v>
      </c>
      <c r="JI128" s="199">
        <v>50</v>
      </c>
      <c r="JJ128" s="199">
        <v>50</v>
      </c>
      <c r="JK128" s="199">
        <v>50</v>
      </c>
      <c r="JL128" s="166">
        <f t="shared" ca="1" si="299"/>
        <v>1</v>
      </c>
      <c r="JM128" s="166">
        <f t="shared" ca="1" si="300"/>
        <v>1</v>
      </c>
      <c r="JN128" s="166">
        <f t="shared" ca="1" si="301"/>
        <v>1</v>
      </c>
      <c r="JO128" s="166">
        <f t="shared" ca="1" si="232"/>
        <v>1</v>
      </c>
      <c r="JP128" s="166">
        <f t="shared" ref="JP128" ca="1" si="403">INDEX(i.GrainPrices_k,$Y128,JP$15)</f>
        <v>1</v>
      </c>
      <c r="JQ128" s="168">
        <f t="shared" ca="1" si="402"/>
        <v>1</v>
      </c>
      <c r="JR128" s="10"/>
      <c r="JS128" s="168">
        <f t="shared" ca="1" si="402"/>
        <v>1</v>
      </c>
      <c r="JT128" s="166">
        <f t="shared" ca="1" si="233"/>
        <v>0.85</v>
      </c>
      <c r="JU128" s="168">
        <f t="shared" ca="1" si="402"/>
        <v>1</v>
      </c>
      <c r="JV128" s="168">
        <f t="shared" ca="1" si="402"/>
        <v>1</v>
      </c>
      <c r="JW128" s="168">
        <f t="shared" ca="1" si="402"/>
        <v>1</v>
      </c>
      <c r="JX128" s="168">
        <f t="shared" ca="1" si="402"/>
        <v>1</v>
      </c>
      <c r="JY128" s="168">
        <f t="shared" ca="1" si="402"/>
        <v>1</v>
      </c>
      <c r="JZ128" s="168">
        <f t="shared" ca="1" si="402"/>
        <v>1</v>
      </c>
      <c r="KA128" s="166">
        <f t="shared" ca="1" si="234"/>
        <v>0.85</v>
      </c>
      <c r="KB128" s="166">
        <f t="shared" ca="1" si="235"/>
        <v>1</v>
      </c>
      <c r="KC128" s="166">
        <f t="shared" ca="1" si="236"/>
        <v>1</v>
      </c>
      <c r="KD128" s="166" t="str">
        <f t="shared" ca="1" si="237"/>
        <v>-</v>
      </c>
      <c r="KE128" s="166" t="str">
        <f t="shared" ca="1" si="238"/>
        <v>-</v>
      </c>
      <c r="KF128" s="166" t="str">
        <f t="shared" ca="1" si="239"/>
        <v>-</v>
      </c>
      <c r="KG128" s="166" t="b">
        <f t="shared" ca="1" si="240"/>
        <v>0</v>
      </c>
      <c r="KH128" s="168">
        <f t="shared" ca="1" si="402"/>
        <v>0</v>
      </c>
      <c r="KI128" s="27">
        <v>0</v>
      </c>
    </row>
    <row r="129" spans="1:295" s="148" customFormat="1" outlineLevel="1">
      <c r="A129" s="126">
        <f t="shared" si="350"/>
        <v>124</v>
      </c>
      <c r="B129" s="126">
        <f t="shared" si="292"/>
        <v>13</v>
      </c>
      <c r="C129" s="148">
        <v>105</v>
      </c>
      <c r="D129" s="148" t="s">
        <v>884</v>
      </c>
      <c r="E129" s="148" t="b">
        <v>1</v>
      </c>
      <c r="F129" s="148" t="b">
        <v>0</v>
      </c>
      <c r="G129" s="148" t="b">
        <f t="shared" si="365"/>
        <v>1</v>
      </c>
      <c r="H129" s="144">
        <v>3</v>
      </c>
      <c r="I129" s="32">
        <v>2</v>
      </c>
      <c r="J129" s="144">
        <f t="shared" ca="1" si="392"/>
        <v>1</v>
      </c>
      <c r="K129" s="144">
        <f t="shared" ca="1" si="392"/>
        <v>1</v>
      </c>
      <c r="L129" s="144">
        <f t="shared" ca="1" si="392"/>
        <v>1</v>
      </c>
      <c r="M129" s="144">
        <f t="shared" ca="1" si="392"/>
        <v>1</v>
      </c>
      <c r="N129" s="144">
        <f t="shared" ca="1" si="392"/>
        <v>1</v>
      </c>
      <c r="O129" s="144">
        <f t="shared" ca="1" si="392"/>
        <v>1</v>
      </c>
      <c r="P129" s="144">
        <f t="shared" ca="1" si="392"/>
        <v>1</v>
      </c>
      <c r="Q129" s="144">
        <f t="shared" ca="1" si="392"/>
        <v>1</v>
      </c>
      <c r="R129" s="144">
        <f t="shared" ca="1" si="392"/>
        <v>2</v>
      </c>
      <c r="S129" s="144">
        <f t="shared" ca="1" si="392"/>
        <v>1</v>
      </c>
      <c r="T129" s="144">
        <f t="shared" ca="1" si="392"/>
        <v>2</v>
      </c>
      <c r="U129" s="144">
        <f t="shared" ca="1" si="392"/>
        <v>1</v>
      </c>
      <c r="V129" s="144">
        <f t="shared" ca="1" si="392"/>
        <v>1</v>
      </c>
      <c r="W129" s="144">
        <f t="shared" ca="1" si="392"/>
        <v>1</v>
      </c>
      <c r="X129" s="144">
        <f t="shared" ca="1" si="392"/>
        <v>1</v>
      </c>
      <c r="Y129" s="144">
        <f t="shared" ca="1" si="392"/>
        <v>1</v>
      </c>
      <c r="AA129" s="162" t="str" cm="1">
        <f t="array" aca="1" ref="AA129" ca="1">TEXT(LEFT(OFFSET(AA129,-1,0),5)+1,"00000")&amp;MID(OFFSET(AA129,-1,0),6,FIND(" ",OFFSET(AA129,-1,0),7)-5)
&amp;INDEX(DataMaster!$B$10:$B$12,$I129)&amp;IF($J129=1,""," Risk"&amp;INDEX(i.risk_aversion,$J129,1))&amp;IF($K129=1,""," REV"&amp;INDEX(DataMaster!$B$54:$B$58,$K129))&amp;IF($L129=1,""," Minroe"&amp;INDEX(minroe,$L129))&amp;IF($M129=1,""," Overdraw"&amp;INDEX(overdraw,$M129))
&amp;IF($N129=1,""," Mach"&amp;INDEX(i.mach_option,$N129))
&amp;IF($O129=1,""," Interest"&amp;INDEX(i.interest_rate,$O129))&amp;IF($P129=1,""," Opp cost"&amp;INDEX(i.opp_cost_capital,$P129))&amp;IF($Q129=1,""," Casual_ub"&amp;INDEX(i.casual_ub,$Q129))&amp;IF($R129=1,""," Cropgraze"&amp;INDEX(i.cropgraze_inc,$R129))
&amp;IF($S129=1,""," Yield"&amp;INDEX(i.all_rot_yield,$S129))&amp;IF($T129=1,""," Pasture"&amp;INDEX(i.pasture_prod,$T129))&amp;IF($U129=1,""," Scan"&amp;INDEX(i.scan,$U129))
&amp;IF($JL129=1,""," WP"&amp;TEXT($JL129*100,"000p"))&amp;IF($JM129=1,""," MP"&amp;TEXT($JM129*100,"000p"))&amp;IF($JN129=1,""," GP"&amp;TEXT($JN129*100,"000p"))&amp;IF($JO129=1,""," Can"&amp;TEXT($JO129*100,"000p"))
&amp;" (F"&amp;3+IFERROR(1*$CH129,0)+IFERROR(1*$CI129,0)&amp;3-IFERROR(1*NOT($CK129),0)&amp;"N"&amp;$CP129&amp;$CQ129&amp;")"
&amp;IFERROR(" pas%"&amp;FK129/2130*100,"")&amp;IFERROR(" SR "&amp;FM129/1,"")&amp;IFERROR(" Sup "&amp;FN129/1,"")&amp;IF(JH129=50," 50 percentile prices","")&amp;IFERROR(" Min_sale_age_"&amp;GV129/1,"")&amp;IF($GX129=TRUE," Rot_constrained","")</f>
        <v>613070032 DSP CropgrazeFALSE Pasture0.85 (F33N11) Sup 60 50 percentile prices Rot_constrained</v>
      </c>
      <c r="AB129" s="10" t="str">
        <f ca="1">IF(COUNTIF(AA$5:AA129,AA129)=1,"-","Dup")</f>
        <v>-</v>
      </c>
      <c r="AC129" s="10"/>
      <c r="AD129" s="167" t="b">
        <v>0</v>
      </c>
      <c r="AE129" s="167" t="b">
        <v>0</v>
      </c>
      <c r="AF129" s="167" t="b">
        <v>0</v>
      </c>
      <c r="AG129" s="167" t="b">
        <v>0</v>
      </c>
      <c r="AH129" s="167" t="b">
        <v>0</v>
      </c>
      <c r="AI129" s="167" t="b">
        <v>1</v>
      </c>
      <c r="AJ129" s="10"/>
      <c r="AK129" s="166" t="b">
        <f t="shared" si="399"/>
        <v>0</v>
      </c>
      <c r="AL129" s="166" t="str">
        <f t="shared" si="399"/>
        <v>-</v>
      </c>
      <c r="AM129" s="166" t="b">
        <f t="shared" si="399"/>
        <v>0</v>
      </c>
      <c r="AN129" s="166" t="b">
        <f t="shared" si="399"/>
        <v>1</v>
      </c>
      <c r="AO129" s="166" t="b">
        <f t="shared" si="399"/>
        <v>0</v>
      </c>
      <c r="AP129" s="166" t="b">
        <f t="shared" si="399"/>
        <v>0</v>
      </c>
      <c r="AQ129" s="166">
        <f t="shared" ca="1" si="215"/>
        <v>0</v>
      </c>
      <c r="AR129" s="166" t="b">
        <f t="shared" ca="1" si="371"/>
        <v>0</v>
      </c>
      <c r="AS129" s="166" t="b">
        <f t="shared" ca="1" si="371"/>
        <v>0</v>
      </c>
      <c r="AT129" s="166" t="str">
        <f t="shared" ca="1" si="371"/>
        <v>-</v>
      </c>
      <c r="AU129" s="166" t="str">
        <f t="shared" ca="1" si="371"/>
        <v>-</v>
      </c>
      <c r="AV129" s="166" t="str">
        <f t="shared" ca="1" si="371"/>
        <v>-</v>
      </c>
      <c r="AW129" s="10"/>
      <c r="AX129" s="166" t="b">
        <f t="shared" si="217"/>
        <v>1</v>
      </c>
      <c r="AY129" s="168" t="b">
        <f t="shared" ca="1" si="391"/>
        <v>1</v>
      </c>
      <c r="AZ129" s="168" t="b">
        <f t="shared" ca="1" si="391"/>
        <v>1</v>
      </c>
      <c r="BA129" s="167">
        <f t="shared" si="261"/>
        <v>3208</v>
      </c>
      <c r="BB129" s="168" t="str">
        <f t="shared" ca="1" si="391"/>
        <v>-</v>
      </c>
      <c r="BC129" s="168" t="str">
        <f t="shared" ca="1" si="391"/>
        <v>-</v>
      </c>
      <c r="BD129" s="168" t="str">
        <f t="shared" ca="1" si="391"/>
        <v>-</v>
      </c>
      <c r="BE129" s="168" t="str">
        <f t="shared" ca="1" si="391"/>
        <v>-</v>
      </c>
      <c r="BF129" s="168" t="str">
        <f t="shared" ca="1" si="391"/>
        <v>-</v>
      </c>
      <c r="BG129" s="168">
        <f t="shared" ca="1" si="391"/>
        <v>1</v>
      </c>
      <c r="BH129" s="168">
        <f t="shared" ca="1" si="391"/>
        <v>1</v>
      </c>
      <c r="BI129" s="168" t="str">
        <f t="shared" ca="1" si="391"/>
        <v>-</v>
      </c>
      <c r="BJ129" s="168" t="str">
        <f t="shared" ca="1" si="391"/>
        <v>-</v>
      </c>
      <c r="BK129" s="10"/>
      <c r="BL129" s="168" t="str">
        <f t="shared" ca="1" si="391"/>
        <v>-</v>
      </c>
      <c r="BM129" s="168" t="str">
        <f t="shared" ca="1" si="391"/>
        <v>-</v>
      </c>
      <c r="BN129" s="168" t="str">
        <f t="shared" ca="1" si="391"/>
        <v>-</v>
      </c>
      <c r="BO129" s="168" t="str">
        <f t="shared" ca="1" si="391"/>
        <v>-</v>
      </c>
      <c r="BP129" s="168" t="str">
        <f t="shared" ca="1" si="391"/>
        <v>-</v>
      </c>
      <c r="BQ129" s="168" t="str">
        <f t="shared" ca="1" si="391"/>
        <v>-</v>
      </c>
      <c r="BR129" s="168" t="str">
        <f t="shared" ca="1" si="391"/>
        <v>-</v>
      </c>
      <c r="BS129" s="168" t="str">
        <f t="shared" ca="1" si="391"/>
        <v>-</v>
      </c>
      <c r="BT129" s="168" t="str">
        <f t="shared" ca="1" si="391"/>
        <v>-</v>
      </c>
      <c r="BU129" s="168" t="str">
        <f t="shared" ca="1" si="391"/>
        <v>-</v>
      </c>
      <c r="BV129" s="168" t="str">
        <f t="shared" ca="1" si="391"/>
        <v>-</v>
      </c>
      <c r="BW129" s="166" t="str" cm="1">
        <f t="array" aca="1" ref="BW129" ca="1">INDEX(i.rev,$K129,BW$15)</f>
        <v>-</v>
      </c>
      <c r="BX129" s="166" t="str" cm="1">
        <f t="array" aca="1" ref="BX129" ca="1">INDEX(i.rev,$K129,BX$15)</f>
        <v>-</v>
      </c>
      <c r="BY129" s="166" t="str" cm="1">
        <f t="array" aca="1" ref="BY129" ca="1">INDEX(i.rev,$K129,BY$15)</f>
        <v>-</v>
      </c>
      <c r="BZ129" s="166" t="str" cm="1">
        <f t="array" aca="1" ref="BZ129" ca="1">INDEX(i.rev,$K129,BZ$15)</f>
        <v>-</v>
      </c>
      <c r="CA129" s="166" t="str" cm="1">
        <f t="array" aca="1" ref="CA129" ca="1">INDEX(i.rev,$K129,CA$15)</f>
        <v>-</v>
      </c>
      <c r="CB129" s="166" t="str" cm="1">
        <f t="array" aca="1" ref="CB129" ca="1">INDEX(i.rev,$K129,CB$15)</f>
        <v>-</v>
      </c>
      <c r="CC129" s="166" t="str" cm="1">
        <f t="array" aca="1" ref="CC129" ca="1">INDEX(i.rev,$K129,CC$15)</f>
        <v>-</v>
      </c>
      <c r="CD129" s="166" t="str" cm="1">
        <f t="array" aca="1" ref="CD129" ca="1">INDEX(i.rev,$K129,CD$15)</f>
        <v>-</v>
      </c>
      <c r="CE129" s="166" t="str" cm="1">
        <f t="array" aca="1" ref="CE129" ca="1">INDEX(i.rev,$K129,CE$15)</f>
        <v>-</v>
      </c>
      <c r="CF129" s="166" t="str" cm="1">
        <f t="array" aca="1" ref="CF129" ca="1">INDEX(i.rev,$K129,CF$15)</f>
        <v>-</v>
      </c>
      <c r="CG129" s="10"/>
      <c r="CH129" s="168" t="str">
        <f t="shared" ca="1" si="387"/>
        <v>-</v>
      </c>
      <c r="CI129" s="168" t="str">
        <f t="shared" ca="1" si="387"/>
        <v>-</v>
      </c>
      <c r="CJ129" s="168" t="str">
        <f t="shared" ca="1" si="387"/>
        <v>-</v>
      </c>
      <c r="CK129" s="168" t="str">
        <f t="shared" ca="1" si="387"/>
        <v>-</v>
      </c>
      <c r="CL129" s="168" t="str">
        <f t="shared" ca="1" si="387"/>
        <v>-</v>
      </c>
      <c r="CM129" s="168" t="str">
        <f t="shared" ca="1" si="387"/>
        <v>-</v>
      </c>
      <c r="CN129" s="168" t="str">
        <f t="shared" ca="1" si="387"/>
        <v>-</v>
      </c>
      <c r="CO129" s="168" t="str">
        <f t="shared" ca="1" si="387"/>
        <v>-</v>
      </c>
      <c r="CP129" s="168">
        <f t="shared" ca="1" si="387"/>
        <v>1</v>
      </c>
      <c r="CQ129" s="168">
        <f t="shared" ca="1" si="387"/>
        <v>1</v>
      </c>
      <c r="CR129" s="168">
        <f t="shared" ca="1" si="387"/>
        <v>0</v>
      </c>
      <c r="CS129" s="168" t="str">
        <f t="shared" ca="1" si="387"/>
        <v>-</v>
      </c>
      <c r="CT129" s="168" t="str">
        <f t="shared" ca="1" si="387"/>
        <v>-</v>
      </c>
      <c r="CU129" s="168" t="str">
        <f t="shared" ca="1" si="387"/>
        <v>-</v>
      </c>
      <c r="CV129" s="168" t="str">
        <f t="shared" ca="1" si="387"/>
        <v>-</v>
      </c>
      <c r="CW129" s="168" t="str">
        <f t="shared" ca="1" si="387"/>
        <v>-</v>
      </c>
      <c r="CX129" s="168" t="str">
        <f t="shared" ca="1" si="383"/>
        <v>-</v>
      </c>
      <c r="CY129" s="168" t="str">
        <f t="shared" ca="1" si="383"/>
        <v>-</v>
      </c>
      <c r="CZ129" s="168">
        <f t="shared" ca="1" si="383"/>
        <v>0</v>
      </c>
      <c r="DA129" s="168" t="str">
        <f t="shared" ca="1" si="383"/>
        <v>-</v>
      </c>
      <c r="DB129" s="168" t="str">
        <f t="shared" ca="1" si="383"/>
        <v>-</v>
      </c>
      <c r="DC129" s="168" t="str">
        <f t="shared" ca="1" si="383"/>
        <v>-</v>
      </c>
      <c r="DD129" s="168" t="str">
        <f t="shared" ca="1" si="383"/>
        <v>-</v>
      </c>
      <c r="DE129" s="168" t="str">
        <f t="shared" ca="1" si="383"/>
        <v>-</v>
      </c>
      <c r="DF129" s="168">
        <f t="shared" ca="1" si="383"/>
        <v>0</v>
      </c>
      <c r="DG129" s="168">
        <f t="shared" ca="1" si="383"/>
        <v>0</v>
      </c>
      <c r="DH129" s="168">
        <f t="shared" ca="1" si="383"/>
        <v>0</v>
      </c>
      <c r="DI129" s="168">
        <f t="shared" ca="1" si="383"/>
        <v>0</v>
      </c>
      <c r="DJ129" s="168">
        <f t="shared" ca="1" si="383"/>
        <v>0</v>
      </c>
      <c r="DK129" s="168">
        <f t="shared" ca="1" si="383"/>
        <v>0</v>
      </c>
      <c r="DL129" s="168">
        <f t="shared" ca="1" si="383"/>
        <v>0</v>
      </c>
      <c r="DM129" s="168" t="str">
        <f t="shared" ca="1" si="397"/>
        <v>-</v>
      </c>
      <c r="DN129" s="168" t="str">
        <f t="shared" ca="1" si="397"/>
        <v>-</v>
      </c>
      <c r="DO129" s="168" t="str">
        <f t="shared" ca="1" si="397"/>
        <v>-</v>
      </c>
      <c r="DP129" s="168" t="str">
        <f t="shared" ca="1" si="397"/>
        <v>-</v>
      </c>
      <c r="DQ129" s="168" t="str">
        <f t="shared" ca="1" si="397"/>
        <v>-</v>
      </c>
      <c r="DR129" s="168" t="str">
        <f t="shared" ca="1" si="397"/>
        <v>-</v>
      </c>
      <c r="DS129" s="168" t="str">
        <f t="shared" ca="1" si="397"/>
        <v>-</v>
      </c>
      <c r="DT129" s="168" t="str">
        <f t="shared" ca="1" si="397"/>
        <v>-</v>
      </c>
      <c r="DU129" s="168" t="str">
        <f t="shared" ca="1" si="397"/>
        <v>-</v>
      </c>
      <c r="DV129" s="168" t="str">
        <f t="shared" ca="1" si="397"/>
        <v>-</v>
      </c>
      <c r="DW129" s="168" t="str">
        <f t="shared" ca="1" si="397"/>
        <v>-</v>
      </c>
      <c r="DX129" s="10"/>
      <c r="DY129" s="168">
        <f t="shared" ca="1" si="397"/>
        <v>1</v>
      </c>
      <c r="DZ129" s="168" t="str">
        <f t="shared" ca="1" si="397"/>
        <v>-</v>
      </c>
      <c r="EA129" s="168" t="str">
        <f t="shared" ca="1" si="397"/>
        <v>-</v>
      </c>
      <c r="EB129" s="168" t="str">
        <f t="shared" ca="1" si="397"/>
        <v>-</v>
      </c>
      <c r="EC129" s="168" t="str">
        <f t="shared" ca="1" si="397"/>
        <v>-</v>
      </c>
      <c r="ED129" s="168" t="b">
        <f t="shared" ca="1" si="397"/>
        <v>0</v>
      </c>
      <c r="EE129" s="168" t="str">
        <f t="shared" ca="1" si="397"/>
        <v>-</v>
      </c>
      <c r="EF129" s="168">
        <f t="shared" ca="1" si="397"/>
        <v>0</v>
      </c>
      <c r="EG129" s="168" t="str">
        <f t="shared" ca="1" si="396"/>
        <v>-</v>
      </c>
      <c r="EH129" s="166" cm="1">
        <f t="array" aca="1" ref="EH129" ca="1">INDEX(i.rev,$K129,EH$15)</f>
        <v>1</v>
      </c>
      <c r="EI129" s="168">
        <f t="shared" ca="1" si="395"/>
        <v>0</v>
      </c>
      <c r="EJ129" s="168">
        <f t="shared" ca="1" si="395"/>
        <v>1</v>
      </c>
      <c r="EK129" s="168">
        <f t="shared" ca="1" si="395"/>
        <v>0</v>
      </c>
      <c r="EL129" s="168">
        <f t="shared" ca="1" si="395"/>
        <v>1</v>
      </c>
      <c r="EM129" s="168">
        <f t="shared" ca="1" si="395"/>
        <v>1</v>
      </c>
      <c r="EN129" s="168">
        <f t="shared" ca="1" si="395"/>
        <v>1</v>
      </c>
      <c r="EO129" s="168">
        <f t="shared" ca="1" si="395"/>
        <v>0</v>
      </c>
      <c r="EP129" s="168">
        <f t="shared" ca="1" si="395"/>
        <v>0</v>
      </c>
      <c r="EQ129" s="168">
        <f t="shared" ca="1" si="395"/>
        <v>0</v>
      </c>
      <c r="ER129" s="168">
        <f t="shared" ca="1" si="395"/>
        <v>0</v>
      </c>
      <c r="ES129" s="168">
        <f t="shared" ca="1" si="395"/>
        <v>0</v>
      </c>
      <c r="ET129" s="168">
        <f t="shared" ca="1" si="395"/>
        <v>0</v>
      </c>
      <c r="EU129" s="168">
        <f t="shared" ca="1" si="395"/>
        <v>0</v>
      </c>
      <c r="EV129" s="168">
        <f t="shared" ca="1" si="395"/>
        <v>0</v>
      </c>
      <c r="EW129" s="168">
        <f t="shared" ca="1" si="395"/>
        <v>0</v>
      </c>
      <c r="EX129" s="168">
        <f t="shared" ca="1" si="395"/>
        <v>0</v>
      </c>
      <c r="EY129" s="166" cm="1">
        <f t="array" aca="1" ref="EY129" ca="1">INDEX(i.rev,$K129,EY$15)</f>
        <v>0</v>
      </c>
      <c r="EZ129" s="168">
        <f t="shared" ca="1" si="297"/>
        <v>0</v>
      </c>
      <c r="FA129" s="166" cm="1">
        <f t="array" aca="1" ref="FA129" ca="1">INDEX(i.rev,$K129,FA$15)</f>
        <v>1</v>
      </c>
      <c r="FB129" s="168">
        <f t="shared" ca="1" si="388"/>
        <v>0</v>
      </c>
      <c r="FC129" s="168">
        <f t="shared" ca="1" si="388"/>
        <v>0</v>
      </c>
      <c r="FD129" s="168">
        <f t="shared" ca="1" si="388"/>
        <v>0</v>
      </c>
      <c r="FE129" s="168">
        <f t="shared" ca="1" si="388"/>
        <v>0</v>
      </c>
      <c r="FF129" s="168">
        <f t="shared" ca="1" si="388"/>
        <v>0</v>
      </c>
      <c r="FG129" s="168">
        <f t="shared" ca="1" si="388"/>
        <v>0</v>
      </c>
      <c r="FH129" s="168">
        <f t="shared" ca="1" si="388"/>
        <v>0</v>
      </c>
      <c r="FI129" s="10">
        <f t="shared" si="400"/>
        <v>0.6</v>
      </c>
      <c r="FJ129" s="168" t="str">
        <f t="shared" ca="1" si="363"/>
        <v>-</v>
      </c>
      <c r="FK129" s="168" t="str">
        <f t="shared" ca="1" si="363"/>
        <v>-</v>
      </c>
      <c r="FL129" s="168" t="str">
        <f t="shared" ca="1" si="363"/>
        <v>-</v>
      </c>
      <c r="FM129" s="168" t="str">
        <f t="shared" ca="1" si="363"/>
        <v>-</v>
      </c>
      <c r="FN129" s="166">
        <f t="shared" si="376"/>
        <v>60</v>
      </c>
      <c r="FO129" s="166" t="b">
        <f t="shared" si="374"/>
        <v>0</v>
      </c>
      <c r="FP129" s="166" t="b">
        <f t="shared" si="374"/>
        <v>0</v>
      </c>
      <c r="FQ129" s="166" t="b">
        <f t="shared" si="374"/>
        <v>1</v>
      </c>
      <c r="FR129" s="168">
        <f t="shared" ca="1" si="388"/>
        <v>0</v>
      </c>
      <c r="FS129" s="166">
        <f t="shared" ref="FS129:FT131" ca="1" si="404">INDEX(i.scan,$U129)</f>
        <v>1</v>
      </c>
      <c r="FT129" s="166">
        <f t="shared" ca="1" si="404"/>
        <v>1</v>
      </c>
      <c r="FU129" s="168" t="str">
        <f t="shared" ca="1" si="385"/>
        <v>-</v>
      </c>
      <c r="FV129" s="168" t="str">
        <f t="shared" ca="1" si="385"/>
        <v>-</v>
      </c>
      <c r="FW129" s="168" t="str">
        <f t="shared" ca="1" si="385"/>
        <v>-</v>
      </c>
      <c r="FX129" s="168" t="str">
        <f t="shared" ca="1" si="385"/>
        <v>-</v>
      </c>
      <c r="FY129" s="168" t="str">
        <f t="shared" ca="1" si="385"/>
        <v>-</v>
      </c>
      <c r="FZ129" s="168" t="str">
        <f t="shared" ca="1" si="385"/>
        <v>-</v>
      </c>
      <c r="GA129" s="168" t="str">
        <f t="shared" ca="1" si="385"/>
        <v>-</v>
      </c>
      <c r="GB129" s="168" t="str">
        <f t="shared" ca="1" si="385"/>
        <v>-</v>
      </c>
      <c r="GC129" s="168" t="str">
        <f t="shared" ca="1" si="385"/>
        <v>-</v>
      </c>
      <c r="GD129" s="168" t="b">
        <f t="shared" ca="1" si="385"/>
        <v>1</v>
      </c>
      <c r="GE129" s="168" t="str">
        <f t="shared" ca="1" si="385"/>
        <v>-</v>
      </c>
      <c r="GF129" s="168" t="str">
        <f t="shared" ca="1" si="385"/>
        <v>-</v>
      </c>
      <c r="GG129" s="168" t="str">
        <f t="shared" ca="1" si="385"/>
        <v>-</v>
      </c>
      <c r="GH129" s="168" t="str">
        <f t="shared" ca="1" si="385"/>
        <v>-</v>
      </c>
      <c r="GI129" s="168" t="str">
        <f t="shared" ca="1" si="385"/>
        <v>-</v>
      </c>
      <c r="GJ129" s="168" t="str">
        <f t="shared" ref="GJ129:GV129" ca="1" si="405">OFFSET(GJ$5,$B129,0)</f>
        <v>-</v>
      </c>
      <c r="GK129" s="168" t="str">
        <f t="shared" ca="1" si="405"/>
        <v>-</v>
      </c>
      <c r="GL129" s="168" t="str">
        <f t="shared" ca="1" si="405"/>
        <v>-</v>
      </c>
      <c r="GM129" s="168" t="str">
        <f t="shared" ca="1" si="405"/>
        <v>-</v>
      </c>
      <c r="GN129" s="168" t="str">
        <f t="shared" ca="1" si="405"/>
        <v>-</v>
      </c>
      <c r="GO129" s="168" t="str">
        <f t="shared" ca="1" si="405"/>
        <v>-</v>
      </c>
      <c r="GP129" s="168" t="str">
        <f t="shared" ca="1" si="405"/>
        <v>-</v>
      </c>
      <c r="GQ129" s="168" t="str">
        <f t="shared" ca="1" si="405"/>
        <v>-</v>
      </c>
      <c r="GR129" s="168" t="str">
        <f t="shared" ca="1" si="405"/>
        <v>-</v>
      </c>
      <c r="GS129" s="168">
        <f t="shared" ca="1" si="405"/>
        <v>500</v>
      </c>
      <c r="GT129" s="168">
        <f t="shared" ca="1" si="405"/>
        <v>500</v>
      </c>
      <c r="GU129" s="168" t="str">
        <f t="shared" ca="1" si="405"/>
        <v>-</v>
      </c>
      <c r="GV129" s="168" t="str">
        <f t="shared" ca="1" si="405"/>
        <v>-</v>
      </c>
      <c r="GW129" s="168" t="str">
        <f t="shared" ca="1" si="386"/>
        <v>-</v>
      </c>
      <c r="GX129" s="193" t="b">
        <v>1</v>
      </c>
      <c r="GY129" s="193">
        <v>0</v>
      </c>
      <c r="GZ129" s="193">
        <v>30</v>
      </c>
      <c r="HA129" s="193">
        <v>30</v>
      </c>
      <c r="HB129" s="193">
        <v>0</v>
      </c>
      <c r="HC129" s="193">
        <v>0</v>
      </c>
      <c r="HD129" s="193">
        <v>30</v>
      </c>
      <c r="HE129" s="193">
        <v>0</v>
      </c>
      <c r="HF129" s="193">
        <v>0</v>
      </c>
      <c r="HG129" s="193">
        <v>30</v>
      </c>
      <c r="HH129" s="193">
        <v>30</v>
      </c>
      <c r="HI129" s="193">
        <v>0</v>
      </c>
      <c r="HJ129" s="193">
        <v>0</v>
      </c>
      <c r="HK129" s="193">
        <v>0</v>
      </c>
      <c r="HL129" s="193">
        <v>0</v>
      </c>
      <c r="HM129" s="193">
        <v>0</v>
      </c>
      <c r="HN129" s="193">
        <v>131.36000000000001</v>
      </c>
      <c r="HO129" s="193">
        <v>0</v>
      </c>
      <c r="HP129" s="193">
        <v>131.36000000000001</v>
      </c>
      <c r="HQ129" s="193">
        <v>131.36000000000001</v>
      </c>
      <c r="HR129" s="193">
        <v>0</v>
      </c>
      <c r="HS129" s="193">
        <v>131.36000000000001</v>
      </c>
      <c r="HT129" s="193">
        <v>131.36000000000001</v>
      </c>
      <c r="HU129" s="193">
        <v>0</v>
      </c>
      <c r="HV129" s="193">
        <v>0</v>
      </c>
      <c r="HW129" s="193">
        <v>131.36000000000001</v>
      </c>
      <c r="HX129" s="193">
        <v>131.36000000000001</v>
      </c>
      <c r="HY129" s="193">
        <v>89.55</v>
      </c>
      <c r="HZ129" s="193">
        <v>131.36000000000001</v>
      </c>
      <c r="IA129" s="193">
        <v>89.55</v>
      </c>
      <c r="IB129" s="193">
        <v>150</v>
      </c>
      <c r="IC129" s="193">
        <v>150</v>
      </c>
      <c r="ID129" s="193">
        <v>0</v>
      </c>
      <c r="IE129" s="193">
        <v>0</v>
      </c>
      <c r="IF129" s="193">
        <v>150</v>
      </c>
      <c r="IG129" s="193">
        <v>0</v>
      </c>
      <c r="IH129" s="193">
        <v>0</v>
      </c>
      <c r="II129" s="193">
        <v>150</v>
      </c>
      <c r="IJ129" s="193">
        <v>150</v>
      </c>
      <c r="IK129" s="193">
        <v>0</v>
      </c>
      <c r="IL129" s="193">
        <v>0</v>
      </c>
      <c r="IM129" s="193">
        <v>0</v>
      </c>
      <c r="IN129" s="193">
        <v>0</v>
      </c>
      <c r="IO129" s="193">
        <v>0</v>
      </c>
      <c r="IP129" s="193">
        <v>0</v>
      </c>
      <c r="IQ129" s="193">
        <v>0</v>
      </c>
      <c r="IR129" s="193">
        <v>0</v>
      </c>
      <c r="IS129" s="193">
        <v>0</v>
      </c>
      <c r="IT129" s="193">
        <v>0</v>
      </c>
      <c r="IU129" s="193">
        <v>0</v>
      </c>
      <c r="IV129" s="193">
        <v>0</v>
      </c>
      <c r="IW129" s="193">
        <v>0</v>
      </c>
      <c r="IX129" s="193">
        <v>0</v>
      </c>
      <c r="IY129" s="193">
        <v>0</v>
      </c>
      <c r="IZ129" s="10"/>
      <c r="JA129" s="166">
        <f t="shared" ca="1" si="229"/>
        <v>4.4999999999999998E-2</v>
      </c>
      <c r="JB129" s="166">
        <f t="shared" ca="1" si="230"/>
        <v>4.4999999999999998E-2</v>
      </c>
      <c r="JC129" s="168">
        <f t="shared" ca="1" si="402"/>
        <v>1</v>
      </c>
      <c r="JD129" s="168">
        <f t="shared" ca="1" si="402"/>
        <v>0</v>
      </c>
      <c r="JE129" s="168">
        <f t="shared" ca="1" si="402"/>
        <v>1</v>
      </c>
      <c r="JF129" s="168">
        <f t="shared" ca="1" si="402"/>
        <v>1</v>
      </c>
      <c r="JG129" s="168">
        <f t="shared" ca="1" si="402"/>
        <v>0</v>
      </c>
      <c r="JH129" s="199">
        <v>50</v>
      </c>
      <c r="JI129" s="199">
        <v>50</v>
      </c>
      <c r="JJ129" s="199">
        <v>50</v>
      </c>
      <c r="JK129" s="199">
        <v>50</v>
      </c>
      <c r="JL129" s="166">
        <f t="shared" ca="1" si="299"/>
        <v>1</v>
      </c>
      <c r="JM129" s="166">
        <f t="shared" ca="1" si="300"/>
        <v>1</v>
      </c>
      <c r="JN129" s="166">
        <f t="shared" ca="1" si="301"/>
        <v>1</v>
      </c>
      <c r="JO129" s="166">
        <f t="shared" ref="JO129:JP131" ca="1" si="406">INDEX(i.GrainPrices_k,$Y129,JO$15)</f>
        <v>1</v>
      </c>
      <c r="JP129" s="166">
        <f t="shared" ca="1" si="406"/>
        <v>1</v>
      </c>
      <c r="JQ129" s="168">
        <f t="shared" ca="1" si="402"/>
        <v>1</v>
      </c>
      <c r="JR129" s="10"/>
      <c r="JS129" s="168">
        <f t="shared" ca="1" si="402"/>
        <v>1</v>
      </c>
      <c r="JT129" s="166">
        <f t="shared" ca="1" si="233"/>
        <v>0.85</v>
      </c>
      <c r="JU129" s="168">
        <f t="shared" ca="1" si="402"/>
        <v>1</v>
      </c>
      <c r="JV129" s="168">
        <f t="shared" ca="1" si="402"/>
        <v>1</v>
      </c>
      <c r="JW129" s="168">
        <f t="shared" ca="1" si="402"/>
        <v>1</v>
      </c>
      <c r="JX129" s="168">
        <f t="shared" ca="1" si="402"/>
        <v>1</v>
      </c>
      <c r="JY129" s="168">
        <f t="shared" ca="1" si="402"/>
        <v>1</v>
      </c>
      <c r="JZ129" s="168">
        <f t="shared" ca="1" si="402"/>
        <v>1</v>
      </c>
      <c r="KA129" s="166">
        <f t="shared" ca="1" si="234"/>
        <v>0.85</v>
      </c>
      <c r="KB129" s="166">
        <f t="shared" ca="1" si="235"/>
        <v>1</v>
      </c>
      <c r="KC129" s="166">
        <f t="shared" ca="1" si="236"/>
        <v>1</v>
      </c>
      <c r="KD129" s="166" t="str">
        <f t="shared" ca="1" si="237"/>
        <v>-</v>
      </c>
      <c r="KE129" s="166" t="str">
        <f t="shared" ca="1" si="238"/>
        <v>-</v>
      </c>
      <c r="KF129" s="166" t="str">
        <f t="shared" ca="1" si="239"/>
        <v>-</v>
      </c>
      <c r="KG129" s="166" t="b">
        <f t="shared" ca="1" si="240"/>
        <v>0</v>
      </c>
      <c r="KH129" s="168">
        <f t="shared" ca="1" si="402"/>
        <v>0</v>
      </c>
      <c r="KI129" s="27">
        <v>0</v>
      </c>
    </row>
    <row r="130" spans="1:295" s="148" customFormat="1" outlineLevel="1">
      <c r="A130" s="126">
        <f t="shared" si="350"/>
        <v>125</v>
      </c>
      <c r="B130" s="126">
        <f t="shared" si="292"/>
        <v>13</v>
      </c>
      <c r="C130" s="148">
        <v>105</v>
      </c>
      <c r="D130" s="148" t="s">
        <v>884</v>
      </c>
      <c r="E130" s="148" t="b">
        <v>1</v>
      </c>
      <c r="F130" s="148" t="b">
        <v>0</v>
      </c>
      <c r="G130" s="148" t="b">
        <f t="shared" si="365"/>
        <v>1</v>
      </c>
      <c r="H130" s="144">
        <v>3</v>
      </c>
      <c r="I130" s="32">
        <v>2</v>
      </c>
      <c r="J130" s="144">
        <f t="shared" ca="1" si="392"/>
        <v>1</v>
      </c>
      <c r="K130" s="144">
        <f t="shared" ca="1" si="392"/>
        <v>1</v>
      </c>
      <c r="L130" s="144">
        <f t="shared" ca="1" si="392"/>
        <v>1</v>
      </c>
      <c r="M130" s="144">
        <f t="shared" ca="1" si="392"/>
        <v>1</v>
      </c>
      <c r="N130" s="144">
        <f t="shared" ca="1" si="392"/>
        <v>1</v>
      </c>
      <c r="O130" s="144">
        <f t="shared" ca="1" si="392"/>
        <v>1</v>
      </c>
      <c r="P130" s="144">
        <f t="shared" ca="1" si="392"/>
        <v>1</v>
      </c>
      <c r="Q130" s="144">
        <f t="shared" ca="1" si="392"/>
        <v>1</v>
      </c>
      <c r="R130" s="144">
        <f t="shared" ca="1" si="392"/>
        <v>2</v>
      </c>
      <c r="S130" s="144">
        <f t="shared" ca="1" si="392"/>
        <v>1</v>
      </c>
      <c r="T130" s="144">
        <f t="shared" ca="1" si="392"/>
        <v>2</v>
      </c>
      <c r="U130" s="144">
        <f t="shared" ca="1" si="392"/>
        <v>1</v>
      </c>
      <c r="V130" s="144">
        <f t="shared" ca="1" si="392"/>
        <v>1</v>
      </c>
      <c r="W130" s="144">
        <f t="shared" ca="1" si="392"/>
        <v>1</v>
      </c>
      <c r="X130" s="144">
        <f t="shared" ca="1" si="392"/>
        <v>1</v>
      </c>
      <c r="Y130" s="144">
        <f t="shared" ca="1" si="392"/>
        <v>1</v>
      </c>
      <c r="AA130" s="162" t="str" cm="1">
        <f t="array" aca="1" ref="AA130" ca="1">TEXT(LEFT(OFFSET(AA130,-1,0),5)+1,"00000")&amp;MID(OFFSET(AA130,-1,0),6,FIND(" ",OFFSET(AA130,-1,0),7)-5)
&amp;INDEX(DataMaster!$B$10:$B$12,$I130)&amp;IF($J130=1,""," Risk"&amp;INDEX(i.risk_aversion,$J130,1))&amp;IF($K130=1,""," REV"&amp;INDEX(DataMaster!$B$54:$B$58,$K130))&amp;IF($L130=1,""," Minroe"&amp;INDEX(minroe,$L130))&amp;IF($M130=1,""," Overdraw"&amp;INDEX(overdraw,$M130))
&amp;IF($N130=1,""," Mach"&amp;INDEX(i.mach_option,$N130))
&amp;IF($O130=1,""," Interest"&amp;INDEX(i.interest_rate,$O130))&amp;IF($P130=1,""," Opp cost"&amp;INDEX(i.opp_cost_capital,$P130))&amp;IF($Q130=1,""," Casual_ub"&amp;INDEX(i.casual_ub,$Q130))&amp;IF($R130=1,""," Cropgraze"&amp;INDEX(i.cropgraze_inc,$R130))
&amp;IF($S130=1,""," Yield"&amp;INDEX(i.all_rot_yield,$S130))&amp;IF($T130=1,""," Pasture"&amp;INDEX(i.pasture_prod,$T130))&amp;IF($U130=1,""," Scan"&amp;INDEX(i.scan,$U130))
&amp;IF($JL130=1,""," WP"&amp;TEXT($JL130*100,"000p"))&amp;IF($JM130=1,""," MP"&amp;TEXT($JM130*100,"000p"))&amp;IF($JN130=1,""," GP"&amp;TEXT($JN130*100,"000p"))&amp;IF($JO130=1,""," Can"&amp;TEXT($JO130*100,"000p"))
&amp;" (F"&amp;3+IFERROR(1*$CH130,0)+IFERROR(1*$CI130,0)&amp;3-IFERROR(1*NOT($CK130),0)&amp;"N"&amp;$CP130&amp;$CQ130&amp;")"
&amp;IFERROR(" pas%"&amp;FK130/2130*100,"")&amp;IFERROR(" SR "&amp;FM130/1,"")&amp;IFERROR(" Sup "&amp;FN130/1,"")&amp;IF(JH130=50," 50 percentile prices","")&amp;IFERROR(" Min_sale_age_"&amp;GV130/1,"")&amp;IF($GX130=TRUE," Rot_constrained","")</f>
        <v>613080032 DSP CropgrazeFALSE Pasture0.85 (F33N11) Sup 75 50 percentile prices Rot_constrained</v>
      </c>
      <c r="AB130" s="10" t="str">
        <f ca="1">IF(COUNTIF(AA$5:AA130,AA130)=1,"-","Dup")</f>
        <v>-</v>
      </c>
      <c r="AC130" s="10"/>
      <c r="AD130" s="167" t="b">
        <v>0</v>
      </c>
      <c r="AE130" s="167" t="b">
        <v>0</v>
      </c>
      <c r="AF130" s="167" t="b">
        <v>0</v>
      </c>
      <c r="AG130" s="167" t="b">
        <v>0</v>
      </c>
      <c r="AH130" s="167" t="b">
        <v>0</v>
      </c>
      <c r="AI130" s="167" t="b">
        <v>1</v>
      </c>
      <c r="AJ130" s="10"/>
      <c r="AK130" s="166" t="b">
        <f t="shared" si="399"/>
        <v>0</v>
      </c>
      <c r="AL130" s="166" t="str">
        <f t="shared" si="399"/>
        <v>-</v>
      </c>
      <c r="AM130" s="166" t="b">
        <f t="shared" si="399"/>
        <v>0</v>
      </c>
      <c r="AN130" s="166" t="b">
        <f t="shared" si="399"/>
        <v>1</v>
      </c>
      <c r="AO130" s="166" t="b">
        <f t="shared" si="399"/>
        <v>0</v>
      </c>
      <c r="AP130" s="166" t="b">
        <f t="shared" si="399"/>
        <v>0</v>
      </c>
      <c r="AQ130" s="166">
        <f t="shared" ca="1" si="215"/>
        <v>0</v>
      </c>
      <c r="AR130" s="166" t="b">
        <f t="shared" ca="1" si="371"/>
        <v>0</v>
      </c>
      <c r="AS130" s="166" t="b">
        <f t="shared" ca="1" si="371"/>
        <v>0</v>
      </c>
      <c r="AT130" s="166" t="str">
        <f t="shared" ca="1" si="371"/>
        <v>-</v>
      </c>
      <c r="AU130" s="166" t="str">
        <f t="shared" ca="1" si="371"/>
        <v>-</v>
      </c>
      <c r="AV130" s="166" t="str">
        <f t="shared" ca="1" si="371"/>
        <v>-</v>
      </c>
      <c r="AW130" s="10"/>
      <c r="AX130" s="166" t="b">
        <f t="shared" si="217"/>
        <v>1</v>
      </c>
      <c r="AY130" s="168" t="b">
        <f t="shared" ca="1" si="391"/>
        <v>1</v>
      </c>
      <c r="AZ130" s="168" t="b">
        <f t="shared" ca="1" si="391"/>
        <v>1</v>
      </c>
      <c r="BA130" s="167">
        <f t="shared" si="261"/>
        <v>3208</v>
      </c>
      <c r="BB130" s="168" t="str">
        <f t="shared" ca="1" si="391"/>
        <v>-</v>
      </c>
      <c r="BC130" s="168" t="str">
        <f t="shared" ca="1" si="391"/>
        <v>-</v>
      </c>
      <c r="BD130" s="168" t="str">
        <f t="shared" ca="1" si="391"/>
        <v>-</v>
      </c>
      <c r="BE130" s="168" t="str">
        <f t="shared" ca="1" si="391"/>
        <v>-</v>
      </c>
      <c r="BF130" s="168" t="str">
        <f t="shared" ca="1" si="391"/>
        <v>-</v>
      </c>
      <c r="BG130" s="168">
        <f t="shared" ca="1" si="391"/>
        <v>1</v>
      </c>
      <c r="BH130" s="168">
        <f t="shared" ca="1" si="391"/>
        <v>1</v>
      </c>
      <c r="BI130" s="168" t="str">
        <f t="shared" ca="1" si="391"/>
        <v>-</v>
      </c>
      <c r="BJ130" s="168" t="str">
        <f t="shared" ca="1" si="391"/>
        <v>-</v>
      </c>
      <c r="BK130" s="10"/>
      <c r="BL130" s="168" t="str">
        <f t="shared" ca="1" si="391"/>
        <v>-</v>
      </c>
      <c r="BM130" s="168" t="str">
        <f t="shared" ca="1" si="391"/>
        <v>-</v>
      </c>
      <c r="BN130" s="168" t="str">
        <f t="shared" ca="1" si="391"/>
        <v>-</v>
      </c>
      <c r="BO130" s="168" t="str">
        <f t="shared" ca="1" si="391"/>
        <v>-</v>
      </c>
      <c r="BP130" s="168" t="str">
        <f t="shared" ca="1" si="391"/>
        <v>-</v>
      </c>
      <c r="BQ130" s="168" t="str">
        <f t="shared" ca="1" si="391"/>
        <v>-</v>
      </c>
      <c r="BR130" s="168" t="str">
        <f t="shared" ca="1" si="391"/>
        <v>-</v>
      </c>
      <c r="BS130" s="168" t="str">
        <f t="shared" ca="1" si="391"/>
        <v>-</v>
      </c>
      <c r="BT130" s="168" t="str">
        <f t="shared" ca="1" si="391"/>
        <v>-</v>
      </c>
      <c r="BU130" s="168" t="str">
        <f t="shared" ca="1" si="391"/>
        <v>-</v>
      </c>
      <c r="BV130" s="168" t="str">
        <f t="shared" ca="1" si="391"/>
        <v>-</v>
      </c>
      <c r="BW130" s="166" t="str" cm="1">
        <f t="array" aca="1" ref="BW130" ca="1">INDEX(i.rev,$K130,BW$15)</f>
        <v>-</v>
      </c>
      <c r="BX130" s="166" t="str" cm="1">
        <f t="array" aca="1" ref="BX130" ca="1">INDEX(i.rev,$K130,BX$15)</f>
        <v>-</v>
      </c>
      <c r="BY130" s="166" t="str" cm="1">
        <f t="array" aca="1" ref="BY130" ca="1">INDEX(i.rev,$K130,BY$15)</f>
        <v>-</v>
      </c>
      <c r="BZ130" s="166" t="str" cm="1">
        <f t="array" aca="1" ref="BZ130" ca="1">INDEX(i.rev,$K130,BZ$15)</f>
        <v>-</v>
      </c>
      <c r="CA130" s="166" t="str" cm="1">
        <f t="array" aca="1" ref="CA130" ca="1">INDEX(i.rev,$K130,CA$15)</f>
        <v>-</v>
      </c>
      <c r="CB130" s="166" t="str" cm="1">
        <f t="array" aca="1" ref="CB130" ca="1">INDEX(i.rev,$K130,CB$15)</f>
        <v>-</v>
      </c>
      <c r="CC130" s="166" t="str" cm="1">
        <f t="array" aca="1" ref="CC130" ca="1">INDEX(i.rev,$K130,CC$15)</f>
        <v>-</v>
      </c>
      <c r="CD130" s="166" t="str" cm="1">
        <f t="array" aca="1" ref="CD130" ca="1">INDEX(i.rev,$K130,CD$15)</f>
        <v>-</v>
      </c>
      <c r="CE130" s="166" t="str" cm="1">
        <f t="array" aca="1" ref="CE130" ca="1">INDEX(i.rev,$K130,CE$15)</f>
        <v>-</v>
      </c>
      <c r="CF130" s="166" t="str" cm="1">
        <f t="array" aca="1" ref="CF130" ca="1">INDEX(i.rev,$K130,CF$15)</f>
        <v>-</v>
      </c>
      <c r="CG130" s="10"/>
      <c r="CH130" s="168" t="str">
        <f t="shared" ca="1" si="387"/>
        <v>-</v>
      </c>
      <c r="CI130" s="168" t="str">
        <f t="shared" ca="1" si="387"/>
        <v>-</v>
      </c>
      <c r="CJ130" s="168" t="str">
        <f t="shared" ca="1" si="387"/>
        <v>-</v>
      </c>
      <c r="CK130" s="168" t="str">
        <f t="shared" ca="1" si="387"/>
        <v>-</v>
      </c>
      <c r="CL130" s="168" t="str">
        <f t="shared" ca="1" si="387"/>
        <v>-</v>
      </c>
      <c r="CM130" s="168" t="str">
        <f t="shared" ca="1" si="387"/>
        <v>-</v>
      </c>
      <c r="CN130" s="168" t="str">
        <f t="shared" ca="1" si="387"/>
        <v>-</v>
      </c>
      <c r="CO130" s="168" t="str">
        <f t="shared" ca="1" si="387"/>
        <v>-</v>
      </c>
      <c r="CP130" s="168">
        <f t="shared" ca="1" si="387"/>
        <v>1</v>
      </c>
      <c r="CQ130" s="168">
        <f t="shared" ca="1" si="387"/>
        <v>1</v>
      </c>
      <c r="CR130" s="168">
        <f t="shared" ca="1" si="387"/>
        <v>0</v>
      </c>
      <c r="CS130" s="168" t="str">
        <f t="shared" ca="1" si="387"/>
        <v>-</v>
      </c>
      <c r="CT130" s="168" t="str">
        <f t="shared" ca="1" si="387"/>
        <v>-</v>
      </c>
      <c r="CU130" s="168" t="str">
        <f t="shared" ca="1" si="387"/>
        <v>-</v>
      </c>
      <c r="CV130" s="168" t="str">
        <f t="shared" ca="1" si="387"/>
        <v>-</v>
      </c>
      <c r="CW130" s="168" t="str">
        <f t="shared" ref="CW130:DL131" ca="1" si="407">OFFSET(CW$5,$B130,0)</f>
        <v>-</v>
      </c>
      <c r="CX130" s="168" t="str">
        <f t="shared" ca="1" si="407"/>
        <v>-</v>
      </c>
      <c r="CY130" s="168" t="str">
        <f t="shared" ca="1" si="407"/>
        <v>-</v>
      </c>
      <c r="CZ130" s="168">
        <f t="shared" ca="1" si="407"/>
        <v>0</v>
      </c>
      <c r="DA130" s="168" t="str">
        <f t="shared" ca="1" si="407"/>
        <v>-</v>
      </c>
      <c r="DB130" s="168" t="str">
        <f t="shared" ca="1" si="407"/>
        <v>-</v>
      </c>
      <c r="DC130" s="168" t="str">
        <f t="shared" ca="1" si="407"/>
        <v>-</v>
      </c>
      <c r="DD130" s="168" t="str">
        <f t="shared" ca="1" si="407"/>
        <v>-</v>
      </c>
      <c r="DE130" s="168" t="str">
        <f t="shared" ca="1" si="407"/>
        <v>-</v>
      </c>
      <c r="DF130" s="168">
        <f t="shared" ca="1" si="407"/>
        <v>0</v>
      </c>
      <c r="DG130" s="168">
        <f t="shared" ca="1" si="407"/>
        <v>0</v>
      </c>
      <c r="DH130" s="168">
        <f t="shared" ca="1" si="407"/>
        <v>0</v>
      </c>
      <c r="DI130" s="168">
        <f t="shared" ca="1" si="407"/>
        <v>0</v>
      </c>
      <c r="DJ130" s="168">
        <f t="shared" ca="1" si="407"/>
        <v>0</v>
      </c>
      <c r="DK130" s="168">
        <f t="shared" ca="1" si="407"/>
        <v>0</v>
      </c>
      <c r="DL130" s="168">
        <f t="shared" ca="1" si="407"/>
        <v>0</v>
      </c>
      <c r="DM130" s="168" t="str">
        <f t="shared" ca="1" si="397"/>
        <v>-</v>
      </c>
      <c r="DN130" s="168" t="str">
        <f t="shared" ca="1" si="397"/>
        <v>-</v>
      </c>
      <c r="DO130" s="168" t="str">
        <f t="shared" ca="1" si="397"/>
        <v>-</v>
      </c>
      <c r="DP130" s="168" t="str">
        <f t="shared" ca="1" si="397"/>
        <v>-</v>
      </c>
      <c r="DQ130" s="168" t="str">
        <f t="shared" ca="1" si="397"/>
        <v>-</v>
      </c>
      <c r="DR130" s="168" t="str">
        <f t="shared" ca="1" si="397"/>
        <v>-</v>
      </c>
      <c r="DS130" s="168" t="str">
        <f t="shared" ca="1" si="397"/>
        <v>-</v>
      </c>
      <c r="DT130" s="168" t="str">
        <f t="shared" ca="1" si="397"/>
        <v>-</v>
      </c>
      <c r="DU130" s="168" t="str">
        <f t="shared" ca="1" si="397"/>
        <v>-</v>
      </c>
      <c r="DV130" s="168" t="str">
        <f t="shared" ca="1" si="397"/>
        <v>-</v>
      </c>
      <c r="DW130" s="168" t="str">
        <f t="shared" ca="1" si="397"/>
        <v>-</v>
      </c>
      <c r="DX130" s="10"/>
      <c r="DY130" s="168">
        <f t="shared" ca="1" si="397"/>
        <v>1</v>
      </c>
      <c r="DZ130" s="168" t="str">
        <f t="shared" ca="1" si="397"/>
        <v>-</v>
      </c>
      <c r="EA130" s="168" t="str">
        <f t="shared" ca="1" si="397"/>
        <v>-</v>
      </c>
      <c r="EB130" s="168" t="str">
        <f t="shared" ca="1" si="397"/>
        <v>-</v>
      </c>
      <c r="EC130" s="168" t="str">
        <f t="shared" ca="1" si="397"/>
        <v>-</v>
      </c>
      <c r="ED130" s="168" t="b">
        <f t="shared" ca="1" si="397"/>
        <v>0</v>
      </c>
      <c r="EE130" s="168" t="str">
        <f t="shared" ca="1" si="397"/>
        <v>-</v>
      </c>
      <c r="EF130" s="168">
        <f t="shared" ca="1" si="397"/>
        <v>0</v>
      </c>
      <c r="EG130" s="168" t="str">
        <f t="shared" ca="1" si="396"/>
        <v>-</v>
      </c>
      <c r="EH130" s="166" cm="1">
        <f t="array" aca="1" ref="EH130" ca="1">INDEX(i.rev,$K130,EH$15)</f>
        <v>1</v>
      </c>
      <c r="EI130" s="168">
        <f t="shared" ca="1" si="395"/>
        <v>0</v>
      </c>
      <c r="EJ130" s="168">
        <f t="shared" ca="1" si="395"/>
        <v>1</v>
      </c>
      <c r="EK130" s="168">
        <f t="shared" ca="1" si="395"/>
        <v>0</v>
      </c>
      <c r="EL130" s="168">
        <f t="shared" ca="1" si="395"/>
        <v>1</v>
      </c>
      <c r="EM130" s="168">
        <f t="shared" ca="1" si="395"/>
        <v>1</v>
      </c>
      <c r="EN130" s="168">
        <f t="shared" ca="1" si="395"/>
        <v>1</v>
      </c>
      <c r="EO130" s="168">
        <f t="shared" ca="1" si="395"/>
        <v>0</v>
      </c>
      <c r="EP130" s="168">
        <f t="shared" ca="1" si="395"/>
        <v>0</v>
      </c>
      <c r="EQ130" s="168">
        <f t="shared" ca="1" si="395"/>
        <v>0</v>
      </c>
      <c r="ER130" s="168">
        <f t="shared" ca="1" si="395"/>
        <v>0</v>
      </c>
      <c r="ES130" s="168">
        <f t="shared" ca="1" si="395"/>
        <v>0</v>
      </c>
      <c r="ET130" s="168">
        <f t="shared" ca="1" si="395"/>
        <v>0</v>
      </c>
      <c r="EU130" s="168">
        <f t="shared" ca="1" si="395"/>
        <v>0</v>
      </c>
      <c r="EV130" s="168">
        <f t="shared" ca="1" si="395"/>
        <v>0</v>
      </c>
      <c r="EW130" s="168">
        <f t="shared" ca="1" si="395"/>
        <v>0</v>
      </c>
      <c r="EX130" s="168">
        <f t="shared" ca="1" si="395"/>
        <v>0</v>
      </c>
      <c r="EY130" s="166" cm="1">
        <f t="array" aca="1" ref="EY130" ca="1">INDEX(i.rev,$K130,EY$15)</f>
        <v>0</v>
      </c>
      <c r="EZ130" s="168">
        <f t="shared" ca="1" si="297"/>
        <v>0</v>
      </c>
      <c r="FA130" s="166" cm="1">
        <f t="array" aca="1" ref="FA130" ca="1">INDEX(i.rev,$K130,FA$15)</f>
        <v>1</v>
      </c>
      <c r="FB130" s="168">
        <f t="shared" ca="1" si="388"/>
        <v>0</v>
      </c>
      <c r="FC130" s="168">
        <f t="shared" ca="1" si="388"/>
        <v>0</v>
      </c>
      <c r="FD130" s="168">
        <f t="shared" ca="1" si="388"/>
        <v>0</v>
      </c>
      <c r="FE130" s="168">
        <f t="shared" ca="1" si="388"/>
        <v>0</v>
      </c>
      <c r="FF130" s="168">
        <f t="shared" ca="1" si="388"/>
        <v>0</v>
      </c>
      <c r="FG130" s="168">
        <f t="shared" ca="1" si="388"/>
        <v>0</v>
      </c>
      <c r="FH130" s="168">
        <f t="shared" ca="1" si="388"/>
        <v>0</v>
      </c>
      <c r="FI130" s="10">
        <f t="shared" si="400"/>
        <v>0.75</v>
      </c>
      <c r="FJ130" s="168" t="str">
        <f t="shared" ca="1" si="363"/>
        <v>-</v>
      </c>
      <c r="FK130" s="168" t="str">
        <f t="shared" ca="1" si="363"/>
        <v>-</v>
      </c>
      <c r="FL130" s="168" t="str">
        <f t="shared" ca="1" si="363"/>
        <v>-</v>
      </c>
      <c r="FM130" s="168" t="str">
        <f t="shared" ca="1" si="363"/>
        <v>-</v>
      </c>
      <c r="FN130" s="166">
        <f t="shared" si="376"/>
        <v>75</v>
      </c>
      <c r="FO130" s="166" t="b">
        <f t="shared" si="374"/>
        <v>0</v>
      </c>
      <c r="FP130" s="166" t="b">
        <f t="shared" si="374"/>
        <v>0</v>
      </c>
      <c r="FQ130" s="166" t="b">
        <f t="shared" si="374"/>
        <v>1</v>
      </c>
      <c r="FR130" s="168">
        <f t="shared" ca="1" si="388"/>
        <v>0</v>
      </c>
      <c r="FS130" s="166">
        <f t="shared" ca="1" si="404"/>
        <v>1</v>
      </c>
      <c r="FT130" s="166">
        <f t="shared" ca="1" si="404"/>
        <v>1</v>
      </c>
      <c r="FU130" s="168" t="str">
        <f t="shared" ref="FU130:GV131" ca="1" si="408">OFFSET(FU$5,$B130,0)</f>
        <v>-</v>
      </c>
      <c r="FV130" s="168" t="str">
        <f t="shared" ca="1" si="408"/>
        <v>-</v>
      </c>
      <c r="FW130" s="168" t="str">
        <f t="shared" ca="1" si="408"/>
        <v>-</v>
      </c>
      <c r="FX130" s="168" t="str">
        <f t="shared" ca="1" si="408"/>
        <v>-</v>
      </c>
      <c r="FY130" s="168" t="str">
        <f t="shared" ca="1" si="408"/>
        <v>-</v>
      </c>
      <c r="FZ130" s="168" t="str">
        <f t="shared" ca="1" si="408"/>
        <v>-</v>
      </c>
      <c r="GA130" s="168" t="str">
        <f t="shared" ca="1" si="408"/>
        <v>-</v>
      </c>
      <c r="GB130" s="168" t="str">
        <f t="shared" ca="1" si="408"/>
        <v>-</v>
      </c>
      <c r="GC130" s="168" t="str">
        <f t="shared" ca="1" si="408"/>
        <v>-</v>
      </c>
      <c r="GD130" s="168" t="b">
        <f t="shared" ca="1" si="408"/>
        <v>1</v>
      </c>
      <c r="GE130" s="168" t="str">
        <f t="shared" ca="1" si="408"/>
        <v>-</v>
      </c>
      <c r="GF130" s="168" t="str">
        <f t="shared" ca="1" si="408"/>
        <v>-</v>
      </c>
      <c r="GG130" s="168" t="str">
        <f t="shared" ca="1" si="408"/>
        <v>-</v>
      </c>
      <c r="GH130" s="168" t="str">
        <f t="shared" ca="1" si="408"/>
        <v>-</v>
      </c>
      <c r="GI130" s="168" t="str">
        <f t="shared" ca="1" si="408"/>
        <v>-</v>
      </c>
      <c r="GJ130" s="168" t="str">
        <f t="shared" ca="1" si="408"/>
        <v>-</v>
      </c>
      <c r="GK130" s="168" t="str">
        <f t="shared" ca="1" si="408"/>
        <v>-</v>
      </c>
      <c r="GL130" s="168" t="str">
        <f t="shared" ca="1" si="408"/>
        <v>-</v>
      </c>
      <c r="GM130" s="168" t="str">
        <f t="shared" ca="1" si="408"/>
        <v>-</v>
      </c>
      <c r="GN130" s="168" t="str">
        <f t="shared" ca="1" si="408"/>
        <v>-</v>
      </c>
      <c r="GO130" s="168" t="str">
        <f t="shared" ca="1" si="408"/>
        <v>-</v>
      </c>
      <c r="GP130" s="168" t="str">
        <f t="shared" ca="1" si="408"/>
        <v>-</v>
      </c>
      <c r="GQ130" s="168" t="str">
        <f t="shared" ca="1" si="408"/>
        <v>-</v>
      </c>
      <c r="GR130" s="168" t="str">
        <f t="shared" ca="1" si="408"/>
        <v>-</v>
      </c>
      <c r="GS130" s="168">
        <f t="shared" ca="1" si="408"/>
        <v>500</v>
      </c>
      <c r="GT130" s="168">
        <f t="shared" ca="1" si="408"/>
        <v>500</v>
      </c>
      <c r="GU130" s="168" t="str">
        <f t="shared" ca="1" si="408"/>
        <v>-</v>
      </c>
      <c r="GV130" s="168" t="str">
        <f t="shared" ca="1" si="408"/>
        <v>-</v>
      </c>
      <c r="GW130" s="168" t="str">
        <f t="shared" ca="1" si="386"/>
        <v>-</v>
      </c>
      <c r="GX130" s="193" t="b">
        <v>1</v>
      </c>
      <c r="GY130" s="193">
        <v>0</v>
      </c>
      <c r="GZ130" s="193">
        <v>30</v>
      </c>
      <c r="HA130" s="193">
        <v>30</v>
      </c>
      <c r="HB130" s="193">
        <v>0</v>
      </c>
      <c r="HC130" s="193">
        <v>0</v>
      </c>
      <c r="HD130" s="193">
        <v>30</v>
      </c>
      <c r="HE130" s="193">
        <v>0</v>
      </c>
      <c r="HF130" s="193">
        <v>0</v>
      </c>
      <c r="HG130" s="193">
        <v>30</v>
      </c>
      <c r="HH130" s="193">
        <v>30</v>
      </c>
      <c r="HI130" s="193">
        <v>0</v>
      </c>
      <c r="HJ130" s="193">
        <v>0</v>
      </c>
      <c r="HK130" s="193">
        <v>0</v>
      </c>
      <c r="HL130" s="193">
        <v>0</v>
      </c>
      <c r="HM130" s="193">
        <v>0</v>
      </c>
      <c r="HN130" s="193">
        <v>131.36000000000001</v>
      </c>
      <c r="HO130" s="193">
        <v>0</v>
      </c>
      <c r="HP130" s="193">
        <v>131.36000000000001</v>
      </c>
      <c r="HQ130" s="193">
        <v>131.36000000000001</v>
      </c>
      <c r="HR130" s="193">
        <v>0</v>
      </c>
      <c r="HS130" s="193">
        <v>131.36000000000001</v>
      </c>
      <c r="HT130" s="193">
        <v>131.36000000000001</v>
      </c>
      <c r="HU130" s="193">
        <v>0</v>
      </c>
      <c r="HV130" s="193">
        <v>0</v>
      </c>
      <c r="HW130" s="193">
        <v>131.36000000000001</v>
      </c>
      <c r="HX130" s="193">
        <v>131.36000000000001</v>
      </c>
      <c r="HY130" s="193">
        <v>89.55</v>
      </c>
      <c r="HZ130" s="193">
        <v>131.36000000000001</v>
      </c>
      <c r="IA130" s="193">
        <v>89.55</v>
      </c>
      <c r="IB130" s="193">
        <v>150</v>
      </c>
      <c r="IC130" s="193">
        <v>150</v>
      </c>
      <c r="ID130" s="193">
        <v>0</v>
      </c>
      <c r="IE130" s="193">
        <v>0</v>
      </c>
      <c r="IF130" s="193">
        <v>150</v>
      </c>
      <c r="IG130" s="193">
        <v>0</v>
      </c>
      <c r="IH130" s="193">
        <v>0</v>
      </c>
      <c r="II130" s="193">
        <v>150</v>
      </c>
      <c r="IJ130" s="193">
        <v>150</v>
      </c>
      <c r="IK130" s="193">
        <v>0</v>
      </c>
      <c r="IL130" s="193">
        <v>0</v>
      </c>
      <c r="IM130" s="193">
        <v>0</v>
      </c>
      <c r="IN130" s="193">
        <v>0</v>
      </c>
      <c r="IO130" s="193">
        <v>0</v>
      </c>
      <c r="IP130" s="193">
        <v>0</v>
      </c>
      <c r="IQ130" s="193">
        <v>0</v>
      </c>
      <c r="IR130" s="193">
        <v>0</v>
      </c>
      <c r="IS130" s="193">
        <v>0</v>
      </c>
      <c r="IT130" s="193">
        <v>0</v>
      </c>
      <c r="IU130" s="193">
        <v>0</v>
      </c>
      <c r="IV130" s="193">
        <v>0</v>
      </c>
      <c r="IW130" s="193">
        <v>0</v>
      </c>
      <c r="IX130" s="193">
        <v>0</v>
      </c>
      <c r="IY130" s="193">
        <v>0</v>
      </c>
      <c r="IZ130" s="10"/>
      <c r="JA130" s="166">
        <f t="shared" ca="1" si="229"/>
        <v>4.4999999999999998E-2</v>
      </c>
      <c r="JB130" s="166">
        <f t="shared" ca="1" si="230"/>
        <v>4.4999999999999998E-2</v>
      </c>
      <c r="JC130" s="168">
        <f t="shared" ca="1" si="402"/>
        <v>1</v>
      </c>
      <c r="JD130" s="168">
        <f t="shared" ca="1" si="402"/>
        <v>0</v>
      </c>
      <c r="JE130" s="168">
        <f t="shared" ca="1" si="402"/>
        <v>1</v>
      </c>
      <c r="JF130" s="168">
        <f t="shared" ca="1" si="402"/>
        <v>1</v>
      </c>
      <c r="JG130" s="168">
        <f t="shared" ca="1" si="402"/>
        <v>0</v>
      </c>
      <c r="JH130" s="199">
        <v>50</v>
      </c>
      <c r="JI130" s="199">
        <v>50</v>
      </c>
      <c r="JJ130" s="199">
        <v>50</v>
      </c>
      <c r="JK130" s="199">
        <v>50</v>
      </c>
      <c r="JL130" s="166">
        <f t="shared" ca="1" si="299"/>
        <v>1</v>
      </c>
      <c r="JM130" s="166">
        <f t="shared" ca="1" si="300"/>
        <v>1</v>
      </c>
      <c r="JN130" s="166">
        <f t="shared" ca="1" si="301"/>
        <v>1</v>
      </c>
      <c r="JO130" s="166">
        <f t="shared" ca="1" si="406"/>
        <v>1</v>
      </c>
      <c r="JP130" s="166">
        <f t="shared" ca="1" si="406"/>
        <v>1</v>
      </c>
      <c r="JQ130" s="168">
        <f t="shared" ca="1" si="402"/>
        <v>1</v>
      </c>
      <c r="JR130" s="10"/>
      <c r="JS130" s="168">
        <f t="shared" ca="1" si="402"/>
        <v>1</v>
      </c>
      <c r="JT130" s="166">
        <f t="shared" ca="1" si="233"/>
        <v>0.85</v>
      </c>
      <c r="JU130" s="168">
        <f t="shared" ca="1" si="402"/>
        <v>1</v>
      </c>
      <c r="JV130" s="168">
        <f t="shared" ca="1" si="402"/>
        <v>1</v>
      </c>
      <c r="JW130" s="168">
        <f t="shared" ca="1" si="402"/>
        <v>1</v>
      </c>
      <c r="JX130" s="168">
        <f t="shared" ca="1" si="402"/>
        <v>1</v>
      </c>
      <c r="JY130" s="168">
        <f t="shared" ca="1" si="402"/>
        <v>1</v>
      </c>
      <c r="JZ130" s="168">
        <f t="shared" ca="1" si="402"/>
        <v>1</v>
      </c>
      <c r="KA130" s="166">
        <f t="shared" ca="1" si="234"/>
        <v>0.85</v>
      </c>
      <c r="KB130" s="166">
        <f t="shared" ca="1" si="235"/>
        <v>1</v>
      </c>
      <c r="KC130" s="166">
        <f t="shared" ca="1" si="236"/>
        <v>1</v>
      </c>
      <c r="KD130" s="166" t="str">
        <f t="shared" ca="1" si="237"/>
        <v>-</v>
      </c>
      <c r="KE130" s="166" t="str">
        <f t="shared" ca="1" si="238"/>
        <v>-</v>
      </c>
      <c r="KF130" s="166" t="str">
        <f t="shared" ca="1" si="239"/>
        <v>-</v>
      </c>
      <c r="KG130" s="166" t="b">
        <f t="shared" ca="1" si="240"/>
        <v>0</v>
      </c>
      <c r="KH130" s="168">
        <f t="shared" ca="1" si="402"/>
        <v>0</v>
      </c>
      <c r="KI130" s="27">
        <v>0</v>
      </c>
    </row>
    <row r="131" spans="1:295" s="148" customFormat="1" outlineLevel="1">
      <c r="A131" s="126">
        <f t="shared" si="350"/>
        <v>126</v>
      </c>
      <c r="B131" s="126">
        <f t="shared" si="292"/>
        <v>13</v>
      </c>
      <c r="C131" s="148">
        <v>105</v>
      </c>
      <c r="D131" s="148" t="s">
        <v>884</v>
      </c>
      <c r="E131" s="148" t="b">
        <v>1</v>
      </c>
      <c r="F131" s="148" t="b">
        <v>0</v>
      </c>
      <c r="G131" s="148" t="b">
        <f t="shared" si="365"/>
        <v>1</v>
      </c>
      <c r="H131" s="144">
        <v>3</v>
      </c>
      <c r="I131" s="32">
        <v>2</v>
      </c>
      <c r="J131" s="144">
        <f t="shared" ca="1" si="392"/>
        <v>1</v>
      </c>
      <c r="K131" s="144">
        <f t="shared" ca="1" si="392"/>
        <v>1</v>
      </c>
      <c r="L131" s="144">
        <f t="shared" ca="1" si="392"/>
        <v>1</v>
      </c>
      <c r="M131" s="144">
        <f t="shared" ca="1" si="392"/>
        <v>1</v>
      </c>
      <c r="N131" s="144">
        <f t="shared" ca="1" si="392"/>
        <v>1</v>
      </c>
      <c r="O131" s="144">
        <f t="shared" ca="1" si="392"/>
        <v>1</v>
      </c>
      <c r="P131" s="144">
        <f t="shared" ca="1" si="392"/>
        <v>1</v>
      </c>
      <c r="Q131" s="144">
        <f t="shared" ca="1" si="392"/>
        <v>1</v>
      </c>
      <c r="R131" s="144">
        <f t="shared" ca="1" si="392"/>
        <v>2</v>
      </c>
      <c r="S131" s="144">
        <f t="shared" ca="1" si="392"/>
        <v>1</v>
      </c>
      <c r="T131" s="144">
        <f t="shared" ca="1" si="392"/>
        <v>2</v>
      </c>
      <c r="U131" s="144">
        <f t="shared" ca="1" si="392"/>
        <v>1</v>
      </c>
      <c r="V131" s="144">
        <f t="shared" ca="1" si="392"/>
        <v>1</v>
      </c>
      <c r="W131" s="144">
        <f t="shared" ca="1" si="392"/>
        <v>1</v>
      </c>
      <c r="X131" s="144">
        <f t="shared" ca="1" si="392"/>
        <v>1</v>
      </c>
      <c r="Y131" s="144">
        <f t="shared" ca="1" si="392"/>
        <v>1</v>
      </c>
      <c r="AA131" s="162" t="str" cm="1">
        <f t="array" aca="1" ref="AA131" ca="1">TEXT(LEFT(OFFSET(AA131,-1,0),5)+1,"00000")&amp;MID(OFFSET(AA131,-1,0),6,FIND(" ",OFFSET(AA131,-1,0),7)-5)
&amp;INDEX(DataMaster!$B$10:$B$12,$I131)&amp;IF($J131=1,""," Risk"&amp;INDEX(i.risk_aversion,$J131,1))&amp;IF($K131=1,""," REV"&amp;INDEX(DataMaster!$B$54:$B$58,$K131))&amp;IF($L131=1,""," Minroe"&amp;INDEX(minroe,$L131))&amp;IF($M131=1,""," Overdraw"&amp;INDEX(overdraw,$M131))
&amp;IF($N131=1,""," Mach"&amp;INDEX(i.mach_option,$N131))
&amp;IF($O131=1,""," Interest"&amp;INDEX(i.interest_rate,$O131))&amp;IF($P131=1,""," Opp cost"&amp;INDEX(i.opp_cost_capital,$P131))&amp;IF($Q131=1,""," Casual_ub"&amp;INDEX(i.casual_ub,$Q131))&amp;IF($R131=1,""," Cropgraze"&amp;INDEX(i.cropgraze_inc,$R131))
&amp;IF($S131=1,""," Yield"&amp;INDEX(i.all_rot_yield,$S131))&amp;IF($T131=1,""," Pasture"&amp;INDEX(i.pasture_prod,$T131))&amp;IF($U131=1,""," Scan"&amp;INDEX(i.scan,$U131))
&amp;IF($JL131=1,""," WP"&amp;TEXT($JL131*100,"000p"))&amp;IF($JM131=1,""," MP"&amp;TEXT($JM131*100,"000p"))&amp;IF($JN131=1,""," GP"&amp;TEXT($JN131*100,"000p"))&amp;IF($JO131=1,""," Can"&amp;TEXT($JO131*100,"000p"))
&amp;" (F"&amp;3+IFERROR(1*$CH131,0)+IFERROR(1*$CI131,0)&amp;3-IFERROR(1*NOT($CK131),0)&amp;"N"&amp;$CP131&amp;$CQ131&amp;")"
&amp;IFERROR(" pas%"&amp;FK131/2130*100,"")&amp;IFERROR(" SR "&amp;FM131/1,"")&amp;IFERROR(" Sup "&amp;FN131/1,"")&amp;IF(JH131=50," 50 percentile prices","")&amp;IFERROR(" Min_sale_age_"&amp;GV131/1,"")&amp;IF($GX131=TRUE," Rot_constrained","")</f>
        <v>613090032 DSP CropgrazeFALSE Pasture0.85 (F33N11) Sup 90 50 percentile prices Rot_constrained</v>
      </c>
      <c r="AB131" s="10" t="str">
        <f ca="1">IF(COUNTIF(AA$5:AA131,AA131)=1,"-","Dup")</f>
        <v>-</v>
      </c>
      <c r="AC131" s="10"/>
      <c r="AD131" s="167" t="b">
        <v>0</v>
      </c>
      <c r="AE131" s="167" t="b">
        <v>0</v>
      </c>
      <c r="AF131" s="167" t="b">
        <v>0</v>
      </c>
      <c r="AG131" s="167" t="b">
        <v>0</v>
      </c>
      <c r="AH131" s="167" t="b">
        <v>0</v>
      </c>
      <c r="AI131" s="167" t="b">
        <v>1</v>
      </c>
      <c r="AJ131" s="10"/>
      <c r="AK131" s="166" t="b">
        <f t="shared" si="399"/>
        <v>0</v>
      </c>
      <c r="AL131" s="166" t="str">
        <f t="shared" si="399"/>
        <v>-</v>
      </c>
      <c r="AM131" s="166" t="b">
        <f t="shared" si="399"/>
        <v>0</v>
      </c>
      <c r="AN131" s="166" t="b">
        <f t="shared" si="399"/>
        <v>1</v>
      </c>
      <c r="AO131" s="166" t="b">
        <f t="shared" si="399"/>
        <v>0</v>
      </c>
      <c r="AP131" s="166" t="b">
        <f t="shared" si="399"/>
        <v>0</v>
      </c>
      <c r="AQ131" s="166">
        <f t="shared" ca="1" si="215"/>
        <v>0</v>
      </c>
      <c r="AR131" s="166" t="b">
        <f t="shared" ca="1" si="371"/>
        <v>0</v>
      </c>
      <c r="AS131" s="166" t="b">
        <f t="shared" ca="1" si="371"/>
        <v>0</v>
      </c>
      <c r="AT131" s="166" t="str">
        <f t="shared" ca="1" si="371"/>
        <v>-</v>
      </c>
      <c r="AU131" s="166" t="str">
        <f t="shared" ca="1" si="371"/>
        <v>-</v>
      </c>
      <c r="AV131" s="166" t="str">
        <f t="shared" ca="1" si="371"/>
        <v>-</v>
      </c>
      <c r="AW131" s="10"/>
      <c r="AX131" s="166" t="b">
        <f t="shared" si="217"/>
        <v>1</v>
      </c>
      <c r="AY131" s="168" t="b">
        <f t="shared" ca="1" si="391"/>
        <v>1</v>
      </c>
      <c r="AZ131" s="168" t="b">
        <f t="shared" ca="1" si="391"/>
        <v>1</v>
      </c>
      <c r="BA131" s="167">
        <f t="shared" si="261"/>
        <v>3208</v>
      </c>
      <c r="BB131" s="168" t="str">
        <f t="shared" ca="1" si="391"/>
        <v>-</v>
      </c>
      <c r="BC131" s="168" t="str">
        <f t="shared" ca="1" si="391"/>
        <v>-</v>
      </c>
      <c r="BD131" s="168" t="str">
        <f t="shared" ca="1" si="391"/>
        <v>-</v>
      </c>
      <c r="BE131" s="168" t="str">
        <f t="shared" ca="1" si="391"/>
        <v>-</v>
      </c>
      <c r="BF131" s="168" t="str">
        <f t="shared" ca="1" si="391"/>
        <v>-</v>
      </c>
      <c r="BG131" s="168">
        <f t="shared" ca="1" si="391"/>
        <v>1</v>
      </c>
      <c r="BH131" s="168">
        <f t="shared" ca="1" si="391"/>
        <v>1</v>
      </c>
      <c r="BI131" s="168" t="str">
        <f t="shared" ca="1" si="391"/>
        <v>-</v>
      </c>
      <c r="BJ131" s="168" t="str">
        <f t="shared" ca="1" si="391"/>
        <v>-</v>
      </c>
      <c r="BK131" s="10"/>
      <c r="BL131" s="168" t="str">
        <f t="shared" ca="1" si="391"/>
        <v>-</v>
      </c>
      <c r="BM131" s="168" t="str">
        <f t="shared" ca="1" si="391"/>
        <v>-</v>
      </c>
      <c r="BN131" s="168" t="str">
        <f t="shared" ref="BN131:BV131" ca="1" si="409">OFFSET(BN$5,$B131,0)</f>
        <v>-</v>
      </c>
      <c r="BO131" s="168" t="str">
        <f t="shared" ca="1" si="409"/>
        <v>-</v>
      </c>
      <c r="BP131" s="168" t="str">
        <f t="shared" ca="1" si="409"/>
        <v>-</v>
      </c>
      <c r="BQ131" s="168" t="str">
        <f t="shared" ca="1" si="409"/>
        <v>-</v>
      </c>
      <c r="BR131" s="168" t="str">
        <f t="shared" ca="1" si="409"/>
        <v>-</v>
      </c>
      <c r="BS131" s="168" t="str">
        <f t="shared" ca="1" si="409"/>
        <v>-</v>
      </c>
      <c r="BT131" s="168" t="str">
        <f t="shared" ca="1" si="409"/>
        <v>-</v>
      </c>
      <c r="BU131" s="168" t="str">
        <f t="shared" ca="1" si="409"/>
        <v>-</v>
      </c>
      <c r="BV131" s="168" t="str">
        <f t="shared" ca="1" si="409"/>
        <v>-</v>
      </c>
      <c r="BW131" s="166" t="str" cm="1">
        <f t="array" aca="1" ref="BW131" ca="1">INDEX(i.rev,$K131,BW$15)</f>
        <v>-</v>
      </c>
      <c r="BX131" s="166" t="str" cm="1">
        <f t="array" aca="1" ref="BX131" ca="1">INDEX(i.rev,$K131,BX$15)</f>
        <v>-</v>
      </c>
      <c r="BY131" s="166" t="str" cm="1">
        <f t="array" aca="1" ref="BY131" ca="1">INDEX(i.rev,$K131,BY$15)</f>
        <v>-</v>
      </c>
      <c r="BZ131" s="166" t="str" cm="1">
        <f t="array" aca="1" ref="BZ131" ca="1">INDEX(i.rev,$K131,BZ$15)</f>
        <v>-</v>
      </c>
      <c r="CA131" s="166" t="str" cm="1">
        <f t="array" aca="1" ref="CA131" ca="1">INDEX(i.rev,$K131,CA$15)</f>
        <v>-</v>
      </c>
      <c r="CB131" s="166" t="str" cm="1">
        <f t="array" aca="1" ref="CB131" ca="1">INDEX(i.rev,$K131,CB$15)</f>
        <v>-</v>
      </c>
      <c r="CC131" s="166" t="str" cm="1">
        <f t="array" aca="1" ref="CC131" ca="1">INDEX(i.rev,$K131,CC$15)</f>
        <v>-</v>
      </c>
      <c r="CD131" s="166" t="str" cm="1">
        <f t="array" aca="1" ref="CD131" ca="1">INDEX(i.rev,$K131,CD$15)</f>
        <v>-</v>
      </c>
      <c r="CE131" s="166" t="str" cm="1">
        <f t="array" aca="1" ref="CE131" ca="1">INDEX(i.rev,$K131,CE$15)</f>
        <v>-</v>
      </c>
      <c r="CF131" s="166" t="str" cm="1">
        <f t="array" aca="1" ref="CF131" ca="1">INDEX(i.rev,$K131,CF$15)</f>
        <v>-</v>
      </c>
      <c r="CG131" s="10"/>
      <c r="CH131" s="168" t="str">
        <f t="shared" ref="CH131:CW131" ca="1" si="410">OFFSET(CH$5,$B131,0)</f>
        <v>-</v>
      </c>
      <c r="CI131" s="168" t="str">
        <f t="shared" ca="1" si="410"/>
        <v>-</v>
      </c>
      <c r="CJ131" s="168" t="str">
        <f t="shared" ca="1" si="410"/>
        <v>-</v>
      </c>
      <c r="CK131" s="168" t="str">
        <f t="shared" ca="1" si="410"/>
        <v>-</v>
      </c>
      <c r="CL131" s="168" t="str">
        <f t="shared" ca="1" si="410"/>
        <v>-</v>
      </c>
      <c r="CM131" s="168" t="str">
        <f t="shared" ca="1" si="410"/>
        <v>-</v>
      </c>
      <c r="CN131" s="168" t="str">
        <f t="shared" ca="1" si="410"/>
        <v>-</v>
      </c>
      <c r="CO131" s="168" t="str">
        <f t="shared" ca="1" si="410"/>
        <v>-</v>
      </c>
      <c r="CP131" s="168">
        <f t="shared" ca="1" si="410"/>
        <v>1</v>
      </c>
      <c r="CQ131" s="168">
        <f t="shared" ca="1" si="410"/>
        <v>1</v>
      </c>
      <c r="CR131" s="168">
        <f t="shared" ca="1" si="410"/>
        <v>0</v>
      </c>
      <c r="CS131" s="168" t="str">
        <f t="shared" ca="1" si="410"/>
        <v>-</v>
      </c>
      <c r="CT131" s="168" t="str">
        <f t="shared" ca="1" si="410"/>
        <v>-</v>
      </c>
      <c r="CU131" s="168" t="str">
        <f t="shared" ca="1" si="410"/>
        <v>-</v>
      </c>
      <c r="CV131" s="168" t="str">
        <f t="shared" ca="1" si="410"/>
        <v>-</v>
      </c>
      <c r="CW131" s="168" t="str">
        <f t="shared" ca="1" si="410"/>
        <v>-</v>
      </c>
      <c r="CX131" s="168" t="str">
        <f t="shared" ca="1" si="407"/>
        <v>-</v>
      </c>
      <c r="CY131" s="168" t="str">
        <f t="shared" ca="1" si="407"/>
        <v>-</v>
      </c>
      <c r="CZ131" s="168">
        <f t="shared" ca="1" si="407"/>
        <v>0</v>
      </c>
      <c r="DA131" s="168" t="str">
        <f t="shared" ca="1" si="407"/>
        <v>-</v>
      </c>
      <c r="DB131" s="168" t="str">
        <f t="shared" ca="1" si="407"/>
        <v>-</v>
      </c>
      <c r="DC131" s="168" t="str">
        <f t="shared" ca="1" si="407"/>
        <v>-</v>
      </c>
      <c r="DD131" s="168" t="str">
        <f t="shared" ca="1" si="407"/>
        <v>-</v>
      </c>
      <c r="DE131" s="168" t="str">
        <f t="shared" ca="1" si="407"/>
        <v>-</v>
      </c>
      <c r="DF131" s="168">
        <f t="shared" ca="1" si="407"/>
        <v>0</v>
      </c>
      <c r="DG131" s="168">
        <f t="shared" ca="1" si="407"/>
        <v>0</v>
      </c>
      <c r="DH131" s="168">
        <f t="shared" ca="1" si="407"/>
        <v>0</v>
      </c>
      <c r="DI131" s="168">
        <f t="shared" ca="1" si="407"/>
        <v>0</v>
      </c>
      <c r="DJ131" s="168">
        <f t="shared" ca="1" si="407"/>
        <v>0</v>
      </c>
      <c r="DK131" s="168">
        <f t="shared" ca="1" si="407"/>
        <v>0</v>
      </c>
      <c r="DL131" s="168">
        <f t="shared" ca="1" si="407"/>
        <v>0</v>
      </c>
      <c r="DM131" s="168" t="str">
        <f t="shared" ca="1" si="397"/>
        <v>-</v>
      </c>
      <c r="DN131" s="168" t="str">
        <f t="shared" ca="1" si="397"/>
        <v>-</v>
      </c>
      <c r="DO131" s="168" t="str">
        <f t="shared" ca="1" si="397"/>
        <v>-</v>
      </c>
      <c r="DP131" s="168" t="str">
        <f t="shared" ca="1" si="397"/>
        <v>-</v>
      </c>
      <c r="DQ131" s="168" t="str">
        <f t="shared" ca="1" si="397"/>
        <v>-</v>
      </c>
      <c r="DR131" s="168" t="str">
        <f t="shared" ca="1" si="397"/>
        <v>-</v>
      </c>
      <c r="DS131" s="168" t="str">
        <f t="shared" ca="1" si="397"/>
        <v>-</v>
      </c>
      <c r="DT131" s="168" t="str">
        <f t="shared" ca="1" si="397"/>
        <v>-</v>
      </c>
      <c r="DU131" s="168" t="str">
        <f t="shared" ca="1" si="397"/>
        <v>-</v>
      </c>
      <c r="DV131" s="168" t="str">
        <f t="shared" ca="1" si="397"/>
        <v>-</v>
      </c>
      <c r="DW131" s="168" t="str">
        <f t="shared" ca="1" si="397"/>
        <v>-</v>
      </c>
      <c r="DX131" s="10"/>
      <c r="DY131" s="168">
        <f t="shared" ca="1" si="397"/>
        <v>1</v>
      </c>
      <c r="DZ131" s="168" t="str">
        <f t="shared" ca="1" si="397"/>
        <v>-</v>
      </c>
      <c r="EA131" s="168" t="str">
        <f t="shared" ca="1" si="397"/>
        <v>-</v>
      </c>
      <c r="EB131" s="168" t="str">
        <f t="shared" ca="1" si="397"/>
        <v>-</v>
      </c>
      <c r="EC131" s="168" t="str">
        <f t="shared" ca="1" si="397"/>
        <v>-</v>
      </c>
      <c r="ED131" s="168" t="b">
        <f t="shared" ca="1" si="397"/>
        <v>0</v>
      </c>
      <c r="EE131" s="168" t="str">
        <f t="shared" ca="1" si="397"/>
        <v>-</v>
      </c>
      <c r="EF131" s="168">
        <f t="shared" ca="1" si="397"/>
        <v>0</v>
      </c>
      <c r="EG131" s="168" t="str">
        <f t="shared" ca="1" si="396"/>
        <v>-</v>
      </c>
      <c r="EH131" s="166" cm="1">
        <f t="array" aca="1" ref="EH131" ca="1">INDEX(i.rev,$K131,EH$15)</f>
        <v>1</v>
      </c>
      <c r="EI131" s="168">
        <f t="shared" ca="1" si="395"/>
        <v>0</v>
      </c>
      <c r="EJ131" s="168">
        <f t="shared" ca="1" si="395"/>
        <v>1</v>
      </c>
      <c r="EK131" s="168">
        <f t="shared" ca="1" si="395"/>
        <v>0</v>
      </c>
      <c r="EL131" s="168">
        <f t="shared" ca="1" si="395"/>
        <v>1</v>
      </c>
      <c r="EM131" s="168">
        <f t="shared" ca="1" si="395"/>
        <v>1</v>
      </c>
      <c r="EN131" s="168">
        <f t="shared" ca="1" si="395"/>
        <v>1</v>
      </c>
      <c r="EO131" s="168">
        <f t="shared" ca="1" si="395"/>
        <v>0</v>
      </c>
      <c r="EP131" s="168">
        <f t="shared" ca="1" si="395"/>
        <v>0</v>
      </c>
      <c r="EQ131" s="168">
        <f t="shared" ca="1" si="395"/>
        <v>0</v>
      </c>
      <c r="ER131" s="168">
        <f t="shared" ca="1" si="395"/>
        <v>0</v>
      </c>
      <c r="ES131" s="168">
        <f t="shared" ca="1" si="395"/>
        <v>0</v>
      </c>
      <c r="ET131" s="168">
        <f t="shared" ca="1" si="395"/>
        <v>0</v>
      </c>
      <c r="EU131" s="168">
        <f t="shared" ca="1" si="395"/>
        <v>0</v>
      </c>
      <c r="EV131" s="168">
        <f t="shared" ca="1" si="395"/>
        <v>0</v>
      </c>
      <c r="EW131" s="168">
        <f t="shared" ca="1" si="395"/>
        <v>0</v>
      </c>
      <c r="EX131" s="168">
        <f t="shared" ca="1" si="395"/>
        <v>0</v>
      </c>
      <c r="EY131" s="166" cm="1">
        <f t="array" aca="1" ref="EY131" ca="1">INDEX(i.rev,$K131,EY$15)</f>
        <v>0</v>
      </c>
      <c r="EZ131" s="168">
        <f t="shared" ca="1" si="297"/>
        <v>0</v>
      </c>
      <c r="FA131" s="166" cm="1">
        <f t="array" aca="1" ref="FA131" ca="1">INDEX(i.rev,$K131,FA$15)</f>
        <v>1</v>
      </c>
      <c r="FB131" s="168">
        <f t="shared" ref="FB131:GF131" ca="1" si="411">OFFSET(FB$5,$B131,0)</f>
        <v>0</v>
      </c>
      <c r="FC131" s="168">
        <f t="shared" ca="1" si="411"/>
        <v>0</v>
      </c>
      <c r="FD131" s="168">
        <f t="shared" ca="1" si="411"/>
        <v>0</v>
      </c>
      <c r="FE131" s="168">
        <f t="shared" ca="1" si="411"/>
        <v>0</v>
      </c>
      <c r="FF131" s="168">
        <f t="shared" ca="1" si="411"/>
        <v>0</v>
      </c>
      <c r="FG131" s="168">
        <f t="shared" ca="1" si="411"/>
        <v>0</v>
      </c>
      <c r="FH131" s="168">
        <f t="shared" ca="1" si="411"/>
        <v>0</v>
      </c>
      <c r="FI131" s="10">
        <f t="shared" si="400"/>
        <v>0.9</v>
      </c>
      <c r="FJ131" s="168" t="str">
        <f t="shared" ca="1" si="363"/>
        <v>-</v>
      </c>
      <c r="FK131" s="168" t="str">
        <f t="shared" ca="1" si="363"/>
        <v>-</v>
      </c>
      <c r="FL131" s="168" t="str">
        <f t="shared" ca="1" si="363"/>
        <v>-</v>
      </c>
      <c r="FM131" s="168" t="str">
        <f t="shared" ca="1" si="363"/>
        <v>-</v>
      </c>
      <c r="FN131" s="166">
        <f t="shared" si="376"/>
        <v>90</v>
      </c>
      <c r="FO131" s="166" t="b">
        <f t="shared" si="374"/>
        <v>0</v>
      </c>
      <c r="FP131" s="166" t="b">
        <f t="shared" si="374"/>
        <v>0</v>
      </c>
      <c r="FQ131" s="166" t="b">
        <f t="shared" si="374"/>
        <v>1</v>
      </c>
      <c r="FR131" s="168">
        <f t="shared" ca="1" si="411"/>
        <v>0</v>
      </c>
      <c r="FS131" s="166">
        <f t="shared" ca="1" si="404"/>
        <v>1</v>
      </c>
      <c r="FT131" s="166">
        <f t="shared" ca="1" si="404"/>
        <v>1</v>
      </c>
      <c r="FU131" s="168" t="str">
        <f t="shared" ca="1" si="411"/>
        <v>-</v>
      </c>
      <c r="FV131" s="168" t="str">
        <f t="shared" ca="1" si="411"/>
        <v>-</v>
      </c>
      <c r="FW131" s="168" t="str">
        <f t="shared" ca="1" si="411"/>
        <v>-</v>
      </c>
      <c r="FX131" s="168" t="str">
        <f t="shared" ca="1" si="411"/>
        <v>-</v>
      </c>
      <c r="FY131" s="168" t="str">
        <f t="shared" ca="1" si="411"/>
        <v>-</v>
      </c>
      <c r="FZ131" s="168" t="str">
        <f t="shared" ca="1" si="411"/>
        <v>-</v>
      </c>
      <c r="GA131" s="168" t="str">
        <f t="shared" ca="1" si="411"/>
        <v>-</v>
      </c>
      <c r="GB131" s="168" t="str">
        <f t="shared" ca="1" si="411"/>
        <v>-</v>
      </c>
      <c r="GC131" s="168" t="str">
        <f t="shared" ca="1" si="411"/>
        <v>-</v>
      </c>
      <c r="GD131" s="168" t="b">
        <f t="shared" ca="1" si="411"/>
        <v>1</v>
      </c>
      <c r="GE131" s="168" t="str">
        <f t="shared" ca="1" si="411"/>
        <v>-</v>
      </c>
      <c r="GF131" s="168" t="str">
        <f t="shared" ca="1" si="411"/>
        <v>-</v>
      </c>
      <c r="GG131" s="168" t="str">
        <f t="shared" ca="1" si="408"/>
        <v>-</v>
      </c>
      <c r="GH131" s="168" t="str">
        <f t="shared" ca="1" si="408"/>
        <v>-</v>
      </c>
      <c r="GI131" s="168" t="str">
        <f t="shared" ca="1" si="408"/>
        <v>-</v>
      </c>
      <c r="GJ131" s="168" t="str">
        <f t="shared" ca="1" si="408"/>
        <v>-</v>
      </c>
      <c r="GK131" s="168" t="str">
        <f t="shared" ca="1" si="408"/>
        <v>-</v>
      </c>
      <c r="GL131" s="168" t="str">
        <f t="shared" ca="1" si="408"/>
        <v>-</v>
      </c>
      <c r="GM131" s="168" t="str">
        <f t="shared" ca="1" si="408"/>
        <v>-</v>
      </c>
      <c r="GN131" s="168" t="str">
        <f t="shared" ca="1" si="408"/>
        <v>-</v>
      </c>
      <c r="GO131" s="168" t="str">
        <f t="shared" ca="1" si="408"/>
        <v>-</v>
      </c>
      <c r="GP131" s="168" t="str">
        <f t="shared" ca="1" si="408"/>
        <v>-</v>
      </c>
      <c r="GQ131" s="168" t="str">
        <f t="shared" ca="1" si="408"/>
        <v>-</v>
      </c>
      <c r="GR131" s="168" t="str">
        <f t="shared" ca="1" si="408"/>
        <v>-</v>
      </c>
      <c r="GS131" s="168">
        <f t="shared" ca="1" si="408"/>
        <v>500</v>
      </c>
      <c r="GT131" s="168">
        <f t="shared" ca="1" si="408"/>
        <v>500</v>
      </c>
      <c r="GU131" s="168" t="str">
        <f t="shared" ca="1" si="408"/>
        <v>-</v>
      </c>
      <c r="GV131" s="168" t="str">
        <f t="shared" ca="1" si="408"/>
        <v>-</v>
      </c>
      <c r="GW131" s="168" t="str">
        <f t="shared" ca="1" si="386"/>
        <v>-</v>
      </c>
      <c r="GX131" s="193" t="b">
        <v>1</v>
      </c>
      <c r="GY131" s="193">
        <v>0</v>
      </c>
      <c r="GZ131" s="193">
        <v>30</v>
      </c>
      <c r="HA131" s="193">
        <v>30</v>
      </c>
      <c r="HB131" s="193">
        <v>0</v>
      </c>
      <c r="HC131" s="193">
        <v>0</v>
      </c>
      <c r="HD131" s="193">
        <v>30</v>
      </c>
      <c r="HE131" s="193">
        <v>0</v>
      </c>
      <c r="HF131" s="193">
        <v>0</v>
      </c>
      <c r="HG131" s="193">
        <v>30</v>
      </c>
      <c r="HH131" s="193">
        <v>30</v>
      </c>
      <c r="HI131" s="193">
        <v>0</v>
      </c>
      <c r="HJ131" s="193">
        <v>0</v>
      </c>
      <c r="HK131" s="193">
        <v>0</v>
      </c>
      <c r="HL131" s="193">
        <v>0</v>
      </c>
      <c r="HM131" s="193">
        <v>0</v>
      </c>
      <c r="HN131" s="193">
        <v>131.36000000000001</v>
      </c>
      <c r="HO131" s="193">
        <v>0</v>
      </c>
      <c r="HP131" s="193">
        <v>131.36000000000001</v>
      </c>
      <c r="HQ131" s="193">
        <v>131.36000000000001</v>
      </c>
      <c r="HR131" s="193">
        <v>0</v>
      </c>
      <c r="HS131" s="193">
        <v>131.36000000000001</v>
      </c>
      <c r="HT131" s="193">
        <v>131.36000000000001</v>
      </c>
      <c r="HU131" s="193">
        <v>0</v>
      </c>
      <c r="HV131" s="193">
        <v>0</v>
      </c>
      <c r="HW131" s="193">
        <v>131.36000000000001</v>
      </c>
      <c r="HX131" s="193">
        <v>131.36000000000001</v>
      </c>
      <c r="HY131" s="193">
        <v>89.55</v>
      </c>
      <c r="HZ131" s="193">
        <v>131.36000000000001</v>
      </c>
      <c r="IA131" s="193">
        <v>89.55</v>
      </c>
      <c r="IB131" s="193">
        <v>150</v>
      </c>
      <c r="IC131" s="193">
        <v>150</v>
      </c>
      <c r="ID131" s="193">
        <v>0</v>
      </c>
      <c r="IE131" s="193">
        <v>0</v>
      </c>
      <c r="IF131" s="193">
        <v>150</v>
      </c>
      <c r="IG131" s="193">
        <v>0</v>
      </c>
      <c r="IH131" s="193">
        <v>0</v>
      </c>
      <c r="II131" s="193">
        <v>150</v>
      </c>
      <c r="IJ131" s="193">
        <v>150</v>
      </c>
      <c r="IK131" s="193">
        <v>0</v>
      </c>
      <c r="IL131" s="193">
        <v>0</v>
      </c>
      <c r="IM131" s="193">
        <v>0</v>
      </c>
      <c r="IN131" s="193">
        <v>0</v>
      </c>
      <c r="IO131" s="193">
        <v>0</v>
      </c>
      <c r="IP131" s="193">
        <v>0</v>
      </c>
      <c r="IQ131" s="193">
        <v>0</v>
      </c>
      <c r="IR131" s="193">
        <v>0</v>
      </c>
      <c r="IS131" s="193">
        <v>0</v>
      </c>
      <c r="IT131" s="193">
        <v>0</v>
      </c>
      <c r="IU131" s="193">
        <v>0</v>
      </c>
      <c r="IV131" s="193">
        <v>0</v>
      </c>
      <c r="IW131" s="193">
        <v>0</v>
      </c>
      <c r="IX131" s="193">
        <v>0</v>
      </c>
      <c r="IY131" s="193">
        <v>0</v>
      </c>
      <c r="IZ131" s="10"/>
      <c r="JA131" s="166">
        <f t="shared" ca="1" si="229"/>
        <v>4.4999999999999998E-2</v>
      </c>
      <c r="JB131" s="166">
        <f t="shared" ca="1" si="230"/>
        <v>4.4999999999999998E-2</v>
      </c>
      <c r="JC131" s="168">
        <f t="shared" ca="1" si="402"/>
        <v>1</v>
      </c>
      <c r="JD131" s="168">
        <f t="shared" ca="1" si="402"/>
        <v>0</v>
      </c>
      <c r="JE131" s="168">
        <f t="shared" ca="1" si="402"/>
        <v>1</v>
      </c>
      <c r="JF131" s="168">
        <f t="shared" ca="1" si="402"/>
        <v>1</v>
      </c>
      <c r="JG131" s="168">
        <f t="shared" ca="1" si="402"/>
        <v>0</v>
      </c>
      <c r="JH131" s="199">
        <v>50</v>
      </c>
      <c r="JI131" s="199">
        <v>50</v>
      </c>
      <c r="JJ131" s="199">
        <v>50</v>
      </c>
      <c r="JK131" s="199">
        <v>50</v>
      </c>
      <c r="JL131" s="166">
        <f t="shared" ca="1" si="299"/>
        <v>1</v>
      </c>
      <c r="JM131" s="166">
        <f t="shared" ca="1" si="300"/>
        <v>1</v>
      </c>
      <c r="JN131" s="166">
        <f t="shared" ca="1" si="301"/>
        <v>1</v>
      </c>
      <c r="JO131" s="166">
        <f t="shared" ca="1" si="406"/>
        <v>1</v>
      </c>
      <c r="JP131" s="166">
        <f t="shared" ca="1" si="406"/>
        <v>1</v>
      </c>
      <c r="JQ131" s="168">
        <f t="shared" ca="1" si="402"/>
        <v>1</v>
      </c>
      <c r="JR131" s="10"/>
      <c r="JS131" s="168">
        <f t="shared" ca="1" si="402"/>
        <v>1</v>
      </c>
      <c r="JT131" s="166">
        <f t="shared" ca="1" si="233"/>
        <v>0.85</v>
      </c>
      <c r="JU131" s="168">
        <f t="shared" ca="1" si="402"/>
        <v>1</v>
      </c>
      <c r="JV131" s="168">
        <f t="shared" ca="1" si="402"/>
        <v>1</v>
      </c>
      <c r="JW131" s="168">
        <f t="shared" ca="1" si="402"/>
        <v>1</v>
      </c>
      <c r="JX131" s="168">
        <f t="shared" ca="1" si="402"/>
        <v>1</v>
      </c>
      <c r="JY131" s="168">
        <f t="shared" ca="1" si="402"/>
        <v>1</v>
      </c>
      <c r="JZ131" s="168">
        <f t="shared" ca="1" si="402"/>
        <v>1</v>
      </c>
      <c r="KA131" s="166">
        <f t="shared" ca="1" si="234"/>
        <v>0.85</v>
      </c>
      <c r="KB131" s="166">
        <f t="shared" ca="1" si="235"/>
        <v>1</v>
      </c>
      <c r="KC131" s="166">
        <f t="shared" ca="1" si="236"/>
        <v>1</v>
      </c>
      <c r="KD131" s="166" t="str">
        <f t="shared" ca="1" si="237"/>
        <v>-</v>
      </c>
      <c r="KE131" s="166" t="str">
        <f t="shared" ca="1" si="238"/>
        <v>-</v>
      </c>
      <c r="KF131" s="166" t="str">
        <f t="shared" ca="1" si="239"/>
        <v>-</v>
      </c>
      <c r="KG131" s="166" t="b">
        <f t="shared" ca="1" si="240"/>
        <v>0</v>
      </c>
      <c r="KH131" s="168">
        <f t="shared" ca="1" si="402"/>
        <v>0</v>
      </c>
      <c r="KI131" s="27">
        <v>0</v>
      </c>
    </row>
    <row r="132" spans="1:295" s="148" customFormat="1" outlineLevel="1">
      <c r="A132" s="126">
        <f t="shared" si="13"/>
        <v>127</v>
      </c>
      <c r="B132" s="126">
        <f t="shared" si="292"/>
        <v>13</v>
      </c>
      <c r="C132" s="148">
        <v>101</v>
      </c>
      <c r="D132" s="148" t="s">
        <v>884</v>
      </c>
      <c r="E132" s="148" t="b">
        <v>0</v>
      </c>
      <c r="F132" s="148" t="b">
        <v>0</v>
      </c>
      <c r="G132" s="148" t="b">
        <f t="shared" si="277"/>
        <v>0</v>
      </c>
      <c r="H132" s="144">
        <v>3</v>
      </c>
      <c r="I132" s="32">
        <v>1</v>
      </c>
      <c r="J132" s="144">
        <f t="shared" ca="1" si="278"/>
        <v>1</v>
      </c>
      <c r="K132" s="144">
        <f t="shared" ca="1" si="278"/>
        <v>1</v>
      </c>
      <c r="L132" s="144">
        <f t="shared" ca="1" si="278"/>
        <v>1</v>
      </c>
      <c r="M132" s="144">
        <f t="shared" ca="1" si="278"/>
        <v>1</v>
      </c>
      <c r="N132" s="144">
        <f t="shared" ca="1" si="278"/>
        <v>1</v>
      </c>
      <c r="O132" s="144">
        <f t="shared" ca="1" si="278"/>
        <v>1</v>
      </c>
      <c r="P132" s="144">
        <f t="shared" ca="1" si="278"/>
        <v>1</v>
      </c>
      <c r="Q132" s="144">
        <f t="shared" ca="1" si="278"/>
        <v>1</v>
      </c>
      <c r="R132" s="144">
        <f t="shared" ca="1" si="278"/>
        <v>2</v>
      </c>
      <c r="S132" s="144">
        <f t="shared" ca="1" si="278"/>
        <v>1</v>
      </c>
      <c r="T132" s="199">
        <v>1</v>
      </c>
      <c r="U132" s="144">
        <f t="shared" ca="1" si="278"/>
        <v>1</v>
      </c>
      <c r="V132" s="144">
        <f t="shared" ca="1" si="278"/>
        <v>1</v>
      </c>
      <c r="W132" s="144">
        <f t="shared" ca="1" si="278"/>
        <v>1</v>
      </c>
      <c r="X132" s="144">
        <f t="shared" ca="1" si="278"/>
        <v>1</v>
      </c>
      <c r="Y132" s="144">
        <f t="shared" ca="1" si="278"/>
        <v>1</v>
      </c>
      <c r="AA132" s="162" t="str" cm="1">
        <f t="array" aca="1" ref="AA132" ca="1">TEXT(LEFT(OFFSET(AA132,-1,0),5)+1,"00000")&amp;MID(OFFSET(AA132,-1,0),6,FIND(" ",OFFSET(AA132,-1,0),7)-5)
&amp;INDEX(DataMaster!$B$10:$B$12,$I132)&amp;IF($J132=1,""," Risk"&amp;INDEX(i.risk_aversion,$J132,1))&amp;IF($K132=1,""," REV"&amp;INDEX(DataMaster!$B$54:$B$58,$K132))&amp;IF($L132=1,""," Minroe"&amp;INDEX(minroe,$L132))&amp;IF($M132=1,""," Overdraw"&amp;INDEX(overdraw,$M132))
&amp;IF($N132=1,""," Mach"&amp;INDEX(i.mach_option,$N132))
&amp;IF($O132=1,""," Interest"&amp;INDEX(i.interest_rate,$O132))&amp;IF($P132=1,""," Opp cost"&amp;INDEX(i.opp_cost_capital,$P132))&amp;IF($Q132=1,""," Casual_ub"&amp;INDEX(i.casual_ub,$Q132))&amp;IF($R132=1,""," Cropgraze"&amp;INDEX(i.cropgraze_inc,$R132))
&amp;IF($S132=1,""," Yield"&amp;INDEX(i.all_rot_yield,$S132))&amp;IF($T132=1,""," Pasture"&amp;INDEX(i.pasture_prod,$T132))&amp;IF($U132=1,""," Scan"&amp;INDEX(i.scan,$U132))
&amp;IF($JL132=1,""," WP"&amp;TEXT($JL132*100,"000p"))&amp;IF($JM132=1,""," MP"&amp;TEXT($JM132*100,"000p"))&amp;IF($JN132=1,""," GP"&amp;TEXT($JN132*100,"000p"))&amp;IF($JO132=1,""," Can"&amp;TEXT($JO132*100,"000p"))
&amp;" (F"&amp;3+IFERROR(1*$CH132,0)+IFERROR(1*$CI132,0)&amp;3-IFERROR(1*NOT($CK132),0)&amp;"N"&amp;$CP132&amp;$CQ132&amp;")"
&amp;IFERROR(" pas%"&amp;FK132/2130*100,"")&amp;IFERROR(" SR "&amp;FM132/1,"")&amp;IFERROR(" Sup "&amp;FN132/1,"") &amp;" xl_feedsupply"</f>
        <v>613100032 SE CropgrazeFALSE (F33N11) SR 5.25 xl_feedsupply</v>
      </c>
      <c r="AB132" s="10" t="str">
        <f ca="1">IF(COUNTIF(AA$5:AA132,AA132)=1,"-","Dup")</f>
        <v>-</v>
      </c>
      <c r="AC132" s="10"/>
      <c r="AD132" s="167" t="b">
        <v>0</v>
      </c>
      <c r="AE132" s="167" t="b">
        <v>0</v>
      </c>
      <c r="AF132" s="167" t="b">
        <v>0</v>
      </c>
      <c r="AG132" s="167" t="b">
        <v>0</v>
      </c>
      <c r="AH132" s="167" t="b">
        <v>0</v>
      </c>
      <c r="AI132" s="167" t="b">
        <v>1</v>
      </c>
      <c r="AJ132" s="10"/>
      <c r="AK132" s="166" t="b">
        <f t="shared" si="214"/>
        <v>1</v>
      </c>
      <c r="AL132" s="166" t="str">
        <f t="shared" si="214"/>
        <v>-</v>
      </c>
      <c r="AM132" s="166" t="str">
        <f t="shared" si="214"/>
        <v>-</v>
      </c>
      <c r="AN132" s="166" t="str">
        <f t="shared" si="214"/>
        <v>-</v>
      </c>
      <c r="AO132" s="166" t="b">
        <f t="shared" si="214"/>
        <v>0</v>
      </c>
      <c r="AP132" s="166" t="b">
        <f t="shared" si="214"/>
        <v>0</v>
      </c>
      <c r="AQ132" s="166">
        <f t="shared" ca="1" si="215"/>
        <v>0</v>
      </c>
      <c r="AR132" s="166" t="b">
        <f t="shared" ca="1" si="216"/>
        <v>0</v>
      </c>
      <c r="AS132" s="166" t="b">
        <f t="shared" ca="1" si="216"/>
        <v>0</v>
      </c>
      <c r="AT132" s="166" t="str">
        <f t="shared" ca="1" si="216"/>
        <v>-</v>
      </c>
      <c r="AU132" s="166" t="str">
        <f t="shared" ca="1" si="216"/>
        <v>-</v>
      </c>
      <c r="AV132" s="166" t="str">
        <f t="shared" ca="1" si="216"/>
        <v>-</v>
      </c>
      <c r="AW132" s="10"/>
      <c r="AX132" s="167" t="b">
        <v>0</v>
      </c>
      <c r="AY132" s="167" t="b">
        <v>0</v>
      </c>
      <c r="AZ132" s="167" t="b">
        <v>0</v>
      </c>
      <c r="BA132" s="167" t="s">
        <v>36</v>
      </c>
      <c r="BB132" s="167" t="b">
        <v>1</v>
      </c>
      <c r="BC132" s="168" t="str">
        <f t="shared" ca="1" si="218"/>
        <v>-</v>
      </c>
      <c r="BD132" s="168" t="str">
        <f t="shared" ca="1" si="218"/>
        <v>-</v>
      </c>
      <c r="BE132" s="168" t="str">
        <f t="shared" ca="1" si="218"/>
        <v>-</v>
      </c>
      <c r="BF132" s="168" t="str">
        <f t="shared" ca="1" si="218"/>
        <v>-</v>
      </c>
      <c r="BG132" s="168">
        <f t="shared" ca="1" si="218"/>
        <v>1</v>
      </c>
      <c r="BH132" s="168">
        <f t="shared" ca="1" si="218"/>
        <v>1</v>
      </c>
      <c r="BI132" s="168" t="str">
        <f t="shared" ca="1" si="218"/>
        <v>-</v>
      </c>
      <c r="BJ132" s="168" t="str">
        <f t="shared" ca="1" si="218"/>
        <v>-</v>
      </c>
      <c r="BK132" s="10"/>
      <c r="BL132" s="168" t="str">
        <f t="shared" ca="1" si="218"/>
        <v>-</v>
      </c>
      <c r="BM132" s="168" t="str">
        <f t="shared" ca="1" si="218"/>
        <v>-</v>
      </c>
      <c r="BN132" s="168" t="str">
        <f t="shared" ca="1" si="218"/>
        <v>-</v>
      </c>
      <c r="BO132" s="168" t="str">
        <f t="shared" ca="1" si="218"/>
        <v>-</v>
      </c>
      <c r="BP132" s="168" t="str">
        <f t="shared" ca="1" si="218"/>
        <v>-</v>
      </c>
      <c r="BQ132" s="168" t="str">
        <f t="shared" ca="1" si="218"/>
        <v>-</v>
      </c>
      <c r="BR132" s="168" t="str">
        <f t="shared" ca="1" si="218"/>
        <v>-</v>
      </c>
      <c r="BS132" s="168" t="str">
        <f t="shared" ca="1" si="218"/>
        <v>-</v>
      </c>
      <c r="BT132" s="168" t="str">
        <f t="shared" ca="1" si="218"/>
        <v>-</v>
      </c>
      <c r="BU132" s="168" t="str">
        <f t="shared" ca="1" si="218"/>
        <v>-</v>
      </c>
      <c r="BV132" s="168" t="str">
        <f t="shared" ca="1" si="218"/>
        <v>-</v>
      </c>
      <c r="BW132" s="166" t="str" cm="1">
        <f t="array" aca="1" ref="BW132" ca="1">INDEX(i.rev,$K132,BW$15)</f>
        <v>-</v>
      </c>
      <c r="BX132" s="166" t="str" cm="1">
        <f t="array" aca="1" ref="BX132" ca="1">INDEX(i.rev,$K132,BX$15)</f>
        <v>-</v>
      </c>
      <c r="BY132" s="166" t="str" cm="1">
        <f t="array" aca="1" ref="BY132" ca="1">INDEX(i.rev,$K132,BY$15)</f>
        <v>-</v>
      </c>
      <c r="BZ132" s="166" t="str" cm="1">
        <f t="array" aca="1" ref="BZ132" ca="1">INDEX(i.rev,$K132,BZ$15)</f>
        <v>-</v>
      </c>
      <c r="CA132" s="166" t="str" cm="1">
        <f t="array" aca="1" ref="CA132" ca="1">INDEX(i.rev,$K132,CA$15)</f>
        <v>-</v>
      </c>
      <c r="CB132" s="166" t="str" cm="1">
        <f t="array" aca="1" ref="CB132" ca="1">INDEX(i.rev,$K132,CB$15)</f>
        <v>-</v>
      </c>
      <c r="CC132" s="166" t="str" cm="1">
        <f t="array" aca="1" ref="CC132" ca="1">INDEX(i.rev,$K132,CC$15)</f>
        <v>-</v>
      </c>
      <c r="CD132" s="166" t="str" cm="1">
        <f t="array" aca="1" ref="CD132" ca="1">INDEX(i.rev,$K132,CD$15)</f>
        <v>-</v>
      </c>
      <c r="CE132" s="166" t="str" cm="1">
        <f t="array" aca="1" ref="CE132" ca="1">INDEX(i.rev,$K132,CE$15)</f>
        <v>-</v>
      </c>
      <c r="CF132" s="166" t="str" cm="1">
        <f t="array" aca="1" ref="CF132" ca="1">INDEX(i.rev,$K132,CF$15)</f>
        <v>-</v>
      </c>
      <c r="CG132" s="10"/>
      <c r="CH132" s="168" t="str">
        <f t="shared" ca="1" si="219"/>
        <v>-</v>
      </c>
      <c r="CI132" s="168" t="str">
        <f t="shared" ca="1" si="219"/>
        <v>-</v>
      </c>
      <c r="CJ132" s="168" t="str">
        <f t="shared" ca="1" si="219"/>
        <v>-</v>
      </c>
      <c r="CK132" s="168" t="str">
        <f t="shared" ca="1" si="219"/>
        <v>-</v>
      </c>
      <c r="CL132" s="168" t="str">
        <f t="shared" ca="1" si="219"/>
        <v>-</v>
      </c>
      <c r="CM132" s="168" t="str">
        <f t="shared" ca="1" si="219"/>
        <v>-</v>
      </c>
      <c r="CN132" s="168" t="str">
        <f t="shared" ca="1" si="219"/>
        <v>-</v>
      </c>
      <c r="CO132" s="168" t="str">
        <f t="shared" ca="1" si="219"/>
        <v>-</v>
      </c>
      <c r="CP132" s="168">
        <f t="shared" ca="1" si="219"/>
        <v>1</v>
      </c>
      <c r="CQ132" s="168">
        <f t="shared" ca="1" si="219"/>
        <v>1</v>
      </c>
      <c r="CR132" s="168">
        <f t="shared" ca="1" si="219"/>
        <v>0</v>
      </c>
      <c r="CS132" s="168" t="str">
        <f t="shared" ca="1" si="219"/>
        <v>-</v>
      </c>
      <c r="CT132" s="168" t="str">
        <f t="shared" ca="1" si="219"/>
        <v>-</v>
      </c>
      <c r="CU132" s="168" t="str">
        <f t="shared" ca="1" si="219"/>
        <v>-</v>
      </c>
      <c r="CV132" s="168" t="str">
        <f t="shared" ca="1" si="219"/>
        <v>-</v>
      </c>
      <c r="CW132" s="168" t="str">
        <f t="shared" ca="1" si="219"/>
        <v>-</v>
      </c>
      <c r="CX132" s="168" t="str">
        <f t="shared" ca="1" si="219"/>
        <v>-</v>
      </c>
      <c r="CY132" s="168" t="str">
        <f t="shared" ca="1" si="219"/>
        <v>-</v>
      </c>
      <c r="CZ132" s="168">
        <f t="shared" ca="1" si="219"/>
        <v>0</v>
      </c>
      <c r="DA132" s="168" t="str">
        <f t="shared" ca="1" si="219"/>
        <v>-</v>
      </c>
      <c r="DB132" s="168" t="str">
        <f t="shared" ca="1" si="219"/>
        <v>-</v>
      </c>
      <c r="DC132" s="168" t="str">
        <f t="shared" ca="1" si="219"/>
        <v>-</v>
      </c>
      <c r="DD132" s="168" t="str">
        <f t="shared" ca="1" si="219"/>
        <v>-</v>
      </c>
      <c r="DE132" s="168" t="str">
        <f t="shared" ca="1" si="219"/>
        <v>-</v>
      </c>
      <c r="DF132" s="168">
        <f t="shared" ca="1" si="219"/>
        <v>0</v>
      </c>
      <c r="DG132" s="168">
        <f t="shared" ca="1" si="219"/>
        <v>0</v>
      </c>
      <c r="DH132" s="168">
        <f t="shared" ca="1" si="219"/>
        <v>0</v>
      </c>
      <c r="DI132" s="168">
        <f t="shared" ca="1" si="219"/>
        <v>0</v>
      </c>
      <c r="DJ132" s="168">
        <f t="shared" ca="1" si="219"/>
        <v>0</v>
      </c>
      <c r="DK132" s="168">
        <f t="shared" ca="1" si="219"/>
        <v>0</v>
      </c>
      <c r="DL132" s="168">
        <f t="shared" ca="1" si="219"/>
        <v>0</v>
      </c>
      <c r="DM132" s="168" t="str">
        <f t="shared" ca="1" si="219"/>
        <v>-</v>
      </c>
      <c r="DN132" s="168" t="str">
        <f t="shared" ca="1" si="219"/>
        <v>-</v>
      </c>
      <c r="DO132" s="168" t="str">
        <f t="shared" ca="1" si="219"/>
        <v>-</v>
      </c>
      <c r="DP132" s="168" t="str">
        <f t="shared" ca="1" si="219"/>
        <v>-</v>
      </c>
      <c r="DQ132" s="168" t="str">
        <f t="shared" ca="1" si="219"/>
        <v>-</v>
      </c>
      <c r="DR132" s="168" t="str">
        <f t="shared" ca="1" si="221"/>
        <v>-</v>
      </c>
      <c r="DS132" s="168" t="str">
        <f t="shared" ca="1" si="221"/>
        <v>-</v>
      </c>
      <c r="DT132" s="168" t="str">
        <f t="shared" ca="1" si="221"/>
        <v>-</v>
      </c>
      <c r="DU132" s="168" t="str">
        <f t="shared" ca="1" si="221"/>
        <v>-</v>
      </c>
      <c r="DV132" s="168" t="str">
        <f t="shared" ca="1" si="221"/>
        <v>-</v>
      </c>
      <c r="DW132" s="168" t="str">
        <f t="shared" ca="1" si="221"/>
        <v>-</v>
      </c>
      <c r="DX132" s="10"/>
      <c r="DY132" s="168">
        <f t="shared" ca="1" si="221"/>
        <v>1</v>
      </c>
      <c r="DZ132" s="168" t="str">
        <f t="shared" ca="1" si="284"/>
        <v>-</v>
      </c>
      <c r="EA132" s="168" t="str">
        <f t="shared" ca="1" si="284"/>
        <v>-</v>
      </c>
      <c r="EB132" s="168" t="str">
        <f t="shared" ca="1" si="284"/>
        <v>-</v>
      </c>
      <c r="EC132" s="168" t="str">
        <f t="shared" ca="1" si="284"/>
        <v>-</v>
      </c>
      <c r="ED132" s="168" t="b">
        <f t="shared" ca="1" si="284"/>
        <v>0</v>
      </c>
      <c r="EE132" s="168" t="str">
        <f t="shared" ca="1" si="284"/>
        <v>-</v>
      </c>
      <c r="EF132" s="168">
        <f t="shared" ca="1" si="284"/>
        <v>0</v>
      </c>
      <c r="EG132" s="168" t="str">
        <f t="shared" ca="1" si="284"/>
        <v>-</v>
      </c>
      <c r="EH132" s="166" cm="1">
        <f t="array" aca="1" ref="EH132" ca="1">INDEX(i.rev,$K132,EH$15)</f>
        <v>1</v>
      </c>
      <c r="EI132" s="168">
        <f t="shared" ca="1" si="295"/>
        <v>0</v>
      </c>
      <c r="EJ132" s="168">
        <f t="shared" ca="1" si="295"/>
        <v>1</v>
      </c>
      <c r="EK132" s="168">
        <f t="shared" ca="1" si="295"/>
        <v>0</v>
      </c>
      <c r="EL132" s="168">
        <f t="shared" ca="1" si="295"/>
        <v>1</v>
      </c>
      <c r="EM132" s="168">
        <f t="shared" ca="1" si="295"/>
        <v>1</v>
      </c>
      <c r="EN132" s="168">
        <f t="shared" ca="1" si="295"/>
        <v>1</v>
      </c>
      <c r="EO132" s="168">
        <f t="shared" ca="1" si="295"/>
        <v>0</v>
      </c>
      <c r="EP132" s="168">
        <f t="shared" ca="1" si="295"/>
        <v>0</v>
      </c>
      <c r="EQ132" s="168">
        <f t="shared" ca="1" si="295"/>
        <v>0</v>
      </c>
      <c r="ER132" s="168">
        <f t="shared" ca="1" si="295"/>
        <v>0</v>
      </c>
      <c r="ES132" s="168">
        <f t="shared" ca="1" si="295"/>
        <v>0</v>
      </c>
      <c r="ET132" s="168">
        <f t="shared" ca="1" si="295"/>
        <v>0</v>
      </c>
      <c r="EU132" s="168">
        <f t="shared" ca="1" si="295"/>
        <v>0</v>
      </c>
      <c r="EV132" s="168">
        <f t="shared" ca="1" si="295"/>
        <v>0</v>
      </c>
      <c r="EW132" s="168">
        <f t="shared" ca="1" si="295"/>
        <v>0</v>
      </c>
      <c r="EX132" s="168">
        <f t="shared" ca="1" si="295"/>
        <v>0</v>
      </c>
      <c r="EY132" s="166" cm="1">
        <f t="array" aca="1" ref="EY132" ca="1">INDEX(i.rev,$K132,EY$15)</f>
        <v>0</v>
      </c>
      <c r="EZ132" s="168">
        <f t="shared" ca="1" si="297"/>
        <v>0</v>
      </c>
      <c r="FA132" s="166" cm="1">
        <f t="array" aca="1" ref="FA132" ca="1">INDEX(i.rev,$K132,FA$15)</f>
        <v>1</v>
      </c>
      <c r="FB132" s="168">
        <f t="shared" ca="1" si="298"/>
        <v>0</v>
      </c>
      <c r="FC132" s="168">
        <f t="shared" ca="1" si="298"/>
        <v>0</v>
      </c>
      <c r="FD132" s="168">
        <f t="shared" ca="1" si="298"/>
        <v>0</v>
      </c>
      <c r="FE132" s="168">
        <f t="shared" ca="1" si="298"/>
        <v>0</v>
      </c>
      <c r="FF132" s="168">
        <f t="shared" ca="1" si="298"/>
        <v>0</v>
      </c>
      <c r="FG132" s="168">
        <f t="shared" ca="1" si="298"/>
        <v>0</v>
      </c>
      <c r="FH132" s="168">
        <f t="shared" ca="1" si="298"/>
        <v>0</v>
      </c>
      <c r="FI132" s="10">
        <v>0.15</v>
      </c>
      <c r="FJ132" s="168" t="str">
        <f t="shared" ca="1" si="363"/>
        <v>-</v>
      </c>
      <c r="FK132" s="168" t="str">
        <f t="shared" ca="1" si="363"/>
        <v>-</v>
      </c>
      <c r="FL132" s="199" t="b">
        <f>TRUE</f>
        <v>1</v>
      </c>
      <c r="FM132" s="201">
        <f t="shared" si="351"/>
        <v>5.25</v>
      </c>
      <c r="FN132" s="168" t="str">
        <f t="shared" ca="1" si="321"/>
        <v>-</v>
      </c>
      <c r="FO132" s="166" t="b">
        <f t="shared" si="223"/>
        <v>0</v>
      </c>
      <c r="FP132" s="166" t="b">
        <f t="shared" si="223"/>
        <v>0</v>
      </c>
      <c r="FQ132" s="166" t="b">
        <f t="shared" si="223"/>
        <v>1</v>
      </c>
      <c r="FR132" s="168">
        <f t="shared" ca="1" si="298"/>
        <v>0</v>
      </c>
      <c r="FS132" s="166">
        <f t="shared" ca="1" si="224"/>
        <v>1</v>
      </c>
      <c r="FT132" s="166">
        <f t="shared" ca="1" si="224"/>
        <v>1</v>
      </c>
      <c r="FU132" s="168" t="str">
        <f t="shared" ca="1" si="298"/>
        <v>-</v>
      </c>
      <c r="FV132" s="168" t="str">
        <f t="shared" ca="1" si="298"/>
        <v>-</v>
      </c>
      <c r="FW132" s="168" t="str">
        <f t="shared" ca="1" si="298"/>
        <v>-</v>
      </c>
      <c r="FX132" s="168" t="str">
        <f t="shared" ca="1" si="298"/>
        <v>-</v>
      </c>
      <c r="FY132" s="168" t="str">
        <f t="shared" ca="1" si="298"/>
        <v>-</v>
      </c>
      <c r="FZ132" s="168" t="str">
        <f t="shared" ca="1" si="298"/>
        <v>-</v>
      </c>
      <c r="GA132" s="168" t="str">
        <f t="shared" ca="1" si="298"/>
        <v>-</v>
      </c>
      <c r="GB132" s="168" t="str">
        <f t="shared" ca="1" si="298"/>
        <v>-</v>
      </c>
      <c r="GC132" s="168" t="str">
        <f t="shared" ca="1" si="298"/>
        <v>-</v>
      </c>
      <c r="GD132" s="168" t="b">
        <f t="shared" ca="1" si="298"/>
        <v>1</v>
      </c>
      <c r="GE132" s="168" t="str">
        <f t="shared" ca="1" si="298"/>
        <v>-</v>
      </c>
      <c r="GF132" s="168" t="str">
        <f t="shared" ca="1" si="298"/>
        <v>-</v>
      </c>
      <c r="GG132" s="168" t="str">
        <f t="shared" ca="1" si="225"/>
        <v>-</v>
      </c>
      <c r="GH132" s="168" t="str">
        <f t="shared" ca="1" si="226"/>
        <v>-</v>
      </c>
      <c r="GI132" s="168" t="str">
        <f t="shared" ca="1" si="227"/>
        <v>-</v>
      </c>
      <c r="GJ132" s="168" t="str">
        <f t="shared" ca="1" si="228"/>
        <v>-</v>
      </c>
      <c r="GK132" s="168" t="str">
        <f t="shared" ca="1" si="228"/>
        <v>-</v>
      </c>
      <c r="GL132" s="168" t="str">
        <f t="shared" ca="1" si="228"/>
        <v>-</v>
      </c>
      <c r="GM132" s="168" t="str">
        <f t="shared" ca="1" si="228"/>
        <v>-</v>
      </c>
      <c r="GN132" s="168" t="str">
        <f t="shared" ca="1" si="228"/>
        <v>-</v>
      </c>
      <c r="GO132" s="168" t="str">
        <f t="shared" ca="1" si="228"/>
        <v>-</v>
      </c>
      <c r="GP132" s="168" t="str">
        <f t="shared" ca="1" si="228"/>
        <v>-</v>
      </c>
      <c r="GQ132" s="168" t="str">
        <f t="shared" ca="1" si="228"/>
        <v>-</v>
      </c>
      <c r="GR132" s="168" t="str">
        <f t="shared" ca="1" si="228"/>
        <v>-</v>
      </c>
      <c r="GS132" s="168">
        <f t="shared" ca="1" si="228"/>
        <v>500</v>
      </c>
      <c r="GT132" s="168">
        <f t="shared" ca="1" si="228"/>
        <v>500</v>
      </c>
      <c r="GU132" s="168" t="str">
        <f t="shared" ca="1" si="228"/>
        <v>-</v>
      </c>
      <c r="GV132" s="168" t="str">
        <f t="shared" ca="1" si="228"/>
        <v>-</v>
      </c>
      <c r="GW132" s="168" t="str">
        <f t="shared" ca="1" si="228"/>
        <v>-</v>
      </c>
      <c r="GX132" s="193" t="b">
        <v>0</v>
      </c>
      <c r="GY132" s="193">
        <v>0</v>
      </c>
      <c r="GZ132" s="193">
        <v>30</v>
      </c>
      <c r="HA132" s="193">
        <v>30</v>
      </c>
      <c r="HB132" s="193">
        <v>0</v>
      </c>
      <c r="HC132" s="193">
        <v>0</v>
      </c>
      <c r="HD132" s="193">
        <v>30</v>
      </c>
      <c r="HE132" s="193">
        <v>0</v>
      </c>
      <c r="HF132" s="193">
        <v>0</v>
      </c>
      <c r="HG132" s="193">
        <v>30</v>
      </c>
      <c r="HH132" s="193">
        <v>30</v>
      </c>
      <c r="HI132" s="193">
        <v>0</v>
      </c>
      <c r="HJ132" s="193">
        <v>0</v>
      </c>
      <c r="HK132" s="193">
        <v>0</v>
      </c>
      <c r="HL132" s="193">
        <v>0</v>
      </c>
      <c r="HM132" s="193">
        <v>0</v>
      </c>
      <c r="HN132" s="193">
        <v>131.36000000000001</v>
      </c>
      <c r="HO132" s="193">
        <v>0</v>
      </c>
      <c r="HP132" s="193">
        <v>131.36000000000001</v>
      </c>
      <c r="HQ132" s="193">
        <v>131.36000000000001</v>
      </c>
      <c r="HR132" s="193">
        <v>0</v>
      </c>
      <c r="HS132" s="193">
        <v>131.36000000000001</v>
      </c>
      <c r="HT132" s="193">
        <v>131.36000000000001</v>
      </c>
      <c r="HU132" s="193">
        <v>0</v>
      </c>
      <c r="HV132" s="193">
        <v>0</v>
      </c>
      <c r="HW132" s="193">
        <v>131.36000000000001</v>
      </c>
      <c r="HX132" s="193">
        <v>131.36000000000001</v>
      </c>
      <c r="HY132" s="193">
        <v>89.55</v>
      </c>
      <c r="HZ132" s="193">
        <v>131.36000000000001</v>
      </c>
      <c r="IA132" s="193">
        <v>89.55</v>
      </c>
      <c r="IB132" s="193">
        <v>150</v>
      </c>
      <c r="IC132" s="193">
        <v>150</v>
      </c>
      <c r="ID132" s="193">
        <v>0</v>
      </c>
      <c r="IE132" s="193">
        <v>0</v>
      </c>
      <c r="IF132" s="193">
        <v>150</v>
      </c>
      <c r="IG132" s="193">
        <v>0</v>
      </c>
      <c r="IH132" s="193">
        <v>0</v>
      </c>
      <c r="II132" s="193">
        <v>150</v>
      </c>
      <c r="IJ132" s="193">
        <v>150</v>
      </c>
      <c r="IK132" s="193">
        <v>0</v>
      </c>
      <c r="IL132" s="193">
        <v>0</v>
      </c>
      <c r="IM132" s="193">
        <v>0</v>
      </c>
      <c r="IN132" s="193">
        <v>0</v>
      </c>
      <c r="IO132" s="193">
        <v>0</v>
      </c>
      <c r="IP132" s="193">
        <v>0</v>
      </c>
      <c r="IQ132" s="193">
        <v>0</v>
      </c>
      <c r="IR132" s="193">
        <v>0</v>
      </c>
      <c r="IS132" s="193">
        <v>0</v>
      </c>
      <c r="IT132" s="193">
        <v>0</v>
      </c>
      <c r="IU132" s="193">
        <v>0</v>
      </c>
      <c r="IV132" s="193">
        <v>0</v>
      </c>
      <c r="IW132" s="193">
        <v>0</v>
      </c>
      <c r="IX132" s="193">
        <v>0</v>
      </c>
      <c r="IY132" s="193">
        <v>0</v>
      </c>
      <c r="IZ132" s="10"/>
      <c r="JA132" s="166">
        <f t="shared" ca="1" si="229"/>
        <v>4.4999999999999998E-2</v>
      </c>
      <c r="JB132" s="166">
        <f t="shared" ca="1" si="230"/>
        <v>4.4999999999999998E-2</v>
      </c>
      <c r="JC132" s="168">
        <f t="shared" ca="1" si="231"/>
        <v>1</v>
      </c>
      <c r="JD132" s="168">
        <f t="shared" ca="1" si="231"/>
        <v>0</v>
      </c>
      <c r="JE132" s="168">
        <f t="shared" ca="1" si="231"/>
        <v>1</v>
      </c>
      <c r="JF132" s="168">
        <f t="shared" ca="1" si="231"/>
        <v>1</v>
      </c>
      <c r="JG132" s="168">
        <f t="shared" ca="1" si="231"/>
        <v>0</v>
      </c>
      <c r="JH132" s="168">
        <f t="shared" ca="1" si="231"/>
        <v>70</v>
      </c>
      <c r="JI132" s="168">
        <f t="shared" ca="1" si="231"/>
        <v>50</v>
      </c>
      <c r="JJ132" s="168">
        <f t="shared" ca="1" si="231"/>
        <v>70</v>
      </c>
      <c r="JK132" s="168">
        <f t="shared" ca="1" si="231"/>
        <v>50</v>
      </c>
      <c r="JL132" s="166">
        <f t="shared" ca="1" si="299"/>
        <v>1</v>
      </c>
      <c r="JM132" s="166">
        <f t="shared" ca="1" si="300"/>
        <v>1</v>
      </c>
      <c r="JN132" s="166">
        <f t="shared" ca="1" si="301"/>
        <v>1</v>
      </c>
      <c r="JO132" s="166">
        <f t="shared" ca="1" si="232"/>
        <v>1</v>
      </c>
      <c r="JP132" s="166">
        <f t="shared" ca="1" si="232"/>
        <v>1</v>
      </c>
      <c r="JQ132" s="168">
        <f t="shared" ca="1" si="231"/>
        <v>1</v>
      </c>
      <c r="JR132" s="10"/>
      <c r="JS132" s="168">
        <f t="shared" ca="1" si="231"/>
        <v>1</v>
      </c>
      <c r="JT132" s="166">
        <f t="shared" si="233"/>
        <v>1</v>
      </c>
      <c r="JU132" s="168">
        <f t="shared" ca="1" si="231"/>
        <v>1</v>
      </c>
      <c r="JV132" s="168">
        <f t="shared" ca="1" si="231"/>
        <v>1</v>
      </c>
      <c r="JW132" s="168">
        <f t="shared" ca="1" si="231"/>
        <v>1</v>
      </c>
      <c r="JX132" s="168">
        <f t="shared" ca="1" si="231"/>
        <v>1</v>
      </c>
      <c r="JY132" s="168">
        <f t="shared" ca="1" si="231"/>
        <v>1</v>
      </c>
      <c r="JZ132" s="168">
        <f t="shared" ca="1" si="231"/>
        <v>1</v>
      </c>
      <c r="KA132" s="166">
        <f t="shared" si="234"/>
        <v>1</v>
      </c>
      <c r="KB132" s="166">
        <f t="shared" ca="1" si="235"/>
        <v>1</v>
      </c>
      <c r="KC132" s="166">
        <f t="shared" ca="1" si="236"/>
        <v>1</v>
      </c>
      <c r="KD132" s="166" t="str">
        <f t="shared" ca="1" si="237"/>
        <v>-</v>
      </c>
      <c r="KE132" s="166" t="str">
        <f t="shared" ca="1" si="238"/>
        <v>-</v>
      </c>
      <c r="KF132" s="166" t="str">
        <f t="shared" ca="1" si="239"/>
        <v>-</v>
      </c>
      <c r="KG132" s="166" t="b">
        <f t="shared" ca="1" si="240"/>
        <v>0</v>
      </c>
      <c r="KH132" s="168">
        <f t="shared" ca="1" si="231"/>
        <v>0</v>
      </c>
      <c r="KI132" s="27">
        <v>0</v>
      </c>
    </row>
    <row r="133" spans="1:295" s="148" customFormat="1" outlineLevel="1">
      <c r="A133" s="126">
        <f t="shared" si="13"/>
        <v>128</v>
      </c>
      <c r="B133" s="126">
        <f t="shared" si="292"/>
        <v>13</v>
      </c>
      <c r="C133" s="148">
        <v>101</v>
      </c>
      <c r="D133" s="148" t="s">
        <v>884</v>
      </c>
      <c r="E133" s="148" t="b">
        <v>0</v>
      </c>
      <c r="F133" s="148" t="b">
        <v>0</v>
      </c>
      <c r="G133" s="148" t="b">
        <f t="shared" si="277"/>
        <v>0</v>
      </c>
      <c r="H133" s="144">
        <v>3</v>
      </c>
      <c r="I133" s="32">
        <v>1</v>
      </c>
      <c r="J133" s="144">
        <f t="shared" ca="1" si="278"/>
        <v>1</v>
      </c>
      <c r="K133" s="144">
        <f t="shared" ca="1" si="278"/>
        <v>1</v>
      </c>
      <c r="L133" s="144">
        <f t="shared" ca="1" si="278"/>
        <v>1</v>
      </c>
      <c r="M133" s="144">
        <f t="shared" ca="1" si="278"/>
        <v>1</v>
      </c>
      <c r="N133" s="144">
        <f t="shared" ca="1" si="278"/>
        <v>1</v>
      </c>
      <c r="O133" s="144">
        <f t="shared" ca="1" si="278"/>
        <v>1</v>
      </c>
      <c r="P133" s="144">
        <f t="shared" ca="1" si="278"/>
        <v>1</v>
      </c>
      <c r="Q133" s="144">
        <f t="shared" ca="1" si="278"/>
        <v>1</v>
      </c>
      <c r="R133" s="144">
        <f t="shared" ca="1" si="278"/>
        <v>2</v>
      </c>
      <c r="S133" s="144">
        <f t="shared" ca="1" si="278"/>
        <v>1</v>
      </c>
      <c r="T133" s="144">
        <f t="shared" ca="1" si="278"/>
        <v>1</v>
      </c>
      <c r="U133" s="144">
        <f t="shared" ca="1" si="278"/>
        <v>1</v>
      </c>
      <c r="V133" s="144">
        <f t="shared" ca="1" si="278"/>
        <v>1</v>
      </c>
      <c r="W133" s="144">
        <f t="shared" ca="1" si="278"/>
        <v>1</v>
      </c>
      <c r="X133" s="144">
        <f t="shared" ca="1" si="278"/>
        <v>1</v>
      </c>
      <c r="Y133" s="144">
        <f t="shared" ca="1" si="278"/>
        <v>1</v>
      </c>
      <c r="AA133" s="162" t="str" cm="1">
        <f t="array" aca="1" ref="AA133" ca="1">TEXT(LEFT(OFFSET(AA133,-1,0),5)+1,"00000")&amp;MID(OFFSET(AA133,-1,0),6,FIND(" ",OFFSET(AA133,-1,0),7)-5)
&amp;INDEX(DataMaster!$B$10:$B$12,$I133)&amp;IF($J133=1,""," Risk"&amp;INDEX(i.risk_aversion,$J133,1))&amp;IF($K133=1,""," REV"&amp;INDEX(DataMaster!$B$54:$B$58,$K133))&amp;IF($L133=1,""," Minroe"&amp;INDEX(minroe,$L133))&amp;IF($M133=1,""," Overdraw"&amp;INDEX(overdraw,$M133))
&amp;IF($N133=1,""," Mach"&amp;INDEX(i.mach_option,$N133))
&amp;IF($O133=1,""," Interest"&amp;INDEX(i.interest_rate,$O133))&amp;IF($P133=1,""," Opp cost"&amp;INDEX(i.opp_cost_capital,$P133))&amp;IF($Q133=1,""," Casual_ub"&amp;INDEX(i.casual_ub,$Q133))&amp;IF($R133=1,""," Cropgraze"&amp;INDEX(i.cropgraze_inc,$R133))
&amp;IF($S133=1,""," Yield"&amp;INDEX(i.all_rot_yield,$S133))&amp;IF($T133=1,""," Pasture"&amp;INDEX(i.pasture_prod,$T133))&amp;IF($U133=1,""," Scan"&amp;INDEX(i.scan,$U133))
&amp;IF($JL133=1,""," WP"&amp;TEXT($JL133*100,"000p"))&amp;IF($JM133=1,""," MP"&amp;TEXT($JM133*100,"000p"))&amp;IF($JN133=1,""," GP"&amp;TEXT($JN133*100,"000p"))&amp;IF($JO133=1,""," Can"&amp;TEXT($JO133*100,"000p"))
&amp;" (F"&amp;3+IFERROR(1*$CH133,0)+IFERROR(1*$CI133,0)&amp;3-IFERROR(1*NOT($CK133),0)&amp;"N"&amp;$CP133&amp;$CQ133&amp;")"
&amp;IFERROR(" pas%"&amp;FK133/2130*100,"")&amp;IFERROR(" SR "&amp;FM133/1,"")&amp;IFERROR(" Sup "&amp;FN133/1,"") &amp;" xl_feedsupply"</f>
        <v>613110032 SE CropgrazeFALSE (F33N11) SR 10.5 xl_feedsupply</v>
      </c>
      <c r="AB133" s="10" t="str">
        <f ca="1">IF(COUNTIF(AA$5:AA133,AA133)=1,"-","Dup")</f>
        <v>-</v>
      </c>
      <c r="AC133" s="10"/>
      <c r="AD133" s="167" t="b">
        <v>0</v>
      </c>
      <c r="AE133" s="167" t="b">
        <v>0</v>
      </c>
      <c r="AF133" s="167" t="b">
        <v>0</v>
      </c>
      <c r="AG133" s="167" t="b">
        <v>0</v>
      </c>
      <c r="AH133" s="167" t="b">
        <v>0</v>
      </c>
      <c r="AI133" s="167" t="b">
        <v>1</v>
      </c>
      <c r="AJ133" s="10"/>
      <c r="AK133" s="166" t="b">
        <f t="shared" si="214"/>
        <v>1</v>
      </c>
      <c r="AL133" s="166" t="str">
        <f t="shared" si="214"/>
        <v>-</v>
      </c>
      <c r="AM133" s="166" t="str">
        <f t="shared" si="214"/>
        <v>-</v>
      </c>
      <c r="AN133" s="166" t="str">
        <f t="shared" si="214"/>
        <v>-</v>
      </c>
      <c r="AO133" s="166" t="b">
        <f t="shared" si="214"/>
        <v>0</v>
      </c>
      <c r="AP133" s="166" t="b">
        <f t="shared" si="214"/>
        <v>0</v>
      </c>
      <c r="AQ133" s="166">
        <f t="shared" ca="1" si="215"/>
        <v>0</v>
      </c>
      <c r="AR133" s="166" t="b">
        <f t="shared" ca="1" si="216"/>
        <v>0</v>
      </c>
      <c r="AS133" s="166" t="b">
        <f t="shared" ca="1" si="216"/>
        <v>0</v>
      </c>
      <c r="AT133" s="166" t="str">
        <f t="shared" ca="1" si="216"/>
        <v>-</v>
      </c>
      <c r="AU133" s="166" t="str">
        <f t="shared" ca="1" si="216"/>
        <v>-</v>
      </c>
      <c r="AV133" s="166" t="str">
        <f t="shared" ca="1" si="216"/>
        <v>-</v>
      </c>
      <c r="AW133" s="10"/>
      <c r="AX133" s="167" t="b">
        <v>0</v>
      </c>
      <c r="AY133" s="167" t="b">
        <v>0</v>
      </c>
      <c r="AZ133" s="167" t="b">
        <v>0</v>
      </c>
      <c r="BA133" s="167" t="s">
        <v>36</v>
      </c>
      <c r="BB133" s="167" t="b">
        <v>1</v>
      </c>
      <c r="BC133" s="168" t="str">
        <f t="shared" ref="BC133:BV137" ca="1" si="412">OFFSET(BC$5,$B133,0)</f>
        <v>-</v>
      </c>
      <c r="BD133" s="168" t="str">
        <f t="shared" ca="1" si="412"/>
        <v>-</v>
      </c>
      <c r="BE133" s="168" t="str">
        <f t="shared" ca="1" si="412"/>
        <v>-</v>
      </c>
      <c r="BF133" s="168" t="str">
        <f t="shared" ca="1" si="412"/>
        <v>-</v>
      </c>
      <c r="BG133" s="168">
        <f t="shared" ca="1" si="412"/>
        <v>1</v>
      </c>
      <c r="BH133" s="168">
        <f t="shared" ca="1" si="412"/>
        <v>1</v>
      </c>
      <c r="BI133" s="168" t="str">
        <f t="shared" ca="1" si="412"/>
        <v>-</v>
      </c>
      <c r="BJ133" s="168" t="str">
        <f t="shared" ca="1" si="412"/>
        <v>-</v>
      </c>
      <c r="BK133" s="10"/>
      <c r="BL133" s="168" t="str">
        <f t="shared" ca="1" si="412"/>
        <v>-</v>
      </c>
      <c r="BM133" s="168" t="str">
        <f t="shared" ca="1" si="412"/>
        <v>-</v>
      </c>
      <c r="BN133" s="168" t="str">
        <f t="shared" ca="1" si="412"/>
        <v>-</v>
      </c>
      <c r="BO133" s="168" t="str">
        <f t="shared" ca="1" si="412"/>
        <v>-</v>
      </c>
      <c r="BP133" s="168" t="str">
        <f t="shared" ca="1" si="412"/>
        <v>-</v>
      </c>
      <c r="BQ133" s="168" t="str">
        <f t="shared" ca="1" si="412"/>
        <v>-</v>
      </c>
      <c r="BR133" s="168" t="str">
        <f t="shared" ca="1" si="412"/>
        <v>-</v>
      </c>
      <c r="BS133" s="168" t="str">
        <f t="shared" ca="1" si="412"/>
        <v>-</v>
      </c>
      <c r="BT133" s="168" t="str">
        <f t="shared" ca="1" si="412"/>
        <v>-</v>
      </c>
      <c r="BU133" s="168" t="str">
        <f t="shared" ca="1" si="412"/>
        <v>-</v>
      </c>
      <c r="BV133" s="168" t="str">
        <f t="shared" ca="1" si="412"/>
        <v>-</v>
      </c>
      <c r="BW133" s="166" t="str" cm="1">
        <f t="array" aca="1" ref="BW133" ca="1">INDEX(i.rev,$K133,BW$15)</f>
        <v>-</v>
      </c>
      <c r="BX133" s="166" t="str" cm="1">
        <f t="array" aca="1" ref="BX133" ca="1">INDEX(i.rev,$K133,BX$15)</f>
        <v>-</v>
      </c>
      <c r="BY133" s="166" t="str" cm="1">
        <f t="array" aca="1" ref="BY133" ca="1">INDEX(i.rev,$K133,BY$15)</f>
        <v>-</v>
      </c>
      <c r="BZ133" s="166" t="str" cm="1">
        <f t="array" aca="1" ref="BZ133" ca="1">INDEX(i.rev,$K133,BZ$15)</f>
        <v>-</v>
      </c>
      <c r="CA133" s="166" t="str" cm="1">
        <f t="array" aca="1" ref="CA133" ca="1">INDEX(i.rev,$K133,CA$15)</f>
        <v>-</v>
      </c>
      <c r="CB133" s="166" t="str" cm="1">
        <f t="array" aca="1" ref="CB133" ca="1">INDEX(i.rev,$K133,CB$15)</f>
        <v>-</v>
      </c>
      <c r="CC133" s="166" t="str" cm="1">
        <f t="array" aca="1" ref="CC133" ca="1">INDEX(i.rev,$K133,CC$15)</f>
        <v>-</v>
      </c>
      <c r="CD133" s="166" t="str" cm="1">
        <f t="array" aca="1" ref="CD133" ca="1">INDEX(i.rev,$K133,CD$15)</f>
        <v>-</v>
      </c>
      <c r="CE133" s="166" t="str" cm="1">
        <f t="array" aca="1" ref="CE133" ca="1">INDEX(i.rev,$K133,CE$15)</f>
        <v>-</v>
      </c>
      <c r="CF133" s="166" t="str" cm="1">
        <f t="array" aca="1" ref="CF133" ca="1">INDEX(i.rev,$K133,CF$15)</f>
        <v>-</v>
      </c>
      <c r="CG133" s="10"/>
      <c r="CH133" s="168" t="str">
        <f t="shared" ca="1" si="320"/>
        <v>-</v>
      </c>
      <c r="CI133" s="168" t="str">
        <f t="shared" ca="1" si="320"/>
        <v>-</v>
      </c>
      <c r="CJ133" s="168" t="str">
        <f t="shared" ca="1" si="320"/>
        <v>-</v>
      </c>
      <c r="CK133" s="168" t="str">
        <f t="shared" ca="1" si="320"/>
        <v>-</v>
      </c>
      <c r="CL133" s="168" t="str">
        <f t="shared" ca="1" si="282"/>
        <v>-</v>
      </c>
      <c r="CM133" s="168" t="str">
        <f t="shared" ca="1" si="282"/>
        <v>-</v>
      </c>
      <c r="CN133" s="168" t="str">
        <f t="shared" ca="1" si="282"/>
        <v>-</v>
      </c>
      <c r="CO133" s="168" t="str">
        <f t="shared" ca="1" si="282"/>
        <v>-</v>
      </c>
      <c r="CP133" s="168">
        <f t="shared" ca="1" si="282"/>
        <v>1</v>
      </c>
      <c r="CQ133" s="168">
        <f t="shared" ca="1" si="282"/>
        <v>1</v>
      </c>
      <c r="CR133" s="168">
        <f t="shared" ca="1" si="282"/>
        <v>0</v>
      </c>
      <c r="CS133" s="168" t="str">
        <f t="shared" ca="1" si="282"/>
        <v>-</v>
      </c>
      <c r="CT133" s="168" t="str">
        <f t="shared" ca="1" si="282"/>
        <v>-</v>
      </c>
      <c r="CU133" s="168" t="str">
        <f t="shared" ca="1" si="282"/>
        <v>-</v>
      </c>
      <c r="CV133" s="168" t="str">
        <f t="shared" ca="1" si="282"/>
        <v>-</v>
      </c>
      <c r="CW133" s="168" t="str">
        <f t="shared" ca="1" si="282"/>
        <v>-</v>
      </c>
      <c r="CX133" s="168" t="str">
        <f t="shared" ca="1" si="282"/>
        <v>-</v>
      </c>
      <c r="CY133" s="168" t="str">
        <f t="shared" ca="1" si="282"/>
        <v>-</v>
      </c>
      <c r="CZ133" s="168">
        <f t="shared" ca="1" si="282"/>
        <v>0</v>
      </c>
      <c r="DA133" s="168" t="str">
        <f t="shared" ca="1" si="282"/>
        <v>-</v>
      </c>
      <c r="DB133" s="168" t="str">
        <f t="shared" ca="1" si="283"/>
        <v>-</v>
      </c>
      <c r="DC133" s="168" t="str">
        <f t="shared" ca="1" si="283"/>
        <v>-</v>
      </c>
      <c r="DD133" s="168" t="str">
        <f t="shared" ca="1" si="283"/>
        <v>-</v>
      </c>
      <c r="DE133" s="168" t="str">
        <f t="shared" ca="1" si="283"/>
        <v>-</v>
      </c>
      <c r="DF133" s="168">
        <f t="shared" ca="1" si="283"/>
        <v>0</v>
      </c>
      <c r="DG133" s="168">
        <f t="shared" ca="1" si="283"/>
        <v>0</v>
      </c>
      <c r="DH133" s="168">
        <f t="shared" ca="1" si="283"/>
        <v>0</v>
      </c>
      <c r="DI133" s="168">
        <f t="shared" ca="1" si="283"/>
        <v>0</v>
      </c>
      <c r="DJ133" s="168">
        <f t="shared" ca="1" si="283"/>
        <v>0</v>
      </c>
      <c r="DK133" s="168">
        <f t="shared" ca="1" si="283"/>
        <v>0</v>
      </c>
      <c r="DL133" s="168">
        <f t="shared" ca="1" si="283"/>
        <v>0</v>
      </c>
      <c r="DM133" s="168" t="str">
        <f t="shared" ca="1" si="283"/>
        <v>-</v>
      </c>
      <c r="DN133" s="168" t="str">
        <f t="shared" ca="1" si="283"/>
        <v>-</v>
      </c>
      <c r="DO133" s="168" t="str">
        <f t="shared" ca="1" si="283"/>
        <v>-</v>
      </c>
      <c r="DP133" s="168" t="str">
        <f t="shared" ca="1" si="283"/>
        <v>-</v>
      </c>
      <c r="DQ133" s="168" t="str">
        <f t="shared" ca="1" si="283"/>
        <v>-</v>
      </c>
      <c r="DR133" s="168" t="str">
        <f t="shared" ca="1" si="284"/>
        <v>-</v>
      </c>
      <c r="DS133" s="168" t="str">
        <f t="shared" ca="1" si="284"/>
        <v>-</v>
      </c>
      <c r="DT133" s="168" t="str">
        <f t="shared" ca="1" si="284"/>
        <v>-</v>
      </c>
      <c r="DU133" s="168" t="str">
        <f t="shared" ca="1" si="284"/>
        <v>-</v>
      </c>
      <c r="DV133" s="168" t="str">
        <f t="shared" ca="1" si="284"/>
        <v>-</v>
      </c>
      <c r="DW133" s="168" t="str">
        <f t="shared" ca="1" si="284"/>
        <v>-</v>
      </c>
      <c r="DX133" s="10"/>
      <c r="DY133" s="168">
        <f t="shared" ref="DY133:EG137" ca="1" si="413">OFFSET(DY$5,$B133,0)</f>
        <v>1</v>
      </c>
      <c r="DZ133" s="168" t="str">
        <f t="shared" ca="1" si="413"/>
        <v>-</v>
      </c>
      <c r="EA133" s="168" t="str">
        <f t="shared" ca="1" si="413"/>
        <v>-</v>
      </c>
      <c r="EB133" s="168" t="str">
        <f t="shared" ca="1" si="413"/>
        <v>-</v>
      </c>
      <c r="EC133" s="168" t="str">
        <f t="shared" ca="1" si="413"/>
        <v>-</v>
      </c>
      <c r="ED133" s="168" t="b">
        <f t="shared" ca="1" si="413"/>
        <v>0</v>
      </c>
      <c r="EE133" s="168" t="str">
        <f t="shared" ca="1" si="413"/>
        <v>-</v>
      </c>
      <c r="EF133" s="168">
        <f t="shared" ca="1" si="413"/>
        <v>0</v>
      </c>
      <c r="EG133" s="168" t="str">
        <f t="shared" ca="1" si="413"/>
        <v>-</v>
      </c>
      <c r="EH133" s="166" cm="1">
        <f t="array" aca="1" ref="EH133" ca="1">INDEX(i.rev,$K133,EH$15)</f>
        <v>1</v>
      </c>
      <c r="EI133" s="168">
        <f t="shared" ca="1" si="295"/>
        <v>0</v>
      </c>
      <c r="EJ133" s="168">
        <f t="shared" ca="1" si="295"/>
        <v>1</v>
      </c>
      <c r="EK133" s="168">
        <f t="shared" ca="1" si="295"/>
        <v>0</v>
      </c>
      <c r="EL133" s="168">
        <f t="shared" ca="1" si="295"/>
        <v>1</v>
      </c>
      <c r="EM133" s="168">
        <f t="shared" ca="1" si="295"/>
        <v>1</v>
      </c>
      <c r="EN133" s="168">
        <f t="shared" ca="1" si="295"/>
        <v>1</v>
      </c>
      <c r="EO133" s="168">
        <f t="shared" ca="1" si="295"/>
        <v>0</v>
      </c>
      <c r="EP133" s="168">
        <f t="shared" ca="1" si="295"/>
        <v>0</v>
      </c>
      <c r="EQ133" s="168">
        <f t="shared" ca="1" si="295"/>
        <v>0</v>
      </c>
      <c r="ER133" s="168">
        <f t="shared" ca="1" si="295"/>
        <v>0</v>
      </c>
      <c r="ES133" s="168">
        <f t="shared" ca="1" si="295"/>
        <v>0</v>
      </c>
      <c r="ET133" s="168">
        <f t="shared" ca="1" si="295"/>
        <v>0</v>
      </c>
      <c r="EU133" s="168">
        <f t="shared" ca="1" si="295"/>
        <v>0</v>
      </c>
      <c r="EV133" s="168">
        <f t="shared" ca="1" si="295"/>
        <v>0</v>
      </c>
      <c r="EW133" s="168">
        <f t="shared" ca="1" si="295"/>
        <v>0</v>
      </c>
      <c r="EX133" s="168">
        <f t="shared" ca="1" si="295"/>
        <v>0</v>
      </c>
      <c r="EY133" s="166" cm="1">
        <f t="array" aca="1" ref="EY133" ca="1">INDEX(i.rev,$K133,EY$15)</f>
        <v>0</v>
      </c>
      <c r="EZ133" s="168">
        <f t="shared" ca="1" si="297"/>
        <v>0</v>
      </c>
      <c r="FA133" s="166" cm="1">
        <f t="array" aca="1" ref="FA133" ca="1">INDEX(i.rev,$K133,FA$15)</f>
        <v>1</v>
      </c>
      <c r="FB133" s="168">
        <f t="shared" ca="1" si="298"/>
        <v>0</v>
      </c>
      <c r="FC133" s="168">
        <f t="shared" ca="1" si="298"/>
        <v>0</v>
      </c>
      <c r="FD133" s="168">
        <f t="shared" ca="1" si="298"/>
        <v>0</v>
      </c>
      <c r="FE133" s="168">
        <f t="shared" ca="1" si="298"/>
        <v>0</v>
      </c>
      <c r="FF133" s="168">
        <f t="shared" ca="1" si="298"/>
        <v>0</v>
      </c>
      <c r="FG133" s="168">
        <f t="shared" ref="FG133:FR133" ca="1" si="414">OFFSET(FG$5,$B133,0)</f>
        <v>0</v>
      </c>
      <c r="FH133" s="168">
        <f t="shared" ca="1" si="414"/>
        <v>0</v>
      </c>
      <c r="FI133" s="10">
        <f>FI132+0.15</f>
        <v>0.3</v>
      </c>
      <c r="FJ133" s="168" t="str">
        <f t="shared" ca="1" si="363"/>
        <v>-</v>
      </c>
      <c r="FK133" s="168" t="str">
        <f t="shared" ca="1" si="363"/>
        <v>-</v>
      </c>
      <c r="FL133" s="199" t="b">
        <f>TRUE</f>
        <v>1</v>
      </c>
      <c r="FM133" s="201">
        <f t="shared" si="351"/>
        <v>10.5</v>
      </c>
      <c r="FN133" s="168" t="str">
        <f t="shared" ca="1" si="321"/>
        <v>-</v>
      </c>
      <c r="FO133" s="166" t="b">
        <f t="shared" si="223"/>
        <v>0</v>
      </c>
      <c r="FP133" s="166" t="b">
        <f t="shared" si="223"/>
        <v>0</v>
      </c>
      <c r="FQ133" s="166" t="b">
        <f t="shared" si="223"/>
        <v>1</v>
      </c>
      <c r="FR133" s="168">
        <f t="shared" ca="1" si="414"/>
        <v>0</v>
      </c>
      <c r="FS133" s="166">
        <f t="shared" ca="1" si="224"/>
        <v>1</v>
      </c>
      <c r="FT133" s="166">
        <f t="shared" ca="1" si="224"/>
        <v>1</v>
      </c>
      <c r="FU133" s="168" t="str">
        <f t="shared" ref="FU133:GF137" ca="1" si="415">OFFSET(FU$5,$B133,0)</f>
        <v>-</v>
      </c>
      <c r="FV133" s="168" t="str">
        <f t="shared" ca="1" si="415"/>
        <v>-</v>
      </c>
      <c r="FW133" s="168" t="str">
        <f t="shared" ca="1" si="415"/>
        <v>-</v>
      </c>
      <c r="FX133" s="168" t="str">
        <f t="shared" ca="1" si="415"/>
        <v>-</v>
      </c>
      <c r="FY133" s="168" t="str">
        <f t="shared" ca="1" si="415"/>
        <v>-</v>
      </c>
      <c r="FZ133" s="168" t="str">
        <f t="shared" ca="1" si="415"/>
        <v>-</v>
      </c>
      <c r="GA133" s="168" t="str">
        <f t="shared" ca="1" si="415"/>
        <v>-</v>
      </c>
      <c r="GB133" s="168" t="str">
        <f t="shared" ca="1" si="415"/>
        <v>-</v>
      </c>
      <c r="GC133" s="168" t="str">
        <f t="shared" ca="1" si="415"/>
        <v>-</v>
      </c>
      <c r="GD133" s="168" t="b">
        <f t="shared" ca="1" si="415"/>
        <v>1</v>
      </c>
      <c r="GE133" s="168" t="str">
        <f t="shared" ca="1" si="415"/>
        <v>-</v>
      </c>
      <c r="GF133" s="168" t="str">
        <f t="shared" ca="1" si="415"/>
        <v>-</v>
      </c>
      <c r="GG133" s="168" t="str">
        <f t="shared" ca="1" si="225"/>
        <v>-</v>
      </c>
      <c r="GH133" s="168" t="str">
        <f t="shared" ca="1" si="226"/>
        <v>-</v>
      </c>
      <c r="GI133" s="168" t="str">
        <f t="shared" ca="1" si="227"/>
        <v>-</v>
      </c>
      <c r="GJ133" s="168" t="str">
        <f t="shared" ca="1" si="227"/>
        <v>-</v>
      </c>
      <c r="GK133" s="168" t="str">
        <f t="shared" ca="1" si="227"/>
        <v>-</v>
      </c>
      <c r="GL133" s="168" t="str">
        <f t="shared" ca="1" si="227"/>
        <v>-</v>
      </c>
      <c r="GM133" s="168" t="str">
        <f t="shared" ca="1" si="227"/>
        <v>-</v>
      </c>
      <c r="GN133" s="168" t="str">
        <f t="shared" ca="1" si="227"/>
        <v>-</v>
      </c>
      <c r="GO133" s="168" t="str">
        <f t="shared" ca="1" si="227"/>
        <v>-</v>
      </c>
      <c r="GP133" s="168" t="str">
        <f t="shared" ca="1" si="227"/>
        <v>-</v>
      </c>
      <c r="GQ133" s="168" t="str">
        <f t="shared" ca="1" si="227"/>
        <v>-</v>
      </c>
      <c r="GR133" s="168" t="str">
        <f t="shared" ca="1" si="227"/>
        <v>-</v>
      </c>
      <c r="GS133" s="168">
        <f t="shared" ca="1" si="227"/>
        <v>500</v>
      </c>
      <c r="GT133" s="168">
        <f t="shared" ca="1" si="227"/>
        <v>500</v>
      </c>
      <c r="GU133" s="168" t="str">
        <f t="shared" ca="1" si="227"/>
        <v>-</v>
      </c>
      <c r="GV133" s="168" t="str">
        <f t="shared" ca="1" si="227"/>
        <v>-</v>
      </c>
      <c r="GW133" s="168" t="str">
        <f t="shared" ca="1" si="227"/>
        <v>-</v>
      </c>
      <c r="GX133" s="193" t="b">
        <v>0</v>
      </c>
      <c r="GY133" s="193">
        <v>0</v>
      </c>
      <c r="GZ133" s="193">
        <v>30</v>
      </c>
      <c r="HA133" s="193">
        <v>30</v>
      </c>
      <c r="HB133" s="193">
        <v>0</v>
      </c>
      <c r="HC133" s="193">
        <v>0</v>
      </c>
      <c r="HD133" s="193">
        <v>30</v>
      </c>
      <c r="HE133" s="193">
        <v>0</v>
      </c>
      <c r="HF133" s="193">
        <v>0</v>
      </c>
      <c r="HG133" s="193">
        <v>30</v>
      </c>
      <c r="HH133" s="193">
        <v>30</v>
      </c>
      <c r="HI133" s="193">
        <v>0</v>
      </c>
      <c r="HJ133" s="193">
        <v>0</v>
      </c>
      <c r="HK133" s="193">
        <v>0</v>
      </c>
      <c r="HL133" s="193">
        <v>0</v>
      </c>
      <c r="HM133" s="193">
        <v>0</v>
      </c>
      <c r="HN133" s="193">
        <v>131.36000000000001</v>
      </c>
      <c r="HO133" s="193">
        <v>0</v>
      </c>
      <c r="HP133" s="193">
        <v>131.36000000000001</v>
      </c>
      <c r="HQ133" s="193">
        <v>131.36000000000001</v>
      </c>
      <c r="HR133" s="193">
        <v>0</v>
      </c>
      <c r="HS133" s="193">
        <v>131.36000000000001</v>
      </c>
      <c r="HT133" s="193">
        <v>131.36000000000001</v>
      </c>
      <c r="HU133" s="193">
        <v>0</v>
      </c>
      <c r="HV133" s="193">
        <v>0</v>
      </c>
      <c r="HW133" s="193">
        <v>131.36000000000001</v>
      </c>
      <c r="HX133" s="193">
        <v>131.36000000000001</v>
      </c>
      <c r="HY133" s="193">
        <v>89.55</v>
      </c>
      <c r="HZ133" s="193">
        <v>131.36000000000001</v>
      </c>
      <c r="IA133" s="193">
        <v>89.55</v>
      </c>
      <c r="IB133" s="193">
        <v>150</v>
      </c>
      <c r="IC133" s="193">
        <v>150</v>
      </c>
      <c r="ID133" s="193">
        <v>0</v>
      </c>
      <c r="IE133" s="193">
        <v>0</v>
      </c>
      <c r="IF133" s="193">
        <v>150</v>
      </c>
      <c r="IG133" s="193">
        <v>0</v>
      </c>
      <c r="IH133" s="193">
        <v>0</v>
      </c>
      <c r="II133" s="193">
        <v>150</v>
      </c>
      <c r="IJ133" s="193">
        <v>150</v>
      </c>
      <c r="IK133" s="193">
        <v>0</v>
      </c>
      <c r="IL133" s="193">
        <v>0</v>
      </c>
      <c r="IM133" s="193">
        <v>0</v>
      </c>
      <c r="IN133" s="193">
        <v>0</v>
      </c>
      <c r="IO133" s="193">
        <v>0</v>
      </c>
      <c r="IP133" s="193">
        <v>0</v>
      </c>
      <c r="IQ133" s="193">
        <v>0</v>
      </c>
      <c r="IR133" s="193">
        <v>0</v>
      </c>
      <c r="IS133" s="193">
        <v>0</v>
      </c>
      <c r="IT133" s="193">
        <v>0</v>
      </c>
      <c r="IU133" s="193">
        <v>0</v>
      </c>
      <c r="IV133" s="193">
        <v>0</v>
      </c>
      <c r="IW133" s="193">
        <v>0</v>
      </c>
      <c r="IX133" s="193">
        <v>0</v>
      </c>
      <c r="IY133" s="193">
        <v>0</v>
      </c>
      <c r="IZ133" s="10"/>
      <c r="JA133" s="166">
        <f t="shared" ca="1" si="229"/>
        <v>4.4999999999999998E-2</v>
      </c>
      <c r="JB133" s="166">
        <f t="shared" ca="1" si="230"/>
        <v>4.4999999999999998E-2</v>
      </c>
      <c r="JC133" s="168">
        <f t="shared" ca="1" si="231"/>
        <v>1</v>
      </c>
      <c r="JD133" s="168">
        <f t="shared" ca="1" si="231"/>
        <v>0</v>
      </c>
      <c r="JE133" s="168">
        <f t="shared" ca="1" si="231"/>
        <v>1</v>
      </c>
      <c r="JF133" s="168">
        <f t="shared" ca="1" si="231"/>
        <v>1</v>
      </c>
      <c r="JG133" s="168">
        <f t="shared" ca="1" si="231"/>
        <v>0</v>
      </c>
      <c r="JH133" s="168">
        <f t="shared" ca="1" si="231"/>
        <v>70</v>
      </c>
      <c r="JI133" s="168">
        <f t="shared" ca="1" si="231"/>
        <v>50</v>
      </c>
      <c r="JJ133" s="168">
        <f t="shared" ca="1" si="231"/>
        <v>70</v>
      </c>
      <c r="JK133" s="168">
        <f t="shared" ref="JK133:KH133" ca="1" si="416">OFFSET(JK$5,$B133,0)</f>
        <v>50</v>
      </c>
      <c r="JL133" s="166">
        <f t="shared" ca="1" si="299"/>
        <v>1</v>
      </c>
      <c r="JM133" s="166">
        <f t="shared" ca="1" si="300"/>
        <v>1</v>
      </c>
      <c r="JN133" s="166">
        <f t="shared" ca="1" si="301"/>
        <v>1</v>
      </c>
      <c r="JO133" s="166">
        <f t="shared" ca="1" si="232"/>
        <v>1</v>
      </c>
      <c r="JP133" s="166">
        <f t="shared" ca="1" si="232"/>
        <v>1</v>
      </c>
      <c r="JQ133" s="168">
        <f t="shared" ca="1" si="416"/>
        <v>1</v>
      </c>
      <c r="JR133" s="10"/>
      <c r="JS133" s="168">
        <f t="shared" ca="1" si="416"/>
        <v>1</v>
      </c>
      <c r="JT133" s="166">
        <f t="shared" ca="1" si="233"/>
        <v>1</v>
      </c>
      <c r="JU133" s="168">
        <f t="shared" ca="1" si="416"/>
        <v>1</v>
      </c>
      <c r="JV133" s="168">
        <f t="shared" ca="1" si="416"/>
        <v>1</v>
      </c>
      <c r="JW133" s="168">
        <f t="shared" ca="1" si="416"/>
        <v>1</v>
      </c>
      <c r="JX133" s="168">
        <f t="shared" ca="1" si="416"/>
        <v>1</v>
      </c>
      <c r="JY133" s="168">
        <f t="shared" ca="1" si="416"/>
        <v>1</v>
      </c>
      <c r="JZ133" s="168">
        <f t="shared" ca="1" si="416"/>
        <v>1</v>
      </c>
      <c r="KA133" s="166">
        <f t="shared" ca="1" si="234"/>
        <v>1</v>
      </c>
      <c r="KB133" s="166">
        <f t="shared" ca="1" si="235"/>
        <v>1</v>
      </c>
      <c r="KC133" s="166">
        <f t="shared" ca="1" si="236"/>
        <v>1</v>
      </c>
      <c r="KD133" s="166" t="str">
        <f t="shared" ca="1" si="237"/>
        <v>-</v>
      </c>
      <c r="KE133" s="166" t="str">
        <f t="shared" ca="1" si="238"/>
        <v>-</v>
      </c>
      <c r="KF133" s="166" t="str">
        <f t="shared" ca="1" si="239"/>
        <v>-</v>
      </c>
      <c r="KG133" s="166" t="b">
        <f t="shared" ca="1" si="240"/>
        <v>0</v>
      </c>
      <c r="KH133" s="168">
        <f t="shared" ca="1" si="416"/>
        <v>0</v>
      </c>
      <c r="KI133" s="27">
        <v>0</v>
      </c>
    </row>
    <row r="134" spans="1:295" s="148" customFormat="1" outlineLevel="1">
      <c r="A134" s="126">
        <f t="shared" si="13"/>
        <v>129</v>
      </c>
      <c r="B134" s="126">
        <f t="shared" si="292"/>
        <v>13</v>
      </c>
      <c r="C134" s="148">
        <v>101</v>
      </c>
      <c r="D134" s="148" t="s">
        <v>884</v>
      </c>
      <c r="E134" s="148" t="b">
        <v>0</v>
      </c>
      <c r="F134" s="148" t="b">
        <v>0</v>
      </c>
      <c r="G134" s="148" t="b">
        <f t="shared" si="277"/>
        <v>0</v>
      </c>
      <c r="H134" s="144">
        <v>3</v>
      </c>
      <c r="I134" s="32">
        <v>1</v>
      </c>
      <c r="J134" s="144">
        <f t="shared" ca="1" si="278"/>
        <v>1</v>
      </c>
      <c r="K134" s="144">
        <f t="shared" ca="1" si="278"/>
        <v>1</v>
      </c>
      <c r="L134" s="144">
        <f t="shared" ca="1" si="278"/>
        <v>1</v>
      </c>
      <c r="M134" s="144">
        <f t="shared" ca="1" si="278"/>
        <v>1</v>
      </c>
      <c r="N134" s="144">
        <f t="shared" ca="1" si="278"/>
        <v>1</v>
      </c>
      <c r="O134" s="144">
        <f t="shared" ca="1" si="278"/>
        <v>1</v>
      </c>
      <c r="P134" s="144">
        <f t="shared" ca="1" si="278"/>
        <v>1</v>
      </c>
      <c r="Q134" s="144">
        <f t="shared" ca="1" si="278"/>
        <v>1</v>
      </c>
      <c r="R134" s="144">
        <f t="shared" ca="1" si="278"/>
        <v>2</v>
      </c>
      <c r="S134" s="144">
        <f t="shared" ca="1" si="278"/>
        <v>1</v>
      </c>
      <c r="T134" s="144">
        <f t="shared" ca="1" si="278"/>
        <v>1</v>
      </c>
      <c r="U134" s="144">
        <f t="shared" ca="1" si="278"/>
        <v>1</v>
      </c>
      <c r="V134" s="144">
        <f t="shared" ca="1" si="278"/>
        <v>1</v>
      </c>
      <c r="W134" s="144">
        <f t="shared" ca="1" si="278"/>
        <v>1</v>
      </c>
      <c r="X134" s="144">
        <f t="shared" ca="1" si="278"/>
        <v>1</v>
      </c>
      <c r="Y134" s="144">
        <f t="shared" ca="1" si="278"/>
        <v>1</v>
      </c>
      <c r="AA134" s="162" t="str" cm="1">
        <f t="array" aca="1" ref="AA134" ca="1">TEXT(LEFT(OFFSET(AA134,-1,0),5)+1,"00000")&amp;MID(OFFSET(AA134,-1,0),6,FIND(" ",OFFSET(AA134,-1,0),7)-5)
&amp;INDEX(DataMaster!$B$10:$B$12,$I134)&amp;IF($J134=1,""," Risk"&amp;INDEX(i.risk_aversion,$J134,1))&amp;IF($K134=1,""," REV"&amp;INDEX(DataMaster!$B$54:$B$58,$K134))&amp;IF($L134=1,""," Minroe"&amp;INDEX(minroe,$L134))&amp;IF($M134=1,""," Overdraw"&amp;INDEX(overdraw,$M134))
&amp;IF($N134=1,""," Mach"&amp;INDEX(i.mach_option,$N134))
&amp;IF($O134=1,""," Interest"&amp;INDEX(i.interest_rate,$O134))&amp;IF($P134=1,""," Opp cost"&amp;INDEX(i.opp_cost_capital,$P134))&amp;IF($Q134=1,""," Casual_ub"&amp;INDEX(i.casual_ub,$Q134))&amp;IF($R134=1,""," Cropgraze"&amp;INDEX(i.cropgraze_inc,$R134))
&amp;IF($S134=1,""," Yield"&amp;INDEX(i.all_rot_yield,$S134))&amp;IF($T134=1,""," Pasture"&amp;INDEX(i.pasture_prod,$T134))&amp;IF($U134=1,""," Scan"&amp;INDEX(i.scan,$U134))
&amp;IF($JL134=1,""," WP"&amp;TEXT($JL134*100,"000p"))&amp;IF($JM134=1,""," MP"&amp;TEXT($JM134*100,"000p"))&amp;IF($JN134=1,""," GP"&amp;TEXT($JN134*100,"000p"))&amp;IF($JO134=1,""," Can"&amp;TEXT($JO134*100,"000p"))
&amp;" (F"&amp;3+IFERROR(1*$CH134,0)+IFERROR(1*$CI134,0)&amp;3-IFERROR(1*NOT($CK134),0)&amp;"N"&amp;$CP134&amp;$CQ134&amp;")"
&amp;IFERROR(" pas%"&amp;FK134/2130*100,"")&amp;IFERROR(" SR "&amp;FM134/1,"")&amp;IFERROR(" Sup "&amp;FN134/1,"") &amp;" xl_feedsupply"</f>
        <v>613120032 SE CropgrazeFALSE (F33N11) SR 15.75 xl_feedsupply</v>
      </c>
      <c r="AB134" s="10" t="str">
        <f ca="1">IF(COUNTIF(AA$5:AA134,AA134)=1,"-","Dup")</f>
        <v>-</v>
      </c>
      <c r="AC134" s="10"/>
      <c r="AD134" s="167" t="b">
        <v>0</v>
      </c>
      <c r="AE134" s="167" t="b">
        <v>0</v>
      </c>
      <c r="AF134" s="167" t="b">
        <v>0</v>
      </c>
      <c r="AG134" s="167" t="b">
        <v>0</v>
      </c>
      <c r="AH134" s="167" t="b">
        <v>0</v>
      </c>
      <c r="AI134" s="167" t="b">
        <v>1</v>
      </c>
      <c r="AJ134" s="10"/>
      <c r="AK134" s="166" t="b">
        <f t="shared" si="214"/>
        <v>1</v>
      </c>
      <c r="AL134" s="166" t="str">
        <f t="shared" si="214"/>
        <v>-</v>
      </c>
      <c r="AM134" s="166" t="str">
        <f t="shared" si="214"/>
        <v>-</v>
      </c>
      <c r="AN134" s="166" t="str">
        <f t="shared" si="214"/>
        <v>-</v>
      </c>
      <c r="AO134" s="166" t="b">
        <f t="shared" si="214"/>
        <v>0</v>
      </c>
      <c r="AP134" s="166" t="b">
        <f t="shared" si="214"/>
        <v>0</v>
      </c>
      <c r="AQ134" s="166">
        <f t="shared" ca="1" si="215"/>
        <v>0</v>
      </c>
      <c r="AR134" s="166" t="b">
        <f t="shared" ca="1" si="216"/>
        <v>0</v>
      </c>
      <c r="AS134" s="166" t="b">
        <f t="shared" ca="1" si="216"/>
        <v>0</v>
      </c>
      <c r="AT134" s="166" t="str">
        <f t="shared" ca="1" si="216"/>
        <v>-</v>
      </c>
      <c r="AU134" s="166" t="str">
        <f t="shared" ca="1" si="216"/>
        <v>-</v>
      </c>
      <c r="AV134" s="166" t="str">
        <f t="shared" ca="1" si="216"/>
        <v>-</v>
      </c>
      <c r="AW134" s="10"/>
      <c r="AX134" s="167" t="b">
        <v>0</v>
      </c>
      <c r="AY134" s="167" t="b">
        <v>0</v>
      </c>
      <c r="AZ134" s="167" t="b">
        <v>0</v>
      </c>
      <c r="BA134" s="167" t="s">
        <v>36</v>
      </c>
      <c r="BB134" s="167" t="b">
        <v>1</v>
      </c>
      <c r="BC134" s="168" t="str">
        <f t="shared" ca="1" si="412"/>
        <v>-</v>
      </c>
      <c r="BD134" s="168" t="str">
        <f t="shared" ca="1" si="412"/>
        <v>-</v>
      </c>
      <c r="BE134" s="168" t="str">
        <f t="shared" ca="1" si="412"/>
        <v>-</v>
      </c>
      <c r="BF134" s="168" t="str">
        <f t="shared" ca="1" si="412"/>
        <v>-</v>
      </c>
      <c r="BG134" s="168">
        <f t="shared" ca="1" si="412"/>
        <v>1</v>
      </c>
      <c r="BH134" s="168">
        <f t="shared" ca="1" si="412"/>
        <v>1</v>
      </c>
      <c r="BI134" s="168" t="str">
        <f t="shared" ca="1" si="412"/>
        <v>-</v>
      </c>
      <c r="BJ134" s="168" t="str">
        <f t="shared" ca="1" si="412"/>
        <v>-</v>
      </c>
      <c r="BK134" s="10"/>
      <c r="BL134" s="168" t="str">
        <f t="shared" ca="1" si="412"/>
        <v>-</v>
      </c>
      <c r="BM134" s="168" t="str">
        <f t="shared" ca="1" si="412"/>
        <v>-</v>
      </c>
      <c r="BN134" s="168" t="str">
        <f t="shared" ca="1" si="412"/>
        <v>-</v>
      </c>
      <c r="BO134" s="168" t="str">
        <f t="shared" ca="1" si="412"/>
        <v>-</v>
      </c>
      <c r="BP134" s="168" t="str">
        <f t="shared" ca="1" si="412"/>
        <v>-</v>
      </c>
      <c r="BQ134" s="168" t="str">
        <f t="shared" ca="1" si="412"/>
        <v>-</v>
      </c>
      <c r="BR134" s="168" t="str">
        <f t="shared" ca="1" si="412"/>
        <v>-</v>
      </c>
      <c r="BS134" s="168" t="str">
        <f t="shared" ca="1" si="412"/>
        <v>-</v>
      </c>
      <c r="BT134" s="168" t="str">
        <f t="shared" ca="1" si="412"/>
        <v>-</v>
      </c>
      <c r="BU134" s="168" t="str">
        <f t="shared" ca="1" si="412"/>
        <v>-</v>
      </c>
      <c r="BV134" s="168" t="str">
        <f t="shared" ca="1" si="412"/>
        <v>-</v>
      </c>
      <c r="BW134" s="166" t="str" cm="1">
        <f t="array" aca="1" ref="BW134" ca="1">INDEX(i.rev,$K134,BW$15)</f>
        <v>-</v>
      </c>
      <c r="BX134" s="166" t="str" cm="1">
        <f t="array" aca="1" ref="BX134" ca="1">INDEX(i.rev,$K134,BX$15)</f>
        <v>-</v>
      </c>
      <c r="BY134" s="166" t="str" cm="1">
        <f t="array" aca="1" ref="BY134" ca="1">INDEX(i.rev,$K134,BY$15)</f>
        <v>-</v>
      </c>
      <c r="BZ134" s="166" t="str" cm="1">
        <f t="array" aca="1" ref="BZ134" ca="1">INDEX(i.rev,$K134,BZ$15)</f>
        <v>-</v>
      </c>
      <c r="CA134" s="166" t="str" cm="1">
        <f t="array" aca="1" ref="CA134" ca="1">INDEX(i.rev,$K134,CA$15)</f>
        <v>-</v>
      </c>
      <c r="CB134" s="166" t="str" cm="1">
        <f t="array" aca="1" ref="CB134" ca="1">INDEX(i.rev,$K134,CB$15)</f>
        <v>-</v>
      </c>
      <c r="CC134" s="166" t="str" cm="1">
        <f t="array" aca="1" ref="CC134" ca="1">INDEX(i.rev,$K134,CC$15)</f>
        <v>-</v>
      </c>
      <c r="CD134" s="166" t="str" cm="1">
        <f t="array" aca="1" ref="CD134" ca="1">INDEX(i.rev,$K134,CD$15)</f>
        <v>-</v>
      </c>
      <c r="CE134" s="166" t="str" cm="1">
        <f t="array" aca="1" ref="CE134" ca="1">INDEX(i.rev,$K134,CE$15)</f>
        <v>-</v>
      </c>
      <c r="CF134" s="166" t="str" cm="1">
        <f t="array" aca="1" ref="CF134" ca="1">INDEX(i.rev,$K134,CF$15)</f>
        <v>-</v>
      </c>
      <c r="CG134" s="10"/>
      <c r="CH134" s="168" t="str">
        <f t="shared" ca="1" si="320"/>
        <v>-</v>
      </c>
      <c r="CI134" s="168" t="str">
        <f t="shared" ca="1" si="320"/>
        <v>-</v>
      </c>
      <c r="CJ134" s="168" t="str">
        <f t="shared" ca="1" si="320"/>
        <v>-</v>
      </c>
      <c r="CK134" s="168" t="str">
        <f t="shared" ca="1" si="320"/>
        <v>-</v>
      </c>
      <c r="CL134" s="168" t="str">
        <f t="shared" ca="1" si="320"/>
        <v>-</v>
      </c>
      <c r="CM134" s="168" t="str">
        <f t="shared" ca="1" si="320"/>
        <v>-</v>
      </c>
      <c r="CN134" s="168" t="str">
        <f t="shared" ca="1" si="320"/>
        <v>-</v>
      </c>
      <c r="CO134" s="168" t="str">
        <f t="shared" ca="1" si="320"/>
        <v>-</v>
      </c>
      <c r="CP134" s="168">
        <f t="shared" ca="1" si="320"/>
        <v>1</v>
      </c>
      <c r="CQ134" s="168">
        <f t="shared" ca="1" si="320"/>
        <v>1</v>
      </c>
      <c r="CR134" s="168">
        <f t="shared" ca="1" si="320"/>
        <v>0</v>
      </c>
      <c r="CS134" s="168" t="str">
        <f t="shared" ca="1" si="320"/>
        <v>-</v>
      </c>
      <c r="CT134" s="168" t="str">
        <f t="shared" ca="1" si="320"/>
        <v>-</v>
      </c>
      <c r="CU134" s="168" t="str">
        <f t="shared" ca="1" si="320"/>
        <v>-</v>
      </c>
      <c r="CV134" s="168" t="str">
        <f t="shared" ca="1" si="320"/>
        <v>-</v>
      </c>
      <c r="CW134" s="168" t="str">
        <f t="shared" ca="1" si="320"/>
        <v>-</v>
      </c>
      <c r="CX134" s="168" t="str">
        <f t="shared" ca="1" si="282"/>
        <v>-</v>
      </c>
      <c r="CY134" s="168" t="str">
        <f t="shared" ca="1" si="282"/>
        <v>-</v>
      </c>
      <c r="CZ134" s="168">
        <f t="shared" ca="1" si="282"/>
        <v>0</v>
      </c>
      <c r="DA134" s="168" t="str">
        <f t="shared" ca="1" si="282"/>
        <v>-</v>
      </c>
      <c r="DB134" s="168" t="str">
        <f t="shared" ca="1" si="283"/>
        <v>-</v>
      </c>
      <c r="DC134" s="168" t="str">
        <f t="shared" ca="1" si="283"/>
        <v>-</v>
      </c>
      <c r="DD134" s="168" t="str">
        <f t="shared" ca="1" si="283"/>
        <v>-</v>
      </c>
      <c r="DE134" s="168" t="str">
        <f t="shared" ca="1" si="283"/>
        <v>-</v>
      </c>
      <c r="DF134" s="168">
        <f t="shared" ca="1" si="283"/>
        <v>0</v>
      </c>
      <c r="DG134" s="168">
        <f t="shared" ca="1" si="283"/>
        <v>0</v>
      </c>
      <c r="DH134" s="168">
        <f t="shared" ca="1" si="283"/>
        <v>0</v>
      </c>
      <c r="DI134" s="168">
        <f t="shared" ca="1" si="283"/>
        <v>0</v>
      </c>
      <c r="DJ134" s="168">
        <f t="shared" ca="1" si="283"/>
        <v>0</v>
      </c>
      <c r="DK134" s="168">
        <f t="shared" ca="1" si="283"/>
        <v>0</v>
      </c>
      <c r="DL134" s="168">
        <f t="shared" ca="1" si="283"/>
        <v>0</v>
      </c>
      <c r="DM134" s="168" t="str">
        <f t="shared" ca="1" si="283"/>
        <v>-</v>
      </c>
      <c r="DN134" s="168" t="str">
        <f t="shared" ca="1" si="283"/>
        <v>-</v>
      </c>
      <c r="DO134" s="168" t="str">
        <f t="shared" ca="1" si="283"/>
        <v>-</v>
      </c>
      <c r="DP134" s="168" t="str">
        <f t="shared" ca="1" si="283"/>
        <v>-</v>
      </c>
      <c r="DQ134" s="168" t="str">
        <f t="shared" ca="1" si="283"/>
        <v>-</v>
      </c>
      <c r="DR134" s="168" t="str">
        <f t="shared" ca="1" si="284"/>
        <v>-</v>
      </c>
      <c r="DS134" s="168" t="str">
        <f t="shared" ca="1" si="284"/>
        <v>-</v>
      </c>
      <c r="DT134" s="168" t="str">
        <f t="shared" ca="1" si="284"/>
        <v>-</v>
      </c>
      <c r="DU134" s="168" t="str">
        <f t="shared" ca="1" si="284"/>
        <v>-</v>
      </c>
      <c r="DV134" s="168" t="str">
        <f t="shared" ca="1" si="284"/>
        <v>-</v>
      </c>
      <c r="DW134" s="168" t="str">
        <f t="shared" ca="1" si="284"/>
        <v>-</v>
      </c>
      <c r="DX134" s="10"/>
      <c r="DY134" s="168">
        <f t="shared" ca="1" si="413"/>
        <v>1</v>
      </c>
      <c r="DZ134" s="168" t="str">
        <f t="shared" ca="1" si="413"/>
        <v>-</v>
      </c>
      <c r="EA134" s="168" t="str">
        <f t="shared" ca="1" si="413"/>
        <v>-</v>
      </c>
      <c r="EB134" s="168" t="str">
        <f t="shared" ca="1" si="413"/>
        <v>-</v>
      </c>
      <c r="EC134" s="168" t="str">
        <f t="shared" ca="1" si="413"/>
        <v>-</v>
      </c>
      <c r="ED134" s="168" t="b">
        <f t="shared" ca="1" si="413"/>
        <v>0</v>
      </c>
      <c r="EE134" s="168" t="str">
        <f t="shared" ca="1" si="413"/>
        <v>-</v>
      </c>
      <c r="EF134" s="168">
        <f t="shared" ca="1" si="413"/>
        <v>0</v>
      </c>
      <c r="EG134" s="168" t="str">
        <f t="shared" ca="1" si="413"/>
        <v>-</v>
      </c>
      <c r="EH134" s="166" cm="1">
        <f t="array" aca="1" ref="EH134" ca="1">INDEX(i.rev,$K134,EH$15)</f>
        <v>1</v>
      </c>
      <c r="EI134" s="168">
        <f t="shared" ca="1" si="295"/>
        <v>0</v>
      </c>
      <c r="EJ134" s="168">
        <f t="shared" ca="1" si="295"/>
        <v>1</v>
      </c>
      <c r="EK134" s="168">
        <f t="shared" ca="1" si="295"/>
        <v>0</v>
      </c>
      <c r="EL134" s="168">
        <f t="shared" ca="1" si="295"/>
        <v>1</v>
      </c>
      <c r="EM134" s="168">
        <f t="shared" ca="1" si="295"/>
        <v>1</v>
      </c>
      <c r="EN134" s="168">
        <f t="shared" ca="1" si="295"/>
        <v>1</v>
      </c>
      <c r="EO134" s="168">
        <f t="shared" ca="1" si="295"/>
        <v>0</v>
      </c>
      <c r="EP134" s="168">
        <f t="shared" ca="1" si="295"/>
        <v>0</v>
      </c>
      <c r="EQ134" s="168">
        <f t="shared" ca="1" si="295"/>
        <v>0</v>
      </c>
      <c r="ER134" s="168">
        <f t="shared" ca="1" si="295"/>
        <v>0</v>
      </c>
      <c r="ES134" s="168">
        <f t="shared" ca="1" si="295"/>
        <v>0</v>
      </c>
      <c r="ET134" s="168">
        <f t="shared" ca="1" si="295"/>
        <v>0</v>
      </c>
      <c r="EU134" s="168">
        <f t="shared" ca="1" si="295"/>
        <v>0</v>
      </c>
      <c r="EV134" s="168">
        <f t="shared" ca="1" si="295"/>
        <v>0</v>
      </c>
      <c r="EW134" s="168">
        <f t="shared" ca="1" si="295"/>
        <v>0</v>
      </c>
      <c r="EX134" s="168">
        <f t="shared" ca="1" si="295"/>
        <v>0</v>
      </c>
      <c r="EY134" s="166" cm="1">
        <f t="array" aca="1" ref="EY134" ca="1">INDEX(i.rev,$K134,EY$15)</f>
        <v>0</v>
      </c>
      <c r="EZ134" s="168">
        <f t="shared" ca="1" si="297"/>
        <v>0</v>
      </c>
      <c r="FA134" s="166" cm="1">
        <f t="array" aca="1" ref="FA134" ca="1">INDEX(i.rev,$K134,FA$15)</f>
        <v>1</v>
      </c>
      <c r="FB134" s="168">
        <f t="shared" ref="FB134:FR137" ca="1" si="417">OFFSET(FB$5,$B134,0)</f>
        <v>0</v>
      </c>
      <c r="FC134" s="168">
        <f t="shared" ca="1" si="417"/>
        <v>0</v>
      </c>
      <c r="FD134" s="168">
        <f t="shared" ca="1" si="417"/>
        <v>0</v>
      </c>
      <c r="FE134" s="168">
        <f t="shared" ca="1" si="417"/>
        <v>0</v>
      </c>
      <c r="FF134" s="168">
        <f t="shared" ca="1" si="417"/>
        <v>0</v>
      </c>
      <c r="FG134" s="168">
        <f t="shared" ca="1" si="417"/>
        <v>0</v>
      </c>
      <c r="FH134" s="168">
        <f t="shared" ca="1" si="417"/>
        <v>0</v>
      </c>
      <c r="FI134" s="10">
        <f t="shared" ref="FI134:FI137" si="418">FI133+0.15</f>
        <v>0.44999999999999996</v>
      </c>
      <c r="FJ134" s="168" t="str">
        <f t="shared" ca="1" si="363"/>
        <v>-</v>
      </c>
      <c r="FK134" s="168" t="str">
        <f t="shared" ca="1" si="363"/>
        <v>-</v>
      </c>
      <c r="FL134" s="199" t="b">
        <f>TRUE</f>
        <v>1</v>
      </c>
      <c r="FM134" s="201">
        <f t="shared" si="351"/>
        <v>15.749999999999998</v>
      </c>
      <c r="FN134" s="168" t="str">
        <f t="shared" ca="1" si="321"/>
        <v>-</v>
      </c>
      <c r="FO134" s="166" t="b">
        <f t="shared" si="223"/>
        <v>0</v>
      </c>
      <c r="FP134" s="166" t="b">
        <f t="shared" si="223"/>
        <v>0</v>
      </c>
      <c r="FQ134" s="166" t="b">
        <f t="shared" si="223"/>
        <v>1</v>
      </c>
      <c r="FR134" s="168">
        <f t="shared" ca="1" si="417"/>
        <v>0</v>
      </c>
      <c r="FS134" s="166">
        <f t="shared" ca="1" si="224"/>
        <v>1</v>
      </c>
      <c r="FT134" s="166">
        <f t="shared" ca="1" si="224"/>
        <v>1</v>
      </c>
      <c r="FU134" s="168" t="str">
        <f t="shared" ca="1" si="415"/>
        <v>-</v>
      </c>
      <c r="FV134" s="168" t="str">
        <f t="shared" ca="1" si="415"/>
        <v>-</v>
      </c>
      <c r="FW134" s="168" t="str">
        <f t="shared" ca="1" si="415"/>
        <v>-</v>
      </c>
      <c r="FX134" s="168" t="str">
        <f t="shared" ca="1" si="415"/>
        <v>-</v>
      </c>
      <c r="FY134" s="168" t="str">
        <f t="shared" ca="1" si="415"/>
        <v>-</v>
      </c>
      <c r="FZ134" s="168" t="str">
        <f t="shared" ca="1" si="415"/>
        <v>-</v>
      </c>
      <c r="GA134" s="168" t="str">
        <f t="shared" ca="1" si="415"/>
        <v>-</v>
      </c>
      <c r="GB134" s="168" t="str">
        <f t="shared" ca="1" si="415"/>
        <v>-</v>
      </c>
      <c r="GC134" s="168" t="str">
        <f t="shared" ca="1" si="415"/>
        <v>-</v>
      </c>
      <c r="GD134" s="168" t="b">
        <f t="shared" ca="1" si="415"/>
        <v>1</v>
      </c>
      <c r="GE134" s="168" t="str">
        <f t="shared" ca="1" si="415"/>
        <v>-</v>
      </c>
      <c r="GF134" s="168" t="str">
        <f t="shared" ca="1" si="415"/>
        <v>-</v>
      </c>
      <c r="GG134" s="168" t="str">
        <f t="shared" ca="1" si="225"/>
        <v>-</v>
      </c>
      <c r="GH134" s="168" t="str">
        <f t="shared" ca="1" si="226"/>
        <v>-</v>
      </c>
      <c r="GI134" s="168" t="str">
        <f t="shared" ca="1" si="227"/>
        <v>-</v>
      </c>
      <c r="GJ134" s="168" t="str">
        <f t="shared" ca="1" si="227"/>
        <v>-</v>
      </c>
      <c r="GK134" s="168" t="str">
        <f t="shared" ca="1" si="227"/>
        <v>-</v>
      </c>
      <c r="GL134" s="168" t="str">
        <f t="shared" ca="1" si="227"/>
        <v>-</v>
      </c>
      <c r="GM134" s="168" t="str">
        <f t="shared" ca="1" si="227"/>
        <v>-</v>
      </c>
      <c r="GN134" s="168" t="str">
        <f t="shared" ca="1" si="227"/>
        <v>-</v>
      </c>
      <c r="GO134" s="168" t="str">
        <f t="shared" ca="1" si="227"/>
        <v>-</v>
      </c>
      <c r="GP134" s="168" t="str">
        <f t="shared" ca="1" si="227"/>
        <v>-</v>
      </c>
      <c r="GQ134" s="168" t="str">
        <f t="shared" ca="1" si="227"/>
        <v>-</v>
      </c>
      <c r="GR134" s="168" t="str">
        <f t="shared" ca="1" si="227"/>
        <v>-</v>
      </c>
      <c r="GS134" s="168">
        <f t="shared" ca="1" si="227"/>
        <v>500</v>
      </c>
      <c r="GT134" s="168">
        <f t="shared" ca="1" si="227"/>
        <v>500</v>
      </c>
      <c r="GU134" s="168" t="str">
        <f t="shared" ca="1" si="227"/>
        <v>-</v>
      </c>
      <c r="GV134" s="168" t="str">
        <f t="shared" ca="1" si="227"/>
        <v>-</v>
      </c>
      <c r="GW134" s="168" t="str">
        <f t="shared" ca="1" si="227"/>
        <v>-</v>
      </c>
      <c r="GX134" s="193" t="b">
        <v>0</v>
      </c>
      <c r="GY134" s="193">
        <v>0</v>
      </c>
      <c r="GZ134" s="193">
        <v>30</v>
      </c>
      <c r="HA134" s="193">
        <v>30</v>
      </c>
      <c r="HB134" s="193">
        <v>0</v>
      </c>
      <c r="HC134" s="193">
        <v>0</v>
      </c>
      <c r="HD134" s="193">
        <v>30</v>
      </c>
      <c r="HE134" s="193">
        <v>0</v>
      </c>
      <c r="HF134" s="193">
        <v>0</v>
      </c>
      <c r="HG134" s="193">
        <v>30</v>
      </c>
      <c r="HH134" s="193">
        <v>30</v>
      </c>
      <c r="HI134" s="193">
        <v>0</v>
      </c>
      <c r="HJ134" s="193">
        <v>0</v>
      </c>
      <c r="HK134" s="193">
        <v>0</v>
      </c>
      <c r="HL134" s="193">
        <v>0</v>
      </c>
      <c r="HM134" s="193">
        <v>0</v>
      </c>
      <c r="HN134" s="193">
        <v>131.36000000000001</v>
      </c>
      <c r="HO134" s="193">
        <v>0</v>
      </c>
      <c r="HP134" s="193">
        <v>131.36000000000001</v>
      </c>
      <c r="HQ134" s="193">
        <v>131.36000000000001</v>
      </c>
      <c r="HR134" s="193">
        <v>0</v>
      </c>
      <c r="HS134" s="193">
        <v>131.36000000000001</v>
      </c>
      <c r="HT134" s="193">
        <v>131.36000000000001</v>
      </c>
      <c r="HU134" s="193">
        <v>0</v>
      </c>
      <c r="HV134" s="193">
        <v>0</v>
      </c>
      <c r="HW134" s="193">
        <v>131.36000000000001</v>
      </c>
      <c r="HX134" s="193">
        <v>131.36000000000001</v>
      </c>
      <c r="HY134" s="193">
        <v>89.55</v>
      </c>
      <c r="HZ134" s="193">
        <v>131.36000000000001</v>
      </c>
      <c r="IA134" s="193">
        <v>89.55</v>
      </c>
      <c r="IB134" s="193">
        <v>150</v>
      </c>
      <c r="IC134" s="193">
        <v>150</v>
      </c>
      <c r="ID134" s="193">
        <v>0</v>
      </c>
      <c r="IE134" s="193">
        <v>0</v>
      </c>
      <c r="IF134" s="193">
        <v>150</v>
      </c>
      <c r="IG134" s="193">
        <v>0</v>
      </c>
      <c r="IH134" s="193">
        <v>0</v>
      </c>
      <c r="II134" s="193">
        <v>150</v>
      </c>
      <c r="IJ134" s="193">
        <v>150</v>
      </c>
      <c r="IK134" s="193">
        <v>0</v>
      </c>
      <c r="IL134" s="193">
        <v>0</v>
      </c>
      <c r="IM134" s="193">
        <v>0</v>
      </c>
      <c r="IN134" s="193">
        <v>0</v>
      </c>
      <c r="IO134" s="193">
        <v>0</v>
      </c>
      <c r="IP134" s="193">
        <v>0</v>
      </c>
      <c r="IQ134" s="193">
        <v>0</v>
      </c>
      <c r="IR134" s="193">
        <v>0</v>
      </c>
      <c r="IS134" s="193">
        <v>0</v>
      </c>
      <c r="IT134" s="193">
        <v>0</v>
      </c>
      <c r="IU134" s="193">
        <v>0</v>
      </c>
      <c r="IV134" s="193">
        <v>0</v>
      </c>
      <c r="IW134" s="193">
        <v>0</v>
      </c>
      <c r="IX134" s="193">
        <v>0</v>
      </c>
      <c r="IY134" s="193">
        <v>0</v>
      </c>
      <c r="IZ134" s="10"/>
      <c r="JA134" s="166">
        <f t="shared" ca="1" si="229"/>
        <v>4.4999999999999998E-2</v>
      </c>
      <c r="JB134" s="166">
        <f t="shared" ca="1" si="230"/>
        <v>4.4999999999999998E-2</v>
      </c>
      <c r="JC134" s="168">
        <f t="shared" ref="JC134:KH137" ca="1" si="419">OFFSET(JC$5,$B134,0)</f>
        <v>1</v>
      </c>
      <c r="JD134" s="168">
        <f t="shared" ca="1" si="419"/>
        <v>0</v>
      </c>
      <c r="JE134" s="168">
        <f t="shared" ca="1" si="419"/>
        <v>1</v>
      </c>
      <c r="JF134" s="168">
        <f t="shared" ca="1" si="419"/>
        <v>1</v>
      </c>
      <c r="JG134" s="168">
        <f t="shared" ca="1" si="419"/>
        <v>0</v>
      </c>
      <c r="JH134" s="168">
        <f t="shared" ca="1" si="419"/>
        <v>70</v>
      </c>
      <c r="JI134" s="168">
        <f t="shared" ca="1" si="419"/>
        <v>50</v>
      </c>
      <c r="JJ134" s="168">
        <f t="shared" ca="1" si="419"/>
        <v>70</v>
      </c>
      <c r="JK134" s="168">
        <f t="shared" ca="1" si="419"/>
        <v>50</v>
      </c>
      <c r="JL134" s="166">
        <f t="shared" ca="1" si="299"/>
        <v>1</v>
      </c>
      <c r="JM134" s="166">
        <f t="shared" ca="1" si="300"/>
        <v>1</v>
      </c>
      <c r="JN134" s="166">
        <f t="shared" ca="1" si="301"/>
        <v>1</v>
      </c>
      <c r="JO134" s="166">
        <f t="shared" ca="1" si="232"/>
        <v>1</v>
      </c>
      <c r="JP134" s="166">
        <f t="shared" ca="1" si="232"/>
        <v>1</v>
      </c>
      <c r="JQ134" s="168">
        <f t="shared" ca="1" si="419"/>
        <v>1</v>
      </c>
      <c r="JR134" s="10"/>
      <c r="JS134" s="168">
        <f t="shared" ca="1" si="419"/>
        <v>1</v>
      </c>
      <c r="JT134" s="166">
        <f t="shared" ca="1" si="233"/>
        <v>1</v>
      </c>
      <c r="JU134" s="168">
        <f t="shared" ca="1" si="419"/>
        <v>1</v>
      </c>
      <c r="JV134" s="168">
        <f t="shared" ca="1" si="419"/>
        <v>1</v>
      </c>
      <c r="JW134" s="168">
        <f t="shared" ca="1" si="419"/>
        <v>1</v>
      </c>
      <c r="JX134" s="168">
        <f t="shared" ca="1" si="419"/>
        <v>1</v>
      </c>
      <c r="JY134" s="168">
        <f t="shared" ca="1" si="419"/>
        <v>1</v>
      </c>
      <c r="JZ134" s="168">
        <f t="shared" ca="1" si="419"/>
        <v>1</v>
      </c>
      <c r="KA134" s="166">
        <f t="shared" ca="1" si="234"/>
        <v>1</v>
      </c>
      <c r="KB134" s="166">
        <f t="shared" ca="1" si="235"/>
        <v>1</v>
      </c>
      <c r="KC134" s="166">
        <f t="shared" ca="1" si="236"/>
        <v>1</v>
      </c>
      <c r="KD134" s="166" t="str">
        <f t="shared" ca="1" si="237"/>
        <v>-</v>
      </c>
      <c r="KE134" s="166" t="str">
        <f t="shared" ca="1" si="238"/>
        <v>-</v>
      </c>
      <c r="KF134" s="166" t="str">
        <f t="shared" ca="1" si="239"/>
        <v>-</v>
      </c>
      <c r="KG134" s="166" t="b">
        <f t="shared" ca="1" si="240"/>
        <v>0</v>
      </c>
      <c r="KH134" s="168">
        <f t="shared" ca="1" si="419"/>
        <v>0</v>
      </c>
      <c r="KI134" s="27">
        <v>0</v>
      </c>
    </row>
    <row r="135" spans="1:295" s="148" customFormat="1" outlineLevel="1">
      <c r="A135" s="126">
        <f t="shared" si="13"/>
        <v>130</v>
      </c>
      <c r="B135" s="126">
        <f t="shared" si="292"/>
        <v>13</v>
      </c>
      <c r="C135" s="148">
        <v>101</v>
      </c>
      <c r="D135" s="148" t="s">
        <v>884</v>
      </c>
      <c r="E135" s="148" t="b">
        <v>0</v>
      </c>
      <c r="F135" s="148" t="b">
        <v>0</v>
      </c>
      <c r="G135" s="148" t="b">
        <f t="shared" si="277"/>
        <v>0</v>
      </c>
      <c r="H135" s="144">
        <v>3</v>
      </c>
      <c r="I135" s="32">
        <v>1</v>
      </c>
      <c r="J135" s="144">
        <f t="shared" ca="1" si="278"/>
        <v>1</v>
      </c>
      <c r="K135" s="144">
        <f t="shared" ca="1" si="278"/>
        <v>1</v>
      </c>
      <c r="L135" s="144">
        <f t="shared" ca="1" si="278"/>
        <v>1</v>
      </c>
      <c r="M135" s="144">
        <f t="shared" ca="1" si="278"/>
        <v>1</v>
      </c>
      <c r="N135" s="144">
        <f t="shared" ca="1" si="278"/>
        <v>1</v>
      </c>
      <c r="O135" s="144">
        <f t="shared" ca="1" si="278"/>
        <v>1</v>
      </c>
      <c r="P135" s="144">
        <f t="shared" ca="1" si="278"/>
        <v>1</v>
      </c>
      <c r="Q135" s="144">
        <f t="shared" ca="1" si="278"/>
        <v>1</v>
      </c>
      <c r="R135" s="144">
        <f t="shared" ca="1" si="278"/>
        <v>2</v>
      </c>
      <c r="S135" s="144">
        <f t="shared" ca="1" si="278"/>
        <v>1</v>
      </c>
      <c r="T135" s="144">
        <f t="shared" ca="1" si="278"/>
        <v>1</v>
      </c>
      <c r="U135" s="144">
        <f t="shared" ca="1" si="278"/>
        <v>1</v>
      </c>
      <c r="V135" s="144">
        <f t="shared" ca="1" si="278"/>
        <v>1</v>
      </c>
      <c r="W135" s="144">
        <f t="shared" ca="1" si="278"/>
        <v>1</v>
      </c>
      <c r="X135" s="144">
        <f t="shared" ca="1" si="278"/>
        <v>1</v>
      </c>
      <c r="Y135" s="144">
        <f t="shared" ca="1" si="278"/>
        <v>1</v>
      </c>
      <c r="AA135" s="162" t="str" cm="1">
        <f t="array" aca="1" ref="AA135" ca="1">TEXT(LEFT(OFFSET(AA135,-1,0),5)+1,"00000")&amp;MID(OFFSET(AA135,-1,0),6,FIND(" ",OFFSET(AA135,-1,0),7)-5)
&amp;INDEX(DataMaster!$B$10:$B$12,$I135)&amp;IF($J135=1,""," Risk"&amp;INDEX(i.risk_aversion,$J135,1))&amp;IF($K135=1,""," REV"&amp;INDEX(DataMaster!$B$54:$B$58,$K135))&amp;IF($L135=1,""," Minroe"&amp;INDEX(minroe,$L135))&amp;IF($M135=1,""," Overdraw"&amp;INDEX(overdraw,$M135))
&amp;IF($N135=1,""," Mach"&amp;INDEX(i.mach_option,$N135))
&amp;IF($O135=1,""," Interest"&amp;INDEX(i.interest_rate,$O135))&amp;IF($P135=1,""," Opp cost"&amp;INDEX(i.opp_cost_capital,$P135))&amp;IF($Q135=1,""," Casual_ub"&amp;INDEX(i.casual_ub,$Q135))&amp;IF($R135=1,""," Cropgraze"&amp;INDEX(i.cropgraze_inc,$R135))
&amp;IF($S135=1,""," Yield"&amp;INDEX(i.all_rot_yield,$S135))&amp;IF($T135=1,""," Pasture"&amp;INDEX(i.pasture_prod,$T135))&amp;IF($U135=1,""," Scan"&amp;INDEX(i.scan,$U135))
&amp;IF($JL135=1,""," WP"&amp;TEXT($JL135*100,"000p"))&amp;IF($JM135=1,""," MP"&amp;TEXT($JM135*100,"000p"))&amp;IF($JN135=1,""," GP"&amp;TEXT($JN135*100,"000p"))&amp;IF($JO135=1,""," Can"&amp;TEXT($JO135*100,"000p"))
&amp;" (F"&amp;3+IFERROR(1*$CH135,0)+IFERROR(1*$CI135,0)&amp;3-IFERROR(1*NOT($CK135),0)&amp;"N"&amp;$CP135&amp;$CQ135&amp;")"
&amp;IFERROR(" pas%"&amp;FK135/2130*100,"")&amp;IFERROR(" SR "&amp;FM135/1,"")&amp;IFERROR(" Sup "&amp;FN135/1,"") &amp;" xl_feedsupply"</f>
        <v>613130032 SE CropgrazeFALSE (F33N11) SR 21 xl_feedsupply</v>
      </c>
      <c r="AB135" s="10" t="str">
        <f ca="1">IF(COUNTIF(AA$5:AA135,AA135)=1,"-","Dup")</f>
        <v>-</v>
      </c>
      <c r="AC135" s="10"/>
      <c r="AD135" s="167" t="b">
        <v>0</v>
      </c>
      <c r="AE135" s="167" t="b">
        <v>0</v>
      </c>
      <c r="AF135" s="167" t="b">
        <v>0</v>
      </c>
      <c r="AG135" s="167" t="b">
        <v>0</v>
      </c>
      <c r="AH135" s="167" t="b">
        <v>0</v>
      </c>
      <c r="AI135" s="167" t="b">
        <v>1</v>
      </c>
      <c r="AJ135" s="10"/>
      <c r="AK135" s="166" t="b">
        <f t="shared" si="214"/>
        <v>1</v>
      </c>
      <c r="AL135" s="166" t="str">
        <f t="shared" si="214"/>
        <v>-</v>
      </c>
      <c r="AM135" s="166" t="str">
        <f t="shared" si="214"/>
        <v>-</v>
      </c>
      <c r="AN135" s="166" t="str">
        <f t="shared" si="214"/>
        <v>-</v>
      </c>
      <c r="AO135" s="166" t="b">
        <f t="shared" si="214"/>
        <v>0</v>
      </c>
      <c r="AP135" s="166" t="b">
        <f t="shared" si="214"/>
        <v>0</v>
      </c>
      <c r="AQ135" s="166">
        <f t="shared" ca="1" si="215"/>
        <v>0</v>
      </c>
      <c r="AR135" s="166" t="b">
        <f t="shared" ca="1" si="216"/>
        <v>0</v>
      </c>
      <c r="AS135" s="166" t="b">
        <f t="shared" ca="1" si="216"/>
        <v>0</v>
      </c>
      <c r="AT135" s="166" t="str">
        <f t="shared" ca="1" si="216"/>
        <v>-</v>
      </c>
      <c r="AU135" s="166" t="str">
        <f t="shared" ca="1" si="216"/>
        <v>-</v>
      </c>
      <c r="AV135" s="166" t="str">
        <f t="shared" ca="1" si="216"/>
        <v>-</v>
      </c>
      <c r="AW135" s="10"/>
      <c r="AX135" s="167" t="b">
        <v>0</v>
      </c>
      <c r="AY135" s="167" t="b">
        <v>0</v>
      </c>
      <c r="AZ135" s="167" t="b">
        <v>0</v>
      </c>
      <c r="BA135" s="167" t="s">
        <v>36</v>
      </c>
      <c r="BB135" s="167" t="b">
        <v>1</v>
      </c>
      <c r="BC135" s="168" t="str">
        <f t="shared" ca="1" si="412"/>
        <v>-</v>
      </c>
      <c r="BD135" s="168" t="str">
        <f t="shared" ca="1" si="412"/>
        <v>-</v>
      </c>
      <c r="BE135" s="168" t="str">
        <f t="shared" ca="1" si="412"/>
        <v>-</v>
      </c>
      <c r="BF135" s="168" t="str">
        <f t="shared" ca="1" si="412"/>
        <v>-</v>
      </c>
      <c r="BG135" s="168">
        <f t="shared" ca="1" si="412"/>
        <v>1</v>
      </c>
      <c r="BH135" s="168">
        <f t="shared" ca="1" si="412"/>
        <v>1</v>
      </c>
      <c r="BI135" s="168" t="str">
        <f t="shared" ca="1" si="412"/>
        <v>-</v>
      </c>
      <c r="BJ135" s="168" t="str">
        <f t="shared" ca="1" si="412"/>
        <v>-</v>
      </c>
      <c r="BK135" s="10"/>
      <c r="BL135" s="168" t="str">
        <f t="shared" ca="1" si="412"/>
        <v>-</v>
      </c>
      <c r="BM135" s="168" t="str">
        <f t="shared" ca="1" si="412"/>
        <v>-</v>
      </c>
      <c r="BN135" s="168" t="str">
        <f t="shared" ca="1" si="412"/>
        <v>-</v>
      </c>
      <c r="BO135" s="168" t="str">
        <f t="shared" ca="1" si="412"/>
        <v>-</v>
      </c>
      <c r="BP135" s="168" t="str">
        <f t="shared" ca="1" si="412"/>
        <v>-</v>
      </c>
      <c r="BQ135" s="168" t="str">
        <f t="shared" ca="1" si="412"/>
        <v>-</v>
      </c>
      <c r="BR135" s="168" t="str">
        <f t="shared" ca="1" si="412"/>
        <v>-</v>
      </c>
      <c r="BS135" s="168" t="str">
        <f t="shared" ca="1" si="412"/>
        <v>-</v>
      </c>
      <c r="BT135" s="168" t="str">
        <f t="shared" ca="1" si="412"/>
        <v>-</v>
      </c>
      <c r="BU135" s="168" t="str">
        <f t="shared" ca="1" si="412"/>
        <v>-</v>
      </c>
      <c r="BV135" s="168" t="str">
        <f t="shared" ca="1" si="412"/>
        <v>-</v>
      </c>
      <c r="BW135" s="166" t="str" cm="1">
        <f t="array" aca="1" ref="BW135" ca="1">INDEX(i.rev,$K135,BW$15)</f>
        <v>-</v>
      </c>
      <c r="BX135" s="166" t="str" cm="1">
        <f t="array" aca="1" ref="BX135" ca="1">INDEX(i.rev,$K135,BX$15)</f>
        <v>-</v>
      </c>
      <c r="BY135" s="166" t="str" cm="1">
        <f t="array" aca="1" ref="BY135" ca="1">INDEX(i.rev,$K135,BY$15)</f>
        <v>-</v>
      </c>
      <c r="BZ135" s="166" t="str" cm="1">
        <f t="array" aca="1" ref="BZ135" ca="1">INDEX(i.rev,$K135,BZ$15)</f>
        <v>-</v>
      </c>
      <c r="CA135" s="166" t="str" cm="1">
        <f t="array" aca="1" ref="CA135" ca="1">INDEX(i.rev,$K135,CA$15)</f>
        <v>-</v>
      </c>
      <c r="CB135" s="166" t="str" cm="1">
        <f t="array" aca="1" ref="CB135" ca="1">INDEX(i.rev,$K135,CB$15)</f>
        <v>-</v>
      </c>
      <c r="CC135" s="166" t="str" cm="1">
        <f t="array" aca="1" ref="CC135" ca="1">INDEX(i.rev,$K135,CC$15)</f>
        <v>-</v>
      </c>
      <c r="CD135" s="166" t="str" cm="1">
        <f t="array" aca="1" ref="CD135" ca="1">INDEX(i.rev,$K135,CD$15)</f>
        <v>-</v>
      </c>
      <c r="CE135" s="166" t="str" cm="1">
        <f t="array" aca="1" ref="CE135" ca="1">INDEX(i.rev,$K135,CE$15)</f>
        <v>-</v>
      </c>
      <c r="CF135" s="166" t="str" cm="1">
        <f t="array" aca="1" ref="CF135" ca="1">INDEX(i.rev,$K135,CF$15)</f>
        <v>-</v>
      </c>
      <c r="CG135" s="10"/>
      <c r="CH135" s="168" t="str">
        <f t="shared" ca="1" si="320"/>
        <v>-</v>
      </c>
      <c r="CI135" s="168" t="str">
        <f t="shared" ca="1" si="320"/>
        <v>-</v>
      </c>
      <c r="CJ135" s="168" t="str">
        <f t="shared" ca="1" si="320"/>
        <v>-</v>
      </c>
      <c r="CK135" s="168" t="str">
        <f t="shared" ca="1" si="320"/>
        <v>-</v>
      </c>
      <c r="CL135" s="168" t="str">
        <f t="shared" ca="1" si="320"/>
        <v>-</v>
      </c>
      <c r="CM135" s="168" t="str">
        <f t="shared" ca="1" si="320"/>
        <v>-</v>
      </c>
      <c r="CN135" s="168" t="str">
        <f t="shared" ca="1" si="320"/>
        <v>-</v>
      </c>
      <c r="CO135" s="168" t="str">
        <f t="shared" ca="1" si="320"/>
        <v>-</v>
      </c>
      <c r="CP135" s="168">
        <f t="shared" ca="1" si="320"/>
        <v>1</v>
      </c>
      <c r="CQ135" s="168">
        <f t="shared" ca="1" si="320"/>
        <v>1</v>
      </c>
      <c r="CR135" s="168">
        <f t="shared" ca="1" si="320"/>
        <v>0</v>
      </c>
      <c r="CS135" s="168" t="str">
        <f t="shared" ca="1" si="320"/>
        <v>-</v>
      </c>
      <c r="CT135" s="168" t="str">
        <f t="shared" ca="1" si="320"/>
        <v>-</v>
      </c>
      <c r="CU135" s="168" t="str">
        <f t="shared" ca="1" si="320"/>
        <v>-</v>
      </c>
      <c r="CV135" s="168" t="str">
        <f t="shared" ca="1" si="320"/>
        <v>-</v>
      </c>
      <c r="CW135" s="168" t="str">
        <f t="shared" ca="1" si="320"/>
        <v>-</v>
      </c>
      <c r="CX135" s="168" t="str">
        <f t="shared" ca="1" si="282"/>
        <v>-</v>
      </c>
      <c r="CY135" s="168" t="str">
        <f t="shared" ca="1" si="282"/>
        <v>-</v>
      </c>
      <c r="CZ135" s="168">
        <f t="shared" ca="1" si="282"/>
        <v>0</v>
      </c>
      <c r="DA135" s="168" t="str">
        <f t="shared" ca="1" si="282"/>
        <v>-</v>
      </c>
      <c r="DB135" s="168" t="str">
        <f t="shared" ca="1" si="283"/>
        <v>-</v>
      </c>
      <c r="DC135" s="168" t="str">
        <f t="shared" ca="1" si="283"/>
        <v>-</v>
      </c>
      <c r="DD135" s="168" t="str">
        <f t="shared" ca="1" si="283"/>
        <v>-</v>
      </c>
      <c r="DE135" s="168" t="str">
        <f t="shared" ca="1" si="283"/>
        <v>-</v>
      </c>
      <c r="DF135" s="168">
        <f t="shared" ca="1" si="283"/>
        <v>0</v>
      </c>
      <c r="DG135" s="168">
        <f t="shared" ca="1" si="283"/>
        <v>0</v>
      </c>
      <c r="DH135" s="168">
        <f t="shared" ca="1" si="283"/>
        <v>0</v>
      </c>
      <c r="DI135" s="168">
        <f t="shared" ca="1" si="283"/>
        <v>0</v>
      </c>
      <c r="DJ135" s="168">
        <f t="shared" ca="1" si="283"/>
        <v>0</v>
      </c>
      <c r="DK135" s="168">
        <f t="shared" ca="1" si="283"/>
        <v>0</v>
      </c>
      <c r="DL135" s="168">
        <f t="shared" ca="1" si="283"/>
        <v>0</v>
      </c>
      <c r="DM135" s="168" t="str">
        <f t="shared" ca="1" si="283"/>
        <v>-</v>
      </c>
      <c r="DN135" s="168" t="str">
        <f t="shared" ca="1" si="283"/>
        <v>-</v>
      </c>
      <c r="DO135" s="168" t="str">
        <f t="shared" ca="1" si="283"/>
        <v>-</v>
      </c>
      <c r="DP135" s="168" t="str">
        <f t="shared" ca="1" si="283"/>
        <v>-</v>
      </c>
      <c r="DQ135" s="168" t="str">
        <f t="shared" ca="1" si="283"/>
        <v>-</v>
      </c>
      <c r="DR135" s="168" t="str">
        <f t="shared" ca="1" si="284"/>
        <v>-</v>
      </c>
      <c r="DS135" s="168" t="str">
        <f t="shared" ca="1" si="284"/>
        <v>-</v>
      </c>
      <c r="DT135" s="168" t="str">
        <f t="shared" ca="1" si="284"/>
        <v>-</v>
      </c>
      <c r="DU135" s="168" t="str">
        <f t="shared" ca="1" si="284"/>
        <v>-</v>
      </c>
      <c r="DV135" s="168" t="str">
        <f t="shared" ca="1" si="284"/>
        <v>-</v>
      </c>
      <c r="DW135" s="168" t="str">
        <f t="shared" ca="1" si="284"/>
        <v>-</v>
      </c>
      <c r="DX135" s="10"/>
      <c r="DY135" s="168">
        <f t="shared" ca="1" si="413"/>
        <v>1</v>
      </c>
      <c r="DZ135" s="168" t="str">
        <f t="shared" ca="1" si="413"/>
        <v>-</v>
      </c>
      <c r="EA135" s="168" t="str">
        <f t="shared" ca="1" si="413"/>
        <v>-</v>
      </c>
      <c r="EB135" s="168" t="str">
        <f t="shared" ca="1" si="413"/>
        <v>-</v>
      </c>
      <c r="EC135" s="168" t="str">
        <f t="shared" ca="1" si="413"/>
        <v>-</v>
      </c>
      <c r="ED135" s="168" t="b">
        <f t="shared" ca="1" si="413"/>
        <v>0</v>
      </c>
      <c r="EE135" s="168" t="str">
        <f t="shared" ca="1" si="413"/>
        <v>-</v>
      </c>
      <c r="EF135" s="168">
        <f t="shared" ca="1" si="413"/>
        <v>0</v>
      </c>
      <c r="EG135" s="168" t="str">
        <f t="shared" ca="1" si="413"/>
        <v>-</v>
      </c>
      <c r="EH135" s="166" cm="1">
        <f t="array" aca="1" ref="EH135" ca="1">INDEX(i.rev,$K135,EH$15)</f>
        <v>1</v>
      </c>
      <c r="EI135" s="168">
        <f t="shared" ca="1" si="295"/>
        <v>0</v>
      </c>
      <c r="EJ135" s="168">
        <f t="shared" ca="1" si="295"/>
        <v>1</v>
      </c>
      <c r="EK135" s="168">
        <f t="shared" ca="1" si="295"/>
        <v>0</v>
      </c>
      <c r="EL135" s="168">
        <f t="shared" ca="1" si="295"/>
        <v>1</v>
      </c>
      <c r="EM135" s="168">
        <f t="shared" ca="1" si="295"/>
        <v>1</v>
      </c>
      <c r="EN135" s="168">
        <f t="shared" ca="1" si="295"/>
        <v>1</v>
      </c>
      <c r="EO135" s="168">
        <f t="shared" ca="1" si="295"/>
        <v>0</v>
      </c>
      <c r="EP135" s="168">
        <f t="shared" ca="1" si="295"/>
        <v>0</v>
      </c>
      <c r="EQ135" s="168">
        <f t="shared" ca="1" si="295"/>
        <v>0</v>
      </c>
      <c r="ER135" s="168">
        <f t="shared" ca="1" si="295"/>
        <v>0</v>
      </c>
      <c r="ES135" s="168">
        <f t="shared" ca="1" si="295"/>
        <v>0</v>
      </c>
      <c r="ET135" s="168">
        <f t="shared" ca="1" si="295"/>
        <v>0</v>
      </c>
      <c r="EU135" s="168">
        <f t="shared" ca="1" si="295"/>
        <v>0</v>
      </c>
      <c r="EV135" s="168">
        <f t="shared" ca="1" si="295"/>
        <v>0</v>
      </c>
      <c r="EW135" s="168">
        <f t="shared" ca="1" si="295"/>
        <v>0</v>
      </c>
      <c r="EX135" s="168">
        <f t="shared" ca="1" si="295"/>
        <v>0</v>
      </c>
      <c r="EY135" s="166" cm="1">
        <f t="array" aca="1" ref="EY135" ca="1">INDEX(i.rev,$K135,EY$15)</f>
        <v>0</v>
      </c>
      <c r="EZ135" s="168">
        <f t="shared" ca="1" si="297"/>
        <v>0</v>
      </c>
      <c r="FA135" s="166" cm="1">
        <f t="array" aca="1" ref="FA135" ca="1">INDEX(i.rev,$K135,FA$15)</f>
        <v>1</v>
      </c>
      <c r="FB135" s="168">
        <f t="shared" ca="1" si="417"/>
        <v>0</v>
      </c>
      <c r="FC135" s="168">
        <f t="shared" ca="1" si="417"/>
        <v>0</v>
      </c>
      <c r="FD135" s="168">
        <f t="shared" ca="1" si="417"/>
        <v>0</v>
      </c>
      <c r="FE135" s="168">
        <f t="shared" ca="1" si="417"/>
        <v>0</v>
      </c>
      <c r="FF135" s="168">
        <f t="shared" ca="1" si="417"/>
        <v>0</v>
      </c>
      <c r="FG135" s="168">
        <f t="shared" ca="1" si="417"/>
        <v>0</v>
      </c>
      <c r="FH135" s="168">
        <f t="shared" ca="1" si="417"/>
        <v>0</v>
      </c>
      <c r="FI135" s="10">
        <f t="shared" si="418"/>
        <v>0.6</v>
      </c>
      <c r="FJ135" s="168" t="str">
        <f t="shared" ca="1" si="363"/>
        <v>-</v>
      </c>
      <c r="FK135" s="168" t="str">
        <f t="shared" ca="1" si="363"/>
        <v>-</v>
      </c>
      <c r="FL135" s="199" t="b">
        <f>TRUE</f>
        <v>1</v>
      </c>
      <c r="FM135" s="201">
        <f t="shared" si="351"/>
        <v>21</v>
      </c>
      <c r="FN135" s="168" t="str">
        <f t="shared" ca="1" si="321"/>
        <v>-</v>
      </c>
      <c r="FO135" s="166" t="b">
        <f t="shared" si="223"/>
        <v>0</v>
      </c>
      <c r="FP135" s="166" t="b">
        <f t="shared" si="223"/>
        <v>0</v>
      </c>
      <c r="FQ135" s="166" t="b">
        <f t="shared" si="223"/>
        <v>1</v>
      </c>
      <c r="FR135" s="168">
        <f t="shared" ca="1" si="417"/>
        <v>0</v>
      </c>
      <c r="FS135" s="166">
        <f t="shared" ca="1" si="224"/>
        <v>1</v>
      </c>
      <c r="FT135" s="166">
        <f t="shared" ca="1" si="224"/>
        <v>1</v>
      </c>
      <c r="FU135" s="168" t="str">
        <f t="shared" ca="1" si="415"/>
        <v>-</v>
      </c>
      <c r="FV135" s="168" t="str">
        <f t="shared" ca="1" si="415"/>
        <v>-</v>
      </c>
      <c r="FW135" s="168" t="str">
        <f t="shared" ca="1" si="415"/>
        <v>-</v>
      </c>
      <c r="FX135" s="168" t="str">
        <f t="shared" ca="1" si="415"/>
        <v>-</v>
      </c>
      <c r="FY135" s="168" t="str">
        <f t="shared" ca="1" si="415"/>
        <v>-</v>
      </c>
      <c r="FZ135" s="168" t="str">
        <f t="shared" ca="1" si="415"/>
        <v>-</v>
      </c>
      <c r="GA135" s="168" t="str">
        <f t="shared" ca="1" si="415"/>
        <v>-</v>
      </c>
      <c r="GB135" s="168" t="str">
        <f t="shared" ca="1" si="415"/>
        <v>-</v>
      </c>
      <c r="GC135" s="168" t="str">
        <f t="shared" ca="1" si="415"/>
        <v>-</v>
      </c>
      <c r="GD135" s="168" t="b">
        <f t="shared" ca="1" si="415"/>
        <v>1</v>
      </c>
      <c r="GE135" s="168" t="str">
        <f t="shared" ca="1" si="415"/>
        <v>-</v>
      </c>
      <c r="GF135" s="168" t="str">
        <f t="shared" ca="1" si="415"/>
        <v>-</v>
      </c>
      <c r="GG135" s="168" t="str">
        <f t="shared" ca="1" si="225"/>
        <v>-</v>
      </c>
      <c r="GH135" s="168" t="str">
        <f t="shared" ca="1" si="226"/>
        <v>-</v>
      </c>
      <c r="GI135" s="168" t="str">
        <f t="shared" ca="1" si="227"/>
        <v>-</v>
      </c>
      <c r="GJ135" s="168" t="str">
        <f t="shared" ca="1" si="227"/>
        <v>-</v>
      </c>
      <c r="GK135" s="168" t="str">
        <f t="shared" ca="1" si="227"/>
        <v>-</v>
      </c>
      <c r="GL135" s="168" t="str">
        <f t="shared" ca="1" si="227"/>
        <v>-</v>
      </c>
      <c r="GM135" s="168" t="str">
        <f t="shared" ca="1" si="227"/>
        <v>-</v>
      </c>
      <c r="GN135" s="168" t="str">
        <f t="shared" ca="1" si="227"/>
        <v>-</v>
      </c>
      <c r="GO135" s="168" t="str">
        <f t="shared" ca="1" si="227"/>
        <v>-</v>
      </c>
      <c r="GP135" s="168" t="str">
        <f t="shared" ca="1" si="227"/>
        <v>-</v>
      </c>
      <c r="GQ135" s="168" t="str">
        <f t="shared" ca="1" si="227"/>
        <v>-</v>
      </c>
      <c r="GR135" s="168" t="str">
        <f t="shared" ca="1" si="227"/>
        <v>-</v>
      </c>
      <c r="GS135" s="168">
        <f t="shared" ca="1" si="227"/>
        <v>500</v>
      </c>
      <c r="GT135" s="168">
        <f t="shared" ca="1" si="227"/>
        <v>500</v>
      </c>
      <c r="GU135" s="168" t="str">
        <f t="shared" ca="1" si="227"/>
        <v>-</v>
      </c>
      <c r="GV135" s="168" t="str">
        <f t="shared" ca="1" si="227"/>
        <v>-</v>
      </c>
      <c r="GW135" s="168" t="str">
        <f t="shared" ca="1" si="227"/>
        <v>-</v>
      </c>
      <c r="GX135" s="193" t="b">
        <v>0</v>
      </c>
      <c r="GY135" s="193">
        <v>0</v>
      </c>
      <c r="GZ135" s="193">
        <v>30</v>
      </c>
      <c r="HA135" s="193">
        <v>30</v>
      </c>
      <c r="HB135" s="193">
        <v>0</v>
      </c>
      <c r="HC135" s="193">
        <v>0</v>
      </c>
      <c r="HD135" s="193">
        <v>30</v>
      </c>
      <c r="HE135" s="193">
        <v>0</v>
      </c>
      <c r="HF135" s="193">
        <v>0</v>
      </c>
      <c r="HG135" s="193">
        <v>30</v>
      </c>
      <c r="HH135" s="193">
        <v>30</v>
      </c>
      <c r="HI135" s="193">
        <v>0</v>
      </c>
      <c r="HJ135" s="193">
        <v>0</v>
      </c>
      <c r="HK135" s="193">
        <v>0</v>
      </c>
      <c r="HL135" s="193">
        <v>0</v>
      </c>
      <c r="HM135" s="193">
        <v>0</v>
      </c>
      <c r="HN135" s="193">
        <v>131.36000000000001</v>
      </c>
      <c r="HO135" s="193">
        <v>0</v>
      </c>
      <c r="HP135" s="193">
        <v>131.36000000000001</v>
      </c>
      <c r="HQ135" s="193">
        <v>131.36000000000001</v>
      </c>
      <c r="HR135" s="193">
        <v>0</v>
      </c>
      <c r="HS135" s="193">
        <v>131.36000000000001</v>
      </c>
      <c r="HT135" s="193">
        <v>131.36000000000001</v>
      </c>
      <c r="HU135" s="193">
        <v>0</v>
      </c>
      <c r="HV135" s="193">
        <v>0</v>
      </c>
      <c r="HW135" s="193">
        <v>131.36000000000001</v>
      </c>
      <c r="HX135" s="193">
        <v>131.36000000000001</v>
      </c>
      <c r="HY135" s="193">
        <v>89.55</v>
      </c>
      <c r="HZ135" s="193">
        <v>131.36000000000001</v>
      </c>
      <c r="IA135" s="193">
        <v>89.55</v>
      </c>
      <c r="IB135" s="193">
        <v>150</v>
      </c>
      <c r="IC135" s="193">
        <v>150</v>
      </c>
      <c r="ID135" s="193">
        <v>0</v>
      </c>
      <c r="IE135" s="193">
        <v>0</v>
      </c>
      <c r="IF135" s="193">
        <v>150</v>
      </c>
      <c r="IG135" s="193">
        <v>0</v>
      </c>
      <c r="IH135" s="193">
        <v>0</v>
      </c>
      <c r="II135" s="193">
        <v>150</v>
      </c>
      <c r="IJ135" s="193">
        <v>150</v>
      </c>
      <c r="IK135" s="193">
        <v>0</v>
      </c>
      <c r="IL135" s="193">
        <v>0</v>
      </c>
      <c r="IM135" s="193">
        <v>0</v>
      </c>
      <c r="IN135" s="193">
        <v>0</v>
      </c>
      <c r="IO135" s="193">
        <v>0</v>
      </c>
      <c r="IP135" s="193">
        <v>0</v>
      </c>
      <c r="IQ135" s="193">
        <v>0</v>
      </c>
      <c r="IR135" s="193">
        <v>0</v>
      </c>
      <c r="IS135" s="193">
        <v>0</v>
      </c>
      <c r="IT135" s="193">
        <v>0</v>
      </c>
      <c r="IU135" s="193">
        <v>0</v>
      </c>
      <c r="IV135" s="193">
        <v>0</v>
      </c>
      <c r="IW135" s="193">
        <v>0</v>
      </c>
      <c r="IX135" s="193">
        <v>0</v>
      </c>
      <c r="IY135" s="193">
        <v>0</v>
      </c>
      <c r="IZ135" s="10"/>
      <c r="JA135" s="166">
        <f t="shared" ca="1" si="229"/>
        <v>4.4999999999999998E-2</v>
      </c>
      <c r="JB135" s="166">
        <f t="shared" ca="1" si="230"/>
        <v>4.4999999999999998E-2</v>
      </c>
      <c r="JC135" s="168">
        <f t="shared" ca="1" si="419"/>
        <v>1</v>
      </c>
      <c r="JD135" s="168">
        <f t="shared" ca="1" si="419"/>
        <v>0</v>
      </c>
      <c r="JE135" s="168">
        <f t="shared" ca="1" si="419"/>
        <v>1</v>
      </c>
      <c r="JF135" s="168">
        <f t="shared" ca="1" si="419"/>
        <v>1</v>
      </c>
      <c r="JG135" s="168">
        <f t="shared" ca="1" si="419"/>
        <v>0</v>
      </c>
      <c r="JH135" s="168">
        <f t="shared" ca="1" si="419"/>
        <v>70</v>
      </c>
      <c r="JI135" s="168">
        <f t="shared" ca="1" si="419"/>
        <v>50</v>
      </c>
      <c r="JJ135" s="168">
        <f t="shared" ca="1" si="419"/>
        <v>70</v>
      </c>
      <c r="JK135" s="168">
        <f t="shared" ca="1" si="419"/>
        <v>50</v>
      </c>
      <c r="JL135" s="166">
        <f t="shared" ca="1" si="299"/>
        <v>1</v>
      </c>
      <c r="JM135" s="166">
        <f t="shared" ca="1" si="300"/>
        <v>1</v>
      </c>
      <c r="JN135" s="166">
        <f t="shared" ca="1" si="301"/>
        <v>1</v>
      </c>
      <c r="JO135" s="166">
        <f t="shared" ca="1" si="232"/>
        <v>1</v>
      </c>
      <c r="JP135" s="166">
        <f t="shared" ca="1" si="232"/>
        <v>1</v>
      </c>
      <c r="JQ135" s="168">
        <f t="shared" ca="1" si="419"/>
        <v>1</v>
      </c>
      <c r="JR135" s="10"/>
      <c r="JS135" s="168">
        <f t="shared" ca="1" si="419"/>
        <v>1</v>
      </c>
      <c r="JT135" s="166">
        <f t="shared" ca="1" si="233"/>
        <v>1</v>
      </c>
      <c r="JU135" s="168">
        <f t="shared" ca="1" si="419"/>
        <v>1</v>
      </c>
      <c r="JV135" s="168">
        <f t="shared" ca="1" si="419"/>
        <v>1</v>
      </c>
      <c r="JW135" s="168">
        <f t="shared" ca="1" si="419"/>
        <v>1</v>
      </c>
      <c r="JX135" s="168">
        <f t="shared" ca="1" si="419"/>
        <v>1</v>
      </c>
      <c r="JY135" s="168">
        <f t="shared" ca="1" si="419"/>
        <v>1</v>
      </c>
      <c r="JZ135" s="168">
        <f t="shared" ca="1" si="419"/>
        <v>1</v>
      </c>
      <c r="KA135" s="166">
        <f t="shared" ca="1" si="234"/>
        <v>1</v>
      </c>
      <c r="KB135" s="166">
        <f t="shared" ca="1" si="235"/>
        <v>1</v>
      </c>
      <c r="KC135" s="166">
        <f t="shared" ca="1" si="236"/>
        <v>1</v>
      </c>
      <c r="KD135" s="166" t="str">
        <f t="shared" ca="1" si="237"/>
        <v>-</v>
      </c>
      <c r="KE135" s="166" t="str">
        <f t="shared" ca="1" si="238"/>
        <v>-</v>
      </c>
      <c r="KF135" s="166" t="str">
        <f t="shared" ca="1" si="239"/>
        <v>-</v>
      </c>
      <c r="KG135" s="166" t="b">
        <f t="shared" ca="1" si="240"/>
        <v>0</v>
      </c>
      <c r="KH135" s="168">
        <f t="shared" ca="1" si="419"/>
        <v>0</v>
      </c>
      <c r="KI135" s="27">
        <v>0</v>
      </c>
    </row>
    <row r="136" spans="1:295" s="148" customFormat="1" outlineLevel="1">
      <c r="A136" s="126">
        <f t="shared" si="13"/>
        <v>131</v>
      </c>
      <c r="B136" s="126">
        <f t="shared" si="292"/>
        <v>13</v>
      </c>
      <c r="C136" s="148">
        <v>101</v>
      </c>
      <c r="D136" s="148" t="s">
        <v>884</v>
      </c>
      <c r="E136" s="148" t="b">
        <v>0</v>
      </c>
      <c r="F136" s="148" t="b">
        <v>0</v>
      </c>
      <c r="G136" s="148" t="b">
        <f t="shared" si="277"/>
        <v>0</v>
      </c>
      <c r="H136" s="144">
        <v>3</v>
      </c>
      <c r="I136" s="32">
        <v>1</v>
      </c>
      <c r="J136" s="144">
        <f t="shared" ca="1" si="278"/>
        <v>1</v>
      </c>
      <c r="K136" s="144">
        <f t="shared" ca="1" si="293"/>
        <v>1</v>
      </c>
      <c r="L136" s="144">
        <f t="shared" ca="1" si="293"/>
        <v>1</v>
      </c>
      <c r="M136" s="144">
        <f t="shared" ca="1" si="293"/>
        <v>1</v>
      </c>
      <c r="N136" s="144">
        <f t="shared" ca="1" si="293"/>
        <v>1</v>
      </c>
      <c r="O136" s="144">
        <f t="shared" ca="1" si="293"/>
        <v>1</v>
      </c>
      <c r="P136" s="144">
        <f t="shared" ca="1" si="293"/>
        <v>1</v>
      </c>
      <c r="Q136" s="144">
        <f t="shared" ca="1" si="293"/>
        <v>1</v>
      </c>
      <c r="R136" s="144">
        <f t="shared" ca="1" si="293"/>
        <v>2</v>
      </c>
      <c r="S136" s="144">
        <f t="shared" ca="1" si="293"/>
        <v>1</v>
      </c>
      <c r="T136" s="144">
        <f t="shared" ca="1" si="293"/>
        <v>1</v>
      </c>
      <c r="U136" s="144">
        <f t="shared" ca="1" si="293"/>
        <v>1</v>
      </c>
      <c r="V136" s="144">
        <f t="shared" ca="1" si="293"/>
        <v>1</v>
      </c>
      <c r="W136" s="144">
        <f t="shared" ca="1" si="293"/>
        <v>1</v>
      </c>
      <c r="X136" s="144">
        <f t="shared" ca="1" si="293"/>
        <v>1</v>
      </c>
      <c r="Y136" s="144">
        <f t="shared" ca="1" si="293"/>
        <v>1</v>
      </c>
      <c r="AA136" s="162" t="str" cm="1">
        <f t="array" aca="1" ref="AA136" ca="1">TEXT(LEFT(OFFSET(AA136,-1,0),5)+1,"00000")&amp;MID(OFFSET(AA136,-1,0),6,FIND(" ",OFFSET(AA136,-1,0),7)-5)
&amp;INDEX(DataMaster!$B$10:$B$12,$I136)&amp;IF($J136=1,""," Risk"&amp;INDEX(i.risk_aversion,$J136,1))&amp;IF($K136=1,""," REV"&amp;INDEX(DataMaster!$B$54:$B$58,$K136))&amp;IF($L136=1,""," Minroe"&amp;INDEX(minroe,$L136))&amp;IF($M136=1,""," Overdraw"&amp;INDEX(overdraw,$M136))
&amp;IF($N136=1,""," Mach"&amp;INDEX(i.mach_option,$N136))
&amp;IF($O136=1,""," Interest"&amp;INDEX(i.interest_rate,$O136))&amp;IF($P136=1,""," Opp cost"&amp;INDEX(i.opp_cost_capital,$P136))&amp;IF($Q136=1,""," Casual_ub"&amp;INDEX(i.casual_ub,$Q136))&amp;IF($R136=1,""," Cropgraze"&amp;INDEX(i.cropgraze_inc,$R136))
&amp;IF($S136=1,""," Yield"&amp;INDEX(i.all_rot_yield,$S136))&amp;IF($T136=1,""," Pasture"&amp;INDEX(i.pasture_prod,$T136))&amp;IF($U136=1,""," Scan"&amp;INDEX(i.scan,$U136))
&amp;IF($JL136=1,""," WP"&amp;TEXT($JL136*100,"000p"))&amp;IF($JM136=1,""," MP"&amp;TEXT($JM136*100,"000p"))&amp;IF($JN136=1,""," GP"&amp;TEXT($JN136*100,"000p"))&amp;IF($JO136=1,""," Can"&amp;TEXT($JO136*100,"000p"))
&amp;" (F"&amp;3+IFERROR(1*$CH136,0)+IFERROR(1*$CI136,0)&amp;3-IFERROR(1*NOT($CK136),0)&amp;"N"&amp;$CP136&amp;$CQ136&amp;")"
&amp;IFERROR(" pas%"&amp;FK136/2130*100,"")&amp;IFERROR(" SR "&amp;FM136/1,"")&amp;IFERROR(" Sup "&amp;FN136/1,"") &amp;" xl_feedsupply"</f>
        <v>613140032 SE CropgrazeFALSE (F33N11) SR 26.25 xl_feedsupply</v>
      </c>
      <c r="AB136" s="10" t="str">
        <f ca="1">IF(COUNTIF(AA$5:AA136,AA136)=1,"-","Dup")</f>
        <v>-</v>
      </c>
      <c r="AC136" s="10"/>
      <c r="AD136" s="167" t="b">
        <v>0</v>
      </c>
      <c r="AE136" s="167" t="b">
        <v>0</v>
      </c>
      <c r="AF136" s="167" t="b">
        <v>0</v>
      </c>
      <c r="AG136" s="167" t="b">
        <v>0</v>
      </c>
      <c r="AH136" s="167" t="b">
        <v>0</v>
      </c>
      <c r="AI136" s="167" t="b">
        <v>1</v>
      </c>
      <c r="AJ136" s="10"/>
      <c r="AK136" s="166" t="b">
        <f t="shared" si="214"/>
        <v>1</v>
      </c>
      <c r="AL136" s="166" t="str">
        <f t="shared" si="214"/>
        <v>-</v>
      </c>
      <c r="AM136" s="166" t="str">
        <f t="shared" si="214"/>
        <v>-</v>
      </c>
      <c r="AN136" s="166" t="str">
        <f t="shared" si="214"/>
        <v>-</v>
      </c>
      <c r="AO136" s="166" t="b">
        <f t="shared" si="214"/>
        <v>0</v>
      </c>
      <c r="AP136" s="166" t="b">
        <f t="shared" si="214"/>
        <v>0</v>
      </c>
      <c r="AQ136" s="166">
        <f t="shared" ca="1" si="215"/>
        <v>0</v>
      </c>
      <c r="AR136" s="166" t="b">
        <f t="shared" ca="1" si="216"/>
        <v>0</v>
      </c>
      <c r="AS136" s="166" t="b">
        <f t="shared" ca="1" si="216"/>
        <v>0</v>
      </c>
      <c r="AT136" s="166" t="str">
        <f t="shared" ca="1" si="216"/>
        <v>-</v>
      </c>
      <c r="AU136" s="166" t="str">
        <f t="shared" ca="1" si="216"/>
        <v>-</v>
      </c>
      <c r="AV136" s="166" t="str">
        <f t="shared" ca="1" si="216"/>
        <v>-</v>
      </c>
      <c r="AW136" s="10"/>
      <c r="AX136" s="167" t="b">
        <v>0</v>
      </c>
      <c r="AY136" s="167" t="b">
        <v>0</v>
      </c>
      <c r="AZ136" s="167" t="b">
        <v>0</v>
      </c>
      <c r="BA136" s="167" t="s">
        <v>36</v>
      </c>
      <c r="BB136" s="167" t="b">
        <v>1</v>
      </c>
      <c r="BC136" s="168" t="str">
        <f t="shared" ca="1" si="412"/>
        <v>-</v>
      </c>
      <c r="BD136" s="168" t="str">
        <f t="shared" ca="1" si="412"/>
        <v>-</v>
      </c>
      <c r="BE136" s="168" t="str">
        <f t="shared" ca="1" si="412"/>
        <v>-</v>
      </c>
      <c r="BF136" s="168" t="str">
        <f t="shared" ca="1" si="412"/>
        <v>-</v>
      </c>
      <c r="BG136" s="168">
        <f t="shared" ca="1" si="412"/>
        <v>1</v>
      </c>
      <c r="BH136" s="168">
        <f t="shared" ca="1" si="412"/>
        <v>1</v>
      </c>
      <c r="BI136" s="168" t="str">
        <f t="shared" ca="1" si="412"/>
        <v>-</v>
      </c>
      <c r="BJ136" s="168" t="str">
        <f t="shared" ca="1" si="412"/>
        <v>-</v>
      </c>
      <c r="BK136" s="10"/>
      <c r="BL136" s="168" t="str">
        <f t="shared" ca="1" si="412"/>
        <v>-</v>
      </c>
      <c r="BM136" s="168" t="str">
        <f t="shared" ca="1" si="412"/>
        <v>-</v>
      </c>
      <c r="BN136" s="168" t="str">
        <f t="shared" ca="1" si="412"/>
        <v>-</v>
      </c>
      <c r="BO136" s="168" t="str">
        <f t="shared" ca="1" si="412"/>
        <v>-</v>
      </c>
      <c r="BP136" s="168" t="str">
        <f t="shared" ca="1" si="412"/>
        <v>-</v>
      </c>
      <c r="BQ136" s="168" t="str">
        <f t="shared" ca="1" si="412"/>
        <v>-</v>
      </c>
      <c r="BR136" s="168" t="str">
        <f t="shared" ca="1" si="412"/>
        <v>-</v>
      </c>
      <c r="BS136" s="168" t="str">
        <f t="shared" ca="1" si="412"/>
        <v>-</v>
      </c>
      <c r="BT136" s="168" t="str">
        <f t="shared" ca="1" si="412"/>
        <v>-</v>
      </c>
      <c r="BU136" s="168" t="str">
        <f t="shared" ca="1" si="412"/>
        <v>-</v>
      </c>
      <c r="BV136" s="168" t="str">
        <f t="shared" ca="1" si="412"/>
        <v>-</v>
      </c>
      <c r="BW136" s="166" t="str" cm="1">
        <f t="array" aca="1" ref="BW136" ca="1">INDEX(i.rev,$K136,BW$15)</f>
        <v>-</v>
      </c>
      <c r="BX136" s="166" t="str" cm="1">
        <f t="array" aca="1" ref="BX136" ca="1">INDEX(i.rev,$K136,BX$15)</f>
        <v>-</v>
      </c>
      <c r="BY136" s="166" t="str" cm="1">
        <f t="array" aca="1" ref="BY136" ca="1">INDEX(i.rev,$K136,BY$15)</f>
        <v>-</v>
      </c>
      <c r="BZ136" s="166" t="str" cm="1">
        <f t="array" aca="1" ref="BZ136" ca="1">INDEX(i.rev,$K136,BZ$15)</f>
        <v>-</v>
      </c>
      <c r="CA136" s="166" t="str" cm="1">
        <f t="array" aca="1" ref="CA136" ca="1">INDEX(i.rev,$K136,CA$15)</f>
        <v>-</v>
      </c>
      <c r="CB136" s="166" t="str" cm="1">
        <f t="array" aca="1" ref="CB136" ca="1">INDEX(i.rev,$K136,CB$15)</f>
        <v>-</v>
      </c>
      <c r="CC136" s="166" t="str" cm="1">
        <f t="array" aca="1" ref="CC136" ca="1">INDEX(i.rev,$K136,CC$15)</f>
        <v>-</v>
      </c>
      <c r="CD136" s="166" t="str" cm="1">
        <f t="array" aca="1" ref="CD136" ca="1">INDEX(i.rev,$K136,CD$15)</f>
        <v>-</v>
      </c>
      <c r="CE136" s="166" t="str" cm="1">
        <f t="array" aca="1" ref="CE136" ca="1">INDEX(i.rev,$K136,CE$15)</f>
        <v>-</v>
      </c>
      <c r="CF136" s="166" t="str" cm="1">
        <f t="array" aca="1" ref="CF136" ca="1">INDEX(i.rev,$K136,CF$15)</f>
        <v>-</v>
      </c>
      <c r="CG136" s="10"/>
      <c r="CH136" s="168" t="str">
        <f t="shared" ca="1" si="320"/>
        <v>-</v>
      </c>
      <c r="CI136" s="168" t="str">
        <f t="shared" ca="1" si="320"/>
        <v>-</v>
      </c>
      <c r="CJ136" s="168" t="str">
        <f t="shared" ca="1" si="320"/>
        <v>-</v>
      </c>
      <c r="CK136" s="168" t="str">
        <f t="shared" ca="1" si="320"/>
        <v>-</v>
      </c>
      <c r="CL136" s="168" t="str">
        <f t="shared" ca="1" si="320"/>
        <v>-</v>
      </c>
      <c r="CM136" s="168" t="str">
        <f t="shared" ca="1" si="320"/>
        <v>-</v>
      </c>
      <c r="CN136" s="168" t="str">
        <f t="shared" ca="1" si="320"/>
        <v>-</v>
      </c>
      <c r="CO136" s="168" t="str">
        <f t="shared" ca="1" si="320"/>
        <v>-</v>
      </c>
      <c r="CP136" s="168">
        <f t="shared" ca="1" si="320"/>
        <v>1</v>
      </c>
      <c r="CQ136" s="168">
        <f t="shared" ca="1" si="320"/>
        <v>1</v>
      </c>
      <c r="CR136" s="168">
        <f t="shared" ca="1" si="320"/>
        <v>0</v>
      </c>
      <c r="CS136" s="168" t="str">
        <f t="shared" ca="1" si="320"/>
        <v>-</v>
      </c>
      <c r="CT136" s="168" t="str">
        <f t="shared" ca="1" si="320"/>
        <v>-</v>
      </c>
      <c r="CU136" s="168" t="str">
        <f t="shared" ca="1" si="320"/>
        <v>-</v>
      </c>
      <c r="CV136" s="168" t="str">
        <f t="shared" ca="1" si="320"/>
        <v>-</v>
      </c>
      <c r="CW136" s="168" t="str">
        <f t="shared" ca="1" si="320"/>
        <v>-</v>
      </c>
      <c r="CX136" s="168" t="str">
        <f t="shared" ca="1" si="282"/>
        <v>-</v>
      </c>
      <c r="CY136" s="168" t="str">
        <f t="shared" ca="1" si="282"/>
        <v>-</v>
      </c>
      <c r="CZ136" s="168">
        <f t="shared" ca="1" si="282"/>
        <v>0</v>
      </c>
      <c r="DA136" s="168" t="str">
        <f t="shared" ca="1" si="282"/>
        <v>-</v>
      </c>
      <c r="DB136" s="168" t="str">
        <f t="shared" ca="1" si="283"/>
        <v>-</v>
      </c>
      <c r="DC136" s="168" t="str">
        <f t="shared" ca="1" si="283"/>
        <v>-</v>
      </c>
      <c r="DD136" s="168" t="str">
        <f t="shared" ca="1" si="283"/>
        <v>-</v>
      </c>
      <c r="DE136" s="168" t="str">
        <f t="shared" ca="1" si="283"/>
        <v>-</v>
      </c>
      <c r="DF136" s="168">
        <f t="shared" ca="1" si="283"/>
        <v>0</v>
      </c>
      <c r="DG136" s="168">
        <f t="shared" ca="1" si="283"/>
        <v>0</v>
      </c>
      <c r="DH136" s="168">
        <f t="shared" ca="1" si="283"/>
        <v>0</v>
      </c>
      <c r="DI136" s="168">
        <f t="shared" ca="1" si="283"/>
        <v>0</v>
      </c>
      <c r="DJ136" s="168">
        <f t="shared" ca="1" si="283"/>
        <v>0</v>
      </c>
      <c r="DK136" s="168">
        <f t="shared" ca="1" si="283"/>
        <v>0</v>
      </c>
      <c r="DL136" s="168">
        <f t="shared" ca="1" si="283"/>
        <v>0</v>
      </c>
      <c r="DM136" s="168" t="str">
        <f t="shared" ca="1" si="283"/>
        <v>-</v>
      </c>
      <c r="DN136" s="168" t="str">
        <f t="shared" ca="1" si="283"/>
        <v>-</v>
      </c>
      <c r="DO136" s="168" t="str">
        <f t="shared" ca="1" si="283"/>
        <v>-</v>
      </c>
      <c r="DP136" s="168" t="str">
        <f t="shared" ca="1" si="283"/>
        <v>-</v>
      </c>
      <c r="DQ136" s="168" t="str">
        <f t="shared" ca="1" si="283"/>
        <v>-</v>
      </c>
      <c r="DR136" s="168" t="str">
        <f t="shared" ca="1" si="284"/>
        <v>-</v>
      </c>
      <c r="DS136" s="168" t="str">
        <f t="shared" ca="1" si="284"/>
        <v>-</v>
      </c>
      <c r="DT136" s="168" t="str">
        <f t="shared" ca="1" si="284"/>
        <v>-</v>
      </c>
      <c r="DU136" s="168" t="str">
        <f t="shared" ca="1" si="284"/>
        <v>-</v>
      </c>
      <c r="DV136" s="168" t="str">
        <f t="shared" ca="1" si="284"/>
        <v>-</v>
      </c>
      <c r="DW136" s="168" t="str">
        <f t="shared" ca="1" si="284"/>
        <v>-</v>
      </c>
      <c r="DX136" s="10"/>
      <c r="DY136" s="168">
        <f t="shared" ca="1" si="413"/>
        <v>1</v>
      </c>
      <c r="DZ136" s="168" t="str">
        <f t="shared" ca="1" si="413"/>
        <v>-</v>
      </c>
      <c r="EA136" s="168" t="str">
        <f t="shared" ca="1" si="413"/>
        <v>-</v>
      </c>
      <c r="EB136" s="168" t="str">
        <f t="shared" ca="1" si="413"/>
        <v>-</v>
      </c>
      <c r="EC136" s="168" t="str">
        <f t="shared" ca="1" si="413"/>
        <v>-</v>
      </c>
      <c r="ED136" s="168" t="b">
        <f t="shared" ca="1" si="413"/>
        <v>0</v>
      </c>
      <c r="EE136" s="168" t="str">
        <f t="shared" ca="1" si="413"/>
        <v>-</v>
      </c>
      <c r="EF136" s="168">
        <f t="shared" ca="1" si="413"/>
        <v>0</v>
      </c>
      <c r="EG136" s="168" t="str">
        <f t="shared" ca="1" si="413"/>
        <v>-</v>
      </c>
      <c r="EH136" s="166" cm="1">
        <f t="array" aca="1" ref="EH136" ca="1">INDEX(i.rev,$K136,EH$15)</f>
        <v>1</v>
      </c>
      <c r="EI136" s="168">
        <f t="shared" ca="1" si="295"/>
        <v>0</v>
      </c>
      <c r="EJ136" s="168">
        <f t="shared" ca="1" si="295"/>
        <v>1</v>
      </c>
      <c r="EK136" s="168">
        <f t="shared" ca="1" si="295"/>
        <v>0</v>
      </c>
      <c r="EL136" s="168">
        <f t="shared" ca="1" si="295"/>
        <v>1</v>
      </c>
      <c r="EM136" s="168">
        <f t="shared" ca="1" si="295"/>
        <v>1</v>
      </c>
      <c r="EN136" s="168">
        <f t="shared" ca="1" si="295"/>
        <v>1</v>
      </c>
      <c r="EO136" s="168">
        <f t="shared" ca="1" si="296"/>
        <v>0</v>
      </c>
      <c r="EP136" s="168">
        <f t="shared" ca="1" si="296"/>
        <v>0</v>
      </c>
      <c r="EQ136" s="168">
        <f t="shared" ca="1" si="296"/>
        <v>0</v>
      </c>
      <c r="ER136" s="168">
        <f t="shared" ca="1" si="296"/>
        <v>0</v>
      </c>
      <c r="ES136" s="168">
        <f t="shared" ca="1" si="296"/>
        <v>0</v>
      </c>
      <c r="ET136" s="168">
        <f t="shared" ca="1" si="296"/>
        <v>0</v>
      </c>
      <c r="EU136" s="168">
        <f t="shared" ca="1" si="296"/>
        <v>0</v>
      </c>
      <c r="EV136" s="168">
        <f t="shared" ca="1" si="296"/>
        <v>0</v>
      </c>
      <c r="EW136" s="168">
        <f t="shared" ca="1" si="296"/>
        <v>0</v>
      </c>
      <c r="EX136" s="168">
        <f t="shared" ca="1" si="296"/>
        <v>0</v>
      </c>
      <c r="EY136" s="166" cm="1">
        <f t="array" aca="1" ref="EY136" ca="1">INDEX(i.rev,$K136,EY$15)</f>
        <v>0</v>
      </c>
      <c r="EZ136" s="168">
        <f t="shared" ca="1" si="297"/>
        <v>0</v>
      </c>
      <c r="FA136" s="166" cm="1">
        <f t="array" aca="1" ref="FA136" ca="1">INDEX(i.rev,$K136,FA$15)</f>
        <v>1</v>
      </c>
      <c r="FB136" s="168">
        <f t="shared" ca="1" si="417"/>
        <v>0</v>
      </c>
      <c r="FC136" s="168">
        <f t="shared" ca="1" si="417"/>
        <v>0</v>
      </c>
      <c r="FD136" s="168">
        <f t="shared" ca="1" si="417"/>
        <v>0</v>
      </c>
      <c r="FE136" s="168">
        <f t="shared" ca="1" si="417"/>
        <v>0</v>
      </c>
      <c r="FF136" s="168">
        <f t="shared" ca="1" si="417"/>
        <v>0</v>
      </c>
      <c r="FG136" s="168">
        <f t="shared" ca="1" si="417"/>
        <v>0</v>
      </c>
      <c r="FH136" s="168">
        <f t="shared" ca="1" si="417"/>
        <v>0</v>
      </c>
      <c r="FI136" s="10">
        <f t="shared" si="418"/>
        <v>0.75</v>
      </c>
      <c r="FJ136" s="168" t="str">
        <f t="shared" ca="1" si="363"/>
        <v>-</v>
      </c>
      <c r="FK136" s="168" t="str">
        <f t="shared" ca="1" si="363"/>
        <v>-</v>
      </c>
      <c r="FL136" s="199" t="b">
        <f>TRUE</f>
        <v>1</v>
      </c>
      <c r="FM136" s="201">
        <f t="shared" si="351"/>
        <v>26.25</v>
      </c>
      <c r="FN136" s="168" t="str">
        <f t="shared" ca="1" si="321"/>
        <v>-</v>
      </c>
      <c r="FO136" s="166" t="b">
        <f t="shared" si="223"/>
        <v>0</v>
      </c>
      <c r="FP136" s="166" t="b">
        <f t="shared" si="223"/>
        <v>0</v>
      </c>
      <c r="FQ136" s="166" t="b">
        <f t="shared" si="223"/>
        <v>1</v>
      </c>
      <c r="FR136" s="168">
        <f t="shared" ca="1" si="417"/>
        <v>0</v>
      </c>
      <c r="FS136" s="166">
        <f t="shared" ca="1" si="224"/>
        <v>1</v>
      </c>
      <c r="FT136" s="166">
        <f t="shared" ca="1" si="224"/>
        <v>1</v>
      </c>
      <c r="FU136" s="168" t="str">
        <f t="shared" ca="1" si="415"/>
        <v>-</v>
      </c>
      <c r="FV136" s="168" t="str">
        <f t="shared" ca="1" si="415"/>
        <v>-</v>
      </c>
      <c r="FW136" s="168" t="str">
        <f t="shared" ca="1" si="415"/>
        <v>-</v>
      </c>
      <c r="FX136" s="168" t="str">
        <f t="shared" ca="1" si="415"/>
        <v>-</v>
      </c>
      <c r="FY136" s="168" t="str">
        <f t="shared" ca="1" si="415"/>
        <v>-</v>
      </c>
      <c r="FZ136" s="168" t="str">
        <f t="shared" ca="1" si="415"/>
        <v>-</v>
      </c>
      <c r="GA136" s="168" t="str">
        <f t="shared" ca="1" si="415"/>
        <v>-</v>
      </c>
      <c r="GB136" s="168" t="str">
        <f t="shared" ca="1" si="415"/>
        <v>-</v>
      </c>
      <c r="GC136" s="168" t="str">
        <f t="shared" ca="1" si="415"/>
        <v>-</v>
      </c>
      <c r="GD136" s="168" t="b">
        <f t="shared" ca="1" si="415"/>
        <v>1</v>
      </c>
      <c r="GE136" s="168" t="str">
        <f t="shared" ca="1" si="415"/>
        <v>-</v>
      </c>
      <c r="GF136" s="168" t="str">
        <f t="shared" ca="1" si="415"/>
        <v>-</v>
      </c>
      <c r="GG136" s="168" t="str">
        <f t="shared" ca="1" si="225"/>
        <v>-</v>
      </c>
      <c r="GH136" s="168" t="str">
        <f t="shared" ca="1" si="226"/>
        <v>-</v>
      </c>
      <c r="GI136" s="168" t="str">
        <f t="shared" ca="1" si="227"/>
        <v>-</v>
      </c>
      <c r="GJ136" s="168" t="str">
        <f t="shared" ca="1" si="227"/>
        <v>-</v>
      </c>
      <c r="GK136" s="168" t="str">
        <f t="shared" ca="1" si="227"/>
        <v>-</v>
      </c>
      <c r="GL136" s="168" t="str">
        <f t="shared" ca="1" si="227"/>
        <v>-</v>
      </c>
      <c r="GM136" s="168" t="str">
        <f t="shared" ca="1" si="227"/>
        <v>-</v>
      </c>
      <c r="GN136" s="168" t="str">
        <f t="shared" ca="1" si="227"/>
        <v>-</v>
      </c>
      <c r="GO136" s="168" t="str">
        <f t="shared" ca="1" si="227"/>
        <v>-</v>
      </c>
      <c r="GP136" s="168" t="str">
        <f t="shared" ca="1" si="227"/>
        <v>-</v>
      </c>
      <c r="GQ136" s="168" t="str">
        <f t="shared" ca="1" si="227"/>
        <v>-</v>
      </c>
      <c r="GR136" s="168" t="str">
        <f t="shared" ca="1" si="227"/>
        <v>-</v>
      </c>
      <c r="GS136" s="168">
        <f t="shared" ca="1" si="227"/>
        <v>500</v>
      </c>
      <c r="GT136" s="168">
        <f t="shared" ca="1" si="227"/>
        <v>500</v>
      </c>
      <c r="GU136" s="168" t="str">
        <f t="shared" ca="1" si="227"/>
        <v>-</v>
      </c>
      <c r="GV136" s="168" t="str">
        <f t="shared" ca="1" si="227"/>
        <v>-</v>
      </c>
      <c r="GW136" s="168" t="str">
        <f t="shared" ca="1" si="227"/>
        <v>-</v>
      </c>
      <c r="GX136" s="193" t="b">
        <v>0</v>
      </c>
      <c r="GY136" s="193">
        <v>0</v>
      </c>
      <c r="GZ136" s="193">
        <v>30</v>
      </c>
      <c r="HA136" s="193">
        <v>30</v>
      </c>
      <c r="HB136" s="193">
        <v>0</v>
      </c>
      <c r="HC136" s="193">
        <v>0</v>
      </c>
      <c r="HD136" s="193">
        <v>30</v>
      </c>
      <c r="HE136" s="193">
        <v>0</v>
      </c>
      <c r="HF136" s="193">
        <v>0</v>
      </c>
      <c r="HG136" s="193">
        <v>30</v>
      </c>
      <c r="HH136" s="193">
        <v>30</v>
      </c>
      <c r="HI136" s="193">
        <v>0</v>
      </c>
      <c r="HJ136" s="193">
        <v>0</v>
      </c>
      <c r="HK136" s="193">
        <v>0</v>
      </c>
      <c r="HL136" s="193">
        <v>0</v>
      </c>
      <c r="HM136" s="193">
        <v>0</v>
      </c>
      <c r="HN136" s="193">
        <v>131.36000000000001</v>
      </c>
      <c r="HO136" s="193">
        <v>0</v>
      </c>
      <c r="HP136" s="193">
        <v>131.36000000000001</v>
      </c>
      <c r="HQ136" s="193">
        <v>131.36000000000001</v>
      </c>
      <c r="HR136" s="193">
        <v>0</v>
      </c>
      <c r="HS136" s="193">
        <v>131.36000000000001</v>
      </c>
      <c r="HT136" s="193">
        <v>131.36000000000001</v>
      </c>
      <c r="HU136" s="193">
        <v>0</v>
      </c>
      <c r="HV136" s="193">
        <v>0</v>
      </c>
      <c r="HW136" s="193">
        <v>131.36000000000001</v>
      </c>
      <c r="HX136" s="193">
        <v>131.36000000000001</v>
      </c>
      <c r="HY136" s="193">
        <v>89.55</v>
      </c>
      <c r="HZ136" s="193">
        <v>131.36000000000001</v>
      </c>
      <c r="IA136" s="193">
        <v>89.55</v>
      </c>
      <c r="IB136" s="193">
        <v>150</v>
      </c>
      <c r="IC136" s="193">
        <v>150</v>
      </c>
      <c r="ID136" s="193">
        <v>0</v>
      </c>
      <c r="IE136" s="193">
        <v>0</v>
      </c>
      <c r="IF136" s="193">
        <v>150</v>
      </c>
      <c r="IG136" s="193">
        <v>0</v>
      </c>
      <c r="IH136" s="193">
        <v>0</v>
      </c>
      <c r="II136" s="193">
        <v>150</v>
      </c>
      <c r="IJ136" s="193">
        <v>150</v>
      </c>
      <c r="IK136" s="193">
        <v>0</v>
      </c>
      <c r="IL136" s="193">
        <v>0</v>
      </c>
      <c r="IM136" s="193">
        <v>0</v>
      </c>
      <c r="IN136" s="193">
        <v>0</v>
      </c>
      <c r="IO136" s="193">
        <v>0</v>
      </c>
      <c r="IP136" s="193">
        <v>0</v>
      </c>
      <c r="IQ136" s="193">
        <v>0</v>
      </c>
      <c r="IR136" s="193">
        <v>0</v>
      </c>
      <c r="IS136" s="193">
        <v>0</v>
      </c>
      <c r="IT136" s="193">
        <v>0</v>
      </c>
      <c r="IU136" s="193">
        <v>0</v>
      </c>
      <c r="IV136" s="193">
        <v>0</v>
      </c>
      <c r="IW136" s="193">
        <v>0</v>
      </c>
      <c r="IX136" s="193">
        <v>0</v>
      </c>
      <c r="IY136" s="193">
        <v>0</v>
      </c>
      <c r="IZ136" s="10"/>
      <c r="JA136" s="166">
        <f t="shared" ca="1" si="229"/>
        <v>4.4999999999999998E-2</v>
      </c>
      <c r="JB136" s="166">
        <f t="shared" ca="1" si="230"/>
        <v>4.4999999999999998E-2</v>
      </c>
      <c r="JC136" s="168">
        <f t="shared" ca="1" si="419"/>
        <v>1</v>
      </c>
      <c r="JD136" s="168">
        <f t="shared" ca="1" si="419"/>
        <v>0</v>
      </c>
      <c r="JE136" s="168">
        <f t="shared" ca="1" si="419"/>
        <v>1</v>
      </c>
      <c r="JF136" s="168">
        <f t="shared" ca="1" si="419"/>
        <v>1</v>
      </c>
      <c r="JG136" s="168">
        <f t="shared" ca="1" si="419"/>
        <v>0</v>
      </c>
      <c r="JH136" s="168">
        <f t="shared" ca="1" si="419"/>
        <v>70</v>
      </c>
      <c r="JI136" s="168">
        <f t="shared" ca="1" si="419"/>
        <v>50</v>
      </c>
      <c r="JJ136" s="168">
        <f t="shared" ca="1" si="419"/>
        <v>70</v>
      </c>
      <c r="JK136" s="168">
        <f t="shared" ca="1" si="419"/>
        <v>50</v>
      </c>
      <c r="JL136" s="166">
        <f t="shared" ca="1" si="299"/>
        <v>1</v>
      </c>
      <c r="JM136" s="166">
        <f t="shared" ca="1" si="300"/>
        <v>1</v>
      </c>
      <c r="JN136" s="166">
        <f t="shared" ca="1" si="301"/>
        <v>1</v>
      </c>
      <c r="JO136" s="166">
        <f t="shared" ca="1" si="232"/>
        <v>1</v>
      </c>
      <c r="JP136" s="166">
        <f t="shared" ca="1" si="232"/>
        <v>1</v>
      </c>
      <c r="JQ136" s="168">
        <f t="shared" ca="1" si="419"/>
        <v>1</v>
      </c>
      <c r="JR136" s="10"/>
      <c r="JS136" s="168">
        <f t="shared" ca="1" si="419"/>
        <v>1</v>
      </c>
      <c r="JT136" s="166">
        <f t="shared" ca="1" si="233"/>
        <v>1</v>
      </c>
      <c r="JU136" s="168">
        <f t="shared" ca="1" si="419"/>
        <v>1</v>
      </c>
      <c r="JV136" s="168">
        <f t="shared" ca="1" si="419"/>
        <v>1</v>
      </c>
      <c r="JW136" s="168">
        <f t="shared" ca="1" si="419"/>
        <v>1</v>
      </c>
      <c r="JX136" s="168">
        <f t="shared" ca="1" si="419"/>
        <v>1</v>
      </c>
      <c r="JY136" s="168">
        <f t="shared" ca="1" si="419"/>
        <v>1</v>
      </c>
      <c r="JZ136" s="168">
        <f t="shared" ca="1" si="419"/>
        <v>1</v>
      </c>
      <c r="KA136" s="166">
        <f t="shared" ca="1" si="234"/>
        <v>1</v>
      </c>
      <c r="KB136" s="166">
        <f t="shared" ca="1" si="235"/>
        <v>1</v>
      </c>
      <c r="KC136" s="166">
        <f t="shared" ca="1" si="236"/>
        <v>1</v>
      </c>
      <c r="KD136" s="166" t="str">
        <f t="shared" ca="1" si="237"/>
        <v>-</v>
      </c>
      <c r="KE136" s="166" t="str">
        <f t="shared" ca="1" si="238"/>
        <v>-</v>
      </c>
      <c r="KF136" s="166" t="str">
        <f t="shared" ca="1" si="239"/>
        <v>-</v>
      </c>
      <c r="KG136" s="166" t="b">
        <f t="shared" ca="1" si="240"/>
        <v>0</v>
      </c>
      <c r="KH136" s="168">
        <f t="shared" ca="1" si="419"/>
        <v>0</v>
      </c>
      <c r="KI136" s="27">
        <v>0</v>
      </c>
    </row>
    <row r="137" spans="1:295" s="148" customFormat="1" outlineLevel="1">
      <c r="A137" s="126">
        <f t="shared" si="13"/>
        <v>132</v>
      </c>
      <c r="B137" s="126">
        <f t="shared" si="292"/>
        <v>13</v>
      </c>
      <c r="C137" s="148">
        <v>101</v>
      </c>
      <c r="D137" s="148" t="s">
        <v>884</v>
      </c>
      <c r="E137" s="148" t="b">
        <v>0</v>
      </c>
      <c r="F137" s="148" t="b">
        <v>0</v>
      </c>
      <c r="G137" s="148" t="b">
        <f t="shared" si="277"/>
        <v>0</v>
      </c>
      <c r="H137" s="144">
        <v>3</v>
      </c>
      <c r="I137" s="32">
        <v>1</v>
      </c>
      <c r="J137" s="144">
        <f t="shared" ca="1" si="278"/>
        <v>1</v>
      </c>
      <c r="K137" s="144">
        <f t="shared" ca="1" si="293"/>
        <v>1</v>
      </c>
      <c r="L137" s="144">
        <f t="shared" ca="1" si="293"/>
        <v>1</v>
      </c>
      <c r="M137" s="144">
        <f t="shared" ca="1" si="293"/>
        <v>1</v>
      </c>
      <c r="N137" s="144">
        <f t="shared" ca="1" si="293"/>
        <v>1</v>
      </c>
      <c r="O137" s="144">
        <f t="shared" ca="1" si="293"/>
        <v>1</v>
      </c>
      <c r="P137" s="144">
        <f t="shared" ca="1" si="293"/>
        <v>1</v>
      </c>
      <c r="Q137" s="144">
        <f t="shared" ca="1" si="293"/>
        <v>1</v>
      </c>
      <c r="R137" s="144">
        <f t="shared" ca="1" si="293"/>
        <v>2</v>
      </c>
      <c r="S137" s="144">
        <f t="shared" ca="1" si="293"/>
        <v>1</v>
      </c>
      <c r="T137" s="144">
        <f t="shared" ca="1" si="293"/>
        <v>1</v>
      </c>
      <c r="U137" s="144">
        <f t="shared" ca="1" si="293"/>
        <v>1</v>
      </c>
      <c r="V137" s="144">
        <f t="shared" ca="1" si="293"/>
        <v>1</v>
      </c>
      <c r="W137" s="144">
        <f t="shared" ca="1" si="293"/>
        <v>1</v>
      </c>
      <c r="X137" s="144">
        <f t="shared" ca="1" si="293"/>
        <v>1</v>
      </c>
      <c r="Y137" s="144">
        <f t="shared" ca="1" si="293"/>
        <v>1</v>
      </c>
      <c r="AA137" s="162" t="str" cm="1">
        <f t="array" aca="1" ref="AA137" ca="1">TEXT(LEFT(OFFSET(AA137,-1,0),5)+1,"00000")&amp;MID(OFFSET(AA137,-1,0),6,FIND(" ",OFFSET(AA137,-1,0),7)-5)
&amp;INDEX(DataMaster!$B$10:$B$12,$I137)&amp;IF($J137=1,""," Risk"&amp;INDEX(i.risk_aversion,$J137,1))&amp;IF($K137=1,""," REV"&amp;INDEX(DataMaster!$B$54:$B$58,$K137))&amp;IF($L137=1,""," Minroe"&amp;INDEX(minroe,$L137))&amp;IF($M137=1,""," Overdraw"&amp;INDEX(overdraw,$M137))
&amp;IF($N137=1,""," Mach"&amp;INDEX(i.mach_option,$N137))
&amp;IF($O137=1,""," Interest"&amp;INDEX(i.interest_rate,$O137))&amp;IF($P137=1,""," Opp cost"&amp;INDEX(i.opp_cost_capital,$P137))&amp;IF($Q137=1,""," Casual_ub"&amp;INDEX(i.casual_ub,$Q137))&amp;IF($R137=1,""," Cropgraze"&amp;INDEX(i.cropgraze_inc,$R137))
&amp;IF($S137=1,""," Yield"&amp;INDEX(i.all_rot_yield,$S137))&amp;IF($T137=1,""," Pasture"&amp;INDEX(i.pasture_prod,$T137))&amp;IF($U137=1,""," Scan"&amp;INDEX(i.scan,$U137))
&amp;IF($JL137=1,""," WP"&amp;TEXT($JL137*100,"000p"))&amp;IF($JM137=1,""," MP"&amp;TEXT($JM137*100,"000p"))&amp;IF($JN137=1,""," GP"&amp;TEXT($JN137*100,"000p"))&amp;IF($JO137=1,""," Can"&amp;TEXT($JO137*100,"000p"))
&amp;" (F"&amp;3+IFERROR(1*$CH137,0)+IFERROR(1*$CI137,0)&amp;3-IFERROR(1*NOT($CK137),0)&amp;"N"&amp;$CP137&amp;$CQ137&amp;")"
&amp;IFERROR(" pas%"&amp;FK137/2130*100,"")&amp;IFERROR(" SR "&amp;FM137/1,"")&amp;IFERROR(" Sup "&amp;FN137/1,"") &amp;" xl_feedsupply"</f>
        <v>613150032 SE CropgrazeFALSE (F33N11) SR 31.5 xl_feedsupply</v>
      </c>
      <c r="AB137" s="10" t="str">
        <f ca="1">IF(COUNTIF(AA$5:AA137,AA137)=1,"-","Dup")</f>
        <v>-</v>
      </c>
      <c r="AC137" s="10"/>
      <c r="AD137" s="167" t="b">
        <v>0</v>
      </c>
      <c r="AE137" s="167" t="b">
        <v>0</v>
      </c>
      <c r="AF137" s="167" t="b">
        <v>0</v>
      </c>
      <c r="AG137" s="167" t="b">
        <v>0</v>
      </c>
      <c r="AH137" s="167" t="b">
        <v>0</v>
      </c>
      <c r="AI137" s="167" t="b">
        <v>1</v>
      </c>
      <c r="AJ137" s="10"/>
      <c r="AK137" s="166" t="b">
        <f t="shared" si="214"/>
        <v>1</v>
      </c>
      <c r="AL137" s="166" t="str">
        <f t="shared" si="214"/>
        <v>-</v>
      </c>
      <c r="AM137" s="166" t="str">
        <f t="shared" si="214"/>
        <v>-</v>
      </c>
      <c r="AN137" s="166" t="str">
        <f t="shared" si="214"/>
        <v>-</v>
      </c>
      <c r="AO137" s="166" t="b">
        <f t="shared" si="214"/>
        <v>0</v>
      </c>
      <c r="AP137" s="166" t="b">
        <f t="shared" si="214"/>
        <v>0</v>
      </c>
      <c r="AQ137" s="166">
        <f t="shared" ca="1" si="215"/>
        <v>0</v>
      </c>
      <c r="AR137" s="166" t="b">
        <f t="shared" ca="1" si="216"/>
        <v>0</v>
      </c>
      <c r="AS137" s="166" t="b">
        <f t="shared" ca="1" si="216"/>
        <v>0</v>
      </c>
      <c r="AT137" s="166" t="str">
        <f t="shared" ca="1" si="216"/>
        <v>-</v>
      </c>
      <c r="AU137" s="166" t="str">
        <f t="shared" ca="1" si="216"/>
        <v>-</v>
      </c>
      <c r="AV137" s="166" t="str">
        <f t="shared" ca="1" si="216"/>
        <v>-</v>
      </c>
      <c r="AW137" s="10"/>
      <c r="AX137" s="167" t="b">
        <v>0</v>
      </c>
      <c r="AY137" s="167" t="b">
        <v>0</v>
      </c>
      <c r="AZ137" s="167" t="b">
        <v>0</v>
      </c>
      <c r="BA137" s="167" t="s">
        <v>36</v>
      </c>
      <c r="BB137" s="167" t="b">
        <v>1</v>
      </c>
      <c r="BC137" s="168" t="str">
        <f t="shared" ca="1" si="412"/>
        <v>-</v>
      </c>
      <c r="BD137" s="168" t="str">
        <f t="shared" ca="1" si="412"/>
        <v>-</v>
      </c>
      <c r="BE137" s="168" t="str">
        <f t="shared" ca="1" si="412"/>
        <v>-</v>
      </c>
      <c r="BF137" s="168" t="str">
        <f t="shared" ca="1" si="412"/>
        <v>-</v>
      </c>
      <c r="BG137" s="168">
        <f t="shared" ca="1" si="412"/>
        <v>1</v>
      </c>
      <c r="BH137" s="168">
        <f t="shared" ca="1" si="412"/>
        <v>1</v>
      </c>
      <c r="BI137" s="168" t="str">
        <f t="shared" ca="1" si="412"/>
        <v>-</v>
      </c>
      <c r="BJ137" s="168" t="str">
        <f t="shared" ca="1" si="412"/>
        <v>-</v>
      </c>
      <c r="BK137" s="10"/>
      <c r="BL137" s="168" t="str">
        <f t="shared" ca="1" si="412"/>
        <v>-</v>
      </c>
      <c r="BM137" s="168" t="str">
        <f t="shared" ca="1" si="412"/>
        <v>-</v>
      </c>
      <c r="BN137" s="168" t="str">
        <f t="shared" ca="1" si="412"/>
        <v>-</v>
      </c>
      <c r="BO137" s="168" t="str">
        <f t="shared" ca="1" si="412"/>
        <v>-</v>
      </c>
      <c r="BP137" s="168" t="str">
        <f t="shared" ca="1" si="412"/>
        <v>-</v>
      </c>
      <c r="BQ137" s="168" t="str">
        <f t="shared" ca="1" si="412"/>
        <v>-</v>
      </c>
      <c r="BR137" s="168" t="str">
        <f t="shared" ca="1" si="412"/>
        <v>-</v>
      </c>
      <c r="BS137" s="168" t="str">
        <f t="shared" ca="1" si="412"/>
        <v>-</v>
      </c>
      <c r="BT137" s="168" t="str">
        <f t="shared" ca="1" si="412"/>
        <v>-</v>
      </c>
      <c r="BU137" s="168" t="str">
        <f t="shared" ca="1" si="412"/>
        <v>-</v>
      </c>
      <c r="BV137" s="168" t="str">
        <f t="shared" ca="1" si="412"/>
        <v>-</v>
      </c>
      <c r="BW137" s="166" t="str" cm="1">
        <f t="array" aca="1" ref="BW137" ca="1">INDEX(i.rev,$K137,BW$15)</f>
        <v>-</v>
      </c>
      <c r="BX137" s="166" t="str" cm="1">
        <f t="array" aca="1" ref="BX137" ca="1">INDEX(i.rev,$K137,BX$15)</f>
        <v>-</v>
      </c>
      <c r="BY137" s="166" t="str" cm="1">
        <f t="array" aca="1" ref="BY137" ca="1">INDEX(i.rev,$K137,BY$15)</f>
        <v>-</v>
      </c>
      <c r="BZ137" s="166" t="str" cm="1">
        <f t="array" aca="1" ref="BZ137" ca="1">INDEX(i.rev,$K137,BZ$15)</f>
        <v>-</v>
      </c>
      <c r="CA137" s="166" t="str" cm="1">
        <f t="array" aca="1" ref="CA137" ca="1">INDEX(i.rev,$K137,CA$15)</f>
        <v>-</v>
      </c>
      <c r="CB137" s="166" t="str" cm="1">
        <f t="array" aca="1" ref="CB137" ca="1">INDEX(i.rev,$K137,CB$15)</f>
        <v>-</v>
      </c>
      <c r="CC137" s="166" t="str" cm="1">
        <f t="array" aca="1" ref="CC137" ca="1">INDEX(i.rev,$K137,CC$15)</f>
        <v>-</v>
      </c>
      <c r="CD137" s="166" t="str" cm="1">
        <f t="array" aca="1" ref="CD137" ca="1">INDEX(i.rev,$K137,CD$15)</f>
        <v>-</v>
      </c>
      <c r="CE137" s="166" t="str" cm="1">
        <f t="array" aca="1" ref="CE137" ca="1">INDEX(i.rev,$K137,CE$15)</f>
        <v>-</v>
      </c>
      <c r="CF137" s="166" t="str" cm="1">
        <f t="array" aca="1" ref="CF137" ca="1">INDEX(i.rev,$K137,CF$15)</f>
        <v>-</v>
      </c>
      <c r="CG137" s="10"/>
      <c r="CH137" s="168" t="str">
        <f t="shared" ca="1" si="320"/>
        <v>-</v>
      </c>
      <c r="CI137" s="168" t="str">
        <f t="shared" ca="1" si="320"/>
        <v>-</v>
      </c>
      <c r="CJ137" s="168" t="str">
        <f t="shared" ca="1" si="320"/>
        <v>-</v>
      </c>
      <c r="CK137" s="168" t="str">
        <f t="shared" ca="1" si="320"/>
        <v>-</v>
      </c>
      <c r="CL137" s="168" t="str">
        <f t="shared" ca="1" si="320"/>
        <v>-</v>
      </c>
      <c r="CM137" s="168" t="str">
        <f t="shared" ca="1" si="320"/>
        <v>-</v>
      </c>
      <c r="CN137" s="168" t="str">
        <f t="shared" ca="1" si="320"/>
        <v>-</v>
      </c>
      <c r="CO137" s="168" t="str">
        <f t="shared" ca="1" si="320"/>
        <v>-</v>
      </c>
      <c r="CP137" s="168">
        <f t="shared" ca="1" si="320"/>
        <v>1</v>
      </c>
      <c r="CQ137" s="168">
        <f t="shared" ca="1" si="320"/>
        <v>1</v>
      </c>
      <c r="CR137" s="168">
        <f t="shared" ca="1" si="320"/>
        <v>0</v>
      </c>
      <c r="CS137" s="168" t="str">
        <f t="shared" ca="1" si="320"/>
        <v>-</v>
      </c>
      <c r="CT137" s="168" t="str">
        <f t="shared" ca="1" si="320"/>
        <v>-</v>
      </c>
      <c r="CU137" s="168" t="str">
        <f t="shared" ca="1" si="320"/>
        <v>-</v>
      </c>
      <c r="CV137" s="168" t="str">
        <f t="shared" ca="1" si="320"/>
        <v>-</v>
      </c>
      <c r="CW137" s="168" t="str">
        <f t="shared" ca="1" si="320"/>
        <v>-</v>
      </c>
      <c r="CX137" s="168" t="str">
        <f t="shared" ca="1" si="282"/>
        <v>-</v>
      </c>
      <c r="CY137" s="168" t="str">
        <f t="shared" ca="1" si="282"/>
        <v>-</v>
      </c>
      <c r="CZ137" s="168">
        <f t="shared" ca="1" si="282"/>
        <v>0</v>
      </c>
      <c r="DA137" s="168" t="str">
        <f t="shared" ca="1" si="282"/>
        <v>-</v>
      </c>
      <c r="DB137" s="168" t="str">
        <f t="shared" ca="1" si="283"/>
        <v>-</v>
      </c>
      <c r="DC137" s="168" t="str">
        <f t="shared" ca="1" si="283"/>
        <v>-</v>
      </c>
      <c r="DD137" s="168" t="str">
        <f t="shared" ca="1" si="283"/>
        <v>-</v>
      </c>
      <c r="DE137" s="168" t="str">
        <f t="shared" ca="1" si="283"/>
        <v>-</v>
      </c>
      <c r="DF137" s="168">
        <f t="shared" ca="1" si="283"/>
        <v>0</v>
      </c>
      <c r="DG137" s="168">
        <f t="shared" ca="1" si="283"/>
        <v>0</v>
      </c>
      <c r="DH137" s="168">
        <f t="shared" ca="1" si="283"/>
        <v>0</v>
      </c>
      <c r="DI137" s="168">
        <f t="shared" ca="1" si="283"/>
        <v>0</v>
      </c>
      <c r="DJ137" s="168">
        <f t="shared" ca="1" si="283"/>
        <v>0</v>
      </c>
      <c r="DK137" s="168">
        <f t="shared" ca="1" si="283"/>
        <v>0</v>
      </c>
      <c r="DL137" s="168">
        <f t="shared" ca="1" si="283"/>
        <v>0</v>
      </c>
      <c r="DM137" s="168" t="str">
        <f t="shared" ca="1" si="283"/>
        <v>-</v>
      </c>
      <c r="DN137" s="168" t="str">
        <f t="shared" ca="1" si="283"/>
        <v>-</v>
      </c>
      <c r="DO137" s="168" t="str">
        <f t="shared" ca="1" si="283"/>
        <v>-</v>
      </c>
      <c r="DP137" s="168" t="str">
        <f t="shared" ca="1" si="283"/>
        <v>-</v>
      </c>
      <c r="DQ137" s="168" t="str">
        <f t="shared" ref="DQ137" ca="1" si="420">OFFSET(DQ$5,$B137,0)</f>
        <v>-</v>
      </c>
      <c r="DR137" s="168" t="str">
        <f t="shared" ca="1" si="284"/>
        <v>-</v>
      </c>
      <c r="DS137" s="168" t="str">
        <f t="shared" ca="1" si="284"/>
        <v>-</v>
      </c>
      <c r="DT137" s="168" t="str">
        <f t="shared" ca="1" si="284"/>
        <v>-</v>
      </c>
      <c r="DU137" s="168" t="str">
        <f t="shared" ca="1" si="284"/>
        <v>-</v>
      </c>
      <c r="DV137" s="168" t="str">
        <f t="shared" ca="1" si="284"/>
        <v>-</v>
      </c>
      <c r="DW137" s="168" t="str">
        <f t="shared" ca="1" si="284"/>
        <v>-</v>
      </c>
      <c r="DX137" s="10"/>
      <c r="DY137" s="168">
        <f t="shared" ca="1" si="413"/>
        <v>1</v>
      </c>
      <c r="DZ137" s="168" t="str">
        <f t="shared" ca="1" si="413"/>
        <v>-</v>
      </c>
      <c r="EA137" s="168" t="str">
        <f t="shared" ca="1" si="413"/>
        <v>-</v>
      </c>
      <c r="EB137" s="168" t="str">
        <f t="shared" ca="1" si="413"/>
        <v>-</v>
      </c>
      <c r="EC137" s="168" t="str">
        <f t="shared" ca="1" si="413"/>
        <v>-</v>
      </c>
      <c r="ED137" s="168" t="b">
        <f t="shared" ca="1" si="413"/>
        <v>0</v>
      </c>
      <c r="EE137" s="168" t="str">
        <f t="shared" ca="1" si="413"/>
        <v>-</v>
      </c>
      <c r="EF137" s="168">
        <f t="shared" ca="1" si="413"/>
        <v>0</v>
      </c>
      <c r="EG137" s="168" t="str">
        <f t="shared" ca="1" si="413"/>
        <v>-</v>
      </c>
      <c r="EH137" s="166" cm="1">
        <f t="array" aca="1" ref="EH137" ca="1">INDEX(i.rev,$K137,EH$15)</f>
        <v>1</v>
      </c>
      <c r="EI137" s="168">
        <f t="shared" ca="1" si="295"/>
        <v>0</v>
      </c>
      <c r="EJ137" s="168">
        <f t="shared" ca="1" si="295"/>
        <v>1</v>
      </c>
      <c r="EK137" s="168">
        <f t="shared" ca="1" si="295"/>
        <v>0</v>
      </c>
      <c r="EL137" s="168">
        <f t="shared" ca="1" si="295"/>
        <v>1</v>
      </c>
      <c r="EM137" s="168">
        <f t="shared" ca="1" si="295"/>
        <v>1</v>
      </c>
      <c r="EN137" s="168">
        <f t="shared" ca="1" si="295"/>
        <v>1</v>
      </c>
      <c r="EO137" s="168">
        <f t="shared" ca="1" si="296"/>
        <v>0</v>
      </c>
      <c r="EP137" s="168">
        <f t="shared" ca="1" si="296"/>
        <v>0</v>
      </c>
      <c r="EQ137" s="168">
        <f t="shared" ca="1" si="296"/>
        <v>0</v>
      </c>
      <c r="ER137" s="168">
        <f t="shared" ca="1" si="296"/>
        <v>0</v>
      </c>
      <c r="ES137" s="168">
        <f t="shared" ca="1" si="296"/>
        <v>0</v>
      </c>
      <c r="ET137" s="168">
        <f t="shared" ca="1" si="296"/>
        <v>0</v>
      </c>
      <c r="EU137" s="168">
        <f t="shared" ca="1" si="296"/>
        <v>0</v>
      </c>
      <c r="EV137" s="168">
        <f t="shared" ca="1" si="296"/>
        <v>0</v>
      </c>
      <c r="EW137" s="168">
        <f t="shared" ca="1" si="296"/>
        <v>0</v>
      </c>
      <c r="EX137" s="168">
        <f t="shared" ca="1" si="296"/>
        <v>0</v>
      </c>
      <c r="EY137" s="166" cm="1">
        <f t="array" aca="1" ref="EY137" ca="1">INDEX(i.rev,$K137,EY$15)</f>
        <v>0</v>
      </c>
      <c r="EZ137" s="168">
        <f t="shared" ca="1" si="297"/>
        <v>0</v>
      </c>
      <c r="FA137" s="166" cm="1">
        <f t="array" aca="1" ref="FA137" ca="1">INDEX(i.rev,$K137,FA$15)</f>
        <v>1</v>
      </c>
      <c r="FB137" s="168">
        <f t="shared" ca="1" si="417"/>
        <v>0</v>
      </c>
      <c r="FC137" s="168">
        <f t="shared" ca="1" si="417"/>
        <v>0</v>
      </c>
      <c r="FD137" s="168">
        <f t="shared" ca="1" si="417"/>
        <v>0</v>
      </c>
      <c r="FE137" s="168">
        <f t="shared" ca="1" si="417"/>
        <v>0</v>
      </c>
      <c r="FF137" s="168">
        <f t="shared" ca="1" si="417"/>
        <v>0</v>
      </c>
      <c r="FG137" s="168">
        <f t="shared" ca="1" si="417"/>
        <v>0</v>
      </c>
      <c r="FH137" s="168">
        <f t="shared" ca="1" si="417"/>
        <v>0</v>
      </c>
      <c r="FI137" s="10">
        <f t="shared" si="418"/>
        <v>0.9</v>
      </c>
      <c r="FJ137" s="168" t="str">
        <f t="shared" ca="1" si="363"/>
        <v>-</v>
      </c>
      <c r="FK137" s="168" t="str">
        <f t="shared" ca="1" si="363"/>
        <v>-</v>
      </c>
      <c r="FL137" s="199" t="b">
        <f>TRUE</f>
        <v>1</v>
      </c>
      <c r="FM137" s="201">
        <f t="shared" si="351"/>
        <v>31.5</v>
      </c>
      <c r="FN137" s="168" t="str">
        <f t="shared" ca="1" si="321"/>
        <v>-</v>
      </c>
      <c r="FO137" s="166" t="b">
        <f t="shared" si="223"/>
        <v>0</v>
      </c>
      <c r="FP137" s="166" t="b">
        <f t="shared" si="223"/>
        <v>0</v>
      </c>
      <c r="FQ137" s="166" t="b">
        <f t="shared" si="223"/>
        <v>1</v>
      </c>
      <c r="FR137" s="168">
        <f t="shared" ca="1" si="417"/>
        <v>0</v>
      </c>
      <c r="FS137" s="166">
        <f t="shared" ca="1" si="224"/>
        <v>1</v>
      </c>
      <c r="FT137" s="166">
        <f t="shared" ca="1" si="224"/>
        <v>1</v>
      </c>
      <c r="FU137" s="168" t="str">
        <f t="shared" ca="1" si="415"/>
        <v>-</v>
      </c>
      <c r="FV137" s="168" t="str">
        <f t="shared" ca="1" si="415"/>
        <v>-</v>
      </c>
      <c r="FW137" s="168" t="str">
        <f t="shared" ca="1" si="415"/>
        <v>-</v>
      </c>
      <c r="FX137" s="168" t="str">
        <f t="shared" ca="1" si="415"/>
        <v>-</v>
      </c>
      <c r="FY137" s="168" t="str">
        <f t="shared" ca="1" si="415"/>
        <v>-</v>
      </c>
      <c r="FZ137" s="168" t="str">
        <f t="shared" ca="1" si="415"/>
        <v>-</v>
      </c>
      <c r="GA137" s="168" t="str">
        <f t="shared" ca="1" si="415"/>
        <v>-</v>
      </c>
      <c r="GB137" s="168" t="str">
        <f t="shared" ca="1" si="415"/>
        <v>-</v>
      </c>
      <c r="GC137" s="168" t="str">
        <f t="shared" ca="1" si="415"/>
        <v>-</v>
      </c>
      <c r="GD137" s="168" t="b">
        <f t="shared" ca="1" si="415"/>
        <v>1</v>
      </c>
      <c r="GE137" s="168" t="str">
        <f t="shared" ca="1" si="415"/>
        <v>-</v>
      </c>
      <c r="GF137" s="168" t="str">
        <f t="shared" ca="1" si="415"/>
        <v>-</v>
      </c>
      <c r="GG137" s="168" t="str">
        <f t="shared" ca="1" si="225"/>
        <v>-</v>
      </c>
      <c r="GH137" s="168" t="str">
        <f t="shared" ca="1" si="226"/>
        <v>-</v>
      </c>
      <c r="GI137" s="168" t="str">
        <f t="shared" ca="1" si="227"/>
        <v>-</v>
      </c>
      <c r="GJ137" s="168" t="str">
        <f t="shared" ca="1" si="227"/>
        <v>-</v>
      </c>
      <c r="GK137" s="168" t="str">
        <f t="shared" ca="1" si="227"/>
        <v>-</v>
      </c>
      <c r="GL137" s="168" t="str">
        <f t="shared" ca="1" si="227"/>
        <v>-</v>
      </c>
      <c r="GM137" s="168" t="str">
        <f t="shared" ca="1" si="227"/>
        <v>-</v>
      </c>
      <c r="GN137" s="168" t="str">
        <f t="shared" ca="1" si="227"/>
        <v>-</v>
      </c>
      <c r="GO137" s="168" t="str">
        <f t="shared" ca="1" si="227"/>
        <v>-</v>
      </c>
      <c r="GP137" s="168" t="str">
        <f t="shared" ca="1" si="227"/>
        <v>-</v>
      </c>
      <c r="GQ137" s="168" t="str">
        <f t="shared" ca="1" si="227"/>
        <v>-</v>
      </c>
      <c r="GR137" s="168" t="str">
        <f t="shared" ca="1" si="227"/>
        <v>-</v>
      </c>
      <c r="GS137" s="168">
        <f t="shared" ca="1" si="227"/>
        <v>500</v>
      </c>
      <c r="GT137" s="168">
        <f t="shared" ca="1" si="227"/>
        <v>500</v>
      </c>
      <c r="GU137" s="168" t="str">
        <f t="shared" ca="1" si="227"/>
        <v>-</v>
      </c>
      <c r="GV137" s="168" t="str">
        <f t="shared" ca="1" si="227"/>
        <v>-</v>
      </c>
      <c r="GW137" s="168" t="str">
        <f t="shared" ca="1" si="227"/>
        <v>-</v>
      </c>
      <c r="GX137" s="193" t="b">
        <v>0</v>
      </c>
      <c r="GY137" s="193">
        <v>0</v>
      </c>
      <c r="GZ137" s="193">
        <v>30</v>
      </c>
      <c r="HA137" s="193">
        <v>30</v>
      </c>
      <c r="HB137" s="193">
        <v>0</v>
      </c>
      <c r="HC137" s="193">
        <v>0</v>
      </c>
      <c r="HD137" s="193">
        <v>30</v>
      </c>
      <c r="HE137" s="193">
        <v>0</v>
      </c>
      <c r="HF137" s="193">
        <v>0</v>
      </c>
      <c r="HG137" s="193">
        <v>30</v>
      </c>
      <c r="HH137" s="193">
        <v>30</v>
      </c>
      <c r="HI137" s="193">
        <v>0</v>
      </c>
      <c r="HJ137" s="193">
        <v>0</v>
      </c>
      <c r="HK137" s="193">
        <v>0</v>
      </c>
      <c r="HL137" s="193">
        <v>0</v>
      </c>
      <c r="HM137" s="193">
        <v>0</v>
      </c>
      <c r="HN137" s="193">
        <v>131.36000000000001</v>
      </c>
      <c r="HO137" s="193">
        <v>0</v>
      </c>
      <c r="HP137" s="193">
        <v>131.36000000000001</v>
      </c>
      <c r="HQ137" s="193">
        <v>131.36000000000001</v>
      </c>
      <c r="HR137" s="193">
        <v>0</v>
      </c>
      <c r="HS137" s="193">
        <v>131.36000000000001</v>
      </c>
      <c r="HT137" s="193">
        <v>131.36000000000001</v>
      </c>
      <c r="HU137" s="193">
        <v>0</v>
      </c>
      <c r="HV137" s="193">
        <v>0</v>
      </c>
      <c r="HW137" s="193">
        <v>131.36000000000001</v>
      </c>
      <c r="HX137" s="193">
        <v>131.36000000000001</v>
      </c>
      <c r="HY137" s="193">
        <v>89.55</v>
      </c>
      <c r="HZ137" s="193">
        <v>131.36000000000001</v>
      </c>
      <c r="IA137" s="193">
        <v>89.55</v>
      </c>
      <c r="IB137" s="193">
        <v>150</v>
      </c>
      <c r="IC137" s="193">
        <v>150</v>
      </c>
      <c r="ID137" s="193">
        <v>0</v>
      </c>
      <c r="IE137" s="193">
        <v>0</v>
      </c>
      <c r="IF137" s="193">
        <v>150</v>
      </c>
      <c r="IG137" s="193">
        <v>0</v>
      </c>
      <c r="IH137" s="193">
        <v>0</v>
      </c>
      <c r="II137" s="193">
        <v>150</v>
      </c>
      <c r="IJ137" s="193">
        <v>150</v>
      </c>
      <c r="IK137" s="193">
        <v>0</v>
      </c>
      <c r="IL137" s="193">
        <v>0</v>
      </c>
      <c r="IM137" s="193">
        <v>0</v>
      </c>
      <c r="IN137" s="193">
        <v>0</v>
      </c>
      <c r="IO137" s="193">
        <v>0</v>
      </c>
      <c r="IP137" s="193">
        <v>0</v>
      </c>
      <c r="IQ137" s="193">
        <v>0</v>
      </c>
      <c r="IR137" s="193">
        <v>0</v>
      </c>
      <c r="IS137" s="193">
        <v>0</v>
      </c>
      <c r="IT137" s="193">
        <v>0</v>
      </c>
      <c r="IU137" s="193">
        <v>0</v>
      </c>
      <c r="IV137" s="193">
        <v>0</v>
      </c>
      <c r="IW137" s="193">
        <v>0</v>
      </c>
      <c r="IX137" s="193">
        <v>0</v>
      </c>
      <c r="IY137" s="193">
        <v>0</v>
      </c>
      <c r="IZ137" s="10"/>
      <c r="JA137" s="166">
        <f t="shared" ca="1" si="229"/>
        <v>4.4999999999999998E-2</v>
      </c>
      <c r="JB137" s="166">
        <f t="shared" ca="1" si="230"/>
        <v>4.4999999999999998E-2</v>
      </c>
      <c r="JC137" s="168">
        <f t="shared" ca="1" si="419"/>
        <v>1</v>
      </c>
      <c r="JD137" s="168">
        <f t="shared" ca="1" si="419"/>
        <v>0</v>
      </c>
      <c r="JE137" s="168">
        <f t="shared" ca="1" si="419"/>
        <v>1</v>
      </c>
      <c r="JF137" s="168">
        <f t="shared" ca="1" si="419"/>
        <v>1</v>
      </c>
      <c r="JG137" s="168">
        <f t="shared" ca="1" si="419"/>
        <v>0</v>
      </c>
      <c r="JH137" s="168">
        <f t="shared" ca="1" si="419"/>
        <v>70</v>
      </c>
      <c r="JI137" s="168">
        <f t="shared" ca="1" si="419"/>
        <v>50</v>
      </c>
      <c r="JJ137" s="168">
        <f t="shared" ca="1" si="419"/>
        <v>70</v>
      </c>
      <c r="JK137" s="168">
        <f t="shared" ca="1" si="419"/>
        <v>50</v>
      </c>
      <c r="JL137" s="166">
        <f t="shared" ca="1" si="299"/>
        <v>1</v>
      </c>
      <c r="JM137" s="166">
        <f t="shared" ca="1" si="300"/>
        <v>1</v>
      </c>
      <c r="JN137" s="166">
        <f t="shared" ca="1" si="301"/>
        <v>1</v>
      </c>
      <c r="JO137" s="166">
        <f t="shared" ca="1" si="232"/>
        <v>1</v>
      </c>
      <c r="JP137" s="166">
        <f t="shared" ca="1" si="232"/>
        <v>1</v>
      </c>
      <c r="JQ137" s="168">
        <f t="shared" ca="1" si="419"/>
        <v>1</v>
      </c>
      <c r="JR137" s="10"/>
      <c r="JS137" s="168">
        <f t="shared" ca="1" si="419"/>
        <v>1</v>
      </c>
      <c r="JT137" s="166">
        <f t="shared" ca="1" si="233"/>
        <v>1</v>
      </c>
      <c r="JU137" s="168">
        <f t="shared" ca="1" si="419"/>
        <v>1</v>
      </c>
      <c r="JV137" s="168">
        <f t="shared" ca="1" si="419"/>
        <v>1</v>
      </c>
      <c r="JW137" s="168">
        <f t="shared" ca="1" si="419"/>
        <v>1</v>
      </c>
      <c r="JX137" s="168">
        <f t="shared" ca="1" si="419"/>
        <v>1</v>
      </c>
      <c r="JY137" s="168">
        <f t="shared" ca="1" si="419"/>
        <v>1</v>
      </c>
      <c r="JZ137" s="168">
        <f t="shared" ca="1" si="419"/>
        <v>1</v>
      </c>
      <c r="KA137" s="166">
        <f t="shared" ca="1" si="234"/>
        <v>1</v>
      </c>
      <c r="KB137" s="166">
        <f t="shared" ca="1" si="235"/>
        <v>1</v>
      </c>
      <c r="KC137" s="166">
        <f t="shared" ca="1" si="236"/>
        <v>1</v>
      </c>
      <c r="KD137" s="166" t="str">
        <f t="shared" ca="1" si="237"/>
        <v>-</v>
      </c>
      <c r="KE137" s="166" t="str">
        <f t="shared" ca="1" si="238"/>
        <v>-</v>
      </c>
      <c r="KF137" s="166" t="str">
        <f t="shared" ca="1" si="239"/>
        <v>-</v>
      </c>
      <c r="KG137" s="166" t="b">
        <f t="shared" ca="1" si="240"/>
        <v>0</v>
      </c>
      <c r="KH137" s="168">
        <f t="shared" ca="1" si="419"/>
        <v>0</v>
      </c>
      <c r="KI137" s="27">
        <v>0</v>
      </c>
    </row>
    <row r="138" spans="1:295" s="148" customFormat="1" outlineLevel="1">
      <c r="A138" s="126">
        <f t="shared" si="13"/>
        <v>133</v>
      </c>
      <c r="B138" s="126">
        <f t="shared" si="292"/>
        <v>13</v>
      </c>
      <c r="C138" s="148">
        <v>101</v>
      </c>
      <c r="D138" s="148" t="s">
        <v>884</v>
      </c>
      <c r="E138" s="148" t="b">
        <v>0</v>
      </c>
      <c r="F138" s="148" t="b">
        <v>0</v>
      </c>
      <c r="G138" s="148" t="b">
        <f t="shared" si="277"/>
        <v>0</v>
      </c>
      <c r="H138" s="144">
        <v>3</v>
      </c>
      <c r="I138" s="32">
        <v>1</v>
      </c>
      <c r="J138" s="32">
        <v>2</v>
      </c>
      <c r="K138" s="144">
        <f t="shared" ca="1" si="293"/>
        <v>1</v>
      </c>
      <c r="L138" s="144">
        <f t="shared" ca="1" si="293"/>
        <v>1</v>
      </c>
      <c r="M138" s="144">
        <f t="shared" ca="1" si="293"/>
        <v>1</v>
      </c>
      <c r="N138" s="144">
        <f t="shared" ca="1" si="293"/>
        <v>1</v>
      </c>
      <c r="O138" s="144">
        <f t="shared" ca="1" si="293"/>
        <v>1</v>
      </c>
      <c r="P138" s="144">
        <f t="shared" ca="1" si="293"/>
        <v>1</v>
      </c>
      <c r="Q138" s="144">
        <f t="shared" ca="1" si="293"/>
        <v>1</v>
      </c>
      <c r="R138" s="144">
        <f t="shared" ca="1" si="293"/>
        <v>2</v>
      </c>
      <c r="S138" s="144">
        <f t="shared" ca="1" si="293"/>
        <v>1</v>
      </c>
      <c r="T138" s="199">
        <v>1</v>
      </c>
      <c r="U138" s="144">
        <f t="shared" ca="1" si="293"/>
        <v>1</v>
      </c>
      <c r="V138" s="144">
        <f t="shared" ca="1" si="293"/>
        <v>1</v>
      </c>
      <c r="W138" s="144">
        <f t="shared" ca="1" si="293"/>
        <v>1</v>
      </c>
      <c r="X138" s="144">
        <f t="shared" ca="1" si="293"/>
        <v>1</v>
      </c>
      <c r="Y138" s="144">
        <f t="shared" ca="1" si="293"/>
        <v>1</v>
      </c>
      <c r="AA138" s="162" t="str" cm="1">
        <f t="array" aca="1" ref="AA138" ca="1">TEXT(LEFT(OFFSET(AA138,-1,0),5)+1,"00000")&amp;MID(OFFSET(AA138,-1,0),6,FIND(" ",OFFSET(AA138,-1,0),7)-5)
&amp;INDEX(DataMaster!$B$10:$B$12,$I138)         &amp;IF($J138=1,""," Risk"&amp;INDEX(i.risk_aversion,$J138,1))    &amp;IF($K138=1,""," REV"&amp; INDEX(DataMaster!$B$54:$B$58,$K138))              &amp; IF($L138=1,""," Minroe"&amp;INDEX(minroe,$L138))              &amp;  IF($M138=1,""," Overdraw"&amp;INDEX(overdraw,$M138))
&amp; IF($N138=1,""," Mach"&amp;INDEX(i.mach_option,$N138))
&amp; IF($O138=1,""," Interest"&amp;INDEX(i.interest_rate,$O138))            &amp; IF($P138=1,""," Opp cost"&amp;INDEX(i.opp_cost_capital,$P138))           &amp; IF($Q138=1,""," Casual_ub"&amp;INDEX(i.casual_ub,$Q138))           &amp; IF($R138=1,""," Cropgraze"&amp;INDEX(i.cropgraze_inc,$R138))
&amp; IF($S138=1,""," Yield"&amp;INDEX(i.all_rot_yield,$S138))          &amp; IF($T138=1,""," Pasture"&amp;INDEX(i.pasture_prod,$T138))          &amp; IF($U138=1,""," Scan"&amp;INDEX(i.scan,$U138))
&amp; IF($JL138=1,""," WP"&amp;TEXT($JL138*100,"000p"))                &amp; IF($JM138=1,""," MP"&amp;TEXT($JM138*100,"000p"))                      &amp; IF($JN138=1,""," GP"&amp;TEXT($JN138*100,"000p"))          &amp; IF($JO138=1,""," Can"&amp;TEXT($JO138*100,"000p"))
&amp; " (F"&amp;3+IFERROR(1*$CH138,0)+IFERROR(1*$CI138,0)&amp;3-IFERROR(1*NOT($CK138),0)&amp;"N"&amp;$CP138&amp;$CQ138&amp;")"</f>
        <v>613160032 SE RiskCARA-low CropgrazeFALSE (F33N11)</v>
      </c>
      <c r="AB138" s="10" t="str">
        <f ca="1">IF(COUNTIF(AA$5:AA138,AA138)=1,"-","Dup")</f>
        <v>-</v>
      </c>
      <c r="AC138" s="10"/>
      <c r="AD138" s="168" t="str">
        <f t="shared" ref="AD138:AI141" ca="1" si="421">OFFSET(AD$5,$B138,0)</f>
        <v>-</v>
      </c>
      <c r="AE138" s="168" t="str">
        <f t="shared" ca="1" si="421"/>
        <v>-</v>
      </c>
      <c r="AF138" s="168" t="str">
        <f t="shared" ca="1" si="421"/>
        <v>-</v>
      </c>
      <c r="AG138" s="168" t="str">
        <f t="shared" ca="1" si="421"/>
        <v>-</v>
      </c>
      <c r="AH138" s="168" t="str">
        <f t="shared" ca="1" si="421"/>
        <v>-</v>
      </c>
      <c r="AI138" s="168" t="b">
        <f t="shared" ca="1" si="421"/>
        <v>1</v>
      </c>
      <c r="AJ138" s="10"/>
      <c r="AK138" s="166" t="b">
        <f t="shared" si="214"/>
        <v>1</v>
      </c>
      <c r="AL138" s="166" t="str">
        <f t="shared" si="214"/>
        <v>-</v>
      </c>
      <c r="AM138" s="166" t="str">
        <f t="shared" si="214"/>
        <v>-</v>
      </c>
      <c r="AN138" s="166" t="str">
        <f t="shared" si="214"/>
        <v>-</v>
      </c>
      <c r="AO138" s="166" t="b">
        <f t="shared" si="214"/>
        <v>0</v>
      </c>
      <c r="AP138" s="166" t="b">
        <f t="shared" si="214"/>
        <v>0</v>
      </c>
      <c r="AQ138" s="166">
        <f t="shared" ca="1" si="215"/>
        <v>0</v>
      </c>
      <c r="AR138" s="166" t="b">
        <f t="shared" si="216"/>
        <v>1</v>
      </c>
      <c r="AS138" s="166" t="b">
        <f t="shared" si="216"/>
        <v>1</v>
      </c>
      <c r="AT138" s="166">
        <f t="shared" si="216"/>
        <v>1</v>
      </c>
      <c r="AU138" s="166">
        <f t="shared" si="216"/>
        <v>3.0000000000000001E-6</v>
      </c>
      <c r="AV138" s="166" t="str">
        <f t="shared" si="216"/>
        <v>-</v>
      </c>
      <c r="AW138" s="10"/>
      <c r="AX138" s="166" t="b">
        <f t="shared" si="217"/>
        <v>1</v>
      </c>
      <c r="AY138" s="168" t="b">
        <f t="shared" ca="1" si="218"/>
        <v>1</v>
      </c>
      <c r="AZ138" s="168" t="b">
        <f t="shared" ca="1" si="218"/>
        <v>1</v>
      </c>
      <c r="BA138" s="167">
        <f t="shared" si="261"/>
        <v>3108</v>
      </c>
      <c r="BB138" s="168" t="str">
        <f t="shared" ca="1" si="218"/>
        <v>-</v>
      </c>
      <c r="BC138" s="168" t="str">
        <f t="shared" ca="1" si="218"/>
        <v>-</v>
      </c>
      <c r="BD138" s="168" t="str">
        <f t="shared" ca="1" si="218"/>
        <v>-</v>
      </c>
      <c r="BE138" s="168" t="str">
        <f t="shared" ca="1" si="218"/>
        <v>-</v>
      </c>
      <c r="BF138" s="168" t="str">
        <f t="shared" ca="1" si="218"/>
        <v>-</v>
      </c>
      <c r="BG138" s="168">
        <f t="shared" ca="1" si="218"/>
        <v>1</v>
      </c>
      <c r="BH138" s="168">
        <f t="shared" ca="1" si="218"/>
        <v>1</v>
      </c>
      <c r="BI138" s="168" t="str">
        <f t="shared" ca="1" si="218"/>
        <v>-</v>
      </c>
      <c r="BJ138" s="168" t="str">
        <f t="shared" ca="1" si="218"/>
        <v>-</v>
      </c>
      <c r="BK138" s="10"/>
      <c r="BL138" s="168" t="str">
        <f t="shared" ca="1" si="218"/>
        <v>-</v>
      </c>
      <c r="BM138" s="168" t="str">
        <f t="shared" ca="1" si="218"/>
        <v>-</v>
      </c>
      <c r="BN138" s="168" t="str">
        <f t="shared" ca="1" si="218"/>
        <v>-</v>
      </c>
      <c r="BO138" s="168" t="str">
        <f t="shared" ca="1" si="218"/>
        <v>-</v>
      </c>
      <c r="BP138" s="168" t="str">
        <f t="shared" ca="1" si="218"/>
        <v>-</v>
      </c>
      <c r="BQ138" s="168" t="str">
        <f t="shared" ca="1" si="218"/>
        <v>-</v>
      </c>
      <c r="BR138" s="168" t="str">
        <f t="shared" ca="1" si="218"/>
        <v>-</v>
      </c>
      <c r="BS138" s="168" t="str">
        <f t="shared" ca="1" si="218"/>
        <v>-</v>
      </c>
      <c r="BT138" s="168" t="str">
        <f t="shared" ca="1" si="218"/>
        <v>-</v>
      </c>
      <c r="BU138" s="168" t="str">
        <f t="shared" ca="1" si="218"/>
        <v>-</v>
      </c>
      <c r="BV138" s="168" t="str">
        <f t="shared" ca="1" si="218"/>
        <v>-</v>
      </c>
      <c r="BW138" s="166" t="str" cm="1">
        <f t="array" aca="1" ref="BW138" ca="1">INDEX(i.rev,$K138,BW$15)</f>
        <v>-</v>
      </c>
      <c r="BX138" s="166" t="str" cm="1">
        <f t="array" aca="1" ref="BX138" ca="1">INDEX(i.rev,$K138,BX$15)</f>
        <v>-</v>
      </c>
      <c r="BY138" s="166" t="str" cm="1">
        <f t="array" aca="1" ref="BY138" ca="1">INDEX(i.rev,$K138,BY$15)</f>
        <v>-</v>
      </c>
      <c r="BZ138" s="166" t="str" cm="1">
        <f t="array" aca="1" ref="BZ138" ca="1">INDEX(i.rev,$K138,BZ$15)</f>
        <v>-</v>
      </c>
      <c r="CA138" s="166" t="str" cm="1">
        <f t="array" aca="1" ref="CA138" ca="1">INDEX(i.rev,$K138,CA$15)</f>
        <v>-</v>
      </c>
      <c r="CB138" s="166" t="str" cm="1">
        <f t="array" aca="1" ref="CB138" ca="1">INDEX(i.rev,$K138,CB$15)</f>
        <v>-</v>
      </c>
      <c r="CC138" s="166" t="str" cm="1">
        <f t="array" aca="1" ref="CC138" ca="1">INDEX(i.rev,$K138,CC$15)</f>
        <v>-</v>
      </c>
      <c r="CD138" s="166" t="str" cm="1">
        <f t="array" aca="1" ref="CD138" ca="1">INDEX(i.rev,$K138,CD$15)</f>
        <v>-</v>
      </c>
      <c r="CE138" s="166" t="str" cm="1">
        <f t="array" aca="1" ref="CE138" ca="1">INDEX(i.rev,$K138,CE$15)</f>
        <v>-</v>
      </c>
      <c r="CF138" s="166" t="str" cm="1">
        <f t="array" aca="1" ref="CF138" ca="1">INDEX(i.rev,$K138,CF$15)</f>
        <v>-</v>
      </c>
      <c r="CG138" s="10"/>
      <c r="CH138" s="168" t="str">
        <f t="shared" ca="1" si="219"/>
        <v>-</v>
      </c>
      <c r="CI138" s="168" t="str">
        <f t="shared" ca="1" si="219"/>
        <v>-</v>
      </c>
      <c r="CJ138" s="168" t="str">
        <f t="shared" ca="1" si="219"/>
        <v>-</v>
      </c>
      <c r="CK138" s="168" t="str">
        <f t="shared" ca="1" si="219"/>
        <v>-</v>
      </c>
      <c r="CL138" s="168" t="str">
        <f t="shared" ca="1" si="219"/>
        <v>-</v>
      </c>
      <c r="CM138" s="168" t="str">
        <f t="shared" ca="1" si="219"/>
        <v>-</v>
      </c>
      <c r="CN138" s="168" t="str">
        <f t="shared" ca="1" si="219"/>
        <v>-</v>
      </c>
      <c r="CO138" s="168" t="str">
        <f t="shared" ca="1" si="219"/>
        <v>-</v>
      </c>
      <c r="CP138" s="168">
        <f t="shared" ca="1" si="219"/>
        <v>1</v>
      </c>
      <c r="CQ138" s="168">
        <f t="shared" ca="1" si="219"/>
        <v>1</v>
      </c>
      <c r="CR138" s="168">
        <f t="shared" ca="1" si="219"/>
        <v>0</v>
      </c>
      <c r="CS138" s="168" t="str">
        <f t="shared" ca="1" si="219"/>
        <v>-</v>
      </c>
      <c r="CT138" s="168" t="str">
        <f t="shared" ca="1" si="219"/>
        <v>-</v>
      </c>
      <c r="CU138" s="168" t="str">
        <f t="shared" ca="1" si="219"/>
        <v>-</v>
      </c>
      <c r="CV138" s="168" t="str">
        <f t="shared" ca="1" si="219"/>
        <v>-</v>
      </c>
      <c r="CW138" s="168" t="str">
        <f t="shared" ca="1" si="219"/>
        <v>-</v>
      </c>
      <c r="CX138" s="168" t="str">
        <f t="shared" ca="1" si="219"/>
        <v>-</v>
      </c>
      <c r="CY138" s="168" t="str">
        <f t="shared" ca="1" si="219"/>
        <v>-</v>
      </c>
      <c r="CZ138" s="168">
        <f t="shared" ca="1" si="219"/>
        <v>0</v>
      </c>
      <c r="DA138" s="168" t="str">
        <f t="shared" ca="1" si="219"/>
        <v>-</v>
      </c>
      <c r="DB138" s="168" t="str">
        <f t="shared" ca="1" si="219"/>
        <v>-</v>
      </c>
      <c r="DC138" s="168" t="str">
        <f t="shared" ca="1" si="219"/>
        <v>-</v>
      </c>
      <c r="DD138" s="168" t="str">
        <f t="shared" ca="1" si="219"/>
        <v>-</v>
      </c>
      <c r="DE138" s="168" t="str">
        <f t="shared" ca="1" si="219"/>
        <v>-</v>
      </c>
      <c r="DF138" s="168">
        <f t="shared" ca="1" si="219"/>
        <v>0</v>
      </c>
      <c r="DG138" s="168">
        <f t="shared" ca="1" si="219"/>
        <v>0</v>
      </c>
      <c r="DH138" s="168">
        <f t="shared" ca="1" si="219"/>
        <v>0</v>
      </c>
      <c r="DI138" s="168">
        <f t="shared" ca="1" si="219"/>
        <v>0</v>
      </c>
      <c r="DJ138" s="168">
        <f t="shared" ca="1" si="219"/>
        <v>0</v>
      </c>
      <c r="DK138" s="168">
        <f t="shared" ca="1" si="219"/>
        <v>0</v>
      </c>
      <c r="DL138" s="168">
        <f t="shared" ca="1" si="219"/>
        <v>0</v>
      </c>
      <c r="DM138" s="168" t="str">
        <f t="shared" ca="1" si="219"/>
        <v>-</v>
      </c>
      <c r="DN138" s="168" t="str">
        <f t="shared" ca="1" si="219"/>
        <v>-</v>
      </c>
      <c r="DO138" s="168" t="str">
        <f t="shared" ca="1" si="219"/>
        <v>-</v>
      </c>
      <c r="DP138" s="168" t="str">
        <f t="shared" ca="1" si="219"/>
        <v>-</v>
      </c>
      <c r="DQ138" s="168" t="str">
        <f t="shared" ca="1" si="219"/>
        <v>-</v>
      </c>
      <c r="DR138" s="168" t="str">
        <f t="shared" ca="1" si="221"/>
        <v>-</v>
      </c>
      <c r="DS138" s="168" t="str">
        <f t="shared" ca="1" si="221"/>
        <v>-</v>
      </c>
      <c r="DT138" s="168" t="str">
        <f t="shared" ca="1" si="221"/>
        <v>-</v>
      </c>
      <c r="DU138" s="168" t="str">
        <f t="shared" ca="1" si="221"/>
        <v>-</v>
      </c>
      <c r="DV138" s="168" t="str">
        <f t="shared" ca="1" si="221"/>
        <v>-</v>
      </c>
      <c r="DW138" s="168" t="str">
        <f t="shared" ca="1" si="221"/>
        <v>-</v>
      </c>
      <c r="DX138" s="10"/>
      <c r="DY138" s="168">
        <f t="shared" ca="1" si="221"/>
        <v>1</v>
      </c>
      <c r="DZ138" s="168" t="str">
        <f t="shared" ca="1" si="221"/>
        <v>-</v>
      </c>
      <c r="EA138" s="168" t="str">
        <f t="shared" ca="1" si="221"/>
        <v>-</v>
      </c>
      <c r="EB138" s="168" t="str">
        <f t="shared" ca="1" si="221"/>
        <v>-</v>
      </c>
      <c r="EC138" s="168" t="str">
        <f t="shared" ca="1" si="221"/>
        <v>-</v>
      </c>
      <c r="ED138" s="168" t="b">
        <f t="shared" ca="1" si="221"/>
        <v>0</v>
      </c>
      <c r="EE138" s="168" t="str">
        <f t="shared" ca="1" si="221"/>
        <v>-</v>
      </c>
      <c r="EF138" s="168">
        <f t="shared" ca="1" si="221"/>
        <v>0</v>
      </c>
      <c r="EG138" s="168" t="str">
        <f t="shared" ca="1" si="221"/>
        <v>-</v>
      </c>
      <c r="EH138" s="166" cm="1">
        <f t="array" aca="1" ref="EH138" ca="1">INDEX(i.rev,$K138,EH$15)</f>
        <v>1</v>
      </c>
      <c r="EI138" s="168">
        <f t="shared" ca="1" si="221"/>
        <v>0</v>
      </c>
      <c r="EJ138" s="168">
        <f t="shared" ca="1" si="221"/>
        <v>1</v>
      </c>
      <c r="EK138" s="168">
        <f t="shared" ca="1" si="221"/>
        <v>0</v>
      </c>
      <c r="EL138" s="168">
        <f t="shared" ca="1" si="221"/>
        <v>1</v>
      </c>
      <c r="EM138" s="168">
        <f t="shared" ca="1" si="221"/>
        <v>1</v>
      </c>
      <c r="EN138" s="168">
        <f t="shared" ca="1" si="221"/>
        <v>1</v>
      </c>
      <c r="EO138" s="168">
        <f t="shared" ca="1" si="296"/>
        <v>0</v>
      </c>
      <c r="EP138" s="168">
        <f t="shared" ca="1" si="296"/>
        <v>0</v>
      </c>
      <c r="EQ138" s="168">
        <f t="shared" ca="1" si="296"/>
        <v>0</v>
      </c>
      <c r="ER138" s="168">
        <f t="shared" ca="1" si="296"/>
        <v>0</v>
      </c>
      <c r="ES138" s="168">
        <f t="shared" ca="1" si="296"/>
        <v>0</v>
      </c>
      <c r="ET138" s="168">
        <f t="shared" ca="1" si="296"/>
        <v>0</v>
      </c>
      <c r="EU138" s="168">
        <f t="shared" ca="1" si="296"/>
        <v>0</v>
      </c>
      <c r="EV138" s="168">
        <f t="shared" ca="1" si="296"/>
        <v>0</v>
      </c>
      <c r="EW138" s="168">
        <f t="shared" ca="1" si="296"/>
        <v>0</v>
      </c>
      <c r="EX138" s="168">
        <f t="shared" ca="1" si="296"/>
        <v>0</v>
      </c>
      <c r="EY138" s="166" cm="1">
        <f t="array" aca="1" ref="EY138" ca="1">INDEX(i.rev,$K138,EY$15)</f>
        <v>0</v>
      </c>
      <c r="EZ138" s="168">
        <f t="shared" ca="1" si="297"/>
        <v>0</v>
      </c>
      <c r="FA138" s="166" cm="1">
        <f t="array" aca="1" ref="FA138" ca="1">INDEX(i.rev,$K138,FA$15)</f>
        <v>1</v>
      </c>
      <c r="FB138" s="168">
        <f t="shared" ca="1" si="298"/>
        <v>0</v>
      </c>
      <c r="FC138" s="168">
        <f t="shared" ca="1" si="298"/>
        <v>0</v>
      </c>
      <c r="FD138" s="168">
        <f t="shared" ca="1" si="298"/>
        <v>0</v>
      </c>
      <c r="FE138" s="168">
        <f t="shared" ca="1" si="298"/>
        <v>0</v>
      </c>
      <c r="FF138" s="168">
        <f t="shared" ca="1" si="298"/>
        <v>0</v>
      </c>
      <c r="FG138" s="168">
        <f t="shared" ca="1" si="298"/>
        <v>0</v>
      </c>
      <c r="FH138" s="168">
        <f t="shared" ca="1" si="298"/>
        <v>0</v>
      </c>
      <c r="FI138" s="10"/>
      <c r="FJ138" s="168" t="str">
        <f t="shared" ca="1" si="298"/>
        <v>-</v>
      </c>
      <c r="FK138" s="168" t="str">
        <f t="shared" ca="1" si="298"/>
        <v>-</v>
      </c>
      <c r="FL138" s="168" t="str">
        <f t="shared" ca="1" si="298"/>
        <v>-</v>
      </c>
      <c r="FM138" s="168" t="str">
        <f t="shared" ca="1" si="298"/>
        <v>-</v>
      </c>
      <c r="FN138" s="168" t="str">
        <f t="shared" ref="FN138:FN139" ca="1" si="422">OFFSET(FN$5,$B138,0)</f>
        <v>-</v>
      </c>
      <c r="FO138" s="166" t="b">
        <f t="shared" si="223"/>
        <v>0</v>
      </c>
      <c r="FP138" s="166" t="b">
        <f t="shared" si="223"/>
        <v>0</v>
      </c>
      <c r="FQ138" s="166" t="b">
        <f t="shared" si="223"/>
        <v>1</v>
      </c>
      <c r="FR138" s="168">
        <f t="shared" ca="1" si="298"/>
        <v>0</v>
      </c>
      <c r="FS138" s="166">
        <f t="shared" ca="1" si="224"/>
        <v>1</v>
      </c>
      <c r="FT138" s="166">
        <f t="shared" ca="1" si="224"/>
        <v>1</v>
      </c>
      <c r="FU138" s="168" t="str">
        <f t="shared" ca="1" si="298"/>
        <v>-</v>
      </c>
      <c r="FV138" s="168" t="str">
        <f t="shared" ca="1" si="298"/>
        <v>-</v>
      </c>
      <c r="FW138" s="168" t="str">
        <f t="shared" ca="1" si="298"/>
        <v>-</v>
      </c>
      <c r="FX138" s="168" t="str">
        <f t="shared" ca="1" si="298"/>
        <v>-</v>
      </c>
      <c r="FY138" s="168" t="str">
        <f t="shared" ca="1" si="298"/>
        <v>-</v>
      </c>
      <c r="FZ138" s="168" t="str">
        <f t="shared" ca="1" si="298"/>
        <v>-</v>
      </c>
      <c r="GA138" s="168" t="str">
        <f t="shared" ca="1" si="298"/>
        <v>-</v>
      </c>
      <c r="GB138" s="168" t="str">
        <f t="shared" ca="1" si="298"/>
        <v>-</v>
      </c>
      <c r="GC138" s="168" t="str">
        <f t="shared" ca="1" si="298"/>
        <v>-</v>
      </c>
      <c r="GD138" s="168" t="b">
        <f t="shared" ca="1" si="298"/>
        <v>1</v>
      </c>
      <c r="GE138" s="168" t="str">
        <f t="shared" ca="1" si="298"/>
        <v>-</v>
      </c>
      <c r="GF138" s="168" t="str">
        <f t="shared" ca="1" si="298"/>
        <v>-</v>
      </c>
      <c r="GG138" s="168" t="str">
        <f t="shared" ca="1" si="225"/>
        <v>-</v>
      </c>
      <c r="GH138" s="168" t="str">
        <f t="shared" ca="1" si="226"/>
        <v>-</v>
      </c>
      <c r="GI138" s="168" t="str">
        <f t="shared" ca="1" si="227"/>
        <v>-</v>
      </c>
      <c r="GJ138" s="168" t="str">
        <f t="shared" ca="1" si="228"/>
        <v>-</v>
      </c>
      <c r="GK138" s="168" t="str">
        <f t="shared" ca="1" si="228"/>
        <v>-</v>
      </c>
      <c r="GL138" s="168" t="str">
        <f t="shared" ca="1" si="228"/>
        <v>-</v>
      </c>
      <c r="GM138" s="168" t="str">
        <f t="shared" ca="1" si="228"/>
        <v>-</v>
      </c>
      <c r="GN138" s="168" t="str">
        <f t="shared" ca="1" si="228"/>
        <v>-</v>
      </c>
      <c r="GO138" s="168" t="str">
        <f t="shared" ca="1" si="228"/>
        <v>-</v>
      </c>
      <c r="GP138" s="168" t="str">
        <f t="shared" ca="1" si="228"/>
        <v>-</v>
      </c>
      <c r="GQ138" s="168" t="str">
        <f t="shared" ca="1" si="228"/>
        <v>-</v>
      </c>
      <c r="GR138" s="168" t="str">
        <f t="shared" ca="1" si="228"/>
        <v>-</v>
      </c>
      <c r="GS138" s="168">
        <f t="shared" ca="1" si="228"/>
        <v>500</v>
      </c>
      <c r="GT138" s="168">
        <f t="shared" ca="1" si="228"/>
        <v>500</v>
      </c>
      <c r="GU138" s="168" t="str">
        <f t="shared" ca="1" si="228"/>
        <v>-</v>
      </c>
      <c r="GV138" s="168" t="str">
        <f t="shared" ca="1" si="228"/>
        <v>-</v>
      </c>
      <c r="GW138" s="168" t="str">
        <f t="shared" ca="1" si="228"/>
        <v>-</v>
      </c>
      <c r="GX138" s="193" t="b">
        <v>0</v>
      </c>
      <c r="GY138" s="193">
        <v>0</v>
      </c>
      <c r="GZ138" s="193">
        <v>30</v>
      </c>
      <c r="HA138" s="193">
        <v>30</v>
      </c>
      <c r="HB138" s="193">
        <v>0</v>
      </c>
      <c r="HC138" s="193">
        <v>0</v>
      </c>
      <c r="HD138" s="193">
        <v>30</v>
      </c>
      <c r="HE138" s="193">
        <v>0</v>
      </c>
      <c r="HF138" s="193">
        <v>0</v>
      </c>
      <c r="HG138" s="193">
        <v>30</v>
      </c>
      <c r="HH138" s="193">
        <v>30</v>
      </c>
      <c r="HI138" s="193">
        <v>0</v>
      </c>
      <c r="HJ138" s="193">
        <v>0</v>
      </c>
      <c r="HK138" s="193">
        <v>0</v>
      </c>
      <c r="HL138" s="193">
        <v>0</v>
      </c>
      <c r="HM138" s="193">
        <v>0</v>
      </c>
      <c r="HN138" s="193">
        <v>131.36000000000001</v>
      </c>
      <c r="HO138" s="193">
        <v>0</v>
      </c>
      <c r="HP138" s="193">
        <v>131.36000000000001</v>
      </c>
      <c r="HQ138" s="193">
        <v>131.36000000000001</v>
      </c>
      <c r="HR138" s="193">
        <v>0</v>
      </c>
      <c r="HS138" s="193">
        <v>131.36000000000001</v>
      </c>
      <c r="HT138" s="193">
        <v>131.36000000000001</v>
      </c>
      <c r="HU138" s="193">
        <v>0</v>
      </c>
      <c r="HV138" s="193">
        <v>0</v>
      </c>
      <c r="HW138" s="193">
        <v>131.36000000000001</v>
      </c>
      <c r="HX138" s="193">
        <v>131.36000000000001</v>
      </c>
      <c r="HY138" s="193">
        <v>89.55</v>
      </c>
      <c r="HZ138" s="193">
        <v>131.36000000000001</v>
      </c>
      <c r="IA138" s="193">
        <v>89.55</v>
      </c>
      <c r="IB138" s="193">
        <v>150</v>
      </c>
      <c r="IC138" s="193">
        <v>150</v>
      </c>
      <c r="ID138" s="193">
        <v>0</v>
      </c>
      <c r="IE138" s="193">
        <v>0</v>
      </c>
      <c r="IF138" s="193">
        <v>150</v>
      </c>
      <c r="IG138" s="193">
        <v>0</v>
      </c>
      <c r="IH138" s="193">
        <v>0</v>
      </c>
      <c r="II138" s="193">
        <v>150</v>
      </c>
      <c r="IJ138" s="193">
        <v>150</v>
      </c>
      <c r="IK138" s="193">
        <v>0</v>
      </c>
      <c r="IL138" s="193">
        <v>0</v>
      </c>
      <c r="IM138" s="193">
        <v>0</v>
      </c>
      <c r="IN138" s="193">
        <v>0</v>
      </c>
      <c r="IO138" s="193">
        <v>0</v>
      </c>
      <c r="IP138" s="193">
        <v>0</v>
      </c>
      <c r="IQ138" s="193">
        <v>0</v>
      </c>
      <c r="IR138" s="193">
        <v>0</v>
      </c>
      <c r="IS138" s="193">
        <v>0</v>
      </c>
      <c r="IT138" s="193">
        <v>0</v>
      </c>
      <c r="IU138" s="193">
        <v>0</v>
      </c>
      <c r="IV138" s="193">
        <v>0</v>
      </c>
      <c r="IW138" s="193">
        <v>0</v>
      </c>
      <c r="IX138" s="193">
        <v>0</v>
      </c>
      <c r="IY138" s="193">
        <v>0</v>
      </c>
      <c r="IZ138" s="10"/>
      <c r="JA138" s="166">
        <f t="shared" ca="1" si="229"/>
        <v>4.4999999999999998E-2</v>
      </c>
      <c r="JB138" s="166">
        <f t="shared" ca="1" si="230"/>
        <v>4.4999999999999998E-2</v>
      </c>
      <c r="JC138" s="168">
        <f t="shared" ca="1" si="231"/>
        <v>1</v>
      </c>
      <c r="JD138" s="168">
        <f t="shared" ca="1" si="231"/>
        <v>0</v>
      </c>
      <c r="JE138" s="168">
        <f t="shared" ca="1" si="231"/>
        <v>1</v>
      </c>
      <c r="JF138" s="168">
        <f t="shared" ca="1" si="231"/>
        <v>1</v>
      </c>
      <c r="JG138" s="168">
        <f t="shared" ca="1" si="231"/>
        <v>0</v>
      </c>
      <c r="JH138" s="168">
        <f t="shared" ca="1" si="231"/>
        <v>70</v>
      </c>
      <c r="JI138" s="168">
        <f t="shared" ca="1" si="231"/>
        <v>50</v>
      </c>
      <c r="JJ138" s="168">
        <f t="shared" ca="1" si="231"/>
        <v>70</v>
      </c>
      <c r="JK138" s="168">
        <f t="shared" ca="1" si="231"/>
        <v>50</v>
      </c>
      <c r="JL138" s="166">
        <f t="shared" ca="1" si="299"/>
        <v>1</v>
      </c>
      <c r="JM138" s="166">
        <f t="shared" ca="1" si="300"/>
        <v>1</v>
      </c>
      <c r="JN138" s="166">
        <f t="shared" ca="1" si="301"/>
        <v>1</v>
      </c>
      <c r="JO138" s="166">
        <f t="shared" ca="1" si="232"/>
        <v>1</v>
      </c>
      <c r="JP138" s="166">
        <f t="shared" ca="1" si="232"/>
        <v>1</v>
      </c>
      <c r="JQ138" s="168">
        <f t="shared" ca="1" si="231"/>
        <v>1</v>
      </c>
      <c r="JR138" s="10"/>
      <c r="JS138" s="168">
        <f t="shared" ca="1" si="231"/>
        <v>1</v>
      </c>
      <c r="JT138" s="166">
        <f t="shared" si="233"/>
        <v>1</v>
      </c>
      <c r="JU138" s="168">
        <f t="shared" ca="1" si="231"/>
        <v>1</v>
      </c>
      <c r="JV138" s="168">
        <f t="shared" ca="1" si="231"/>
        <v>1</v>
      </c>
      <c r="JW138" s="168">
        <f t="shared" ca="1" si="231"/>
        <v>1</v>
      </c>
      <c r="JX138" s="168">
        <f t="shared" ca="1" si="231"/>
        <v>1</v>
      </c>
      <c r="JY138" s="168">
        <f t="shared" ca="1" si="231"/>
        <v>1</v>
      </c>
      <c r="JZ138" s="168">
        <f t="shared" ca="1" si="231"/>
        <v>1</v>
      </c>
      <c r="KA138" s="166">
        <f t="shared" si="234"/>
        <v>1</v>
      </c>
      <c r="KB138" s="166">
        <f t="shared" ca="1" si="235"/>
        <v>1</v>
      </c>
      <c r="KC138" s="166">
        <f t="shared" ca="1" si="236"/>
        <v>1</v>
      </c>
      <c r="KD138" s="166" t="str">
        <f t="shared" ca="1" si="237"/>
        <v>-</v>
      </c>
      <c r="KE138" s="166" t="str">
        <f t="shared" ca="1" si="238"/>
        <v>-</v>
      </c>
      <c r="KF138" s="166" t="str">
        <f t="shared" ca="1" si="239"/>
        <v>-</v>
      </c>
      <c r="KG138" s="166" t="b">
        <f t="shared" ca="1" si="240"/>
        <v>0</v>
      </c>
      <c r="KH138" s="168">
        <f t="shared" ca="1" si="231"/>
        <v>0</v>
      </c>
      <c r="KI138" s="27">
        <v>0</v>
      </c>
    </row>
    <row r="139" spans="1:295" s="148" customFormat="1" outlineLevel="1">
      <c r="A139" s="126">
        <f t="shared" si="13"/>
        <v>134</v>
      </c>
      <c r="B139" s="126">
        <f t="shared" si="292"/>
        <v>13</v>
      </c>
      <c r="C139" s="148">
        <v>101</v>
      </c>
      <c r="D139" s="148" t="s">
        <v>884</v>
      </c>
      <c r="E139" s="148" t="b">
        <v>0</v>
      </c>
      <c r="F139" s="148" t="b">
        <v>0</v>
      </c>
      <c r="G139" s="148" t="b">
        <f t="shared" si="277"/>
        <v>0</v>
      </c>
      <c r="H139" s="144">
        <v>3</v>
      </c>
      <c r="I139" s="32">
        <v>2</v>
      </c>
      <c r="J139" s="32">
        <v>1</v>
      </c>
      <c r="K139" s="144">
        <f t="shared" ca="1" si="293"/>
        <v>1</v>
      </c>
      <c r="L139" s="144">
        <f t="shared" ca="1" si="293"/>
        <v>1</v>
      </c>
      <c r="M139" s="144">
        <f t="shared" ca="1" si="293"/>
        <v>1</v>
      </c>
      <c r="N139" s="144">
        <f t="shared" ca="1" si="293"/>
        <v>1</v>
      </c>
      <c r="O139" s="144">
        <f t="shared" ca="1" si="293"/>
        <v>1</v>
      </c>
      <c r="P139" s="144">
        <f t="shared" ca="1" si="293"/>
        <v>1</v>
      </c>
      <c r="Q139" s="144">
        <f t="shared" ca="1" si="293"/>
        <v>1</v>
      </c>
      <c r="R139" s="144">
        <v>1</v>
      </c>
      <c r="S139" s="144">
        <f t="shared" ca="1" si="293"/>
        <v>1</v>
      </c>
      <c r="T139" s="144">
        <f t="shared" ca="1" si="293"/>
        <v>1</v>
      </c>
      <c r="U139" s="144">
        <f t="shared" ca="1" si="293"/>
        <v>1</v>
      </c>
      <c r="V139" s="144">
        <f t="shared" ca="1" si="293"/>
        <v>1</v>
      </c>
      <c r="W139" s="144">
        <f t="shared" ca="1" si="293"/>
        <v>1</v>
      </c>
      <c r="X139" s="144">
        <f t="shared" ca="1" si="293"/>
        <v>1</v>
      </c>
      <c r="Y139" s="144">
        <f t="shared" ca="1" si="293"/>
        <v>1</v>
      </c>
      <c r="AA139" s="162" t="str" cm="1">
        <f t="array" aca="1" ref="AA139" ca="1">TEXT(LEFT(OFFSET(AA139,-1,0),5)+1,"00000")&amp;MID(OFFSET(AA139,-1,0),6,FIND(" ",OFFSET(AA139,-1,0),7)-5)
&amp;INDEX(DataMaster!$B$10:$B$12,$I139)         &amp;IF($J139=1,""," Risk"&amp;INDEX(i.risk_aversion,$J139,1))    &amp;IF($K139=1,""," REV"&amp; INDEX(DataMaster!$B$54:$B$58,$K139))              &amp; IF($L139=1,""," Minroe"&amp;INDEX(minroe,$L139))              &amp;  IF($M139=1,""," Overdraw"&amp;INDEX(overdraw,$M139))
&amp; IF($N139=1,""," Mach"&amp;INDEX(i.mach_option,$N139))
&amp; IF($O139=1,""," Interest"&amp;INDEX(i.interest_rate,$O139))            &amp; IF($P139=1,""," Opp cost"&amp;INDEX(i.opp_cost_capital,$P139))           &amp; IF($Q139=1,""," Casual_ub"&amp;INDEX(i.casual_ub,$Q139))           &amp; IF($R139=1,""," Cropgraze"&amp;INDEX(i.cropgraze_inc,$R139))
&amp; IF($S139=1,""," Yield"&amp;INDEX(i.all_rot_yield,$S139))          &amp; IF($T139=1,""," Pasture"&amp;INDEX(i.pasture_prod,$T139))          &amp; IF($U139=1,""," Scan"&amp;INDEX(i.scan,$U139))
&amp; IF($JL139=1,""," WP"&amp;TEXT($JL139*100,"000p"))                &amp; IF($JM139=1,""," MP"&amp;TEXT($JM139*100,"000p"))                      &amp; IF($JN139=1,""," GP"&amp;TEXT($JN139*100,"000p"))          &amp; IF($JO139=1,""," Can"&amp;TEXT($JO139*100,"000p"))
&amp; " (F"&amp;3+IFERROR(1*$CH139,0)+IFERROR(1*$CI139,0)&amp;3-IFERROR(1*NOT($CK139),0)&amp;"N"&amp;$CP139&amp;$CQ139&amp;")"</f>
        <v>613170032 DSP (F33N11)</v>
      </c>
      <c r="AB139" s="10" t="str">
        <f ca="1">IF(COUNTIF(AA$5:AA139,AA139)=1,"-","Dup")</f>
        <v>-</v>
      </c>
      <c r="AC139" s="10"/>
      <c r="AD139" s="168" t="str">
        <f t="shared" ca="1" si="421"/>
        <v>-</v>
      </c>
      <c r="AE139" s="168" t="str">
        <f t="shared" ca="1" si="421"/>
        <v>-</v>
      </c>
      <c r="AF139" s="168" t="str">
        <f t="shared" ca="1" si="421"/>
        <v>-</v>
      </c>
      <c r="AG139" s="168" t="str">
        <f t="shared" ca="1" si="421"/>
        <v>-</v>
      </c>
      <c r="AH139" s="168" t="str">
        <f t="shared" ca="1" si="421"/>
        <v>-</v>
      </c>
      <c r="AI139" s="168" t="b">
        <f t="shared" ca="1" si="421"/>
        <v>1</v>
      </c>
      <c r="AJ139" s="10"/>
      <c r="AK139" s="166" t="b">
        <f t="shared" si="214"/>
        <v>0</v>
      </c>
      <c r="AL139" s="166" t="str">
        <f t="shared" si="214"/>
        <v>-</v>
      </c>
      <c r="AM139" s="166" t="b">
        <f t="shared" si="214"/>
        <v>0</v>
      </c>
      <c r="AN139" s="166" t="b">
        <f t="shared" si="214"/>
        <v>1</v>
      </c>
      <c r="AO139" s="166" t="b">
        <f t="shared" si="214"/>
        <v>0</v>
      </c>
      <c r="AP139" s="166" t="b">
        <f t="shared" si="214"/>
        <v>0</v>
      </c>
      <c r="AQ139" s="166">
        <f t="shared" ca="1" si="215"/>
        <v>0</v>
      </c>
      <c r="AR139" s="166" t="b">
        <f t="shared" si="216"/>
        <v>0</v>
      </c>
      <c r="AS139" s="166" t="b">
        <f t="shared" si="216"/>
        <v>0</v>
      </c>
      <c r="AT139" s="166" t="str">
        <f t="shared" si="216"/>
        <v>-</v>
      </c>
      <c r="AU139" s="166" t="str">
        <f t="shared" si="216"/>
        <v>-</v>
      </c>
      <c r="AV139" s="166" t="str">
        <f t="shared" si="216"/>
        <v>-</v>
      </c>
      <c r="AW139" s="10"/>
      <c r="AX139" s="166" t="b">
        <f t="shared" si="217"/>
        <v>1</v>
      </c>
      <c r="AY139" s="168" t="b">
        <f t="shared" ca="1" si="218"/>
        <v>1</v>
      </c>
      <c r="AZ139" s="168" t="b">
        <f t="shared" ca="1" si="218"/>
        <v>1</v>
      </c>
      <c r="BA139" s="167">
        <f t="shared" si="261"/>
        <v>3208</v>
      </c>
      <c r="BB139" s="168" t="str">
        <f t="shared" ca="1" si="218"/>
        <v>-</v>
      </c>
      <c r="BC139" s="168" t="str">
        <f t="shared" ca="1" si="218"/>
        <v>-</v>
      </c>
      <c r="BD139" s="168" t="str">
        <f t="shared" ca="1" si="218"/>
        <v>-</v>
      </c>
      <c r="BE139" s="168" t="str">
        <f t="shared" ca="1" si="218"/>
        <v>-</v>
      </c>
      <c r="BF139" s="168" t="str">
        <f t="shared" ca="1" si="218"/>
        <v>-</v>
      </c>
      <c r="BG139" s="168">
        <f t="shared" ca="1" si="218"/>
        <v>1</v>
      </c>
      <c r="BH139" s="168">
        <f t="shared" ca="1" si="218"/>
        <v>1</v>
      </c>
      <c r="BI139" s="168" t="str">
        <f t="shared" ca="1" si="218"/>
        <v>-</v>
      </c>
      <c r="BJ139" s="168" t="str">
        <f t="shared" ca="1" si="218"/>
        <v>-</v>
      </c>
      <c r="BK139" s="10"/>
      <c r="BL139" s="168" t="str">
        <f t="shared" ca="1" si="218"/>
        <v>-</v>
      </c>
      <c r="BM139" s="168" t="str">
        <f t="shared" ca="1" si="218"/>
        <v>-</v>
      </c>
      <c r="BN139" s="168" t="str">
        <f t="shared" ca="1" si="218"/>
        <v>-</v>
      </c>
      <c r="BO139" s="168" t="str">
        <f t="shared" ca="1" si="218"/>
        <v>-</v>
      </c>
      <c r="BP139" s="168" t="str">
        <f t="shared" ca="1" si="218"/>
        <v>-</v>
      </c>
      <c r="BQ139" s="168" t="str">
        <f t="shared" ca="1" si="218"/>
        <v>-</v>
      </c>
      <c r="BR139" s="168" t="str">
        <f t="shared" ca="1" si="218"/>
        <v>-</v>
      </c>
      <c r="BS139" s="168" t="str">
        <f t="shared" ca="1" si="218"/>
        <v>-</v>
      </c>
      <c r="BT139" s="168" t="str">
        <f t="shared" ca="1" si="218"/>
        <v>-</v>
      </c>
      <c r="BU139" s="168" t="str">
        <f t="shared" ca="1" si="218"/>
        <v>-</v>
      </c>
      <c r="BV139" s="168" t="str">
        <f t="shared" ca="1" si="218"/>
        <v>-</v>
      </c>
      <c r="BW139" s="166" t="str" cm="1">
        <f t="array" aca="1" ref="BW139" ca="1">INDEX(i.rev,$K139,BW$15)</f>
        <v>-</v>
      </c>
      <c r="BX139" s="166" t="str" cm="1">
        <f t="array" aca="1" ref="BX139" ca="1">INDEX(i.rev,$K139,BX$15)</f>
        <v>-</v>
      </c>
      <c r="BY139" s="166" t="str" cm="1">
        <f t="array" aca="1" ref="BY139" ca="1">INDEX(i.rev,$K139,BY$15)</f>
        <v>-</v>
      </c>
      <c r="BZ139" s="166" t="str" cm="1">
        <f t="array" aca="1" ref="BZ139" ca="1">INDEX(i.rev,$K139,BZ$15)</f>
        <v>-</v>
      </c>
      <c r="CA139" s="166" t="str" cm="1">
        <f t="array" aca="1" ref="CA139" ca="1">INDEX(i.rev,$K139,CA$15)</f>
        <v>-</v>
      </c>
      <c r="CB139" s="166" t="str" cm="1">
        <f t="array" aca="1" ref="CB139" ca="1">INDEX(i.rev,$K139,CB$15)</f>
        <v>-</v>
      </c>
      <c r="CC139" s="166" t="str" cm="1">
        <f t="array" aca="1" ref="CC139" ca="1">INDEX(i.rev,$K139,CC$15)</f>
        <v>-</v>
      </c>
      <c r="CD139" s="166" t="str" cm="1">
        <f t="array" aca="1" ref="CD139" ca="1">INDEX(i.rev,$K139,CD$15)</f>
        <v>-</v>
      </c>
      <c r="CE139" s="166" t="str" cm="1">
        <f t="array" aca="1" ref="CE139" ca="1">INDEX(i.rev,$K139,CE$15)</f>
        <v>-</v>
      </c>
      <c r="CF139" s="166" t="str" cm="1">
        <f t="array" aca="1" ref="CF139" ca="1">INDEX(i.rev,$K139,CF$15)</f>
        <v>-</v>
      </c>
      <c r="CG139" s="10"/>
      <c r="CH139" s="168" t="str">
        <f t="shared" ca="1" si="219"/>
        <v>-</v>
      </c>
      <c r="CI139" s="168" t="str">
        <f t="shared" ca="1" si="219"/>
        <v>-</v>
      </c>
      <c r="CJ139" s="168" t="str">
        <f t="shared" ca="1" si="219"/>
        <v>-</v>
      </c>
      <c r="CK139" s="168" t="str">
        <f t="shared" ca="1" si="219"/>
        <v>-</v>
      </c>
      <c r="CL139" s="168" t="str">
        <f t="shared" ca="1" si="219"/>
        <v>-</v>
      </c>
      <c r="CM139" s="168" t="str">
        <f t="shared" ca="1" si="219"/>
        <v>-</v>
      </c>
      <c r="CN139" s="168" t="str">
        <f t="shared" ca="1" si="219"/>
        <v>-</v>
      </c>
      <c r="CO139" s="168" t="str">
        <f t="shared" ca="1" si="219"/>
        <v>-</v>
      </c>
      <c r="CP139" s="168">
        <f t="shared" ca="1" si="219"/>
        <v>1</v>
      </c>
      <c r="CQ139" s="168">
        <f t="shared" ca="1" si="219"/>
        <v>1</v>
      </c>
      <c r="CR139" s="168">
        <f t="shared" ca="1" si="219"/>
        <v>0</v>
      </c>
      <c r="CS139" s="168" t="str">
        <f t="shared" ca="1" si="219"/>
        <v>-</v>
      </c>
      <c r="CT139" s="168" t="str">
        <f t="shared" ca="1" si="219"/>
        <v>-</v>
      </c>
      <c r="CU139" s="168" t="str">
        <f t="shared" ca="1" si="219"/>
        <v>-</v>
      </c>
      <c r="CV139" s="168" t="str">
        <f t="shared" ca="1" si="219"/>
        <v>-</v>
      </c>
      <c r="CW139" s="168" t="str">
        <f t="shared" ca="1" si="219"/>
        <v>-</v>
      </c>
      <c r="CX139" s="168" t="str">
        <f t="shared" ca="1" si="219"/>
        <v>-</v>
      </c>
      <c r="CY139" s="168" t="str">
        <f t="shared" ca="1" si="219"/>
        <v>-</v>
      </c>
      <c r="CZ139" s="168">
        <f t="shared" ca="1" si="219"/>
        <v>0</v>
      </c>
      <c r="DA139" s="168" t="str">
        <f t="shared" ca="1" si="219"/>
        <v>-</v>
      </c>
      <c r="DB139" s="168" t="str">
        <f t="shared" ca="1" si="219"/>
        <v>-</v>
      </c>
      <c r="DC139" s="168" t="str">
        <f t="shared" ca="1" si="219"/>
        <v>-</v>
      </c>
      <c r="DD139" s="168" t="str">
        <f t="shared" ca="1" si="219"/>
        <v>-</v>
      </c>
      <c r="DE139" s="168" t="str">
        <f t="shared" ca="1" si="219"/>
        <v>-</v>
      </c>
      <c r="DF139" s="168">
        <f t="shared" ca="1" si="219"/>
        <v>0</v>
      </c>
      <c r="DG139" s="168">
        <f t="shared" ca="1" si="219"/>
        <v>0</v>
      </c>
      <c r="DH139" s="168">
        <f t="shared" ca="1" si="219"/>
        <v>0</v>
      </c>
      <c r="DI139" s="168">
        <f t="shared" ca="1" si="219"/>
        <v>0</v>
      </c>
      <c r="DJ139" s="168">
        <f t="shared" ca="1" si="219"/>
        <v>0</v>
      </c>
      <c r="DK139" s="168">
        <f t="shared" ca="1" si="219"/>
        <v>0</v>
      </c>
      <c r="DL139" s="168">
        <f t="shared" ca="1" si="219"/>
        <v>0</v>
      </c>
      <c r="DM139" s="168" t="str">
        <f t="shared" ca="1" si="219"/>
        <v>-</v>
      </c>
      <c r="DN139" s="168" t="str">
        <f t="shared" ca="1" si="219"/>
        <v>-</v>
      </c>
      <c r="DO139" s="168" t="str">
        <f t="shared" ca="1" si="219"/>
        <v>-</v>
      </c>
      <c r="DP139" s="168" t="str">
        <f t="shared" ca="1" si="219"/>
        <v>-</v>
      </c>
      <c r="DQ139" s="168" t="str">
        <f t="shared" ca="1" si="219"/>
        <v>-</v>
      </c>
      <c r="DR139" s="168" t="str">
        <f t="shared" ca="1" si="221"/>
        <v>-</v>
      </c>
      <c r="DS139" s="168" t="str">
        <f t="shared" ca="1" si="221"/>
        <v>-</v>
      </c>
      <c r="DT139" s="168" t="str">
        <f t="shared" ca="1" si="221"/>
        <v>-</v>
      </c>
      <c r="DU139" s="168" t="str">
        <f t="shared" ref="DU139:EG139" ca="1" si="423">OFFSET(DU$5,$B139,0)</f>
        <v>-</v>
      </c>
      <c r="DV139" s="168" t="str">
        <f t="shared" ca="1" si="423"/>
        <v>-</v>
      </c>
      <c r="DW139" s="168" t="str">
        <f t="shared" ca="1" si="423"/>
        <v>-</v>
      </c>
      <c r="DX139" s="10"/>
      <c r="DY139" s="168">
        <f t="shared" ca="1" si="423"/>
        <v>1</v>
      </c>
      <c r="DZ139" s="168" t="str">
        <f t="shared" ca="1" si="423"/>
        <v>-</v>
      </c>
      <c r="EA139" s="168" t="str">
        <f t="shared" ca="1" si="423"/>
        <v>-</v>
      </c>
      <c r="EB139" s="168" t="str">
        <f t="shared" ca="1" si="423"/>
        <v>-</v>
      </c>
      <c r="EC139" s="168" t="str">
        <f t="shared" ca="1" si="423"/>
        <v>-</v>
      </c>
      <c r="ED139" s="168" t="b">
        <f t="shared" ca="1" si="423"/>
        <v>0</v>
      </c>
      <c r="EE139" s="168" t="str">
        <f t="shared" ca="1" si="423"/>
        <v>-</v>
      </c>
      <c r="EF139" s="168">
        <f t="shared" ca="1" si="423"/>
        <v>0</v>
      </c>
      <c r="EG139" s="168" t="str">
        <f t="shared" ca="1" si="423"/>
        <v>-</v>
      </c>
      <c r="EH139" s="166" cm="1">
        <f t="array" aca="1" ref="EH139" ca="1">INDEX(i.rev,$K139,EH$15)</f>
        <v>1</v>
      </c>
      <c r="EI139" s="168">
        <f t="shared" ref="EI139:EX139" ca="1" si="424">OFFSET(EI$5,$B139,0)</f>
        <v>0</v>
      </c>
      <c r="EJ139" s="168">
        <f t="shared" ca="1" si="424"/>
        <v>1</v>
      </c>
      <c r="EK139" s="168">
        <f t="shared" ca="1" si="424"/>
        <v>0</v>
      </c>
      <c r="EL139" s="168">
        <f t="shared" ca="1" si="424"/>
        <v>1</v>
      </c>
      <c r="EM139" s="168">
        <f t="shared" ca="1" si="424"/>
        <v>1</v>
      </c>
      <c r="EN139" s="168">
        <f t="shared" ca="1" si="424"/>
        <v>1</v>
      </c>
      <c r="EO139" s="168">
        <f t="shared" ca="1" si="424"/>
        <v>0</v>
      </c>
      <c r="EP139" s="168">
        <f t="shared" ca="1" si="424"/>
        <v>0</v>
      </c>
      <c r="EQ139" s="168">
        <f t="shared" ca="1" si="424"/>
        <v>0</v>
      </c>
      <c r="ER139" s="168">
        <f t="shared" ca="1" si="424"/>
        <v>0</v>
      </c>
      <c r="ES139" s="168">
        <f t="shared" ca="1" si="424"/>
        <v>0</v>
      </c>
      <c r="ET139" s="168">
        <f t="shared" ca="1" si="424"/>
        <v>0</v>
      </c>
      <c r="EU139" s="168">
        <f t="shared" ca="1" si="424"/>
        <v>0</v>
      </c>
      <c r="EV139" s="168">
        <f t="shared" ca="1" si="424"/>
        <v>0</v>
      </c>
      <c r="EW139" s="168">
        <f t="shared" ca="1" si="424"/>
        <v>0</v>
      </c>
      <c r="EX139" s="168">
        <f t="shared" ca="1" si="424"/>
        <v>0</v>
      </c>
      <c r="EY139" s="166" cm="1">
        <f t="array" aca="1" ref="EY139" ca="1">INDEX(i.rev,$K139,EY$15)</f>
        <v>0</v>
      </c>
      <c r="EZ139" s="168">
        <f t="shared" ca="1" si="297"/>
        <v>0</v>
      </c>
      <c r="FA139" s="166" cm="1">
        <f t="array" aca="1" ref="FA139" ca="1">INDEX(i.rev,$K139,FA$15)</f>
        <v>1</v>
      </c>
      <c r="FB139" s="168">
        <f t="shared" ca="1" si="298"/>
        <v>0</v>
      </c>
      <c r="FC139" s="168">
        <f t="shared" ca="1" si="298"/>
        <v>0</v>
      </c>
      <c r="FD139" s="168">
        <f t="shared" ca="1" si="298"/>
        <v>0</v>
      </c>
      <c r="FE139" s="168">
        <f t="shared" ca="1" si="298"/>
        <v>0</v>
      </c>
      <c r="FF139" s="168">
        <f t="shared" ca="1" si="298"/>
        <v>0</v>
      </c>
      <c r="FG139" s="168">
        <f t="shared" ca="1" si="298"/>
        <v>0</v>
      </c>
      <c r="FH139" s="168">
        <f t="shared" ca="1" si="298"/>
        <v>0</v>
      </c>
      <c r="FI139" s="10"/>
      <c r="FJ139" s="168" t="str">
        <f t="shared" ca="1" si="298"/>
        <v>-</v>
      </c>
      <c r="FK139" s="168" t="str">
        <f t="shared" ca="1" si="298"/>
        <v>-</v>
      </c>
      <c r="FL139" s="168" t="str">
        <f t="shared" ca="1" si="298"/>
        <v>-</v>
      </c>
      <c r="FM139" s="168" t="str">
        <f t="shared" ca="1" si="298"/>
        <v>-</v>
      </c>
      <c r="FN139" s="168" t="str">
        <f t="shared" ca="1" si="422"/>
        <v>-</v>
      </c>
      <c r="FO139" s="166" t="b">
        <f t="shared" si="223"/>
        <v>0</v>
      </c>
      <c r="FP139" s="166" t="b">
        <f t="shared" si="223"/>
        <v>0</v>
      </c>
      <c r="FQ139" s="166" t="b">
        <f t="shared" si="223"/>
        <v>1</v>
      </c>
      <c r="FR139" s="168">
        <f t="shared" ca="1" si="298"/>
        <v>0</v>
      </c>
      <c r="FS139" s="166">
        <f t="shared" ca="1" si="224"/>
        <v>1</v>
      </c>
      <c r="FT139" s="166">
        <f t="shared" ca="1" si="224"/>
        <v>1</v>
      </c>
      <c r="FU139" s="168" t="str">
        <f t="shared" ca="1" si="298"/>
        <v>-</v>
      </c>
      <c r="FV139" s="168" t="str">
        <f t="shared" ca="1" si="298"/>
        <v>-</v>
      </c>
      <c r="FW139" s="168" t="str">
        <f t="shared" ca="1" si="298"/>
        <v>-</v>
      </c>
      <c r="FX139" s="168" t="str">
        <f t="shared" ca="1" si="298"/>
        <v>-</v>
      </c>
      <c r="FY139" s="168" t="str">
        <f t="shared" ca="1" si="298"/>
        <v>-</v>
      </c>
      <c r="FZ139" s="168" t="str">
        <f t="shared" ca="1" si="298"/>
        <v>-</v>
      </c>
      <c r="GA139" s="168" t="str">
        <f t="shared" ca="1" si="298"/>
        <v>-</v>
      </c>
      <c r="GB139" s="168" t="str">
        <f t="shared" ca="1" si="298"/>
        <v>-</v>
      </c>
      <c r="GC139" s="168" t="str">
        <f t="shared" ca="1" si="298"/>
        <v>-</v>
      </c>
      <c r="GD139" s="168" t="b">
        <f t="shared" ca="1" si="298"/>
        <v>1</v>
      </c>
      <c r="GE139" s="168" t="str">
        <f t="shared" ca="1" si="298"/>
        <v>-</v>
      </c>
      <c r="GF139" s="168" t="str">
        <f t="shared" ca="1" si="298"/>
        <v>-</v>
      </c>
      <c r="GG139" s="168" t="str">
        <f t="shared" ca="1" si="225"/>
        <v>-</v>
      </c>
      <c r="GH139" s="168" t="str">
        <f t="shared" ca="1" si="226"/>
        <v>-</v>
      </c>
      <c r="GI139" s="168" t="str">
        <f t="shared" ca="1" si="227"/>
        <v>-</v>
      </c>
      <c r="GJ139" s="168" t="str">
        <f t="shared" ca="1" si="228"/>
        <v>-</v>
      </c>
      <c r="GK139" s="168" t="str">
        <f t="shared" ca="1" si="228"/>
        <v>-</v>
      </c>
      <c r="GL139" s="168" t="str">
        <f t="shared" ca="1" si="228"/>
        <v>-</v>
      </c>
      <c r="GM139" s="168" t="str">
        <f t="shared" ca="1" si="228"/>
        <v>-</v>
      </c>
      <c r="GN139" s="168" t="str">
        <f t="shared" ca="1" si="228"/>
        <v>-</v>
      </c>
      <c r="GO139" s="168" t="str">
        <f t="shared" ca="1" si="228"/>
        <v>-</v>
      </c>
      <c r="GP139" s="168" t="str">
        <f t="shared" ca="1" si="228"/>
        <v>-</v>
      </c>
      <c r="GQ139" s="168" t="str">
        <f t="shared" ca="1" si="228"/>
        <v>-</v>
      </c>
      <c r="GR139" s="168" t="str">
        <f t="shared" ca="1" si="228"/>
        <v>-</v>
      </c>
      <c r="GS139" s="168">
        <f t="shared" ca="1" si="228"/>
        <v>500</v>
      </c>
      <c r="GT139" s="168">
        <f t="shared" ca="1" si="228"/>
        <v>500</v>
      </c>
      <c r="GU139" s="168" t="str">
        <f t="shared" ca="1" si="228"/>
        <v>-</v>
      </c>
      <c r="GV139" s="168" t="str">
        <f t="shared" ca="1" si="228"/>
        <v>-</v>
      </c>
      <c r="GW139" s="168" t="str">
        <f t="shared" ca="1" si="228"/>
        <v>-</v>
      </c>
      <c r="GX139" s="193" t="b">
        <v>0</v>
      </c>
      <c r="GY139" s="193">
        <v>0</v>
      </c>
      <c r="GZ139" s="193">
        <v>30</v>
      </c>
      <c r="HA139" s="193">
        <v>30</v>
      </c>
      <c r="HB139" s="193">
        <v>0</v>
      </c>
      <c r="HC139" s="193">
        <v>0</v>
      </c>
      <c r="HD139" s="193">
        <v>30</v>
      </c>
      <c r="HE139" s="193">
        <v>0</v>
      </c>
      <c r="HF139" s="193">
        <v>0</v>
      </c>
      <c r="HG139" s="193">
        <v>30</v>
      </c>
      <c r="HH139" s="193">
        <v>30</v>
      </c>
      <c r="HI139" s="193">
        <v>0</v>
      </c>
      <c r="HJ139" s="193">
        <v>0</v>
      </c>
      <c r="HK139" s="193">
        <v>0</v>
      </c>
      <c r="HL139" s="193">
        <v>0</v>
      </c>
      <c r="HM139" s="193">
        <v>0</v>
      </c>
      <c r="HN139" s="193">
        <v>131.36000000000001</v>
      </c>
      <c r="HO139" s="193">
        <v>0</v>
      </c>
      <c r="HP139" s="193">
        <v>131.36000000000001</v>
      </c>
      <c r="HQ139" s="193">
        <v>131.36000000000001</v>
      </c>
      <c r="HR139" s="193">
        <v>0</v>
      </c>
      <c r="HS139" s="193">
        <v>131.36000000000001</v>
      </c>
      <c r="HT139" s="193">
        <v>131.36000000000001</v>
      </c>
      <c r="HU139" s="193">
        <v>0</v>
      </c>
      <c r="HV139" s="193">
        <v>0</v>
      </c>
      <c r="HW139" s="193">
        <v>131.36000000000001</v>
      </c>
      <c r="HX139" s="193">
        <v>131.36000000000001</v>
      </c>
      <c r="HY139" s="193">
        <v>89.55</v>
      </c>
      <c r="HZ139" s="193">
        <v>131.36000000000001</v>
      </c>
      <c r="IA139" s="193">
        <v>89.55</v>
      </c>
      <c r="IB139" s="193">
        <v>150</v>
      </c>
      <c r="IC139" s="193">
        <v>150</v>
      </c>
      <c r="ID139" s="193">
        <v>0</v>
      </c>
      <c r="IE139" s="193">
        <v>0</v>
      </c>
      <c r="IF139" s="193">
        <v>150</v>
      </c>
      <c r="IG139" s="193">
        <v>0</v>
      </c>
      <c r="IH139" s="193">
        <v>0</v>
      </c>
      <c r="II139" s="193">
        <v>150</v>
      </c>
      <c r="IJ139" s="193">
        <v>150</v>
      </c>
      <c r="IK139" s="193">
        <v>0</v>
      </c>
      <c r="IL139" s="193">
        <v>0</v>
      </c>
      <c r="IM139" s="193">
        <v>0</v>
      </c>
      <c r="IN139" s="193">
        <v>0</v>
      </c>
      <c r="IO139" s="193">
        <v>0</v>
      </c>
      <c r="IP139" s="193">
        <v>0</v>
      </c>
      <c r="IQ139" s="193">
        <v>0</v>
      </c>
      <c r="IR139" s="193">
        <v>0</v>
      </c>
      <c r="IS139" s="193">
        <v>0</v>
      </c>
      <c r="IT139" s="193">
        <v>0</v>
      </c>
      <c r="IU139" s="193">
        <v>0</v>
      </c>
      <c r="IV139" s="193">
        <v>0</v>
      </c>
      <c r="IW139" s="193">
        <v>0</v>
      </c>
      <c r="IX139" s="193">
        <v>0</v>
      </c>
      <c r="IY139" s="193">
        <v>0</v>
      </c>
      <c r="IZ139" s="10"/>
      <c r="JA139" s="166">
        <f t="shared" ca="1" si="229"/>
        <v>4.4999999999999998E-2</v>
      </c>
      <c r="JB139" s="166">
        <f t="shared" ca="1" si="230"/>
        <v>4.4999999999999998E-2</v>
      </c>
      <c r="JC139" s="168">
        <f t="shared" ca="1" si="231"/>
        <v>1</v>
      </c>
      <c r="JD139" s="168">
        <f t="shared" ca="1" si="231"/>
        <v>0</v>
      </c>
      <c r="JE139" s="168">
        <f t="shared" ca="1" si="231"/>
        <v>1</v>
      </c>
      <c r="JF139" s="168">
        <f t="shared" ca="1" si="231"/>
        <v>1</v>
      </c>
      <c r="JG139" s="168">
        <f t="shared" ca="1" si="231"/>
        <v>0</v>
      </c>
      <c r="JH139" s="168">
        <f t="shared" ca="1" si="231"/>
        <v>70</v>
      </c>
      <c r="JI139" s="168">
        <f t="shared" ca="1" si="231"/>
        <v>50</v>
      </c>
      <c r="JJ139" s="168">
        <f t="shared" ca="1" si="231"/>
        <v>70</v>
      </c>
      <c r="JK139" s="168">
        <f t="shared" ca="1" si="231"/>
        <v>50</v>
      </c>
      <c r="JL139" s="166">
        <f t="shared" ca="1" si="299"/>
        <v>1</v>
      </c>
      <c r="JM139" s="166">
        <f t="shared" ca="1" si="300"/>
        <v>1</v>
      </c>
      <c r="JN139" s="166">
        <f t="shared" ca="1" si="301"/>
        <v>1</v>
      </c>
      <c r="JO139" s="166">
        <f t="shared" ca="1" si="232"/>
        <v>1</v>
      </c>
      <c r="JP139" s="166">
        <f t="shared" ca="1" si="232"/>
        <v>1</v>
      </c>
      <c r="JQ139" s="168">
        <f t="shared" ca="1" si="231"/>
        <v>1</v>
      </c>
      <c r="JR139" s="10"/>
      <c r="JS139" s="168">
        <f t="shared" ca="1" si="231"/>
        <v>1</v>
      </c>
      <c r="JT139" s="166">
        <f t="shared" ca="1" si="233"/>
        <v>1</v>
      </c>
      <c r="JU139" s="168">
        <f t="shared" ca="1" si="231"/>
        <v>1</v>
      </c>
      <c r="JV139" s="168">
        <f t="shared" ca="1" si="231"/>
        <v>1</v>
      </c>
      <c r="JW139" s="168">
        <f t="shared" ca="1" si="231"/>
        <v>1</v>
      </c>
      <c r="JX139" s="168">
        <f t="shared" ca="1" si="231"/>
        <v>1</v>
      </c>
      <c r="JY139" s="168">
        <f t="shared" ca="1" si="231"/>
        <v>1</v>
      </c>
      <c r="JZ139" s="168">
        <f t="shared" ca="1" si="231"/>
        <v>1</v>
      </c>
      <c r="KA139" s="166">
        <f t="shared" ca="1" si="234"/>
        <v>1</v>
      </c>
      <c r="KB139" s="166">
        <f t="shared" ca="1" si="235"/>
        <v>1</v>
      </c>
      <c r="KC139" s="166">
        <f t="shared" ca="1" si="236"/>
        <v>1</v>
      </c>
      <c r="KD139" s="166" t="str">
        <f t="shared" ca="1" si="237"/>
        <v>-</v>
      </c>
      <c r="KE139" s="166" t="str">
        <f t="shared" ca="1" si="238"/>
        <v>-</v>
      </c>
      <c r="KF139" s="166" t="str">
        <f t="shared" ca="1" si="239"/>
        <v>-</v>
      </c>
      <c r="KG139" s="166" t="str">
        <f t="shared" si="240"/>
        <v>-</v>
      </c>
      <c r="KH139" s="168">
        <f t="shared" ca="1" si="231"/>
        <v>0</v>
      </c>
      <c r="KI139" s="27">
        <v>0</v>
      </c>
    </row>
    <row r="140" spans="1:295" s="148" customFormat="1" outlineLevel="1">
      <c r="A140" s="126">
        <f t="shared" si="13"/>
        <v>135</v>
      </c>
      <c r="B140" s="126">
        <f t="shared" si="292"/>
        <v>13</v>
      </c>
      <c r="C140" s="148">
        <v>101</v>
      </c>
      <c r="D140" s="148" t="s">
        <v>884</v>
      </c>
      <c r="E140" s="148" t="b">
        <v>0</v>
      </c>
      <c r="F140" s="148" t="b">
        <v>0</v>
      </c>
      <c r="G140" s="148" t="b">
        <f t="shared" si="277"/>
        <v>0</v>
      </c>
      <c r="H140" s="144">
        <v>3</v>
      </c>
      <c r="I140" s="32">
        <v>2</v>
      </c>
      <c r="J140" s="32">
        <v>4</v>
      </c>
      <c r="K140" s="144">
        <f t="shared" ca="1" si="293"/>
        <v>1</v>
      </c>
      <c r="L140" s="144">
        <f t="shared" ca="1" si="293"/>
        <v>1</v>
      </c>
      <c r="M140" s="144">
        <f t="shared" ca="1" si="293"/>
        <v>1</v>
      </c>
      <c r="N140" s="144">
        <f t="shared" ca="1" si="293"/>
        <v>1</v>
      </c>
      <c r="O140" s="144">
        <f t="shared" ca="1" si="293"/>
        <v>1</v>
      </c>
      <c r="P140" s="144">
        <f t="shared" ca="1" si="293"/>
        <v>1</v>
      </c>
      <c r="Q140" s="144">
        <f t="shared" ca="1" si="293"/>
        <v>1</v>
      </c>
      <c r="R140" s="144">
        <f t="shared" ca="1" si="293"/>
        <v>1</v>
      </c>
      <c r="S140" s="144">
        <f t="shared" ca="1" si="293"/>
        <v>1</v>
      </c>
      <c r="T140" s="144">
        <f t="shared" ca="1" si="293"/>
        <v>1</v>
      </c>
      <c r="U140" s="144">
        <f t="shared" ca="1" si="293"/>
        <v>1</v>
      </c>
      <c r="V140" s="144">
        <f t="shared" ca="1" si="293"/>
        <v>1</v>
      </c>
      <c r="W140" s="144">
        <f t="shared" ca="1" si="293"/>
        <v>1</v>
      </c>
      <c r="X140" s="144">
        <f t="shared" ca="1" si="293"/>
        <v>1</v>
      </c>
      <c r="Y140" s="144">
        <f t="shared" ca="1" si="293"/>
        <v>1</v>
      </c>
      <c r="AA140" s="162" t="str" cm="1">
        <f t="array" aca="1" ref="AA140" ca="1">TEXT(LEFT(OFFSET(AA140,-1,0),5)+1,"00000")&amp;MID(OFFSET(AA140,-1,0),6,FIND(" ",OFFSET(AA140,-1,0),7)-5)
&amp;INDEX(DataMaster!$B$10:$B$12,$I140)         &amp;IF($J140=1,""," Risk"&amp;INDEX(i.risk_aversion,$J140,1))    &amp;IF($K140=1,""," REV"&amp; INDEX(DataMaster!$B$54:$B$58,$K140))              &amp; IF($L140=1,""," Minroe"&amp;INDEX(minroe,$L140))              &amp;  IF($M140=1,""," Overdraw"&amp;INDEX(overdraw,$M140))
&amp; IF($N140=1,""," Mach"&amp;INDEX(i.mach_option,$N140))
&amp; IF($O140=1,""," Interest"&amp;INDEX(i.interest_rate,$O140))            &amp; IF($P140=1,""," Opp cost"&amp;INDEX(i.opp_cost_capital,$P140))           &amp; IF($Q140=1,""," Casual_ub"&amp;INDEX(i.casual_ub,$Q140))           &amp; IF($R140=1,""," Cropgraze"&amp;INDEX(i.cropgraze_inc,$R140))
&amp; IF($S140=1,""," Yield"&amp;INDEX(i.all_rot_yield,$S140))          &amp; IF($T140=1,""," Pasture"&amp;INDEX(i.pasture_prod,$T140))          &amp; IF($U140=1,""," Scan"&amp;INDEX(i.scan,$U140))
&amp; IF($JL140=1,""," WP"&amp;TEXT($JL140*100,"000p"))                &amp; IF($JM140=1,""," MP"&amp;TEXT($JM140*100,"000p"))                      &amp; IF($JN140=1,""," GP"&amp;TEXT($JN140*100,"000p"))          &amp; IF($JO140=1,""," Can"&amp;TEXT($JO140*100,"000p"))
&amp; " (F"&amp;3+IFERROR(1*$CH140,0)+IFERROR(1*$CI140,0)&amp;3-IFERROR(1*NOT($CK140),0)&amp;"N"&amp;$CP140&amp;$CQ140&amp;")"</f>
        <v>613180032 DSP RiskCRRA-low (F33N11)</v>
      </c>
      <c r="AB140" s="10" t="str">
        <f ca="1">IF(COUNTIF(AA$5:AA140,AA140)=1,"-","Dup")</f>
        <v>-</v>
      </c>
      <c r="AC140" s="10"/>
      <c r="AD140" s="168" t="str">
        <f t="shared" ca="1" si="421"/>
        <v>-</v>
      </c>
      <c r="AE140" s="168" t="str">
        <f t="shared" ca="1" si="421"/>
        <v>-</v>
      </c>
      <c r="AF140" s="168" t="str">
        <f t="shared" ca="1" si="421"/>
        <v>-</v>
      </c>
      <c r="AG140" s="168" t="str">
        <f t="shared" ca="1" si="421"/>
        <v>-</v>
      </c>
      <c r="AH140" s="168" t="str">
        <f t="shared" ca="1" si="421"/>
        <v>-</v>
      </c>
      <c r="AI140" s="168" t="b">
        <f t="shared" ca="1" si="421"/>
        <v>1</v>
      </c>
      <c r="AJ140" s="10"/>
      <c r="AK140" s="166" t="b">
        <f t="shared" si="214"/>
        <v>0</v>
      </c>
      <c r="AL140" s="166" t="str">
        <f t="shared" si="214"/>
        <v>-</v>
      </c>
      <c r="AM140" s="166" t="b">
        <f t="shared" si="214"/>
        <v>0</v>
      </c>
      <c r="AN140" s="166" t="b">
        <f t="shared" si="214"/>
        <v>1</v>
      </c>
      <c r="AO140" s="166" t="b">
        <f t="shared" si="214"/>
        <v>0</v>
      </c>
      <c r="AP140" s="166" t="b">
        <f t="shared" si="214"/>
        <v>0</v>
      </c>
      <c r="AQ140" s="166">
        <f t="shared" ca="1" si="215"/>
        <v>0</v>
      </c>
      <c r="AR140" s="166" t="b">
        <f t="shared" si="216"/>
        <v>1</v>
      </c>
      <c r="AS140" s="166" t="b">
        <f t="shared" si="216"/>
        <v>1</v>
      </c>
      <c r="AT140" s="166">
        <f t="shared" si="216"/>
        <v>2</v>
      </c>
      <c r="AU140" s="166" t="str">
        <f t="shared" si="216"/>
        <v>-</v>
      </c>
      <c r="AV140" s="166">
        <f t="shared" si="216"/>
        <v>0.3</v>
      </c>
      <c r="AW140" s="10"/>
      <c r="AX140" s="166" t="b">
        <f t="shared" si="217"/>
        <v>1</v>
      </c>
      <c r="AY140" s="168" t="b">
        <f t="shared" ca="1" si="218"/>
        <v>1</v>
      </c>
      <c r="AZ140" s="168" t="b">
        <f t="shared" ca="1" si="218"/>
        <v>1</v>
      </c>
      <c r="BA140" s="167">
        <f t="shared" si="261"/>
        <v>3208</v>
      </c>
      <c r="BB140" s="168" t="str">
        <f t="shared" ca="1" si="218"/>
        <v>-</v>
      </c>
      <c r="BC140" s="168" t="str">
        <f t="shared" ca="1" si="218"/>
        <v>-</v>
      </c>
      <c r="BD140" s="168" t="str">
        <f t="shared" ca="1" si="218"/>
        <v>-</v>
      </c>
      <c r="BE140" s="168" t="str">
        <f t="shared" ca="1" si="218"/>
        <v>-</v>
      </c>
      <c r="BF140" s="168" t="str">
        <f t="shared" ca="1" si="218"/>
        <v>-</v>
      </c>
      <c r="BG140" s="168">
        <f t="shared" ca="1" si="218"/>
        <v>1</v>
      </c>
      <c r="BH140" s="168">
        <f t="shared" ca="1" si="218"/>
        <v>1</v>
      </c>
      <c r="BI140" s="168" t="str">
        <f t="shared" ca="1" si="218"/>
        <v>-</v>
      </c>
      <c r="BJ140" s="168" t="str">
        <f t="shared" ca="1" si="218"/>
        <v>-</v>
      </c>
      <c r="BK140" s="10"/>
      <c r="BL140" s="168" t="str">
        <f t="shared" ca="1" si="218"/>
        <v>-</v>
      </c>
      <c r="BM140" s="168" t="str">
        <f t="shared" ca="1" si="218"/>
        <v>-</v>
      </c>
      <c r="BN140" s="168" t="str">
        <f t="shared" ca="1" si="218"/>
        <v>-</v>
      </c>
      <c r="BO140" s="168" t="str">
        <f t="shared" ca="1" si="218"/>
        <v>-</v>
      </c>
      <c r="BP140" s="168" t="str">
        <f t="shared" ca="1" si="218"/>
        <v>-</v>
      </c>
      <c r="BQ140" s="168" t="str">
        <f t="shared" ca="1" si="218"/>
        <v>-</v>
      </c>
      <c r="BR140" s="168" t="str">
        <f t="shared" ca="1" si="218"/>
        <v>-</v>
      </c>
      <c r="BS140" s="168" t="str">
        <f t="shared" ca="1" si="218"/>
        <v>-</v>
      </c>
      <c r="BT140" s="168" t="str">
        <f t="shared" ca="1" si="218"/>
        <v>-</v>
      </c>
      <c r="BU140" s="168" t="str">
        <f t="shared" ca="1" si="218"/>
        <v>-</v>
      </c>
      <c r="BV140" s="168" t="str">
        <f t="shared" ca="1" si="218"/>
        <v>-</v>
      </c>
      <c r="BW140" s="166" t="str" cm="1">
        <f t="array" aca="1" ref="BW140" ca="1">INDEX(i.rev,$K140,BW$15)</f>
        <v>-</v>
      </c>
      <c r="BX140" s="166" t="str" cm="1">
        <f t="array" aca="1" ref="BX140" ca="1">INDEX(i.rev,$K140,BX$15)</f>
        <v>-</v>
      </c>
      <c r="BY140" s="166" t="str" cm="1">
        <f t="array" aca="1" ref="BY140" ca="1">INDEX(i.rev,$K140,BY$15)</f>
        <v>-</v>
      </c>
      <c r="BZ140" s="166" t="str" cm="1">
        <f t="array" aca="1" ref="BZ140" ca="1">INDEX(i.rev,$K140,BZ$15)</f>
        <v>-</v>
      </c>
      <c r="CA140" s="166" t="str" cm="1">
        <f t="array" aca="1" ref="CA140" ca="1">INDEX(i.rev,$K140,CA$15)</f>
        <v>-</v>
      </c>
      <c r="CB140" s="166" t="str" cm="1">
        <f t="array" aca="1" ref="CB140" ca="1">INDEX(i.rev,$K140,CB$15)</f>
        <v>-</v>
      </c>
      <c r="CC140" s="166" t="str" cm="1">
        <f t="array" aca="1" ref="CC140" ca="1">INDEX(i.rev,$K140,CC$15)</f>
        <v>-</v>
      </c>
      <c r="CD140" s="166" t="str" cm="1">
        <f t="array" aca="1" ref="CD140" ca="1">INDEX(i.rev,$K140,CD$15)</f>
        <v>-</v>
      </c>
      <c r="CE140" s="166" t="str" cm="1">
        <f t="array" aca="1" ref="CE140" ca="1">INDEX(i.rev,$K140,CE$15)</f>
        <v>-</v>
      </c>
      <c r="CF140" s="166" t="str" cm="1">
        <f t="array" aca="1" ref="CF140" ca="1">INDEX(i.rev,$K140,CF$15)</f>
        <v>-</v>
      </c>
      <c r="CG140" s="10"/>
      <c r="CH140" s="168" t="str">
        <f t="shared" ca="1" si="219"/>
        <v>-</v>
      </c>
      <c r="CI140" s="168" t="str">
        <f t="shared" ca="1" si="219"/>
        <v>-</v>
      </c>
      <c r="CJ140" s="168" t="str">
        <f t="shared" ca="1" si="219"/>
        <v>-</v>
      </c>
      <c r="CK140" s="168" t="str">
        <f t="shared" ca="1" si="219"/>
        <v>-</v>
      </c>
      <c r="CL140" s="168" t="str">
        <f t="shared" ca="1" si="219"/>
        <v>-</v>
      </c>
      <c r="CM140" s="168" t="str">
        <f t="shared" ca="1" si="219"/>
        <v>-</v>
      </c>
      <c r="CN140" s="168" t="str">
        <f t="shared" ca="1" si="219"/>
        <v>-</v>
      </c>
      <c r="CO140" s="168" t="str">
        <f t="shared" ca="1" si="219"/>
        <v>-</v>
      </c>
      <c r="CP140" s="168">
        <f t="shared" ca="1" si="219"/>
        <v>1</v>
      </c>
      <c r="CQ140" s="168">
        <f t="shared" ca="1" si="219"/>
        <v>1</v>
      </c>
      <c r="CR140" s="168">
        <f t="shared" ca="1" si="219"/>
        <v>0</v>
      </c>
      <c r="CS140" s="168" t="str">
        <f t="shared" ca="1" si="219"/>
        <v>-</v>
      </c>
      <c r="CT140" s="168" t="str">
        <f t="shared" ca="1" si="219"/>
        <v>-</v>
      </c>
      <c r="CU140" s="168" t="str">
        <f t="shared" ca="1" si="219"/>
        <v>-</v>
      </c>
      <c r="CV140" s="168" t="str">
        <f t="shared" ca="1" si="219"/>
        <v>-</v>
      </c>
      <c r="CW140" s="168" t="str">
        <f t="shared" ca="1" si="219"/>
        <v>-</v>
      </c>
      <c r="CX140" s="168" t="str">
        <f t="shared" ca="1" si="219"/>
        <v>-</v>
      </c>
      <c r="CY140" s="168" t="str">
        <f t="shared" ca="1" si="219"/>
        <v>-</v>
      </c>
      <c r="CZ140" s="168">
        <f t="shared" ca="1" si="219"/>
        <v>0</v>
      </c>
      <c r="DA140" s="168" t="str">
        <f t="shared" ca="1" si="219"/>
        <v>-</v>
      </c>
      <c r="DB140" s="168" t="str">
        <f t="shared" ca="1" si="219"/>
        <v>-</v>
      </c>
      <c r="DC140" s="168" t="str">
        <f t="shared" ca="1" si="219"/>
        <v>-</v>
      </c>
      <c r="DD140" s="168" t="str">
        <f t="shared" ca="1" si="219"/>
        <v>-</v>
      </c>
      <c r="DE140" s="168" t="str">
        <f t="shared" ca="1" si="219"/>
        <v>-</v>
      </c>
      <c r="DF140" s="168">
        <f t="shared" ca="1" si="219"/>
        <v>0</v>
      </c>
      <c r="DG140" s="168">
        <f t="shared" ca="1" si="219"/>
        <v>0</v>
      </c>
      <c r="DH140" s="168">
        <f t="shared" ca="1" si="219"/>
        <v>0</v>
      </c>
      <c r="DI140" s="168">
        <f t="shared" ca="1" si="219"/>
        <v>0</v>
      </c>
      <c r="DJ140" s="168">
        <f t="shared" ca="1" si="219"/>
        <v>0</v>
      </c>
      <c r="DK140" s="168">
        <f t="shared" ca="1" si="219"/>
        <v>0</v>
      </c>
      <c r="DL140" s="168">
        <f t="shared" ca="1" si="219"/>
        <v>0</v>
      </c>
      <c r="DM140" s="168" t="str">
        <f t="shared" ca="1" si="219"/>
        <v>-</v>
      </c>
      <c r="DN140" s="168" t="str">
        <f t="shared" ca="1" si="219"/>
        <v>-</v>
      </c>
      <c r="DO140" s="168" t="str">
        <f t="shared" ca="1" si="219"/>
        <v>-</v>
      </c>
      <c r="DP140" s="168" t="str">
        <f t="shared" ca="1" si="219"/>
        <v>-</v>
      </c>
      <c r="DQ140" s="168" t="str">
        <f t="shared" ca="1" si="219"/>
        <v>-</v>
      </c>
      <c r="DR140" s="168" t="str">
        <f t="shared" ca="1" si="221"/>
        <v>-</v>
      </c>
      <c r="DS140" s="168" t="str">
        <f t="shared" ca="1" si="221"/>
        <v>-</v>
      </c>
      <c r="DT140" s="168" t="str">
        <f t="shared" ca="1" si="221"/>
        <v>-</v>
      </c>
      <c r="DU140" s="168" t="str">
        <f t="shared" ca="1" si="221"/>
        <v>-</v>
      </c>
      <c r="DV140" s="168" t="str">
        <f t="shared" ca="1" si="221"/>
        <v>-</v>
      </c>
      <c r="DW140" s="168" t="str">
        <f t="shared" ca="1" si="221"/>
        <v>-</v>
      </c>
      <c r="DX140" s="10"/>
      <c r="DY140" s="168">
        <f t="shared" ca="1" si="221"/>
        <v>1</v>
      </c>
      <c r="DZ140" s="168" t="str">
        <f t="shared" ca="1" si="221"/>
        <v>-</v>
      </c>
      <c r="EA140" s="168" t="str">
        <f t="shared" ca="1" si="221"/>
        <v>-</v>
      </c>
      <c r="EB140" s="168" t="str">
        <f t="shared" ca="1" si="221"/>
        <v>-</v>
      </c>
      <c r="EC140" s="168" t="str">
        <f t="shared" ca="1" si="221"/>
        <v>-</v>
      </c>
      <c r="ED140" s="168" t="b">
        <f t="shared" ca="1" si="221"/>
        <v>0</v>
      </c>
      <c r="EE140" s="168" t="str">
        <f t="shared" ca="1" si="221"/>
        <v>-</v>
      </c>
      <c r="EF140" s="168">
        <f t="shared" ca="1" si="221"/>
        <v>0</v>
      </c>
      <c r="EG140" s="168" t="str">
        <f t="shared" ca="1" si="221"/>
        <v>-</v>
      </c>
      <c r="EH140" s="166" cm="1">
        <f t="array" aca="1" ref="EH140" ca="1">INDEX(i.rev,$K140,EH$15)</f>
        <v>1</v>
      </c>
      <c r="EI140" s="168">
        <f t="shared" ca="1" si="221"/>
        <v>0</v>
      </c>
      <c r="EJ140" s="168">
        <f t="shared" ca="1" si="221"/>
        <v>1</v>
      </c>
      <c r="EK140" s="168">
        <f t="shared" ca="1" si="221"/>
        <v>0</v>
      </c>
      <c r="EL140" s="168">
        <f t="shared" ca="1" si="221"/>
        <v>1</v>
      </c>
      <c r="EM140" s="168">
        <f t="shared" ca="1" si="221"/>
        <v>1</v>
      </c>
      <c r="EN140" s="168">
        <f t="shared" ca="1" si="221"/>
        <v>1</v>
      </c>
      <c r="EO140" s="168">
        <f t="shared" ca="1" si="221"/>
        <v>0</v>
      </c>
      <c r="EP140" s="168">
        <f t="shared" ca="1" si="221"/>
        <v>0</v>
      </c>
      <c r="EQ140" s="168">
        <f t="shared" ca="1" si="221"/>
        <v>0</v>
      </c>
      <c r="ER140" s="168">
        <f t="shared" ca="1" si="221"/>
        <v>0</v>
      </c>
      <c r="ES140" s="168">
        <f t="shared" ca="1" si="221"/>
        <v>0</v>
      </c>
      <c r="ET140" s="168">
        <f t="shared" ca="1" si="221"/>
        <v>0</v>
      </c>
      <c r="EU140" s="168">
        <f t="shared" ca="1" si="221"/>
        <v>0</v>
      </c>
      <c r="EV140" s="168">
        <f t="shared" ca="1" si="221"/>
        <v>0</v>
      </c>
      <c r="EW140" s="168">
        <f t="shared" ca="1" si="221"/>
        <v>0</v>
      </c>
      <c r="EX140" s="168">
        <f t="shared" ca="1" si="221"/>
        <v>0</v>
      </c>
      <c r="EY140" s="166" cm="1">
        <f t="array" aca="1" ref="EY140" ca="1">INDEX(i.rev,$K140,EY$15)</f>
        <v>0</v>
      </c>
      <c r="EZ140" s="168">
        <f t="shared" ca="1" si="221"/>
        <v>0</v>
      </c>
      <c r="FA140" s="166" cm="1">
        <f t="array" aca="1" ref="FA140" ca="1">INDEX(i.rev,$K140,FA$15)</f>
        <v>1</v>
      </c>
      <c r="FB140" s="168">
        <f t="shared" ca="1" si="221"/>
        <v>0</v>
      </c>
      <c r="FC140" s="168">
        <f t="shared" ca="1" si="221"/>
        <v>0</v>
      </c>
      <c r="FD140" s="168">
        <f t="shared" ca="1" si="221"/>
        <v>0</v>
      </c>
      <c r="FE140" s="168">
        <f t="shared" ca="1" si="221"/>
        <v>0</v>
      </c>
      <c r="FF140" s="168">
        <f t="shared" ca="1" si="221"/>
        <v>0</v>
      </c>
      <c r="FG140" s="168">
        <f t="shared" ca="1" si="221"/>
        <v>0</v>
      </c>
      <c r="FH140" s="168">
        <f t="shared" ca="1" si="221"/>
        <v>0</v>
      </c>
      <c r="FI140" s="10"/>
      <c r="FJ140" s="168" t="str">
        <f t="shared" ca="1" si="221"/>
        <v>-</v>
      </c>
      <c r="FK140" s="168" t="str">
        <f t="shared" ca="1" si="221"/>
        <v>-</v>
      </c>
      <c r="FL140" s="168" t="str">
        <f t="shared" ca="1" si="221"/>
        <v>-</v>
      </c>
      <c r="FM140" s="168" t="str">
        <f t="shared" ca="1" si="221"/>
        <v>-</v>
      </c>
      <c r="FN140" s="168" t="str">
        <f t="shared" ca="1" si="222"/>
        <v>-</v>
      </c>
      <c r="FO140" s="166" t="b">
        <f t="shared" si="223"/>
        <v>0</v>
      </c>
      <c r="FP140" s="166" t="b">
        <f t="shared" si="223"/>
        <v>0</v>
      </c>
      <c r="FQ140" s="166" t="b">
        <f t="shared" si="223"/>
        <v>1</v>
      </c>
      <c r="FR140" s="168">
        <f t="shared" ca="1" si="221"/>
        <v>0</v>
      </c>
      <c r="FS140" s="166">
        <f t="shared" ca="1" si="224"/>
        <v>1</v>
      </c>
      <c r="FT140" s="166">
        <f t="shared" ca="1" si="224"/>
        <v>1</v>
      </c>
      <c r="FU140" s="168" t="str">
        <f t="shared" ca="1" si="221"/>
        <v>-</v>
      </c>
      <c r="FV140" s="168" t="str">
        <f t="shared" ca="1" si="221"/>
        <v>-</v>
      </c>
      <c r="FW140" s="168" t="str">
        <f t="shared" ca="1" si="221"/>
        <v>-</v>
      </c>
      <c r="FX140" s="168" t="str">
        <f t="shared" ca="1" si="221"/>
        <v>-</v>
      </c>
      <c r="FY140" s="168" t="str">
        <f t="shared" ca="1" si="221"/>
        <v>-</v>
      </c>
      <c r="FZ140" s="168" t="str">
        <f t="shared" ca="1" si="221"/>
        <v>-</v>
      </c>
      <c r="GA140" s="168" t="str">
        <f t="shared" ca="1" si="221"/>
        <v>-</v>
      </c>
      <c r="GB140" s="168" t="str">
        <f t="shared" ca="1" si="221"/>
        <v>-</v>
      </c>
      <c r="GC140" s="168" t="str">
        <f t="shared" ca="1" si="221"/>
        <v>-</v>
      </c>
      <c r="GD140" s="168" t="b">
        <f t="shared" ca="1" si="221"/>
        <v>1</v>
      </c>
      <c r="GE140" s="168" t="str">
        <f t="shared" ca="1" si="221"/>
        <v>-</v>
      </c>
      <c r="GF140" s="168" t="str">
        <f t="shared" ca="1" si="221"/>
        <v>-</v>
      </c>
      <c r="GG140" s="168" t="str">
        <f t="shared" ca="1" si="225"/>
        <v>-</v>
      </c>
      <c r="GH140" s="168" t="str">
        <f t="shared" ca="1" si="226"/>
        <v>-</v>
      </c>
      <c r="GI140" s="168" t="str">
        <f t="shared" ca="1" si="227"/>
        <v>-</v>
      </c>
      <c r="GJ140" s="168" t="str">
        <f t="shared" ca="1" si="228"/>
        <v>-</v>
      </c>
      <c r="GK140" s="168" t="str">
        <f t="shared" ca="1" si="228"/>
        <v>-</v>
      </c>
      <c r="GL140" s="168" t="str">
        <f t="shared" ca="1" si="228"/>
        <v>-</v>
      </c>
      <c r="GM140" s="168" t="str">
        <f t="shared" ca="1" si="228"/>
        <v>-</v>
      </c>
      <c r="GN140" s="168" t="str">
        <f t="shared" ca="1" si="228"/>
        <v>-</v>
      </c>
      <c r="GO140" s="168" t="str">
        <f t="shared" ca="1" si="228"/>
        <v>-</v>
      </c>
      <c r="GP140" s="168" t="str">
        <f t="shared" ca="1" si="228"/>
        <v>-</v>
      </c>
      <c r="GQ140" s="168" t="str">
        <f t="shared" ca="1" si="228"/>
        <v>-</v>
      </c>
      <c r="GR140" s="168" t="str">
        <f t="shared" ca="1" si="228"/>
        <v>-</v>
      </c>
      <c r="GS140" s="168">
        <f t="shared" ca="1" si="228"/>
        <v>500</v>
      </c>
      <c r="GT140" s="168">
        <f t="shared" ca="1" si="228"/>
        <v>500</v>
      </c>
      <c r="GU140" s="168" t="str">
        <f t="shared" ca="1" si="228"/>
        <v>-</v>
      </c>
      <c r="GV140" s="168" t="str">
        <f t="shared" ca="1" si="228"/>
        <v>-</v>
      </c>
      <c r="GW140" s="168" t="str">
        <f t="shared" ca="1" si="228"/>
        <v>-</v>
      </c>
      <c r="GX140" s="193" t="b">
        <v>0</v>
      </c>
      <c r="GY140" s="193">
        <v>0</v>
      </c>
      <c r="GZ140" s="193">
        <v>30</v>
      </c>
      <c r="HA140" s="193">
        <v>30</v>
      </c>
      <c r="HB140" s="193">
        <v>0</v>
      </c>
      <c r="HC140" s="193">
        <v>0</v>
      </c>
      <c r="HD140" s="193">
        <v>30</v>
      </c>
      <c r="HE140" s="193">
        <v>0</v>
      </c>
      <c r="HF140" s="193">
        <v>0</v>
      </c>
      <c r="HG140" s="193">
        <v>30</v>
      </c>
      <c r="HH140" s="193">
        <v>30</v>
      </c>
      <c r="HI140" s="193">
        <v>0</v>
      </c>
      <c r="HJ140" s="193">
        <v>0</v>
      </c>
      <c r="HK140" s="193">
        <v>0</v>
      </c>
      <c r="HL140" s="193">
        <v>0</v>
      </c>
      <c r="HM140" s="193">
        <v>0</v>
      </c>
      <c r="HN140" s="193">
        <v>131.36000000000001</v>
      </c>
      <c r="HO140" s="193">
        <v>0</v>
      </c>
      <c r="HP140" s="193">
        <v>131.36000000000001</v>
      </c>
      <c r="HQ140" s="193">
        <v>131.36000000000001</v>
      </c>
      <c r="HR140" s="193">
        <v>0</v>
      </c>
      <c r="HS140" s="193">
        <v>131.36000000000001</v>
      </c>
      <c r="HT140" s="193">
        <v>131.36000000000001</v>
      </c>
      <c r="HU140" s="193">
        <v>0</v>
      </c>
      <c r="HV140" s="193">
        <v>0</v>
      </c>
      <c r="HW140" s="193">
        <v>131.36000000000001</v>
      </c>
      <c r="HX140" s="193">
        <v>131.36000000000001</v>
      </c>
      <c r="HY140" s="193">
        <v>89.55</v>
      </c>
      <c r="HZ140" s="193">
        <v>131.36000000000001</v>
      </c>
      <c r="IA140" s="193">
        <v>89.55</v>
      </c>
      <c r="IB140" s="193">
        <v>150</v>
      </c>
      <c r="IC140" s="193">
        <v>150</v>
      </c>
      <c r="ID140" s="193">
        <v>0</v>
      </c>
      <c r="IE140" s="193">
        <v>0</v>
      </c>
      <c r="IF140" s="193">
        <v>150</v>
      </c>
      <c r="IG140" s="193">
        <v>0</v>
      </c>
      <c r="IH140" s="193">
        <v>0</v>
      </c>
      <c r="II140" s="193">
        <v>150</v>
      </c>
      <c r="IJ140" s="193">
        <v>150</v>
      </c>
      <c r="IK140" s="193">
        <v>0</v>
      </c>
      <c r="IL140" s="193">
        <v>0</v>
      </c>
      <c r="IM140" s="193">
        <v>0</v>
      </c>
      <c r="IN140" s="193">
        <v>0</v>
      </c>
      <c r="IO140" s="193">
        <v>0</v>
      </c>
      <c r="IP140" s="193">
        <v>0</v>
      </c>
      <c r="IQ140" s="193">
        <v>0</v>
      </c>
      <c r="IR140" s="193">
        <v>0</v>
      </c>
      <c r="IS140" s="193">
        <v>0</v>
      </c>
      <c r="IT140" s="193">
        <v>0</v>
      </c>
      <c r="IU140" s="193">
        <v>0</v>
      </c>
      <c r="IV140" s="193">
        <v>0</v>
      </c>
      <c r="IW140" s="193">
        <v>0</v>
      </c>
      <c r="IX140" s="193">
        <v>0</v>
      </c>
      <c r="IY140" s="193">
        <v>0</v>
      </c>
      <c r="IZ140" s="10"/>
      <c r="JA140" s="166">
        <f t="shared" ca="1" si="229"/>
        <v>4.4999999999999998E-2</v>
      </c>
      <c r="JB140" s="166">
        <f t="shared" ca="1" si="230"/>
        <v>4.4999999999999998E-2</v>
      </c>
      <c r="JC140" s="168">
        <f t="shared" ca="1" si="231"/>
        <v>1</v>
      </c>
      <c r="JD140" s="168">
        <f t="shared" ca="1" si="231"/>
        <v>0</v>
      </c>
      <c r="JE140" s="168">
        <f t="shared" ca="1" si="231"/>
        <v>1</v>
      </c>
      <c r="JF140" s="168">
        <f t="shared" ca="1" si="231"/>
        <v>1</v>
      </c>
      <c r="JG140" s="168">
        <f t="shared" ca="1" si="231"/>
        <v>0</v>
      </c>
      <c r="JH140" s="168">
        <f t="shared" ca="1" si="231"/>
        <v>70</v>
      </c>
      <c r="JI140" s="168">
        <f t="shared" ca="1" si="231"/>
        <v>50</v>
      </c>
      <c r="JJ140" s="168">
        <f t="shared" ca="1" si="231"/>
        <v>70</v>
      </c>
      <c r="JK140" s="168">
        <f t="shared" ca="1" si="231"/>
        <v>50</v>
      </c>
      <c r="JL140" s="166">
        <f t="shared" ca="1" si="299"/>
        <v>1</v>
      </c>
      <c r="JM140" s="166">
        <f t="shared" ca="1" si="300"/>
        <v>1</v>
      </c>
      <c r="JN140" s="166">
        <f t="shared" ca="1" si="301"/>
        <v>1</v>
      </c>
      <c r="JO140" s="166">
        <f t="shared" ca="1" si="232"/>
        <v>1</v>
      </c>
      <c r="JP140" s="166">
        <f t="shared" ca="1" si="232"/>
        <v>1</v>
      </c>
      <c r="JQ140" s="168">
        <f t="shared" ca="1" si="231"/>
        <v>1</v>
      </c>
      <c r="JR140" s="10"/>
      <c r="JS140" s="168">
        <f t="shared" ca="1" si="231"/>
        <v>1</v>
      </c>
      <c r="JT140" s="166">
        <f t="shared" ca="1" si="233"/>
        <v>1</v>
      </c>
      <c r="JU140" s="168">
        <f t="shared" ca="1" si="231"/>
        <v>1</v>
      </c>
      <c r="JV140" s="168">
        <f t="shared" ca="1" si="231"/>
        <v>1</v>
      </c>
      <c r="JW140" s="168">
        <f t="shared" ca="1" si="231"/>
        <v>1</v>
      </c>
      <c r="JX140" s="168">
        <f t="shared" ca="1" si="231"/>
        <v>1</v>
      </c>
      <c r="JY140" s="168">
        <f t="shared" ca="1" si="231"/>
        <v>1</v>
      </c>
      <c r="JZ140" s="168">
        <f t="shared" ca="1" si="231"/>
        <v>1</v>
      </c>
      <c r="KA140" s="166">
        <f t="shared" ca="1" si="234"/>
        <v>1</v>
      </c>
      <c r="KB140" s="166">
        <f t="shared" ca="1" si="235"/>
        <v>1</v>
      </c>
      <c r="KC140" s="166">
        <f t="shared" ca="1" si="236"/>
        <v>1</v>
      </c>
      <c r="KD140" s="166" t="str">
        <f t="shared" ca="1" si="237"/>
        <v>-</v>
      </c>
      <c r="KE140" s="166" t="str">
        <f t="shared" ca="1" si="238"/>
        <v>-</v>
      </c>
      <c r="KF140" s="166" t="str">
        <f t="shared" ca="1" si="239"/>
        <v>-</v>
      </c>
      <c r="KG140" s="166" t="str">
        <f t="shared" ca="1" si="240"/>
        <v>-</v>
      </c>
      <c r="KH140" s="168">
        <f t="shared" ca="1" si="231"/>
        <v>0</v>
      </c>
      <c r="KI140" s="27">
        <v>0</v>
      </c>
    </row>
    <row r="141" spans="1:295" s="148" customFormat="1" outlineLevel="1">
      <c r="A141" s="126">
        <f t="shared" si="13"/>
        <v>136</v>
      </c>
      <c r="B141" s="126">
        <f t="shared" si="292"/>
        <v>13</v>
      </c>
      <c r="C141" s="148">
        <v>101</v>
      </c>
      <c r="D141" s="148" t="s">
        <v>884</v>
      </c>
      <c r="E141" s="148" t="b">
        <v>0</v>
      </c>
      <c r="F141" s="148" t="b">
        <v>0</v>
      </c>
      <c r="G141" s="148" t="b">
        <f t="shared" si="277"/>
        <v>0</v>
      </c>
      <c r="H141" s="144">
        <v>3</v>
      </c>
      <c r="I141" s="32">
        <v>3</v>
      </c>
      <c r="J141" s="32">
        <v>1</v>
      </c>
      <c r="K141" s="144">
        <f t="shared" ca="1" si="293"/>
        <v>1</v>
      </c>
      <c r="L141" s="144">
        <f t="shared" ca="1" si="293"/>
        <v>1</v>
      </c>
      <c r="M141" s="144">
        <f t="shared" ca="1" si="293"/>
        <v>1</v>
      </c>
      <c r="N141" s="144">
        <f t="shared" ca="1" si="293"/>
        <v>1</v>
      </c>
      <c r="O141" s="144">
        <f t="shared" ca="1" si="293"/>
        <v>1</v>
      </c>
      <c r="P141" s="144">
        <f t="shared" ca="1" si="293"/>
        <v>1</v>
      </c>
      <c r="Q141" s="144">
        <f t="shared" ca="1" si="293"/>
        <v>1</v>
      </c>
      <c r="R141" s="144">
        <f t="shared" ca="1" si="293"/>
        <v>1</v>
      </c>
      <c r="S141" s="144">
        <f t="shared" ca="1" si="293"/>
        <v>1</v>
      </c>
      <c r="T141" s="144">
        <f t="shared" ca="1" si="293"/>
        <v>1</v>
      </c>
      <c r="U141" s="144">
        <f t="shared" ca="1" si="293"/>
        <v>1</v>
      </c>
      <c r="V141" s="144">
        <f t="shared" ca="1" si="293"/>
        <v>1</v>
      </c>
      <c r="W141" s="144">
        <f t="shared" ca="1" si="293"/>
        <v>1</v>
      </c>
      <c r="X141" s="144">
        <f t="shared" ca="1" si="293"/>
        <v>1</v>
      </c>
      <c r="Y141" s="144">
        <f t="shared" ca="1" si="293"/>
        <v>1</v>
      </c>
      <c r="AA141" s="162" t="str" cm="1">
        <f t="array" aca="1" ref="AA141" ca="1">TEXT(LEFT(OFFSET(AA141,-1,0),5)+1,"00000")&amp;MID(OFFSET(AA141,-1,0),6,FIND(" ",OFFSET(AA141,-1,0),7)-5)
&amp;INDEX(DataMaster!$B$10:$B$12,$I141)         &amp;IF($J141=1,""," Risk"&amp;INDEX(i.risk_aversion,$J141,1))    &amp;IF($K141=1,""," REV"&amp; INDEX(DataMaster!$B$54:$B$58,$K141))              &amp; IF($L141=1,""," Minroe"&amp;INDEX(minroe,$L141))              &amp;  IF($M141=1,""," Overdraw"&amp;INDEX(overdraw,$M141))
&amp; IF($N141=1,""," Mach"&amp;INDEX(i.mach_option,$N141))
&amp; IF($O141=1,""," Interest"&amp;INDEX(i.interest_rate,$O141))            &amp; IF($P141=1,""," Opp cost"&amp;INDEX(i.opp_cost_capital,$P141))           &amp; IF($Q141=1,""," Casual_ub"&amp;INDEX(i.casual_ub,$Q141))           &amp; IF($R141=1,""," Cropgraze"&amp;INDEX(i.cropgraze_inc,$R141))
&amp; IF($S141=1,""," Yield"&amp;INDEX(i.all_rot_yield,$S141))          &amp; IF($T141=1,""," Pasture"&amp;INDEX(i.pasture_prod,$T141))          &amp; IF($U141=1,""," Scan"&amp;INDEX(i.scan,$U141))
&amp; IF($JL141=1,""," WP"&amp;TEXT($JL141*100,"000p"))                &amp; IF($JM141=1,""," MP"&amp;TEXT($JM141*100,"000p"))                      &amp; IF($JN141=1,""," GP"&amp;TEXT($JN141*100,"000p"))          &amp; IF($JO141=1,""," Can"&amp;TEXT($JO141*100,"000p"))
&amp; " (F"&amp;3+IFERROR(1*$CH141,0)+IFERROR(1*$CI141,0)&amp;3-IFERROR(1*NOT($CK141),0)&amp;"N"&amp;$CP141&amp;$CQ141&amp;")"</f>
        <v>613190032 SQ (F33N11)</v>
      </c>
      <c r="AB141" s="10" t="str">
        <f ca="1">IF(COUNTIF(AA$5:AA141,AA141)=1,"-","Dup")</f>
        <v>-</v>
      </c>
      <c r="AC141" s="10"/>
      <c r="AD141" s="168" t="str">
        <f t="shared" ca="1" si="421"/>
        <v>-</v>
      </c>
      <c r="AE141" s="168" t="str">
        <f t="shared" ca="1" si="421"/>
        <v>-</v>
      </c>
      <c r="AF141" s="168" t="str">
        <f t="shared" ca="1" si="421"/>
        <v>-</v>
      </c>
      <c r="AG141" s="168" t="str">
        <f t="shared" ca="1" si="421"/>
        <v>-</v>
      </c>
      <c r="AH141" s="168" t="str">
        <f t="shared" ca="1" si="421"/>
        <v>-</v>
      </c>
      <c r="AI141" s="168" t="b">
        <f t="shared" ca="1" si="421"/>
        <v>1</v>
      </c>
      <c r="AJ141" s="10"/>
      <c r="AK141" s="166" t="b">
        <f t="shared" si="214"/>
        <v>0</v>
      </c>
      <c r="AL141" s="166">
        <f t="shared" si="214"/>
        <v>2</v>
      </c>
      <c r="AM141" s="166" t="b">
        <f t="shared" si="214"/>
        <v>0</v>
      </c>
      <c r="AN141" s="166" t="b">
        <f t="shared" si="214"/>
        <v>1</v>
      </c>
      <c r="AO141" s="166" t="b">
        <f t="shared" si="214"/>
        <v>0</v>
      </c>
      <c r="AP141" s="166" t="b">
        <f t="shared" si="214"/>
        <v>0</v>
      </c>
      <c r="AQ141" s="166">
        <f t="shared" ca="1" si="215"/>
        <v>0</v>
      </c>
      <c r="AR141" s="166" t="b">
        <f t="shared" si="216"/>
        <v>0</v>
      </c>
      <c r="AS141" s="166" t="b">
        <f t="shared" si="216"/>
        <v>0</v>
      </c>
      <c r="AT141" s="166" t="str">
        <f t="shared" si="216"/>
        <v>-</v>
      </c>
      <c r="AU141" s="166" t="str">
        <f t="shared" si="216"/>
        <v>-</v>
      </c>
      <c r="AV141" s="166" t="str">
        <f t="shared" si="216"/>
        <v>-</v>
      </c>
      <c r="AW141" s="10"/>
      <c r="AX141" s="166" t="b">
        <f t="shared" si="217"/>
        <v>1</v>
      </c>
      <c r="AY141" s="168" t="b">
        <f t="shared" ca="1" si="218"/>
        <v>1</v>
      </c>
      <c r="AZ141" s="168" t="b">
        <f t="shared" ca="1" si="218"/>
        <v>1</v>
      </c>
      <c r="BA141" s="167">
        <f t="shared" si="261"/>
        <v>3208</v>
      </c>
      <c r="BB141" s="168" t="str">
        <f t="shared" ca="1" si="218"/>
        <v>-</v>
      </c>
      <c r="BC141" s="168" t="str">
        <f t="shared" ca="1" si="218"/>
        <v>-</v>
      </c>
      <c r="BD141" s="168" t="str">
        <f t="shared" ca="1" si="218"/>
        <v>-</v>
      </c>
      <c r="BE141" s="168" t="str">
        <f t="shared" ca="1" si="218"/>
        <v>-</v>
      </c>
      <c r="BF141" s="168" t="str">
        <f t="shared" ca="1" si="218"/>
        <v>-</v>
      </c>
      <c r="BG141" s="168">
        <f t="shared" ca="1" si="218"/>
        <v>1</v>
      </c>
      <c r="BH141" s="168">
        <f t="shared" ca="1" si="218"/>
        <v>1</v>
      </c>
      <c r="BI141" s="168" t="str">
        <f t="shared" ca="1" si="218"/>
        <v>-</v>
      </c>
      <c r="BJ141" s="168" t="str">
        <f t="shared" ca="1" si="218"/>
        <v>-</v>
      </c>
      <c r="BK141" s="10"/>
      <c r="BL141" s="168" t="str">
        <f t="shared" ca="1" si="218"/>
        <v>-</v>
      </c>
      <c r="BM141" s="168" t="str">
        <f t="shared" ca="1" si="218"/>
        <v>-</v>
      </c>
      <c r="BN141" s="168" t="str">
        <f t="shared" ca="1" si="218"/>
        <v>-</v>
      </c>
      <c r="BO141" s="168" t="str">
        <f t="shared" ca="1" si="218"/>
        <v>-</v>
      </c>
      <c r="BP141" s="168" t="str">
        <f t="shared" ca="1" si="218"/>
        <v>-</v>
      </c>
      <c r="BQ141" s="168" t="str">
        <f t="shared" ca="1" si="218"/>
        <v>-</v>
      </c>
      <c r="BR141" s="168" t="str">
        <f t="shared" ca="1" si="218"/>
        <v>-</v>
      </c>
      <c r="BS141" s="168" t="str">
        <f t="shared" ca="1" si="218"/>
        <v>-</v>
      </c>
      <c r="BT141" s="168" t="str">
        <f t="shared" ca="1" si="218"/>
        <v>-</v>
      </c>
      <c r="BU141" s="168" t="str">
        <f t="shared" ca="1" si="218"/>
        <v>-</v>
      </c>
      <c r="BV141" s="168" t="str">
        <f t="shared" ca="1" si="218"/>
        <v>-</v>
      </c>
      <c r="BW141" s="166" t="str" cm="1">
        <f t="array" aca="1" ref="BW141" ca="1">INDEX(i.rev,$K141,BW$15)</f>
        <v>-</v>
      </c>
      <c r="BX141" s="166" t="str" cm="1">
        <f t="array" aca="1" ref="BX141" ca="1">INDEX(i.rev,$K141,BX$15)</f>
        <v>-</v>
      </c>
      <c r="BY141" s="166" t="str" cm="1">
        <f t="array" aca="1" ref="BY141" ca="1">INDEX(i.rev,$K141,BY$15)</f>
        <v>-</v>
      </c>
      <c r="BZ141" s="166" t="str" cm="1">
        <f t="array" aca="1" ref="BZ141" ca="1">INDEX(i.rev,$K141,BZ$15)</f>
        <v>-</v>
      </c>
      <c r="CA141" s="166" t="str" cm="1">
        <f t="array" aca="1" ref="CA141" ca="1">INDEX(i.rev,$K141,CA$15)</f>
        <v>-</v>
      </c>
      <c r="CB141" s="166" t="str" cm="1">
        <f t="array" aca="1" ref="CB141" ca="1">INDEX(i.rev,$K141,CB$15)</f>
        <v>-</v>
      </c>
      <c r="CC141" s="166" t="str" cm="1">
        <f t="array" aca="1" ref="CC141" ca="1">INDEX(i.rev,$K141,CC$15)</f>
        <v>-</v>
      </c>
      <c r="CD141" s="166" t="str" cm="1">
        <f t="array" aca="1" ref="CD141" ca="1">INDEX(i.rev,$K141,CD$15)</f>
        <v>-</v>
      </c>
      <c r="CE141" s="166" t="str" cm="1">
        <f t="array" aca="1" ref="CE141" ca="1">INDEX(i.rev,$K141,CE$15)</f>
        <v>-</v>
      </c>
      <c r="CF141" s="166" t="str" cm="1">
        <f t="array" aca="1" ref="CF141" ca="1">INDEX(i.rev,$K141,CF$15)</f>
        <v>-</v>
      </c>
      <c r="CG141" s="10"/>
      <c r="CH141" s="168" t="str">
        <f t="shared" ca="1" si="219"/>
        <v>-</v>
      </c>
      <c r="CI141" s="168" t="str">
        <f t="shared" ca="1" si="219"/>
        <v>-</v>
      </c>
      <c r="CJ141" s="168" t="str">
        <f t="shared" ca="1" si="219"/>
        <v>-</v>
      </c>
      <c r="CK141" s="168" t="str">
        <f t="shared" ca="1" si="219"/>
        <v>-</v>
      </c>
      <c r="CL141" s="168" t="str">
        <f t="shared" ca="1" si="219"/>
        <v>-</v>
      </c>
      <c r="CM141" s="168" t="str">
        <f t="shared" ca="1" si="219"/>
        <v>-</v>
      </c>
      <c r="CN141" s="168" t="str">
        <f t="shared" ca="1" si="219"/>
        <v>-</v>
      </c>
      <c r="CO141" s="168" t="str">
        <f t="shared" ca="1" si="219"/>
        <v>-</v>
      </c>
      <c r="CP141" s="168">
        <f t="shared" ca="1" si="219"/>
        <v>1</v>
      </c>
      <c r="CQ141" s="168">
        <f t="shared" ca="1" si="219"/>
        <v>1</v>
      </c>
      <c r="CR141" s="168">
        <f t="shared" ca="1" si="219"/>
        <v>0</v>
      </c>
      <c r="CS141" s="168" t="str">
        <f t="shared" ca="1" si="219"/>
        <v>-</v>
      </c>
      <c r="CT141" s="168" t="str">
        <f t="shared" ca="1" si="219"/>
        <v>-</v>
      </c>
      <c r="CU141" s="168" t="str">
        <f t="shared" ca="1" si="219"/>
        <v>-</v>
      </c>
      <c r="CV141" s="168" t="str">
        <f t="shared" ca="1" si="219"/>
        <v>-</v>
      </c>
      <c r="CW141" s="168" t="str">
        <f t="shared" ca="1" si="219"/>
        <v>-</v>
      </c>
      <c r="CX141" s="168" t="str">
        <f t="shared" ca="1" si="219"/>
        <v>-</v>
      </c>
      <c r="CY141" s="168" t="str">
        <f t="shared" ca="1" si="219"/>
        <v>-</v>
      </c>
      <c r="CZ141" s="168">
        <f t="shared" ca="1" si="219"/>
        <v>0</v>
      </c>
      <c r="DA141" s="168" t="str">
        <f t="shared" ca="1" si="219"/>
        <v>-</v>
      </c>
      <c r="DB141" s="168" t="str">
        <f t="shared" ca="1" si="219"/>
        <v>-</v>
      </c>
      <c r="DC141" s="168" t="str">
        <f t="shared" ca="1" si="219"/>
        <v>-</v>
      </c>
      <c r="DD141" s="168" t="str">
        <f t="shared" ca="1" si="219"/>
        <v>-</v>
      </c>
      <c r="DE141" s="168" t="str">
        <f t="shared" ca="1" si="219"/>
        <v>-</v>
      </c>
      <c r="DF141" s="168">
        <f t="shared" ca="1" si="219"/>
        <v>0</v>
      </c>
      <c r="DG141" s="168">
        <f t="shared" ca="1" si="219"/>
        <v>0</v>
      </c>
      <c r="DH141" s="168">
        <f t="shared" ca="1" si="219"/>
        <v>0</v>
      </c>
      <c r="DI141" s="168">
        <f t="shared" ca="1" si="219"/>
        <v>0</v>
      </c>
      <c r="DJ141" s="168">
        <f t="shared" ca="1" si="219"/>
        <v>0</v>
      </c>
      <c r="DK141" s="168">
        <f t="shared" ca="1" si="219"/>
        <v>0</v>
      </c>
      <c r="DL141" s="168">
        <f t="shared" ca="1" si="219"/>
        <v>0</v>
      </c>
      <c r="DM141" s="168" t="str">
        <f t="shared" ca="1" si="219"/>
        <v>-</v>
      </c>
      <c r="DN141" s="168" t="str">
        <f t="shared" ca="1" si="219"/>
        <v>-</v>
      </c>
      <c r="DO141" s="168" t="str">
        <f t="shared" ca="1" si="219"/>
        <v>-</v>
      </c>
      <c r="DP141" s="168" t="str">
        <f t="shared" ca="1" si="219"/>
        <v>-</v>
      </c>
      <c r="DQ141" s="168" t="str">
        <f t="shared" ca="1" si="219"/>
        <v>-</v>
      </c>
      <c r="DR141" s="168" t="str">
        <f t="shared" ca="1" si="221"/>
        <v>-</v>
      </c>
      <c r="DS141" s="168" t="str">
        <f t="shared" ca="1" si="221"/>
        <v>-</v>
      </c>
      <c r="DT141" s="168" t="str">
        <f t="shared" ca="1" si="221"/>
        <v>-</v>
      </c>
      <c r="DU141" s="168" t="str">
        <f t="shared" ca="1" si="221"/>
        <v>-</v>
      </c>
      <c r="DV141" s="168" t="str">
        <f t="shared" ca="1" si="221"/>
        <v>-</v>
      </c>
      <c r="DW141" s="168" t="str">
        <f t="shared" ca="1" si="221"/>
        <v>-</v>
      </c>
      <c r="DX141" s="10"/>
      <c r="DY141" s="168">
        <f t="shared" ca="1" si="221"/>
        <v>1</v>
      </c>
      <c r="DZ141" s="168" t="str">
        <f t="shared" ca="1" si="221"/>
        <v>-</v>
      </c>
      <c r="EA141" s="168" t="str">
        <f t="shared" ca="1" si="221"/>
        <v>-</v>
      </c>
      <c r="EB141" s="168" t="str">
        <f t="shared" ca="1" si="221"/>
        <v>-</v>
      </c>
      <c r="EC141" s="168" t="str">
        <f t="shared" ca="1" si="221"/>
        <v>-</v>
      </c>
      <c r="ED141" s="168" t="b">
        <f t="shared" ca="1" si="221"/>
        <v>0</v>
      </c>
      <c r="EE141" s="168" t="str">
        <f t="shared" ca="1" si="221"/>
        <v>-</v>
      </c>
      <c r="EF141" s="168">
        <f t="shared" ca="1" si="221"/>
        <v>0</v>
      </c>
      <c r="EG141" s="168" t="str">
        <f t="shared" ca="1" si="221"/>
        <v>-</v>
      </c>
      <c r="EH141" s="166" cm="1">
        <f t="array" aca="1" ref="EH141" ca="1">INDEX(i.rev,$K141,EH$15)</f>
        <v>1</v>
      </c>
      <c r="EI141" s="168">
        <f t="shared" ca="1" si="221"/>
        <v>0</v>
      </c>
      <c r="EJ141" s="168">
        <f t="shared" ca="1" si="221"/>
        <v>1</v>
      </c>
      <c r="EK141" s="168">
        <f t="shared" ca="1" si="221"/>
        <v>0</v>
      </c>
      <c r="EL141" s="168">
        <f t="shared" ca="1" si="221"/>
        <v>1</v>
      </c>
      <c r="EM141" s="168">
        <f t="shared" ca="1" si="221"/>
        <v>1</v>
      </c>
      <c r="EN141" s="168">
        <f t="shared" ca="1" si="221"/>
        <v>1</v>
      </c>
      <c r="EO141" s="168">
        <f t="shared" ca="1" si="221"/>
        <v>0</v>
      </c>
      <c r="EP141" s="168">
        <f t="shared" ca="1" si="221"/>
        <v>0</v>
      </c>
      <c r="EQ141" s="168">
        <f t="shared" ca="1" si="221"/>
        <v>0</v>
      </c>
      <c r="ER141" s="168">
        <f t="shared" ca="1" si="221"/>
        <v>0</v>
      </c>
      <c r="ES141" s="168">
        <f t="shared" ca="1" si="221"/>
        <v>0</v>
      </c>
      <c r="ET141" s="168">
        <f t="shared" ca="1" si="221"/>
        <v>0</v>
      </c>
      <c r="EU141" s="168">
        <f t="shared" ca="1" si="221"/>
        <v>0</v>
      </c>
      <c r="EV141" s="168">
        <f t="shared" ca="1" si="221"/>
        <v>0</v>
      </c>
      <c r="EW141" s="168">
        <f t="shared" ca="1" si="221"/>
        <v>0</v>
      </c>
      <c r="EX141" s="168">
        <f t="shared" ca="1" si="221"/>
        <v>0</v>
      </c>
      <c r="EY141" s="166" cm="1">
        <f t="array" aca="1" ref="EY141" ca="1">INDEX(i.rev,$K141,EY$15)</f>
        <v>0</v>
      </c>
      <c r="EZ141" s="168">
        <f t="shared" ca="1" si="221"/>
        <v>0</v>
      </c>
      <c r="FA141" s="166" cm="1">
        <f t="array" aca="1" ref="FA141" ca="1">INDEX(i.rev,$K141,FA$15)</f>
        <v>1</v>
      </c>
      <c r="FB141" s="168">
        <f t="shared" ca="1" si="221"/>
        <v>0</v>
      </c>
      <c r="FC141" s="168">
        <f t="shared" ca="1" si="221"/>
        <v>0</v>
      </c>
      <c r="FD141" s="168">
        <f t="shared" ca="1" si="221"/>
        <v>0</v>
      </c>
      <c r="FE141" s="168">
        <f t="shared" ca="1" si="221"/>
        <v>0</v>
      </c>
      <c r="FF141" s="168">
        <f t="shared" ca="1" si="221"/>
        <v>0</v>
      </c>
      <c r="FG141" s="168">
        <f t="shared" ca="1" si="221"/>
        <v>0</v>
      </c>
      <c r="FH141" s="168">
        <f t="shared" ca="1" si="221"/>
        <v>0</v>
      </c>
      <c r="FI141" s="10"/>
      <c r="FJ141" s="168" t="str">
        <f t="shared" ca="1" si="221"/>
        <v>-</v>
      </c>
      <c r="FK141" s="168" t="str">
        <f t="shared" ca="1" si="221"/>
        <v>-</v>
      </c>
      <c r="FL141" s="168" t="str">
        <f t="shared" ca="1" si="221"/>
        <v>-</v>
      </c>
      <c r="FM141" s="168" t="str">
        <f t="shared" ca="1" si="221"/>
        <v>-</v>
      </c>
      <c r="FN141" s="168" t="str">
        <f t="shared" ca="1" si="222"/>
        <v>-</v>
      </c>
      <c r="FO141" s="166" t="b">
        <f t="shared" si="223"/>
        <v>0</v>
      </c>
      <c r="FP141" s="166" t="b">
        <f t="shared" si="223"/>
        <v>0</v>
      </c>
      <c r="FQ141" s="166" t="b">
        <f t="shared" si="223"/>
        <v>1</v>
      </c>
      <c r="FR141" s="168">
        <f t="shared" ca="1" si="221"/>
        <v>0</v>
      </c>
      <c r="FS141" s="166">
        <f t="shared" ca="1" si="224"/>
        <v>1</v>
      </c>
      <c r="FT141" s="166">
        <f t="shared" ca="1" si="224"/>
        <v>1</v>
      </c>
      <c r="FU141" s="168" t="str">
        <f t="shared" ca="1" si="221"/>
        <v>-</v>
      </c>
      <c r="FV141" s="168" t="str">
        <f t="shared" ca="1" si="221"/>
        <v>-</v>
      </c>
      <c r="FW141" s="168" t="str">
        <f t="shared" ca="1" si="221"/>
        <v>-</v>
      </c>
      <c r="FX141" s="168" t="str">
        <f t="shared" ca="1" si="221"/>
        <v>-</v>
      </c>
      <c r="FY141" s="168" t="str">
        <f t="shared" ca="1" si="221"/>
        <v>-</v>
      </c>
      <c r="FZ141" s="168" t="str">
        <f t="shared" ca="1" si="221"/>
        <v>-</v>
      </c>
      <c r="GA141" s="168" t="str">
        <f t="shared" ca="1" si="221"/>
        <v>-</v>
      </c>
      <c r="GB141" s="168" t="str">
        <f t="shared" ca="1" si="221"/>
        <v>-</v>
      </c>
      <c r="GC141" s="168" t="str">
        <f t="shared" ca="1" si="221"/>
        <v>-</v>
      </c>
      <c r="GD141" s="168" t="b">
        <f t="shared" ca="1" si="221"/>
        <v>1</v>
      </c>
      <c r="GE141" s="168" t="str">
        <f t="shared" ca="1" si="221"/>
        <v>-</v>
      </c>
      <c r="GF141" s="168" t="str">
        <f t="shared" ca="1" si="221"/>
        <v>-</v>
      </c>
      <c r="GG141" s="168" t="str">
        <f t="shared" ca="1" si="221"/>
        <v>-</v>
      </c>
      <c r="GH141" s="168" t="str">
        <f t="shared" ca="1" si="226"/>
        <v>-</v>
      </c>
      <c r="GI141" s="168" t="str">
        <f t="shared" ca="1" si="226"/>
        <v>-</v>
      </c>
      <c r="GJ141" s="168" t="str">
        <f t="shared" ca="1" si="228"/>
        <v>-</v>
      </c>
      <c r="GK141" s="168" t="str">
        <f t="shared" ca="1" si="228"/>
        <v>-</v>
      </c>
      <c r="GL141" s="168" t="str">
        <f t="shared" ca="1" si="228"/>
        <v>-</v>
      </c>
      <c r="GM141" s="168" t="str">
        <f t="shared" ca="1" si="228"/>
        <v>-</v>
      </c>
      <c r="GN141" s="168" t="str">
        <f t="shared" ca="1" si="228"/>
        <v>-</v>
      </c>
      <c r="GO141" s="168" t="str">
        <f t="shared" ca="1" si="228"/>
        <v>-</v>
      </c>
      <c r="GP141" s="168" t="str">
        <f t="shared" ca="1" si="228"/>
        <v>-</v>
      </c>
      <c r="GQ141" s="168" t="str">
        <f t="shared" ca="1" si="228"/>
        <v>-</v>
      </c>
      <c r="GR141" s="168" t="str">
        <f t="shared" ca="1" si="228"/>
        <v>-</v>
      </c>
      <c r="GS141" s="168">
        <f t="shared" ca="1" si="228"/>
        <v>500</v>
      </c>
      <c r="GT141" s="168">
        <f t="shared" ca="1" si="228"/>
        <v>500</v>
      </c>
      <c r="GU141" s="168" t="str">
        <f t="shared" ca="1" si="228"/>
        <v>-</v>
      </c>
      <c r="GV141" s="168" t="str">
        <f t="shared" ca="1" si="228"/>
        <v>-</v>
      </c>
      <c r="GW141" s="168" t="str">
        <f t="shared" ca="1" si="228"/>
        <v>-</v>
      </c>
      <c r="GX141" s="168" t="str">
        <f t="shared" ca="1" si="228"/>
        <v>-</v>
      </c>
      <c r="GY141" s="168" t="str">
        <f t="shared" ca="1" si="228"/>
        <v>-</v>
      </c>
      <c r="GZ141" s="168" t="str">
        <f t="shared" ref="GZ141:IO141" ca="1" si="425">OFFSET(GZ$5,$B141,0)</f>
        <v>-</v>
      </c>
      <c r="HA141" s="168" t="str">
        <f t="shared" ca="1" si="425"/>
        <v>-</v>
      </c>
      <c r="HB141" s="168" t="str">
        <f t="shared" ca="1" si="425"/>
        <v>-</v>
      </c>
      <c r="HC141" s="168" t="str">
        <f t="shared" ca="1" si="425"/>
        <v>-</v>
      </c>
      <c r="HD141" s="168" t="str">
        <f t="shared" ca="1" si="425"/>
        <v>-</v>
      </c>
      <c r="HE141" s="168" t="str">
        <f t="shared" ca="1" si="425"/>
        <v>-</v>
      </c>
      <c r="HF141" s="168" t="str">
        <f t="shared" ca="1" si="425"/>
        <v>-</v>
      </c>
      <c r="HG141" s="168" t="str">
        <f t="shared" ca="1" si="425"/>
        <v>-</v>
      </c>
      <c r="HH141" s="168" t="str">
        <f t="shared" ca="1" si="425"/>
        <v>-</v>
      </c>
      <c r="HI141" s="168" t="str">
        <f t="shared" ca="1" si="425"/>
        <v>-</v>
      </c>
      <c r="HJ141" s="168" t="str">
        <f t="shared" ca="1" si="425"/>
        <v>-</v>
      </c>
      <c r="HK141" s="168" t="str">
        <f t="shared" ca="1" si="425"/>
        <v>-</v>
      </c>
      <c r="HL141" s="168" t="str">
        <f t="shared" ca="1" si="425"/>
        <v>-</v>
      </c>
      <c r="HM141" s="168" t="str">
        <f t="shared" ca="1" si="425"/>
        <v>-</v>
      </c>
      <c r="HN141" s="168" t="str">
        <f t="shared" ca="1" si="425"/>
        <v>-</v>
      </c>
      <c r="HO141" s="168" t="str">
        <f t="shared" ca="1" si="425"/>
        <v>-</v>
      </c>
      <c r="HP141" s="168" t="str">
        <f t="shared" ca="1" si="425"/>
        <v>-</v>
      </c>
      <c r="HQ141" s="168" t="str">
        <f t="shared" ca="1" si="425"/>
        <v>-</v>
      </c>
      <c r="HR141" s="168" t="str">
        <f t="shared" ca="1" si="425"/>
        <v>-</v>
      </c>
      <c r="HS141" s="168" t="str">
        <f t="shared" ca="1" si="425"/>
        <v>-</v>
      </c>
      <c r="HT141" s="168" t="str">
        <f t="shared" ca="1" si="425"/>
        <v>-</v>
      </c>
      <c r="HU141" s="168" t="str">
        <f t="shared" ca="1" si="425"/>
        <v>-</v>
      </c>
      <c r="HV141" s="168" t="str">
        <f t="shared" ca="1" si="425"/>
        <v>-</v>
      </c>
      <c r="HW141" s="168" t="str">
        <f t="shared" ca="1" si="425"/>
        <v>-</v>
      </c>
      <c r="HX141" s="168" t="str">
        <f t="shared" ca="1" si="425"/>
        <v>-</v>
      </c>
      <c r="HY141" s="168" t="str">
        <f t="shared" ca="1" si="425"/>
        <v>-</v>
      </c>
      <c r="HZ141" s="168" t="str">
        <f t="shared" ca="1" si="425"/>
        <v>-</v>
      </c>
      <c r="IA141" s="168" t="str">
        <f t="shared" ca="1" si="425"/>
        <v>-</v>
      </c>
      <c r="IB141" s="168" t="str">
        <f t="shared" ca="1" si="425"/>
        <v>-</v>
      </c>
      <c r="IC141" s="168" t="str">
        <f t="shared" ca="1" si="425"/>
        <v>-</v>
      </c>
      <c r="ID141" s="168" t="str">
        <f t="shared" ca="1" si="425"/>
        <v>-</v>
      </c>
      <c r="IE141" s="168" t="str">
        <f t="shared" ca="1" si="425"/>
        <v>-</v>
      </c>
      <c r="IF141" s="168" t="str">
        <f t="shared" ca="1" si="425"/>
        <v>-</v>
      </c>
      <c r="IG141" s="168" t="str">
        <f t="shared" ca="1" si="425"/>
        <v>-</v>
      </c>
      <c r="IH141" s="168" t="str">
        <f t="shared" ca="1" si="425"/>
        <v>-</v>
      </c>
      <c r="II141" s="168" t="str">
        <f t="shared" ca="1" si="425"/>
        <v>-</v>
      </c>
      <c r="IJ141" s="168" t="str">
        <f t="shared" ca="1" si="425"/>
        <v>-</v>
      </c>
      <c r="IK141" s="168" t="str">
        <f t="shared" ca="1" si="425"/>
        <v>-</v>
      </c>
      <c r="IL141" s="168" t="str">
        <f t="shared" ca="1" si="425"/>
        <v>-</v>
      </c>
      <c r="IM141" s="168" t="str">
        <f t="shared" ca="1" si="425"/>
        <v>-</v>
      </c>
      <c r="IN141" s="168" t="str">
        <f t="shared" ca="1" si="425"/>
        <v>-</v>
      </c>
      <c r="IO141" s="168" t="str">
        <f t="shared" ca="1" si="425"/>
        <v>-</v>
      </c>
      <c r="IP141" s="168" t="str">
        <f t="shared" ca="1" si="228"/>
        <v>-</v>
      </c>
      <c r="IQ141" s="168" t="str">
        <f t="shared" ca="1" si="228"/>
        <v>-</v>
      </c>
      <c r="IR141" s="168" t="str">
        <f t="shared" ca="1" si="228"/>
        <v>-</v>
      </c>
      <c r="IS141" s="168" t="str">
        <f t="shared" ca="1" si="228"/>
        <v>-</v>
      </c>
      <c r="IT141" s="168" t="str">
        <f t="shared" ca="1" si="228"/>
        <v>-</v>
      </c>
      <c r="IU141" s="168" t="str">
        <f t="shared" ca="1" si="228"/>
        <v>-</v>
      </c>
      <c r="IV141" s="168" t="str">
        <f t="shared" ca="1" si="228"/>
        <v>-</v>
      </c>
      <c r="IW141" s="168" t="str">
        <f t="shared" ca="1" si="228"/>
        <v>-</v>
      </c>
      <c r="IX141" s="168" t="str">
        <f t="shared" ca="1" si="228"/>
        <v>-</v>
      </c>
      <c r="IY141" s="168" t="str">
        <f t="shared" ca="1" si="228"/>
        <v>-</v>
      </c>
      <c r="IZ141" s="10"/>
      <c r="JA141" s="166">
        <f t="shared" ca="1" si="229"/>
        <v>4.4999999999999998E-2</v>
      </c>
      <c r="JB141" s="166">
        <f t="shared" ca="1" si="230"/>
        <v>4.4999999999999998E-2</v>
      </c>
      <c r="JC141" s="168">
        <f t="shared" ca="1" si="231"/>
        <v>1</v>
      </c>
      <c r="JD141" s="168">
        <f t="shared" ca="1" si="231"/>
        <v>0</v>
      </c>
      <c r="JE141" s="168">
        <f t="shared" ca="1" si="231"/>
        <v>1</v>
      </c>
      <c r="JF141" s="168">
        <f t="shared" ca="1" si="231"/>
        <v>1</v>
      </c>
      <c r="JG141" s="168">
        <f t="shared" ca="1" si="231"/>
        <v>0</v>
      </c>
      <c r="JH141" s="168">
        <f t="shared" ca="1" si="231"/>
        <v>70</v>
      </c>
      <c r="JI141" s="168">
        <f t="shared" ca="1" si="231"/>
        <v>50</v>
      </c>
      <c r="JJ141" s="168">
        <f t="shared" ca="1" si="231"/>
        <v>70</v>
      </c>
      <c r="JK141" s="168">
        <f t="shared" ca="1" si="231"/>
        <v>50</v>
      </c>
      <c r="JL141" s="166">
        <f t="shared" ca="1" si="299"/>
        <v>1</v>
      </c>
      <c r="JM141" s="166">
        <f t="shared" ca="1" si="300"/>
        <v>1</v>
      </c>
      <c r="JN141" s="166">
        <f t="shared" ca="1" si="301"/>
        <v>1</v>
      </c>
      <c r="JO141" s="166">
        <f t="shared" ca="1" si="232"/>
        <v>1</v>
      </c>
      <c r="JP141" s="166">
        <f t="shared" ca="1" si="232"/>
        <v>1</v>
      </c>
      <c r="JQ141" s="168">
        <f t="shared" ca="1" si="231"/>
        <v>1</v>
      </c>
      <c r="JR141" s="10"/>
      <c r="JS141" s="168">
        <f t="shared" ca="1" si="231"/>
        <v>1</v>
      </c>
      <c r="JT141" s="166">
        <f t="shared" ca="1" si="233"/>
        <v>1</v>
      </c>
      <c r="JU141" s="168">
        <f t="shared" ca="1" si="231"/>
        <v>1</v>
      </c>
      <c r="JV141" s="168">
        <f t="shared" ca="1" si="231"/>
        <v>1</v>
      </c>
      <c r="JW141" s="168">
        <f t="shared" ca="1" si="231"/>
        <v>1</v>
      </c>
      <c r="JX141" s="168">
        <f t="shared" ca="1" si="231"/>
        <v>1</v>
      </c>
      <c r="JY141" s="168">
        <f t="shared" ca="1" si="231"/>
        <v>1</v>
      </c>
      <c r="JZ141" s="168">
        <f t="shared" ca="1" si="231"/>
        <v>1</v>
      </c>
      <c r="KA141" s="166">
        <f t="shared" ca="1" si="234"/>
        <v>1</v>
      </c>
      <c r="KB141" s="166">
        <f t="shared" ca="1" si="235"/>
        <v>1</v>
      </c>
      <c r="KC141" s="166">
        <f t="shared" ca="1" si="236"/>
        <v>1</v>
      </c>
      <c r="KD141" s="166" t="str">
        <f t="shared" ca="1" si="237"/>
        <v>-</v>
      </c>
      <c r="KE141" s="166" t="str">
        <f t="shared" ca="1" si="238"/>
        <v>-</v>
      </c>
      <c r="KF141" s="166" t="str">
        <f t="shared" ca="1" si="239"/>
        <v>-</v>
      </c>
      <c r="KG141" s="166" t="str">
        <f t="shared" ca="1" si="240"/>
        <v>-</v>
      </c>
      <c r="KH141" s="168">
        <f t="shared" ca="1" si="231"/>
        <v>0</v>
      </c>
      <c r="KI141" s="27">
        <v>0</v>
      </c>
    </row>
    <row r="142" spans="1:295" s="148" customFormat="1" outlineLevel="1">
      <c r="A142" s="126">
        <f t="shared" si="13"/>
        <v>137</v>
      </c>
      <c r="B142" s="126"/>
      <c r="E142" s="148" t="b">
        <v>0</v>
      </c>
      <c r="H142" s="126"/>
      <c r="I142" s="126"/>
      <c r="J142" s="126"/>
      <c r="K142" s="126"/>
      <c r="L142" s="126"/>
      <c r="M142" s="126"/>
      <c r="N142" s="126"/>
      <c r="O142" s="126"/>
      <c r="P142" s="126"/>
      <c r="Q142" s="126"/>
      <c r="R142" s="126"/>
      <c r="S142" s="126"/>
      <c r="T142" s="126"/>
      <c r="U142" s="126"/>
      <c r="V142" s="126"/>
      <c r="W142" s="126"/>
      <c r="X142" s="126"/>
      <c r="Y142" s="126"/>
      <c r="AA142" s="141" t="str">
        <f ca="1">"blank "&amp;TEXT(RAND(),"0.000")</f>
        <v>blank 0.776</v>
      </c>
      <c r="AB142" s="10" t="str">
        <f ca="1">IF(COUNTIF(AA$5:AA142,AA142)=1,"-","Dup")</f>
        <v>-</v>
      </c>
      <c r="AC142" s="10"/>
      <c r="AD142" s="154"/>
      <c r="AE142" s="154"/>
      <c r="AF142" s="154"/>
      <c r="AG142" s="154"/>
      <c r="AH142" s="154"/>
      <c r="AI142" s="154"/>
      <c r="AJ142" s="10"/>
      <c r="AK142" s="154"/>
      <c r="AL142" s="154"/>
      <c r="AM142" s="154"/>
      <c r="AN142" s="154"/>
      <c r="AO142" s="154"/>
      <c r="AP142" s="154"/>
      <c r="AQ142" s="154"/>
      <c r="AR142" s="198"/>
      <c r="AS142" s="198"/>
      <c r="AT142" s="198"/>
      <c r="AU142" s="198"/>
      <c r="AV142" s="198"/>
      <c r="AW142" s="10"/>
      <c r="AX142" s="154"/>
      <c r="AY142" s="154"/>
      <c r="AZ142" s="154"/>
      <c r="BA142" s="154"/>
      <c r="BB142" s="154"/>
      <c r="BC142" s="154"/>
      <c r="BD142" s="154"/>
      <c r="BE142" s="154"/>
      <c r="BF142" s="154"/>
      <c r="BG142" s="154"/>
      <c r="BH142" s="154"/>
      <c r="BI142" s="154"/>
      <c r="BJ142" s="154"/>
      <c r="BK142" s="10"/>
      <c r="BL142" s="154"/>
      <c r="BM142" s="154"/>
      <c r="BN142" s="154"/>
      <c r="BO142" s="154"/>
      <c r="BP142" s="154"/>
      <c r="BQ142" s="154"/>
      <c r="BR142" s="154"/>
      <c r="BS142" s="154"/>
      <c r="BT142" s="154"/>
      <c r="BU142" s="154"/>
      <c r="BV142" s="154"/>
      <c r="BW142" s="154"/>
      <c r="BX142" s="154"/>
      <c r="BY142" s="154"/>
      <c r="BZ142" s="154"/>
      <c r="CA142" s="154"/>
      <c r="CB142" s="154"/>
      <c r="CC142" s="154"/>
      <c r="CD142" s="154"/>
      <c r="CE142" s="154"/>
      <c r="CF142" s="154"/>
      <c r="CG142" s="10"/>
      <c r="CH142" s="154"/>
      <c r="CI142" s="154"/>
      <c r="CJ142" s="154"/>
      <c r="CK142" s="154"/>
      <c r="CL142" s="154"/>
      <c r="CM142" s="154"/>
      <c r="CN142" s="154"/>
      <c r="CO142" s="154"/>
      <c r="CP142" s="154"/>
      <c r="CQ142" s="154"/>
      <c r="CR142" s="154"/>
      <c r="CS142" s="154"/>
      <c r="CT142" s="154"/>
      <c r="CU142" s="154"/>
      <c r="CV142" s="154"/>
      <c r="CW142" s="154"/>
      <c r="CX142" s="154"/>
      <c r="CY142" s="154"/>
      <c r="CZ142" s="154"/>
      <c r="DA142" s="154"/>
      <c r="DB142" s="154"/>
      <c r="DC142" s="154"/>
      <c r="DD142" s="154"/>
      <c r="DE142" s="154"/>
      <c r="DF142" s="154"/>
      <c r="DG142" s="154"/>
      <c r="DH142" s="154"/>
      <c r="DI142" s="154"/>
      <c r="DJ142" s="154"/>
      <c r="DK142" s="154"/>
      <c r="DL142" s="154"/>
      <c r="DM142" s="154"/>
      <c r="DN142" s="154"/>
      <c r="DO142" s="154"/>
      <c r="DP142" s="154"/>
      <c r="DQ142" s="154"/>
      <c r="DR142" s="154"/>
      <c r="DS142" s="154"/>
      <c r="DT142" s="154"/>
      <c r="DU142" s="154"/>
      <c r="DV142" s="154"/>
      <c r="DW142" s="154"/>
      <c r="DX142" s="10"/>
      <c r="DY142" s="154"/>
      <c r="DZ142" s="154"/>
      <c r="EA142" s="154"/>
      <c r="EB142" s="154"/>
      <c r="EC142" s="154"/>
      <c r="ED142" s="154"/>
      <c r="EE142" s="154"/>
      <c r="EF142" s="154"/>
      <c r="EG142" s="154"/>
      <c r="EH142" s="154"/>
      <c r="EI142" s="154"/>
      <c r="EJ142" s="154"/>
      <c r="EK142" s="154"/>
      <c r="EL142" s="154"/>
      <c r="EM142" s="154"/>
      <c r="EN142" s="154"/>
      <c r="EO142" s="154"/>
      <c r="EP142" s="154"/>
      <c r="EQ142" s="154"/>
      <c r="ER142" s="154"/>
      <c r="ES142" s="154"/>
      <c r="ET142" s="154"/>
      <c r="EU142" s="154"/>
      <c r="EV142" s="154"/>
      <c r="EW142" s="154"/>
      <c r="EX142" s="154"/>
      <c r="EY142" s="154"/>
      <c r="EZ142" s="154"/>
      <c r="FA142" s="154"/>
      <c r="FB142" s="154"/>
      <c r="FC142" s="154"/>
      <c r="FD142" s="154"/>
      <c r="FE142" s="154"/>
      <c r="FF142" s="154"/>
      <c r="FG142" s="154"/>
      <c r="FH142" s="154"/>
      <c r="FI142" s="10"/>
      <c r="FJ142" s="154"/>
      <c r="FK142" s="154"/>
      <c r="FL142" s="154"/>
      <c r="FM142" s="154"/>
      <c r="FN142" s="154"/>
      <c r="FO142" s="154"/>
      <c r="FP142" s="154"/>
      <c r="FQ142" s="154"/>
      <c r="FR142" s="154"/>
      <c r="FS142" s="154"/>
      <c r="FT142" s="154"/>
      <c r="FU142" s="154"/>
      <c r="FV142" s="154"/>
      <c r="FW142" s="154"/>
      <c r="FX142" s="154"/>
      <c r="FY142" s="154"/>
      <c r="FZ142" s="154"/>
      <c r="GA142" s="154"/>
      <c r="GB142" s="154"/>
      <c r="GC142" s="154"/>
      <c r="GD142" s="154"/>
      <c r="GE142" s="154"/>
      <c r="GF142" s="154"/>
      <c r="GG142" s="154"/>
      <c r="GH142" s="154"/>
      <c r="GI142" s="154"/>
      <c r="GJ142" s="154"/>
      <c r="GK142" s="154"/>
      <c r="GL142" s="154"/>
      <c r="GM142" s="154"/>
      <c r="GN142" s="154"/>
      <c r="GO142" s="154"/>
      <c r="GP142" s="154"/>
      <c r="GQ142" s="154"/>
      <c r="GR142" s="154"/>
      <c r="GS142" s="154"/>
      <c r="GT142" s="154"/>
      <c r="GU142" s="154"/>
      <c r="GV142" s="154"/>
      <c r="GW142" s="154"/>
      <c r="GX142" s="154"/>
      <c r="GY142" s="154"/>
      <c r="GZ142" s="154"/>
      <c r="HA142" s="154"/>
      <c r="HB142" s="154"/>
      <c r="HC142" s="154"/>
      <c r="HD142" s="154"/>
      <c r="HE142" s="154"/>
      <c r="HF142" s="154"/>
      <c r="HG142" s="154"/>
      <c r="HH142" s="154"/>
      <c r="HI142" s="154"/>
      <c r="HJ142" s="154"/>
      <c r="HK142" s="154"/>
      <c r="HL142" s="154"/>
      <c r="HM142" s="154"/>
      <c r="HN142" s="154"/>
      <c r="HO142" s="154"/>
      <c r="HP142" s="154"/>
      <c r="HQ142" s="154"/>
      <c r="HR142" s="154"/>
      <c r="HS142" s="154"/>
      <c r="HT142" s="154"/>
      <c r="HU142" s="154"/>
      <c r="HV142" s="154"/>
      <c r="HW142" s="154"/>
      <c r="HX142" s="154"/>
      <c r="HY142" s="154"/>
      <c r="HZ142" s="154"/>
      <c r="IA142" s="154"/>
      <c r="IB142" s="154"/>
      <c r="IC142" s="154"/>
      <c r="ID142" s="154"/>
      <c r="IE142" s="154"/>
      <c r="IF142" s="154"/>
      <c r="IG142" s="154"/>
      <c r="IH142" s="154"/>
      <c r="II142" s="154"/>
      <c r="IJ142" s="154"/>
      <c r="IK142" s="154"/>
      <c r="IL142" s="154"/>
      <c r="IM142" s="154"/>
      <c r="IN142" s="154"/>
      <c r="IO142" s="154"/>
      <c r="IP142" s="154"/>
      <c r="IQ142" s="154"/>
      <c r="IR142" s="154"/>
      <c r="IS142" s="154"/>
      <c r="IT142" s="154"/>
      <c r="IU142" s="154"/>
      <c r="IV142" s="154"/>
      <c r="IW142" s="154"/>
      <c r="IX142" s="154"/>
      <c r="IY142" s="154"/>
      <c r="IZ142" s="10"/>
      <c r="JA142" s="154"/>
      <c r="JB142" s="154"/>
      <c r="JC142" s="154"/>
      <c r="JD142" s="154"/>
      <c r="JE142" s="154"/>
      <c r="JF142" s="154"/>
      <c r="JG142" s="154"/>
      <c r="JH142" s="154"/>
      <c r="JI142" s="154"/>
      <c r="JJ142" s="154"/>
      <c r="JK142" s="154"/>
      <c r="JL142" s="154"/>
      <c r="JM142" s="154"/>
      <c r="JN142" s="154"/>
      <c r="JO142" s="154"/>
      <c r="JP142" s="154"/>
      <c r="JQ142" s="154"/>
      <c r="JR142" s="10"/>
      <c r="JS142" s="154"/>
      <c r="JT142" s="154"/>
      <c r="JU142" s="154"/>
      <c r="JV142" s="154"/>
      <c r="JW142" s="154"/>
      <c r="JX142" s="154"/>
      <c r="JY142" s="154"/>
      <c r="JZ142" s="154"/>
      <c r="KA142" s="154"/>
      <c r="KB142" s="154"/>
      <c r="KC142" s="154"/>
      <c r="KD142" s="154"/>
      <c r="KE142" s="154"/>
      <c r="KF142" s="154"/>
      <c r="KG142" s="154"/>
      <c r="KH142" s="154"/>
      <c r="KI142" s="27">
        <v>0</v>
      </c>
    </row>
    <row r="143" spans="1:295" s="148" customFormat="1">
      <c r="A143" s="126">
        <f>ROW(A143)-5</f>
        <v>138</v>
      </c>
      <c r="B143" s="126"/>
      <c r="E143" s="148" t="b">
        <v>0</v>
      </c>
      <c r="F143" s="128"/>
      <c r="G143" s="125" t="s">
        <v>917</v>
      </c>
      <c r="H143" s="148">
        <v>1</v>
      </c>
      <c r="I143" s="148">
        <v>1</v>
      </c>
      <c r="J143" s="148">
        <v>1</v>
      </c>
      <c r="K143" s="148">
        <v>1</v>
      </c>
      <c r="L143" s="148">
        <v>1</v>
      </c>
      <c r="M143" s="148">
        <v>1</v>
      </c>
      <c r="N143" s="148">
        <v>1</v>
      </c>
      <c r="O143" s="148">
        <v>1</v>
      </c>
      <c r="P143" s="148">
        <v>1</v>
      </c>
      <c r="Q143" s="148">
        <v>1</v>
      </c>
      <c r="R143" s="148">
        <v>1</v>
      </c>
      <c r="S143" s="148">
        <v>1</v>
      </c>
      <c r="T143" s="148">
        <v>1</v>
      </c>
      <c r="U143" s="148">
        <v>1</v>
      </c>
      <c r="V143" s="148">
        <v>1</v>
      </c>
      <c r="W143" s="148">
        <v>1</v>
      </c>
      <c r="X143" s="148">
        <v>1</v>
      </c>
      <c r="Y143" s="148">
        <v>1</v>
      </c>
      <c r="Z143" s="148">
        <v>0</v>
      </c>
      <c r="AA143" s="139" t="s">
        <v>1597</v>
      </c>
      <c r="AB143" s="10" t="str">
        <f ca="1">IF(COUNTIF(AA$5:AA143,AA143)=1,"-","Dup")</f>
        <v>-</v>
      </c>
      <c r="AC143" s="10"/>
      <c r="AD143" s="154"/>
      <c r="AE143" s="154"/>
      <c r="AF143" s="154"/>
      <c r="AG143" s="154"/>
      <c r="AH143" s="154"/>
      <c r="AI143" s="154"/>
      <c r="AJ143" s="10"/>
      <c r="AK143" s="154"/>
      <c r="AL143" s="154"/>
      <c r="AM143" s="154"/>
      <c r="AN143" s="154"/>
      <c r="AO143" s="154"/>
      <c r="AP143" s="154"/>
      <c r="AQ143" s="154"/>
      <c r="AR143" s="198"/>
      <c r="AS143" s="198"/>
      <c r="AT143" s="198"/>
      <c r="AU143" s="198"/>
      <c r="AV143" s="198"/>
      <c r="AW143" s="10"/>
      <c r="AX143" s="154"/>
      <c r="AY143" s="154"/>
      <c r="AZ143" s="154"/>
      <c r="BA143" s="154"/>
      <c r="BB143" s="154"/>
      <c r="BC143" s="154"/>
      <c r="BD143" s="154"/>
      <c r="BE143" s="154"/>
      <c r="BF143" s="154"/>
      <c r="BG143" s="154"/>
      <c r="BH143" s="154"/>
      <c r="BI143" s="154"/>
      <c r="BJ143" s="154"/>
      <c r="BK143" s="10"/>
      <c r="BL143" s="154"/>
      <c r="BM143" s="154"/>
      <c r="BN143" s="154"/>
      <c r="BO143" s="154"/>
      <c r="BP143" s="154"/>
      <c r="BQ143" s="154"/>
      <c r="BR143" s="154"/>
      <c r="BS143" s="154"/>
      <c r="BT143" s="154"/>
      <c r="BU143" s="154"/>
      <c r="BV143" s="154"/>
      <c r="BW143" s="154"/>
      <c r="BX143" s="154"/>
      <c r="BY143" s="154"/>
      <c r="BZ143" s="154"/>
      <c r="CA143" s="154"/>
      <c r="CB143" s="154"/>
      <c r="CC143" s="154"/>
      <c r="CD143" s="154"/>
      <c r="CE143" s="154"/>
      <c r="CF143" s="154"/>
      <c r="CG143" s="10"/>
      <c r="CH143" s="154"/>
      <c r="CI143" s="154"/>
      <c r="CJ143" s="154"/>
      <c r="CK143" s="154"/>
      <c r="CL143" s="154"/>
      <c r="CM143" s="154"/>
      <c r="CN143" s="154"/>
      <c r="CO143" s="154"/>
      <c r="CP143" s="154"/>
      <c r="CQ143" s="154"/>
      <c r="CR143" s="154"/>
      <c r="CS143" s="154"/>
      <c r="CT143" s="154"/>
      <c r="CU143" s="154"/>
      <c r="CV143" s="154"/>
      <c r="CW143" s="154"/>
      <c r="CX143" s="154"/>
      <c r="CY143" s="154"/>
      <c r="CZ143" s="154"/>
      <c r="DA143" s="154"/>
      <c r="DB143" s="154"/>
      <c r="DC143" s="154"/>
      <c r="DD143" s="154"/>
      <c r="DE143" s="154"/>
      <c r="DF143" s="154"/>
      <c r="DG143" s="154"/>
      <c r="DH143" s="154"/>
      <c r="DI143" s="154"/>
      <c r="DJ143" s="154"/>
      <c r="DK143" s="154"/>
      <c r="DL143" s="154"/>
      <c r="DM143" s="154"/>
      <c r="DN143" s="154"/>
      <c r="DO143" s="154"/>
      <c r="DP143" s="154"/>
      <c r="DQ143" s="154"/>
      <c r="DR143" s="154"/>
      <c r="DS143" s="154"/>
      <c r="DT143" s="154"/>
      <c r="DU143" s="154"/>
      <c r="DV143" s="154"/>
      <c r="DW143" s="154"/>
      <c r="DX143" s="10"/>
      <c r="DY143" s="154"/>
      <c r="DZ143" s="154"/>
      <c r="EA143" s="154"/>
      <c r="EB143" s="154"/>
      <c r="EC143" s="154"/>
      <c r="ED143" s="154"/>
      <c r="EE143" s="154"/>
      <c r="EF143" s="154"/>
      <c r="EG143" s="154"/>
      <c r="EH143" s="154"/>
      <c r="EI143" s="154"/>
      <c r="EJ143" s="154"/>
      <c r="EK143" s="154"/>
      <c r="EL143" s="154"/>
      <c r="EM143" s="154"/>
      <c r="EN143" s="154"/>
      <c r="EO143" s="154"/>
      <c r="EP143" s="154"/>
      <c r="EQ143" s="154"/>
      <c r="ER143" s="154"/>
      <c r="ES143" s="154"/>
      <c r="ET143" s="154"/>
      <c r="EU143" s="154"/>
      <c r="EV143" s="154"/>
      <c r="EW143" s="154"/>
      <c r="EX143" s="154"/>
      <c r="EY143" s="154"/>
      <c r="EZ143" s="154"/>
      <c r="FA143" s="154"/>
      <c r="FB143" s="154"/>
      <c r="FC143" s="154"/>
      <c r="FD143" s="154"/>
      <c r="FE143" s="154"/>
      <c r="FF143" s="154"/>
      <c r="FG143" s="154"/>
      <c r="FH143" s="154"/>
      <c r="FI143" s="10"/>
      <c r="FJ143" s="154"/>
      <c r="FK143" s="154"/>
      <c r="FL143" s="154"/>
      <c r="FM143" s="154"/>
      <c r="FN143" s="154"/>
      <c r="FO143" s="154"/>
      <c r="FP143" s="154"/>
      <c r="FQ143" s="154"/>
      <c r="FR143" s="154"/>
      <c r="FS143" s="154"/>
      <c r="FT143" s="154"/>
      <c r="FU143" s="154"/>
      <c r="FV143" s="154"/>
      <c r="FW143" s="154"/>
      <c r="FX143" s="154"/>
      <c r="FY143" s="154"/>
      <c r="FZ143" s="154"/>
      <c r="GA143" s="154"/>
      <c r="GB143" s="154"/>
      <c r="GC143" s="154"/>
      <c r="GD143" s="154"/>
      <c r="GE143" s="154"/>
      <c r="GF143" s="154"/>
      <c r="GG143" s="154"/>
      <c r="GH143" s="154"/>
      <c r="GI143" s="154"/>
      <c r="GJ143" s="154"/>
      <c r="GK143" s="154"/>
      <c r="GL143" s="154"/>
      <c r="GM143" s="154"/>
      <c r="GN143" s="154"/>
      <c r="GO143" s="154"/>
      <c r="GP143" s="154"/>
      <c r="GQ143" s="154"/>
      <c r="GR143" s="154"/>
      <c r="GS143" s="154"/>
      <c r="GT143" s="154"/>
      <c r="GU143" s="154"/>
      <c r="GV143" s="154"/>
      <c r="GW143" s="154"/>
      <c r="GX143" s="154"/>
      <c r="GY143" s="154"/>
      <c r="GZ143" s="154"/>
      <c r="HA143" s="154"/>
      <c r="HB143" s="154"/>
      <c r="HC143" s="154"/>
      <c r="HD143" s="154"/>
      <c r="HE143" s="154"/>
      <c r="HF143" s="154"/>
      <c r="HG143" s="154"/>
      <c r="HH143" s="154"/>
      <c r="HI143" s="154"/>
      <c r="HJ143" s="154"/>
      <c r="HK143" s="154"/>
      <c r="HL143" s="154"/>
      <c r="HM143" s="154"/>
      <c r="HN143" s="154"/>
      <c r="HO143" s="154"/>
      <c r="HP143" s="154"/>
      <c r="HQ143" s="154"/>
      <c r="HR143" s="154"/>
      <c r="HS143" s="154"/>
      <c r="HT143" s="154"/>
      <c r="HU143" s="154"/>
      <c r="HV143" s="154"/>
      <c r="HW143" s="154"/>
      <c r="HX143" s="154"/>
      <c r="HY143" s="154"/>
      <c r="HZ143" s="154"/>
      <c r="IA143" s="154"/>
      <c r="IB143" s="154"/>
      <c r="IC143" s="154"/>
      <c r="ID143" s="154"/>
      <c r="IE143" s="154"/>
      <c r="IF143" s="154"/>
      <c r="IG143" s="154"/>
      <c r="IH143" s="154"/>
      <c r="II143" s="154"/>
      <c r="IJ143" s="154"/>
      <c r="IK143" s="154"/>
      <c r="IL143" s="154"/>
      <c r="IM143" s="154"/>
      <c r="IN143" s="154"/>
      <c r="IO143" s="154"/>
      <c r="IP143" s="154"/>
      <c r="IQ143" s="154"/>
      <c r="IR143" s="154"/>
      <c r="IS143" s="154"/>
      <c r="IT143" s="154"/>
      <c r="IU143" s="154"/>
      <c r="IV143" s="154"/>
      <c r="IW143" s="154"/>
      <c r="IX143" s="154"/>
      <c r="IY143" s="154"/>
      <c r="IZ143" s="10"/>
      <c r="JA143" s="154"/>
      <c r="JB143" s="154"/>
      <c r="JC143" s="154"/>
      <c r="JD143" s="154"/>
      <c r="JE143" s="154"/>
      <c r="JF143" s="154"/>
      <c r="JG143" s="154"/>
      <c r="JH143" s="154"/>
      <c r="JI143" s="154"/>
      <c r="JJ143" s="154"/>
      <c r="JK143" s="154"/>
      <c r="JL143" s="154"/>
      <c r="JM143" s="154"/>
      <c r="JN143" s="154"/>
      <c r="JO143" s="154"/>
      <c r="JP143" s="154"/>
      <c r="JQ143" s="154"/>
      <c r="JR143" s="10"/>
      <c r="JS143" s="154"/>
      <c r="JT143" s="154"/>
      <c r="JU143" s="154"/>
      <c r="JV143" s="154"/>
      <c r="JW143" s="154"/>
      <c r="JX143" s="154"/>
      <c r="JY143" s="154"/>
      <c r="JZ143" s="154"/>
      <c r="KA143" s="154"/>
      <c r="KB143" s="154"/>
      <c r="KC143" s="154"/>
      <c r="KD143" s="154"/>
      <c r="KE143" s="154"/>
      <c r="KF143" s="154"/>
      <c r="KG143" s="154"/>
      <c r="KH143" s="154"/>
      <c r="KI143" s="27">
        <v>0</v>
      </c>
    </row>
    <row r="144" spans="1:295" s="148" customFormat="1" outlineLevel="1">
      <c r="A144" s="126">
        <f>ROW(A144)-5</f>
        <v>139</v>
      </c>
      <c r="B144" s="126"/>
      <c r="E144" s="148" t="b">
        <v>0</v>
      </c>
      <c r="F144" s="128"/>
      <c r="G144" s="125" t="s">
        <v>918</v>
      </c>
      <c r="H144" s="148">
        <v>3</v>
      </c>
      <c r="I144" s="148">
        <v>3</v>
      </c>
      <c r="J144" s="148">
        <v>2</v>
      </c>
      <c r="K144" s="148">
        <v>4</v>
      </c>
      <c r="L144" s="148">
        <v>3</v>
      </c>
      <c r="M144" s="148">
        <v>3</v>
      </c>
      <c r="N144" s="148">
        <v>3</v>
      </c>
      <c r="O144" s="148">
        <v>3</v>
      </c>
      <c r="P144" s="148">
        <v>3</v>
      </c>
      <c r="Q144" s="148">
        <v>3</v>
      </c>
      <c r="R144" s="148">
        <v>3</v>
      </c>
      <c r="S144" s="148">
        <v>3</v>
      </c>
      <c r="T144" s="148">
        <v>3</v>
      </c>
      <c r="U144" s="148">
        <v>4</v>
      </c>
      <c r="V144" s="148">
        <v>3</v>
      </c>
      <c r="W144" s="148">
        <v>4</v>
      </c>
      <c r="X144" s="148">
        <v>3</v>
      </c>
      <c r="Y144" s="148">
        <v>3</v>
      </c>
      <c r="Z144" s="148">
        <v>0</v>
      </c>
      <c r="AA144" s="140" t="str">
        <f t="array" ref="AA144">PRODUCT($H144:$Z144-$H143:$Z143+1)&amp;" "&amp;AA143&amp;" specific pointers"</f>
        <v>612220032 MINROE_test specific pointers</v>
      </c>
      <c r="AB144" s="10" t="str">
        <f ca="1">IF(COUNTIF(AA$5:AA144,AA144)=1,"-","Dup")</f>
        <v>-</v>
      </c>
      <c r="AC144" s="10"/>
      <c r="AD144" s="154"/>
      <c r="AE144" s="154"/>
      <c r="AF144" s="154"/>
      <c r="AG144" s="154"/>
      <c r="AH144" s="154"/>
      <c r="AI144" s="154"/>
      <c r="AJ144" s="10"/>
      <c r="AK144" s="154"/>
      <c r="AL144" s="154"/>
      <c r="AM144" s="154"/>
      <c r="AN144" s="154"/>
      <c r="AO144" s="154"/>
      <c r="AP144" s="154"/>
      <c r="AQ144" s="154"/>
      <c r="AR144" s="198"/>
      <c r="AS144" s="198"/>
      <c r="AT144" s="198"/>
      <c r="AU144" s="198"/>
      <c r="AV144" s="198"/>
      <c r="AW144" s="10"/>
      <c r="AX144" s="154"/>
      <c r="AY144" s="154"/>
      <c r="AZ144" s="154"/>
      <c r="BA144" s="154"/>
      <c r="BB144" s="154"/>
      <c r="BC144" s="161"/>
      <c r="BD144" s="154"/>
      <c r="BE144" s="154"/>
      <c r="BF144" s="154"/>
      <c r="BG144" s="154"/>
      <c r="BH144" s="154"/>
      <c r="BI144" s="154"/>
      <c r="BJ144" s="154"/>
      <c r="BK144" s="10"/>
      <c r="BL144" s="154"/>
      <c r="BM144" s="154"/>
      <c r="BN144" s="154"/>
      <c r="BO144" s="154"/>
      <c r="BP144" s="154"/>
      <c r="BQ144" s="154"/>
      <c r="BR144" s="154"/>
      <c r="BS144" s="154"/>
      <c r="BT144" s="154"/>
      <c r="BU144" s="154"/>
      <c r="BV144" s="154"/>
      <c r="BW144" s="154"/>
      <c r="BX144" s="154"/>
      <c r="BY144" s="154"/>
      <c r="BZ144" s="154"/>
      <c r="CA144" s="154"/>
      <c r="CB144" s="154"/>
      <c r="CC144" s="154"/>
      <c r="CD144" s="154"/>
      <c r="CE144" s="154"/>
      <c r="CF144" s="154"/>
      <c r="CG144" s="10"/>
      <c r="CH144" s="154"/>
      <c r="CI144" s="154"/>
      <c r="CJ144" s="154"/>
      <c r="CK144" s="154"/>
      <c r="CL144" s="154"/>
      <c r="CM144" s="154"/>
      <c r="CN144" s="154"/>
      <c r="CO144" s="154"/>
      <c r="CP144" s="154"/>
      <c r="CQ144" s="154"/>
      <c r="CR144" s="154"/>
      <c r="CS144" s="154"/>
      <c r="CT144" s="154"/>
      <c r="CU144" s="154"/>
      <c r="CV144" s="154"/>
      <c r="CW144" s="154"/>
      <c r="CX144" s="154"/>
      <c r="CY144" s="154"/>
      <c r="CZ144" s="154"/>
      <c r="DA144" s="154"/>
      <c r="DB144" s="154"/>
      <c r="DC144" s="154"/>
      <c r="DD144" s="154"/>
      <c r="DE144" s="154"/>
      <c r="DF144" s="154"/>
      <c r="DG144" s="154"/>
      <c r="DH144" s="154"/>
      <c r="DI144" s="154"/>
      <c r="DJ144" s="154"/>
      <c r="DK144" s="154"/>
      <c r="DL144" s="154"/>
      <c r="DM144" s="154"/>
      <c r="DN144" s="154"/>
      <c r="DO144" s="167"/>
      <c r="DP144" s="167"/>
      <c r="DQ144" s="154"/>
      <c r="DR144" s="154"/>
      <c r="DS144" s="154"/>
      <c r="DT144" s="154"/>
      <c r="DU144" s="154"/>
      <c r="DV144" s="154"/>
      <c r="DW144" s="154"/>
      <c r="DX144" s="10"/>
      <c r="DY144" s="167"/>
      <c r="DZ144" s="154"/>
      <c r="EA144" s="154"/>
      <c r="EB144" s="154"/>
      <c r="EC144" s="154"/>
      <c r="ED144" s="167"/>
      <c r="EE144" s="154"/>
      <c r="EF144" s="154"/>
      <c r="EG144" s="154"/>
      <c r="EH144" s="154"/>
      <c r="EI144" s="154"/>
      <c r="EJ144" s="154"/>
      <c r="EK144" s="154"/>
      <c r="EL144" s="154"/>
      <c r="EM144" s="154"/>
      <c r="EN144" s="154"/>
      <c r="EO144" s="154"/>
      <c r="EP144" s="154"/>
      <c r="EQ144" s="154"/>
      <c r="ER144" s="154"/>
      <c r="ES144" s="154"/>
      <c r="ET144" s="154"/>
      <c r="EU144" s="154"/>
      <c r="EV144" s="154"/>
      <c r="EW144" s="154"/>
      <c r="EX144" s="154"/>
      <c r="EY144" s="154"/>
      <c r="EZ144" s="154"/>
      <c r="FA144" s="154"/>
      <c r="FB144" s="154"/>
      <c r="FC144" s="167"/>
      <c r="FD144" s="167"/>
      <c r="FE144" s="167"/>
      <c r="FF144" s="167"/>
      <c r="FG144" s="167"/>
      <c r="FH144" s="167"/>
      <c r="FI144" s="10"/>
      <c r="FJ144" s="154"/>
      <c r="FK144" s="154"/>
      <c r="FL144" s="154"/>
      <c r="FM144" s="154"/>
      <c r="FN144" s="154"/>
      <c r="FO144" s="167"/>
      <c r="FP144" s="167"/>
      <c r="FQ144" s="167"/>
      <c r="FR144" s="167"/>
      <c r="FS144" s="154"/>
      <c r="FT144" s="154"/>
      <c r="FU144" s="167"/>
      <c r="FV144" s="167"/>
      <c r="FW144" s="167"/>
      <c r="FX144" s="167"/>
      <c r="FY144" s="167"/>
      <c r="FZ144" s="167"/>
      <c r="GA144" s="154"/>
      <c r="GB144" s="154"/>
      <c r="GC144" s="167"/>
      <c r="GD144" s="154"/>
      <c r="GE144" s="154"/>
      <c r="GF144" s="154"/>
      <c r="GG144" s="154"/>
      <c r="GH144" s="154"/>
      <c r="GI144" s="154"/>
      <c r="GJ144" s="167"/>
      <c r="GK144" s="167"/>
      <c r="GL144" s="167"/>
      <c r="GM144" s="167"/>
      <c r="GN144" s="154"/>
      <c r="GO144" s="167"/>
      <c r="GP144" s="154"/>
      <c r="GQ144" s="154"/>
      <c r="GR144" s="154"/>
      <c r="GS144" s="154"/>
      <c r="GT144" s="154"/>
      <c r="GU144" s="154"/>
      <c r="GV144" s="154"/>
      <c r="GW144" s="154"/>
      <c r="GX144" s="154"/>
      <c r="GY144" s="154"/>
      <c r="GZ144" s="154"/>
      <c r="HA144" s="154"/>
      <c r="HB144" s="154"/>
      <c r="HC144" s="154"/>
      <c r="HD144" s="154"/>
      <c r="HE144" s="154"/>
      <c r="HF144" s="154"/>
      <c r="HG144" s="154"/>
      <c r="HH144" s="154"/>
      <c r="HI144" s="154"/>
      <c r="HJ144" s="154"/>
      <c r="HK144" s="154"/>
      <c r="HL144" s="154"/>
      <c r="HM144" s="154"/>
      <c r="HN144" s="154"/>
      <c r="HO144" s="154"/>
      <c r="HP144" s="154"/>
      <c r="HQ144" s="154"/>
      <c r="HR144" s="154"/>
      <c r="HS144" s="154"/>
      <c r="HT144" s="154"/>
      <c r="HU144" s="154"/>
      <c r="HV144" s="154"/>
      <c r="HW144" s="154"/>
      <c r="HX144" s="154"/>
      <c r="HY144" s="154"/>
      <c r="HZ144" s="154"/>
      <c r="IA144" s="154"/>
      <c r="IB144" s="154"/>
      <c r="IC144" s="154"/>
      <c r="ID144" s="154"/>
      <c r="IE144" s="154"/>
      <c r="IF144" s="154"/>
      <c r="IG144" s="154"/>
      <c r="IH144" s="154"/>
      <c r="II144" s="154"/>
      <c r="IJ144" s="154"/>
      <c r="IK144" s="154"/>
      <c r="IL144" s="154"/>
      <c r="IM144" s="154"/>
      <c r="IN144" s="154"/>
      <c r="IO144" s="154"/>
      <c r="IP144" s="154"/>
      <c r="IQ144" s="154"/>
      <c r="IR144" s="154"/>
      <c r="IS144" s="154"/>
      <c r="IT144" s="154"/>
      <c r="IU144" s="154"/>
      <c r="IV144" s="154"/>
      <c r="IW144" s="154"/>
      <c r="IX144" s="154"/>
      <c r="IY144" s="154"/>
      <c r="IZ144" s="10"/>
      <c r="JA144" s="154"/>
      <c r="JB144" s="154"/>
      <c r="JC144" s="154"/>
      <c r="JD144" s="154"/>
      <c r="JE144" s="154"/>
      <c r="JF144" s="154"/>
      <c r="JG144" s="154"/>
      <c r="JH144" s="154"/>
      <c r="JI144" s="154"/>
      <c r="JJ144" s="154"/>
      <c r="JK144" s="154"/>
      <c r="JL144" s="167"/>
      <c r="JM144" s="167"/>
      <c r="JN144" s="167"/>
      <c r="JO144" s="167"/>
      <c r="JP144" s="167"/>
      <c r="JQ144" s="154"/>
      <c r="JR144" s="10"/>
      <c r="JS144" s="154"/>
      <c r="JT144" s="154"/>
      <c r="JU144" s="154"/>
      <c r="JV144" s="154"/>
      <c r="JW144" s="154"/>
      <c r="JX144" s="154"/>
      <c r="JY144" s="154"/>
      <c r="JZ144" s="154"/>
      <c r="KA144" s="154"/>
      <c r="KB144" s="154"/>
      <c r="KC144" s="154"/>
      <c r="KD144" s="154"/>
      <c r="KE144" s="154"/>
      <c r="KF144" s="154"/>
      <c r="KG144" s="154"/>
      <c r="KH144" s="154"/>
      <c r="KI144" s="27">
        <v>0</v>
      </c>
    </row>
    <row r="145" spans="1:295" s="148" customFormat="1" outlineLevel="1">
      <c r="A145" s="126">
        <f t="shared" si="13"/>
        <v>140</v>
      </c>
      <c r="B145" s="126">
        <f>$A$7</f>
        <v>2</v>
      </c>
      <c r="C145" s="148">
        <v>1002</v>
      </c>
      <c r="D145" s="148" t="s">
        <v>884</v>
      </c>
      <c r="E145" s="148" t="b">
        <v>0</v>
      </c>
      <c r="F145" s="148" t="b">
        <v>0</v>
      </c>
      <c r="G145" s="148" t="b">
        <f>E145</f>
        <v>0</v>
      </c>
      <c r="H145" s="32">
        <v>3</v>
      </c>
      <c r="I145" s="32">
        <v>1</v>
      </c>
      <c r="J145" s="32">
        <v>1</v>
      </c>
      <c r="K145" s="32">
        <v>1</v>
      </c>
      <c r="L145" s="32">
        <v>1</v>
      </c>
      <c r="M145" s="32">
        <v>1</v>
      </c>
      <c r="N145" s="32">
        <v>1</v>
      </c>
      <c r="O145" s="32">
        <v>1</v>
      </c>
      <c r="P145" s="32">
        <v>1</v>
      </c>
      <c r="Q145" s="32">
        <v>1</v>
      </c>
      <c r="R145" s="32">
        <v>2</v>
      </c>
      <c r="S145" s="32">
        <v>1</v>
      </c>
      <c r="T145" s="32">
        <v>1</v>
      </c>
      <c r="U145" s="32">
        <v>1</v>
      </c>
      <c r="V145" s="32">
        <v>1</v>
      </c>
      <c r="W145" s="32">
        <v>1</v>
      </c>
      <c r="X145" s="32">
        <v>1</v>
      </c>
      <c r="Y145" s="32">
        <v>1</v>
      </c>
      <c r="AA145" s="142" t="str" cm="1">
        <f t="array" aca="1" ref="AA145" ca="1">"00000 " &amp;AA143
&amp;INDEX(DataMaster!$B$10:$B$12,$I145)         &amp;IF($J145=1,""," Risk"&amp;INDEX(i.risk_aversion,$J145,1))        &amp;IF($K145=1,""," REV"&amp; INDEX(DataMaster!$B$54:$B$58,$K145))              &amp; IF($L145=1,""," Minroe"&amp;INDEX(minroe,$L145))              &amp;  IF($M145=1,""," Overdraw"&amp;INDEX(overdraw,$M145))
&amp; IF($N145=1,""," Mach"&amp;INDEX(i.mach_option,$N145))
&amp; IF($O145=1,""," Interest"&amp;INDEX(i.interest_rate,$O145))            &amp; IF($P145=1,""," Opp cost"&amp;INDEX(i.opp_cost_capital,$P145))           &amp; IF($Q145=1,""," Casual_ub"&amp;INDEX(i.casual_ub,$Q145))           &amp; IF($R145=1,""," Cropgraze"&amp;INDEX(i.cropgraze_inc,$R145))
&amp; IF($S145=1,""," Yield"&amp;INDEX(i.all_rot_yield,$S145))          &amp; IF($T145=1,""," Pasture"&amp;INDEX(i.pasture_prod,$T145))          &amp; IF($U145=1,""," Scan"&amp;INDEX(i.scan,$U145))
&amp;  IF($JL145=1,""," WP"&amp;TEXT($JL145*100,"000p"))                &amp; IF($JM145=1,""," MP"&amp;TEXT($JM145*100,"000p"))                      &amp; IF($JN145=1,""," GP"&amp;TEXT($JN145*100,"000p"))          &amp; IF($JO145=1,""," Can"&amp;TEXT($JO145*100,"000p"))
&amp; " (F"&amp;3+IFERROR(1*$CH145,0)+IFERROR(1*$CI145,0)&amp;3-IFERROR(1*NOT($CK145),0)&amp;"N"&amp;$CP145&amp;$CQ145&amp;")"</f>
        <v>00000 MINROE_testSE CropgrazeFALSE (F33N11)</v>
      </c>
      <c r="AB145" s="10" t="str">
        <f ca="1">IF(COUNTIF(AA$5:AA145,AA145)=1,"-","Dup")</f>
        <v>-</v>
      </c>
      <c r="AC145" s="10"/>
      <c r="AD145" s="168" t="str">
        <f t="shared" ref="AD145:AI149" ca="1" si="426">OFFSET(AD$5,$B145,0)</f>
        <v>-</v>
      </c>
      <c r="AE145" s="168" t="str">
        <f t="shared" ca="1" si="426"/>
        <v>-</v>
      </c>
      <c r="AF145" s="168" t="str">
        <f t="shared" ca="1" si="426"/>
        <v>-</v>
      </c>
      <c r="AG145" s="168" t="str">
        <f t="shared" ca="1" si="426"/>
        <v>-</v>
      </c>
      <c r="AH145" s="168" t="str">
        <f t="shared" ca="1" si="426"/>
        <v>-</v>
      </c>
      <c r="AI145" s="168" t="b">
        <f t="shared" ca="1" si="426"/>
        <v>1</v>
      </c>
      <c r="AJ145" s="10"/>
      <c r="AK145" s="166" t="b">
        <f t="shared" ref="AK145:AP149" si="427">INDEX(model_structure,$I145,AK$15)</f>
        <v>1</v>
      </c>
      <c r="AL145" s="166" t="str">
        <f t="shared" si="427"/>
        <v>-</v>
      </c>
      <c r="AM145" s="166" t="str">
        <f t="shared" si="427"/>
        <v>-</v>
      </c>
      <c r="AN145" s="166" t="str">
        <f t="shared" si="427"/>
        <v>-</v>
      </c>
      <c r="AO145" s="166" t="b">
        <f t="shared" si="427"/>
        <v>0</v>
      </c>
      <c r="AP145" s="166" t="b">
        <f t="shared" si="427"/>
        <v>0</v>
      </c>
      <c r="AQ145" s="166">
        <f>INDEX(minroe,$L145)</f>
        <v>0</v>
      </c>
      <c r="AR145" s="166" t="b">
        <f t="shared" ref="AR145:AV149" si="428">INDEX(i.risk_aversion,$J145,AR$15)</f>
        <v>0</v>
      </c>
      <c r="AS145" s="166" t="b">
        <f t="shared" si="428"/>
        <v>0</v>
      </c>
      <c r="AT145" s="166" t="str">
        <f t="shared" si="428"/>
        <v>-</v>
      </c>
      <c r="AU145" s="166" t="str">
        <f t="shared" si="428"/>
        <v>-</v>
      </c>
      <c r="AV145" s="166" t="str">
        <f t="shared" si="428"/>
        <v>-</v>
      </c>
      <c r="AW145" s="10"/>
      <c r="AX145" s="166" t="b">
        <f t="shared" ref="AX145:AX149" si="429">INDEX(model_structure,$I145,AX$15)</f>
        <v>1</v>
      </c>
      <c r="AY145" s="168" t="b">
        <f t="shared" ref="AY145:AZ149" ca="1" si="430">OFFSET(AY$5,$B145,0)</f>
        <v>1</v>
      </c>
      <c r="AZ145" s="168" t="b">
        <f t="shared" ca="1" si="430"/>
        <v>1</v>
      </c>
      <c r="BA145" s="167">
        <f t="shared" ref="BA145:BA149" si="431">VALUE($H145&amp;MIN(2,$I145)&amp;"08")</f>
        <v>3108</v>
      </c>
      <c r="BB145" s="168" t="str">
        <f t="shared" ref="BB145:BV149" ca="1" si="432">OFFSET(BB$5,$B145,0)</f>
        <v>-</v>
      </c>
      <c r="BC145" s="168" t="str">
        <f t="shared" ca="1" si="432"/>
        <v>-</v>
      </c>
      <c r="BD145" s="168" t="str">
        <f t="shared" ca="1" si="432"/>
        <v>-</v>
      </c>
      <c r="BE145" s="168" t="str">
        <f t="shared" ca="1" si="432"/>
        <v>-</v>
      </c>
      <c r="BF145" s="168" t="str">
        <f t="shared" ca="1" si="432"/>
        <v>-</v>
      </c>
      <c r="BG145" s="168">
        <f t="shared" ca="1" si="432"/>
        <v>1</v>
      </c>
      <c r="BH145" s="168">
        <f t="shared" ca="1" si="432"/>
        <v>1</v>
      </c>
      <c r="BI145" s="168" t="str">
        <f t="shared" ca="1" si="432"/>
        <v>-</v>
      </c>
      <c r="BJ145" s="168" t="str">
        <f t="shared" ca="1" si="432"/>
        <v>-</v>
      </c>
      <c r="BK145" s="10"/>
      <c r="BL145" s="168" t="str">
        <f t="shared" ca="1" si="432"/>
        <v>-</v>
      </c>
      <c r="BM145" s="168" t="str">
        <f t="shared" ca="1" si="432"/>
        <v>-</v>
      </c>
      <c r="BN145" s="168" t="str">
        <f t="shared" ca="1" si="432"/>
        <v>-</v>
      </c>
      <c r="BO145" s="168" t="str">
        <f t="shared" ca="1" si="432"/>
        <v>-</v>
      </c>
      <c r="BP145" s="168" t="str">
        <f t="shared" ca="1" si="432"/>
        <v>-</v>
      </c>
      <c r="BQ145" s="168" t="str">
        <f t="shared" ca="1" si="432"/>
        <v>-</v>
      </c>
      <c r="BR145" s="168" t="str">
        <f t="shared" ca="1" si="432"/>
        <v>-</v>
      </c>
      <c r="BS145" s="168" t="str">
        <f t="shared" ca="1" si="432"/>
        <v>-</v>
      </c>
      <c r="BT145" s="168" t="str">
        <f t="shared" ca="1" si="432"/>
        <v>-</v>
      </c>
      <c r="BU145" s="168" t="str">
        <f t="shared" ca="1" si="432"/>
        <v>-</v>
      </c>
      <c r="BV145" s="168" t="str">
        <f t="shared" ca="1" si="432"/>
        <v>-</v>
      </c>
      <c r="BW145" s="166" t="str" cm="1">
        <f t="array" ref="BW145">INDEX(i.rev,$K145,BW$15)</f>
        <v>-</v>
      </c>
      <c r="BX145" s="166" t="str" cm="1">
        <f t="array" ref="BX145">INDEX(i.rev,$K145,BX$15)</f>
        <v>-</v>
      </c>
      <c r="BY145" s="166" t="str" cm="1">
        <f t="array" ref="BY145">INDEX(i.rev,$K145,BY$15)</f>
        <v>-</v>
      </c>
      <c r="BZ145" s="166" t="str" cm="1">
        <f t="array" ref="BZ145">INDEX(i.rev,$K145,BZ$15)</f>
        <v>-</v>
      </c>
      <c r="CA145" s="166" t="str" cm="1">
        <f t="array" ref="CA145">INDEX(i.rev,$K145,CA$15)</f>
        <v>-</v>
      </c>
      <c r="CB145" s="166" t="str" cm="1">
        <f t="array" ref="CB145">INDEX(i.rev,$K145,CB$15)</f>
        <v>-</v>
      </c>
      <c r="CC145" s="166" t="str" cm="1">
        <f t="array" ref="CC145">INDEX(i.rev,$K145,CC$15)</f>
        <v>-</v>
      </c>
      <c r="CD145" s="166" t="str" cm="1">
        <f t="array" ref="CD145">INDEX(i.rev,$K145,CD$15)</f>
        <v>-</v>
      </c>
      <c r="CE145" s="166" t="str" cm="1">
        <f t="array" ref="CE145">INDEX(i.rev,$K145,CE$15)</f>
        <v>-</v>
      </c>
      <c r="CF145" s="166" t="str" cm="1">
        <f t="array" ref="CF145">INDEX(i.rev,$K145,CF$15)</f>
        <v>-</v>
      </c>
      <c r="CG145" s="10"/>
      <c r="CH145" s="168" t="str">
        <f t="shared" ref="CH145:EB149" ca="1" si="433">OFFSET(CH$5,$B145,0)</f>
        <v>-</v>
      </c>
      <c r="CI145" s="168" t="str">
        <f t="shared" ca="1" si="433"/>
        <v>-</v>
      </c>
      <c r="CJ145" s="168" t="str">
        <f t="shared" ca="1" si="433"/>
        <v>-</v>
      </c>
      <c r="CK145" s="168" t="str">
        <f t="shared" ca="1" si="433"/>
        <v>-</v>
      </c>
      <c r="CL145" s="168" t="str">
        <f t="shared" ca="1" si="433"/>
        <v>-</v>
      </c>
      <c r="CM145" s="168" t="str">
        <f t="shared" ca="1" si="433"/>
        <v>-</v>
      </c>
      <c r="CN145" s="168" t="str">
        <f t="shared" ca="1" si="433"/>
        <v>-</v>
      </c>
      <c r="CO145" s="168" t="str">
        <f t="shared" ca="1" si="433"/>
        <v>-</v>
      </c>
      <c r="CP145" s="168">
        <f t="shared" ca="1" si="433"/>
        <v>1</v>
      </c>
      <c r="CQ145" s="168">
        <f t="shared" ca="1" si="433"/>
        <v>1</v>
      </c>
      <c r="CR145" s="168">
        <f t="shared" ca="1" si="433"/>
        <v>0</v>
      </c>
      <c r="CS145" s="168" t="str">
        <f t="shared" ca="1" si="433"/>
        <v>-</v>
      </c>
      <c r="CT145" s="168" t="str">
        <f t="shared" ca="1" si="433"/>
        <v>-</v>
      </c>
      <c r="CU145" s="168" t="str">
        <f t="shared" ca="1" si="433"/>
        <v>-</v>
      </c>
      <c r="CV145" s="168" t="str">
        <f t="shared" ca="1" si="433"/>
        <v>-</v>
      </c>
      <c r="CW145" s="168" t="str">
        <f t="shared" ca="1" si="433"/>
        <v>-</v>
      </c>
      <c r="CX145" s="168" t="str">
        <f t="shared" ca="1" si="433"/>
        <v>-</v>
      </c>
      <c r="CY145" s="168" t="str">
        <f t="shared" ca="1" si="433"/>
        <v>-</v>
      </c>
      <c r="CZ145" s="168">
        <f t="shared" ca="1" si="433"/>
        <v>0</v>
      </c>
      <c r="DA145" s="168" t="str">
        <f t="shared" ca="1" si="433"/>
        <v>-</v>
      </c>
      <c r="DB145" s="168" t="str">
        <f t="shared" ca="1" si="433"/>
        <v>-</v>
      </c>
      <c r="DC145" s="168" t="str">
        <f t="shared" ca="1" si="433"/>
        <v>-</v>
      </c>
      <c r="DD145" s="168" t="str">
        <f t="shared" ca="1" si="433"/>
        <v>-</v>
      </c>
      <c r="DE145" s="168" t="str">
        <f t="shared" ca="1" si="433"/>
        <v>-</v>
      </c>
      <c r="DF145" s="168">
        <f t="shared" ca="1" si="433"/>
        <v>0</v>
      </c>
      <c r="DG145" s="168">
        <f t="shared" ca="1" si="433"/>
        <v>0</v>
      </c>
      <c r="DH145" s="168">
        <f t="shared" ca="1" si="433"/>
        <v>0</v>
      </c>
      <c r="DI145" s="168">
        <f t="shared" ca="1" si="433"/>
        <v>0</v>
      </c>
      <c r="DJ145" s="168">
        <f t="shared" ca="1" si="433"/>
        <v>0</v>
      </c>
      <c r="DK145" s="168">
        <f t="shared" ca="1" si="433"/>
        <v>0</v>
      </c>
      <c r="DL145" s="168">
        <f t="shared" ca="1" si="433"/>
        <v>0</v>
      </c>
      <c r="DM145" s="168" t="str">
        <f t="shared" ca="1" si="433"/>
        <v>-</v>
      </c>
      <c r="DN145" s="168" t="str">
        <f t="shared" ca="1" si="433"/>
        <v>-</v>
      </c>
      <c r="DO145" s="168" t="str">
        <f t="shared" ca="1" si="433"/>
        <v>-</v>
      </c>
      <c r="DP145" s="168" t="str">
        <f t="shared" ca="1" si="433"/>
        <v>-</v>
      </c>
      <c r="DQ145" s="168" t="str">
        <f t="shared" ca="1" si="433"/>
        <v>-</v>
      </c>
      <c r="DR145" s="168" t="str">
        <f t="shared" ca="1" si="433"/>
        <v>-</v>
      </c>
      <c r="DS145" s="168" t="str">
        <f t="shared" ca="1" si="433"/>
        <v>-</v>
      </c>
      <c r="DT145" s="168" t="str">
        <f t="shared" ca="1" si="433"/>
        <v>-</v>
      </c>
      <c r="DU145" s="168" t="str">
        <f t="shared" ca="1" si="433"/>
        <v>-</v>
      </c>
      <c r="DV145" s="168" t="str">
        <f t="shared" ca="1" si="433"/>
        <v>-</v>
      </c>
      <c r="DW145" s="168" t="str">
        <f t="shared" ca="1" si="433"/>
        <v>-</v>
      </c>
      <c r="DX145" s="10"/>
      <c r="DY145" s="168">
        <f t="shared" ca="1" si="433"/>
        <v>1</v>
      </c>
      <c r="DZ145" s="168" t="str">
        <f t="shared" ca="1" si="433"/>
        <v>-</v>
      </c>
      <c r="EA145" s="168" t="str">
        <f t="shared" ca="1" si="433"/>
        <v>-</v>
      </c>
      <c r="EB145" s="168" t="str">
        <f t="shared" ca="1" si="433"/>
        <v>-</v>
      </c>
      <c r="EC145" s="168" t="str">
        <f t="shared" ref="EC145:EG149" ca="1" si="434">OFFSET(EC$5,$B145,0)</f>
        <v>-</v>
      </c>
      <c r="ED145" s="168" t="b">
        <f t="shared" ca="1" si="434"/>
        <v>0</v>
      </c>
      <c r="EE145" s="168" t="str">
        <f t="shared" ca="1" si="434"/>
        <v>-</v>
      </c>
      <c r="EF145" s="168">
        <f t="shared" ca="1" si="434"/>
        <v>0</v>
      </c>
      <c r="EG145" s="168" t="str">
        <f t="shared" ca="1" si="434"/>
        <v>-</v>
      </c>
      <c r="EH145" s="166" cm="1">
        <f t="array" ref="EH145">INDEX(i.rev,$K145,EH$15)</f>
        <v>1</v>
      </c>
      <c r="EI145" s="168">
        <f t="shared" ref="EI145:EX149" ca="1" si="435">OFFSET(EI$5,$B145,0)</f>
        <v>0</v>
      </c>
      <c r="EJ145" s="168">
        <f t="shared" ca="1" si="435"/>
        <v>1</v>
      </c>
      <c r="EK145" s="168">
        <f t="shared" ca="1" si="435"/>
        <v>0</v>
      </c>
      <c r="EL145" s="168">
        <f t="shared" ca="1" si="435"/>
        <v>1</v>
      </c>
      <c r="EM145" s="168">
        <f t="shared" ca="1" si="435"/>
        <v>1</v>
      </c>
      <c r="EN145" s="168">
        <f t="shared" ca="1" si="435"/>
        <v>1</v>
      </c>
      <c r="EO145" s="168">
        <f t="shared" ca="1" si="435"/>
        <v>0</v>
      </c>
      <c r="EP145" s="168">
        <f t="shared" ca="1" si="435"/>
        <v>0</v>
      </c>
      <c r="EQ145" s="168">
        <f t="shared" ca="1" si="435"/>
        <v>0</v>
      </c>
      <c r="ER145" s="168">
        <f t="shared" ca="1" si="435"/>
        <v>0</v>
      </c>
      <c r="ES145" s="168">
        <f t="shared" ca="1" si="435"/>
        <v>0</v>
      </c>
      <c r="ET145" s="168">
        <f t="shared" ca="1" si="435"/>
        <v>0</v>
      </c>
      <c r="EU145" s="168">
        <f t="shared" ca="1" si="435"/>
        <v>0</v>
      </c>
      <c r="EV145" s="168">
        <f t="shared" ca="1" si="435"/>
        <v>0</v>
      </c>
      <c r="EW145" s="168">
        <f t="shared" ca="1" si="435"/>
        <v>0</v>
      </c>
      <c r="EX145" s="168">
        <f t="shared" ca="1" si="435"/>
        <v>0</v>
      </c>
      <c r="EY145" s="166" cm="1">
        <f t="array" ref="EY145">INDEX(i.rev,$K145,EY$15)</f>
        <v>0</v>
      </c>
      <c r="EZ145" s="168">
        <f t="shared" ref="EZ145:EZ149" ca="1" si="436">OFFSET(EZ$5,$B145,0)</f>
        <v>0</v>
      </c>
      <c r="FA145" s="166" cm="1">
        <f t="array" ref="FA145">INDEX(i.rev,$K145,FA$15)</f>
        <v>1</v>
      </c>
      <c r="FB145" s="168">
        <f t="shared" ref="FB145:GG149" ca="1" si="437">OFFSET(FB$5,$B145,0)</f>
        <v>0</v>
      </c>
      <c r="FC145" s="168">
        <f t="shared" ca="1" si="437"/>
        <v>0</v>
      </c>
      <c r="FD145" s="168">
        <f t="shared" ca="1" si="437"/>
        <v>0</v>
      </c>
      <c r="FE145" s="168">
        <f t="shared" ca="1" si="437"/>
        <v>0</v>
      </c>
      <c r="FF145" s="168">
        <f t="shared" ca="1" si="437"/>
        <v>0</v>
      </c>
      <c r="FG145" s="168">
        <f t="shared" ca="1" si="437"/>
        <v>0</v>
      </c>
      <c r="FH145" s="168">
        <f t="shared" ca="1" si="437"/>
        <v>0</v>
      </c>
      <c r="FI145" s="10"/>
      <c r="FJ145" s="168" t="str">
        <f t="shared" ca="1" si="437"/>
        <v>-</v>
      </c>
      <c r="FK145" s="168" t="str">
        <f t="shared" ca="1" si="437"/>
        <v>-</v>
      </c>
      <c r="FL145" s="168" t="str">
        <f t="shared" ca="1" si="437"/>
        <v>-</v>
      </c>
      <c r="FM145" s="168" t="str">
        <f t="shared" ca="1" si="437"/>
        <v>-</v>
      </c>
      <c r="FN145" s="168" t="str">
        <f t="shared" ca="1" si="437"/>
        <v>-</v>
      </c>
      <c r="FO145" s="166" t="b">
        <f t="shared" ref="FO145:FQ149" si="438">INDEX(i.TOL,$H145,FO$15)</f>
        <v>0</v>
      </c>
      <c r="FP145" s="166" t="b">
        <f t="shared" si="438"/>
        <v>0</v>
      </c>
      <c r="FQ145" s="166" t="b">
        <f t="shared" si="438"/>
        <v>1</v>
      </c>
      <c r="FR145" s="168">
        <f t="shared" ca="1" si="437"/>
        <v>0</v>
      </c>
      <c r="FS145" s="166">
        <f t="shared" ref="FS145:FT149" si="439">INDEX(i.scan,$U145)</f>
        <v>1</v>
      </c>
      <c r="FT145" s="166">
        <f t="shared" si="439"/>
        <v>1</v>
      </c>
      <c r="FU145" s="168" t="str">
        <f t="shared" ca="1" si="437"/>
        <v>-</v>
      </c>
      <c r="FV145" s="168" t="str">
        <f t="shared" ca="1" si="437"/>
        <v>-</v>
      </c>
      <c r="FW145" s="168" t="str">
        <f t="shared" ca="1" si="437"/>
        <v>-</v>
      </c>
      <c r="FX145" s="168" t="str">
        <f t="shared" ca="1" si="437"/>
        <v>-</v>
      </c>
      <c r="FY145" s="168" t="str">
        <f t="shared" ca="1" si="437"/>
        <v>-</v>
      </c>
      <c r="FZ145" s="168" t="str">
        <f t="shared" ca="1" si="437"/>
        <v>-</v>
      </c>
      <c r="GA145" s="168" t="str">
        <f t="shared" ca="1" si="437"/>
        <v>-</v>
      </c>
      <c r="GB145" s="168" t="str">
        <f t="shared" ca="1" si="437"/>
        <v>-</v>
      </c>
      <c r="GC145" s="168" t="str">
        <f t="shared" ca="1" si="437"/>
        <v>-</v>
      </c>
      <c r="GD145" s="168" t="b">
        <f t="shared" ca="1" si="437"/>
        <v>1</v>
      </c>
      <c r="GE145" s="168" t="str">
        <f t="shared" ca="1" si="437"/>
        <v>-</v>
      </c>
      <c r="GF145" s="168" t="str">
        <f t="shared" ca="1" si="437"/>
        <v>-</v>
      </c>
      <c r="GG145" s="168" t="str">
        <f ca="1">OFFSET(GG$5,$B145,0)</f>
        <v>-</v>
      </c>
      <c r="GH145" s="168" t="str">
        <f t="shared" ref="GH145:GI149" ca="1" si="440">OFFSET(GH$5,$B145,0)</f>
        <v>-</v>
      </c>
      <c r="GI145" s="168" t="str">
        <f ca="1">OFFSET(GI$5,$B145,0)</f>
        <v>-</v>
      </c>
      <c r="GJ145" s="168" t="str">
        <f t="shared" ref="GJ145:GZ149" ca="1" si="441">OFFSET(GJ$5,$B145,0)</f>
        <v>-</v>
      </c>
      <c r="GK145" s="168" t="str">
        <f t="shared" ca="1" si="441"/>
        <v>-</v>
      </c>
      <c r="GL145" s="168" t="str">
        <f t="shared" ca="1" si="441"/>
        <v>-</v>
      </c>
      <c r="GM145" s="168" t="str">
        <f t="shared" ca="1" si="441"/>
        <v>-</v>
      </c>
      <c r="GN145" s="168" t="str">
        <f t="shared" ca="1" si="441"/>
        <v>-</v>
      </c>
      <c r="GO145" s="168" t="str">
        <f t="shared" ca="1" si="441"/>
        <v>-</v>
      </c>
      <c r="GP145" s="168" t="str">
        <f t="shared" ca="1" si="441"/>
        <v>-</v>
      </c>
      <c r="GQ145" s="168" t="str">
        <f t="shared" ca="1" si="441"/>
        <v>-</v>
      </c>
      <c r="GR145" s="168" t="str">
        <f t="shared" ca="1" si="441"/>
        <v>-</v>
      </c>
      <c r="GS145" s="168">
        <f t="shared" ca="1" si="441"/>
        <v>500</v>
      </c>
      <c r="GT145" s="168">
        <f t="shared" ca="1" si="441"/>
        <v>500</v>
      </c>
      <c r="GU145" s="168" t="str">
        <f t="shared" ca="1" si="441"/>
        <v>-</v>
      </c>
      <c r="GV145" s="168" t="str">
        <f t="shared" ca="1" si="441"/>
        <v>-</v>
      </c>
      <c r="GW145" s="168" t="str">
        <f t="shared" ca="1" si="441"/>
        <v>-</v>
      </c>
      <c r="GX145" s="168" t="str">
        <f t="shared" ca="1" si="441"/>
        <v>-</v>
      </c>
      <c r="GY145" s="168" t="str">
        <f t="shared" ca="1" si="441"/>
        <v>-</v>
      </c>
      <c r="GZ145" s="168" t="str">
        <f t="shared" ca="1" si="441"/>
        <v>-</v>
      </c>
      <c r="HA145" s="168" t="str">
        <f t="shared" ref="GZ145:IO149" ca="1" si="442">OFFSET(HA$5,$B145,0)</f>
        <v>-</v>
      </c>
      <c r="HB145" s="168" t="str">
        <f t="shared" ca="1" si="442"/>
        <v>-</v>
      </c>
      <c r="HC145" s="168" t="str">
        <f t="shared" ca="1" si="442"/>
        <v>-</v>
      </c>
      <c r="HD145" s="168" t="str">
        <f t="shared" ca="1" si="442"/>
        <v>-</v>
      </c>
      <c r="HE145" s="168" t="str">
        <f t="shared" ca="1" si="442"/>
        <v>-</v>
      </c>
      <c r="HF145" s="168" t="str">
        <f t="shared" ca="1" si="442"/>
        <v>-</v>
      </c>
      <c r="HG145" s="168" t="str">
        <f t="shared" ca="1" si="442"/>
        <v>-</v>
      </c>
      <c r="HH145" s="168" t="str">
        <f t="shared" ca="1" si="442"/>
        <v>-</v>
      </c>
      <c r="HI145" s="168" t="str">
        <f t="shared" ca="1" si="442"/>
        <v>-</v>
      </c>
      <c r="HJ145" s="168" t="str">
        <f t="shared" ca="1" si="442"/>
        <v>-</v>
      </c>
      <c r="HK145" s="168" t="str">
        <f t="shared" ca="1" si="442"/>
        <v>-</v>
      </c>
      <c r="HL145" s="168" t="str">
        <f t="shared" ca="1" si="442"/>
        <v>-</v>
      </c>
      <c r="HM145" s="168" t="str">
        <f t="shared" ca="1" si="442"/>
        <v>-</v>
      </c>
      <c r="HN145" s="168" t="str">
        <f t="shared" ca="1" si="442"/>
        <v>-</v>
      </c>
      <c r="HO145" s="168" t="str">
        <f t="shared" ca="1" si="442"/>
        <v>-</v>
      </c>
      <c r="HP145" s="168" t="str">
        <f t="shared" ca="1" si="442"/>
        <v>-</v>
      </c>
      <c r="HQ145" s="168" t="str">
        <f t="shared" ca="1" si="442"/>
        <v>-</v>
      </c>
      <c r="HR145" s="168" t="str">
        <f t="shared" ca="1" si="442"/>
        <v>-</v>
      </c>
      <c r="HS145" s="168" t="str">
        <f t="shared" ca="1" si="442"/>
        <v>-</v>
      </c>
      <c r="HT145" s="168" t="str">
        <f t="shared" ca="1" si="442"/>
        <v>-</v>
      </c>
      <c r="HU145" s="168" t="str">
        <f t="shared" ca="1" si="442"/>
        <v>-</v>
      </c>
      <c r="HV145" s="168" t="str">
        <f t="shared" ca="1" si="442"/>
        <v>-</v>
      </c>
      <c r="HW145" s="168" t="str">
        <f t="shared" ca="1" si="442"/>
        <v>-</v>
      </c>
      <c r="HX145" s="168" t="str">
        <f t="shared" ca="1" si="442"/>
        <v>-</v>
      </c>
      <c r="HY145" s="168" t="str">
        <f t="shared" ca="1" si="442"/>
        <v>-</v>
      </c>
      <c r="HZ145" s="168" t="str">
        <f t="shared" ca="1" si="442"/>
        <v>-</v>
      </c>
      <c r="IA145" s="168" t="str">
        <f t="shared" ca="1" si="442"/>
        <v>-</v>
      </c>
      <c r="IB145" s="168" t="str">
        <f t="shared" ca="1" si="442"/>
        <v>-</v>
      </c>
      <c r="IC145" s="168" t="str">
        <f t="shared" ca="1" si="442"/>
        <v>-</v>
      </c>
      <c r="ID145" s="168" t="str">
        <f t="shared" ca="1" si="442"/>
        <v>-</v>
      </c>
      <c r="IE145" s="168" t="str">
        <f t="shared" ca="1" si="442"/>
        <v>-</v>
      </c>
      <c r="IF145" s="168" t="str">
        <f t="shared" ca="1" si="442"/>
        <v>-</v>
      </c>
      <c r="IG145" s="168" t="str">
        <f t="shared" ca="1" si="442"/>
        <v>-</v>
      </c>
      <c r="IH145" s="168" t="str">
        <f t="shared" ca="1" si="442"/>
        <v>-</v>
      </c>
      <c r="II145" s="168" t="str">
        <f t="shared" ca="1" si="442"/>
        <v>-</v>
      </c>
      <c r="IJ145" s="168" t="str">
        <f t="shared" ca="1" si="442"/>
        <v>-</v>
      </c>
      <c r="IK145" s="168" t="str">
        <f t="shared" ca="1" si="442"/>
        <v>-</v>
      </c>
      <c r="IL145" s="168" t="str">
        <f t="shared" ca="1" si="442"/>
        <v>-</v>
      </c>
      <c r="IM145" s="168" t="str">
        <f t="shared" ca="1" si="442"/>
        <v>-</v>
      </c>
      <c r="IN145" s="168" t="str">
        <f t="shared" ca="1" si="442"/>
        <v>-</v>
      </c>
      <c r="IO145" s="168" t="str">
        <f t="shared" ca="1" si="442"/>
        <v>-</v>
      </c>
      <c r="IP145" s="168" t="str">
        <f t="shared" ref="IP145:IY149" ca="1" si="443">OFFSET(IP$5,$B145,0)</f>
        <v>-</v>
      </c>
      <c r="IQ145" s="168" t="str">
        <f t="shared" ca="1" si="443"/>
        <v>-</v>
      </c>
      <c r="IR145" s="168" t="str">
        <f t="shared" ca="1" si="443"/>
        <v>-</v>
      </c>
      <c r="IS145" s="168" t="str">
        <f t="shared" ca="1" si="443"/>
        <v>-</v>
      </c>
      <c r="IT145" s="168" t="str">
        <f t="shared" ca="1" si="443"/>
        <v>-</v>
      </c>
      <c r="IU145" s="168" t="str">
        <f t="shared" ca="1" si="443"/>
        <v>-</v>
      </c>
      <c r="IV145" s="168" t="str">
        <f t="shared" ca="1" si="443"/>
        <v>-</v>
      </c>
      <c r="IW145" s="168" t="str">
        <f t="shared" ca="1" si="443"/>
        <v>-</v>
      </c>
      <c r="IX145" s="168" t="str">
        <f t="shared" ca="1" si="443"/>
        <v>-</v>
      </c>
      <c r="IY145" s="168" t="str">
        <f t="shared" ca="1" si="443"/>
        <v>-</v>
      </c>
      <c r="IZ145" s="10"/>
      <c r="JA145" s="166">
        <f>INDEX(i.interest_rate,$O145)</f>
        <v>4.4999999999999998E-2</v>
      </c>
      <c r="JB145" s="166">
        <f>INDEX(i.opp_cost_capital,$P145)</f>
        <v>4.4999999999999998E-2</v>
      </c>
      <c r="JC145" s="168">
        <f t="shared" ref="JC145:KH149" ca="1" si="444">OFFSET(JC$5,$B145,0)</f>
        <v>1</v>
      </c>
      <c r="JD145" s="168">
        <f t="shared" ca="1" si="444"/>
        <v>0</v>
      </c>
      <c r="JE145" s="168">
        <f t="shared" ca="1" si="444"/>
        <v>1</v>
      </c>
      <c r="JF145" s="168">
        <f t="shared" ca="1" si="444"/>
        <v>1</v>
      </c>
      <c r="JG145" s="168">
        <f t="shared" ca="1" si="444"/>
        <v>0</v>
      </c>
      <c r="JH145" s="168">
        <f t="shared" ca="1" si="444"/>
        <v>70</v>
      </c>
      <c r="JI145" s="168">
        <f t="shared" ca="1" si="444"/>
        <v>50</v>
      </c>
      <c r="JJ145" s="168">
        <f t="shared" ca="1" si="444"/>
        <v>70</v>
      </c>
      <c r="JK145" s="168">
        <f t="shared" ca="1" si="444"/>
        <v>50</v>
      </c>
      <c r="JL145" s="166">
        <f>INDEX(i.WoolPrices,$V145,JL$15)</f>
        <v>1</v>
      </c>
      <c r="JM145" s="166">
        <f>INDEX(i.MeatPrices,$W145,JM$15)</f>
        <v>1</v>
      </c>
      <c r="JN145" s="166">
        <f>INDEX(i.GrainPrices,$X145,JN$15)</f>
        <v>1</v>
      </c>
      <c r="JO145" s="166">
        <f t="shared" ref="JO145:JP149" si="445">INDEX(i.GrainPrices_k,$Y145,JO$15)</f>
        <v>1</v>
      </c>
      <c r="JP145" s="166">
        <f t="shared" si="445"/>
        <v>1</v>
      </c>
      <c r="JQ145" s="168">
        <f t="shared" ca="1" si="444"/>
        <v>1</v>
      </c>
      <c r="JR145" s="10"/>
      <c r="JS145" s="168">
        <f t="shared" ca="1" si="444"/>
        <v>1</v>
      </c>
      <c r="JT145" s="166">
        <f>INDEX(i.pasture_prod,$T145)</f>
        <v>1</v>
      </c>
      <c r="JU145" s="168">
        <f t="shared" ca="1" si="444"/>
        <v>1</v>
      </c>
      <c r="JV145" s="168">
        <f t="shared" ca="1" si="444"/>
        <v>1</v>
      </c>
      <c r="JW145" s="168">
        <f t="shared" ca="1" si="444"/>
        <v>1</v>
      </c>
      <c r="JX145" s="168">
        <f t="shared" ca="1" si="444"/>
        <v>1</v>
      </c>
      <c r="JY145" s="168">
        <f t="shared" ca="1" si="444"/>
        <v>1</v>
      </c>
      <c r="JZ145" s="168">
        <f t="shared" ca="1" si="444"/>
        <v>1</v>
      </c>
      <c r="KA145" s="166">
        <f>INDEX(i.pasture_prod,$T145)</f>
        <v>1</v>
      </c>
      <c r="KB145" s="166">
        <f>INDEX(i.all_rot_yield,$S145)</f>
        <v>1</v>
      </c>
      <c r="KC145" s="166">
        <f>INDEX(i.mach_option,$N145)</f>
        <v>1</v>
      </c>
      <c r="KD145" s="166" t="str">
        <f>INDEX(overdraw,$M145)</f>
        <v>-</v>
      </c>
      <c r="KE145" s="166" t="str">
        <f>INDEX(i.casual_ub,$Q145)</f>
        <v>-</v>
      </c>
      <c r="KF145" s="166" t="str">
        <f>INDEX(i.seedharv_casual_ub,$Q145)</f>
        <v>-</v>
      </c>
      <c r="KG145" s="166" t="b">
        <f>INDEX(i.cropgraze_inc,$R145)</f>
        <v>0</v>
      </c>
      <c r="KH145" s="168">
        <f t="shared" ca="1" si="444"/>
        <v>0</v>
      </c>
      <c r="KI145" s="27">
        <v>0</v>
      </c>
    </row>
    <row r="146" spans="1:295" s="148" customFormat="1" outlineLevel="1">
      <c r="A146" s="126">
        <f t="shared" si="13"/>
        <v>141</v>
      </c>
      <c r="B146" s="126">
        <f>$A$18</f>
        <v>13</v>
      </c>
      <c r="C146" s="148">
        <v>1002</v>
      </c>
      <c r="D146" s="148" t="s">
        <v>884</v>
      </c>
      <c r="E146" s="148" t="b">
        <v>0</v>
      </c>
      <c r="F146" s="148" t="b">
        <v>0</v>
      </c>
      <c r="G146" s="148" t="b">
        <f t="shared" ref="G146:G149" si="446">E146</f>
        <v>0</v>
      </c>
      <c r="H146" s="144">
        <f t="shared" ref="H146:W149" ca="1" si="447">OFFSET(H146,-1,0)</f>
        <v>3</v>
      </c>
      <c r="I146" s="144">
        <f t="shared" ca="1" si="447"/>
        <v>1</v>
      </c>
      <c r="J146" s="144">
        <f t="shared" ca="1" si="447"/>
        <v>1</v>
      </c>
      <c r="K146" s="144">
        <f t="shared" ca="1" si="447"/>
        <v>1</v>
      </c>
      <c r="L146" s="32">
        <v>2</v>
      </c>
      <c r="M146" s="144">
        <f t="shared" ca="1" si="447"/>
        <v>1</v>
      </c>
      <c r="N146" s="144">
        <f t="shared" ca="1" si="447"/>
        <v>1</v>
      </c>
      <c r="O146" s="144">
        <f t="shared" ca="1" si="447"/>
        <v>1</v>
      </c>
      <c r="P146" s="144">
        <f t="shared" ca="1" si="447"/>
        <v>1</v>
      </c>
      <c r="Q146" s="144">
        <f t="shared" ca="1" si="447"/>
        <v>1</v>
      </c>
      <c r="R146" s="144">
        <f t="shared" ca="1" si="447"/>
        <v>2</v>
      </c>
      <c r="S146" s="144">
        <f t="shared" ca="1" si="447"/>
        <v>1</v>
      </c>
      <c r="T146" s="144">
        <f t="shared" ca="1" si="447"/>
        <v>1</v>
      </c>
      <c r="U146" s="144">
        <f t="shared" ca="1" si="447"/>
        <v>1</v>
      </c>
      <c r="V146" s="144">
        <f t="shared" ca="1" si="447"/>
        <v>1</v>
      </c>
      <c r="W146" s="144">
        <f t="shared" ca="1" si="447"/>
        <v>1</v>
      </c>
      <c r="X146" s="144">
        <f t="shared" ref="J146:Y149" ca="1" si="448">OFFSET(X146,-1,0)</f>
        <v>1</v>
      </c>
      <c r="Y146" s="144">
        <f t="shared" ca="1" si="448"/>
        <v>1</v>
      </c>
      <c r="AA146" s="162" t="str" cm="1">
        <f t="array" aca="1" ref="AA146" ca="1">TEXT(LEFT(OFFSET(AA146,-1,0),5)+1,"00000")&amp;MID(OFFSET(AA146,-1,0),6,FIND(" ",OFFSET(AA146,-1,0),7)-5)
&amp;INDEX(DataMaster!$B$10:$B$12,$I146)         &amp;IF($J146=1,""," Risk"&amp;INDEX(i.risk_aversion,$J146,1))    &amp;IF($K146=1,""," REV"&amp; INDEX(DataMaster!$B$54:$B$58,$K146))              &amp; IF($L146=1,""," Minroe"&amp;INDEX(minroe,$L146))              &amp;  IF($M146=1,""," Overdraw"&amp;INDEX(overdraw,$M146))
&amp; IF($N146=1,""," Mach"&amp;INDEX(i.mach_option,$N146))
&amp; IF($O146=1,""," Interest"&amp;INDEX(i.interest_rate,$O146))            &amp; IF($P146=1,""," Opp cost"&amp;INDEX(i.opp_cost_capital,$P146))           &amp; IF($Q146=1,""," Casual_ub"&amp;INDEX(i.casual_ub,$Q146))           &amp; IF($R146=1,""," Cropgraze"&amp;INDEX(i.cropgraze_inc,$R146))
&amp; IF($S146=1,""," Yield"&amp;INDEX(i.all_rot_yield,$S146))          &amp; IF($T146=1,""," Pasture"&amp;INDEX(i.pasture_prod,$T146))          &amp; IF($U146=1,""," Scan"&amp;INDEX(i.scan,$U146))
&amp; IF($JL146=1,""," WP"&amp;TEXT($JL146*100,"000p"))                &amp; IF($JM146=1,""," MP"&amp;TEXT($JM146*100,"000p"))                      &amp; IF($JN146=1,""," GP"&amp;TEXT($JN146*100,"000p"))          &amp; IF($JO146=1,""," Can"&amp;TEXT($JO146*100,"000p"))
&amp; " (F"&amp;3+IFERROR(1*$CH146,0)+IFERROR(1*$CI146,0)&amp;3-IFERROR(1*NOT($CK146),0)&amp;"N"&amp;$CP146&amp;$CQ146&amp;")"</f>
        <v>00001 MINROE_testSE SE Minroe0.25 CropgrazeFALSE (F33N11)</v>
      </c>
      <c r="AB146" s="10" t="str">
        <f ca="1">IF(COUNTIF(AA$5:AA146,AA146)=1,"-","Dup")</f>
        <v>-</v>
      </c>
      <c r="AC146" s="10"/>
      <c r="AD146" s="168" t="str">
        <f t="shared" ca="1" si="426"/>
        <v>-</v>
      </c>
      <c r="AE146" s="168" t="str">
        <f t="shared" ca="1" si="426"/>
        <v>-</v>
      </c>
      <c r="AF146" s="168" t="str">
        <f t="shared" ca="1" si="426"/>
        <v>-</v>
      </c>
      <c r="AG146" s="168" t="str">
        <f t="shared" ca="1" si="426"/>
        <v>-</v>
      </c>
      <c r="AH146" s="168" t="str">
        <f t="shared" ca="1" si="426"/>
        <v>-</v>
      </c>
      <c r="AI146" s="168" t="b">
        <f t="shared" ca="1" si="426"/>
        <v>1</v>
      </c>
      <c r="AJ146" s="10"/>
      <c r="AK146" s="166" t="b">
        <f t="shared" ca="1" si="427"/>
        <v>1</v>
      </c>
      <c r="AL146" s="166" t="str">
        <f t="shared" ca="1" si="427"/>
        <v>-</v>
      </c>
      <c r="AM146" s="166" t="str">
        <f t="shared" ca="1" si="427"/>
        <v>-</v>
      </c>
      <c r="AN146" s="166" t="str">
        <f t="shared" ca="1" si="427"/>
        <v>-</v>
      </c>
      <c r="AO146" s="166" t="b">
        <f t="shared" ca="1" si="427"/>
        <v>0</v>
      </c>
      <c r="AP146" s="166" t="b">
        <f t="shared" ca="1" si="427"/>
        <v>0</v>
      </c>
      <c r="AQ146" s="166">
        <f>INDEX(minroe,$L146)</f>
        <v>0.25</v>
      </c>
      <c r="AR146" s="166" t="b">
        <f t="shared" ca="1" si="428"/>
        <v>0</v>
      </c>
      <c r="AS146" s="166" t="b">
        <f t="shared" ca="1" si="428"/>
        <v>0</v>
      </c>
      <c r="AT146" s="166" t="str">
        <f t="shared" ca="1" si="428"/>
        <v>-</v>
      </c>
      <c r="AU146" s="166" t="str">
        <f t="shared" ca="1" si="428"/>
        <v>-</v>
      </c>
      <c r="AV146" s="166" t="str">
        <f t="shared" ca="1" si="428"/>
        <v>-</v>
      </c>
      <c r="AW146" s="10"/>
      <c r="AX146" s="166" t="b">
        <f t="shared" ca="1" si="429"/>
        <v>1</v>
      </c>
      <c r="AY146" s="168" t="b">
        <f t="shared" ca="1" si="430"/>
        <v>1</v>
      </c>
      <c r="AZ146" s="168" t="b">
        <f t="shared" ca="1" si="430"/>
        <v>1</v>
      </c>
      <c r="BA146" s="167">
        <f t="shared" ca="1" si="431"/>
        <v>3108</v>
      </c>
      <c r="BB146" s="168" t="str">
        <f t="shared" ca="1" si="432"/>
        <v>-</v>
      </c>
      <c r="BC146" s="168" t="str">
        <f t="shared" ca="1" si="432"/>
        <v>-</v>
      </c>
      <c r="BD146" s="168" t="str">
        <f t="shared" ca="1" si="432"/>
        <v>-</v>
      </c>
      <c r="BE146" s="168" t="str">
        <f t="shared" ca="1" si="432"/>
        <v>-</v>
      </c>
      <c r="BF146" s="168" t="str">
        <f t="shared" ca="1" si="432"/>
        <v>-</v>
      </c>
      <c r="BG146" s="168">
        <f t="shared" ca="1" si="432"/>
        <v>1</v>
      </c>
      <c r="BH146" s="168">
        <f t="shared" ca="1" si="432"/>
        <v>1</v>
      </c>
      <c r="BI146" s="168" t="str">
        <f t="shared" ca="1" si="432"/>
        <v>-</v>
      </c>
      <c r="BJ146" s="168" t="str">
        <f t="shared" ca="1" si="432"/>
        <v>-</v>
      </c>
      <c r="BK146" s="10"/>
      <c r="BL146" s="168" t="str">
        <f t="shared" ca="1" si="432"/>
        <v>-</v>
      </c>
      <c r="BM146" s="168" t="str">
        <f t="shared" ca="1" si="432"/>
        <v>-</v>
      </c>
      <c r="BN146" s="168" t="str">
        <f t="shared" ca="1" si="432"/>
        <v>-</v>
      </c>
      <c r="BO146" s="168" t="str">
        <f t="shared" ca="1" si="432"/>
        <v>-</v>
      </c>
      <c r="BP146" s="168" t="str">
        <f t="shared" ca="1" si="432"/>
        <v>-</v>
      </c>
      <c r="BQ146" s="168" t="str">
        <f t="shared" ca="1" si="432"/>
        <v>-</v>
      </c>
      <c r="BR146" s="168" t="str">
        <f t="shared" ca="1" si="432"/>
        <v>-</v>
      </c>
      <c r="BS146" s="168" t="str">
        <f t="shared" ca="1" si="432"/>
        <v>-</v>
      </c>
      <c r="BT146" s="168" t="str">
        <f t="shared" ca="1" si="432"/>
        <v>-</v>
      </c>
      <c r="BU146" s="168" t="str">
        <f t="shared" ca="1" si="432"/>
        <v>-</v>
      </c>
      <c r="BV146" s="168" t="str">
        <f t="shared" ca="1" si="432"/>
        <v>-</v>
      </c>
      <c r="BW146" s="166" t="str" cm="1">
        <f t="array" aca="1" ref="BW146" ca="1">INDEX(i.rev,$K146,BW$15)</f>
        <v>-</v>
      </c>
      <c r="BX146" s="166" t="str" cm="1">
        <f t="array" aca="1" ref="BX146" ca="1">INDEX(i.rev,$K146,BX$15)</f>
        <v>-</v>
      </c>
      <c r="BY146" s="166" t="str" cm="1">
        <f t="array" aca="1" ref="BY146" ca="1">INDEX(i.rev,$K146,BY$15)</f>
        <v>-</v>
      </c>
      <c r="BZ146" s="166" t="str" cm="1">
        <f t="array" aca="1" ref="BZ146" ca="1">INDEX(i.rev,$K146,BZ$15)</f>
        <v>-</v>
      </c>
      <c r="CA146" s="166" t="str" cm="1">
        <f t="array" aca="1" ref="CA146" ca="1">INDEX(i.rev,$K146,CA$15)</f>
        <v>-</v>
      </c>
      <c r="CB146" s="166" t="str" cm="1">
        <f t="array" aca="1" ref="CB146" ca="1">INDEX(i.rev,$K146,CB$15)</f>
        <v>-</v>
      </c>
      <c r="CC146" s="166" t="str" cm="1">
        <f t="array" aca="1" ref="CC146" ca="1">INDEX(i.rev,$K146,CC$15)</f>
        <v>-</v>
      </c>
      <c r="CD146" s="166" t="str" cm="1">
        <f t="array" aca="1" ref="CD146" ca="1">INDEX(i.rev,$K146,CD$15)</f>
        <v>-</v>
      </c>
      <c r="CE146" s="166" t="str" cm="1">
        <f t="array" aca="1" ref="CE146" ca="1">INDEX(i.rev,$K146,CE$15)</f>
        <v>-</v>
      </c>
      <c r="CF146" s="166" t="str" cm="1">
        <f t="array" aca="1" ref="CF146" ca="1">INDEX(i.rev,$K146,CF$15)</f>
        <v>-</v>
      </c>
      <c r="CG146" s="10"/>
      <c r="CH146" s="168" t="str">
        <f t="shared" ca="1" si="433"/>
        <v>-</v>
      </c>
      <c r="CI146" s="168" t="str">
        <f t="shared" ca="1" si="433"/>
        <v>-</v>
      </c>
      <c r="CJ146" s="168" t="str">
        <f t="shared" ca="1" si="433"/>
        <v>-</v>
      </c>
      <c r="CK146" s="168" t="str">
        <f t="shared" ca="1" si="433"/>
        <v>-</v>
      </c>
      <c r="CL146" s="168" t="str">
        <f t="shared" ca="1" si="433"/>
        <v>-</v>
      </c>
      <c r="CM146" s="168" t="str">
        <f t="shared" ca="1" si="433"/>
        <v>-</v>
      </c>
      <c r="CN146" s="168" t="str">
        <f t="shared" ca="1" si="433"/>
        <v>-</v>
      </c>
      <c r="CO146" s="168" t="str">
        <f t="shared" ca="1" si="433"/>
        <v>-</v>
      </c>
      <c r="CP146" s="168">
        <f t="shared" ca="1" si="433"/>
        <v>1</v>
      </c>
      <c r="CQ146" s="168">
        <f t="shared" ca="1" si="433"/>
        <v>1</v>
      </c>
      <c r="CR146" s="168">
        <f t="shared" ca="1" si="433"/>
        <v>0</v>
      </c>
      <c r="CS146" s="168" t="str">
        <f t="shared" ca="1" si="433"/>
        <v>-</v>
      </c>
      <c r="CT146" s="168" t="str">
        <f t="shared" ca="1" si="433"/>
        <v>-</v>
      </c>
      <c r="CU146" s="168" t="str">
        <f t="shared" ca="1" si="433"/>
        <v>-</v>
      </c>
      <c r="CV146" s="168" t="str">
        <f t="shared" ca="1" si="433"/>
        <v>-</v>
      </c>
      <c r="CW146" s="168" t="str">
        <f t="shared" ca="1" si="433"/>
        <v>-</v>
      </c>
      <c r="CX146" s="168" t="str">
        <f t="shared" ca="1" si="433"/>
        <v>-</v>
      </c>
      <c r="CY146" s="168" t="str">
        <f t="shared" ca="1" si="433"/>
        <v>-</v>
      </c>
      <c r="CZ146" s="168">
        <f t="shared" ca="1" si="433"/>
        <v>0</v>
      </c>
      <c r="DA146" s="168" t="str">
        <f t="shared" ca="1" si="433"/>
        <v>-</v>
      </c>
      <c r="DB146" s="168" t="str">
        <f t="shared" ca="1" si="433"/>
        <v>-</v>
      </c>
      <c r="DC146" s="168" t="str">
        <f t="shared" ca="1" si="433"/>
        <v>-</v>
      </c>
      <c r="DD146" s="168" t="str">
        <f t="shared" ca="1" si="433"/>
        <v>-</v>
      </c>
      <c r="DE146" s="168" t="str">
        <f t="shared" ca="1" si="433"/>
        <v>-</v>
      </c>
      <c r="DF146" s="168">
        <f t="shared" ca="1" si="433"/>
        <v>0</v>
      </c>
      <c r="DG146" s="168">
        <f t="shared" ca="1" si="433"/>
        <v>0</v>
      </c>
      <c r="DH146" s="168">
        <f t="shared" ca="1" si="433"/>
        <v>0</v>
      </c>
      <c r="DI146" s="168">
        <f t="shared" ca="1" si="433"/>
        <v>0</v>
      </c>
      <c r="DJ146" s="168">
        <f t="shared" ca="1" si="433"/>
        <v>0</v>
      </c>
      <c r="DK146" s="168">
        <f t="shared" ca="1" si="433"/>
        <v>0</v>
      </c>
      <c r="DL146" s="168">
        <f t="shared" ca="1" si="433"/>
        <v>0</v>
      </c>
      <c r="DM146" s="168" t="str">
        <f t="shared" ca="1" si="433"/>
        <v>-</v>
      </c>
      <c r="DN146" s="168" t="str">
        <f t="shared" ca="1" si="433"/>
        <v>-</v>
      </c>
      <c r="DO146" s="168" t="str">
        <f t="shared" ca="1" si="433"/>
        <v>-</v>
      </c>
      <c r="DP146" s="168" t="str">
        <f t="shared" ca="1" si="433"/>
        <v>-</v>
      </c>
      <c r="DQ146" s="168" t="str">
        <f t="shared" ca="1" si="433"/>
        <v>-</v>
      </c>
      <c r="DR146" s="168" t="str">
        <f t="shared" ca="1" si="433"/>
        <v>-</v>
      </c>
      <c r="DS146" s="168" t="str">
        <f t="shared" ca="1" si="433"/>
        <v>-</v>
      </c>
      <c r="DT146" s="168" t="str">
        <f t="shared" ca="1" si="433"/>
        <v>-</v>
      </c>
      <c r="DU146" s="168" t="str">
        <f t="shared" ca="1" si="433"/>
        <v>-</v>
      </c>
      <c r="DV146" s="168" t="str">
        <f t="shared" ca="1" si="433"/>
        <v>-</v>
      </c>
      <c r="DW146" s="168" t="str">
        <f t="shared" ca="1" si="433"/>
        <v>-</v>
      </c>
      <c r="DX146" s="10"/>
      <c r="DY146" s="168">
        <f t="shared" ca="1" si="433"/>
        <v>1</v>
      </c>
      <c r="DZ146" s="168" t="str">
        <f t="shared" ca="1" si="433"/>
        <v>-</v>
      </c>
      <c r="EA146" s="168" t="str">
        <f t="shared" ca="1" si="433"/>
        <v>-</v>
      </c>
      <c r="EB146" s="168" t="str">
        <f t="shared" ca="1" si="433"/>
        <v>-</v>
      </c>
      <c r="EC146" s="168" t="str">
        <f t="shared" ca="1" si="434"/>
        <v>-</v>
      </c>
      <c r="ED146" s="168" t="b">
        <f t="shared" ca="1" si="434"/>
        <v>0</v>
      </c>
      <c r="EE146" s="168" t="str">
        <f t="shared" ca="1" si="434"/>
        <v>-</v>
      </c>
      <c r="EF146" s="168">
        <f t="shared" ca="1" si="434"/>
        <v>0</v>
      </c>
      <c r="EG146" s="168" t="str">
        <f t="shared" ca="1" si="434"/>
        <v>-</v>
      </c>
      <c r="EH146" s="166" cm="1">
        <f t="array" aca="1" ref="EH146" ca="1">INDEX(i.rev,$K146,EH$15)</f>
        <v>1</v>
      </c>
      <c r="EI146" s="168">
        <f t="shared" ca="1" si="435"/>
        <v>0</v>
      </c>
      <c r="EJ146" s="168">
        <f t="shared" ca="1" si="435"/>
        <v>1</v>
      </c>
      <c r="EK146" s="168">
        <f t="shared" ca="1" si="435"/>
        <v>0</v>
      </c>
      <c r="EL146" s="168">
        <f t="shared" ca="1" si="435"/>
        <v>1</v>
      </c>
      <c r="EM146" s="168">
        <f t="shared" ca="1" si="435"/>
        <v>1</v>
      </c>
      <c r="EN146" s="168">
        <f t="shared" ca="1" si="435"/>
        <v>1</v>
      </c>
      <c r="EO146" s="168">
        <f t="shared" ca="1" si="435"/>
        <v>0</v>
      </c>
      <c r="EP146" s="168">
        <f t="shared" ca="1" si="435"/>
        <v>0</v>
      </c>
      <c r="EQ146" s="168">
        <f t="shared" ca="1" si="435"/>
        <v>0</v>
      </c>
      <c r="ER146" s="168">
        <f t="shared" ca="1" si="435"/>
        <v>0</v>
      </c>
      <c r="ES146" s="168">
        <f t="shared" ca="1" si="435"/>
        <v>0</v>
      </c>
      <c r="ET146" s="168">
        <f t="shared" ca="1" si="435"/>
        <v>0</v>
      </c>
      <c r="EU146" s="168">
        <f t="shared" ca="1" si="435"/>
        <v>0</v>
      </c>
      <c r="EV146" s="168">
        <f t="shared" ca="1" si="435"/>
        <v>0</v>
      </c>
      <c r="EW146" s="168">
        <f t="shared" ca="1" si="435"/>
        <v>0</v>
      </c>
      <c r="EX146" s="168">
        <f t="shared" ca="1" si="435"/>
        <v>0</v>
      </c>
      <c r="EY146" s="166" cm="1">
        <f t="array" aca="1" ref="EY146" ca="1">INDEX(i.rev,$K146,EY$15)</f>
        <v>0</v>
      </c>
      <c r="EZ146" s="168">
        <f t="shared" ca="1" si="436"/>
        <v>0</v>
      </c>
      <c r="FA146" s="166" cm="1">
        <f t="array" aca="1" ref="FA146" ca="1">INDEX(i.rev,$K146,FA$15)</f>
        <v>1</v>
      </c>
      <c r="FB146" s="168">
        <f t="shared" ca="1" si="437"/>
        <v>0</v>
      </c>
      <c r="FC146" s="168">
        <f t="shared" ca="1" si="437"/>
        <v>0</v>
      </c>
      <c r="FD146" s="168">
        <f t="shared" ca="1" si="437"/>
        <v>0</v>
      </c>
      <c r="FE146" s="168">
        <f t="shared" ca="1" si="437"/>
        <v>0</v>
      </c>
      <c r="FF146" s="168">
        <f t="shared" ca="1" si="437"/>
        <v>0</v>
      </c>
      <c r="FG146" s="168">
        <f t="shared" ca="1" si="437"/>
        <v>0</v>
      </c>
      <c r="FH146" s="168">
        <f t="shared" ca="1" si="437"/>
        <v>0</v>
      </c>
      <c r="FI146" s="10"/>
      <c r="FJ146" s="168" t="str">
        <f t="shared" ca="1" si="437"/>
        <v>-</v>
      </c>
      <c r="FK146" s="168" t="str">
        <f t="shared" ca="1" si="437"/>
        <v>-</v>
      </c>
      <c r="FL146" s="168" t="str">
        <f t="shared" ca="1" si="437"/>
        <v>-</v>
      </c>
      <c r="FM146" s="168" t="str">
        <f t="shared" ca="1" si="437"/>
        <v>-</v>
      </c>
      <c r="FN146" s="168" t="str">
        <f t="shared" ca="1" si="437"/>
        <v>-</v>
      </c>
      <c r="FO146" s="166" t="b">
        <f t="shared" ca="1" si="438"/>
        <v>0</v>
      </c>
      <c r="FP146" s="166" t="b">
        <f t="shared" ca="1" si="438"/>
        <v>0</v>
      </c>
      <c r="FQ146" s="166" t="b">
        <f t="shared" ca="1" si="438"/>
        <v>1</v>
      </c>
      <c r="FR146" s="168">
        <f t="shared" ca="1" si="437"/>
        <v>0</v>
      </c>
      <c r="FS146" s="166">
        <f t="shared" ca="1" si="439"/>
        <v>1</v>
      </c>
      <c r="FT146" s="166">
        <f t="shared" ca="1" si="439"/>
        <v>1</v>
      </c>
      <c r="FU146" s="168" t="str">
        <f t="shared" ca="1" si="437"/>
        <v>-</v>
      </c>
      <c r="FV146" s="168" t="str">
        <f t="shared" ca="1" si="437"/>
        <v>-</v>
      </c>
      <c r="FW146" s="168" t="str">
        <f t="shared" ca="1" si="437"/>
        <v>-</v>
      </c>
      <c r="FX146" s="168" t="str">
        <f t="shared" ca="1" si="437"/>
        <v>-</v>
      </c>
      <c r="FY146" s="168" t="str">
        <f t="shared" ca="1" si="437"/>
        <v>-</v>
      </c>
      <c r="FZ146" s="168" t="str">
        <f t="shared" ca="1" si="437"/>
        <v>-</v>
      </c>
      <c r="GA146" s="168" t="str">
        <f t="shared" ca="1" si="437"/>
        <v>-</v>
      </c>
      <c r="GB146" s="168" t="str">
        <f t="shared" ca="1" si="437"/>
        <v>-</v>
      </c>
      <c r="GC146" s="168" t="str">
        <f t="shared" ca="1" si="437"/>
        <v>-</v>
      </c>
      <c r="GD146" s="168" t="b">
        <f t="shared" ca="1" si="437"/>
        <v>1</v>
      </c>
      <c r="GE146" s="168" t="str">
        <f t="shared" ca="1" si="437"/>
        <v>-</v>
      </c>
      <c r="GF146" s="168" t="str">
        <f t="shared" ca="1" si="437"/>
        <v>-</v>
      </c>
      <c r="GG146" s="168" t="str">
        <f ca="1">OFFSET(GG$5,$B146,0)</f>
        <v>-</v>
      </c>
      <c r="GH146" s="168" t="str">
        <f t="shared" ca="1" si="440"/>
        <v>-</v>
      </c>
      <c r="GI146" s="168" t="str">
        <f ca="1">OFFSET(GI$5,$B146,0)</f>
        <v>-</v>
      </c>
      <c r="GJ146" s="168" t="str">
        <f t="shared" ca="1" si="441"/>
        <v>-</v>
      </c>
      <c r="GK146" s="168" t="str">
        <f t="shared" ca="1" si="441"/>
        <v>-</v>
      </c>
      <c r="GL146" s="168" t="str">
        <f t="shared" ca="1" si="441"/>
        <v>-</v>
      </c>
      <c r="GM146" s="168" t="str">
        <f t="shared" ca="1" si="441"/>
        <v>-</v>
      </c>
      <c r="GN146" s="168" t="str">
        <f t="shared" ca="1" si="441"/>
        <v>-</v>
      </c>
      <c r="GO146" s="168" t="str">
        <f t="shared" ca="1" si="441"/>
        <v>-</v>
      </c>
      <c r="GP146" s="168" t="str">
        <f t="shared" ca="1" si="441"/>
        <v>-</v>
      </c>
      <c r="GQ146" s="168" t="str">
        <f t="shared" ca="1" si="441"/>
        <v>-</v>
      </c>
      <c r="GR146" s="168" t="str">
        <f t="shared" ca="1" si="441"/>
        <v>-</v>
      </c>
      <c r="GS146" s="168">
        <f t="shared" ca="1" si="441"/>
        <v>500</v>
      </c>
      <c r="GT146" s="168">
        <f t="shared" ca="1" si="441"/>
        <v>500</v>
      </c>
      <c r="GU146" s="168" t="str">
        <f t="shared" ca="1" si="441"/>
        <v>-</v>
      </c>
      <c r="GV146" s="168" t="str">
        <f t="shared" ca="1" si="441"/>
        <v>-</v>
      </c>
      <c r="GW146" s="168" t="str">
        <f t="shared" ca="1" si="441"/>
        <v>-</v>
      </c>
      <c r="GX146" s="168" t="str">
        <f t="shared" ca="1" si="441"/>
        <v>-</v>
      </c>
      <c r="GY146" s="168" t="str">
        <f t="shared" ca="1" si="441"/>
        <v>-</v>
      </c>
      <c r="GZ146" s="168" t="str">
        <f t="shared" ca="1" si="442"/>
        <v>-</v>
      </c>
      <c r="HA146" s="168" t="str">
        <f t="shared" ca="1" si="442"/>
        <v>-</v>
      </c>
      <c r="HB146" s="168" t="str">
        <f t="shared" ca="1" si="442"/>
        <v>-</v>
      </c>
      <c r="HC146" s="168" t="str">
        <f t="shared" ca="1" si="442"/>
        <v>-</v>
      </c>
      <c r="HD146" s="168" t="str">
        <f t="shared" ca="1" si="442"/>
        <v>-</v>
      </c>
      <c r="HE146" s="168" t="str">
        <f t="shared" ca="1" si="442"/>
        <v>-</v>
      </c>
      <c r="HF146" s="168" t="str">
        <f t="shared" ca="1" si="442"/>
        <v>-</v>
      </c>
      <c r="HG146" s="168" t="str">
        <f t="shared" ca="1" si="442"/>
        <v>-</v>
      </c>
      <c r="HH146" s="168" t="str">
        <f t="shared" ca="1" si="442"/>
        <v>-</v>
      </c>
      <c r="HI146" s="168" t="str">
        <f t="shared" ca="1" si="442"/>
        <v>-</v>
      </c>
      <c r="HJ146" s="168" t="str">
        <f t="shared" ca="1" si="442"/>
        <v>-</v>
      </c>
      <c r="HK146" s="168" t="str">
        <f t="shared" ca="1" si="442"/>
        <v>-</v>
      </c>
      <c r="HL146" s="168" t="str">
        <f t="shared" ca="1" si="442"/>
        <v>-</v>
      </c>
      <c r="HM146" s="168" t="str">
        <f t="shared" ca="1" si="442"/>
        <v>-</v>
      </c>
      <c r="HN146" s="168" t="str">
        <f t="shared" ca="1" si="442"/>
        <v>-</v>
      </c>
      <c r="HO146" s="168" t="str">
        <f t="shared" ca="1" si="442"/>
        <v>-</v>
      </c>
      <c r="HP146" s="168" t="str">
        <f t="shared" ca="1" si="442"/>
        <v>-</v>
      </c>
      <c r="HQ146" s="168" t="str">
        <f t="shared" ca="1" si="442"/>
        <v>-</v>
      </c>
      <c r="HR146" s="168" t="str">
        <f t="shared" ca="1" si="442"/>
        <v>-</v>
      </c>
      <c r="HS146" s="168" t="str">
        <f t="shared" ca="1" si="442"/>
        <v>-</v>
      </c>
      <c r="HT146" s="168" t="str">
        <f t="shared" ca="1" si="442"/>
        <v>-</v>
      </c>
      <c r="HU146" s="168" t="str">
        <f t="shared" ca="1" si="442"/>
        <v>-</v>
      </c>
      <c r="HV146" s="168" t="str">
        <f t="shared" ca="1" si="442"/>
        <v>-</v>
      </c>
      <c r="HW146" s="168" t="str">
        <f t="shared" ca="1" si="442"/>
        <v>-</v>
      </c>
      <c r="HX146" s="168" t="str">
        <f t="shared" ca="1" si="442"/>
        <v>-</v>
      </c>
      <c r="HY146" s="168" t="str">
        <f t="shared" ca="1" si="442"/>
        <v>-</v>
      </c>
      <c r="HZ146" s="168" t="str">
        <f t="shared" ca="1" si="442"/>
        <v>-</v>
      </c>
      <c r="IA146" s="168" t="str">
        <f t="shared" ca="1" si="442"/>
        <v>-</v>
      </c>
      <c r="IB146" s="168" t="str">
        <f t="shared" ca="1" si="442"/>
        <v>-</v>
      </c>
      <c r="IC146" s="168" t="str">
        <f t="shared" ca="1" si="442"/>
        <v>-</v>
      </c>
      <c r="ID146" s="168" t="str">
        <f t="shared" ca="1" si="442"/>
        <v>-</v>
      </c>
      <c r="IE146" s="168" t="str">
        <f t="shared" ca="1" si="442"/>
        <v>-</v>
      </c>
      <c r="IF146" s="168" t="str">
        <f t="shared" ca="1" si="442"/>
        <v>-</v>
      </c>
      <c r="IG146" s="168" t="str">
        <f t="shared" ca="1" si="442"/>
        <v>-</v>
      </c>
      <c r="IH146" s="168" t="str">
        <f t="shared" ca="1" si="442"/>
        <v>-</v>
      </c>
      <c r="II146" s="168" t="str">
        <f t="shared" ca="1" si="442"/>
        <v>-</v>
      </c>
      <c r="IJ146" s="168" t="str">
        <f t="shared" ca="1" si="442"/>
        <v>-</v>
      </c>
      <c r="IK146" s="168" t="str">
        <f t="shared" ca="1" si="442"/>
        <v>-</v>
      </c>
      <c r="IL146" s="168" t="str">
        <f t="shared" ca="1" si="442"/>
        <v>-</v>
      </c>
      <c r="IM146" s="168" t="str">
        <f t="shared" ca="1" si="442"/>
        <v>-</v>
      </c>
      <c r="IN146" s="168" t="str">
        <f t="shared" ca="1" si="442"/>
        <v>-</v>
      </c>
      <c r="IO146" s="168" t="str">
        <f t="shared" ca="1" si="442"/>
        <v>-</v>
      </c>
      <c r="IP146" s="168" t="str">
        <f t="shared" ca="1" si="443"/>
        <v>-</v>
      </c>
      <c r="IQ146" s="168" t="str">
        <f t="shared" ca="1" si="443"/>
        <v>-</v>
      </c>
      <c r="IR146" s="168" t="str">
        <f t="shared" ca="1" si="443"/>
        <v>-</v>
      </c>
      <c r="IS146" s="168" t="str">
        <f t="shared" ca="1" si="443"/>
        <v>-</v>
      </c>
      <c r="IT146" s="168" t="str">
        <f t="shared" ca="1" si="443"/>
        <v>-</v>
      </c>
      <c r="IU146" s="168" t="str">
        <f t="shared" ca="1" si="443"/>
        <v>-</v>
      </c>
      <c r="IV146" s="168" t="str">
        <f t="shared" ca="1" si="443"/>
        <v>-</v>
      </c>
      <c r="IW146" s="168" t="str">
        <f t="shared" ca="1" si="443"/>
        <v>-</v>
      </c>
      <c r="IX146" s="168" t="str">
        <f t="shared" ca="1" si="443"/>
        <v>-</v>
      </c>
      <c r="IY146" s="168" t="str">
        <f t="shared" ca="1" si="443"/>
        <v>-</v>
      </c>
      <c r="IZ146" s="10"/>
      <c r="JA146" s="166">
        <f ca="1">INDEX(i.interest_rate,$O146)</f>
        <v>4.4999999999999998E-2</v>
      </c>
      <c r="JB146" s="166">
        <f ca="1">INDEX(i.opp_cost_capital,$P146)</f>
        <v>4.4999999999999998E-2</v>
      </c>
      <c r="JC146" s="168">
        <f t="shared" ca="1" si="444"/>
        <v>1</v>
      </c>
      <c r="JD146" s="168">
        <f t="shared" ca="1" si="444"/>
        <v>0</v>
      </c>
      <c r="JE146" s="168">
        <f t="shared" ca="1" si="444"/>
        <v>1</v>
      </c>
      <c r="JF146" s="168">
        <f t="shared" ca="1" si="444"/>
        <v>1</v>
      </c>
      <c r="JG146" s="168">
        <f t="shared" ca="1" si="444"/>
        <v>0</v>
      </c>
      <c r="JH146" s="168">
        <f t="shared" ca="1" si="444"/>
        <v>70</v>
      </c>
      <c r="JI146" s="168">
        <f t="shared" ca="1" si="444"/>
        <v>50</v>
      </c>
      <c r="JJ146" s="168">
        <f t="shared" ca="1" si="444"/>
        <v>70</v>
      </c>
      <c r="JK146" s="168">
        <f t="shared" ca="1" si="444"/>
        <v>50</v>
      </c>
      <c r="JL146" s="166">
        <f ca="1">INDEX(i.WoolPrices,$V146,JL$15)</f>
        <v>1</v>
      </c>
      <c r="JM146" s="166">
        <f ca="1">INDEX(i.MeatPrices,$W146,JM$15)</f>
        <v>1</v>
      </c>
      <c r="JN146" s="166">
        <f ca="1">INDEX(i.GrainPrices,$X146,JN$15)</f>
        <v>1</v>
      </c>
      <c r="JO146" s="166">
        <f t="shared" ca="1" si="445"/>
        <v>1</v>
      </c>
      <c r="JP146" s="166">
        <f t="shared" ca="1" si="445"/>
        <v>1</v>
      </c>
      <c r="JQ146" s="168">
        <f t="shared" ca="1" si="444"/>
        <v>1</v>
      </c>
      <c r="JR146" s="10"/>
      <c r="JS146" s="168">
        <f t="shared" ca="1" si="444"/>
        <v>1</v>
      </c>
      <c r="JT146" s="166">
        <f ca="1">INDEX(i.pasture_prod,$T146)</f>
        <v>1</v>
      </c>
      <c r="JU146" s="168">
        <f t="shared" ca="1" si="444"/>
        <v>1</v>
      </c>
      <c r="JV146" s="168">
        <f t="shared" ca="1" si="444"/>
        <v>1</v>
      </c>
      <c r="JW146" s="168">
        <f t="shared" ca="1" si="444"/>
        <v>1</v>
      </c>
      <c r="JX146" s="168">
        <f t="shared" ca="1" si="444"/>
        <v>1</v>
      </c>
      <c r="JY146" s="168">
        <f t="shared" ca="1" si="444"/>
        <v>1</v>
      </c>
      <c r="JZ146" s="168">
        <f t="shared" ca="1" si="444"/>
        <v>1</v>
      </c>
      <c r="KA146" s="166">
        <f ca="1">INDEX(i.pasture_prod,$T146)</f>
        <v>1</v>
      </c>
      <c r="KB146" s="166">
        <f ca="1">INDEX(i.all_rot_yield,$S146)</f>
        <v>1</v>
      </c>
      <c r="KC146" s="166">
        <f ca="1">INDEX(i.mach_option,$N146)</f>
        <v>1</v>
      </c>
      <c r="KD146" s="166" t="str">
        <f ca="1">INDEX(overdraw,$M146)</f>
        <v>-</v>
      </c>
      <c r="KE146" s="166" t="str">
        <f ca="1">INDEX(i.casual_ub,$Q146)</f>
        <v>-</v>
      </c>
      <c r="KF146" s="166" t="str">
        <f ca="1">INDEX(i.seedharv_casual_ub,$Q146)</f>
        <v>-</v>
      </c>
      <c r="KG146" s="166" t="b">
        <f ca="1">INDEX(i.cropgraze_inc,$R146)</f>
        <v>0</v>
      </c>
      <c r="KH146" s="168">
        <f t="shared" ca="1" si="444"/>
        <v>0</v>
      </c>
      <c r="KI146" s="27">
        <v>0</v>
      </c>
    </row>
    <row r="147" spans="1:295" s="148" customFormat="1" outlineLevel="1">
      <c r="A147" s="126">
        <f t="shared" si="13"/>
        <v>142</v>
      </c>
      <c r="B147" s="126">
        <f t="shared" ref="B147:B148" si="449">$A$18</f>
        <v>13</v>
      </c>
      <c r="C147" s="148">
        <v>1002</v>
      </c>
      <c r="D147" s="148" t="s">
        <v>884</v>
      </c>
      <c r="E147" s="148" t="b">
        <v>0</v>
      </c>
      <c r="F147" s="148" t="b">
        <v>0</v>
      </c>
      <c r="G147" s="148" t="b">
        <f t="shared" si="446"/>
        <v>0</v>
      </c>
      <c r="H147" s="144">
        <f t="shared" ca="1" si="447"/>
        <v>3</v>
      </c>
      <c r="I147" s="144">
        <f t="shared" ca="1" si="447"/>
        <v>1</v>
      </c>
      <c r="J147" s="144">
        <f t="shared" ca="1" si="447"/>
        <v>1</v>
      </c>
      <c r="K147" s="144">
        <f t="shared" ca="1" si="447"/>
        <v>1</v>
      </c>
      <c r="L147" s="32">
        <v>4</v>
      </c>
      <c r="M147" s="144">
        <f t="shared" ca="1" si="447"/>
        <v>1</v>
      </c>
      <c r="N147" s="144">
        <f t="shared" ca="1" si="447"/>
        <v>1</v>
      </c>
      <c r="O147" s="144">
        <f t="shared" ca="1" si="447"/>
        <v>1</v>
      </c>
      <c r="P147" s="144">
        <f t="shared" ca="1" si="447"/>
        <v>1</v>
      </c>
      <c r="Q147" s="144">
        <f t="shared" ca="1" si="447"/>
        <v>1</v>
      </c>
      <c r="R147" s="144">
        <f t="shared" ca="1" si="447"/>
        <v>2</v>
      </c>
      <c r="S147" s="144">
        <f t="shared" ca="1" si="447"/>
        <v>1</v>
      </c>
      <c r="T147" s="144">
        <f t="shared" ca="1" si="447"/>
        <v>1</v>
      </c>
      <c r="U147" s="144">
        <f t="shared" ca="1" si="447"/>
        <v>1</v>
      </c>
      <c r="V147" s="144">
        <f t="shared" ca="1" si="447"/>
        <v>1</v>
      </c>
      <c r="W147" s="144">
        <f t="shared" ca="1" si="447"/>
        <v>1</v>
      </c>
      <c r="X147" s="144">
        <f t="shared" ca="1" si="448"/>
        <v>1</v>
      </c>
      <c r="Y147" s="144">
        <f t="shared" ca="1" si="448"/>
        <v>1</v>
      </c>
      <c r="AA147" s="162" t="str" cm="1">
        <f t="array" aca="1" ref="AA147" ca="1">TEXT(LEFT(OFFSET(AA147,-1,0),5)+1,"00000")&amp;MID(OFFSET(AA147,-1,0),6,FIND(" ",OFFSET(AA147,-1,0),7)-5)
&amp;INDEX(DataMaster!$B$10:$B$12,$I147)         &amp;IF($J147=1,""," Risk"&amp;INDEX(i.risk_aversion,$J147,1))    &amp;IF($K147=1,""," REV"&amp; INDEX(DataMaster!$B$54:$B$58,$K147))              &amp; IF($L147=1,""," Minroe"&amp;INDEX(minroe,$L147))              &amp;  IF($M147=1,""," Overdraw"&amp;INDEX(overdraw,$M147))
&amp; IF($N147=1,""," Mach"&amp;INDEX(i.mach_option,$N147))
&amp; IF($O147=1,""," Interest"&amp;INDEX(i.interest_rate,$O147))            &amp; IF($P147=1,""," Opp cost"&amp;INDEX(i.opp_cost_capital,$P147))           &amp; IF($Q147=1,""," Casual_ub"&amp;INDEX(i.casual_ub,$Q147))           &amp; IF($R147=1,""," Cropgraze"&amp;INDEX(i.cropgraze_inc,$R147))
&amp; IF($S147=1,""," Yield"&amp;INDEX(i.all_rot_yield,$S147))          &amp; IF($T147=1,""," Pasture"&amp;INDEX(i.pasture_prod,$T147))          &amp; IF($U147=1,""," Scan"&amp;INDEX(i.scan,$U147))
&amp; IF($JL147=1,""," WP"&amp;TEXT($JL147*100,"000p"))                &amp; IF($JM147=1,""," MP"&amp;TEXT($JM147*100,"000p"))                      &amp; IF($JN147=1,""," GP"&amp;TEXT($JN147*100,"000p"))          &amp; IF($JO147=1,""," Can"&amp;TEXT($JO147*100,"000p"))
&amp; " (F"&amp;3+IFERROR(1*$CH147,0)+IFERROR(1*$CI147,0)&amp;3-IFERROR(1*NOT($CK147),0)&amp;"N"&amp;$CP147&amp;$CQ147&amp;")"</f>
        <v>00002 MINROE_testSE SE Minroe0.5 CropgrazeFALSE (F33N11)</v>
      </c>
      <c r="AB147" s="10" t="str">
        <f ca="1">IF(COUNTIF(AA$5:AA147,AA147)=1,"-","Dup")</f>
        <v>-</v>
      </c>
      <c r="AC147" s="10"/>
      <c r="AD147" s="168" t="str">
        <f t="shared" ca="1" si="426"/>
        <v>-</v>
      </c>
      <c r="AE147" s="168" t="str">
        <f t="shared" ca="1" si="426"/>
        <v>-</v>
      </c>
      <c r="AF147" s="168" t="str">
        <f t="shared" ca="1" si="426"/>
        <v>-</v>
      </c>
      <c r="AG147" s="168" t="str">
        <f t="shared" ca="1" si="426"/>
        <v>-</v>
      </c>
      <c r="AH147" s="168" t="str">
        <f t="shared" ca="1" si="426"/>
        <v>-</v>
      </c>
      <c r="AI147" s="168" t="b">
        <f t="shared" ca="1" si="426"/>
        <v>1</v>
      </c>
      <c r="AJ147" s="10"/>
      <c r="AK147" s="166" t="b">
        <f t="shared" ca="1" si="427"/>
        <v>1</v>
      </c>
      <c r="AL147" s="166" t="str">
        <f t="shared" ca="1" si="427"/>
        <v>-</v>
      </c>
      <c r="AM147" s="166" t="str">
        <f t="shared" ca="1" si="427"/>
        <v>-</v>
      </c>
      <c r="AN147" s="166" t="str">
        <f t="shared" ca="1" si="427"/>
        <v>-</v>
      </c>
      <c r="AO147" s="166" t="b">
        <f t="shared" ca="1" si="427"/>
        <v>0</v>
      </c>
      <c r="AP147" s="166" t="b">
        <f t="shared" ca="1" si="427"/>
        <v>0</v>
      </c>
      <c r="AQ147" s="166">
        <f>INDEX(minroe,$L147)</f>
        <v>0.5</v>
      </c>
      <c r="AR147" s="166" t="b">
        <f t="shared" ca="1" si="428"/>
        <v>0</v>
      </c>
      <c r="AS147" s="166" t="b">
        <f t="shared" ca="1" si="428"/>
        <v>0</v>
      </c>
      <c r="AT147" s="166" t="str">
        <f t="shared" ca="1" si="428"/>
        <v>-</v>
      </c>
      <c r="AU147" s="166" t="str">
        <f t="shared" ca="1" si="428"/>
        <v>-</v>
      </c>
      <c r="AV147" s="166" t="str">
        <f t="shared" ca="1" si="428"/>
        <v>-</v>
      </c>
      <c r="AW147" s="10"/>
      <c r="AX147" s="166" t="b">
        <f t="shared" ca="1" si="429"/>
        <v>1</v>
      </c>
      <c r="AY147" s="168" t="b">
        <f t="shared" ca="1" si="430"/>
        <v>1</v>
      </c>
      <c r="AZ147" s="168" t="b">
        <f t="shared" ca="1" si="430"/>
        <v>1</v>
      </c>
      <c r="BA147" s="167">
        <f t="shared" ca="1" si="431"/>
        <v>3108</v>
      </c>
      <c r="BB147" s="168" t="str">
        <f t="shared" ca="1" si="432"/>
        <v>-</v>
      </c>
      <c r="BC147" s="168" t="str">
        <f t="shared" ca="1" si="432"/>
        <v>-</v>
      </c>
      <c r="BD147" s="168" t="str">
        <f t="shared" ca="1" si="432"/>
        <v>-</v>
      </c>
      <c r="BE147" s="168" t="str">
        <f t="shared" ca="1" si="432"/>
        <v>-</v>
      </c>
      <c r="BF147" s="168" t="str">
        <f t="shared" ca="1" si="432"/>
        <v>-</v>
      </c>
      <c r="BG147" s="168">
        <f t="shared" ca="1" si="432"/>
        <v>1</v>
      </c>
      <c r="BH147" s="168">
        <f t="shared" ca="1" si="432"/>
        <v>1</v>
      </c>
      <c r="BI147" s="168" t="str">
        <f t="shared" ca="1" si="432"/>
        <v>-</v>
      </c>
      <c r="BJ147" s="168" t="str">
        <f t="shared" ca="1" si="432"/>
        <v>-</v>
      </c>
      <c r="BK147" s="10"/>
      <c r="BL147" s="168" t="str">
        <f t="shared" ca="1" si="432"/>
        <v>-</v>
      </c>
      <c r="BM147" s="168" t="str">
        <f t="shared" ca="1" si="432"/>
        <v>-</v>
      </c>
      <c r="BN147" s="168" t="str">
        <f t="shared" ca="1" si="432"/>
        <v>-</v>
      </c>
      <c r="BO147" s="168" t="str">
        <f t="shared" ca="1" si="432"/>
        <v>-</v>
      </c>
      <c r="BP147" s="168" t="str">
        <f t="shared" ca="1" si="432"/>
        <v>-</v>
      </c>
      <c r="BQ147" s="168" t="str">
        <f t="shared" ca="1" si="432"/>
        <v>-</v>
      </c>
      <c r="BR147" s="168" t="str">
        <f t="shared" ca="1" si="432"/>
        <v>-</v>
      </c>
      <c r="BS147" s="168" t="str">
        <f t="shared" ca="1" si="432"/>
        <v>-</v>
      </c>
      <c r="BT147" s="168" t="str">
        <f t="shared" ca="1" si="432"/>
        <v>-</v>
      </c>
      <c r="BU147" s="168" t="str">
        <f t="shared" ca="1" si="432"/>
        <v>-</v>
      </c>
      <c r="BV147" s="168" t="str">
        <f t="shared" ca="1" si="432"/>
        <v>-</v>
      </c>
      <c r="BW147" s="166" t="str" cm="1">
        <f t="array" aca="1" ref="BW147" ca="1">INDEX(i.rev,$K147,BW$15)</f>
        <v>-</v>
      </c>
      <c r="BX147" s="166" t="str" cm="1">
        <f t="array" aca="1" ref="BX147" ca="1">INDEX(i.rev,$K147,BX$15)</f>
        <v>-</v>
      </c>
      <c r="BY147" s="166" t="str" cm="1">
        <f t="array" aca="1" ref="BY147" ca="1">INDEX(i.rev,$K147,BY$15)</f>
        <v>-</v>
      </c>
      <c r="BZ147" s="166" t="str" cm="1">
        <f t="array" aca="1" ref="BZ147" ca="1">INDEX(i.rev,$K147,BZ$15)</f>
        <v>-</v>
      </c>
      <c r="CA147" s="166" t="str" cm="1">
        <f t="array" aca="1" ref="CA147" ca="1">INDEX(i.rev,$K147,CA$15)</f>
        <v>-</v>
      </c>
      <c r="CB147" s="166" t="str" cm="1">
        <f t="array" aca="1" ref="CB147" ca="1">INDEX(i.rev,$K147,CB$15)</f>
        <v>-</v>
      </c>
      <c r="CC147" s="166" t="str" cm="1">
        <f t="array" aca="1" ref="CC147" ca="1">INDEX(i.rev,$K147,CC$15)</f>
        <v>-</v>
      </c>
      <c r="CD147" s="166" t="str" cm="1">
        <f t="array" aca="1" ref="CD147" ca="1">INDEX(i.rev,$K147,CD$15)</f>
        <v>-</v>
      </c>
      <c r="CE147" s="166" t="str" cm="1">
        <f t="array" aca="1" ref="CE147" ca="1">INDEX(i.rev,$K147,CE$15)</f>
        <v>-</v>
      </c>
      <c r="CF147" s="166" t="str" cm="1">
        <f t="array" aca="1" ref="CF147" ca="1">INDEX(i.rev,$K147,CF$15)</f>
        <v>-</v>
      </c>
      <c r="CG147" s="10"/>
      <c r="CH147" s="168" t="str">
        <f t="shared" ca="1" si="433"/>
        <v>-</v>
      </c>
      <c r="CI147" s="168" t="str">
        <f t="shared" ca="1" si="433"/>
        <v>-</v>
      </c>
      <c r="CJ147" s="168" t="str">
        <f t="shared" ca="1" si="433"/>
        <v>-</v>
      </c>
      <c r="CK147" s="168" t="str">
        <f t="shared" ca="1" si="433"/>
        <v>-</v>
      </c>
      <c r="CL147" s="168" t="str">
        <f t="shared" ca="1" si="433"/>
        <v>-</v>
      </c>
      <c r="CM147" s="168" t="str">
        <f t="shared" ca="1" si="433"/>
        <v>-</v>
      </c>
      <c r="CN147" s="168" t="str">
        <f t="shared" ca="1" si="433"/>
        <v>-</v>
      </c>
      <c r="CO147" s="168" t="str">
        <f t="shared" ca="1" si="433"/>
        <v>-</v>
      </c>
      <c r="CP147" s="168">
        <f t="shared" ca="1" si="433"/>
        <v>1</v>
      </c>
      <c r="CQ147" s="168">
        <f t="shared" ca="1" si="433"/>
        <v>1</v>
      </c>
      <c r="CR147" s="168">
        <f t="shared" ca="1" si="433"/>
        <v>0</v>
      </c>
      <c r="CS147" s="168" t="str">
        <f t="shared" ca="1" si="433"/>
        <v>-</v>
      </c>
      <c r="CT147" s="168" t="str">
        <f t="shared" ca="1" si="433"/>
        <v>-</v>
      </c>
      <c r="CU147" s="168" t="str">
        <f t="shared" ca="1" si="433"/>
        <v>-</v>
      </c>
      <c r="CV147" s="168" t="str">
        <f t="shared" ca="1" si="433"/>
        <v>-</v>
      </c>
      <c r="CW147" s="168" t="str">
        <f t="shared" ca="1" si="433"/>
        <v>-</v>
      </c>
      <c r="CX147" s="168" t="str">
        <f t="shared" ca="1" si="433"/>
        <v>-</v>
      </c>
      <c r="CY147" s="168" t="str">
        <f t="shared" ca="1" si="433"/>
        <v>-</v>
      </c>
      <c r="CZ147" s="168">
        <f t="shared" ca="1" si="433"/>
        <v>0</v>
      </c>
      <c r="DA147" s="168" t="str">
        <f t="shared" ca="1" si="433"/>
        <v>-</v>
      </c>
      <c r="DB147" s="168" t="str">
        <f t="shared" ca="1" si="433"/>
        <v>-</v>
      </c>
      <c r="DC147" s="168" t="str">
        <f t="shared" ca="1" si="433"/>
        <v>-</v>
      </c>
      <c r="DD147" s="168" t="str">
        <f t="shared" ca="1" si="433"/>
        <v>-</v>
      </c>
      <c r="DE147" s="168" t="str">
        <f t="shared" ca="1" si="433"/>
        <v>-</v>
      </c>
      <c r="DF147" s="168">
        <f t="shared" ca="1" si="433"/>
        <v>0</v>
      </c>
      <c r="DG147" s="168">
        <f t="shared" ca="1" si="433"/>
        <v>0</v>
      </c>
      <c r="DH147" s="168">
        <f t="shared" ca="1" si="433"/>
        <v>0</v>
      </c>
      <c r="DI147" s="168">
        <f t="shared" ca="1" si="433"/>
        <v>0</v>
      </c>
      <c r="DJ147" s="168">
        <f t="shared" ca="1" si="433"/>
        <v>0</v>
      </c>
      <c r="DK147" s="168">
        <f t="shared" ca="1" si="433"/>
        <v>0</v>
      </c>
      <c r="DL147" s="168">
        <f t="shared" ca="1" si="433"/>
        <v>0</v>
      </c>
      <c r="DM147" s="168" t="str">
        <f t="shared" ca="1" si="433"/>
        <v>-</v>
      </c>
      <c r="DN147" s="168" t="str">
        <f t="shared" ca="1" si="433"/>
        <v>-</v>
      </c>
      <c r="DO147" s="168" t="str">
        <f t="shared" ca="1" si="433"/>
        <v>-</v>
      </c>
      <c r="DP147" s="168" t="str">
        <f t="shared" ca="1" si="433"/>
        <v>-</v>
      </c>
      <c r="DQ147" s="168" t="str">
        <f t="shared" ca="1" si="433"/>
        <v>-</v>
      </c>
      <c r="DR147" s="168" t="str">
        <f t="shared" ca="1" si="433"/>
        <v>-</v>
      </c>
      <c r="DS147" s="168" t="str">
        <f t="shared" ca="1" si="433"/>
        <v>-</v>
      </c>
      <c r="DT147" s="168" t="str">
        <f t="shared" ca="1" si="433"/>
        <v>-</v>
      </c>
      <c r="DU147" s="168" t="str">
        <f t="shared" ca="1" si="433"/>
        <v>-</v>
      </c>
      <c r="DV147" s="168" t="str">
        <f t="shared" ca="1" si="433"/>
        <v>-</v>
      </c>
      <c r="DW147" s="168" t="str">
        <f t="shared" ca="1" si="433"/>
        <v>-</v>
      </c>
      <c r="DX147" s="10"/>
      <c r="DY147" s="168">
        <f t="shared" ca="1" si="433"/>
        <v>1</v>
      </c>
      <c r="DZ147" s="168" t="str">
        <f t="shared" ca="1" si="433"/>
        <v>-</v>
      </c>
      <c r="EA147" s="168" t="str">
        <f t="shared" ca="1" si="433"/>
        <v>-</v>
      </c>
      <c r="EB147" s="168" t="str">
        <f t="shared" ca="1" si="433"/>
        <v>-</v>
      </c>
      <c r="EC147" s="168" t="str">
        <f t="shared" ca="1" si="434"/>
        <v>-</v>
      </c>
      <c r="ED147" s="168" t="b">
        <f t="shared" ca="1" si="434"/>
        <v>0</v>
      </c>
      <c r="EE147" s="168" t="str">
        <f t="shared" ca="1" si="434"/>
        <v>-</v>
      </c>
      <c r="EF147" s="168">
        <f t="shared" ca="1" si="434"/>
        <v>0</v>
      </c>
      <c r="EG147" s="168" t="str">
        <f t="shared" ca="1" si="434"/>
        <v>-</v>
      </c>
      <c r="EH147" s="166" cm="1">
        <f t="array" aca="1" ref="EH147" ca="1">INDEX(i.rev,$K147,EH$15)</f>
        <v>1</v>
      </c>
      <c r="EI147" s="168">
        <f t="shared" ca="1" si="435"/>
        <v>0</v>
      </c>
      <c r="EJ147" s="168">
        <f t="shared" ca="1" si="435"/>
        <v>1</v>
      </c>
      <c r="EK147" s="168">
        <f t="shared" ca="1" si="435"/>
        <v>0</v>
      </c>
      <c r="EL147" s="168">
        <f t="shared" ca="1" si="435"/>
        <v>1</v>
      </c>
      <c r="EM147" s="168">
        <f t="shared" ca="1" si="435"/>
        <v>1</v>
      </c>
      <c r="EN147" s="168">
        <f t="shared" ca="1" si="435"/>
        <v>1</v>
      </c>
      <c r="EO147" s="168">
        <f t="shared" ca="1" si="435"/>
        <v>0</v>
      </c>
      <c r="EP147" s="168">
        <f t="shared" ca="1" si="435"/>
        <v>0</v>
      </c>
      <c r="EQ147" s="168">
        <f t="shared" ca="1" si="435"/>
        <v>0</v>
      </c>
      <c r="ER147" s="168">
        <f t="shared" ca="1" si="435"/>
        <v>0</v>
      </c>
      <c r="ES147" s="168">
        <f t="shared" ca="1" si="435"/>
        <v>0</v>
      </c>
      <c r="ET147" s="168">
        <f t="shared" ca="1" si="435"/>
        <v>0</v>
      </c>
      <c r="EU147" s="168">
        <f t="shared" ca="1" si="435"/>
        <v>0</v>
      </c>
      <c r="EV147" s="168">
        <f t="shared" ca="1" si="435"/>
        <v>0</v>
      </c>
      <c r="EW147" s="168">
        <f t="shared" ca="1" si="435"/>
        <v>0</v>
      </c>
      <c r="EX147" s="168">
        <f t="shared" ca="1" si="435"/>
        <v>0</v>
      </c>
      <c r="EY147" s="166" cm="1">
        <f t="array" aca="1" ref="EY147" ca="1">INDEX(i.rev,$K147,EY$15)</f>
        <v>0</v>
      </c>
      <c r="EZ147" s="168">
        <f t="shared" ca="1" si="436"/>
        <v>0</v>
      </c>
      <c r="FA147" s="166" cm="1">
        <f t="array" aca="1" ref="FA147" ca="1">INDEX(i.rev,$K147,FA$15)</f>
        <v>1</v>
      </c>
      <c r="FB147" s="168">
        <f t="shared" ca="1" si="437"/>
        <v>0</v>
      </c>
      <c r="FC147" s="168">
        <f t="shared" ca="1" si="437"/>
        <v>0</v>
      </c>
      <c r="FD147" s="168">
        <f t="shared" ca="1" si="437"/>
        <v>0</v>
      </c>
      <c r="FE147" s="168">
        <f t="shared" ca="1" si="437"/>
        <v>0</v>
      </c>
      <c r="FF147" s="168">
        <f t="shared" ca="1" si="437"/>
        <v>0</v>
      </c>
      <c r="FG147" s="168">
        <f t="shared" ca="1" si="437"/>
        <v>0</v>
      </c>
      <c r="FH147" s="168">
        <f t="shared" ca="1" si="437"/>
        <v>0</v>
      </c>
      <c r="FI147" s="10"/>
      <c r="FJ147" s="168" t="str">
        <f t="shared" ca="1" si="437"/>
        <v>-</v>
      </c>
      <c r="FK147" s="168" t="str">
        <f t="shared" ca="1" si="437"/>
        <v>-</v>
      </c>
      <c r="FL147" s="168" t="str">
        <f t="shared" ca="1" si="437"/>
        <v>-</v>
      </c>
      <c r="FM147" s="168" t="str">
        <f t="shared" ca="1" si="437"/>
        <v>-</v>
      </c>
      <c r="FN147" s="168" t="str">
        <f t="shared" ca="1" si="437"/>
        <v>-</v>
      </c>
      <c r="FO147" s="166" t="b">
        <f t="shared" ca="1" si="438"/>
        <v>0</v>
      </c>
      <c r="FP147" s="166" t="b">
        <f t="shared" ca="1" si="438"/>
        <v>0</v>
      </c>
      <c r="FQ147" s="166" t="b">
        <f t="shared" ca="1" si="438"/>
        <v>1</v>
      </c>
      <c r="FR147" s="168">
        <f t="shared" ca="1" si="437"/>
        <v>0</v>
      </c>
      <c r="FS147" s="166">
        <f t="shared" ca="1" si="439"/>
        <v>1</v>
      </c>
      <c r="FT147" s="166">
        <f t="shared" ca="1" si="439"/>
        <v>1</v>
      </c>
      <c r="FU147" s="168" t="str">
        <f t="shared" ca="1" si="437"/>
        <v>-</v>
      </c>
      <c r="FV147" s="168" t="str">
        <f t="shared" ca="1" si="437"/>
        <v>-</v>
      </c>
      <c r="FW147" s="168" t="str">
        <f t="shared" ca="1" si="437"/>
        <v>-</v>
      </c>
      <c r="FX147" s="168" t="str">
        <f t="shared" ca="1" si="437"/>
        <v>-</v>
      </c>
      <c r="FY147" s="168" t="str">
        <f t="shared" ca="1" si="437"/>
        <v>-</v>
      </c>
      <c r="FZ147" s="168" t="str">
        <f t="shared" ca="1" si="437"/>
        <v>-</v>
      </c>
      <c r="GA147" s="168" t="str">
        <f t="shared" ca="1" si="437"/>
        <v>-</v>
      </c>
      <c r="GB147" s="168" t="str">
        <f t="shared" ca="1" si="437"/>
        <v>-</v>
      </c>
      <c r="GC147" s="168" t="str">
        <f t="shared" ca="1" si="437"/>
        <v>-</v>
      </c>
      <c r="GD147" s="168" t="b">
        <f t="shared" ca="1" si="437"/>
        <v>1</v>
      </c>
      <c r="GE147" s="168" t="str">
        <f t="shared" ca="1" si="437"/>
        <v>-</v>
      </c>
      <c r="GF147" s="168" t="str">
        <f t="shared" ca="1" si="437"/>
        <v>-</v>
      </c>
      <c r="GG147" s="168" t="str">
        <f t="shared" ca="1" si="437"/>
        <v>-</v>
      </c>
      <c r="GH147" s="168" t="str">
        <f t="shared" ca="1" si="440"/>
        <v>-</v>
      </c>
      <c r="GI147" s="168" t="str">
        <f t="shared" ca="1" si="440"/>
        <v>-</v>
      </c>
      <c r="GJ147" s="168" t="str">
        <f t="shared" ca="1" si="441"/>
        <v>-</v>
      </c>
      <c r="GK147" s="168" t="str">
        <f t="shared" ca="1" si="441"/>
        <v>-</v>
      </c>
      <c r="GL147" s="168" t="str">
        <f t="shared" ca="1" si="441"/>
        <v>-</v>
      </c>
      <c r="GM147" s="168" t="str">
        <f t="shared" ca="1" si="441"/>
        <v>-</v>
      </c>
      <c r="GN147" s="168" t="str">
        <f t="shared" ca="1" si="441"/>
        <v>-</v>
      </c>
      <c r="GO147" s="168" t="str">
        <f t="shared" ca="1" si="441"/>
        <v>-</v>
      </c>
      <c r="GP147" s="168" t="str">
        <f t="shared" ca="1" si="441"/>
        <v>-</v>
      </c>
      <c r="GQ147" s="168" t="str">
        <f t="shared" ca="1" si="441"/>
        <v>-</v>
      </c>
      <c r="GR147" s="168" t="str">
        <f t="shared" ca="1" si="441"/>
        <v>-</v>
      </c>
      <c r="GS147" s="168">
        <f t="shared" ca="1" si="441"/>
        <v>500</v>
      </c>
      <c r="GT147" s="168">
        <f t="shared" ca="1" si="441"/>
        <v>500</v>
      </c>
      <c r="GU147" s="168" t="str">
        <f t="shared" ca="1" si="441"/>
        <v>-</v>
      </c>
      <c r="GV147" s="168" t="str">
        <f t="shared" ca="1" si="441"/>
        <v>-</v>
      </c>
      <c r="GW147" s="168" t="str">
        <f t="shared" ca="1" si="441"/>
        <v>-</v>
      </c>
      <c r="GX147" s="168" t="str">
        <f t="shared" ca="1" si="441"/>
        <v>-</v>
      </c>
      <c r="GY147" s="168" t="str">
        <f t="shared" ca="1" si="441"/>
        <v>-</v>
      </c>
      <c r="GZ147" s="168" t="str">
        <f t="shared" ca="1" si="442"/>
        <v>-</v>
      </c>
      <c r="HA147" s="168" t="str">
        <f t="shared" ca="1" si="442"/>
        <v>-</v>
      </c>
      <c r="HB147" s="168" t="str">
        <f t="shared" ca="1" si="442"/>
        <v>-</v>
      </c>
      <c r="HC147" s="168" t="str">
        <f t="shared" ca="1" si="442"/>
        <v>-</v>
      </c>
      <c r="HD147" s="168" t="str">
        <f t="shared" ca="1" si="442"/>
        <v>-</v>
      </c>
      <c r="HE147" s="168" t="str">
        <f t="shared" ca="1" si="442"/>
        <v>-</v>
      </c>
      <c r="HF147" s="168" t="str">
        <f t="shared" ca="1" si="442"/>
        <v>-</v>
      </c>
      <c r="HG147" s="168" t="str">
        <f t="shared" ca="1" si="442"/>
        <v>-</v>
      </c>
      <c r="HH147" s="168" t="str">
        <f t="shared" ca="1" si="442"/>
        <v>-</v>
      </c>
      <c r="HI147" s="168" t="str">
        <f t="shared" ca="1" si="442"/>
        <v>-</v>
      </c>
      <c r="HJ147" s="168" t="str">
        <f t="shared" ca="1" si="442"/>
        <v>-</v>
      </c>
      <c r="HK147" s="168" t="str">
        <f t="shared" ca="1" si="442"/>
        <v>-</v>
      </c>
      <c r="HL147" s="168" t="str">
        <f t="shared" ca="1" si="442"/>
        <v>-</v>
      </c>
      <c r="HM147" s="168" t="str">
        <f t="shared" ca="1" si="442"/>
        <v>-</v>
      </c>
      <c r="HN147" s="168" t="str">
        <f t="shared" ca="1" si="442"/>
        <v>-</v>
      </c>
      <c r="HO147" s="168" t="str">
        <f t="shared" ca="1" si="442"/>
        <v>-</v>
      </c>
      <c r="HP147" s="168" t="str">
        <f t="shared" ca="1" si="442"/>
        <v>-</v>
      </c>
      <c r="HQ147" s="168" t="str">
        <f t="shared" ca="1" si="442"/>
        <v>-</v>
      </c>
      <c r="HR147" s="168" t="str">
        <f t="shared" ca="1" si="442"/>
        <v>-</v>
      </c>
      <c r="HS147" s="168" t="str">
        <f t="shared" ca="1" si="442"/>
        <v>-</v>
      </c>
      <c r="HT147" s="168" t="str">
        <f t="shared" ca="1" si="442"/>
        <v>-</v>
      </c>
      <c r="HU147" s="168" t="str">
        <f t="shared" ca="1" si="442"/>
        <v>-</v>
      </c>
      <c r="HV147" s="168" t="str">
        <f t="shared" ca="1" si="442"/>
        <v>-</v>
      </c>
      <c r="HW147" s="168" t="str">
        <f t="shared" ca="1" si="442"/>
        <v>-</v>
      </c>
      <c r="HX147" s="168" t="str">
        <f t="shared" ca="1" si="442"/>
        <v>-</v>
      </c>
      <c r="HY147" s="168" t="str">
        <f t="shared" ca="1" si="442"/>
        <v>-</v>
      </c>
      <c r="HZ147" s="168" t="str">
        <f t="shared" ca="1" si="442"/>
        <v>-</v>
      </c>
      <c r="IA147" s="168" t="str">
        <f t="shared" ca="1" si="442"/>
        <v>-</v>
      </c>
      <c r="IB147" s="168" t="str">
        <f t="shared" ca="1" si="442"/>
        <v>-</v>
      </c>
      <c r="IC147" s="168" t="str">
        <f t="shared" ca="1" si="442"/>
        <v>-</v>
      </c>
      <c r="ID147" s="168" t="str">
        <f t="shared" ca="1" si="442"/>
        <v>-</v>
      </c>
      <c r="IE147" s="168" t="str">
        <f t="shared" ca="1" si="442"/>
        <v>-</v>
      </c>
      <c r="IF147" s="168" t="str">
        <f t="shared" ca="1" si="442"/>
        <v>-</v>
      </c>
      <c r="IG147" s="168" t="str">
        <f t="shared" ca="1" si="442"/>
        <v>-</v>
      </c>
      <c r="IH147" s="168" t="str">
        <f t="shared" ca="1" si="442"/>
        <v>-</v>
      </c>
      <c r="II147" s="168" t="str">
        <f t="shared" ca="1" si="442"/>
        <v>-</v>
      </c>
      <c r="IJ147" s="168" t="str">
        <f t="shared" ca="1" si="442"/>
        <v>-</v>
      </c>
      <c r="IK147" s="168" t="str">
        <f t="shared" ca="1" si="442"/>
        <v>-</v>
      </c>
      <c r="IL147" s="168" t="str">
        <f t="shared" ca="1" si="442"/>
        <v>-</v>
      </c>
      <c r="IM147" s="168" t="str">
        <f t="shared" ca="1" si="442"/>
        <v>-</v>
      </c>
      <c r="IN147" s="168" t="str">
        <f t="shared" ca="1" si="442"/>
        <v>-</v>
      </c>
      <c r="IO147" s="168" t="str">
        <f t="shared" ca="1" si="442"/>
        <v>-</v>
      </c>
      <c r="IP147" s="168" t="str">
        <f t="shared" ca="1" si="443"/>
        <v>-</v>
      </c>
      <c r="IQ147" s="168" t="str">
        <f t="shared" ca="1" si="443"/>
        <v>-</v>
      </c>
      <c r="IR147" s="168" t="str">
        <f t="shared" ca="1" si="443"/>
        <v>-</v>
      </c>
      <c r="IS147" s="168" t="str">
        <f t="shared" ca="1" si="443"/>
        <v>-</v>
      </c>
      <c r="IT147" s="168" t="str">
        <f t="shared" ca="1" si="443"/>
        <v>-</v>
      </c>
      <c r="IU147" s="168" t="str">
        <f t="shared" ca="1" si="443"/>
        <v>-</v>
      </c>
      <c r="IV147" s="168" t="str">
        <f t="shared" ca="1" si="443"/>
        <v>-</v>
      </c>
      <c r="IW147" s="168" t="str">
        <f t="shared" ca="1" si="443"/>
        <v>-</v>
      </c>
      <c r="IX147" s="168" t="str">
        <f t="shared" ca="1" si="443"/>
        <v>-</v>
      </c>
      <c r="IY147" s="168" t="str">
        <f t="shared" ca="1" si="443"/>
        <v>-</v>
      </c>
      <c r="IZ147" s="10"/>
      <c r="JA147" s="166">
        <f ca="1">INDEX(i.interest_rate,$O147)</f>
        <v>4.4999999999999998E-2</v>
      </c>
      <c r="JB147" s="166">
        <f ca="1">INDEX(i.opp_cost_capital,$P147)</f>
        <v>4.4999999999999998E-2</v>
      </c>
      <c r="JC147" s="168">
        <f t="shared" ca="1" si="444"/>
        <v>1</v>
      </c>
      <c r="JD147" s="168">
        <f t="shared" ca="1" si="444"/>
        <v>0</v>
      </c>
      <c r="JE147" s="168">
        <f t="shared" ca="1" si="444"/>
        <v>1</v>
      </c>
      <c r="JF147" s="168">
        <f t="shared" ca="1" si="444"/>
        <v>1</v>
      </c>
      <c r="JG147" s="168">
        <f t="shared" ca="1" si="444"/>
        <v>0</v>
      </c>
      <c r="JH147" s="168">
        <f t="shared" ca="1" si="444"/>
        <v>70</v>
      </c>
      <c r="JI147" s="168">
        <f t="shared" ca="1" si="444"/>
        <v>50</v>
      </c>
      <c r="JJ147" s="168">
        <f t="shared" ca="1" si="444"/>
        <v>70</v>
      </c>
      <c r="JK147" s="168">
        <f t="shared" ca="1" si="444"/>
        <v>50</v>
      </c>
      <c r="JL147" s="166">
        <f ca="1">INDEX(i.WoolPrices,$V147,JL$15)</f>
        <v>1</v>
      </c>
      <c r="JM147" s="166">
        <f ca="1">INDEX(i.MeatPrices,$W147,JM$15)</f>
        <v>1</v>
      </c>
      <c r="JN147" s="166">
        <f ca="1">INDEX(i.GrainPrices,$X147,JN$15)</f>
        <v>1</v>
      </c>
      <c r="JO147" s="166">
        <f t="shared" ca="1" si="445"/>
        <v>1</v>
      </c>
      <c r="JP147" s="166">
        <f t="shared" ca="1" si="445"/>
        <v>1</v>
      </c>
      <c r="JQ147" s="168">
        <f t="shared" ca="1" si="444"/>
        <v>1</v>
      </c>
      <c r="JR147" s="10"/>
      <c r="JS147" s="168">
        <f t="shared" ca="1" si="444"/>
        <v>1</v>
      </c>
      <c r="JT147" s="166">
        <f ca="1">INDEX(i.pasture_prod,$T147)</f>
        <v>1</v>
      </c>
      <c r="JU147" s="168">
        <f t="shared" ca="1" si="444"/>
        <v>1</v>
      </c>
      <c r="JV147" s="168">
        <f t="shared" ca="1" si="444"/>
        <v>1</v>
      </c>
      <c r="JW147" s="168">
        <f t="shared" ca="1" si="444"/>
        <v>1</v>
      </c>
      <c r="JX147" s="168">
        <f t="shared" ca="1" si="444"/>
        <v>1</v>
      </c>
      <c r="JY147" s="168">
        <f t="shared" ca="1" si="444"/>
        <v>1</v>
      </c>
      <c r="JZ147" s="168">
        <f t="shared" ca="1" si="444"/>
        <v>1</v>
      </c>
      <c r="KA147" s="166">
        <f ca="1">INDEX(i.pasture_prod,$T147)</f>
        <v>1</v>
      </c>
      <c r="KB147" s="166">
        <f ca="1">INDEX(i.all_rot_yield,$S147)</f>
        <v>1</v>
      </c>
      <c r="KC147" s="166">
        <f ca="1">INDEX(i.mach_option,$N147)</f>
        <v>1</v>
      </c>
      <c r="KD147" s="166" t="str">
        <f ca="1">INDEX(overdraw,$M147)</f>
        <v>-</v>
      </c>
      <c r="KE147" s="166" t="str">
        <f ca="1">INDEX(i.casual_ub,$Q147)</f>
        <v>-</v>
      </c>
      <c r="KF147" s="166" t="str">
        <f ca="1">INDEX(i.seedharv_casual_ub,$Q147)</f>
        <v>-</v>
      </c>
      <c r="KG147" s="166" t="b">
        <f ca="1">INDEX(i.cropgraze_inc,$R147)</f>
        <v>0</v>
      </c>
      <c r="KH147" s="168">
        <f t="shared" ca="1" si="444"/>
        <v>0</v>
      </c>
      <c r="KI147" s="27">
        <v>0</v>
      </c>
    </row>
    <row r="148" spans="1:295" s="148" customFormat="1" outlineLevel="1">
      <c r="A148" s="126">
        <f t="shared" si="13"/>
        <v>143</v>
      </c>
      <c r="B148" s="126">
        <f t="shared" si="449"/>
        <v>13</v>
      </c>
      <c r="C148" s="148">
        <v>1002</v>
      </c>
      <c r="D148" s="148" t="s">
        <v>884</v>
      </c>
      <c r="E148" s="148" t="b">
        <v>0</v>
      </c>
      <c r="F148" s="148" t="b">
        <v>0</v>
      </c>
      <c r="G148" s="148" t="b">
        <f t="shared" si="446"/>
        <v>0</v>
      </c>
      <c r="H148" s="144">
        <f t="shared" ca="1" si="447"/>
        <v>3</v>
      </c>
      <c r="I148" s="144">
        <f t="shared" ca="1" si="447"/>
        <v>1</v>
      </c>
      <c r="J148" s="144">
        <f t="shared" ca="1" si="447"/>
        <v>1</v>
      </c>
      <c r="K148" s="144">
        <f t="shared" ca="1" si="447"/>
        <v>1</v>
      </c>
      <c r="L148" s="32">
        <v>3</v>
      </c>
      <c r="M148" s="144">
        <f t="shared" ca="1" si="447"/>
        <v>1</v>
      </c>
      <c r="N148" s="144">
        <f t="shared" ca="1" si="447"/>
        <v>1</v>
      </c>
      <c r="O148" s="144">
        <f t="shared" ca="1" si="447"/>
        <v>1</v>
      </c>
      <c r="P148" s="144">
        <f t="shared" ca="1" si="447"/>
        <v>1</v>
      </c>
      <c r="Q148" s="144">
        <f t="shared" ca="1" si="447"/>
        <v>1</v>
      </c>
      <c r="R148" s="144">
        <f t="shared" ca="1" si="447"/>
        <v>2</v>
      </c>
      <c r="S148" s="144">
        <f t="shared" ca="1" si="447"/>
        <v>1</v>
      </c>
      <c r="T148" s="144">
        <f t="shared" ca="1" si="447"/>
        <v>1</v>
      </c>
      <c r="U148" s="144">
        <f t="shared" ca="1" si="447"/>
        <v>1</v>
      </c>
      <c r="V148" s="144">
        <f t="shared" ca="1" si="447"/>
        <v>1</v>
      </c>
      <c r="W148" s="144">
        <f t="shared" ca="1" si="447"/>
        <v>1</v>
      </c>
      <c r="X148" s="144">
        <f t="shared" ca="1" si="448"/>
        <v>1</v>
      </c>
      <c r="Y148" s="144">
        <f t="shared" ca="1" si="448"/>
        <v>1</v>
      </c>
      <c r="AA148" s="162" t="str" cm="1">
        <f t="array" aca="1" ref="AA148" ca="1">TEXT(LEFT(OFFSET(AA148,-1,0),5)+1,"00000")&amp;MID(OFFSET(AA148,-1,0),6,FIND(" ",OFFSET(AA148,-1,0),7)-5)
&amp;INDEX(DataMaster!$B$10:$B$12,$I148)         &amp;IF($J148=1,""," Risk"&amp;INDEX(i.risk_aversion,$J148,1))    &amp;IF($K148=1,""," REV"&amp; INDEX(DataMaster!$B$54:$B$58,$K148))              &amp; IF($L148=1,""," Minroe"&amp;INDEX(minroe,$L148))              &amp;  IF($M148=1,""," Overdraw"&amp;INDEX(overdraw,$M148))
&amp; IF($N148=1,""," Mach"&amp;INDEX(i.mach_option,$N148))
&amp; IF($O148=1,""," Interest"&amp;INDEX(i.interest_rate,$O148))            &amp; IF($P148=1,""," Opp cost"&amp;INDEX(i.opp_cost_capital,$P148))           &amp; IF($Q148=1,""," Casual_ub"&amp;INDEX(i.casual_ub,$Q148))           &amp; IF($R148=1,""," Cropgraze"&amp;INDEX(i.cropgraze_inc,$R148))
&amp; IF($S148=1,""," Yield"&amp;INDEX(i.all_rot_yield,$S148))          &amp; IF($T148=1,""," Pasture"&amp;INDEX(i.pasture_prod,$T148))          &amp; IF($U148=1,""," Scan"&amp;INDEX(i.scan,$U148))
&amp; IF($JL148=1,""," WP"&amp;TEXT($JL148*100,"000p"))                &amp; IF($JM148=1,""," MP"&amp;TEXT($JM148*100,"000p"))                      &amp; IF($JN148=1,""," GP"&amp;TEXT($JN148*100,"000p"))          &amp; IF($JO148=1,""," Can"&amp;TEXT($JO148*100,"000p"))
&amp; " (F"&amp;3+IFERROR(1*$CH148,0)+IFERROR(1*$CI148,0)&amp;3-IFERROR(1*NOT($CK148),0)&amp;"N"&amp;$CP148&amp;$CQ148&amp;")"</f>
        <v>00003 MINROE_testSE SE Minroe0.75 CropgrazeFALSE (F33N11)</v>
      </c>
      <c r="AB148" s="10" t="str">
        <f ca="1">IF(COUNTIF(AA$5:AA148,AA148)=1,"-","Dup")</f>
        <v>-</v>
      </c>
      <c r="AC148" s="10"/>
      <c r="AD148" s="168" t="str">
        <f t="shared" ca="1" si="426"/>
        <v>-</v>
      </c>
      <c r="AE148" s="168" t="str">
        <f t="shared" ca="1" si="426"/>
        <v>-</v>
      </c>
      <c r="AF148" s="168" t="str">
        <f t="shared" ca="1" si="426"/>
        <v>-</v>
      </c>
      <c r="AG148" s="168" t="str">
        <f t="shared" ca="1" si="426"/>
        <v>-</v>
      </c>
      <c r="AH148" s="168" t="str">
        <f t="shared" ca="1" si="426"/>
        <v>-</v>
      </c>
      <c r="AI148" s="168" t="b">
        <f t="shared" ca="1" si="426"/>
        <v>1</v>
      </c>
      <c r="AJ148" s="10"/>
      <c r="AK148" s="166" t="b">
        <f t="shared" ca="1" si="427"/>
        <v>1</v>
      </c>
      <c r="AL148" s="166" t="str">
        <f t="shared" ca="1" si="427"/>
        <v>-</v>
      </c>
      <c r="AM148" s="166" t="str">
        <f t="shared" ca="1" si="427"/>
        <v>-</v>
      </c>
      <c r="AN148" s="166" t="str">
        <f t="shared" ca="1" si="427"/>
        <v>-</v>
      </c>
      <c r="AO148" s="166" t="b">
        <f t="shared" ca="1" si="427"/>
        <v>0</v>
      </c>
      <c r="AP148" s="166" t="b">
        <f t="shared" ca="1" si="427"/>
        <v>0</v>
      </c>
      <c r="AQ148" s="166">
        <f>INDEX(minroe,$L148)</f>
        <v>0.75</v>
      </c>
      <c r="AR148" s="166" t="b">
        <f t="shared" ca="1" si="428"/>
        <v>0</v>
      </c>
      <c r="AS148" s="166" t="b">
        <f t="shared" ca="1" si="428"/>
        <v>0</v>
      </c>
      <c r="AT148" s="166" t="str">
        <f t="shared" ca="1" si="428"/>
        <v>-</v>
      </c>
      <c r="AU148" s="166" t="str">
        <f t="shared" ca="1" si="428"/>
        <v>-</v>
      </c>
      <c r="AV148" s="166" t="str">
        <f t="shared" ca="1" si="428"/>
        <v>-</v>
      </c>
      <c r="AW148" s="10"/>
      <c r="AX148" s="166" t="b">
        <f t="shared" ca="1" si="429"/>
        <v>1</v>
      </c>
      <c r="AY148" s="168" t="b">
        <f t="shared" ca="1" si="430"/>
        <v>1</v>
      </c>
      <c r="AZ148" s="168" t="b">
        <f t="shared" ca="1" si="430"/>
        <v>1</v>
      </c>
      <c r="BA148" s="167">
        <f t="shared" ca="1" si="431"/>
        <v>3108</v>
      </c>
      <c r="BB148" s="168" t="str">
        <f t="shared" ca="1" si="432"/>
        <v>-</v>
      </c>
      <c r="BC148" s="168" t="str">
        <f t="shared" ca="1" si="432"/>
        <v>-</v>
      </c>
      <c r="BD148" s="168" t="str">
        <f t="shared" ca="1" si="432"/>
        <v>-</v>
      </c>
      <c r="BE148" s="168" t="str">
        <f t="shared" ca="1" si="432"/>
        <v>-</v>
      </c>
      <c r="BF148" s="168" t="str">
        <f t="shared" ca="1" si="432"/>
        <v>-</v>
      </c>
      <c r="BG148" s="168">
        <f t="shared" ca="1" si="432"/>
        <v>1</v>
      </c>
      <c r="BH148" s="168">
        <f t="shared" ca="1" si="432"/>
        <v>1</v>
      </c>
      <c r="BI148" s="168" t="str">
        <f t="shared" ca="1" si="432"/>
        <v>-</v>
      </c>
      <c r="BJ148" s="168" t="str">
        <f t="shared" ca="1" si="432"/>
        <v>-</v>
      </c>
      <c r="BK148" s="10"/>
      <c r="BL148" s="168" t="str">
        <f t="shared" ca="1" si="432"/>
        <v>-</v>
      </c>
      <c r="BM148" s="168" t="str">
        <f t="shared" ca="1" si="432"/>
        <v>-</v>
      </c>
      <c r="BN148" s="168" t="str">
        <f t="shared" ca="1" si="432"/>
        <v>-</v>
      </c>
      <c r="BO148" s="168" t="str">
        <f t="shared" ca="1" si="432"/>
        <v>-</v>
      </c>
      <c r="BP148" s="168" t="str">
        <f t="shared" ca="1" si="432"/>
        <v>-</v>
      </c>
      <c r="BQ148" s="168" t="str">
        <f t="shared" ca="1" si="432"/>
        <v>-</v>
      </c>
      <c r="BR148" s="168" t="str">
        <f t="shared" ca="1" si="432"/>
        <v>-</v>
      </c>
      <c r="BS148" s="168" t="str">
        <f t="shared" ca="1" si="432"/>
        <v>-</v>
      </c>
      <c r="BT148" s="168" t="str">
        <f t="shared" ca="1" si="432"/>
        <v>-</v>
      </c>
      <c r="BU148" s="168" t="str">
        <f t="shared" ca="1" si="432"/>
        <v>-</v>
      </c>
      <c r="BV148" s="168" t="str">
        <f t="shared" ca="1" si="432"/>
        <v>-</v>
      </c>
      <c r="BW148" s="166" t="str" cm="1">
        <f t="array" aca="1" ref="BW148" ca="1">INDEX(i.rev,$K148,BW$15)</f>
        <v>-</v>
      </c>
      <c r="BX148" s="166" t="str" cm="1">
        <f t="array" aca="1" ref="BX148" ca="1">INDEX(i.rev,$K148,BX$15)</f>
        <v>-</v>
      </c>
      <c r="BY148" s="166" t="str" cm="1">
        <f t="array" aca="1" ref="BY148" ca="1">INDEX(i.rev,$K148,BY$15)</f>
        <v>-</v>
      </c>
      <c r="BZ148" s="166" t="str" cm="1">
        <f t="array" aca="1" ref="BZ148" ca="1">INDEX(i.rev,$K148,BZ$15)</f>
        <v>-</v>
      </c>
      <c r="CA148" s="166" t="str" cm="1">
        <f t="array" aca="1" ref="CA148" ca="1">INDEX(i.rev,$K148,CA$15)</f>
        <v>-</v>
      </c>
      <c r="CB148" s="166" t="str" cm="1">
        <f t="array" aca="1" ref="CB148" ca="1">INDEX(i.rev,$K148,CB$15)</f>
        <v>-</v>
      </c>
      <c r="CC148" s="166" t="str" cm="1">
        <f t="array" aca="1" ref="CC148" ca="1">INDEX(i.rev,$K148,CC$15)</f>
        <v>-</v>
      </c>
      <c r="CD148" s="166" t="str" cm="1">
        <f t="array" aca="1" ref="CD148" ca="1">INDEX(i.rev,$K148,CD$15)</f>
        <v>-</v>
      </c>
      <c r="CE148" s="166" t="str" cm="1">
        <f t="array" aca="1" ref="CE148" ca="1">INDEX(i.rev,$K148,CE$15)</f>
        <v>-</v>
      </c>
      <c r="CF148" s="166" t="str" cm="1">
        <f t="array" aca="1" ref="CF148" ca="1">INDEX(i.rev,$K148,CF$15)</f>
        <v>-</v>
      </c>
      <c r="CG148" s="10"/>
      <c r="CH148" s="168" t="str">
        <f t="shared" ca="1" si="433"/>
        <v>-</v>
      </c>
      <c r="CI148" s="168" t="str">
        <f t="shared" ca="1" si="433"/>
        <v>-</v>
      </c>
      <c r="CJ148" s="168" t="str">
        <f t="shared" ca="1" si="433"/>
        <v>-</v>
      </c>
      <c r="CK148" s="168" t="str">
        <f t="shared" ca="1" si="433"/>
        <v>-</v>
      </c>
      <c r="CL148" s="168" t="str">
        <f t="shared" ca="1" si="433"/>
        <v>-</v>
      </c>
      <c r="CM148" s="168" t="str">
        <f t="shared" ca="1" si="433"/>
        <v>-</v>
      </c>
      <c r="CN148" s="168" t="str">
        <f t="shared" ca="1" si="433"/>
        <v>-</v>
      </c>
      <c r="CO148" s="168" t="str">
        <f t="shared" ca="1" si="433"/>
        <v>-</v>
      </c>
      <c r="CP148" s="168">
        <f t="shared" ca="1" si="433"/>
        <v>1</v>
      </c>
      <c r="CQ148" s="168">
        <f t="shared" ca="1" si="433"/>
        <v>1</v>
      </c>
      <c r="CR148" s="168">
        <f t="shared" ca="1" si="433"/>
        <v>0</v>
      </c>
      <c r="CS148" s="168" t="str">
        <f t="shared" ca="1" si="433"/>
        <v>-</v>
      </c>
      <c r="CT148" s="168" t="str">
        <f t="shared" ca="1" si="433"/>
        <v>-</v>
      </c>
      <c r="CU148" s="168" t="str">
        <f t="shared" ca="1" si="433"/>
        <v>-</v>
      </c>
      <c r="CV148" s="168" t="str">
        <f t="shared" ca="1" si="433"/>
        <v>-</v>
      </c>
      <c r="CW148" s="168" t="str">
        <f t="shared" ca="1" si="433"/>
        <v>-</v>
      </c>
      <c r="CX148" s="168" t="str">
        <f t="shared" ca="1" si="433"/>
        <v>-</v>
      </c>
      <c r="CY148" s="168" t="str">
        <f t="shared" ca="1" si="433"/>
        <v>-</v>
      </c>
      <c r="CZ148" s="168">
        <f t="shared" ca="1" si="433"/>
        <v>0</v>
      </c>
      <c r="DA148" s="168" t="str">
        <f t="shared" ca="1" si="433"/>
        <v>-</v>
      </c>
      <c r="DB148" s="168" t="str">
        <f t="shared" ca="1" si="433"/>
        <v>-</v>
      </c>
      <c r="DC148" s="168" t="str">
        <f t="shared" ca="1" si="433"/>
        <v>-</v>
      </c>
      <c r="DD148" s="168" t="str">
        <f t="shared" ca="1" si="433"/>
        <v>-</v>
      </c>
      <c r="DE148" s="168" t="str">
        <f t="shared" ca="1" si="433"/>
        <v>-</v>
      </c>
      <c r="DF148" s="168">
        <f t="shared" ca="1" si="433"/>
        <v>0</v>
      </c>
      <c r="DG148" s="168">
        <f t="shared" ca="1" si="433"/>
        <v>0</v>
      </c>
      <c r="DH148" s="168">
        <f t="shared" ca="1" si="433"/>
        <v>0</v>
      </c>
      <c r="DI148" s="168">
        <f t="shared" ca="1" si="433"/>
        <v>0</v>
      </c>
      <c r="DJ148" s="168">
        <f t="shared" ca="1" si="433"/>
        <v>0</v>
      </c>
      <c r="DK148" s="168">
        <f t="shared" ca="1" si="433"/>
        <v>0</v>
      </c>
      <c r="DL148" s="168">
        <f t="shared" ca="1" si="433"/>
        <v>0</v>
      </c>
      <c r="DM148" s="168" t="str">
        <f t="shared" ca="1" si="433"/>
        <v>-</v>
      </c>
      <c r="DN148" s="168" t="str">
        <f t="shared" ca="1" si="433"/>
        <v>-</v>
      </c>
      <c r="DO148" s="168" t="str">
        <f t="shared" ca="1" si="433"/>
        <v>-</v>
      </c>
      <c r="DP148" s="168" t="str">
        <f t="shared" ca="1" si="433"/>
        <v>-</v>
      </c>
      <c r="DQ148" s="168" t="str">
        <f t="shared" ca="1" si="433"/>
        <v>-</v>
      </c>
      <c r="DR148" s="168" t="str">
        <f t="shared" ca="1" si="433"/>
        <v>-</v>
      </c>
      <c r="DS148" s="168" t="str">
        <f t="shared" ca="1" si="433"/>
        <v>-</v>
      </c>
      <c r="DT148" s="168" t="str">
        <f t="shared" ca="1" si="433"/>
        <v>-</v>
      </c>
      <c r="DU148" s="168" t="str">
        <f t="shared" ca="1" si="433"/>
        <v>-</v>
      </c>
      <c r="DV148" s="168" t="str">
        <f t="shared" ca="1" si="433"/>
        <v>-</v>
      </c>
      <c r="DW148" s="168" t="str">
        <f t="shared" ca="1" si="433"/>
        <v>-</v>
      </c>
      <c r="DX148" s="10"/>
      <c r="DY148" s="168">
        <f t="shared" ca="1" si="433"/>
        <v>1</v>
      </c>
      <c r="DZ148" s="168" t="str">
        <f t="shared" ca="1" si="433"/>
        <v>-</v>
      </c>
      <c r="EA148" s="168" t="str">
        <f t="shared" ca="1" si="433"/>
        <v>-</v>
      </c>
      <c r="EB148" s="168" t="str">
        <f t="shared" ca="1" si="433"/>
        <v>-</v>
      </c>
      <c r="EC148" s="168" t="str">
        <f t="shared" ca="1" si="434"/>
        <v>-</v>
      </c>
      <c r="ED148" s="168" t="b">
        <f t="shared" ca="1" si="434"/>
        <v>0</v>
      </c>
      <c r="EE148" s="168" t="str">
        <f t="shared" ca="1" si="434"/>
        <v>-</v>
      </c>
      <c r="EF148" s="168">
        <f t="shared" ca="1" si="434"/>
        <v>0</v>
      </c>
      <c r="EG148" s="168" t="str">
        <f t="shared" ca="1" si="434"/>
        <v>-</v>
      </c>
      <c r="EH148" s="166" cm="1">
        <f t="array" aca="1" ref="EH148" ca="1">INDEX(i.rev,$K148,EH$15)</f>
        <v>1</v>
      </c>
      <c r="EI148" s="168">
        <f t="shared" ca="1" si="435"/>
        <v>0</v>
      </c>
      <c r="EJ148" s="168">
        <f t="shared" ca="1" si="435"/>
        <v>1</v>
      </c>
      <c r="EK148" s="168">
        <f t="shared" ca="1" si="435"/>
        <v>0</v>
      </c>
      <c r="EL148" s="168">
        <f t="shared" ca="1" si="435"/>
        <v>1</v>
      </c>
      <c r="EM148" s="168">
        <f t="shared" ca="1" si="435"/>
        <v>1</v>
      </c>
      <c r="EN148" s="168">
        <f t="shared" ca="1" si="435"/>
        <v>1</v>
      </c>
      <c r="EO148" s="168">
        <f t="shared" ca="1" si="435"/>
        <v>0</v>
      </c>
      <c r="EP148" s="168">
        <f t="shared" ca="1" si="435"/>
        <v>0</v>
      </c>
      <c r="EQ148" s="168">
        <f t="shared" ca="1" si="435"/>
        <v>0</v>
      </c>
      <c r="ER148" s="168">
        <f t="shared" ca="1" si="435"/>
        <v>0</v>
      </c>
      <c r="ES148" s="168">
        <f t="shared" ca="1" si="435"/>
        <v>0</v>
      </c>
      <c r="ET148" s="168">
        <f t="shared" ca="1" si="435"/>
        <v>0</v>
      </c>
      <c r="EU148" s="168">
        <f t="shared" ca="1" si="435"/>
        <v>0</v>
      </c>
      <c r="EV148" s="168">
        <f t="shared" ca="1" si="435"/>
        <v>0</v>
      </c>
      <c r="EW148" s="168">
        <f t="shared" ca="1" si="435"/>
        <v>0</v>
      </c>
      <c r="EX148" s="168">
        <f t="shared" ca="1" si="435"/>
        <v>0</v>
      </c>
      <c r="EY148" s="166" cm="1">
        <f t="array" aca="1" ref="EY148" ca="1">INDEX(i.rev,$K148,EY$15)</f>
        <v>0</v>
      </c>
      <c r="EZ148" s="168">
        <f t="shared" ca="1" si="436"/>
        <v>0</v>
      </c>
      <c r="FA148" s="166" cm="1">
        <f t="array" aca="1" ref="FA148" ca="1">INDEX(i.rev,$K148,FA$15)</f>
        <v>1</v>
      </c>
      <c r="FB148" s="168">
        <f t="shared" ca="1" si="437"/>
        <v>0</v>
      </c>
      <c r="FC148" s="168">
        <f t="shared" ca="1" si="437"/>
        <v>0</v>
      </c>
      <c r="FD148" s="168">
        <f t="shared" ca="1" si="437"/>
        <v>0</v>
      </c>
      <c r="FE148" s="168">
        <f t="shared" ca="1" si="437"/>
        <v>0</v>
      </c>
      <c r="FF148" s="168">
        <f t="shared" ca="1" si="437"/>
        <v>0</v>
      </c>
      <c r="FG148" s="168">
        <f t="shared" ca="1" si="437"/>
        <v>0</v>
      </c>
      <c r="FH148" s="168">
        <f t="shared" ca="1" si="437"/>
        <v>0</v>
      </c>
      <c r="FI148" s="10"/>
      <c r="FJ148" s="168" t="str">
        <f t="shared" ca="1" si="437"/>
        <v>-</v>
      </c>
      <c r="FK148" s="168" t="str">
        <f t="shared" ca="1" si="437"/>
        <v>-</v>
      </c>
      <c r="FL148" s="168" t="str">
        <f t="shared" ca="1" si="437"/>
        <v>-</v>
      </c>
      <c r="FM148" s="168" t="str">
        <f t="shared" ca="1" si="437"/>
        <v>-</v>
      </c>
      <c r="FN148" s="168" t="str">
        <f t="shared" ca="1" si="437"/>
        <v>-</v>
      </c>
      <c r="FO148" s="166" t="b">
        <f t="shared" ca="1" si="438"/>
        <v>0</v>
      </c>
      <c r="FP148" s="166" t="b">
        <f t="shared" ca="1" si="438"/>
        <v>0</v>
      </c>
      <c r="FQ148" s="166" t="b">
        <f t="shared" ca="1" si="438"/>
        <v>1</v>
      </c>
      <c r="FR148" s="168">
        <f t="shared" ca="1" si="437"/>
        <v>0</v>
      </c>
      <c r="FS148" s="166">
        <f t="shared" ca="1" si="439"/>
        <v>1</v>
      </c>
      <c r="FT148" s="166">
        <f t="shared" ca="1" si="439"/>
        <v>1</v>
      </c>
      <c r="FU148" s="168" t="str">
        <f t="shared" ca="1" si="437"/>
        <v>-</v>
      </c>
      <c r="FV148" s="168" t="str">
        <f t="shared" ca="1" si="437"/>
        <v>-</v>
      </c>
      <c r="FW148" s="168" t="str">
        <f t="shared" ca="1" si="437"/>
        <v>-</v>
      </c>
      <c r="FX148" s="168" t="str">
        <f t="shared" ca="1" si="437"/>
        <v>-</v>
      </c>
      <c r="FY148" s="168" t="str">
        <f t="shared" ca="1" si="437"/>
        <v>-</v>
      </c>
      <c r="FZ148" s="168" t="str">
        <f t="shared" ca="1" si="437"/>
        <v>-</v>
      </c>
      <c r="GA148" s="168" t="str">
        <f t="shared" ca="1" si="437"/>
        <v>-</v>
      </c>
      <c r="GB148" s="168" t="str">
        <f t="shared" ca="1" si="437"/>
        <v>-</v>
      </c>
      <c r="GC148" s="168" t="str">
        <f t="shared" ca="1" si="437"/>
        <v>-</v>
      </c>
      <c r="GD148" s="168" t="b">
        <f t="shared" ca="1" si="437"/>
        <v>1</v>
      </c>
      <c r="GE148" s="168" t="str">
        <f t="shared" ca="1" si="437"/>
        <v>-</v>
      </c>
      <c r="GF148" s="168" t="str">
        <f t="shared" ca="1" si="437"/>
        <v>-</v>
      </c>
      <c r="GG148" s="168" t="str">
        <f t="shared" ca="1" si="437"/>
        <v>-</v>
      </c>
      <c r="GH148" s="168" t="str">
        <f t="shared" ca="1" si="440"/>
        <v>-</v>
      </c>
      <c r="GI148" s="168" t="str">
        <f t="shared" ca="1" si="440"/>
        <v>-</v>
      </c>
      <c r="GJ148" s="168" t="str">
        <f t="shared" ca="1" si="441"/>
        <v>-</v>
      </c>
      <c r="GK148" s="168" t="str">
        <f t="shared" ca="1" si="441"/>
        <v>-</v>
      </c>
      <c r="GL148" s="168" t="str">
        <f t="shared" ca="1" si="441"/>
        <v>-</v>
      </c>
      <c r="GM148" s="168" t="str">
        <f t="shared" ca="1" si="441"/>
        <v>-</v>
      </c>
      <c r="GN148" s="168" t="str">
        <f t="shared" ca="1" si="441"/>
        <v>-</v>
      </c>
      <c r="GO148" s="168" t="str">
        <f t="shared" ca="1" si="441"/>
        <v>-</v>
      </c>
      <c r="GP148" s="168" t="str">
        <f t="shared" ca="1" si="441"/>
        <v>-</v>
      </c>
      <c r="GQ148" s="168" t="str">
        <f t="shared" ca="1" si="441"/>
        <v>-</v>
      </c>
      <c r="GR148" s="168" t="str">
        <f t="shared" ca="1" si="441"/>
        <v>-</v>
      </c>
      <c r="GS148" s="168">
        <f t="shared" ca="1" si="441"/>
        <v>500</v>
      </c>
      <c r="GT148" s="168">
        <f t="shared" ca="1" si="441"/>
        <v>500</v>
      </c>
      <c r="GU148" s="168" t="str">
        <f t="shared" ca="1" si="441"/>
        <v>-</v>
      </c>
      <c r="GV148" s="168" t="str">
        <f t="shared" ca="1" si="441"/>
        <v>-</v>
      </c>
      <c r="GW148" s="168" t="str">
        <f t="shared" ca="1" si="441"/>
        <v>-</v>
      </c>
      <c r="GX148" s="168" t="str">
        <f t="shared" ca="1" si="441"/>
        <v>-</v>
      </c>
      <c r="GY148" s="168" t="str">
        <f t="shared" ca="1" si="441"/>
        <v>-</v>
      </c>
      <c r="GZ148" s="168" t="str">
        <f t="shared" ca="1" si="442"/>
        <v>-</v>
      </c>
      <c r="HA148" s="168" t="str">
        <f t="shared" ca="1" si="442"/>
        <v>-</v>
      </c>
      <c r="HB148" s="168" t="str">
        <f t="shared" ca="1" si="442"/>
        <v>-</v>
      </c>
      <c r="HC148" s="168" t="str">
        <f t="shared" ca="1" si="442"/>
        <v>-</v>
      </c>
      <c r="HD148" s="168" t="str">
        <f t="shared" ca="1" si="442"/>
        <v>-</v>
      </c>
      <c r="HE148" s="168" t="str">
        <f t="shared" ca="1" si="442"/>
        <v>-</v>
      </c>
      <c r="HF148" s="168" t="str">
        <f t="shared" ca="1" si="442"/>
        <v>-</v>
      </c>
      <c r="HG148" s="168" t="str">
        <f t="shared" ca="1" si="442"/>
        <v>-</v>
      </c>
      <c r="HH148" s="168" t="str">
        <f t="shared" ca="1" si="442"/>
        <v>-</v>
      </c>
      <c r="HI148" s="168" t="str">
        <f t="shared" ca="1" si="442"/>
        <v>-</v>
      </c>
      <c r="HJ148" s="168" t="str">
        <f t="shared" ca="1" si="442"/>
        <v>-</v>
      </c>
      <c r="HK148" s="168" t="str">
        <f t="shared" ca="1" si="442"/>
        <v>-</v>
      </c>
      <c r="HL148" s="168" t="str">
        <f t="shared" ca="1" si="442"/>
        <v>-</v>
      </c>
      <c r="HM148" s="168" t="str">
        <f t="shared" ca="1" si="442"/>
        <v>-</v>
      </c>
      <c r="HN148" s="168" t="str">
        <f t="shared" ca="1" si="442"/>
        <v>-</v>
      </c>
      <c r="HO148" s="168" t="str">
        <f t="shared" ca="1" si="442"/>
        <v>-</v>
      </c>
      <c r="HP148" s="168" t="str">
        <f t="shared" ca="1" si="442"/>
        <v>-</v>
      </c>
      <c r="HQ148" s="168" t="str">
        <f t="shared" ca="1" si="442"/>
        <v>-</v>
      </c>
      <c r="HR148" s="168" t="str">
        <f t="shared" ca="1" si="442"/>
        <v>-</v>
      </c>
      <c r="HS148" s="168" t="str">
        <f t="shared" ca="1" si="442"/>
        <v>-</v>
      </c>
      <c r="HT148" s="168" t="str">
        <f t="shared" ca="1" si="442"/>
        <v>-</v>
      </c>
      <c r="HU148" s="168" t="str">
        <f t="shared" ca="1" si="442"/>
        <v>-</v>
      </c>
      <c r="HV148" s="168" t="str">
        <f t="shared" ca="1" si="442"/>
        <v>-</v>
      </c>
      <c r="HW148" s="168" t="str">
        <f t="shared" ca="1" si="442"/>
        <v>-</v>
      </c>
      <c r="HX148" s="168" t="str">
        <f t="shared" ca="1" si="442"/>
        <v>-</v>
      </c>
      <c r="HY148" s="168" t="str">
        <f t="shared" ca="1" si="442"/>
        <v>-</v>
      </c>
      <c r="HZ148" s="168" t="str">
        <f t="shared" ca="1" si="442"/>
        <v>-</v>
      </c>
      <c r="IA148" s="168" t="str">
        <f t="shared" ca="1" si="442"/>
        <v>-</v>
      </c>
      <c r="IB148" s="168" t="str">
        <f t="shared" ca="1" si="442"/>
        <v>-</v>
      </c>
      <c r="IC148" s="168" t="str">
        <f t="shared" ca="1" si="442"/>
        <v>-</v>
      </c>
      <c r="ID148" s="168" t="str">
        <f t="shared" ca="1" si="442"/>
        <v>-</v>
      </c>
      <c r="IE148" s="168" t="str">
        <f t="shared" ca="1" si="442"/>
        <v>-</v>
      </c>
      <c r="IF148" s="168" t="str">
        <f t="shared" ca="1" si="442"/>
        <v>-</v>
      </c>
      <c r="IG148" s="168" t="str">
        <f t="shared" ca="1" si="442"/>
        <v>-</v>
      </c>
      <c r="IH148" s="168" t="str">
        <f t="shared" ca="1" si="442"/>
        <v>-</v>
      </c>
      <c r="II148" s="168" t="str">
        <f t="shared" ca="1" si="442"/>
        <v>-</v>
      </c>
      <c r="IJ148" s="168" t="str">
        <f t="shared" ca="1" si="442"/>
        <v>-</v>
      </c>
      <c r="IK148" s="168" t="str">
        <f t="shared" ca="1" si="442"/>
        <v>-</v>
      </c>
      <c r="IL148" s="168" t="str">
        <f t="shared" ca="1" si="442"/>
        <v>-</v>
      </c>
      <c r="IM148" s="168" t="str">
        <f t="shared" ca="1" si="442"/>
        <v>-</v>
      </c>
      <c r="IN148" s="168" t="str">
        <f t="shared" ca="1" si="442"/>
        <v>-</v>
      </c>
      <c r="IO148" s="168" t="str">
        <f t="shared" ca="1" si="442"/>
        <v>-</v>
      </c>
      <c r="IP148" s="168" t="str">
        <f t="shared" ca="1" si="443"/>
        <v>-</v>
      </c>
      <c r="IQ148" s="168" t="str">
        <f t="shared" ca="1" si="443"/>
        <v>-</v>
      </c>
      <c r="IR148" s="168" t="str">
        <f t="shared" ca="1" si="443"/>
        <v>-</v>
      </c>
      <c r="IS148" s="168" t="str">
        <f t="shared" ca="1" si="443"/>
        <v>-</v>
      </c>
      <c r="IT148" s="168" t="str">
        <f t="shared" ca="1" si="443"/>
        <v>-</v>
      </c>
      <c r="IU148" s="168" t="str">
        <f t="shared" ca="1" si="443"/>
        <v>-</v>
      </c>
      <c r="IV148" s="168" t="str">
        <f t="shared" ca="1" si="443"/>
        <v>-</v>
      </c>
      <c r="IW148" s="168" t="str">
        <f t="shared" ca="1" si="443"/>
        <v>-</v>
      </c>
      <c r="IX148" s="168" t="str">
        <f t="shared" ca="1" si="443"/>
        <v>-</v>
      </c>
      <c r="IY148" s="168" t="str">
        <f t="shared" ca="1" si="443"/>
        <v>-</v>
      </c>
      <c r="IZ148" s="10"/>
      <c r="JA148" s="166">
        <f ca="1">INDEX(i.interest_rate,$O148)</f>
        <v>4.4999999999999998E-2</v>
      </c>
      <c r="JB148" s="166">
        <f ca="1">INDEX(i.opp_cost_capital,$P148)</f>
        <v>4.4999999999999998E-2</v>
      </c>
      <c r="JC148" s="168">
        <f t="shared" ca="1" si="444"/>
        <v>1</v>
      </c>
      <c r="JD148" s="168">
        <f t="shared" ca="1" si="444"/>
        <v>0</v>
      </c>
      <c r="JE148" s="168">
        <f t="shared" ca="1" si="444"/>
        <v>1</v>
      </c>
      <c r="JF148" s="168">
        <f t="shared" ca="1" si="444"/>
        <v>1</v>
      </c>
      <c r="JG148" s="168">
        <f t="shared" ca="1" si="444"/>
        <v>0</v>
      </c>
      <c r="JH148" s="168">
        <f t="shared" ca="1" si="444"/>
        <v>70</v>
      </c>
      <c r="JI148" s="168">
        <f t="shared" ca="1" si="444"/>
        <v>50</v>
      </c>
      <c r="JJ148" s="168">
        <f t="shared" ca="1" si="444"/>
        <v>70</v>
      </c>
      <c r="JK148" s="168">
        <f t="shared" ca="1" si="444"/>
        <v>50</v>
      </c>
      <c r="JL148" s="166">
        <f ca="1">INDEX(i.WoolPrices,$V148,JL$15)</f>
        <v>1</v>
      </c>
      <c r="JM148" s="166">
        <f ca="1">INDEX(i.MeatPrices,$W148,JM$15)</f>
        <v>1</v>
      </c>
      <c r="JN148" s="166">
        <f ca="1">INDEX(i.GrainPrices,$X148,JN$15)</f>
        <v>1</v>
      </c>
      <c r="JO148" s="166">
        <f t="shared" ca="1" si="445"/>
        <v>1</v>
      </c>
      <c r="JP148" s="166">
        <f t="shared" ca="1" si="445"/>
        <v>1</v>
      </c>
      <c r="JQ148" s="168">
        <f t="shared" ca="1" si="444"/>
        <v>1</v>
      </c>
      <c r="JR148" s="10"/>
      <c r="JS148" s="168">
        <f t="shared" ca="1" si="444"/>
        <v>1</v>
      </c>
      <c r="JT148" s="166">
        <f ca="1">INDEX(i.pasture_prod,$T148)</f>
        <v>1</v>
      </c>
      <c r="JU148" s="168">
        <f t="shared" ca="1" si="444"/>
        <v>1</v>
      </c>
      <c r="JV148" s="168">
        <f t="shared" ca="1" si="444"/>
        <v>1</v>
      </c>
      <c r="JW148" s="168">
        <f t="shared" ca="1" si="444"/>
        <v>1</v>
      </c>
      <c r="JX148" s="168">
        <f t="shared" ca="1" si="444"/>
        <v>1</v>
      </c>
      <c r="JY148" s="168">
        <f t="shared" ca="1" si="444"/>
        <v>1</v>
      </c>
      <c r="JZ148" s="168">
        <f t="shared" ca="1" si="444"/>
        <v>1</v>
      </c>
      <c r="KA148" s="166">
        <f ca="1">INDEX(i.pasture_prod,$T148)</f>
        <v>1</v>
      </c>
      <c r="KB148" s="166">
        <f ca="1">INDEX(i.all_rot_yield,$S148)</f>
        <v>1</v>
      </c>
      <c r="KC148" s="166">
        <f ca="1">INDEX(i.mach_option,$N148)</f>
        <v>1</v>
      </c>
      <c r="KD148" s="166" t="str">
        <f ca="1">INDEX(overdraw,$M148)</f>
        <v>-</v>
      </c>
      <c r="KE148" s="166" t="str">
        <f ca="1">INDEX(i.casual_ub,$Q148)</f>
        <v>-</v>
      </c>
      <c r="KF148" s="166" t="str">
        <f ca="1">INDEX(i.seedharv_casual_ub,$Q148)</f>
        <v>-</v>
      </c>
      <c r="KG148" s="166" t="b">
        <f ca="1">INDEX(i.cropgraze_inc,$R148)</f>
        <v>0</v>
      </c>
      <c r="KH148" s="168">
        <f t="shared" ca="1" si="444"/>
        <v>0</v>
      </c>
      <c r="KI148" s="27">
        <v>0</v>
      </c>
    </row>
    <row r="149" spans="1:295" s="148" customFormat="1" outlineLevel="1">
      <c r="A149" s="126">
        <f t="shared" si="13"/>
        <v>144</v>
      </c>
      <c r="B149" s="126">
        <f>$A$18</f>
        <v>13</v>
      </c>
      <c r="C149" s="148">
        <v>1002</v>
      </c>
      <c r="D149" s="148" t="s">
        <v>884</v>
      </c>
      <c r="E149" s="148" t="b">
        <v>0</v>
      </c>
      <c r="F149" s="148" t="b">
        <v>0</v>
      </c>
      <c r="G149" s="148" t="b">
        <f t="shared" si="446"/>
        <v>0</v>
      </c>
      <c r="H149" s="144">
        <f t="shared" ca="1" si="447"/>
        <v>3</v>
      </c>
      <c r="I149" s="144">
        <v>2</v>
      </c>
      <c r="J149" s="144">
        <f t="shared" ca="1" si="448"/>
        <v>1</v>
      </c>
      <c r="K149" s="144">
        <f t="shared" ca="1" si="448"/>
        <v>1</v>
      </c>
      <c r="L149" s="32">
        <v>1</v>
      </c>
      <c r="M149" s="144">
        <f t="shared" ca="1" si="448"/>
        <v>1</v>
      </c>
      <c r="N149" s="144">
        <f t="shared" ca="1" si="448"/>
        <v>1</v>
      </c>
      <c r="O149" s="144">
        <f t="shared" ca="1" si="448"/>
        <v>1</v>
      </c>
      <c r="P149" s="144">
        <f t="shared" ca="1" si="448"/>
        <v>1</v>
      </c>
      <c r="Q149" s="144">
        <f t="shared" ca="1" si="448"/>
        <v>1</v>
      </c>
      <c r="R149" s="144">
        <f t="shared" ca="1" si="448"/>
        <v>2</v>
      </c>
      <c r="S149" s="144">
        <f t="shared" ca="1" si="448"/>
        <v>1</v>
      </c>
      <c r="T149" s="144">
        <f t="shared" ca="1" si="448"/>
        <v>1</v>
      </c>
      <c r="U149" s="144">
        <f t="shared" ca="1" si="448"/>
        <v>1</v>
      </c>
      <c r="V149" s="144">
        <f t="shared" ca="1" si="448"/>
        <v>1</v>
      </c>
      <c r="W149" s="144">
        <f t="shared" ca="1" si="448"/>
        <v>1</v>
      </c>
      <c r="X149" s="144">
        <f t="shared" ca="1" si="448"/>
        <v>1</v>
      </c>
      <c r="Y149" s="144">
        <f t="shared" ca="1" si="448"/>
        <v>1</v>
      </c>
      <c r="AA149" s="162" t="str" cm="1">
        <f t="array" aca="1" ref="AA149" ca="1">TEXT(LEFT(OFFSET(AA149,-1,0),5)+1,"00000")&amp;MID(OFFSET(AA149,-1,0),6,FIND(" ",OFFSET(AA149,-1,0),7)-5)
&amp;INDEX(DataMaster!$B$10:$B$12,$I149)         &amp;IF($J149=1,""," Risk"&amp;INDEX(i.risk_aversion,$J149,1))    &amp;IF($K149=1,""," REV"&amp; INDEX(DataMaster!$B$54:$B$58,$K149))              &amp; IF($L149=1,""," Minroe"&amp;INDEX(minroe,$L149))              &amp;  IF($M149=1,""," Overdraw"&amp;INDEX(overdraw,$M149))
&amp; IF($N149=1,""," Mach"&amp;INDEX(i.mach_option,$N149))
&amp; IF($O149=1,""," Interest"&amp;INDEX(i.interest_rate,$O149))            &amp; IF($P149=1,""," Opp cost"&amp;INDEX(i.opp_cost_capital,$P149))           &amp; IF($Q149=1,""," Casual_ub"&amp;INDEX(i.casual_ub,$Q149))           &amp; IF($R149=1,""," Cropgraze"&amp;INDEX(i.cropgraze_inc,$R149))
&amp; IF($S149=1,""," Yield"&amp;INDEX(i.all_rot_yield,$S149))          &amp; IF($T149=1,""," Pasture"&amp;INDEX(i.pasture_prod,$T149))          &amp; IF($U149=1,""," Scan"&amp;INDEX(i.scan,$U149))
&amp; IF($JL149=1,""," WP"&amp;TEXT($JL149*100,"000p"))                &amp; IF($JM149=1,""," MP"&amp;TEXT($JM149*100,"000p"))                      &amp; IF($JN149=1,""," GP"&amp;TEXT($JN149*100,"000p"))          &amp; IF($JO149=1,""," Can"&amp;TEXT($JO149*100,"000p"))
&amp; " (F"&amp;3+IFERROR(1*$CH149,0)+IFERROR(1*$CI149,0)&amp;3-IFERROR(1*NOT($CK149),0)&amp;"N"&amp;$CP149&amp;$CQ149&amp;")"</f>
        <v>00004 MINROE_testSE DSP CropgrazeFALSE (F33N11)</v>
      </c>
      <c r="AB149" s="10" t="str">
        <f ca="1">IF(COUNTIF(AA$5:AA149,AA149)=1,"-","Dup")</f>
        <v>-</v>
      </c>
      <c r="AC149" s="10"/>
      <c r="AD149" s="168" t="str">
        <f t="shared" ca="1" si="426"/>
        <v>-</v>
      </c>
      <c r="AE149" s="168" t="str">
        <f t="shared" ca="1" si="426"/>
        <v>-</v>
      </c>
      <c r="AF149" s="168" t="str">
        <f t="shared" ca="1" si="426"/>
        <v>-</v>
      </c>
      <c r="AG149" s="168" t="str">
        <f t="shared" ca="1" si="426"/>
        <v>-</v>
      </c>
      <c r="AH149" s="168" t="str">
        <f t="shared" ca="1" si="426"/>
        <v>-</v>
      </c>
      <c r="AI149" s="168" t="b">
        <f t="shared" ca="1" si="426"/>
        <v>1</v>
      </c>
      <c r="AJ149" s="10"/>
      <c r="AK149" s="166" t="b">
        <f t="shared" si="427"/>
        <v>0</v>
      </c>
      <c r="AL149" s="166" t="str">
        <f t="shared" si="427"/>
        <v>-</v>
      </c>
      <c r="AM149" s="166" t="b">
        <f t="shared" si="427"/>
        <v>0</v>
      </c>
      <c r="AN149" s="166" t="b">
        <f t="shared" si="427"/>
        <v>1</v>
      </c>
      <c r="AO149" s="166" t="b">
        <f t="shared" si="427"/>
        <v>0</v>
      </c>
      <c r="AP149" s="166" t="b">
        <f t="shared" si="427"/>
        <v>0</v>
      </c>
      <c r="AQ149" s="166">
        <f>INDEX(minroe,$L149)</f>
        <v>0</v>
      </c>
      <c r="AR149" s="166" t="b">
        <f t="shared" ca="1" si="428"/>
        <v>0</v>
      </c>
      <c r="AS149" s="166" t="b">
        <f t="shared" ca="1" si="428"/>
        <v>0</v>
      </c>
      <c r="AT149" s="166" t="str">
        <f t="shared" ca="1" si="428"/>
        <v>-</v>
      </c>
      <c r="AU149" s="166" t="str">
        <f t="shared" ca="1" si="428"/>
        <v>-</v>
      </c>
      <c r="AV149" s="166" t="str">
        <f t="shared" ca="1" si="428"/>
        <v>-</v>
      </c>
      <c r="AW149" s="10"/>
      <c r="AX149" s="166" t="b">
        <f t="shared" si="429"/>
        <v>1</v>
      </c>
      <c r="AY149" s="168" t="b">
        <f t="shared" ca="1" si="430"/>
        <v>1</v>
      </c>
      <c r="AZ149" s="168" t="b">
        <f t="shared" ca="1" si="430"/>
        <v>1</v>
      </c>
      <c r="BA149" s="167">
        <f t="shared" ca="1" si="431"/>
        <v>3208</v>
      </c>
      <c r="BB149" s="168" t="str">
        <f t="shared" ca="1" si="432"/>
        <v>-</v>
      </c>
      <c r="BC149" s="168" t="str">
        <f t="shared" ca="1" si="432"/>
        <v>-</v>
      </c>
      <c r="BD149" s="168" t="str">
        <f t="shared" ca="1" si="432"/>
        <v>-</v>
      </c>
      <c r="BE149" s="168" t="str">
        <f t="shared" ca="1" si="432"/>
        <v>-</v>
      </c>
      <c r="BF149" s="168" t="str">
        <f t="shared" ca="1" si="432"/>
        <v>-</v>
      </c>
      <c r="BG149" s="168">
        <f t="shared" ca="1" si="432"/>
        <v>1</v>
      </c>
      <c r="BH149" s="168">
        <f t="shared" ca="1" si="432"/>
        <v>1</v>
      </c>
      <c r="BI149" s="168" t="str">
        <f t="shared" ca="1" si="432"/>
        <v>-</v>
      </c>
      <c r="BJ149" s="168" t="str">
        <f t="shared" ca="1" si="432"/>
        <v>-</v>
      </c>
      <c r="BK149" s="10"/>
      <c r="BL149" s="168" t="str">
        <f t="shared" ca="1" si="432"/>
        <v>-</v>
      </c>
      <c r="BM149" s="168" t="str">
        <f t="shared" ca="1" si="432"/>
        <v>-</v>
      </c>
      <c r="BN149" s="168" t="str">
        <f t="shared" ca="1" si="432"/>
        <v>-</v>
      </c>
      <c r="BO149" s="168" t="str">
        <f t="shared" ca="1" si="432"/>
        <v>-</v>
      </c>
      <c r="BP149" s="168" t="str">
        <f t="shared" ca="1" si="432"/>
        <v>-</v>
      </c>
      <c r="BQ149" s="168" t="str">
        <f t="shared" ca="1" si="432"/>
        <v>-</v>
      </c>
      <c r="BR149" s="168" t="str">
        <f t="shared" ca="1" si="432"/>
        <v>-</v>
      </c>
      <c r="BS149" s="168" t="str">
        <f t="shared" ca="1" si="432"/>
        <v>-</v>
      </c>
      <c r="BT149" s="168" t="str">
        <f t="shared" ca="1" si="432"/>
        <v>-</v>
      </c>
      <c r="BU149" s="168" t="str">
        <f t="shared" ca="1" si="432"/>
        <v>-</v>
      </c>
      <c r="BV149" s="168" t="str">
        <f t="shared" ca="1" si="432"/>
        <v>-</v>
      </c>
      <c r="BW149" s="166" t="str" cm="1">
        <f t="array" aca="1" ref="BW149" ca="1">INDEX(i.rev,$K149,BW$15)</f>
        <v>-</v>
      </c>
      <c r="BX149" s="166" t="str" cm="1">
        <f t="array" aca="1" ref="BX149" ca="1">INDEX(i.rev,$K149,BX$15)</f>
        <v>-</v>
      </c>
      <c r="BY149" s="166" t="str" cm="1">
        <f t="array" aca="1" ref="BY149" ca="1">INDEX(i.rev,$K149,BY$15)</f>
        <v>-</v>
      </c>
      <c r="BZ149" s="166" t="str" cm="1">
        <f t="array" aca="1" ref="BZ149" ca="1">INDEX(i.rev,$K149,BZ$15)</f>
        <v>-</v>
      </c>
      <c r="CA149" s="166" t="str" cm="1">
        <f t="array" aca="1" ref="CA149" ca="1">INDEX(i.rev,$K149,CA$15)</f>
        <v>-</v>
      </c>
      <c r="CB149" s="166" t="str" cm="1">
        <f t="array" aca="1" ref="CB149" ca="1">INDEX(i.rev,$K149,CB$15)</f>
        <v>-</v>
      </c>
      <c r="CC149" s="166" t="str" cm="1">
        <f t="array" aca="1" ref="CC149" ca="1">INDEX(i.rev,$K149,CC$15)</f>
        <v>-</v>
      </c>
      <c r="CD149" s="166" t="str" cm="1">
        <f t="array" aca="1" ref="CD149" ca="1">INDEX(i.rev,$K149,CD$15)</f>
        <v>-</v>
      </c>
      <c r="CE149" s="166" t="str" cm="1">
        <f t="array" aca="1" ref="CE149" ca="1">INDEX(i.rev,$K149,CE$15)</f>
        <v>-</v>
      </c>
      <c r="CF149" s="166" t="str" cm="1">
        <f t="array" aca="1" ref="CF149" ca="1">INDEX(i.rev,$K149,CF$15)</f>
        <v>-</v>
      </c>
      <c r="CG149" s="10"/>
      <c r="CH149" s="168" t="str">
        <f t="shared" ca="1" si="433"/>
        <v>-</v>
      </c>
      <c r="CI149" s="168" t="str">
        <f t="shared" ca="1" si="433"/>
        <v>-</v>
      </c>
      <c r="CJ149" s="168" t="str">
        <f t="shared" ca="1" si="433"/>
        <v>-</v>
      </c>
      <c r="CK149" s="168" t="str">
        <f t="shared" ca="1" si="433"/>
        <v>-</v>
      </c>
      <c r="CL149" s="168" t="str">
        <f t="shared" ca="1" si="433"/>
        <v>-</v>
      </c>
      <c r="CM149" s="168" t="str">
        <f t="shared" ca="1" si="433"/>
        <v>-</v>
      </c>
      <c r="CN149" s="168" t="str">
        <f t="shared" ca="1" si="433"/>
        <v>-</v>
      </c>
      <c r="CO149" s="168" t="str">
        <f t="shared" ca="1" si="433"/>
        <v>-</v>
      </c>
      <c r="CP149" s="168">
        <f t="shared" ca="1" si="433"/>
        <v>1</v>
      </c>
      <c r="CQ149" s="168">
        <f t="shared" ca="1" si="433"/>
        <v>1</v>
      </c>
      <c r="CR149" s="168">
        <f t="shared" ca="1" si="433"/>
        <v>0</v>
      </c>
      <c r="CS149" s="168" t="str">
        <f t="shared" ca="1" si="433"/>
        <v>-</v>
      </c>
      <c r="CT149" s="168" t="str">
        <f t="shared" ca="1" si="433"/>
        <v>-</v>
      </c>
      <c r="CU149" s="168" t="str">
        <f t="shared" ca="1" si="433"/>
        <v>-</v>
      </c>
      <c r="CV149" s="168" t="str">
        <f t="shared" ca="1" si="433"/>
        <v>-</v>
      </c>
      <c r="CW149" s="168" t="str">
        <f t="shared" ca="1" si="433"/>
        <v>-</v>
      </c>
      <c r="CX149" s="168" t="str">
        <f t="shared" ca="1" si="433"/>
        <v>-</v>
      </c>
      <c r="CY149" s="168" t="str">
        <f t="shared" ca="1" si="433"/>
        <v>-</v>
      </c>
      <c r="CZ149" s="168">
        <f t="shared" ca="1" si="433"/>
        <v>0</v>
      </c>
      <c r="DA149" s="168" t="str">
        <f t="shared" ca="1" si="433"/>
        <v>-</v>
      </c>
      <c r="DB149" s="168" t="str">
        <f t="shared" ca="1" si="433"/>
        <v>-</v>
      </c>
      <c r="DC149" s="168" t="str">
        <f t="shared" ca="1" si="433"/>
        <v>-</v>
      </c>
      <c r="DD149" s="168" t="str">
        <f t="shared" ca="1" si="433"/>
        <v>-</v>
      </c>
      <c r="DE149" s="168" t="str">
        <f t="shared" ca="1" si="433"/>
        <v>-</v>
      </c>
      <c r="DF149" s="168">
        <f t="shared" ca="1" si="433"/>
        <v>0</v>
      </c>
      <c r="DG149" s="168">
        <f t="shared" ca="1" si="433"/>
        <v>0</v>
      </c>
      <c r="DH149" s="168">
        <f t="shared" ca="1" si="433"/>
        <v>0</v>
      </c>
      <c r="DI149" s="168">
        <f t="shared" ca="1" si="433"/>
        <v>0</v>
      </c>
      <c r="DJ149" s="168">
        <f t="shared" ca="1" si="433"/>
        <v>0</v>
      </c>
      <c r="DK149" s="168">
        <f t="shared" ca="1" si="433"/>
        <v>0</v>
      </c>
      <c r="DL149" s="168">
        <f t="shared" ca="1" si="433"/>
        <v>0</v>
      </c>
      <c r="DM149" s="168" t="str">
        <f t="shared" ca="1" si="433"/>
        <v>-</v>
      </c>
      <c r="DN149" s="168" t="str">
        <f t="shared" ca="1" si="433"/>
        <v>-</v>
      </c>
      <c r="DO149" s="168" t="str">
        <f t="shared" ca="1" si="433"/>
        <v>-</v>
      </c>
      <c r="DP149" s="168" t="str">
        <f t="shared" ca="1" si="433"/>
        <v>-</v>
      </c>
      <c r="DQ149" s="168" t="str">
        <f t="shared" ca="1" si="433"/>
        <v>-</v>
      </c>
      <c r="DR149" s="168" t="str">
        <f t="shared" ca="1" si="433"/>
        <v>-</v>
      </c>
      <c r="DS149" s="168" t="str">
        <f t="shared" ca="1" si="433"/>
        <v>-</v>
      </c>
      <c r="DT149" s="168" t="str">
        <f t="shared" ca="1" si="433"/>
        <v>-</v>
      </c>
      <c r="DU149" s="168" t="str">
        <f t="shared" ca="1" si="433"/>
        <v>-</v>
      </c>
      <c r="DV149" s="168" t="str">
        <f t="shared" ca="1" si="433"/>
        <v>-</v>
      </c>
      <c r="DW149" s="168" t="str">
        <f t="shared" ca="1" si="433"/>
        <v>-</v>
      </c>
      <c r="DX149" s="10"/>
      <c r="DY149" s="168">
        <f t="shared" ca="1" si="433"/>
        <v>1</v>
      </c>
      <c r="DZ149" s="168" t="str">
        <f t="shared" ca="1" si="433"/>
        <v>-</v>
      </c>
      <c r="EA149" s="168" t="str">
        <f t="shared" ca="1" si="433"/>
        <v>-</v>
      </c>
      <c r="EB149" s="168" t="str">
        <f t="shared" ca="1" si="433"/>
        <v>-</v>
      </c>
      <c r="EC149" s="168" t="str">
        <f t="shared" ca="1" si="434"/>
        <v>-</v>
      </c>
      <c r="ED149" s="168" t="b">
        <f t="shared" ca="1" si="434"/>
        <v>0</v>
      </c>
      <c r="EE149" s="168" t="str">
        <f t="shared" ca="1" si="434"/>
        <v>-</v>
      </c>
      <c r="EF149" s="168">
        <f t="shared" ca="1" si="434"/>
        <v>0</v>
      </c>
      <c r="EG149" s="168" t="str">
        <f t="shared" ca="1" si="434"/>
        <v>-</v>
      </c>
      <c r="EH149" s="166" cm="1">
        <f t="array" aca="1" ref="EH149" ca="1">INDEX(i.rev,$K149,EH$15)</f>
        <v>1</v>
      </c>
      <c r="EI149" s="168">
        <f t="shared" ca="1" si="435"/>
        <v>0</v>
      </c>
      <c r="EJ149" s="168">
        <f t="shared" ca="1" si="435"/>
        <v>1</v>
      </c>
      <c r="EK149" s="168">
        <f t="shared" ca="1" si="435"/>
        <v>0</v>
      </c>
      <c r="EL149" s="168">
        <f t="shared" ca="1" si="435"/>
        <v>1</v>
      </c>
      <c r="EM149" s="168">
        <f t="shared" ca="1" si="435"/>
        <v>1</v>
      </c>
      <c r="EN149" s="168">
        <f t="shared" ca="1" si="435"/>
        <v>1</v>
      </c>
      <c r="EO149" s="168">
        <f t="shared" ca="1" si="435"/>
        <v>0</v>
      </c>
      <c r="EP149" s="168">
        <f t="shared" ca="1" si="435"/>
        <v>0</v>
      </c>
      <c r="EQ149" s="168">
        <f t="shared" ca="1" si="435"/>
        <v>0</v>
      </c>
      <c r="ER149" s="168">
        <f t="shared" ca="1" si="435"/>
        <v>0</v>
      </c>
      <c r="ES149" s="168">
        <f t="shared" ca="1" si="435"/>
        <v>0</v>
      </c>
      <c r="ET149" s="168">
        <f t="shared" ca="1" si="435"/>
        <v>0</v>
      </c>
      <c r="EU149" s="168">
        <f t="shared" ca="1" si="435"/>
        <v>0</v>
      </c>
      <c r="EV149" s="168">
        <f t="shared" ca="1" si="435"/>
        <v>0</v>
      </c>
      <c r="EW149" s="168">
        <f t="shared" ca="1" si="435"/>
        <v>0</v>
      </c>
      <c r="EX149" s="168">
        <f t="shared" ca="1" si="435"/>
        <v>0</v>
      </c>
      <c r="EY149" s="166" cm="1">
        <f t="array" aca="1" ref="EY149" ca="1">INDEX(i.rev,$K149,EY$15)</f>
        <v>0</v>
      </c>
      <c r="EZ149" s="168">
        <f t="shared" ca="1" si="436"/>
        <v>0</v>
      </c>
      <c r="FA149" s="166" cm="1">
        <f t="array" aca="1" ref="FA149" ca="1">INDEX(i.rev,$K149,FA$15)</f>
        <v>1</v>
      </c>
      <c r="FB149" s="168">
        <f t="shared" ca="1" si="437"/>
        <v>0</v>
      </c>
      <c r="FC149" s="168">
        <f t="shared" ca="1" si="437"/>
        <v>0</v>
      </c>
      <c r="FD149" s="168">
        <f t="shared" ca="1" si="437"/>
        <v>0</v>
      </c>
      <c r="FE149" s="168">
        <f t="shared" ca="1" si="437"/>
        <v>0</v>
      </c>
      <c r="FF149" s="168">
        <f t="shared" ca="1" si="437"/>
        <v>0</v>
      </c>
      <c r="FG149" s="168">
        <f t="shared" ca="1" si="437"/>
        <v>0</v>
      </c>
      <c r="FH149" s="168">
        <f t="shared" ca="1" si="437"/>
        <v>0</v>
      </c>
      <c r="FI149" s="10"/>
      <c r="FJ149" s="168" t="str">
        <f t="shared" ca="1" si="437"/>
        <v>-</v>
      </c>
      <c r="FK149" s="168" t="str">
        <f t="shared" ca="1" si="437"/>
        <v>-</v>
      </c>
      <c r="FL149" s="168" t="str">
        <f t="shared" ca="1" si="437"/>
        <v>-</v>
      </c>
      <c r="FM149" s="168" t="str">
        <f t="shared" ca="1" si="437"/>
        <v>-</v>
      </c>
      <c r="FN149" s="168" t="str">
        <f t="shared" ca="1" si="437"/>
        <v>-</v>
      </c>
      <c r="FO149" s="166" t="b">
        <f t="shared" ca="1" si="438"/>
        <v>0</v>
      </c>
      <c r="FP149" s="166" t="b">
        <f t="shared" ca="1" si="438"/>
        <v>0</v>
      </c>
      <c r="FQ149" s="166" t="b">
        <f t="shared" ca="1" si="438"/>
        <v>1</v>
      </c>
      <c r="FR149" s="168">
        <f t="shared" ca="1" si="437"/>
        <v>0</v>
      </c>
      <c r="FS149" s="166">
        <f t="shared" ca="1" si="439"/>
        <v>1</v>
      </c>
      <c r="FT149" s="166">
        <f t="shared" ca="1" si="439"/>
        <v>1</v>
      </c>
      <c r="FU149" s="168" t="str">
        <f t="shared" ca="1" si="437"/>
        <v>-</v>
      </c>
      <c r="FV149" s="168" t="str">
        <f t="shared" ca="1" si="437"/>
        <v>-</v>
      </c>
      <c r="FW149" s="168" t="str">
        <f t="shared" ca="1" si="437"/>
        <v>-</v>
      </c>
      <c r="FX149" s="168" t="str">
        <f t="shared" ca="1" si="437"/>
        <v>-</v>
      </c>
      <c r="FY149" s="168" t="str">
        <f t="shared" ca="1" si="437"/>
        <v>-</v>
      </c>
      <c r="FZ149" s="168" t="str">
        <f t="shared" ca="1" si="437"/>
        <v>-</v>
      </c>
      <c r="GA149" s="168" t="str">
        <f t="shared" ca="1" si="437"/>
        <v>-</v>
      </c>
      <c r="GB149" s="168" t="str">
        <f t="shared" ca="1" si="437"/>
        <v>-</v>
      </c>
      <c r="GC149" s="168" t="str">
        <f t="shared" ca="1" si="437"/>
        <v>-</v>
      </c>
      <c r="GD149" s="168" t="b">
        <f t="shared" ca="1" si="437"/>
        <v>1</v>
      </c>
      <c r="GE149" s="168" t="str">
        <f t="shared" ca="1" si="437"/>
        <v>-</v>
      </c>
      <c r="GF149" s="168" t="str">
        <f t="shared" ca="1" si="437"/>
        <v>-</v>
      </c>
      <c r="GG149" s="168" t="str">
        <f t="shared" ca="1" si="437"/>
        <v>-</v>
      </c>
      <c r="GH149" s="168" t="str">
        <f t="shared" ca="1" si="440"/>
        <v>-</v>
      </c>
      <c r="GI149" s="168" t="str">
        <f t="shared" ca="1" si="440"/>
        <v>-</v>
      </c>
      <c r="GJ149" s="168" t="str">
        <f t="shared" ca="1" si="441"/>
        <v>-</v>
      </c>
      <c r="GK149" s="168" t="str">
        <f t="shared" ca="1" si="441"/>
        <v>-</v>
      </c>
      <c r="GL149" s="168" t="str">
        <f t="shared" ca="1" si="441"/>
        <v>-</v>
      </c>
      <c r="GM149" s="168" t="str">
        <f t="shared" ca="1" si="441"/>
        <v>-</v>
      </c>
      <c r="GN149" s="168" t="str">
        <f t="shared" ca="1" si="441"/>
        <v>-</v>
      </c>
      <c r="GO149" s="168" t="str">
        <f t="shared" ca="1" si="441"/>
        <v>-</v>
      </c>
      <c r="GP149" s="168" t="str">
        <f t="shared" ca="1" si="441"/>
        <v>-</v>
      </c>
      <c r="GQ149" s="168" t="str">
        <f t="shared" ca="1" si="441"/>
        <v>-</v>
      </c>
      <c r="GR149" s="168" t="str">
        <f t="shared" ca="1" si="441"/>
        <v>-</v>
      </c>
      <c r="GS149" s="168">
        <f t="shared" ca="1" si="441"/>
        <v>500</v>
      </c>
      <c r="GT149" s="168">
        <f t="shared" ca="1" si="441"/>
        <v>500</v>
      </c>
      <c r="GU149" s="168" t="str">
        <f t="shared" ca="1" si="441"/>
        <v>-</v>
      </c>
      <c r="GV149" s="168" t="str">
        <f t="shared" ca="1" si="441"/>
        <v>-</v>
      </c>
      <c r="GW149" s="168" t="str">
        <f t="shared" ca="1" si="441"/>
        <v>-</v>
      </c>
      <c r="GX149" s="168" t="str">
        <f t="shared" ca="1" si="441"/>
        <v>-</v>
      </c>
      <c r="GY149" s="168" t="str">
        <f t="shared" ca="1" si="441"/>
        <v>-</v>
      </c>
      <c r="GZ149" s="168" t="str">
        <f t="shared" ca="1" si="442"/>
        <v>-</v>
      </c>
      <c r="HA149" s="168" t="str">
        <f t="shared" ca="1" si="442"/>
        <v>-</v>
      </c>
      <c r="HB149" s="168" t="str">
        <f t="shared" ca="1" si="442"/>
        <v>-</v>
      </c>
      <c r="HC149" s="168" t="str">
        <f t="shared" ca="1" si="442"/>
        <v>-</v>
      </c>
      <c r="HD149" s="168" t="str">
        <f t="shared" ca="1" si="442"/>
        <v>-</v>
      </c>
      <c r="HE149" s="168" t="str">
        <f t="shared" ca="1" si="442"/>
        <v>-</v>
      </c>
      <c r="HF149" s="168" t="str">
        <f t="shared" ca="1" si="442"/>
        <v>-</v>
      </c>
      <c r="HG149" s="168" t="str">
        <f t="shared" ca="1" si="442"/>
        <v>-</v>
      </c>
      <c r="HH149" s="168" t="str">
        <f t="shared" ca="1" si="442"/>
        <v>-</v>
      </c>
      <c r="HI149" s="168" t="str">
        <f t="shared" ca="1" si="442"/>
        <v>-</v>
      </c>
      <c r="HJ149" s="168" t="str">
        <f t="shared" ca="1" si="442"/>
        <v>-</v>
      </c>
      <c r="HK149" s="168" t="str">
        <f t="shared" ca="1" si="442"/>
        <v>-</v>
      </c>
      <c r="HL149" s="168" t="str">
        <f t="shared" ca="1" si="442"/>
        <v>-</v>
      </c>
      <c r="HM149" s="168" t="str">
        <f t="shared" ca="1" si="442"/>
        <v>-</v>
      </c>
      <c r="HN149" s="168" t="str">
        <f t="shared" ca="1" si="442"/>
        <v>-</v>
      </c>
      <c r="HO149" s="168" t="str">
        <f t="shared" ca="1" si="442"/>
        <v>-</v>
      </c>
      <c r="HP149" s="168" t="str">
        <f t="shared" ca="1" si="442"/>
        <v>-</v>
      </c>
      <c r="HQ149" s="168" t="str">
        <f t="shared" ca="1" si="442"/>
        <v>-</v>
      </c>
      <c r="HR149" s="168" t="str">
        <f t="shared" ca="1" si="442"/>
        <v>-</v>
      </c>
      <c r="HS149" s="168" t="str">
        <f t="shared" ca="1" si="442"/>
        <v>-</v>
      </c>
      <c r="HT149" s="168" t="str">
        <f t="shared" ca="1" si="442"/>
        <v>-</v>
      </c>
      <c r="HU149" s="168" t="str">
        <f t="shared" ca="1" si="442"/>
        <v>-</v>
      </c>
      <c r="HV149" s="168" t="str">
        <f t="shared" ca="1" si="442"/>
        <v>-</v>
      </c>
      <c r="HW149" s="168" t="str">
        <f t="shared" ca="1" si="442"/>
        <v>-</v>
      </c>
      <c r="HX149" s="168" t="str">
        <f t="shared" ca="1" si="442"/>
        <v>-</v>
      </c>
      <c r="HY149" s="168" t="str">
        <f t="shared" ca="1" si="442"/>
        <v>-</v>
      </c>
      <c r="HZ149" s="168" t="str">
        <f t="shared" ca="1" si="442"/>
        <v>-</v>
      </c>
      <c r="IA149" s="168" t="str">
        <f t="shared" ca="1" si="442"/>
        <v>-</v>
      </c>
      <c r="IB149" s="168" t="str">
        <f t="shared" ca="1" si="442"/>
        <v>-</v>
      </c>
      <c r="IC149" s="168" t="str">
        <f t="shared" ca="1" si="442"/>
        <v>-</v>
      </c>
      <c r="ID149" s="168" t="str">
        <f t="shared" ca="1" si="442"/>
        <v>-</v>
      </c>
      <c r="IE149" s="168" t="str">
        <f t="shared" ca="1" si="442"/>
        <v>-</v>
      </c>
      <c r="IF149" s="168" t="str">
        <f t="shared" ca="1" si="442"/>
        <v>-</v>
      </c>
      <c r="IG149" s="168" t="str">
        <f t="shared" ca="1" si="442"/>
        <v>-</v>
      </c>
      <c r="IH149" s="168" t="str">
        <f t="shared" ca="1" si="442"/>
        <v>-</v>
      </c>
      <c r="II149" s="168" t="str">
        <f t="shared" ca="1" si="442"/>
        <v>-</v>
      </c>
      <c r="IJ149" s="168" t="str">
        <f t="shared" ca="1" si="442"/>
        <v>-</v>
      </c>
      <c r="IK149" s="168" t="str">
        <f t="shared" ca="1" si="442"/>
        <v>-</v>
      </c>
      <c r="IL149" s="168" t="str">
        <f t="shared" ca="1" si="442"/>
        <v>-</v>
      </c>
      <c r="IM149" s="168" t="str">
        <f t="shared" ca="1" si="442"/>
        <v>-</v>
      </c>
      <c r="IN149" s="168" t="str">
        <f t="shared" ca="1" si="442"/>
        <v>-</v>
      </c>
      <c r="IO149" s="168" t="str">
        <f t="shared" ca="1" si="442"/>
        <v>-</v>
      </c>
      <c r="IP149" s="168" t="str">
        <f t="shared" ca="1" si="443"/>
        <v>-</v>
      </c>
      <c r="IQ149" s="168" t="str">
        <f t="shared" ca="1" si="443"/>
        <v>-</v>
      </c>
      <c r="IR149" s="168" t="str">
        <f t="shared" ca="1" si="443"/>
        <v>-</v>
      </c>
      <c r="IS149" s="168" t="str">
        <f t="shared" ca="1" si="443"/>
        <v>-</v>
      </c>
      <c r="IT149" s="168" t="str">
        <f t="shared" ca="1" si="443"/>
        <v>-</v>
      </c>
      <c r="IU149" s="168" t="str">
        <f t="shared" ca="1" si="443"/>
        <v>-</v>
      </c>
      <c r="IV149" s="168" t="str">
        <f t="shared" ca="1" si="443"/>
        <v>-</v>
      </c>
      <c r="IW149" s="168" t="str">
        <f t="shared" ca="1" si="443"/>
        <v>-</v>
      </c>
      <c r="IX149" s="168" t="str">
        <f t="shared" ca="1" si="443"/>
        <v>-</v>
      </c>
      <c r="IY149" s="168" t="str">
        <f t="shared" ca="1" si="443"/>
        <v>-</v>
      </c>
      <c r="IZ149" s="10"/>
      <c r="JA149" s="166">
        <f ca="1">INDEX(i.interest_rate,$O149)</f>
        <v>4.4999999999999998E-2</v>
      </c>
      <c r="JB149" s="166">
        <f ca="1">INDEX(i.opp_cost_capital,$P149)</f>
        <v>4.4999999999999998E-2</v>
      </c>
      <c r="JC149" s="168">
        <f t="shared" ca="1" si="444"/>
        <v>1</v>
      </c>
      <c r="JD149" s="168">
        <f t="shared" ca="1" si="444"/>
        <v>0</v>
      </c>
      <c r="JE149" s="168">
        <f t="shared" ca="1" si="444"/>
        <v>1</v>
      </c>
      <c r="JF149" s="168">
        <f t="shared" ca="1" si="444"/>
        <v>1</v>
      </c>
      <c r="JG149" s="168">
        <f t="shared" ca="1" si="444"/>
        <v>0</v>
      </c>
      <c r="JH149" s="168">
        <f t="shared" ca="1" si="444"/>
        <v>70</v>
      </c>
      <c r="JI149" s="168">
        <f t="shared" ca="1" si="444"/>
        <v>50</v>
      </c>
      <c r="JJ149" s="168">
        <f t="shared" ca="1" si="444"/>
        <v>70</v>
      </c>
      <c r="JK149" s="168">
        <f t="shared" ca="1" si="444"/>
        <v>50</v>
      </c>
      <c r="JL149" s="166">
        <f ca="1">INDEX(i.WoolPrices,$V149,JL$15)</f>
        <v>1</v>
      </c>
      <c r="JM149" s="166">
        <f ca="1">INDEX(i.MeatPrices,$W149,JM$15)</f>
        <v>1</v>
      </c>
      <c r="JN149" s="166">
        <f ca="1">INDEX(i.GrainPrices,$X149,JN$15)</f>
        <v>1</v>
      </c>
      <c r="JO149" s="166">
        <f t="shared" ca="1" si="445"/>
        <v>1</v>
      </c>
      <c r="JP149" s="166">
        <f t="shared" ca="1" si="445"/>
        <v>1</v>
      </c>
      <c r="JQ149" s="168">
        <f t="shared" ca="1" si="444"/>
        <v>1</v>
      </c>
      <c r="JR149" s="10"/>
      <c r="JS149" s="168">
        <f t="shared" ca="1" si="444"/>
        <v>1</v>
      </c>
      <c r="JT149" s="166">
        <f ca="1">INDEX(i.pasture_prod,$T149)</f>
        <v>1</v>
      </c>
      <c r="JU149" s="168">
        <f t="shared" ca="1" si="444"/>
        <v>1</v>
      </c>
      <c r="JV149" s="168">
        <f t="shared" ca="1" si="444"/>
        <v>1</v>
      </c>
      <c r="JW149" s="168">
        <f t="shared" ca="1" si="444"/>
        <v>1</v>
      </c>
      <c r="JX149" s="168">
        <f t="shared" ca="1" si="444"/>
        <v>1</v>
      </c>
      <c r="JY149" s="168">
        <f t="shared" ca="1" si="444"/>
        <v>1</v>
      </c>
      <c r="JZ149" s="168">
        <f t="shared" ca="1" si="444"/>
        <v>1</v>
      </c>
      <c r="KA149" s="166">
        <f ca="1">INDEX(i.pasture_prod,$T149)</f>
        <v>1</v>
      </c>
      <c r="KB149" s="166">
        <f ca="1">INDEX(i.all_rot_yield,$S149)</f>
        <v>1</v>
      </c>
      <c r="KC149" s="166">
        <f ca="1">INDEX(i.mach_option,$N149)</f>
        <v>1</v>
      </c>
      <c r="KD149" s="166" t="str">
        <f ca="1">INDEX(overdraw,$M149)</f>
        <v>-</v>
      </c>
      <c r="KE149" s="166" t="str">
        <f ca="1">INDEX(i.casual_ub,$Q149)</f>
        <v>-</v>
      </c>
      <c r="KF149" s="166" t="str">
        <f ca="1">INDEX(i.seedharv_casual_ub,$Q149)</f>
        <v>-</v>
      </c>
      <c r="KG149" s="166" t="b">
        <f ca="1">INDEX(i.cropgraze_inc,$R149)</f>
        <v>0</v>
      </c>
      <c r="KH149" s="168">
        <f t="shared" ca="1" si="444"/>
        <v>0</v>
      </c>
      <c r="KI149" s="27">
        <v>0</v>
      </c>
    </row>
    <row r="150" spans="1:295" s="148" customFormat="1" outlineLevel="1">
      <c r="A150" s="126">
        <f t="shared" si="13"/>
        <v>145</v>
      </c>
      <c r="B150" s="126"/>
      <c r="E150" s="148" t="b">
        <v>0</v>
      </c>
      <c r="H150" s="126"/>
      <c r="I150" s="126"/>
      <c r="J150" s="126"/>
      <c r="K150" s="126"/>
      <c r="L150" s="126"/>
      <c r="M150" s="126"/>
      <c r="N150" s="126"/>
      <c r="O150" s="126"/>
      <c r="P150" s="126"/>
      <c r="Q150" s="126"/>
      <c r="R150" s="126"/>
      <c r="S150" s="126"/>
      <c r="T150" s="126"/>
      <c r="U150" s="126"/>
      <c r="V150" s="126"/>
      <c r="W150" s="126"/>
      <c r="X150" s="126"/>
      <c r="Y150" s="126"/>
      <c r="AA150" s="141" t="str">
        <f ca="1">"blank "&amp;TEXT(RAND(),"0.000")</f>
        <v>blank 0.710</v>
      </c>
      <c r="AB150" s="10" t="str">
        <f ca="1">IF(COUNTIF(AA$5:AA150,AA150)=1,"-","Dup")</f>
        <v>-</v>
      </c>
      <c r="AC150" s="10"/>
      <c r="AD150" s="154"/>
      <c r="AE150" s="154"/>
      <c r="AF150" s="154"/>
      <c r="AG150" s="154"/>
      <c r="AH150" s="154"/>
      <c r="AI150" s="154"/>
      <c r="AJ150" s="10"/>
      <c r="AK150" s="154"/>
      <c r="AL150" s="154"/>
      <c r="AM150" s="154"/>
      <c r="AN150" s="154"/>
      <c r="AO150" s="154"/>
      <c r="AP150" s="154"/>
      <c r="AQ150" s="154"/>
      <c r="AR150" s="198"/>
      <c r="AS150" s="198"/>
      <c r="AT150" s="198"/>
      <c r="AU150" s="198"/>
      <c r="AV150" s="198"/>
      <c r="AW150" s="10"/>
      <c r="AX150" s="154"/>
      <c r="AY150" s="154"/>
      <c r="AZ150" s="154"/>
      <c r="BA150" s="154"/>
      <c r="BB150" s="154"/>
      <c r="BC150" s="154"/>
      <c r="BD150" s="154"/>
      <c r="BE150" s="154"/>
      <c r="BF150" s="154"/>
      <c r="BG150" s="154"/>
      <c r="BH150" s="154"/>
      <c r="BI150" s="154"/>
      <c r="BJ150" s="154"/>
      <c r="BK150" s="10"/>
      <c r="BL150" s="154"/>
      <c r="BM150" s="154"/>
      <c r="BN150" s="154"/>
      <c r="BO150" s="154"/>
      <c r="BP150" s="154"/>
      <c r="BQ150" s="154"/>
      <c r="BR150" s="154"/>
      <c r="BS150" s="154"/>
      <c r="BT150" s="154"/>
      <c r="BU150" s="154"/>
      <c r="BV150" s="154"/>
      <c r="BW150" s="154"/>
      <c r="BX150" s="154"/>
      <c r="BY150" s="154"/>
      <c r="BZ150" s="154"/>
      <c r="CA150" s="154"/>
      <c r="CB150" s="154"/>
      <c r="CC150" s="154"/>
      <c r="CD150" s="154"/>
      <c r="CE150" s="154"/>
      <c r="CF150" s="154"/>
      <c r="CG150" s="10"/>
      <c r="CH150" s="154"/>
      <c r="CI150" s="154"/>
      <c r="CJ150" s="154"/>
      <c r="CK150" s="154"/>
      <c r="CL150" s="154"/>
      <c r="CM150" s="154"/>
      <c r="CN150" s="154"/>
      <c r="CO150" s="154"/>
      <c r="CP150" s="154"/>
      <c r="CQ150" s="154"/>
      <c r="CR150" s="154"/>
      <c r="CS150" s="154"/>
      <c r="CT150" s="154"/>
      <c r="CU150" s="154"/>
      <c r="CV150" s="154"/>
      <c r="CW150" s="154"/>
      <c r="CX150" s="154"/>
      <c r="CY150" s="154"/>
      <c r="CZ150" s="154"/>
      <c r="DA150" s="154"/>
      <c r="DB150" s="154"/>
      <c r="DC150" s="154"/>
      <c r="DD150" s="154"/>
      <c r="DE150" s="154"/>
      <c r="DF150" s="154"/>
      <c r="DG150" s="154"/>
      <c r="DH150" s="154"/>
      <c r="DI150" s="154"/>
      <c r="DJ150" s="154"/>
      <c r="DK150" s="154"/>
      <c r="DL150" s="154"/>
      <c r="DM150" s="154"/>
      <c r="DN150" s="154"/>
      <c r="DO150" s="154"/>
      <c r="DP150" s="154"/>
      <c r="DQ150" s="154"/>
      <c r="DR150" s="154"/>
      <c r="DS150" s="154"/>
      <c r="DT150" s="154"/>
      <c r="DU150" s="154"/>
      <c r="DV150" s="154"/>
      <c r="DW150" s="154"/>
      <c r="DX150" s="10"/>
      <c r="DY150" s="154"/>
      <c r="DZ150" s="154"/>
      <c r="EA150" s="154"/>
      <c r="EB150" s="154"/>
      <c r="EC150" s="154"/>
      <c r="ED150" s="154"/>
      <c r="EE150" s="154"/>
      <c r="EF150" s="154"/>
      <c r="EG150" s="154"/>
      <c r="EH150" s="154"/>
      <c r="EI150" s="154"/>
      <c r="EJ150" s="154"/>
      <c r="EK150" s="154"/>
      <c r="EL150" s="154"/>
      <c r="EM150" s="154"/>
      <c r="EN150" s="154"/>
      <c r="EO150" s="154"/>
      <c r="EP150" s="154"/>
      <c r="EQ150" s="154"/>
      <c r="ER150" s="154"/>
      <c r="ES150" s="154"/>
      <c r="ET150" s="154"/>
      <c r="EU150" s="154"/>
      <c r="EV150" s="154"/>
      <c r="EW150" s="154"/>
      <c r="EX150" s="154"/>
      <c r="EY150" s="154"/>
      <c r="EZ150" s="154"/>
      <c r="FA150" s="154"/>
      <c r="FB150" s="154"/>
      <c r="FC150" s="154"/>
      <c r="FD150" s="154"/>
      <c r="FE150" s="154"/>
      <c r="FF150" s="154"/>
      <c r="FG150" s="154"/>
      <c r="FH150" s="154"/>
      <c r="FI150" s="10"/>
      <c r="FJ150" s="154"/>
      <c r="FK150" s="154"/>
      <c r="FL150" s="154"/>
      <c r="FM150" s="154"/>
      <c r="FN150" s="154"/>
      <c r="FO150" s="154"/>
      <c r="FP150" s="154"/>
      <c r="FQ150" s="154"/>
      <c r="FR150" s="154"/>
      <c r="FS150" s="154"/>
      <c r="FT150" s="154"/>
      <c r="FU150" s="154"/>
      <c r="FV150" s="154"/>
      <c r="FW150" s="154"/>
      <c r="FX150" s="154"/>
      <c r="FY150" s="154"/>
      <c r="FZ150" s="154"/>
      <c r="GA150" s="154"/>
      <c r="GB150" s="154"/>
      <c r="GC150" s="154"/>
      <c r="GD150" s="154"/>
      <c r="GE150" s="154"/>
      <c r="GF150" s="154"/>
      <c r="GG150" s="154"/>
      <c r="GH150" s="154"/>
      <c r="GI150" s="154"/>
      <c r="GJ150" s="154"/>
      <c r="GK150" s="154"/>
      <c r="GL150" s="154"/>
      <c r="GM150" s="154"/>
      <c r="GN150" s="154"/>
      <c r="GO150" s="154"/>
      <c r="GP150" s="154"/>
      <c r="GQ150" s="154"/>
      <c r="GR150" s="154"/>
      <c r="GS150" s="154"/>
      <c r="GT150" s="154"/>
      <c r="GU150" s="154"/>
      <c r="GV150" s="154"/>
      <c r="GW150" s="154"/>
      <c r="GX150" s="154"/>
      <c r="GY150" s="154"/>
      <c r="GZ150" s="154"/>
      <c r="HA150" s="154"/>
      <c r="HB150" s="154"/>
      <c r="HC150" s="154"/>
      <c r="HD150" s="154"/>
      <c r="HE150" s="154"/>
      <c r="HF150" s="154"/>
      <c r="HG150" s="154"/>
      <c r="HH150" s="154"/>
      <c r="HI150" s="154"/>
      <c r="HJ150" s="154"/>
      <c r="HK150" s="154"/>
      <c r="HL150" s="154"/>
      <c r="HM150" s="154"/>
      <c r="HN150" s="154"/>
      <c r="HO150" s="154"/>
      <c r="HP150" s="154"/>
      <c r="HQ150" s="154"/>
      <c r="HR150" s="154"/>
      <c r="HS150" s="154"/>
      <c r="HT150" s="154"/>
      <c r="HU150" s="154"/>
      <c r="HV150" s="154"/>
      <c r="HW150" s="154"/>
      <c r="HX150" s="154"/>
      <c r="HY150" s="154"/>
      <c r="HZ150" s="154"/>
      <c r="IA150" s="154"/>
      <c r="IB150" s="154"/>
      <c r="IC150" s="154"/>
      <c r="ID150" s="154"/>
      <c r="IE150" s="154"/>
      <c r="IF150" s="154"/>
      <c r="IG150" s="154"/>
      <c r="IH150" s="154"/>
      <c r="II150" s="154"/>
      <c r="IJ150" s="154"/>
      <c r="IK150" s="154"/>
      <c r="IL150" s="154"/>
      <c r="IM150" s="154"/>
      <c r="IN150" s="154"/>
      <c r="IO150" s="154"/>
      <c r="IP150" s="154"/>
      <c r="IQ150" s="154"/>
      <c r="IR150" s="154"/>
      <c r="IS150" s="154"/>
      <c r="IT150" s="154"/>
      <c r="IU150" s="154"/>
      <c r="IV150" s="154"/>
      <c r="IW150" s="154"/>
      <c r="IX150" s="154"/>
      <c r="IY150" s="154"/>
      <c r="IZ150" s="10"/>
      <c r="JA150" s="154"/>
      <c r="JB150" s="154"/>
      <c r="JC150" s="154"/>
      <c r="JD150" s="154"/>
      <c r="JE150" s="154"/>
      <c r="JF150" s="154"/>
      <c r="JG150" s="154"/>
      <c r="JH150" s="154"/>
      <c r="JI150" s="154"/>
      <c r="JJ150" s="154"/>
      <c r="JK150" s="154"/>
      <c r="JL150" s="154"/>
      <c r="JM150" s="154"/>
      <c r="JN150" s="154"/>
      <c r="JO150" s="154"/>
      <c r="JP150" s="154"/>
      <c r="JQ150" s="154"/>
      <c r="JR150" s="10"/>
      <c r="JS150" s="154"/>
      <c r="JT150" s="154"/>
      <c r="JU150" s="154"/>
      <c r="JV150" s="154"/>
      <c r="JW150" s="154"/>
      <c r="JX150" s="154"/>
      <c r="JY150" s="154"/>
      <c r="JZ150" s="154"/>
      <c r="KA150" s="154"/>
      <c r="KB150" s="154"/>
      <c r="KC150" s="154"/>
      <c r="KD150" s="154"/>
      <c r="KE150" s="154"/>
      <c r="KF150" s="154"/>
      <c r="KG150" s="154"/>
      <c r="KH150" s="154"/>
      <c r="KI150" s="27">
        <v>0</v>
      </c>
    </row>
    <row r="151" spans="1:295" s="148" customFormat="1">
      <c r="A151" s="126">
        <f>ROW(A151)-5</f>
        <v>146</v>
      </c>
      <c r="B151" s="126"/>
      <c r="E151" s="148" t="b">
        <v>0</v>
      </c>
      <c r="F151" s="128"/>
      <c r="G151" s="125" t="s">
        <v>917</v>
      </c>
      <c r="H151" s="148">
        <v>1</v>
      </c>
      <c r="I151" s="148">
        <v>1</v>
      </c>
      <c r="J151" s="148">
        <v>1</v>
      </c>
      <c r="K151" s="148">
        <v>1</v>
      </c>
      <c r="L151" s="148">
        <v>1</v>
      </c>
      <c r="M151" s="148">
        <v>1</v>
      </c>
      <c r="N151" s="148">
        <v>1</v>
      </c>
      <c r="O151" s="148">
        <v>1</v>
      </c>
      <c r="P151" s="148">
        <v>1</v>
      </c>
      <c r="Q151" s="148">
        <v>1</v>
      </c>
      <c r="R151" s="148">
        <v>1</v>
      </c>
      <c r="S151" s="148">
        <v>1</v>
      </c>
      <c r="T151" s="148">
        <v>1</v>
      </c>
      <c r="U151" s="148">
        <v>1</v>
      </c>
      <c r="V151" s="148">
        <v>1</v>
      </c>
      <c r="W151" s="148">
        <v>1</v>
      </c>
      <c r="X151" s="148">
        <v>1</v>
      </c>
      <c r="Y151" s="148">
        <v>1</v>
      </c>
      <c r="Z151" s="148">
        <v>0</v>
      </c>
      <c r="AA151" s="139" t="s">
        <v>1604</v>
      </c>
      <c r="AB151" s="10" t="str">
        <f ca="1">IF(COUNTIF(AA$5:AA151,AA151)=1,"-","Dup")</f>
        <v>-</v>
      </c>
      <c r="AC151" s="10"/>
      <c r="AD151" s="154"/>
      <c r="AE151" s="154"/>
      <c r="AF151" s="154"/>
      <c r="AG151" s="154"/>
      <c r="AH151" s="154"/>
      <c r="AI151" s="154"/>
      <c r="AJ151" s="10"/>
      <c r="AK151" s="154"/>
      <c r="AL151" s="154"/>
      <c r="AM151" s="154"/>
      <c r="AN151" s="154"/>
      <c r="AO151" s="154"/>
      <c r="AP151" s="154"/>
      <c r="AQ151" s="154"/>
      <c r="AR151" s="198"/>
      <c r="AS151" s="198"/>
      <c r="AT151" s="198"/>
      <c r="AU151" s="198"/>
      <c r="AV151" s="198"/>
      <c r="AW151" s="10"/>
      <c r="AX151" s="154"/>
      <c r="AY151" s="154"/>
      <c r="AZ151" s="154"/>
      <c r="BA151" s="154"/>
      <c r="BB151" s="154"/>
      <c r="BC151" s="154"/>
      <c r="BD151" s="154"/>
      <c r="BE151" s="154"/>
      <c r="BF151" s="154"/>
      <c r="BG151" s="154"/>
      <c r="BH151" s="154"/>
      <c r="BI151" s="154"/>
      <c r="BJ151" s="154"/>
      <c r="BK151" s="10"/>
      <c r="BL151" s="154"/>
      <c r="BM151" s="154"/>
      <c r="BN151" s="154"/>
      <c r="BO151" s="154"/>
      <c r="BP151" s="154"/>
      <c r="BQ151" s="154"/>
      <c r="BR151" s="154"/>
      <c r="BS151" s="154"/>
      <c r="BT151" s="154"/>
      <c r="BU151" s="154"/>
      <c r="BV151" s="154"/>
      <c r="BW151" s="154"/>
      <c r="BX151" s="154"/>
      <c r="BY151" s="154"/>
      <c r="BZ151" s="154"/>
      <c r="CA151" s="154"/>
      <c r="CB151" s="154"/>
      <c r="CC151" s="154"/>
      <c r="CD151" s="154"/>
      <c r="CE151" s="154"/>
      <c r="CF151" s="154"/>
      <c r="CG151" s="10"/>
      <c r="CH151" s="154"/>
      <c r="CI151" s="154"/>
      <c r="CJ151" s="154"/>
      <c r="CK151" s="154"/>
      <c r="CL151" s="154"/>
      <c r="CM151" s="154"/>
      <c r="CN151" s="154"/>
      <c r="CO151" s="154"/>
      <c r="CP151" s="154"/>
      <c r="CQ151" s="154"/>
      <c r="CR151" s="154"/>
      <c r="CS151" s="154"/>
      <c r="CT151" s="154"/>
      <c r="CU151" s="154"/>
      <c r="CV151" s="154"/>
      <c r="CW151" s="154"/>
      <c r="CX151" s="154"/>
      <c r="CY151" s="154"/>
      <c r="CZ151" s="154"/>
      <c r="DA151" s="154"/>
      <c r="DB151" s="154"/>
      <c r="DC151" s="154"/>
      <c r="DD151" s="154"/>
      <c r="DE151" s="154"/>
      <c r="DF151" s="154"/>
      <c r="DG151" s="154"/>
      <c r="DH151" s="154"/>
      <c r="DI151" s="154"/>
      <c r="DJ151" s="154"/>
      <c r="DK151" s="154"/>
      <c r="DL151" s="154"/>
      <c r="DM151" s="154"/>
      <c r="DN151" s="154"/>
      <c r="DO151" s="154"/>
      <c r="DP151" s="154"/>
      <c r="DQ151" s="154"/>
      <c r="DR151" s="154"/>
      <c r="DS151" s="154"/>
      <c r="DT151" s="154"/>
      <c r="DU151" s="154"/>
      <c r="DV151" s="154"/>
      <c r="DW151" s="154"/>
      <c r="DX151" s="10"/>
      <c r="DY151" s="154"/>
      <c r="DZ151" s="154"/>
      <c r="EA151" s="154"/>
      <c r="EB151" s="154"/>
      <c r="EC151" s="154"/>
      <c r="ED151" s="154"/>
      <c r="EE151" s="154"/>
      <c r="EF151" s="154"/>
      <c r="EG151" s="154"/>
      <c r="EH151" s="154"/>
      <c r="EI151" s="154"/>
      <c r="EJ151" s="154"/>
      <c r="EK151" s="154"/>
      <c r="EL151" s="154"/>
      <c r="EM151" s="154"/>
      <c r="EN151" s="154"/>
      <c r="EO151" s="154"/>
      <c r="EP151" s="154"/>
      <c r="EQ151" s="154"/>
      <c r="ER151" s="154"/>
      <c r="ES151" s="154"/>
      <c r="ET151" s="154"/>
      <c r="EU151" s="154"/>
      <c r="EV151" s="154"/>
      <c r="EW151" s="154"/>
      <c r="EX151" s="154"/>
      <c r="EY151" s="154"/>
      <c r="EZ151" s="154"/>
      <c r="FA151" s="154"/>
      <c r="FB151" s="154"/>
      <c r="FC151" s="154"/>
      <c r="FD151" s="154"/>
      <c r="FE151" s="154"/>
      <c r="FF151" s="154"/>
      <c r="FG151" s="154"/>
      <c r="FH151" s="154"/>
      <c r="FI151" s="10"/>
      <c r="FJ151" s="154"/>
      <c r="FK151" s="154"/>
      <c r="FL151" s="154"/>
      <c r="FM151" s="154"/>
      <c r="FN151" s="154"/>
      <c r="FO151" s="154"/>
      <c r="FP151" s="154"/>
      <c r="FQ151" s="154"/>
      <c r="FR151" s="154"/>
      <c r="FS151" s="154"/>
      <c r="FT151" s="154"/>
      <c r="FU151" s="154"/>
      <c r="FV151" s="154"/>
      <c r="FW151" s="154"/>
      <c r="FX151" s="154"/>
      <c r="FY151" s="154"/>
      <c r="FZ151" s="154"/>
      <c r="GA151" s="154"/>
      <c r="GB151" s="154"/>
      <c r="GC151" s="154"/>
      <c r="GD151" s="154"/>
      <c r="GE151" s="154"/>
      <c r="GF151" s="154"/>
      <c r="GG151" s="154"/>
      <c r="GH151" s="154"/>
      <c r="GI151" s="154"/>
      <c r="GJ151" s="154"/>
      <c r="GK151" s="154"/>
      <c r="GL151" s="154"/>
      <c r="GM151" s="154"/>
      <c r="GN151" s="154"/>
      <c r="GO151" s="154"/>
      <c r="GP151" s="154"/>
      <c r="GQ151" s="154"/>
      <c r="GR151" s="154"/>
      <c r="GS151" s="154"/>
      <c r="GT151" s="154"/>
      <c r="GU151" s="154"/>
      <c r="GV151" s="154"/>
      <c r="GW151" s="154"/>
      <c r="GX151" s="154"/>
      <c r="GY151" s="154"/>
      <c r="GZ151" s="154"/>
      <c r="HA151" s="154"/>
      <c r="HB151" s="154"/>
      <c r="HC151" s="154"/>
      <c r="HD151" s="154"/>
      <c r="HE151" s="154"/>
      <c r="HF151" s="154"/>
      <c r="HG151" s="154"/>
      <c r="HH151" s="154"/>
      <c r="HI151" s="154"/>
      <c r="HJ151" s="154"/>
      <c r="HK151" s="154"/>
      <c r="HL151" s="154"/>
      <c r="HM151" s="154"/>
      <c r="HN151" s="154"/>
      <c r="HO151" s="154"/>
      <c r="HP151" s="154"/>
      <c r="HQ151" s="154"/>
      <c r="HR151" s="154"/>
      <c r="HS151" s="154"/>
      <c r="HT151" s="154"/>
      <c r="HU151" s="154"/>
      <c r="HV151" s="154"/>
      <c r="HW151" s="154"/>
      <c r="HX151" s="154"/>
      <c r="HY151" s="154"/>
      <c r="HZ151" s="154"/>
      <c r="IA151" s="154"/>
      <c r="IB151" s="154"/>
      <c r="IC151" s="154"/>
      <c r="ID151" s="154"/>
      <c r="IE151" s="154"/>
      <c r="IF151" s="154"/>
      <c r="IG151" s="154"/>
      <c r="IH151" s="154"/>
      <c r="II151" s="154"/>
      <c r="IJ151" s="154"/>
      <c r="IK151" s="154"/>
      <c r="IL151" s="154"/>
      <c r="IM151" s="154"/>
      <c r="IN151" s="154"/>
      <c r="IO151" s="154"/>
      <c r="IP151" s="154"/>
      <c r="IQ151" s="154"/>
      <c r="IR151" s="154"/>
      <c r="IS151" s="154"/>
      <c r="IT151" s="154"/>
      <c r="IU151" s="154"/>
      <c r="IV151" s="154"/>
      <c r="IW151" s="154"/>
      <c r="IX151" s="154"/>
      <c r="IY151" s="154"/>
      <c r="IZ151" s="10"/>
      <c r="JA151" s="154"/>
      <c r="JB151" s="154"/>
      <c r="JC151" s="154"/>
      <c r="JD151" s="154"/>
      <c r="JE151" s="154"/>
      <c r="JF151" s="154"/>
      <c r="JG151" s="154"/>
      <c r="JH151" s="154"/>
      <c r="JI151" s="154"/>
      <c r="JJ151" s="154"/>
      <c r="JK151" s="154"/>
      <c r="JL151" s="154"/>
      <c r="JM151" s="154"/>
      <c r="JN151" s="154"/>
      <c r="JO151" s="154"/>
      <c r="JP151" s="154"/>
      <c r="JQ151" s="154"/>
      <c r="JR151" s="10"/>
      <c r="JS151" s="154"/>
      <c r="JT151" s="154"/>
      <c r="JU151" s="154"/>
      <c r="JV151" s="154"/>
      <c r="JW151" s="154"/>
      <c r="JX151" s="154"/>
      <c r="JY151" s="154"/>
      <c r="JZ151" s="154"/>
      <c r="KA151" s="154"/>
      <c r="KB151" s="154"/>
      <c r="KC151" s="154"/>
      <c r="KD151" s="154"/>
      <c r="KE151" s="154"/>
      <c r="KF151" s="154"/>
      <c r="KG151" s="154"/>
      <c r="KH151" s="154"/>
      <c r="KI151" s="27">
        <v>0</v>
      </c>
    </row>
    <row r="152" spans="1:295" s="148" customFormat="1" outlineLevel="1">
      <c r="A152" s="126">
        <f>ROW(A152)-5</f>
        <v>147</v>
      </c>
      <c r="B152" s="126"/>
      <c r="E152" s="148" t="b">
        <v>0</v>
      </c>
      <c r="F152" s="128"/>
      <c r="G152" s="125" t="s">
        <v>918</v>
      </c>
      <c r="H152" s="148">
        <v>3</v>
      </c>
      <c r="I152" s="148">
        <v>3</v>
      </c>
      <c r="J152" s="148">
        <v>2</v>
      </c>
      <c r="K152" s="148">
        <v>4</v>
      </c>
      <c r="L152" s="148">
        <v>3</v>
      </c>
      <c r="M152" s="148">
        <v>3</v>
      </c>
      <c r="N152" s="148">
        <v>3</v>
      </c>
      <c r="O152" s="148">
        <v>3</v>
      </c>
      <c r="P152" s="148">
        <v>3</v>
      </c>
      <c r="Q152" s="148">
        <v>3</v>
      </c>
      <c r="R152" s="148">
        <v>3</v>
      </c>
      <c r="S152" s="148">
        <v>3</v>
      </c>
      <c r="T152" s="148">
        <v>3</v>
      </c>
      <c r="U152" s="148">
        <v>4</v>
      </c>
      <c r="V152" s="148">
        <v>3</v>
      </c>
      <c r="W152" s="148">
        <v>4</v>
      </c>
      <c r="X152" s="148">
        <v>3</v>
      </c>
      <c r="Y152" s="148">
        <v>3</v>
      </c>
      <c r="Z152" s="148">
        <v>0</v>
      </c>
      <c r="AA152" s="140" t="str">
        <f t="array" ref="AA152">PRODUCT($H152:$Z152-$H151:$Z151+1)&amp;" "&amp;AA151&amp;" specific pointers"</f>
        <v>612220032 Presemtation_Exp specific pointers</v>
      </c>
      <c r="AB152" s="10" t="str">
        <f ca="1">IF(COUNTIF(AA$5:AA152,AA152)=1,"-","Dup")</f>
        <v>-</v>
      </c>
      <c r="AC152" s="10"/>
      <c r="AD152" s="154"/>
      <c r="AE152" s="154"/>
      <c r="AF152" s="154"/>
      <c r="AG152" s="154"/>
      <c r="AH152" s="154"/>
      <c r="AI152" s="154"/>
      <c r="AJ152" s="10"/>
      <c r="AK152" s="154"/>
      <c r="AL152" s="154"/>
      <c r="AM152" s="154"/>
      <c r="AN152" s="154"/>
      <c r="AO152" s="154"/>
      <c r="AP152" s="154"/>
      <c r="AQ152" s="154"/>
      <c r="AR152" s="198"/>
      <c r="AS152" s="198"/>
      <c r="AT152" s="198"/>
      <c r="AU152" s="198"/>
      <c r="AV152" s="198"/>
      <c r="AW152" s="10"/>
      <c r="AX152" s="154"/>
      <c r="AY152" s="154"/>
      <c r="AZ152" s="154"/>
      <c r="BA152" s="154"/>
      <c r="BB152" s="154"/>
      <c r="BC152" s="161"/>
      <c r="BD152" s="154"/>
      <c r="BE152" s="154"/>
      <c r="BF152" s="154"/>
      <c r="BG152" s="154"/>
      <c r="BH152" s="154"/>
      <c r="BI152" s="154"/>
      <c r="BJ152" s="154"/>
      <c r="BK152" s="10"/>
      <c r="BL152" s="154"/>
      <c r="BM152" s="154"/>
      <c r="BN152" s="154"/>
      <c r="BO152" s="154"/>
      <c r="BP152" s="154"/>
      <c r="BQ152" s="154"/>
      <c r="BR152" s="154"/>
      <c r="BS152" s="154"/>
      <c r="BT152" s="154"/>
      <c r="BU152" s="154"/>
      <c r="BV152" s="154"/>
      <c r="BW152" s="154"/>
      <c r="BX152" s="154"/>
      <c r="BY152" s="154"/>
      <c r="BZ152" s="154"/>
      <c r="CA152" s="154"/>
      <c r="CB152" s="154"/>
      <c r="CC152" s="154"/>
      <c r="CD152" s="154"/>
      <c r="CE152" s="154"/>
      <c r="CF152" s="154"/>
      <c r="CG152" s="10"/>
      <c r="CH152" s="154"/>
      <c r="CI152" s="154"/>
      <c r="CJ152" s="154"/>
      <c r="CK152" s="154"/>
      <c r="CL152" s="154"/>
      <c r="CM152" s="154"/>
      <c r="CN152" s="154"/>
      <c r="CO152" s="154"/>
      <c r="CP152" s="154"/>
      <c r="CQ152" s="154"/>
      <c r="CR152" s="154"/>
      <c r="CS152" s="154"/>
      <c r="CT152" s="154"/>
      <c r="CU152" s="154"/>
      <c r="CV152" s="154"/>
      <c r="CW152" s="154"/>
      <c r="CX152" s="154"/>
      <c r="CY152" s="154"/>
      <c r="CZ152" s="154"/>
      <c r="DA152" s="154"/>
      <c r="DB152" s="154"/>
      <c r="DC152" s="154"/>
      <c r="DD152" s="154"/>
      <c r="DE152" s="154"/>
      <c r="DF152" s="154"/>
      <c r="DG152" s="154"/>
      <c r="DH152" s="154"/>
      <c r="DI152" s="154"/>
      <c r="DJ152" s="154"/>
      <c r="DK152" s="154"/>
      <c r="DL152" s="154"/>
      <c r="DM152" s="154"/>
      <c r="DN152" s="154"/>
      <c r="DO152" s="167"/>
      <c r="DP152" s="167"/>
      <c r="DQ152" s="154"/>
      <c r="DR152" s="154"/>
      <c r="DS152" s="154"/>
      <c r="DT152" s="154"/>
      <c r="DU152" s="154"/>
      <c r="DV152" s="154"/>
      <c r="DW152" s="154"/>
      <c r="DX152" s="10"/>
      <c r="DY152" s="167"/>
      <c r="DZ152" s="154"/>
      <c r="EA152" s="154"/>
      <c r="EB152" s="154"/>
      <c r="EC152" s="154"/>
      <c r="ED152" s="167"/>
      <c r="EE152" s="154"/>
      <c r="EF152" s="154"/>
      <c r="EG152" s="154"/>
      <c r="EH152" s="154"/>
      <c r="EI152" s="154"/>
      <c r="EJ152" s="154"/>
      <c r="EK152" s="154"/>
      <c r="EL152" s="154"/>
      <c r="EM152" s="154"/>
      <c r="EN152" s="154"/>
      <c r="EO152" s="154"/>
      <c r="EP152" s="154"/>
      <c r="EQ152" s="154"/>
      <c r="ER152" s="154"/>
      <c r="ES152" s="154"/>
      <c r="ET152" s="154"/>
      <c r="EU152" s="154"/>
      <c r="EV152" s="154"/>
      <c r="EW152" s="154"/>
      <c r="EX152" s="154"/>
      <c r="EY152" s="154"/>
      <c r="EZ152" s="154"/>
      <c r="FA152" s="154"/>
      <c r="FB152" s="154"/>
      <c r="FC152" s="167"/>
      <c r="FD152" s="167"/>
      <c r="FE152" s="167"/>
      <c r="FF152" s="167"/>
      <c r="FG152" s="167"/>
      <c r="FH152" s="167"/>
      <c r="FI152" s="10"/>
      <c r="FJ152" s="154"/>
      <c r="FK152" s="154"/>
      <c r="FL152" s="154"/>
      <c r="FM152" s="154"/>
      <c r="FN152" s="154"/>
      <c r="FO152" s="167"/>
      <c r="FP152" s="167"/>
      <c r="FQ152" s="167"/>
      <c r="FR152" s="167"/>
      <c r="FS152" s="154"/>
      <c r="FT152" s="154"/>
      <c r="FU152" s="167"/>
      <c r="FV152" s="167"/>
      <c r="FW152" s="167"/>
      <c r="FX152" s="167"/>
      <c r="FY152" s="167"/>
      <c r="FZ152" s="167"/>
      <c r="GA152" s="154"/>
      <c r="GB152" s="154"/>
      <c r="GC152" s="167"/>
      <c r="GD152" s="154"/>
      <c r="GE152" s="154"/>
      <c r="GF152" s="154"/>
      <c r="GG152" s="154"/>
      <c r="GH152" s="154"/>
      <c r="GI152" s="154"/>
      <c r="GJ152" s="167"/>
      <c r="GK152" s="167"/>
      <c r="GL152" s="167"/>
      <c r="GM152" s="167"/>
      <c r="GN152" s="154"/>
      <c r="GO152" s="167"/>
      <c r="GP152" s="154"/>
      <c r="GQ152" s="154"/>
      <c r="GR152" s="154"/>
      <c r="GS152" s="154"/>
      <c r="GT152" s="154"/>
      <c r="GU152" s="154"/>
      <c r="GV152" s="154"/>
      <c r="GW152" s="154"/>
      <c r="GX152" s="154"/>
      <c r="GY152" s="154"/>
      <c r="GZ152" s="154"/>
      <c r="HA152" s="154"/>
      <c r="HB152" s="154"/>
      <c r="HC152" s="154"/>
      <c r="HD152" s="154"/>
      <c r="HE152" s="154"/>
      <c r="HF152" s="154"/>
      <c r="HG152" s="154"/>
      <c r="HH152" s="154"/>
      <c r="HI152" s="154"/>
      <c r="HJ152" s="154"/>
      <c r="HK152" s="154"/>
      <c r="HL152" s="154"/>
      <c r="HM152" s="154"/>
      <c r="HN152" s="154"/>
      <c r="HO152" s="154"/>
      <c r="HP152" s="154"/>
      <c r="HQ152" s="154"/>
      <c r="HR152" s="154"/>
      <c r="HS152" s="154"/>
      <c r="HT152" s="154"/>
      <c r="HU152" s="154"/>
      <c r="HV152" s="154"/>
      <c r="HW152" s="154"/>
      <c r="HX152" s="154"/>
      <c r="HY152" s="154"/>
      <c r="HZ152" s="154"/>
      <c r="IA152" s="154"/>
      <c r="IB152" s="154"/>
      <c r="IC152" s="154"/>
      <c r="ID152" s="154"/>
      <c r="IE152" s="154"/>
      <c r="IF152" s="154"/>
      <c r="IG152" s="154"/>
      <c r="IH152" s="154"/>
      <c r="II152" s="154"/>
      <c r="IJ152" s="154"/>
      <c r="IK152" s="154"/>
      <c r="IL152" s="154"/>
      <c r="IM152" s="154"/>
      <c r="IN152" s="154"/>
      <c r="IO152" s="154"/>
      <c r="IP152" s="154"/>
      <c r="IQ152" s="154"/>
      <c r="IR152" s="154"/>
      <c r="IS152" s="154"/>
      <c r="IT152" s="154"/>
      <c r="IU152" s="154"/>
      <c r="IV152" s="154"/>
      <c r="IW152" s="154"/>
      <c r="IX152" s="154"/>
      <c r="IY152" s="154"/>
      <c r="IZ152" s="10"/>
      <c r="JA152" s="154"/>
      <c r="JB152" s="154"/>
      <c r="JC152" s="154"/>
      <c r="JD152" s="154"/>
      <c r="JE152" s="154"/>
      <c r="JF152" s="154"/>
      <c r="JG152" s="154"/>
      <c r="JH152" s="154"/>
      <c r="JI152" s="154"/>
      <c r="JJ152" s="154"/>
      <c r="JK152" s="154"/>
      <c r="JL152" s="167"/>
      <c r="JM152" s="167"/>
      <c r="JN152" s="167"/>
      <c r="JO152" s="167"/>
      <c r="JP152" s="167"/>
      <c r="JQ152" s="154"/>
      <c r="JR152" s="10"/>
      <c r="JS152" s="154"/>
      <c r="JT152" s="154"/>
      <c r="JU152" s="154"/>
      <c r="JV152" s="154"/>
      <c r="JW152" s="154"/>
      <c r="JX152" s="154"/>
      <c r="JY152" s="154"/>
      <c r="JZ152" s="154"/>
      <c r="KA152" s="154"/>
      <c r="KB152" s="154"/>
      <c r="KC152" s="154"/>
      <c r="KD152" s="154"/>
      <c r="KE152" s="154"/>
      <c r="KF152" s="154"/>
      <c r="KG152" s="154"/>
      <c r="KH152" s="154"/>
      <c r="KI152" s="27">
        <v>0</v>
      </c>
    </row>
    <row r="153" spans="1:295" s="148" customFormat="1" outlineLevel="1">
      <c r="A153" s="126">
        <f t="shared" si="13"/>
        <v>148</v>
      </c>
      <c r="B153" s="126">
        <f>$A$7</f>
        <v>2</v>
      </c>
      <c r="C153" s="148">
        <v>1000</v>
      </c>
      <c r="D153" s="148" t="s">
        <v>884</v>
      </c>
      <c r="E153" s="148" t="b">
        <v>0</v>
      </c>
      <c r="F153" s="148" t="b">
        <v>0</v>
      </c>
      <c r="G153" s="148" t="b">
        <f>E153</f>
        <v>0</v>
      </c>
      <c r="H153" s="32">
        <v>3</v>
      </c>
      <c r="I153" s="32">
        <v>1</v>
      </c>
      <c r="J153" s="32">
        <v>1</v>
      </c>
      <c r="K153" s="32">
        <v>1</v>
      </c>
      <c r="L153" s="32">
        <v>1</v>
      </c>
      <c r="M153" s="32">
        <v>1</v>
      </c>
      <c r="N153" s="32">
        <v>1</v>
      </c>
      <c r="O153" s="32">
        <v>1</v>
      </c>
      <c r="P153" s="32">
        <v>1</v>
      </c>
      <c r="Q153" s="32">
        <v>1</v>
      </c>
      <c r="R153" s="32">
        <v>3</v>
      </c>
      <c r="S153" s="32">
        <v>1</v>
      </c>
      <c r="T153" s="32">
        <v>1</v>
      </c>
      <c r="U153" s="32">
        <v>1</v>
      </c>
      <c r="V153" s="32">
        <v>1</v>
      </c>
      <c r="W153" s="32">
        <v>1</v>
      </c>
      <c r="X153" s="32">
        <v>1</v>
      </c>
      <c r="Y153" s="32">
        <v>1</v>
      </c>
      <c r="AA153" s="142" t="str" cm="1">
        <f t="array" aca="1" ref="AA153" ca="1">"00000 " &amp;AA151
&amp;INDEX(DataMaster!$B$10:$B$12,$I153)         &amp;IF($J153=1,""," Risk"&amp;INDEX(i.risk_aversion,$J153,1))        &amp;IF($K153=1,""," REV"&amp; INDEX(DataMaster!$B$54:$B$58,$K153))              &amp; IF($L153=1,""," Minroe"&amp;INDEX(minroe,$L153))              &amp;  IF($M153=1,""," Overdraw"&amp;INDEX(overdraw,$M153))
&amp; IF($N153=1,""," Mach"&amp;INDEX(i.mach_option,$N153))
&amp; IF($O153=1,""," Interest"&amp;INDEX(i.interest_rate,$O153))            &amp; IF($P153=1,""," Opp cost"&amp;INDEX(i.opp_cost_capital,$P153))           &amp; IF($Q153=1,""," Casual_ub"&amp;INDEX(i.casual_ub,$Q153))           &amp; IF($R153=1,""," Cropgraze"&amp;INDEX(i.cropgraze_inc,$R153))
&amp; IF($S153=1,""," Yield"&amp;INDEX(i.all_rot_yield,$S153))          &amp; IF($T153=1,""," Pasture"&amp;INDEX(i.pasture_prod,$T153))          &amp; IF($U153=1,""," Scan"&amp;INDEX(i.scan,$U153))
&amp;  IF($JL153=1,""," WP"&amp;TEXT($JL153*100,"000p"))                &amp; IF($JM153=1,""," MP"&amp;TEXT($JM153*100,"000p"))                      &amp; IF($JN153=1,""," GP"&amp;TEXT($JN153*100,"000p"))          &amp; IF($JO153=1,""," Can"&amp;TEXT($JO153*100,"000p"))
&amp; " (F"&amp;3+IFERROR(1*$CH153,0)+IFERROR(1*$CI153,0)&amp;3-IFERROR(1*NOT($CK153),0)&amp;"N"&amp;$CP153&amp;$CQ153&amp;")"</f>
        <v>00000 Presemtation_ExpSE CropgrazeTRUE (F33N11)</v>
      </c>
      <c r="AB153" s="10" t="str">
        <f ca="1">IF(COUNTIF(AA$5:AA153,AA153)=1,"-","Dup")</f>
        <v>-</v>
      </c>
      <c r="AC153" s="10"/>
      <c r="AD153" s="168" t="str">
        <f t="shared" ref="AD153:AI155" ca="1" si="450">OFFSET(AD$5,$B153,0)</f>
        <v>-</v>
      </c>
      <c r="AE153" s="168" t="str">
        <f t="shared" ca="1" si="450"/>
        <v>-</v>
      </c>
      <c r="AF153" s="168" t="str">
        <f t="shared" ca="1" si="450"/>
        <v>-</v>
      </c>
      <c r="AG153" s="168" t="str">
        <f t="shared" ca="1" si="450"/>
        <v>-</v>
      </c>
      <c r="AH153" s="168" t="str">
        <f t="shared" ca="1" si="450"/>
        <v>-</v>
      </c>
      <c r="AI153" s="168" t="b">
        <f t="shared" ca="1" si="450"/>
        <v>1</v>
      </c>
      <c r="AJ153" s="10"/>
      <c r="AK153" s="166" t="b">
        <f t="shared" ref="AK153:AP155" si="451">INDEX(model_structure,$I153,AK$15)</f>
        <v>1</v>
      </c>
      <c r="AL153" s="166" t="str">
        <f t="shared" si="451"/>
        <v>-</v>
      </c>
      <c r="AM153" s="166" t="str">
        <f t="shared" si="451"/>
        <v>-</v>
      </c>
      <c r="AN153" s="166" t="str">
        <f t="shared" si="451"/>
        <v>-</v>
      </c>
      <c r="AO153" s="166" t="b">
        <f t="shared" si="451"/>
        <v>0</v>
      </c>
      <c r="AP153" s="166" t="b">
        <f t="shared" si="451"/>
        <v>0</v>
      </c>
      <c r="AQ153" s="166">
        <f>INDEX(minroe,$L153)</f>
        <v>0</v>
      </c>
      <c r="AR153" s="166" t="b">
        <f t="shared" ref="AR153:AV155" si="452">INDEX(i.risk_aversion,$J153,AR$15)</f>
        <v>0</v>
      </c>
      <c r="AS153" s="166" t="b">
        <f t="shared" si="452"/>
        <v>0</v>
      </c>
      <c r="AT153" s="166" t="str">
        <f t="shared" si="452"/>
        <v>-</v>
      </c>
      <c r="AU153" s="166" t="str">
        <f t="shared" si="452"/>
        <v>-</v>
      </c>
      <c r="AV153" s="166" t="str">
        <f t="shared" si="452"/>
        <v>-</v>
      </c>
      <c r="AW153" s="10"/>
      <c r="AX153" s="166" t="b">
        <f t="shared" ref="AX153:AX155" si="453">INDEX(model_structure,$I153,AX$15)</f>
        <v>1</v>
      </c>
      <c r="AY153" s="168" t="b">
        <f t="shared" ref="AY153:AZ155" ca="1" si="454">OFFSET(AY$5,$B153,0)</f>
        <v>1</v>
      </c>
      <c r="AZ153" s="168" t="b">
        <f t="shared" ca="1" si="454"/>
        <v>1</v>
      </c>
      <c r="BA153" s="167">
        <f t="shared" ref="BA153:BA155" si="455">VALUE($H153&amp;MIN(2,$I153)&amp;"08")</f>
        <v>3108</v>
      </c>
      <c r="BB153" s="168" t="str">
        <f t="shared" ref="BB153:BV155" ca="1" si="456">OFFSET(BB$5,$B153,0)</f>
        <v>-</v>
      </c>
      <c r="BC153" s="168" t="str">
        <f t="shared" ca="1" si="456"/>
        <v>-</v>
      </c>
      <c r="BD153" s="168" t="str">
        <f t="shared" ca="1" si="456"/>
        <v>-</v>
      </c>
      <c r="BE153" s="168" t="str">
        <f t="shared" ca="1" si="456"/>
        <v>-</v>
      </c>
      <c r="BF153" s="168" t="str">
        <f t="shared" ca="1" si="456"/>
        <v>-</v>
      </c>
      <c r="BG153" s="168">
        <f t="shared" ca="1" si="456"/>
        <v>1</v>
      </c>
      <c r="BH153" s="168">
        <f t="shared" ca="1" si="456"/>
        <v>1</v>
      </c>
      <c r="BI153" s="168" t="str">
        <f t="shared" ca="1" si="456"/>
        <v>-</v>
      </c>
      <c r="BJ153" s="168" t="str">
        <f t="shared" ca="1" si="456"/>
        <v>-</v>
      </c>
      <c r="BK153" s="10"/>
      <c r="BL153" s="168" t="str">
        <f t="shared" ca="1" si="456"/>
        <v>-</v>
      </c>
      <c r="BM153" s="168" t="str">
        <f t="shared" ca="1" si="456"/>
        <v>-</v>
      </c>
      <c r="BN153" s="168" t="str">
        <f t="shared" ca="1" si="456"/>
        <v>-</v>
      </c>
      <c r="BO153" s="168" t="str">
        <f t="shared" ca="1" si="456"/>
        <v>-</v>
      </c>
      <c r="BP153" s="168" t="str">
        <f t="shared" ca="1" si="456"/>
        <v>-</v>
      </c>
      <c r="BQ153" s="168" t="str">
        <f t="shared" ca="1" si="456"/>
        <v>-</v>
      </c>
      <c r="BR153" s="168" t="str">
        <f t="shared" ca="1" si="456"/>
        <v>-</v>
      </c>
      <c r="BS153" s="168" t="str">
        <f t="shared" ca="1" si="456"/>
        <v>-</v>
      </c>
      <c r="BT153" s="168" t="str">
        <f t="shared" ca="1" si="456"/>
        <v>-</v>
      </c>
      <c r="BU153" s="168" t="str">
        <f t="shared" ca="1" si="456"/>
        <v>-</v>
      </c>
      <c r="BV153" s="168" t="str">
        <f t="shared" ca="1" si="456"/>
        <v>-</v>
      </c>
      <c r="BW153" s="166" t="str" cm="1">
        <f t="array" ref="BW153">INDEX(i.rev,$K153,BW$15)</f>
        <v>-</v>
      </c>
      <c r="BX153" s="166" t="str" cm="1">
        <f t="array" ref="BX153">INDEX(i.rev,$K153,BX$15)</f>
        <v>-</v>
      </c>
      <c r="BY153" s="166" t="str" cm="1">
        <f t="array" ref="BY153">INDEX(i.rev,$K153,BY$15)</f>
        <v>-</v>
      </c>
      <c r="BZ153" s="166" t="str" cm="1">
        <f t="array" ref="BZ153">INDEX(i.rev,$K153,BZ$15)</f>
        <v>-</v>
      </c>
      <c r="CA153" s="166" t="str" cm="1">
        <f t="array" ref="CA153">INDEX(i.rev,$K153,CA$15)</f>
        <v>-</v>
      </c>
      <c r="CB153" s="166" t="str" cm="1">
        <f t="array" ref="CB153">INDEX(i.rev,$K153,CB$15)</f>
        <v>-</v>
      </c>
      <c r="CC153" s="166" t="str" cm="1">
        <f t="array" ref="CC153">INDEX(i.rev,$K153,CC$15)</f>
        <v>-</v>
      </c>
      <c r="CD153" s="166" t="str" cm="1">
        <f t="array" ref="CD153">INDEX(i.rev,$K153,CD$15)</f>
        <v>-</v>
      </c>
      <c r="CE153" s="166" t="str" cm="1">
        <f t="array" ref="CE153">INDEX(i.rev,$K153,CE$15)</f>
        <v>-</v>
      </c>
      <c r="CF153" s="166" t="str" cm="1">
        <f t="array" ref="CF153">INDEX(i.rev,$K153,CF$15)</f>
        <v>-</v>
      </c>
      <c r="CG153" s="10"/>
      <c r="CH153" s="168" t="str">
        <f t="shared" ref="CH153:EB155" ca="1" si="457">OFFSET(CH$5,$B153,0)</f>
        <v>-</v>
      </c>
      <c r="CI153" s="168" t="str">
        <f t="shared" ca="1" si="457"/>
        <v>-</v>
      </c>
      <c r="CJ153" s="168" t="str">
        <f t="shared" ca="1" si="457"/>
        <v>-</v>
      </c>
      <c r="CK153" s="168" t="str">
        <f t="shared" ca="1" si="457"/>
        <v>-</v>
      </c>
      <c r="CL153" s="168" t="str">
        <f t="shared" ca="1" si="457"/>
        <v>-</v>
      </c>
      <c r="CM153" s="168" t="str">
        <f t="shared" ca="1" si="457"/>
        <v>-</v>
      </c>
      <c r="CN153" s="168" t="str">
        <f t="shared" ca="1" si="457"/>
        <v>-</v>
      </c>
      <c r="CO153" s="168" t="str">
        <f t="shared" ca="1" si="457"/>
        <v>-</v>
      </c>
      <c r="CP153" s="168">
        <f t="shared" ca="1" si="457"/>
        <v>1</v>
      </c>
      <c r="CQ153" s="168">
        <f t="shared" ca="1" si="457"/>
        <v>1</v>
      </c>
      <c r="CR153" s="168">
        <f t="shared" ca="1" si="457"/>
        <v>0</v>
      </c>
      <c r="CS153" s="168" t="str">
        <f t="shared" ca="1" si="457"/>
        <v>-</v>
      </c>
      <c r="CT153" s="168" t="str">
        <f t="shared" ca="1" si="457"/>
        <v>-</v>
      </c>
      <c r="CU153" s="168" t="str">
        <f t="shared" ca="1" si="457"/>
        <v>-</v>
      </c>
      <c r="CV153" s="168" t="str">
        <f t="shared" ca="1" si="457"/>
        <v>-</v>
      </c>
      <c r="CW153" s="168" t="str">
        <f t="shared" ca="1" si="457"/>
        <v>-</v>
      </c>
      <c r="CX153" s="168" t="str">
        <f t="shared" ca="1" si="457"/>
        <v>-</v>
      </c>
      <c r="CY153" s="168" t="str">
        <f t="shared" ca="1" si="457"/>
        <v>-</v>
      </c>
      <c r="CZ153" s="168">
        <f t="shared" ca="1" si="457"/>
        <v>0</v>
      </c>
      <c r="DA153" s="168" t="str">
        <f t="shared" ca="1" si="457"/>
        <v>-</v>
      </c>
      <c r="DB153" s="168" t="str">
        <f t="shared" ca="1" si="457"/>
        <v>-</v>
      </c>
      <c r="DC153" s="168" t="str">
        <f t="shared" ca="1" si="457"/>
        <v>-</v>
      </c>
      <c r="DD153" s="168" t="str">
        <f t="shared" ca="1" si="457"/>
        <v>-</v>
      </c>
      <c r="DE153" s="168" t="str">
        <f t="shared" ca="1" si="457"/>
        <v>-</v>
      </c>
      <c r="DF153" s="168">
        <f t="shared" ca="1" si="457"/>
        <v>0</v>
      </c>
      <c r="DG153" s="168">
        <f t="shared" ca="1" si="457"/>
        <v>0</v>
      </c>
      <c r="DH153" s="168">
        <f t="shared" ca="1" si="457"/>
        <v>0</v>
      </c>
      <c r="DI153" s="168">
        <f t="shared" ca="1" si="457"/>
        <v>0</v>
      </c>
      <c r="DJ153" s="168">
        <f t="shared" ca="1" si="457"/>
        <v>0</v>
      </c>
      <c r="DK153" s="168">
        <f t="shared" ca="1" si="457"/>
        <v>0</v>
      </c>
      <c r="DL153" s="168">
        <f t="shared" ca="1" si="457"/>
        <v>0</v>
      </c>
      <c r="DM153" s="168" t="str">
        <f t="shared" ca="1" si="457"/>
        <v>-</v>
      </c>
      <c r="DN153" s="168" t="str">
        <f t="shared" ca="1" si="457"/>
        <v>-</v>
      </c>
      <c r="DO153" s="168" t="str">
        <f t="shared" ca="1" si="457"/>
        <v>-</v>
      </c>
      <c r="DP153" s="168" t="str">
        <f t="shared" ca="1" si="457"/>
        <v>-</v>
      </c>
      <c r="DQ153" s="168" t="str">
        <f t="shared" ca="1" si="457"/>
        <v>-</v>
      </c>
      <c r="DR153" s="168" t="str">
        <f t="shared" ca="1" si="457"/>
        <v>-</v>
      </c>
      <c r="DS153" s="168" t="str">
        <f t="shared" ca="1" si="457"/>
        <v>-</v>
      </c>
      <c r="DT153" s="168" t="str">
        <f t="shared" ca="1" si="457"/>
        <v>-</v>
      </c>
      <c r="DU153" s="168" t="str">
        <f t="shared" ca="1" si="457"/>
        <v>-</v>
      </c>
      <c r="DV153" s="168" t="str">
        <f t="shared" ca="1" si="457"/>
        <v>-</v>
      </c>
      <c r="DW153" s="168" t="str">
        <f t="shared" ca="1" si="457"/>
        <v>-</v>
      </c>
      <c r="DX153" s="10"/>
      <c r="DY153" s="168">
        <f t="shared" ca="1" si="457"/>
        <v>1</v>
      </c>
      <c r="DZ153" s="168" t="str">
        <f t="shared" ca="1" si="457"/>
        <v>-</v>
      </c>
      <c r="EA153" s="168" t="str">
        <f t="shared" ca="1" si="457"/>
        <v>-</v>
      </c>
      <c r="EB153" s="168" t="str">
        <f t="shared" ca="1" si="457"/>
        <v>-</v>
      </c>
      <c r="EC153" s="168" t="str">
        <f t="shared" ref="EC153:EG155" ca="1" si="458">OFFSET(EC$5,$B153,0)</f>
        <v>-</v>
      </c>
      <c r="ED153" s="168" t="b">
        <f t="shared" ca="1" si="458"/>
        <v>0</v>
      </c>
      <c r="EE153" s="168" t="str">
        <f t="shared" ca="1" si="458"/>
        <v>-</v>
      </c>
      <c r="EF153" s="168">
        <f t="shared" ca="1" si="458"/>
        <v>0</v>
      </c>
      <c r="EG153" s="168" t="str">
        <f t="shared" ca="1" si="458"/>
        <v>-</v>
      </c>
      <c r="EH153" s="166" cm="1">
        <f t="array" ref="EH153">INDEX(i.rev,$K153,EH$15)</f>
        <v>1</v>
      </c>
      <c r="EI153" s="168">
        <f t="shared" ref="EI153:EX155" ca="1" si="459">OFFSET(EI$5,$B153,0)</f>
        <v>0</v>
      </c>
      <c r="EJ153" s="168">
        <f t="shared" ca="1" si="459"/>
        <v>1</v>
      </c>
      <c r="EK153" s="168">
        <f t="shared" ca="1" si="459"/>
        <v>0</v>
      </c>
      <c r="EL153" s="168">
        <f t="shared" ca="1" si="459"/>
        <v>1</v>
      </c>
      <c r="EM153" s="168">
        <f t="shared" ca="1" si="459"/>
        <v>1</v>
      </c>
      <c r="EN153" s="168">
        <f t="shared" ca="1" si="459"/>
        <v>1</v>
      </c>
      <c r="EO153" s="168">
        <f t="shared" ca="1" si="459"/>
        <v>0</v>
      </c>
      <c r="EP153" s="168">
        <f t="shared" ca="1" si="459"/>
        <v>0</v>
      </c>
      <c r="EQ153" s="168">
        <f t="shared" ca="1" si="459"/>
        <v>0</v>
      </c>
      <c r="ER153" s="168">
        <f t="shared" ca="1" si="459"/>
        <v>0</v>
      </c>
      <c r="ES153" s="168">
        <f t="shared" ca="1" si="459"/>
        <v>0</v>
      </c>
      <c r="ET153" s="168">
        <f t="shared" ca="1" si="459"/>
        <v>0</v>
      </c>
      <c r="EU153" s="168">
        <f t="shared" ca="1" si="459"/>
        <v>0</v>
      </c>
      <c r="EV153" s="168">
        <f t="shared" ca="1" si="459"/>
        <v>0</v>
      </c>
      <c r="EW153" s="168">
        <f t="shared" ca="1" si="459"/>
        <v>0</v>
      </c>
      <c r="EX153" s="168">
        <f t="shared" ca="1" si="459"/>
        <v>0</v>
      </c>
      <c r="EY153" s="166" cm="1">
        <f t="array" ref="EY153">INDEX(i.rev,$K153,EY$15)</f>
        <v>0</v>
      </c>
      <c r="EZ153" s="168">
        <f t="shared" ref="EZ153:EZ155" ca="1" si="460">OFFSET(EZ$5,$B153,0)</f>
        <v>0</v>
      </c>
      <c r="FA153" s="166" cm="1">
        <f t="array" ref="FA153">INDEX(i.rev,$K153,FA$15)</f>
        <v>1</v>
      </c>
      <c r="FB153" s="168">
        <f t="shared" ref="FB153:GG155" ca="1" si="461">OFFSET(FB$5,$B153,0)</f>
        <v>0</v>
      </c>
      <c r="FC153" s="168">
        <f t="shared" ca="1" si="461"/>
        <v>0</v>
      </c>
      <c r="FD153" s="168">
        <f t="shared" ca="1" si="461"/>
        <v>0</v>
      </c>
      <c r="FE153" s="168">
        <f t="shared" ca="1" si="461"/>
        <v>0</v>
      </c>
      <c r="FF153" s="168">
        <f t="shared" ca="1" si="461"/>
        <v>0</v>
      </c>
      <c r="FG153" s="168">
        <f t="shared" ca="1" si="461"/>
        <v>0</v>
      </c>
      <c r="FH153" s="168">
        <f t="shared" ca="1" si="461"/>
        <v>0</v>
      </c>
      <c r="FI153" s="10"/>
      <c r="FJ153" s="168" t="str">
        <f t="shared" ca="1" si="461"/>
        <v>-</v>
      </c>
      <c r="FK153" s="168" t="str">
        <f t="shared" ca="1" si="461"/>
        <v>-</v>
      </c>
      <c r="FL153" s="168" t="str">
        <f t="shared" ca="1" si="461"/>
        <v>-</v>
      </c>
      <c r="FM153" s="168" t="str">
        <f t="shared" ca="1" si="461"/>
        <v>-</v>
      </c>
      <c r="FN153" s="168" t="str">
        <f t="shared" ca="1" si="461"/>
        <v>-</v>
      </c>
      <c r="FO153" s="166" t="b">
        <f t="shared" ref="FO153:FQ155" si="462">INDEX(i.TOL,$H153,FO$15)</f>
        <v>0</v>
      </c>
      <c r="FP153" s="166" t="b">
        <f t="shared" si="462"/>
        <v>0</v>
      </c>
      <c r="FQ153" s="166" t="b">
        <f t="shared" si="462"/>
        <v>1</v>
      </c>
      <c r="FR153" s="168">
        <f t="shared" ca="1" si="461"/>
        <v>0</v>
      </c>
      <c r="FS153" s="166">
        <f t="shared" ref="FS153:FT155" si="463">INDEX(i.scan,$U153)</f>
        <v>1</v>
      </c>
      <c r="FT153" s="166">
        <f t="shared" si="463"/>
        <v>1</v>
      </c>
      <c r="FU153" s="168" t="str">
        <f t="shared" ca="1" si="461"/>
        <v>-</v>
      </c>
      <c r="FV153" s="168" t="str">
        <f t="shared" ca="1" si="461"/>
        <v>-</v>
      </c>
      <c r="FW153" s="168" t="str">
        <f t="shared" ca="1" si="461"/>
        <v>-</v>
      </c>
      <c r="FX153" s="168" t="str">
        <f t="shared" ca="1" si="461"/>
        <v>-</v>
      </c>
      <c r="FY153" s="168" t="str">
        <f t="shared" ca="1" si="461"/>
        <v>-</v>
      </c>
      <c r="FZ153" s="168" t="str">
        <f t="shared" ca="1" si="461"/>
        <v>-</v>
      </c>
      <c r="GA153" s="168" t="str">
        <f t="shared" ca="1" si="461"/>
        <v>-</v>
      </c>
      <c r="GB153" s="168" t="str">
        <f t="shared" ca="1" si="461"/>
        <v>-</v>
      </c>
      <c r="GC153" s="168" t="str">
        <f t="shared" ca="1" si="461"/>
        <v>-</v>
      </c>
      <c r="GD153" s="168" t="b">
        <f t="shared" ca="1" si="461"/>
        <v>1</v>
      </c>
      <c r="GE153" s="168" t="str">
        <f t="shared" ca="1" si="461"/>
        <v>-</v>
      </c>
      <c r="GF153" s="168" t="str">
        <f t="shared" ca="1" si="461"/>
        <v>-</v>
      </c>
      <c r="GG153" s="168" t="str">
        <f ca="1">OFFSET(GG$5,$B153,0)</f>
        <v>-</v>
      </c>
      <c r="GH153" s="168" t="str">
        <f t="shared" ref="GH153:GI155" ca="1" si="464">OFFSET(GH$5,$B153,0)</f>
        <v>-</v>
      </c>
      <c r="GI153" s="168" t="str">
        <f ca="1">OFFSET(GI$5,$B153,0)</f>
        <v>-</v>
      </c>
      <c r="GJ153" s="168" t="str">
        <f t="shared" ref="GJ153:GZ155" ca="1" si="465">OFFSET(GJ$5,$B153,0)</f>
        <v>-</v>
      </c>
      <c r="GK153" s="168" t="str">
        <f t="shared" ca="1" si="465"/>
        <v>-</v>
      </c>
      <c r="GL153" s="168" t="str">
        <f t="shared" ca="1" si="465"/>
        <v>-</v>
      </c>
      <c r="GM153" s="168" t="str">
        <f t="shared" ca="1" si="465"/>
        <v>-</v>
      </c>
      <c r="GN153" s="168" t="str">
        <f t="shared" ca="1" si="465"/>
        <v>-</v>
      </c>
      <c r="GO153" s="168" t="str">
        <f t="shared" ca="1" si="465"/>
        <v>-</v>
      </c>
      <c r="GP153" s="168" t="str">
        <f t="shared" ca="1" si="465"/>
        <v>-</v>
      </c>
      <c r="GQ153" s="168" t="str">
        <f t="shared" ca="1" si="465"/>
        <v>-</v>
      </c>
      <c r="GR153" s="168" t="str">
        <f t="shared" ca="1" si="465"/>
        <v>-</v>
      </c>
      <c r="GS153" s="168">
        <f t="shared" ca="1" si="465"/>
        <v>500</v>
      </c>
      <c r="GT153" s="168">
        <f t="shared" ca="1" si="465"/>
        <v>500</v>
      </c>
      <c r="GU153" s="168" t="str">
        <f t="shared" ca="1" si="465"/>
        <v>-</v>
      </c>
      <c r="GV153" s="168" t="str">
        <f t="shared" ca="1" si="465"/>
        <v>-</v>
      </c>
      <c r="GW153" s="168" t="str">
        <f t="shared" ca="1" si="465"/>
        <v>-</v>
      </c>
      <c r="GX153" s="168" t="str">
        <f t="shared" ca="1" si="465"/>
        <v>-</v>
      </c>
      <c r="GY153" s="168" t="str">
        <f t="shared" ca="1" si="465"/>
        <v>-</v>
      </c>
      <c r="GZ153" s="168" t="str">
        <f t="shared" ca="1" si="465"/>
        <v>-</v>
      </c>
      <c r="HA153" s="168" t="str">
        <f t="shared" ref="GZ153:IO155" ca="1" si="466">OFFSET(HA$5,$B153,0)</f>
        <v>-</v>
      </c>
      <c r="HB153" s="168" t="str">
        <f t="shared" ca="1" si="466"/>
        <v>-</v>
      </c>
      <c r="HC153" s="168" t="str">
        <f t="shared" ca="1" si="466"/>
        <v>-</v>
      </c>
      <c r="HD153" s="168" t="str">
        <f t="shared" ca="1" si="466"/>
        <v>-</v>
      </c>
      <c r="HE153" s="168" t="str">
        <f t="shared" ca="1" si="466"/>
        <v>-</v>
      </c>
      <c r="HF153" s="168" t="str">
        <f t="shared" ca="1" si="466"/>
        <v>-</v>
      </c>
      <c r="HG153" s="168" t="str">
        <f t="shared" ca="1" si="466"/>
        <v>-</v>
      </c>
      <c r="HH153" s="168" t="str">
        <f t="shared" ca="1" si="466"/>
        <v>-</v>
      </c>
      <c r="HI153" s="168" t="str">
        <f t="shared" ca="1" si="466"/>
        <v>-</v>
      </c>
      <c r="HJ153" s="168" t="str">
        <f t="shared" ca="1" si="466"/>
        <v>-</v>
      </c>
      <c r="HK153" s="168" t="str">
        <f t="shared" ca="1" si="466"/>
        <v>-</v>
      </c>
      <c r="HL153" s="168" t="str">
        <f t="shared" ca="1" si="466"/>
        <v>-</v>
      </c>
      <c r="HM153" s="168" t="str">
        <f t="shared" ca="1" si="466"/>
        <v>-</v>
      </c>
      <c r="HN153" s="168" t="str">
        <f t="shared" ca="1" si="466"/>
        <v>-</v>
      </c>
      <c r="HO153" s="168" t="str">
        <f t="shared" ca="1" si="466"/>
        <v>-</v>
      </c>
      <c r="HP153" s="168" t="str">
        <f t="shared" ca="1" si="466"/>
        <v>-</v>
      </c>
      <c r="HQ153" s="168" t="str">
        <f t="shared" ca="1" si="466"/>
        <v>-</v>
      </c>
      <c r="HR153" s="168" t="str">
        <f t="shared" ca="1" si="466"/>
        <v>-</v>
      </c>
      <c r="HS153" s="168" t="str">
        <f t="shared" ca="1" si="466"/>
        <v>-</v>
      </c>
      <c r="HT153" s="168" t="str">
        <f t="shared" ca="1" si="466"/>
        <v>-</v>
      </c>
      <c r="HU153" s="168" t="str">
        <f t="shared" ca="1" si="466"/>
        <v>-</v>
      </c>
      <c r="HV153" s="168" t="str">
        <f t="shared" ca="1" si="466"/>
        <v>-</v>
      </c>
      <c r="HW153" s="168" t="str">
        <f t="shared" ca="1" si="466"/>
        <v>-</v>
      </c>
      <c r="HX153" s="168" t="str">
        <f t="shared" ca="1" si="466"/>
        <v>-</v>
      </c>
      <c r="HY153" s="168" t="str">
        <f t="shared" ca="1" si="466"/>
        <v>-</v>
      </c>
      <c r="HZ153" s="168" t="str">
        <f t="shared" ca="1" si="466"/>
        <v>-</v>
      </c>
      <c r="IA153" s="168" t="str">
        <f t="shared" ca="1" si="466"/>
        <v>-</v>
      </c>
      <c r="IB153" s="168" t="str">
        <f t="shared" ca="1" si="466"/>
        <v>-</v>
      </c>
      <c r="IC153" s="168" t="str">
        <f t="shared" ca="1" si="466"/>
        <v>-</v>
      </c>
      <c r="ID153" s="168" t="str">
        <f t="shared" ca="1" si="466"/>
        <v>-</v>
      </c>
      <c r="IE153" s="168" t="str">
        <f t="shared" ca="1" si="466"/>
        <v>-</v>
      </c>
      <c r="IF153" s="168" t="str">
        <f t="shared" ca="1" si="466"/>
        <v>-</v>
      </c>
      <c r="IG153" s="168" t="str">
        <f t="shared" ca="1" si="466"/>
        <v>-</v>
      </c>
      <c r="IH153" s="168" t="str">
        <f t="shared" ca="1" si="466"/>
        <v>-</v>
      </c>
      <c r="II153" s="168" t="str">
        <f t="shared" ca="1" si="466"/>
        <v>-</v>
      </c>
      <c r="IJ153" s="168" t="str">
        <f t="shared" ca="1" si="466"/>
        <v>-</v>
      </c>
      <c r="IK153" s="168" t="str">
        <f t="shared" ca="1" si="466"/>
        <v>-</v>
      </c>
      <c r="IL153" s="168" t="str">
        <f t="shared" ca="1" si="466"/>
        <v>-</v>
      </c>
      <c r="IM153" s="168" t="str">
        <f t="shared" ca="1" si="466"/>
        <v>-</v>
      </c>
      <c r="IN153" s="168" t="str">
        <f t="shared" ca="1" si="466"/>
        <v>-</v>
      </c>
      <c r="IO153" s="168" t="str">
        <f t="shared" ca="1" si="466"/>
        <v>-</v>
      </c>
      <c r="IP153" s="168" t="str">
        <f t="shared" ref="IP153:IY155" ca="1" si="467">OFFSET(IP$5,$B153,0)</f>
        <v>-</v>
      </c>
      <c r="IQ153" s="168" t="str">
        <f t="shared" ca="1" si="467"/>
        <v>-</v>
      </c>
      <c r="IR153" s="168" t="str">
        <f t="shared" ca="1" si="467"/>
        <v>-</v>
      </c>
      <c r="IS153" s="168" t="str">
        <f t="shared" ca="1" si="467"/>
        <v>-</v>
      </c>
      <c r="IT153" s="168" t="str">
        <f t="shared" ca="1" si="467"/>
        <v>-</v>
      </c>
      <c r="IU153" s="168" t="str">
        <f t="shared" ca="1" si="467"/>
        <v>-</v>
      </c>
      <c r="IV153" s="168" t="str">
        <f t="shared" ca="1" si="467"/>
        <v>-</v>
      </c>
      <c r="IW153" s="168" t="str">
        <f t="shared" ca="1" si="467"/>
        <v>-</v>
      </c>
      <c r="IX153" s="168" t="str">
        <f t="shared" ca="1" si="467"/>
        <v>-</v>
      </c>
      <c r="IY153" s="168" t="str">
        <f t="shared" ca="1" si="467"/>
        <v>-</v>
      </c>
      <c r="IZ153" s="10"/>
      <c r="JA153" s="166">
        <f>INDEX(i.interest_rate,$O153)</f>
        <v>4.4999999999999998E-2</v>
      </c>
      <c r="JB153" s="166">
        <f>INDEX(i.opp_cost_capital,$P153)</f>
        <v>4.4999999999999998E-2</v>
      </c>
      <c r="JC153" s="168">
        <f t="shared" ref="JC153:KH155" ca="1" si="468">OFFSET(JC$5,$B153,0)</f>
        <v>1</v>
      </c>
      <c r="JD153" s="168">
        <f t="shared" ca="1" si="468"/>
        <v>0</v>
      </c>
      <c r="JE153" s="168">
        <f t="shared" ca="1" si="468"/>
        <v>1</v>
      </c>
      <c r="JF153" s="168">
        <f t="shared" ca="1" si="468"/>
        <v>1</v>
      </c>
      <c r="JG153" s="168">
        <f t="shared" ca="1" si="468"/>
        <v>0</v>
      </c>
      <c r="JH153" s="168">
        <f t="shared" ca="1" si="468"/>
        <v>70</v>
      </c>
      <c r="JI153" s="168">
        <f t="shared" ca="1" si="468"/>
        <v>50</v>
      </c>
      <c r="JJ153" s="168">
        <f t="shared" ca="1" si="468"/>
        <v>70</v>
      </c>
      <c r="JK153" s="168">
        <f t="shared" ca="1" si="468"/>
        <v>50</v>
      </c>
      <c r="JL153" s="166">
        <f>INDEX(i.WoolPrices,$V153,JL$15)</f>
        <v>1</v>
      </c>
      <c r="JM153" s="166">
        <f>INDEX(i.MeatPrices,$W153,JM$15)</f>
        <v>1</v>
      </c>
      <c r="JN153" s="166">
        <f>INDEX(i.GrainPrices,$X153,JN$15)</f>
        <v>1</v>
      </c>
      <c r="JO153" s="166">
        <f t="shared" ref="JO153:JP155" si="469">INDEX(i.GrainPrices_k,$Y153,JO$15)</f>
        <v>1</v>
      </c>
      <c r="JP153" s="166">
        <f t="shared" si="469"/>
        <v>1</v>
      </c>
      <c r="JQ153" s="168">
        <f t="shared" ca="1" si="468"/>
        <v>1</v>
      </c>
      <c r="JR153" s="10"/>
      <c r="JS153" s="168">
        <f t="shared" ca="1" si="468"/>
        <v>1</v>
      </c>
      <c r="JT153" s="166">
        <f>INDEX(i.pasture_prod,$T153)</f>
        <v>1</v>
      </c>
      <c r="JU153" s="168">
        <f t="shared" ca="1" si="468"/>
        <v>1</v>
      </c>
      <c r="JV153" s="168">
        <f t="shared" ca="1" si="468"/>
        <v>1</v>
      </c>
      <c r="JW153" s="168">
        <f t="shared" ca="1" si="468"/>
        <v>1</v>
      </c>
      <c r="JX153" s="168">
        <f t="shared" ca="1" si="468"/>
        <v>1</v>
      </c>
      <c r="JY153" s="168">
        <f t="shared" ca="1" si="468"/>
        <v>1</v>
      </c>
      <c r="JZ153" s="168">
        <f t="shared" ca="1" si="468"/>
        <v>1</v>
      </c>
      <c r="KA153" s="166">
        <f>INDEX(i.pasture_prod,$T153)</f>
        <v>1</v>
      </c>
      <c r="KB153" s="166">
        <f>INDEX(i.all_rot_yield,$S153)</f>
        <v>1</v>
      </c>
      <c r="KC153" s="166">
        <f>INDEX(i.mach_option,$N153)</f>
        <v>1</v>
      </c>
      <c r="KD153" s="166" t="str">
        <f>INDEX(overdraw,$M153)</f>
        <v>-</v>
      </c>
      <c r="KE153" s="166" t="str">
        <f>INDEX(i.casual_ub,$Q153)</f>
        <v>-</v>
      </c>
      <c r="KF153" s="166" t="str">
        <f>INDEX(i.seedharv_casual_ub,$Q153)</f>
        <v>-</v>
      </c>
      <c r="KG153" s="166" t="b">
        <f>INDEX(i.cropgraze_inc,$R153)</f>
        <v>1</v>
      </c>
      <c r="KH153" s="168">
        <f t="shared" ca="1" si="468"/>
        <v>0</v>
      </c>
      <c r="KI153" s="27">
        <v>0</v>
      </c>
    </row>
    <row r="154" spans="1:295" s="148" customFormat="1" outlineLevel="1">
      <c r="A154" s="126">
        <f t="shared" si="13"/>
        <v>149</v>
      </c>
      <c r="B154" s="126">
        <f>$A$18</f>
        <v>13</v>
      </c>
      <c r="C154" s="148">
        <v>1000</v>
      </c>
      <c r="D154" s="148" t="s">
        <v>884</v>
      </c>
      <c r="E154" s="148" t="b">
        <v>0</v>
      </c>
      <c r="F154" s="148" t="b">
        <v>0</v>
      </c>
      <c r="G154" s="148" t="b">
        <f t="shared" ref="G154:G155" si="470">E154</f>
        <v>0</v>
      </c>
      <c r="H154" s="144">
        <f t="shared" ref="H154:Y155" ca="1" si="471">OFFSET(H154,-1,0)</f>
        <v>3</v>
      </c>
      <c r="I154" s="144">
        <f t="shared" ca="1" si="471"/>
        <v>1</v>
      </c>
      <c r="J154" s="144">
        <f t="shared" ca="1" si="471"/>
        <v>1</v>
      </c>
      <c r="K154" s="144">
        <f t="shared" ca="1" si="471"/>
        <v>1</v>
      </c>
      <c r="L154" s="144">
        <f t="shared" ca="1" si="471"/>
        <v>1</v>
      </c>
      <c r="M154" s="144">
        <f t="shared" ca="1" si="471"/>
        <v>1</v>
      </c>
      <c r="N154" s="144">
        <f t="shared" ca="1" si="471"/>
        <v>1</v>
      </c>
      <c r="O154" s="144">
        <f t="shared" ca="1" si="471"/>
        <v>1</v>
      </c>
      <c r="P154" s="144">
        <f t="shared" ca="1" si="471"/>
        <v>1</v>
      </c>
      <c r="Q154" s="144">
        <f t="shared" ca="1" si="471"/>
        <v>1</v>
      </c>
      <c r="R154" s="144">
        <f t="shared" ca="1" si="471"/>
        <v>3</v>
      </c>
      <c r="S154" s="144">
        <f t="shared" ca="1" si="471"/>
        <v>1</v>
      </c>
      <c r="T154" s="144">
        <f t="shared" ca="1" si="471"/>
        <v>1</v>
      </c>
      <c r="U154" s="144">
        <f t="shared" ca="1" si="471"/>
        <v>1</v>
      </c>
      <c r="V154" s="144">
        <f t="shared" ca="1" si="471"/>
        <v>1</v>
      </c>
      <c r="W154" s="144">
        <f t="shared" ca="1" si="471"/>
        <v>1</v>
      </c>
      <c r="X154" s="144">
        <f t="shared" ca="1" si="471"/>
        <v>1</v>
      </c>
      <c r="Y154" s="144">
        <f t="shared" ca="1" si="471"/>
        <v>1</v>
      </c>
      <c r="AA154" s="162" t="str" cm="1">
        <f t="array" aca="1" ref="AA154" ca="1">TEXT(LEFT(OFFSET(AA154,-1,0),5)+1,"00000")&amp;MID(OFFSET(AA154,-1,0),6,FIND(" ",OFFSET(AA154,-1,0),7)-5)
&amp;INDEX(DataMaster!$B$10:$B$12,$I154)         &amp;IF($J154=1,""," Risk"&amp;INDEX(i.risk_aversion,$J154,1))    &amp;IF($K154=1,""," REV"&amp; INDEX(DataMaster!$B$54:$B$58,$K154))              &amp; IF($L154=1,""," Minroe"&amp;INDEX(minroe,$L154))              &amp;  IF($M154=1,""," Overdraw"&amp;INDEX(overdraw,$M154))
&amp; IF($N154=1,""," Mach"&amp;INDEX(i.mach_option,$N154))
&amp; IF($O154=1,""," Interest"&amp;INDEX(i.interest_rate,$O154))            &amp; IF($P154=1,""," Opp cost"&amp;INDEX(i.opp_cost_capital,$P154))           &amp; IF($Q154=1,""," Casual_ub"&amp;INDEX(i.casual_ub,$Q154))           &amp; IF($R154=1,""," Cropgraze"&amp;INDEX(i.cropgraze_inc,$R154))
&amp; IF($S154=1,""," Yield"&amp;INDEX(i.all_rot_yield,$S154))          &amp; IF($T154=1,""," Pasture"&amp;INDEX(i.pasture_prod,$T154))          &amp; IF($U154=1,""," Scan"&amp;INDEX(i.scan,$U154))
&amp; IF($JL154=1,""," WP"&amp;TEXT($JL154*100,"000p"))                &amp; IF($JM154=1,""," MP"&amp;TEXT($JM154*100,"000p"))                      &amp; IF($JN154=1,""," GP"&amp;TEXT($JN154*100,"000p"))          &amp; IF($JO154=1,""," Can"&amp;TEXT($JO154*100,"000p"))
&amp; " (F"&amp;3+IFERROR(1*$CH154,0)+IFERROR(1*$CI154,0)&amp;3-IFERROR(1*NOT($CK154),0)&amp;"N"&amp;$CP154&amp;$CQ154&amp;")"</f>
        <v>00001 Presemtation_ExpSE SE CropgrazeTRUE (F33N11)</v>
      </c>
      <c r="AB154" s="10" t="str">
        <f ca="1">IF(COUNTIF(AA$5:AA154,AA154)=1,"-","Dup")</f>
        <v>-</v>
      </c>
      <c r="AC154" s="10"/>
      <c r="AD154" s="168" t="str">
        <f t="shared" ca="1" si="450"/>
        <v>-</v>
      </c>
      <c r="AE154" s="168" t="str">
        <f t="shared" ca="1" si="450"/>
        <v>-</v>
      </c>
      <c r="AF154" s="168" t="str">
        <f t="shared" ca="1" si="450"/>
        <v>-</v>
      </c>
      <c r="AG154" s="168" t="str">
        <f t="shared" ca="1" si="450"/>
        <v>-</v>
      </c>
      <c r="AH154" s="168" t="str">
        <f t="shared" ca="1" si="450"/>
        <v>-</v>
      </c>
      <c r="AI154" s="168" t="b">
        <f t="shared" ca="1" si="450"/>
        <v>1</v>
      </c>
      <c r="AJ154" s="10"/>
      <c r="AK154" s="166" t="b">
        <f t="shared" ca="1" si="451"/>
        <v>1</v>
      </c>
      <c r="AL154" s="166" t="str">
        <f t="shared" ca="1" si="451"/>
        <v>-</v>
      </c>
      <c r="AM154" s="166" t="str">
        <f t="shared" ca="1" si="451"/>
        <v>-</v>
      </c>
      <c r="AN154" s="166" t="str">
        <f t="shared" ca="1" si="451"/>
        <v>-</v>
      </c>
      <c r="AO154" s="166" t="b">
        <f t="shared" ca="1" si="451"/>
        <v>0</v>
      </c>
      <c r="AP154" s="166" t="b">
        <f t="shared" ca="1" si="451"/>
        <v>0</v>
      </c>
      <c r="AQ154" s="166">
        <f ca="1">INDEX(minroe,$L154)</f>
        <v>0</v>
      </c>
      <c r="AR154" s="166" t="b">
        <f t="shared" ca="1" si="452"/>
        <v>0</v>
      </c>
      <c r="AS154" s="166" t="b">
        <f t="shared" ca="1" si="452"/>
        <v>0</v>
      </c>
      <c r="AT154" s="166" t="str">
        <f t="shared" ca="1" si="452"/>
        <v>-</v>
      </c>
      <c r="AU154" s="166" t="str">
        <f t="shared" ca="1" si="452"/>
        <v>-</v>
      </c>
      <c r="AV154" s="166" t="str">
        <f t="shared" ca="1" si="452"/>
        <v>-</v>
      </c>
      <c r="AW154" s="10"/>
      <c r="AX154" s="166" t="b">
        <f t="shared" ca="1" si="453"/>
        <v>1</v>
      </c>
      <c r="AY154" s="168" t="b">
        <f t="shared" ca="1" si="454"/>
        <v>1</v>
      </c>
      <c r="AZ154" s="168" t="b">
        <f t="shared" ca="1" si="454"/>
        <v>1</v>
      </c>
      <c r="BA154" s="167">
        <f t="shared" ca="1" si="455"/>
        <v>3108</v>
      </c>
      <c r="BB154" s="168" t="str">
        <f t="shared" ca="1" si="456"/>
        <v>-</v>
      </c>
      <c r="BC154" s="168" t="str">
        <f t="shared" ca="1" si="456"/>
        <v>-</v>
      </c>
      <c r="BD154" s="168" t="str">
        <f t="shared" ca="1" si="456"/>
        <v>-</v>
      </c>
      <c r="BE154" s="168" t="str">
        <f t="shared" ca="1" si="456"/>
        <v>-</v>
      </c>
      <c r="BF154" s="168" t="str">
        <f t="shared" ca="1" si="456"/>
        <v>-</v>
      </c>
      <c r="BG154" s="168">
        <f t="shared" ca="1" si="456"/>
        <v>1</v>
      </c>
      <c r="BH154" s="168">
        <f t="shared" ca="1" si="456"/>
        <v>1</v>
      </c>
      <c r="BI154" s="168" t="str">
        <f t="shared" ca="1" si="456"/>
        <v>-</v>
      </c>
      <c r="BJ154" s="168" t="str">
        <f t="shared" ca="1" si="456"/>
        <v>-</v>
      </c>
      <c r="BK154" s="10"/>
      <c r="BL154" s="168" t="str">
        <f t="shared" ca="1" si="456"/>
        <v>-</v>
      </c>
      <c r="BM154" s="168" t="str">
        <f t="shared" ca="1" si="456"/>
        <v>-</v>
      </c>
      <c r="BN154" s="168" t="str">
        <f t="shared" ca="1" si="456"/>
        <v>-</v>
      </c>
      <c r="BO154" s="168" t="str">
        <f t="shared" ca="1" si="456"/>
        <v>-</v>
      </c>
      <c r="BP154" s="168" t="str">
        <f t="shared" ca="1" si="456"/>
        <v>-</v>
      </c>
      <c r="BQ154" s="168" t="str">
        <f t="shared" ca="1" si="456"/>
        <v>-</v>
      </c>
      <c r="BR154" s="168" t="str">
        <f t="shared" ca="1" si="456"/>
        <v>-</v>
      </c>
      <c r="BS154" s="168" t="str">
        <f t="shared" ca="1" si="456"/>
        <v>-</v>
      </c>
      <c r="BT154" s="168" t="str">
        <f t="shared" ca="1" si="456"/>
        <v>-</v>
      </c>
      <c r="BU154" s="168" t="str">
        <f t="shared" ca="1" si="456"/>
        <v>-</v>
      </c>
      <c r="BV154" s="168" t="str">
        <f t="shared" ca="1" si="456"/>
        <v>-</v>
      </c>
      <c r="BW154" s="166" t="str" cm="1">
        <f t="array" aca="1" ref="BW154" ca="1">INDEX(i.rev,$K154,BW$15)</f>
        <v>-</v>
      </c>
      <c r="BX154" s="166" t="str" cm="1">
        <f t="array" aca="1" ref="BX154" ca="1">INDEX(i.rev,$K154,BX$15)</f>
        <v>-</v>
      </c>
      <c r="BY154" s="166" t="str" cm="1">
        <f t="array" aca="1" ref="BY154" ca="1">INDEX(i.rev,$K154,BY$15)</f>
        <v>-</v>
      </c>
      <c r="BZ154" s="166" t="str" cm="1">
        <f t="array" aca="1" ref="BZ154" ca="1">INDEX(i.rev,$K154,BZ$15)</f>
        <v>-</v>
      </c>
      <c r="CA154" s="166" t="str" cm="1">
        <f t="array" aca="1" ref="CA154" ca="1">INDEX(i.rev,$K154,CA$15)</f>
        <v>-</v>
      </c>
      <c r="CB154" s="166" t="str" cm="1">
        <f t="array" aca="1" ref="CB154" ca="1">INDEX(i.rev,$K154,CB$15)</f>
        <v>-</v>
      </c>
      <c r="CC154" s="166" t="str" cm="1">
        <f t="array" aca="1" ref="CC154" ca="1">INDEX(i.rev,$K154,CC$15)</f>
        <v>-</v>
      </c>
      <c r="CD154" s="166" t="str" cm="1">
        <f t="array" aca="1" ref="CD154" ca="1">INDEX(i.rev,$K154,CD$15)</f>
        <v>-</v>
      </c>
      <c r="CE154" s="166" t="str" cm="1">
        <f t="array" aca="1" ref="CE154" ca="1">INDEX(i.rev,$K154,CE$15)</f>
        <v>-</v>
      </c>
      <c r="CF154" s="166" t="str" cm="1">
        <f t="array" aca="1" ref="CF154" ca="1">INDEX(i.rev,$K154,CF$15)</f>
        <v>-</v>
      </c>
      <c r="CG154" s="10"/>
      <c r="CH154" s="168" t="str">
        <f t="shared" ca="1" si="457"/>
        <v>-</v>
      </c>
      <c r="CI154" s="168" t="str">
        <f t="shared" ca="1" si="457"/>
        <v>-</v>
      </c>
      <c r="CJ154" s="168" t="str">
        <f t="shared" ca="1" si="457"/>
        <v>-</v>
      </c>
      <c r="CK154" s="168" t="str">
        <f t="shared" ca="1" si="457"/>
        <v>-</v>
      </c>
      <c r="CL154" s="168" t="str">
        <f t="shared" ca="1" si="457"/>
        <v>-</v>
      </c>
      <c r="CM154" s="168" t="str">
        <f t="shared" ca="1" si="457"/>
        <v>-</v>
      </c>
      <c r="CN154" s="168" t="str">
        <f t="shared" ca="1" si="457"/>
        <v>-</v>
      </c>
      <c r="CO154" s="168" t="str">
        <f t="shared" ca="1" si="457"/>
        <v>-</v>
      </c>
      <c r="CP154" s="168">
        <f t="shared" ca="1" si="457"/>
        <v>1</v>
      </c>
      <c r="CQ154" s="168">
        <f t="shared" ca="1" si="457"/>
        <v>1</v>
      </c>
      <c r="CR154" s="168">
        <f t="shared" ca="1" si="457"/>
        <v>0</v>
      </c>
      <c r="CS154" s="168" t="str">
        <f t="shared" ca="1" si="457"/>
        <v>-</v>
      </c>
      <c r="CT154" s="168" t="str">
        <f t="shared" ca="1" si="457"/>
        <v>-</v>
      </c>
      <c r="CU154" s="168" t="str">
        <f t="shared" ca="1" si="457"/>
        <v>-</v>
      </c>
      <c r="CV154" s="168" t="str">
        <f t="shared" ca="1" si="457"/>
        <v>-</v>
      </c>
      <c r="CW154" s="168" t="str">
        <f t="shared" ca="1" si="457"/>
        <v>-</v>
      </c>
      <c r="CX154" s="168" t="str">
        <f t="shared" ca="1" si="457"/>
        <v>-</v>
      </c>
      <c r="CY154" s="168" t="str">
        <f t="shared" ca="1" si="457"/>
        <v>-</v>
      </c>
      <c r="CZ154" s="168">
        <f t="shared" ca="1" si="457"/>
        <v>0</v>
      </c>
      <c r="DA154" s="168" t="str">
        <f t="shared" ca="1" si="457"/>
        <v>-</v>
      </c>
      <c r="DB154" s="168" t="str">
        <f t="shared" ca="1" si="457"/>
        <v>-</v>
      </c>
      <c r="DC154" s="168" t="str">
        <f t="shared" ca="1" si="457"/>
        <v>-</v>
      </c>
      <c r="DD154" s="168" t="str">
        <f t="shared" ca="1" si="457"/>
        <v>-</v>
      </c>
      <c r="DE154" s="168" t="str">
        <f t="shared" ca="1" si="457"/>
        <v>-</v>
      </c>
      <c r="DF154" s="168">
        <f t="shared" ca="1" si="457"/>
        <v>0</v>
      </c>
      <c r="DG154" s="168">
        <f t="shared" ca="1" si="457"/>
        <v>0</v>
      </c>
      <c r="DH154" s="168">
        <f t="shared" ca="1" si="457"/>
        <v>0</v>
      </c>
      <c r="DI154" s="168">
        <f t="shared" ca="1" si="457"/>
        <v>0</v>
      </c>
      <c r="DJ154" s="168">
        <f t="shared" ca="1" si="457"/>
        <v>0</v>
      </c>
      <c r="DK154" s="168">
        <f t="shared" ca="1" si="457"/>
        <v>0</v>
      </c>
      <c r="DL154" s="168">
        <f t="shared" ca="1" si="457"/>
        <v>0</v>
      </c>
      <c r="DM154" s="168" t="str">
        <f t="shared" ca="1" si="457"/>
        <v>-</v>
      </c>
      <c r="DN154" s="168" t="str">
        <f t="shared" ca="1" si="457"/>
        <v>-</v>
      </c>
      <c r="DO154" s="168" t="str">
        <f t="shared" ca="1" si="457"/>
        <v>-</v>
      </c>
      <c r="DP154" s="168" t="str">
        <f t="shared" ca="1" si="457"/>
        <v>-</v>
      </c>
      <c r="DQ154" s="168" t="str">
        <f t="shared" ca="1" si="457"/>
        <v>-</v>
      </c>
      <c r="DR154" s="168" t="str">
        <f t="shared" ca="1" si="457"/>
        <v>-</v>
      </c>
      <c r="DS154" s="168" t="str">
        <f t="shared" ca="1" si="457"/>
        <v>-</v>
      </c>
      <c r="DT154" s="168" t="str">
        <f t="shared" ca="1" si="457"/>
        <v>-</v>
      </c>
      <c r="DU154" s="168" t="str">
        <f t="shared" ca="1" si="457"/>
        <v>-</v>
      </c>
      <c r="DV154" s="168" t="str">
        <f t="shared" ca="1" si="457"/>
        <v>-</v>
      </c>
      <c r="DW154" s="168" t="str">
        <f t="shared" ca="1" si="457"/>
        <v>-</v>
      </c>
      <c r="DX154" s="10"/>
      <c r="DY154" s="168">
        <f t="shared" ca="1" si="457"/>
        <v>1</v>
      </c>
      <c r="DZ154" s="168" t="str">
        <f t="shared" ca="1" si="457"/>
        <v>-</v>
      </c>
      <c r="EA154" s="168" t="str">
        <f t="shared" ca="1" si="457"/>
        <v>-</v>
      </c>
      <c r="EB154" s="168" t="str">
        <f t="shared" ca="1" si="457"/>
        <v>-</v>
      </c>
      <c r="EC154" s="168" t="str">
        <f t="shared" ca="1" si="458"/>
        <v>-</v>
      </c>
      <c r="ED154" s="168" t="b">
        <f t="shared" ca="1" si="458"/>
        <v>0</v>
      </c>
      <c r="EE154" s="168" t="str">
        <f t="shared" ca="1" si="458"/>
        <v>-</v>
      </c>
      <c r="EF154" s="168">
        <f t="shared" ca="1" si="458"/>
        <v>0</v>
      </c>
      <c r="EG154" s="168" t="str">
        <f t="shared" ca="1" si="458"/>
        <v>-</v>
      </c>
      <c r="EH154" s="166" cm="1">
        <f t="array" aca="1" ref="EH154" ca="1">INDEX(i.rev,$K154,EH$15)</f>
        <v>1</v>
      </c>
      <c r="EI154" s="168">
        <f t="shared" ca="1" si="459"/>
        <v>0</v>
      </c>
      <c r="EJ154" s="168">
        <f t="shared" ca="1" si="459"/>
        <v>1</v>
      </c>
      <c r="EK154" s="168">
        <f t="shared" ca="1" si="459"/>
        <v>0</v>
      </c>
      <c r="EL154" s="168">
        <f t="shared" ca="1" si="459"/>
        <v>1</v>
      </c>
      <c r="EM154" s="168">
        <f t="shared" ca="1" si="459"/>
        <v>1</v>
      </c>
      <c r="EN154" s="168">
        <f t="shared" ca="1" si="459"/>
        <v>1</v>
      </c>
      <c r="EO154" s="168">
        <f t="shared" ca="1" si="459"/>
        <v>0</v>
      </c>
      <c r="EP154" s="168">
        <f t="shared" ca="1" si="459"/>
        <v>0</v>
      </c>
      <c r="EQ154" s="168">
        <f t="shared" ca="1" si="459"/>
        <v>0</v>
      </c>
      <c r="ER154" s="168">
        <f t="shared" ca="1" si="459"/>
        <v>0</v>
      </c>
      <c r="ES154" s="168">
        <f t="shared" ca="1" si="459"/>
        <v>0</v>
      </c>
      <c r="ET154" s="168">
        <f t="shared" ca="1" si="459"/>
        <v>0</v>
      </c>
      <c r="EU154" s="168">
        <f t="shared" ca="1" si="459"/>
        <v>0</v>
      </c>
      <c r="EV154" s="168">
        <f t="shared" ca="1" si="459"/>
        <v>0</v>
      </c>
      <c r="EW154" s="168">
        <f t="shared" ca="1" si="459"/>
        <v>0</v>
      </c>
      <c r="EX154" s="168">
        <f t="shared" ca="1" si="459"/>
        <v>0</v>
      </c>
      <c r="EY154" s="166" cm="1">
        <f t="array" aca="1" ref="EY154" ca="1">INDEX(i.rev,$K154,EY$15)</f>
        <v>0</v>
      </c>
      <c r="EZ154" s="168">
        <f t="shared" ca="1" si="460"/>
        <v>0</v>
      </c>
      <c r="FA154" s="166" cm="1">
        <f t="array" aca="1" ref="FA154" ca="1">INDEX(i.rev,$K154,FA$15)</f>
        <v>1</v>
      </c>
      <c r="FB154" s="168">
        <f t="shared" ca="1" si="461"/>
        <v>0</v>
      </c>
      <c r="FC154" s="168">
        <f t="shared" ca="1" si="461"/>
        <v>0</v>
      </c>
      <c r="FD154" s="168">
        <f t="shared" ca="1" si="461"/>
        <v>0</v>
      </c>
      <c r="FE154" s="168">
        <f t="shared" ca="1" si="461"/>
        <v>0</v>
      </c>
      <c r="FF154" s="168">
        <f t="shared" ca="1" si="461"/>
        <v>0</v>
      </c>
      <c r="FG154" s="168">
        <f t="shared" ca="1" si="461"/>
        <v>0</v>
      </c>
      <c r="FH154" s="168">
        <f t="shared" ca="1" si="461"/>
        <v>0</v>
      </c>
      <c r="FI154" s="10"/>
      <c r="FJ154" s="168" t="str">
        <f t="shared" ca="1" si="461"/>
        <v>-</v>
      </c>
      <c r="FK154" s="168" t="str">
        <f t="shared" ca="1" si="461"/>
        <v>-</v>
      </c>
      <c r="FL154" s="168" t="str">
        <f t="shared" ca="1" si="461"/>
        <v>-</v>
      </c>
      <c r="FM154" s="168" t="str">
        <f t="shared" ca="1" si="461"/>
        <v>-</v>
      </c>
      <c r="FN154" s="168" t="str">
        <f t="shared" ca="1" si="461"/>
        <v>-</v>
      </c>
      <c r="FO154" s="166" t="b">
        <f t="shared" ca="1" si="462"/>
        <v>0</v>
      </c>
      <c r="FP154" s="166" t="b">
        <f t="shared" ca="1" si="462"/>
        <v>0</v>
      </c>
      <c r="FQ154" s="166" t="b">
        <f t="shared" ca="1" si="462"/>
        <v>1</v>
      </c>
      <c r="FR154" s="168">
        <f t="shared" ca="1" si="461"/>
        <v>0</v>
      </c>
      <c r="FS154" s="166">
        <f t="shared" ca="1" si="463"/>
        <v>1</v>
      </c>
      <c r="FT154" s="166">
        <f t="shared" ca="1" si="463"/>
        <v>1</v>
      </c>
      <c r="FU154" s="168" t="str">
        <f t="shared" ca="1" si="461"/>
        <v>-</v>
      </c>
      <c r="FV154" s="168" t="str">
        <f t="shared" ca="1" si="461"/>
        <v>-</v>
      </c>
      <c r="FW154" s="168" t="str">
        <f t="shared" ca="1" si="461"/>
        <v>-</v>
      </c>
      <c r="FX154" s="168" t="str">
        <f t="shared" ca="1" si="461"/>
        <v>-</v>
      </c>
      <c r="FY154" s="168" t="str">
        <f t="shared" ca="1" si="461"/>
        <v>-</v>
      </c>
      <c r="FZ154" s="168" t="str">
        <f t="shared" ca="1" si="461"/>
        <v>-</v>
      </c>
      <c r="GA154" s="168" t="str">
        <f t="shared" ca="1" si="461"/>
        <v>-</v>
      </c>
      <c r="GB154" s="168" t="str">
        <f t="shared" ca="1" si="461"/>
        <v>-</v>
      </c>
      <c r="GC154" s="168" t="str">
        <f t="shared" ca="1" si="461"/>
        <v>-</v>
      </c>
      <c r="GD154" s="168" t="b">
        <f t="shared" ca="1" si="461"/>
        <v>1</v>
      </c>
      <c r="GE154" s="168" t="str">
        <f t="shared" ca="1" si="461"/>
        <v>-</v>
      </c>
      <c r="GF154" s="168" t="str">
        <f t="shared" ca="1" si="461"/>
        <v>-</v>
      </c>
      <c r="GG154" s="168" t="str">
        <f ca="1">OFFSET(GG$5,$B154,0)</f>
        <v>-</v>
      </c>
      <c r="GH154" s="168" t="str">
        <f t="shared" ca="1" si="464"/>
        <v>-</v>
      </c>
      <c r="GI154" s="168" t="str">
        <f ca="1">OFFSET(GI$5,$B154,0)</f>
        <v>-</v>
      </c>
      <c r="GJ154" s="168" t="str">
        <f t="shared" ca="1" si="465"/>
        <v>-</v>
      </c>
      <c r="GK154" s="168" t="str">
        <f t="shared" ca="1" si="465"/>
        <v>-</v>
      </c>
      <c r="GL154" s="168" t="str">
        <f t="shared" ca="1" si="465"/>
        <v>-</v>
      </c>
      <c r="GM154" s="168" t="str">
        <f t="shared" ca="1" si="465"/>
        <v>-</v>
      </c>
      <c r="GN154" s="168" t="str">
        <f t="shared" ca="1" si="465"/>
        <v>-</v>
      </c>
      <c r="GO154" s="168" t="str">
        <f t="shared" ca="1" si="465"/>
        <v>-</v>
      </c>
      <c r="GP154" s="168" t="str">
        <f t="shared" ca="1" si="465"/>
        <v>-</v>
      </c>
      <c r="GQ154" s="168" t="str">
        <f t="shared" ca="1" si="465"/>
        <v>-</v>
      </c>
      <c r="GR154" s="168" t="str">
        <f t="shared" ca="1" si="465"/>
        <v>-</v>
      </c>
      <c r="GS154" s="168">
        <f t="shared" ca="1" si="465"/>
        <v>500</v>
      </c>
      <c r="GT154" s="168">
        <f t="shared" ca="1" si="465"/>
        <v>500</v>
      </c>
      <c r="GU154" s="168" t="str">
        <f t="shared" ca="1" si="465"/>
        <v>-</v>
      </c>
      <c r="GV154" s="168" t="str">
        <f t="shared" ca="1" si="465"/>
        <v>-</v>
      </c>
      <c r="GW154" s="168" t="str">
        <f t="shared" ca="1" si="465"/>
        <v>-</v>
      </c>
      <c r="GX154" s="168" t="str">
        <f t="shared" ca="1" si="465"/>
        <v>-</v>
      </c>
      <c r="GY154" s="168" t="str">
        <f t="shared" ca="1" si="465"/>
        <v>-</v>
      </c>
      <c r="GZ154" s="168" t="str">
        <f t="shared" ca="1" si="466"/>
        <v>-</v>
      </c>
      <c r="HA154" s="168" t="str">
        <f t="shared" ca="1" si="466"/>
        <v>-</v>
      </c>
      <c r="HB154" s="168" t="str">
        <f t="shared" ca="1" si="466"/>
        <v>-</v>
      </c>
      <c r="HC154" s="168" t="str">
        <f t="shared" ca="1" si="466"/>
        <v>-</v>
      </c>
      <c r="HD154" s="168" t="str">
        <f t="shared" ca="1" si="466"/>
        <v>-</v>
      </c>
      <c r="HE154" s="168" t="str">
        <f t="shared" ca="1" si="466"/>
        <v>-</v>
      </c>
      <c r="HF154" s="168" t="str">
        <f t="shared" ca="1" si="466"/>
        <v>-</v>
      </c>
      <c r="HG154" s="168" t="str">
        <f t="shared" ca="1" si="466"/>
        <v>-</v>
      </c>
      <c r="HH154" s="168" t="str">
        <f t="shared" ca="1" si="466"/>
        <v>-</v>
      </c>
      <c r="HI154" s="168" t="str">
        <f t="shared" ca="1" si="466"/>
        <v>-</v>
      </c>
      <c r="HJ154" s="168" t="str">
        <f t="shared" ca="1" si="466"/>
        <v>-</v>
      </c>
      <c r="HK154" s="168" t="str">
        <f t="shared" ca="1" si="466"/>
        <v>-</v>
      </c>
      <c r="HL154" s="168" t="str">
        <f t="shared" ca="1" si="466"/>
        <v>-</v>
      </c>
      <c r="HM154" s="168" t="str">
        <f t="shared" ca="1" si="466"/>
        <v>-</v>
      </c>
      <c r="HN154" s="168" t="str">
        <f t="shared" ca="1" si="466"/>
        <v>-</v>
      </c>
      <c r="HO154" s="168" t="str">
        <f t="shared" ca="1" si="466"/>
        <v>-</v>
      </c>
      <c r="HP154" s="168" t="str">
        <f t="shared" ca="1" si="466"/>
        <v>-</v>
      </c>
      <c r="HQ154" s="168" t="str">
        <f t="shared" ca="1" si="466"/>
        <v>-</v>
      </c>
      <c r="HR154" s="168" t="str">
        <f t="shared" ca="1" si="466"/>
        <v>-</v>
      </c>
      <c r="HS154" s="168" t="str">
        <f t="shared" ca="1" si="466"/>
        <v>-</v>
      </c>
      <c r="HT154" s="168" t="str">
        <f t="shared" ca="1" si="466"/>
        <v>-</v>
      </c>
      <c r="HU154" s="168" t="str">
        <f t="shared" ca="1" si="466"/>
        <v>-</v>
      </c>
      <c r="HV154" s="168" t="str">
        <f t="shared" ca="1" si="466"/>
        <v>-</v>
      </c>
      <c r="HW154" s="168" t="str">
        <f t="shared" ca="1" si="466"/>
        <v>-</v>
      </c>
      <c r="HX154" s="168" t="str">
        <f t="shared" ca="1" si="466"/>
        <v>-</v>
      </c>
      <c r="HY154" s="168" t="str">
        <f t="shared" ca="1" si="466"/>
        <v>-</v>
      </c>
      <c r="HZ154" s="168" t="str">
        <f t="shared" ca="1" si="466"/>
        <v>-</v>
      </c>
      <c r="IA154" s="168" t="str">
        <f t="shared" ca="1" si="466"/>
        <v>-</v>
      </c>
      <c r="IB154" s="168" t="str">
        <f t="shared" ca="1" si="466"/>
        <v>-</v>
      </c>
      <c r="IC154" s="168" t="str">
        <f t="shared" ca="1" si="466"/>
        <v>-</v>
      </c>
      <c r="ID154" s="168" t="str">
        <f t="shared" ca="1" si="466"/>
        <v>-</v>
      </c>
      <c r="IE154" s="168" t="str">
        <f t="shared" ca="1" si="466"/>
        <v>-</v>
      </c>
      <c r="IF154" s="168" t="str">
        <f t="shared" ca="1" si="466"/>
        <v>-</v>
      </c>
      <c r="IG154" s="168" t="str">
        <f t="shared" ca="1" si="466"/>
        <v>-</v>
      </c>
      <c r="IH154" s="168" t="str">
        <f t="shared" ca="1" si="466"/>
        <v>-</v>
      </c>
      <c r="II154" s="168" t="str">
        <f t="shared" ca="1" si="466"/>
        <v>-</v>
      </c>
      <c r="IJ154" s="168" t="str">
        <f t="shared" ca="1" si="466"/>
        <v>-</v>
      </c>
      <c r="IK154" s="168" t="str">
        <f t="shared" ca="1" si="466"/>
        <v>-</v>
      </c>
      <c r="IL154" s="168" t="str">
        <f t="shared" ca="1" si="466"/>
        <v>-</v>
      </c>
      <c r="IM154" s="168" t="str">
        <f t="shared" ca="1" si="466"/>
        <v>-</v>
      </c>
      <c r="IN154" s="168" t="str">
        <f t="shared" ca="1" si="466"/>
        <v>-</v>
      </c>
      <c r="IO154" s="168" t="str">
        <f t="shared" ca="1" si="466"/>
        <v>-</v>
      </c>
      <c r="IP154" s="168" t="str">
        <f t="shared" ca="1" si="467"/>
        <v>-</v>
      </c>
      <c r="IQ154" s="168" t="str">
        <f t="shared" ca="1" si="467"/>
        <v>-</v>
      </c>
      <c r="IR154" s="168" t="str">
        <f t="shared" ca="1" si="467"/>
        <v>-</v>
      </c>
      <c r="IS154" s="168" t="str">
        <f t="shared" ca="1" si="467"/>
        <v>-</v>
      </c>
      <c r="IT154" s="168" t="str">
        <f t="shared" ca="1" si="467"/>
        <v>-</v>
      </c>
      <c r="IU154" s="168" t="str">
        <f t="shared" ca="1" si="467"/>
        <v>-</v>
      </c>
      <c r="IV154" s="168" t="str">
        <f t="shared" ca="1" si="467"/>
        <v>-</v>
      </c>
      <c r="IW154" s="168" t="str">
        <f t="shared" ca="1" si="467"/>
        <v>-</v>
      </c>
      <c r="IX154" s="168" t="str">
        <f t="shared" ca="1" si="467"/>
        <v>-</v>
      </c>
      <c r="IY154" s="168" t="str">
        <f t="shared" ca="1" si="467"/>
        <v>-</v>
      </c>
      <c r="IZ154" s="10"/>
      <c r="JA154" s="166">
        <f ca="1">INDEX(i.interest_rate,$O154)</f>
        <v>4.4999999999999998E-2</v>
      </c>
      <c r="JB154" s="166">
        <f ca="1">INDEX(i.opp_cost_capital,$P154)</f>
        <v>4.4999999999999998E-2</v>
      </c>
      <c r="JC154" s="168">
        <f t="shared" ca="1" si="468"/>
        <v>1</v>
      </c>
      <c r="JD154" s="168">
        <f t="shared" ca="1" si="468"/>
        <v>0</v>
      </c>
      <c r="JE154" s="168">
        <f t="shared" ca="1" si="468"/>
        <v>1</v>
      </c>
      <c r="JF154" s="168">
        <f t="shared" ca="1" si="468"/>
        <v>1</v>
      </c>
      <c r="JG154" s="168">
        <f t="shared" ca="1" si="468"/>
        <v>0</v>
      </c>
      <c r="JH154" s="168">
        <f t="shared" ca="1" si="468"/>
        <v>70</v>
      </c>
      <c r="JI154" s="168">
        <f t="shared" ca="1" si="468"/>
        <v>50</v>
      </c>
      <c r="JJ154" s="168">
        <f t="shared" ca="1" si="468"/>
        <v>70</v>
      </c>
      <c r="JK154" s="168">
        <f t="shared" ca="1" si="468"/>
        <v>50</v>
      </c>
      <c r="JL154" s="166">
        <f ca="1">INDEX(i.WoolPrices,$V154,JL$15)</f>
        <v>1</v>
      </c>
      <c r="JM154" s="166">
        <f ca="1">INDEX(i.MeatPrices,$W154,JM$15)</f>
        <v>1</v>
      </c>
      <c r="JN154" s="166">
        <f ca="1">INDEX(i.GrainPrices,$X154,JN$15)</f>
        <v>1</v>
      </c>
      <c r="JO154" s="166">
        <f t="shared" ca="1" si="469"/>
        <v>1</v>
      </c>
      <c r="JP154" s="166">
        <f t="shared" ca="1" si="469"/>
        <v>1</v>
      </c>
      <c r="JQ154" s="168">
        <f t="shared" ca="1" si="468"/>
        <v>1</v>
      </c>
      <c r="JR154" s="10"/>
      <c r="JS154" s="168">
        <f t="shared" ca="1" si="468"/>
        <v>1</v>
      </c>
      <c r="JT154" s="166">
        <f ca="1">INDEX(i.pasture_prod,$T154)</f>
        <v>1</v>
      </c>
      <c r="JU154" s="168">
        <f t="shared" ca="1" si="468"/>
        <v>1</v>
      </c>
      <c r="JV154" s="168">
        <f t="shared" ca="1" si="468"/>
        <v>1</v>
      </c>
      <c r="JW154" s="168">
        <f t="shared" ca="1" si="468"/>
        <v>1</v>
      </c>
      <c r="JX154" s="168">
        <f t="shared" ca="1" si="468"/>
        <v>1</v>
      </c>
      <c r="JY154" s="168">
        <f t="shared" ca="1" si="468"/>
        <v>1</v>
      </c>
      <c r="JZ154" s="168">
        <f t="shared" ca="1" si="468"/>
        <v>1</v>
      </c>
      <c r="KA154" s="166">
        <f ca="1">INDEX(i.pasture_prod,$T154)</f>
        <v>1</v>
      </c>
      <c r="KB154" s="166">
        <f ca="1">INDEX(i.all_rot_yield,$S154)</f>
        <v>1</v>
      </c>
      <c r="KC154" s="166">
        <f ca="1">INDEX(i.mach_option,$N154)</f>
        <v>1</v>
      </c>
      <c r="KD154" s="166" t="str">
        <f ca="1">INDEX(overdraw,$M154)</f>
        <v>-</v>
      </c>
      <c r="KE154" s="166" t="str">
        <f ca="1">INDEX(i.casual_ub,$Q154)</f>
        <v>-</v>
      </c>
      <c r="KF154" s="166" t="str">
        <f ca="1">INDEX(i.seedharv_casual_ub,$Q154)</f>
        <v>-</v>
      </c>
      <c r="KG154" s="166" t="b">
        <f ca="1">INDEX(i.cropgraze_inc,$R154)</f>
        <v>1</v>
      </c>
      <c r="KH154" s="168">
        <f t="shared" ca="1" si="468"/>
        <v>0</v>
      </c>
      <c r="KI154" s="27">
        <v>0</v>
      </c>
    </row>
    <row r="155" spans="1:295" s="148" customFormat="1" outlineLevel="1">
      <c r="A155" s="126">
        <f t="shared" si="13"/>
        <v>150</v>
      </c>
      <c r="B155" s="126">
        <f>$A$18</f>
        <v>13</v>
      </c>
      <c r="C155" s="148">
        <v>1000</v>
      </c>
      <c r="D155" s="148" t="s">
        <v>884</v>
      </c>
      <c r="E155" s="148" t="b">
        <v>0</v>
      </c>
      <c r="F155" s="148" t="b">
        <v>0</v>
      </c>
      <c r="G155" s="148" t="b">
        <f t="shared" si="470"/>
        <v>0</v>
      </c>
      <c r="H155" s="144">
        <f t="shared" ca="1" si="471"/>
        <v>3</v>
      </c>
      <c r="I155" s="144">
        <f t="shared" ca="1" si="471"/>
        <v>1</v>
      </c>
      <c r="J155" s="144">
        <f t="shared" ca="1" si="471"/>
        <v>1</v>
      </c>
      <c r="K155" s="144">
        <f t="shared" ca="1" si="471"/>
        <v>1</v>
      </c>
      <c r="L155" s="144">
        <f t="shared" ca="1" si="471"/>
        <v>1</v>
      </c>
      <c r="M155" s="144">
        <f t="shared" ca="1" si="471"/>
        <v>1</v>
      </c>
      <c r="N155" s="144">
        <f t="shared" ca="1" si="471"/>
        <v>1</v>
      </c>
      <c r="O155" s="144">
        <f t="shared" ca="1" si="471"/>
        <v>1</v>
      </c>
      <c r="P155" s="144">
        <f t="shared" ca="1" si="471"/>
        <v>1</v>
      </c>
      <c r="Q155" s="144">
        <f t="shared" ca="1" si="471"/>
        <v>1</v>
      </c>
      <c r="R155" s="144">
        <f t="shared" ca="1" si="471"/>
        <v>3</v>
      </c>
      <c r="S155" s="144">
        <f t="shared" ca="1" si="471"/>
        <v>1</v>
      </c>
      <c r="T155" s="144">
        <f t="shared" ca="1" si="471"/>
        <v>1</v>
      </c>
      <c r="U155" s="144">
        <f t="shared" ca="1" si="471"/>
        <v>1</v>
      </c>
      <c r="V155" s="144">
        <f t="shared" ca="1" si="471"/>
        <v>1</v>
      </c>
      <c r="W155" s="144">
        <f t="shared" ca="1" si="471"/>
        <v>1</v>
      </c>
      <c r="X155" s="144">
        <f t="shared" ca="1" si="471"/>
        <v>1</v>
      </c>
      <c r="Y155" s="144">
        <f t="shared" ca="1" si="471"/>
        <v>1</v>
      </c>
      <c r="AA155" s="162" t="str" cm="1">
        <f t="array" aca="1" ref="AA155" ca="1">TEXT(LEFT(OFFSET(AA155,-1,0),5)+1,"00000")&amp;MID(OFFSET(AA155,-1,0),6,FIND(" ",OFFSET(AA155,-1,0),7)-5)
&amp;INDEX(DataMaster!$B$10:$B$12,$I155)         &amp;IF($J155=1,""," Risk"&amp;INDEX(i.risk_aversion,$J155,1))    &amp;IF($K155=1,""," REV"&amp; INDEX(DataMaster!$B$54:$B$58,$K155))              &amp; IF($L155=1,""," Minroe"&amp;INDEX(minroe,$L155))              &amp;  IF($M155=1,""," Overdraw"&amp;INDEX(overdraw,$M155))
&amp; IF($N155=1,""," Mach"&amp;INDEX(i.mach_option,$N155))
&amp; IF($O155=1,""," Interest"&amp;INDEX(i.interest_rate,$O155))            &amp; IF($P155=1,""," Opp cost"&amp;INDEX(i.opp_cost_capital,$P155))           &amp; IF($Q155=1,""," Casual_ub"&amp;INDEX(i.casual_ub,$Q155))           &amp; IF($R155=1,""," Cropgraze"&amp;INDEX(i.cropgraze_inc,$R155))
&amp; IF($S155=1,""," Yield"&amp;INDEX(i.all_rot_yield,$S155))          &amp; IF($T155=1,""," Pasture"&amp;INDEX(i.pasture_prod,$T155))          &amp; IF($U155=1,""," Scan"&amp;INDEX(i.scan,$U155))
&amp; IF($JL155=1,""," WP"&amp;TEXT($JL155*100,"000p"))                &amp; IF($JM155=1,""," MP"&amp;TEXT($JM155*100,"000p"))                      &amp; IF($JN155=1,""," GP"&amp;TEXT($JN155*100,"000p"))          &amp; IF($JO155=1,""," Can"&amp;TEXT($JO155*100,"000p"))
&amp; " (F"&amp;3+IFERROR(1*$CH155,0)+IFERROR(1*$CI155,0)&amp;3-IFERROR(1*NOT($CK155),0)&amp;"N"&amp;$CP155&amp;$CQ155&amp;")"</f>
        <v>00002 Presemtation_ExpSE SE CropgrazeTRUE (F33N11)</v>
      </c>
      <c r="AB155" s="10" t="str">
        <f ca="1">IF(COUNTIF(AA$5:AA155,AA155)=1,"-","Dup")</f>
        <v>-</v>
      </c>
      <c r="AC155" s="10"/>
      <c r="AD155" s="168" t="str">
        <f t="shared" ca="1" si="450"/>
        <v>-</v>
      </c>
      <c r="AE155" s="168" t="str">
        <f t="shared" ca="1" si="450"/>
        <v>-</v>
      </c>
      <c r="AF155" s="168" t="str">
        <f t="shared" ca="1" si="450"/>
        <v>-</v>
      </c>
      <c r="AG155" s="168" t="str">
        <f t="shared" ca="1" si="450"/>
        <v>-</v>
      </c>
      <c r="AH155" s="168" t="str">
        <f t="shared" ca="1" si="450"/>
        <v>-</v>
      </c>
      <c r="AI155" s="168" t="b">
        <f t="shared" ca="1" si="450"/>
        <v>1</v>
      </c>
      <c r="AJ155" s="10"/>
      <c r="AK155" s="166" t="b">
        <f t="shared" ca="1" si="451"/>
        <v>1</v>
      </c>
      <c r="AL155" s="166" t="str">
        <f t="shared" ca="1" si="451"/>
        <v>-</v>
      </c>
      <c r="AM155" s="166" t="str">
        <f t="shared" ca="1" si="451"/>
        <v>-</v>
      </c>
      <c r="AN155" s="166" t="str">
        <f t="shared" ca="1" si="451"/>
        <v>-</v>
      </c>
      <c r="AO155" s="166" t="b">
        <f t="shared" ca="1" si="451"/>
        <v>0</v>
      </c>
      <c r="AP155" s="166" t="b">
        <f t="shared" ca="1" si="451"/>
        <v>0</v>
      </c>
      <c r="AQ155" s="166">
        <f ca="1">INDEX(minroe,$L155)</f>
        <v>0</v>
      </c>
      <c r="AR155" s="166" t="b">
        <f t="shared" ca="1" si="452"/>
        <v>0</v>
      </c>
      <c r="AS155" s="166" t="b">
        <f t="shared" ca="1" si="452"/>
        <v>0</v>
      </c>
      <c r="AT155" s="166" t="str">
        <f t="shared" ca="1" si="452"/>
        <v>-</v>
      </c>
      <c r="AU155" s="166" t="str">
        <f t="shared" ca="1" si="452"/>
        <v>-</v>
      </c>
      <c r="AV155" s="166" t="str">
        <f t="shared" ca="1" si="452"/>
        <v>-</v>
      </c>
      <c r="AW155" s="10"/>
      <c r="AX155" s="166" t="b">
        <f t="shared" ca="1" si="453"/>
        <v>1</v>
      </c>
      <c r="AY155" s="168" t="b">
        <f t="shared" ca="1" si="454"/>
        <v>1</v>
      </c>
      <c r="AZ155" s="168" t="b">
        <f t="shared" ca="1" si="454"/>
        <v>1</v>
      </c>
      <c r="BA155" s="167">
        <f t="shared" ca="1" si="455"/>
        <v>3108</v>
      </c>
      <c r="BB155" s="168" t="str">
        <f t="shared" ca="1" si="456"/>
        <v>-</v>
      </c>
      <c r="BC155" s="168" t="str">
        <f t="shared" ca="1" si="456"/>
        <v>-</v>
      </c>
      <c r="BD155" s="168" t="str">
        <f t="shared" ca="1" si="456"/>
        <v>-</v>
      </c>
      <c r="BE155" s="168" t="str">
        <f t="shared" ca="1" si="456"/>
        <v>-</v>
      </c>
      <c r="BF155" s="168" t="str">
        <f t="shared" ca="1" si="456"/>
        <v>-</v>
      </c>
      <c r="BG155" s="168">
        <f t="shared" ca="1" si="456"/>
        <v>1</v>
      </c>
      <c r="BH155" s="168">
        <f t="shared" ca="1" si="456"/>
        <v>1</v>
      </c>
      <c r="BI155" s="168" t="str">
        <f t="shared" ca="1" si="456"/>
        <v>-</v>
      </c>
      <c r="BJ155" s="168" t="str">
        <f t="shared" ca="1" si="456"/>
        <v>-</v>
      </c>
      <c r="BK155" s="10"/>
      <c r="BL155" s="168" t="str">
        <f t="shared" ca="1" si="456"/>
        <v>-</v>
      </c>
      <c r="BM155" s="168" t="str">
        <f t="shared" ca="1" si="456"/>
        <v>-</v>
      </c>
      <c r="BN155" s="168" t="str">
        <f t="shared" ca="1" si="456"/>
        <v>-</v>
      </c>
      <c r="BO155" s="168" t="str">
        <f t="shared" ca="1" si="456"/>
        <v>-</v>
      </c>
      <c r="BP155" s="168" t="str">
        <f t="shared" ca="1" si="456"/>
        <v>-</v>
      </c>
      <c r="BQ155" s="168" t="str">
        <f t="shared" ca="1" si="456"/>
        <v>-</v>
      </c>
      <c r="BR155" s="168" t="str">
        <f t="shared" ca="1" si="456"/>
        <v>-</v>
      </c>
      <c r="BS155" s="168" t="str">
        <f t="shared" ca="1" si="456"/>
        <v>-</v>
      </c>
      <c r="BT155" s="168" t="str">
        <f t="shared" ca="1" si="456"/>
        <v>-</v>
      </c>
      <c r="BU155" s="168" t="str">
        <f t="shared" ca="1" si="456"/>
        <v>-</v>
      </c>
      <c r="BV155" s="168" t="str">
        <f t="shared" ca="1" si="456"/>
        <v>-</v>
      </c>
      <c r="BW155" s="166" t="str" cm="1">
        <f t="array" aca="1" ref="BW155" ca="1">INDEX(i.rev,$K155,BW$15)</f>
        <v>-</v>
      </c>
      <c r="BX155" s="166" t="str" cm="1">
        <f t="array" aca="1" ref="BX155" ca="1">INDEX(i.rev,$K155,BX$15)</f>
        <v>-</v>
      </c>
      <c r="BY155" s="166" t="str" cm="1">
        <f t="array" aca="1" ref="BY155" ca="1">INDEX(i.rev,$K155,BY$15)</f>
        <v>-</v>
      </c>
      <c r="BZ155" s="166" t="str" cm="1">
        <f t="array" aca="1" ref="BZ155" ca="1">INDEX(i.rev,$K155,BZ$15)</f>
        <v>-</v>
      </c>
      <c r="CA155" s="166" t="str" cm="1">
        <f t="array" aca="1" ref="CA155" ca="1">INDEX(i.rev,$K155,CA$15)</f>
        <v>-</v>
      </c>
      <c r="CB155" s="166" t="str" cm="1">
        <f t="array" aca="1" ref="CB155" ca="1">INDEX(i.rev,$K155,CB$15)</f>
        <v>-</v>
      </c>
      <c r="CC155" s="166" t="str" cm="1">
        <f t="array" aca="1" ref="CC155" ca="1">INDEX(i.rev,$K155,CC$15)</f>
        <v>-</v>
      </c>
      <c r="CD155" s="166" t="str" cm="1">
        <f t="array" aca="1" ref="CD155" ca="1">INDEX(i.rev,$K155,CD$15)</f>
        <v>-</v>
      </c>
      <c r="CE155" s="166" t="str" cm="1">
        <f t="array" aca="1" ref="CE155" ca="1">INDEX(i.rev,$K155,CE$15)</f>
        <v>-</v>
      </c>
      <c r="CF155" s="166" t="str" cm="1">
        <f t="array" aca="1" ref="CF155" ca="1">INDEX(i.rev,$K155,CF$15)</f>
        <v>-</v>
      </c>
      <c r="CG155" s="10"/>
      <c r="CH155" s="168" t="str">
        <f t="shared" ca="1" si="457"/>
        <v>-</v>
      </c>
      <c r="CI155" s="168" t="str">
        <f t="shared" ca="1" si="457"/>
        <v>-</v>
      </c>
      <c r="CJ155" s="168" t="str">
        <f t="shared" ca="1" si="457"/>
        <v>-</v>
      </c>
      <c r="CK155" s="168" t="str">
        <f t="shared" ca="1" si="457"/>
        <v>-</v>
      </c>
      <c r="CL155" s="168" t="str">
        <f t="shared" ca="1" si="457"/>
        <v>-</v>
      </c>
      <c r="CM155" s="168" t="str">
        <f t="shared" ca="1" si="457"/>
        <v>-</v>
      </c>
      <c r="CN155" s="168" t="str">
        <f t="shared" ca="1" si="457"/>
        <v>-</v>
      </c>
      <c r="CO155" s="168" t="str">
        <f t="shared" ca="1" si="457"/>
        <v>-</v>
      </c>
      <c r="CP155" s="168">
        <f t="shared" ca="1" si="457"/>
        <v>1</v>
      </c>
      <c r="CQ155" s="168">
        <f t="shared" ca="1" si="457"/>
        <v>1</v>
      </c>
      <c r="CR155" s="168">
        <f t="shared" ca="1" si="457"/>
        <v>0</v>
      </c>
      <c r="CS155" s="168" t="str">
        <f t="shared" ca="1" si="457"/>
        <v>-</v>
      </c>
      <c r="CT155" s="168" t="str">
        <f t="shared" ca="1" si="457"/>
        <v>-</v>
      </c>
      <c r="CU155" s="168" t="str">
        <f t="shared" ca="1" si="457"/>
        <v>-</v>
      </c>
      <c r="CV155" s="168" t="str">
        <f t="shared" ca="1" si="457"/>
        <v>-</v>
      </c>
      <c r="CW155" s="168" t="str">
        <f t="shared" ca="1" si="457"/>
        <v>-</v>
      </c>
      <c r="CX155" s="168" t="str">
        <f t="shared" ca="1" si="457"/>
        <v>-</v>
      </c>
      <c r="CY155" s="168" t="str">
        <f t="shared" ca="1" si="457"/>
        <v>-</v>
      </c>
      <c r="CZ155" s="168">
        <f t="shared" ca="1" si="457"/>
        <v>0</v>
      </c>
      <c r="DA155" s="168" t="str">
        <f t="shared" ca="1" si="457"/>
        <v>-</v>
      </c>
      <c r="DB155" s="168" t="str">
        <f t="shared" ca="1" si="457"/>
        <v>-</v>
      </c>
      <c r="DC155" s="168" t="str">
        <f t="shared" ca="1" si="457"/>
        <v>-</v>
      </c>
      <c r="DD155" s="168" t="str">
        <f t="shared" ca="1" si="457"/>
        <v>-</v>
      </c>
      <c r="DE155" s="168" t="str">
        <f t="shared" ca="1" si="457"/>
        <v>-</v>
      </c>
      <c r="DF155" s="168">
        <f t="shared" ca="1" si="457"/>
        <v>0</v>
      </c>
      <c r="DG155" s="168">
        <f t="shared" ca="1" si="457"/>
        <v>0</v>
      </c>
      <c r="DH155" s="168">
        <f t="shared" ca="1" si="457"/>
        <v>0</v>
      </c>
      <c r="DI155" s="168">
        <f t="shared" ca="1" si="457"/>
        <v>0</v>
      </c>
      <c r="DJ155" s="168">
        <f t="shared" ca="1" si="457"/>
        <v>0</v>
      </c>
      <c r="DK155" s="168">
        <f t="shared" ca="1" si="457"/>
        <v>0</v>
      </c>
      <c r="DL155" s="168">
        <f t="shared" ca="1" si="457"/>
        <v>0</v>
      </c>
      <c r="DM155" s="168" t="str">
        <f t="shared" ca="1" si="457"/>
        <v>-</v>
      </c>
      <c r="DN155" s="168" t="str">
        <f t="shared" ca="1" si="457"/>
        <v>-</v>
      </c>
      <c r="DO155" s="168" t="str">
        <f t="shared" ca="1" si="457"/>
        <v>-</v>
      </c>
      <c r="DP155" s="168" t="str">
        <f t="shared" ca="1" si="457"/>
        <v>-</v>
      </c>
      <c r="DQ155" s="168" t="str">
        <f t="shared" ca="1" si="457"/>
        <v>-</v>
      </c>
      <c r="DR155" s="168" t="str">
        <f t="shared" ca="1" si="457"/>
        <v>-</v>
      </c>
      <c r="DS155" s="168" t="str">
        <f t="shared" ca="1" si="457"/>
        <v>-</v>
      </c>
      <c r="DT155" s="168" t="str">
        <f t="shared" ca="1" si="457"/>
        <v>-</v>
      </c>
      <c r="DU155" s="168" t="str">
        <f t="shared" ca="1" si="457"/>
        <v>-</v>
      </c>
      <c r="DV155" s="168" t="str">
        <f t="shared" ca="1" si="457"/>
        <v>-</v>
      </c>
      <c r="DW155" s="168" t="str">
        <f t="shared" ca="1" si="457"/>
        <v>-</v>
      </c>
      <c r="DX155" s="10"/>
      <c r="DY155" s="168">
        <f t="shared" ca="1" si="457"/>
        <v>1</v>
      </c>
      <c r="DZ155" s="168" t="str">
        <f t="shared" ca="1" si="457"/>
        <v>-</v>
      </c>
      <c r="EA155" s="168" t="str">
        <f t="shared" ca="1" si="457"/>
        <v>-</v>
      </c>
      <c r="EB155" s="168" t="str">
        <f t="shared" ca="1" si="457"/>
        <v>-</v>
      </c>
      <c r="EC155" s="168" t="str">
        <f t="shared" ca="1" si="458"/>
        <v>-</v>
      </c>
      <c r="ED155" s="168" t="b">
        <f t="shared" ca="1" si="458"/>
        <v>0</v>
      </c>
      <c r="EE155" s="168" t="str">
        <f t="shared" ca="1" si="458"/>
        <v>-</v>
      </c>
      <c r="EF155" s="168">
        <f t="shared" ca="1" si="458"/>
        <v>0</v>
      </c>
      <c r="EG155" s="168" t="str">
        <f t="shared" ca="1" si="458"/>
        <v>-</v>
      </c>
      <c r="EH155" s="166" cm="1">
        <f t="array" aca="1" ref="EH155" ca="1">INDEX(i.rev,$K155,EH$15)</f>
        <v>1</v>
      </c>
      <c r="EI155" s="168">
        <f t="shared" ca="1" si="459"/>
        <v>0</v>
      </c>
      <c r="EJ155" s="168">
        <f t="shared" ca="1" si="459"/>
        <v>1</v>
      </c>
      <c r="EK155" s="168">
        <f t="shared" ca="1" si="459"/>
        <v>0</v>
      </c>
      <c r="EL155" s="168">
        <f t="shared" ca="1" si="459"/>
        <v>1</v>
      </c>
      <c r="EM155" s="168">
        <f t="shared" ca="1" si="459"/>
        <v>1</v>
      </c>
      <c r="EN155" s="168">
        <f t="shared" ca="1" si="459"/>
        <v>1</v>
      </c>
      <c r="EO155" s="168">
        <f t="shared" ca="1" si="459"/>
        <v>0</v>
      </c>
      <c r="EP155" s="168">
        <f t="shared" ca="1" si="459"/>
        <v>0</v>
      </c>
      <c r="EQ155" s="168">
        <f t="shared" ca="1" si="459"/>
        <v>0</v>
      </c>
      <c r="ER155" s="168">
        <f t="shared" ca="1" si="459"/>
        <v>0</v>
      </c>
      <c r="ES155" s="168">
        <f t="shared" ca="1" si="459"/>
        <v>0</v>
      </c>
      <c r="ET155" s="168">
        <f t="shared" ca="1" si="459"/>
        <v>0</v>
      </c>
      <c r="EU155" s="168">
        <f t="shared" ca="1" si="459"/>
        <v>0</v>
      </c>
      <c r="EV155" s="168">
        <f t="shared" ca="1" si="459"/>
        <v>0</v>
      </c>
      <c r="EW155" s="168">
        <f t="shared" ca="1" si="459"/>
        <v>0</v>
      </c>
      <c r="EX155" s="168">
        <f t="shared" ca="1" si="459"/>
        <v>0</v>
      </c>
      <c r="EY155" s="166" cm="1">
        <f t="array" aca="1" ref="EY155" ca="1">INDEX(i.rev,$K155,EY$15)</f>
        <v>0</v>
      </c>
      <c r="EZ155" s="168">
        <f t="shared" ca="1" si="460"/>
        <v>0</v>
      </c>
      <c r="FA155" s="166" cm="1">
        <f t="array" aca="1" ref="FA155" ca="1">INDEX(i.rev,$K155,FA$15)</f>
        <v>1</v>
      </c>
      <c r="FB155" s="168">
        <f t="shared" ca="1" si="461"/>
        <v>0</v>
      </c>
      <c r="FC155" s="168">
        <f t="shared" ca="1" si="461"/>
        <v>0</v>
      </c>
      <c r="FD155" s="168">
        <f t="shared" ca="1" si="461"/>
        <v>0</v>
      </c>
      <c r="FE155" s="168">
        <f t="shared" ca="1" si="461"/>
        <v>0</v>
      </c>
      <c r="FF155" s="168">
        <f t="shared" ca="1" si="461"/>
        <v>0</v>
      </c>
      <c r="FG155" s="168">
        <f t="shared" ca="1" si="461"/>
        <v>0</v>
      </c>
      <c r="FH155" s="168">
        <f t="shared" ca="1" si="461"/>
        <v>0</v>
      </c>
      <c r="FI155" s="10"/>
      <c r="FJ155" s="168" t="str">
        <f t="shared" ca="1" si="461"/>
        <v>-</v>
      </c>
      <c r="FK155" s="168" t="str">
        <f t="shared" ca="1" si="461"/>
        <v>-</v>
      </c>
      <c r="FL155" s="168" t="str">
        <f t="shared" ca="1" si="461"/>
        <v>-</v>
      </c>
      <c r="FM155" s="168" t="str">
        <f t="shared" ca="1" si="461"/>
        <v>-</v>
      </c>
      <c r="FN155" s="168" t="str">
        <f t="shared" ca="1" si="461"/>
        <v>-</v>
      </c>
      <c r="FO155" s="166" t="b">
        <f t="shared" ca="1" si="462"/>
        <v>0</v>
      </c>
      <c r="FP155" s="166" t="b">
        <f t="shared" ca="1" si="462"/>
        <v>0</v>
      </c>
      <c r="FQ155" s="166" t="b">
        <f t="shared" ca="1" si="462"/>
        <v>1</v>
      </c>
      <c r="FR155" s="168">
        <f t="shared" ca="1" si="461"/>
        <v>0</v>
      </c>
      <c r="FS155" s="166">
        <f t="shared" ca="1" si="463"/>
        <v>1</v>
      </c>
      <c r="FT155" s="166">
        <f t="shared" ca="1" si="463"/>
        <v>1</v>
      </c>
      <c r="FU155" s="168" t="str">
        <f t="shared" ca="1" si="461"/>
        <v>-</v>
      </c>
      <c r="FV155" s="168" t="str">
        <f t="shared" ca="1" si="461"/>
        <v>-</v>
      </c>
      <c r="FW155" s="168" t="str">
        <f t="shared" ca="1" si="461"/>
        <v>-</v>
      </c>
      <c r="FX155" s="168" t="str">
        <f t="shared" ca="1" si="461"/>
        <v>-</v>
      </c>
      <c r="FY155" s="168" t="str">
        <f t="shared" ca="1" si="461"/>
        <v>-</v>
      </c>
      <c r="FZ155" s="168" t="str">
        <f t="shared" ca="1" si="461"/>
        <v>-</v>
      </c>
      <c r="GA155" s="168" t="str">
        <f t="shared" ca="1" si="461"/>
        <v>-</v>
      </c>
      <c r="GB155" s="168" t="str">
        <f t="shared" ca="1" si="461"/>
        <v>-</v>
      </c>
      <c r="GC155" s="168" t="str">
        <f t="shared" ca="1" si="461"/>
        <v>-</v>
      </c>
      <c r="GD155" s="168" t="b">
        <f t="shared" ca="1" si="461"/>
        <v>1</v>
      </c>
      <c r="GE155" s="168" t="str">
        <f t="shared" ca="1" si="461"/>
        <v>-</v>
      </c>
      <c r="GF155" s="168" t="str">
        <f t="shared" ca="1" si="461"/>
        <v>-</v>
      </c>
      <c r="GG155" s="168" t="str">
        <f t="shared" ca="1" si="461"/>
        <v>-</v>
      </c>
      <c r="GH155" s="168" t="str">
        <f t="shared" ca="1" si="464"/>
        <v>-</v>
      </c>
      <c r="GI155" s="168" t="str">
        <f t="shared" ca="1" si="464"/>
        <v>-</v>
      </c>
      <c r="GJ155" s="168" t="str">
        <f t="shared" ca="1" si="465"/>
        <v>-</v>
      </c>
      <c r="GK155" s="168" t="str">
        <f t="shared" ca="1" si="465"/>
        <v>-</v>
      </c>
      <c r="GL155" s="168" t="str">
        <f t="shared" ca="1" si="465"/>
        <v>-</v>
      </c>
      <c r="GM155" s="168" t="str">
        <f t="shared" ca="1" si="465"/>
        <v>-</v>
      </c>
      <c r="GN155" s="168" t="str">
        <f t="shared" ca="1" si="465"/>
        <v>-</v>
      </c>
      <c r="GO155" s="168" t="str">
        <f t="shared" ca="1" si="465"/>
        <v>-</v>
      </c>
      <c r="GP155" s="168" t="str">
        <f t="shared" ca="1" si="465"/>
        <v>-</v>
      </c>
      <c r="GQ155" s="168" t="str">
        <f t="shared" ca="1" si="465"/>
        <v>-</v>
      </c>
      <c r="GR155" s="168" t="str">
        <f t="shared" ca="1" si="465"/>
        <v>-</v>
      </c>
      <c r="GS155" s="168">
        <f t="shared" ca="1" si="465"/>
        <v>500</v>
      </c>
      <c r="GT155" s="168">
        <f t="shared" ca="1" si="465"/>
        <v>500</v>
      </c>
      <c r="GU155" s="168" t="str">
        <f t="shared" ca="1" si="465"/>
        <v>-</v>
      </c>
      <c r="GV155" s="168" t="str">
        <f t="shared" ca="1" si="465"/>
        <v>-</v>
      </c>
      <c r="GW155" s="168" t="str">
        <f t="shared" ca="1" si="465"/>
        <v>-</v>
      </c>
      <c r="GX155" s="168" t="str">
        <f t="shared" ca="1" si="465"/>
        <v>-</v>
      </c>
      <c r="GY155" s="168" t="str">
        <f t="shared" ca="1" si="465"/>
        <v>-</v>
      </c>
      <c r="GZ155" s="168" t="str">
        <f t="shared" ca="1" si="466"/>
        <v>-</v>
      </c>
      <c r="HA155" s="168" t="str">
        <f t="shared" ca="1" si="466"/>
        <v>-</v>
      </c>
      <c r="HB155" s="168" t="str">
        <f t="shared" ca="1" si="466"/>
        <v>-</v>
      </c>
      <c r="HC155" s="168" t="str">
        <f t="shared" ca="1" si="466"/>
        <v>-</v>
      </c>
      <c r="HD155" s="168" t="str">
        <f t="shared" ca="1" si="466"/>
        <v>-</v>
      </c>
      <c r="HE155" s="168" t="str">
        <f t="shared" ca="1" si="466"/>
        <v>-</v>
      </c>
      <c r="HF155" s="168" t="str">
        <f t="shared" ca="1" si="466"/>
        <v>-</v>
      </c>
      <c r="HG155" s="168" t="str">
        <f t="shared" ca="1" si="466"/>
        <v>-</v>
      </c>
      <c r="HH155" s="168" t="str">
        <f t="shared" ca="1" si="466"/>
        <v>-</v>
      </c>
      <c r="HI155" s="168" t="str">
        <f t="shared" ca="1" si="466"/>
        <v>-</v>
      </c>
      <c r="HJ155" s="168" t="str">
        <f t="shared" ca="1" si="466"/>
        <v>-</v>
      </c>
      <c r="HK155" s="168" t="str">
        <f t="shared" ca="1" si="466"/>
        <v>-</v>
      </c>
      <c r="HL155" s="168" t="str">
        <f t="shared" ca="1" si="466"/>
        <v>-</v>
      </c>
      <c r="HM155" s="168" t="str">
        <f t="shared" ca="1" si="466"/>
        <v>-</v>
      </c>
      <c r="HN155" s="168" t="str">
        <f t="shared" ca="1" si="466"/>
        <v>-</v>
      </c>
      <c r="HO155" s="168" t="str">
        <f t="shared" ca="1" si="466"/>
        <v>-</v>
      </c>
      <c r="HP155" s="168" t="str">
        <f t="shared" ca="1" si="466"/>
        <v>-</v>
      </c>
      <c r="HQ155" s="168" t="str">
        <f t="shared" ca="1" si="466"/>
        <v>-</v>
      </c>
      <c r="HR155" s="168" t="str">
        <f t="shared" ca="1" si="466"/>
        <v>-</v>
      </c>
      <c r="HS155" s="168" t="str">
        <f t="shared" ca="1" si="466"/>
        <v>-</v>
      </c>
      <c r="HT155" s="168" t="str">
        <f t="shared" ca="1" si="466"/>
        <v>-</v>
      </c>
      <c r="HU155" s="168" t="str">
        <f t="shared" ca="1" si="466"/>
        <v>-</v>
      </c>
      <c r="HV155" s="168" t="str">
        <f t="shared" ca="1" si="466"/>
        <v>-</v>
      </c>
      <c r="HW155" s="168" t="str">
        <f t="shared" ca="1" si="466"/>
        <v>-</v>
      </c>
      <c r="HX155" s="168" t="str">
        <f t="shared" ca="1" si="466"/>
        <v>-</v>
      </c>
      <c r="HY155" s="168" t="str">
        <f t="shared" ca="1" si="466"/>
        <v>-</v>
      </c>
      <c r="HZ155" s="168" t="str">
        <f t="shared" ca="1" si="466"/>
        <v>-</v>
      </c>
      <c r="IA155" s="168" t="str">
        <f t="shared" ca="1" si="466"/>
        <v>-</v>
      </c>
      <c r="IB155" s="168" t="str">
        <f t="shared" ca="1" si="466"/>
        <v>-</v>
      </c>
      <c r="IC155" s="168" t="str">
        <f t="shared" ca="1" si="466"/>
        <v>-</v>
      </c>
      <c r="ID155" s="168" t="str">
        <f t="shared" ca="1" si="466"/>
        <v>-</v>
      </c>
      <c r="IE155" s="168" t="str">
        <f t="shared" ca="1" si="466"/>
        <v>-</v>
      </c>
      <c r="IF155" s="168" t="str">
        <f t="shared" ca="1" si="466"/>
        <v>-</v>
      </c>
      <c r="IG155" s="168" t="str">
        <f t="shared" ca="1" si="466"/>
        <v>-</v>
      </c>
      <c r="IH155" s="168" t="str">
        <f t="shared" ca="1" si="466"/>
        <v>-</v>
      </c>
      <c r="II155" s="168" t="str">
        <f t="shared" ca="1" si="466"/>
        <v>-</v>
      </c>
      <c r="IJ155" s="168" t="str">
        <f t="shared" ca="1" si="466"/>
        <v>-</v>
      </c>
      <c r="IK155" s="168" t="str">
        <f t="shared" ca="1" si="466"/>
        <v>-</v>
      </c>
      <c r="IL155" s="168" t="str">
        <f t="shared" ca="1" si="466"/>
        <v>-</v>
      </c>
      <c r="IM155" s="168" t="str">
        <f t="shared" ca="1" si="466"/>
        <v>-</v>
      </c>
      <c r="IN155" s="168" t="str">
        <f t="shared" ca="1" si="466"/>
        <v>-</v>
      </c>
      <c r="IO155" s="168" t="str">
        <f t="shared" ca="1" si="466"/>
        <v>-</v>
      </c>
      <c r="IP155" s="168" t="str">
        <f t="shared" ca="1" si="467"/>
        <v>-</v>
      </c>
      <c r="IQ155" s="168" t="str">
        <f t="shared" ca="1" si="467"/>
        <v>-</v>
      </c>
      <c r="IR155" s="168" t="str">
        <f t="shared" ca="1" si="467"/>
        <v>-</v>
      </c>
      <c r="IS155" s="168" t="str">
        <f t="shared" ca="1" si="467"/>
        <v>-</v>
      </c>
      <c r="IT155" s="168" t="str">
        <f t="shared" ca="1" si="467"/>
        <v>-</v>
      </c>
      <c r="IU155" s="168" t="str">
        <f t="shared" ca="1" si="467"/>
        <v>-</v>
      </c>
      <c r="IV155" s="168" t="str">
        <f t="shared" ca="1" si="467"/>
        <v>-</v>
      </c>
      <c r="IW155" s="168" t="str">
        <f t="shared" ca="1" si="467"/>
        <v>-</v>
      </c>
      <c r="IX155" s="168" t="str">
        <f t="shared" ca="1" si="467"/>
        <v>-</v>
      </c>
      <c r="IY155" s="168" t="str">
        <f t="shared" ca="1" si="467"/>
        <v>-</v>
      </c>
      <c r="IZ155" s="10"/>
      <c r="JA155" s="166">
        <f ca="1">INDEX(i.interest_rate,$O155)</f>
        <v>4.4999999999999998E-2</v>
      </c>
      <c r="JB155" s="166">
        <f ca="1">INDEX(i.opp_cost_capital,$P155)</f>
        <v>4.4999999999999998E-2</v>
      </c>
      <c r="JC155" s="168">
        <f t="shared" ca="1" si="468"/>
        <v>1</v>
      </c>
      <c r="JD155" s="168">
        <f t="shared" ca="1" si="468"/>
        <v>0</v>
      </c>
      <c r="JE155" s="168">
        <f t="shared" ca="1" si="468"/>
        <v>1</v>
      </c>
      <c r="JF155" s="168">
        <f t="shared" ca="1" si="468"/>
        <v>1</v>
      </c>
      <c r="JG155" s="168">
        <f t="shared" ca="1" si="468"/>
        <v>0</v>
      </c>
      <c r="JH155" s="168">
        <f t="shared" ca="1" si="468"/>
        <v>70</v>
      </c>
      <c r="JI155" s="168">
        <f t="shared" ca="1" si="468"/>
        <v>50</v>
      </c>
      <c r="JJ155" s="168">
        <f t="shared" ca="1" si="468"/>
        <v>70</v>
      </c>
      <c r="JK155" s="168">
        <f t="shared" ca="1" si="468"/>
        <v>50</v>
      </c>
      <c r="JL155" s="166">
        <f ca="1">INDEX(i.WoolPrices,$V155,JL$15)</f>
        <v>1</v>
      </c>
      <c r="JM155" s="166">
        <f ca="1">INDEX(i.MeatPrices,$W155,JM$15)</f>
        <v>1</v>
      </c>
      <c r="JN155" s="166">
        <f ca="1">INDEX(i.GrainPrices,$X155,JN$15)</f>
        <v>1</v>
      </c>
      <c r="JO155" s="166">
        <f t="shared" ca="1" si="469"/>
        <v>1</v>
      </c>
      <c r="JP155" s="166">
        <f t="shared" ca="1" si="469"/>
        <v>1</v>
      </c>
      <c r="JQ155" s="168">
        <f t="shared" ca="1" si="468"/>
        <v>1</v>
      </c>
      <c r="JR155" s="10"/>
      <c r="JS155" s="168">
        <f t="shared" ca="1" si="468"/>
        <v>1</v>
      </c>
      <c r="JT155" s="166">
        <f ca="1">INDEX(i.pasture_prod,$T155)</f>
        <v>1</v>
      </c>
      <c r="JU155" s="168">
        <f t="shared" ca="1" si="468"/>
        <v>1</v>
      </c>
      <c r="JV155" s="168">
        <f t="shared" ca="1" si="468"/>
        <v>1</v>
      </c>
      <c r="JW155" s="168">
        <f t="shared" ca="1" si="468"/>
        <v>1</v>
      </c>
      <c r="JX155" s="168">
        <f t="shared" ca="1" si="468"/>
        <v>1</v>
      </c>
      <c r="JY155" s="168">
        <f t="shared" ca="1" si="468"/>
        <v>1</v>
      </c>
      <c r="JZ155" s="168">
        <f t="shared" ca="1" si="468"/>
        <v>1</v>
      </c>
      <c r="KA155" s="166">
        <f ca="1">INDEX(i.pasture_prod,$T155)</f>
        <v>1</v>
      </c>
      <c r="KB155" s="166">
        <f ca="1">INDEX(i.all_rot_yield,$S155)</f>
        <v>1</v>
      </c>
      <c r="KC155" s="166">
        <f ca="1">INDEX(i.mach_option,$N155)</f>
        <v>1</v>
      </c>
      <c r="KD155" s="166" t="str">
        <f ca="1">INDEX(overdraw,$M155)</f>
        <v>-</v>
      </c>
      <c r="KE155" s="166" t="str">
        <f ca="1">INDEX(i.casual_ub,$Q155)</f>
        <v>-</v>
      </c>
      <c r="KF155" s="166" t="str">
        <f ca="1">INDEX(i.seedharv_casual_ub,$Q155)</f>
        <v>-</v>
      </c>
      <c r="KG155" s="166" t="b">
        <f ca="1">INDEX(i.cropgraze_inc,$R155)</f>
        <v>1</v>
      </c>
      <c r="KH155" s="168">
        <f t="shared" ca="1" si="468"/>
        <v>0</v>
      </c>
      <c r="KI155" s="27">
        <v>0</v>
      </c>
    </row>
    <row r="156" spans="1:295" s="148" customFormat="1" outlineLevel="1">
      <c r="A156" s="126">
        <f t="shared" si="13"/>
        <v>151</v>
      </c>
      <c r="B156" s="126"/>
      <c r="E156" s="148" t="b">
        <v>0</v>
      </c>
      <c r="H156" s="126"/>
      <c r="I156" s="126"/>
      <c r="J156" s="126"/>
      <c r="K156" s="126"/>
      <c r="L156" s="126"/>
      <c r="M156" s="126"/>
      <c r="N156" s="126"/>
      <c r="O156" s="126"/>
      <c r="P156" s="126"/>
      <c r="Q156" s="126"/>
      <c r="R156" s="126"/>
      <c r="S156" s="126"/>
      <c r="T156" s="126"/>
      <c r="U156" s="126"/>
      <c r="V156" s="126"/>
      <c r="W156" s="126"/>
      <c r="X156" s="126"/>
      <c r="Y156" s="126"/>
      <c r="AA156" s="141" t="str">
        <f ca="1">"blank "&amp;TEXT(RAND(),"0.000")</f>
        <v>blank 0.548</v>
      </c>
      <c r="AB156" s="10" t="str">
        <f ca="1">IF(COUNTIF(AA$5:AA156,AA156)=1,"-","Dup")</f>
        <v>-</v>
      </c>
      <c r="AC156" s="10"/>
      <c r="AD156" s="154"/>
      <c r="AE156" s="154"/>
      <c r="AF156" s="154"/>
      <c r="AG156" s="154"/>
      <c r="AH156" s="154"/>
      <c r="AI156" s="154"/>
      <c r="AJ156" s="10"/>
      <c r="AK156" s="154"/>
      <c r="AL156" s="154"/>
      <c r="AM156" s="154"/>
      <c r="AN156" s="154"/>
      <c r="AO156" s="154"/>
      <c r="AP156" s="154"/>
      <c r="AQ156" s="154"/>
      <c r="AR156" s="198"/>
      <c r="AS156" s="198"/>
      <c r="AT156" s="198"/>
      <c r="AU156" s="198"/>
      <c r="AV156" s="198"/>
      <c r="AW156" s="10"/>
      <c r="AX156" s="154"/>
      <c r="AY156" s="154"/>
      <c r="AZ156" s="154"/>
      <c r="BA156" s="154"/>
      <c r="BB156" s="154"/>
      <c r="BC156" s="154"/>
      <c r="BD156" s="154"/>
      <c r="BE156" s="154"/>
      <c r="BF156" s="154"/>
      <c r="BG156" s="154"/>
      <c r="BH156" s="154"/>
      <c r="BI156" s="154"/>
      <c r="BJ156" s="154"/>
      <c r="BK156" s="10"/>
      <c r="BL156" s="154"/>
      <c r="BM156" s="154"/>
      <c r="BN156" s="154"/>
      <c r="BO156" s="154"/>
      <c r="BP156" s="154"/>
      <c r="BQ156" s="154"/>
      <c r="BR156" s="154"/>
      <c r="BS156" s="154"/>
      <c r="BT156" s="154"/>
      <c r="BU156" s="154"/>
      <c r="BV156" s="154"/>
      <c r="BW156" s="154"/>
      <c r="BX156" s="154"/>
      <c r="BY156" s="154"/>
      <c r="BZ156" s="154"/>
      <c r="CA156" s="154"/>
      <c r="CB156" s="154"/>
      <c r="CC156" s="154"/>
      <c r="CD156" s="154"/>
      <c r="CE156" s="154"/>
      <c r="CF156" s="154"/>
      <c r="CG156" s="10"/>
      <c r="CH156" s="154"/>
      <c r="CI156" s="154"/>
      <c r="CJ156" s="154"/>
      <c r="CK156" s="154"/>
      <c r="CL156" s="154"/>
      <c r="CM156" s="154"/>
      <c r="CN156" s="154"/>
      <c r="CO156" s="154"/>
      <c r="CP156" s="154"/>
      <c r="CQ156" s="154"/>
      <c r="CR156" s="154"/>
      <c r="CS156" s="154"/>
      <c r="CT156" s="154"/>
      <c r="CU156" s="154"/>
      <c r="CV156" s="154"/>
      <c r="CW156" s="154"/>
      <c r="CX156" s="154"/>
      <c r="CY156" s="154"/>
      <c r="CZ156" s="154"/>
      <c r="DA156" s="154"/>
      <c r="DB156" s="154"/>
      <c r="DC156" s="154"/>
      <c r="DD156" s="154"/>
      <c r="DE156" s="154"/>
      <c r="DF156" s="154"/>
      <c r="DG156" s="154"/>
      <c r="DH156" s="154"/>
      <c r="DI156" s="154"/>
      <c r="DJ156" s="154"/>
      <c r="DK156" s="154"/>
      <c r="DL156" s="154"/>
      <c r="DM156" s="154"/>
      <c r="DN156" s="154"/>
      <c r="DO156" s="154"/>
      <c r="DP156" s="154"/>
      <c r="DQ156" s="154"/>
      <c r="DR156" s="154"/>
      <c r="DS156" s="154"/>
      <c r="DT156" s="154"/>
      <c r="DU156" s="154"/>
      <c r="DV156" s="154"/>
      <c r="DW156" s="154"/>
      <c r="DX156" s="10"/>
      <c r="DY156" s="154"/>
      <c r="DZ156" s="154"/>
      <c r="EA156" s="154"/>
      <c r="EB156" s="154"/>
      <c r="EC156" s="154"/>
      <c r="ED156" s="154"/>
      <c r="EE156" s="154"/>
      <c r="EF156" s="154"/>
      <c r="EG156" s="154"/>
      <c r="EH156" s="154"/>
      <c r="EI156" s="154"/>
      <c r="EJ156" s="154"/>
      <c r="EK156" s="154"/>
      <c r="EL156" s="154"/>
      <c r="EM156" s="154"/>
      <c r="EN156" s="154"/>
      <c r="EO156" s="154"/>
      <c r="EP156" s="154"/>
      <c r="EQ156" s="154"/>
      <c r="ER156" s="154"/>
      <c r="ES156" s="154"/>
      <c r="ET156" s="154"/>
      <c r="EU156" s="154"/>
      <c r="EV156" s="154"/>
      <c r="EW156" s="154"/>
      <c r="EX156" s="154"/>
      <c r="EY156" s="154"/>
      <c r="EZ156" s="154"/>
      <c r="FA156" s="154"/>
      <c r="FB156" s="154"/>
      <c r="FC156" s="154"/>
      <c r="FD156" s="154"/>
      <c r="FE156" s="154"/>
      <c r="FF156" s="154"/>
      <c r="FG156" s="154"/>
      <c r="FH156" s="154"/>
      <c r="FI156" s="10"/>
      <c r="FJ156" s="154"/>
      <c r="FK156" s="154"/>
      <c r="FL156" s="154"/>
      <c r="FM156" s="154"/>
      <c r="FN156" s="154"/>
      <c r="FO156" s="154"/>
      <c r="FP156" s="154"/>
      <c r="FQ156" s="154"/>
      <c r="FR156" s="154"/>
      <c r="FS156" s="154"/>
      <c r="FT156" s="154"/>
      <c r="FU156" s="154"/>
      <c r="FV156" s="154"/>
      <c r="FW156" s="154"/>
      <c r="FX156" s="154"/>
      <c r="FY156" s="154"/>
      <c r="FZ156" s="154"/>
      <c r="GA156" s="154"/>
      <c r="GB156" s="154"/>
      <c r="GC156" s="154"/>
      <c r="GD156" s="154"/>
      <c r="GE156" s="154"/>
      <c r="GF156" s="154"/>
      <c r="GG156" s="154"/>
      <c r="GH156" s="154"/>
      <c r="GI156" s="154"/>
      <c r="GJ156" s="154"/>
      <c r="GK156" s="154"/>
      <c r="GL156" s="154"/>
      <c r="GM156" s="154"/>
      <c r="GN156" s="154"/>
      <c r="GO156" s="154"/>
      <c r="GP156" s="154"/>
      <c r="GQ156" s="154"/>
      <c r="GR156" s="154"/>
      <c r="GS156" s="154"/>
      <c r="GT156" s="154"/>
      <c r="GU156" s="154"/>
      <c r="GV156" s="154"/>
      <c r="GW156" s="154"/>
      <c r="GX156" s="154"/>
      <c r="GY156" s="154"/>
      <c r="GZ156" s="154"/>
      <c r="HA156" s="154"/>
      <c r="HB156" s="154"/>
      <c r="HC156" s="154"/>
      <c r="HD156" s="154"/>
      <c r="HE156" s="154"/>
      <c r="HF156" s="154"/>
      <c r="HG156" s="154"/>
      <c r="HH156" s="154"/>
      <c r="HI156" s="154"/>
      <c r="HJ156" s="154"/>
      <c r="HK156" s="154"/>
      <c r="HL156" s="154"/>
      <c r="HM156" s="154"/>
      <c r="HN156" s="154"/>
      <c r="HO156" s="154"/>
      <c r="HP156" s="154"/>
      <c r="HQ156" s="154"/>
      <c r="HR156" s="154"/>
      <c r="HS156" s="154"/>
      <c r="HT156" s="154"/>
      <c r="HU156" s="154"/>
      <c r="HV156" s="154"/>
      <c r="HW156" s="154"/>
      <c r="HX156" s="154"/>
      <c r="HY156" s="154"/>
      <c r="HZ156" s="154"/>
      <c r="IA156" s="154"/>
      <c r="IB156" s="154"/>
      <c r="IC156" s="154"/>
      <c r="ID156" s="154"/>
      <c r="IE156" s="154"/>
      <c r="IF156" s="154"/>
      <c r="IG156" s="154"/>
      <c r="IH156" s="154"/>
      <c r="II156" s="154"/>
      <c r="IJ156" s="154"/>
      <c r="IK156" s="154"/>
      <c r="IL156" s="154"/>
      <c r="IM156" s="154"/>
      <c r="IN156" s="154"/>
      <c r="IO156" s="154"/>
      <c r="IP156" s="154"/>
      <c r="IQ156" s="154"/>
      <c r="IR156" s="154"/>
      <c r="IS156" s="154"/>
      <c r="IT156" s="154"/>
      <c r="IU156" s="154"/>
      <c r="IV156" s="154"/>
      <c r="IW156" s="154"/>
      <c r="IX156" s="154"/>
      <c r="IY156" s="154"/>
      <c r="IZ156" s="10"/>
      <c r="JA156" s="154"/>
      <c r="JB156" s="154"/>
      <c r="JC156" s="154"/>
      <c r="JD156" s="154"/>
      <c r="JE156" s="154"/>
      <c r="JF156" s="154"/>
      <c r="JG156" s="154"/>
      <c r="JH156" s="154"/>
      <c r="JI156" s="154"/>
      <c r="JJ156" s="154"/>
      <c r="JK156" s="154"/>
      <c r="JL156" s="154"/>
      <c r="JM156" s="154"/>
      <c r="JN156" s="154"/>
      <c r="JO156" s="154"/>
      <c r="JP156" s="154"/>
      <c r="JQ156" s="154"/>
      <c r="JR156" s="10"/>
      <c r="JS156" s="154"/>
      <c r="JT156" s="154"/>
      <c r="JU156" s="154"/>
      <c r="JV156" s="154"/>
      <c r="JW156" s="154"/>
      <c r="JX156" s="154"/>
      <c r="JY156" s="154"/>
      <c r="JZ156" s="154"/>
      <c r="KA156" s="154"/>
      <c r="KB156" s="154"/>
      <c r="KC156" s="154"/>
      <c r="KD156" s="154"/>
      <c r="KE156" s="154"/>
      <c r="KF156" s="154"/>
      <c r="KG156" s="154"/>
      <c r="KH156" s="154"/>
      <c r="KI156" s="27">
        <v>0</v>
      </c>
    </row>
    <row r="157" spans="1:295" s="148" customFormat="1">
      <c r="A157" s="126">
        <f>ROW(A157)-5</f>
        <v>152</v>
      </c>
      <c r="B157" s="126"/>
      <c r="E157" s="148" t="b">
        <v>0</v>
      </c>
      <c r="F157" s="128"/>
      <c r="G157" s="125" t="s">
        <v>917</v>
      </c>
      <c r="H157" s="148">
        <v>1</v>
      </c>
      <c r="I157" s="148">
        <v>1</v>
      </c>
      <c r="J157" s="148">
        <v>1</v>
      </c>
      <c r="K157" s="148">
        <v>1</v>
      </c>
      <c r="L157" s="148">
        <v>1</v>
      </c>
      <c r="M157" s="148">
        <v>1</v>
      </c>
      <c r="N157" s="148">
        <v>1</v>
      </c>
      <c r="O157" s="148">
        <v>1</v>
      </c>
      <c r="P157" s="148">
        <v>1</v>
      </c>
      <c r="Q157" s="148">
        <v>1</v>
      </c>
      <c r="R157" s="148">
        <v>1</v>
      </c>
      <c r="S157" s="148">
        <v>1</v>
      </c>
      <c r="T157" s="148">
        <v>1</v>
      </c>
      <c r="U157" s="148">
        <v>1</v>
      </c>
      <c r="V157" s="148">
        <v>1</v>
      </c>
      <c r="W157" s="148">
        <v>1</v>
      </c>
      <c r="X157" s="148">
        <v>1</v>
      </c>
      <c r="Y157" s="148">
        <v>1</v>
      </c>
      <c r="Z157" s="148">
        <v>0</v>
      </c>
      <c r="AA157" s="139" t="s">
        <v>1605</v>
      </c>
      <c r="AB157" s="10" t="str">
        <f ca="1">IF(COUNTIF(AA$5:AA157,AA157)=1,"-","Dup")</f>
        <v>-</v>
      </c>
      <c r="AC157" s="10"/>
      <c r="AD157" s="154"/>
      <c r="AE157" s="154"/>
      <c r="AF157" s="154"/>
      <c r="AG157" s="154"/>
      <c r="AH157" s="154"/>
      <c r="AI157" s="154"/>
      <c r="AJ157" s="10"/>
      <c r="AK157" s="154"/>
      <c r="AL157" s="154"/>
      <c r="AM157" s="154"/>
      <c r="AN157" s="154"/>
      <c r="AO157" s="154"/>
      <c r="AP157" s="154"/>
      <c r="AQ157" s="154"/>
      <c r="AR157" s="198"/>
      <c r="AS157" s="198"/>
      <c r="AT157" s="198"/>
      <c r="AU157" s="198"/>
      <c r="AV157" s="198"/>
      <c r="AW157" s="10"/>
      <c r="AX157" s="154"/>
      <c r="AY157" s="154"/>
      <c r="AZ157" s="154"/>
      <c r="BA157" s="154"/>
      <c r="BB157" s="154"/>
      <c r="BC157" s="154"/>
      <c r="BD157" s="154"/>
      <c r="BE157" s="154"/>
      <c r="BF157" s="154"/>
      <c r="BG157" s="154"/>
      <c r="BH157" s="154"/>
      <c r="BI157" s="154"/>
      <c r="BJ157" s="154"/>
      <c r="BK157" s="10"/>
      <c r="BL157" s="154"/>
      <c r="BM157" s="154"/>
      <c r="BN157" s="154"/>
      <c r="BO157" s="154"/>
      <c r="BP157" s="154"/>
      <c r="BQ157" s="154"/>
      <c r="BR157" s="154"/>
      <c r="BS157" s="154"/>
      <c r="BT157" s="154"/>
      <c r="BU157" s="154"/>
      <c r="BV157" s="154"/>
      <c r="BW157" s="154"/>
      <c r="BX157" s="154"/>
      <c r="BY157" s="154"/>
      <c r="BZ157" s="154"/>
      <c r="CA157" s="154"/>
      <c r="CB157" s="154"/>
      <c r="CC157" s="154"/>
      <c r="CD157" s="154"/>
      <c r="CE157" s="154"/>
      <c r="CF157" s="154"/>
      <c r="CG157" s="10"/>
      <c r="CH157" s="154"/>
      <c r="CI157" s="154"/>
      <c r="CJ157" s="154"/>
      <c r="CK157" s="154"/>
      <c r="CL157" s="154"/>
      <c r="CM157" s="154"/>
      <c r="CN157" s="154"/>
      <c r="CO157" s="154"/>
      <c r="CP157" s="154"/>
      <c r="CQ157" s="154"/>
      <c r="CR157" s="154"/>
      <c r="CS157" s="154"/>
      <c r="CT157" s="154"/>
      <c r="CU157" s="154"/>
      <c r="CV157" s="154"/>
      <c r="CW157" s="154"/>
      <c r="CX157" s="154"/>
      <c r="CY157" s="154"/>
      <c r="CZ157" s="154"/>
      <c r="DA157" s="154"/>
      <c r="DB157" s="154"/>
      <c r="DC157" s="154"/>
      <c r="DD157" s="154"/>
      <c r="DE157" s="154"/>
      <c r="DF157" s="154"/>
      <c r="DG157" s="154"/>
      <c r="DH157" s="154"/>
      <c r="DI157" s="154"/>
      <c r="DJ157" s="154"/>
      <c r="DK157" s="154"/>
      <c r="DL157" s="154"/>
      <c r="DM157" s="154"/>
      <c r="DN157" s="154"/>
      <c r="DO157" s="154"/>
      <c r="DP157" s="154"/>
      <c r="DQ157" s="154"/>
      <c r="DR157" s="154"/>
      <c r="DS157" s="154"/>
      <c r="DT157" s="154"/>
      <c r="DU157" s="154"/>
      <c r="DV157" s="154"/>
      <c r="DW157" s="154"/>
      <c r="DX157" s="10"/>
      <c r="DY157" s="154"/>
      <c r="DZ157" s="154"/>
      <c r="EA157" s="154"/>
      <c r="EB157" s="154"/>
      <c r="EC157" s="154"/>
      <c r="ED157" s="154"/>
      <c r="EE157" s="154"/>
      <c r="EF157" s="154"/>
      <c r="EG157" s="154"/>
      <c r="EH157" s="154"/>
      <c r="EI157" s="154"/>
      <c r="EJ157" s="154"/>
      <c r="EK157" s="154"/>
      <c r="EL157" s="154"/>
      <c r="EM157" s="154"/>
      <c r="EN157" s="154"/>
      <c r="EO157" s="154"/>
      <c r="EP157" s="154"/>
      <c r="EQ157" s="154"/>
      <c r="ER157" s="154"/>
      <c r="ES157" s="154"/>
      <c r="ET157" s="154"/>
      <c r="EU157" s="154"/>
      <c r="EV157" s="154"/>
      <c r="EW157" s="154"/>
      <c r="EX157" s="154"/>
      <c r="EY157" s="154"/>
      <c r="EZ157" s="154"/>
      <c r="FA157" s="154"/>
      <c r="FB157" s="154"/>
      <c r="FC157" s="154"/>
      <c r="FD157" s="154"/>
      <c r="FE157" s="154"/>
      <c r="FF157" s="154"/>
      <c r="FG157" s="154"/>
      <c r="FH157" s="154"/>
      <c r="FI157" s="10"/>
      <c r="FJ157" s="154"/>
      <c r="FK157" s="154"/>
      <c r="FL157" s="154"/>
      <c r="FM157" s="154"/>
      <c r="FN157" s="154"/>
      <c r="FO157" s="154"/>
      <c r="FP157" s="154"/>
      <c r="FQ157" s="154"/>
      <c r="FR157" s="154"/>
      <c r="FS157" s="154"/>
      <c r="FT157" s="154"/>
      <c r="FU157" s="154"/>
      <c r="FV157" s="154"/>
      <c r="FW157" s="154"/>
      <c r="FX157" s="154"/>
      <c r="FY157" s="154"/>
      <c r="FZ157" s="154"/>
      <c r="GA157" s="154"/>
      <c r="GB157" s="154"/>
      <c r="GC157" s="154"/>
      <c r="GD157" s="154"/>
      <c r="GE157" s="154"/>
      <c r="GF157" s="154"/>
      <c r="GG157" s="154"/>
      <c r="GH157" s="154"/>
      <c r="GI157" s="154"/>
      <c r="GJ157" s="154"/>
      <c r="GK157" s="154"/>
      <c r="GL157" s="154"/>
      <c r="GM157" s="154"/>
      <c r="GN157" s="154"/>
      <c r="GO157" s="154"/>
      <c r="GP157" s="154"/>
      <c r="GQ157" s="154"/>
      <c r="GR157" s="154"/>
      <c r="GS157" s="154"/>
      <c r="GT157" s="154"/>
      <c r="GU157" s="154"/>
      <c r="GV157" s="154"/>
      <c r="GW157" s="154"/>
      <c r="GX157" s="154"/>
      <c r="GY157" s="154"/>
      <c r="GZ157" s="154"/>
      <c r="HA157" s="154"/>
      <c r="HB157" s="154"/>
      <c r="HC157" s="154"/>
      <c r="HD157" s="154"/>
      <c r="HE157" s="154"/>
      <c r="HF157" s="154"/>
      <c r="HG157" s="154"/>
      <c r="HH157" s="154"/>
      <c r="HI157" s="154"/>
      <c r="HJ157" s="154"/>
      <c r="HK157" s="154"/>
      <c r="HL157" s="154"/>
      <c r="HM157" s="154"/>
      <c r="HN157" s="154"/>
      <c r="HO157" s="154"/>
      <c r="HP157" s="154"/>
      <c r="HQ157" s="154"/>
      <c r="HR157" s="154"/>
      <c r="HS157" s="154"/>
      <c r="HT157" s="154"/>
      <c r="HU157" s="154"/>
      <c r="HV157" s="154"/>
      <c r="HW157" s="154"/>
      <c r="HX157" s="154"/>
      <c r="HY157" s="154"/>
      <c r="HZ157" s="154"/>
      <c r="IA157" s="154"/>
      <c r="IB157" s="154"/>
      <c r="IC157" s="154"/>
      <c r="ID157" s="154"/>
      <c r="IE157" s="154"/>
      <c r="IF157" s="154"/>
      <c r="IG157" s="154"/>
      <c r="IH157" s="154"/>
      <c r="II157" s="154"/>
      <c r="IJ157" s="154"/>
      <c r="IK157" s="154"/>
      <c r="IL157" s="154"/>
      <c r="IM157" s="154"/>
      <c r="IN157" s="154"/>
      <c r="IO157" s="154"/>
      <c r="IP157" s="154"/>
      <c r="IQ157" s="154"/>
      <c r="IR157" s="154"/>
      <c r="IS157" s="154"/>
      <c r="IT157" s="154"/>
      <c r="IU157" s="154"/>
      <c r="IV157" s="154"/>
      <c r="IW157" s="154"/>
      <c r="IX157" s="154"/>
      <c r="IY157" s="154"/>
      <c r="IZ157" s="10"/>
      <c r="JA157" s="154"/>
      <c r="JB157" s="154"/>
      <c r="JC157" s="154"/>
      <c r="JD157" s="154"/>
      <c r="JE157" s="154"/>
      <c r="JF157" s="154"/>
      <c r="JG157" s="154"/>
      <c r="JH157" s="154"/>
      <c r="JI157" s="154"/>
      <c r="JJ157" s="154"/>
      <c r="JK157" s="154"/>
      <c r="JL157" s="154"/>
      <c r="JM157" s="154"/>
      <c r="JN157" s="154"/>
      <c r="JO157" s="154"/>
      <c r="JP157" s="154"/>
      <c r="JQ157" s="154"/>
      <c r="JR157" s="10"/>
      <c r="JS157" s="154"/>
      <c r="JT157" s="154"/>
      <c r="JU157" s="154"/>
      <c r="JV157" s="154"/>
      <c r="JW157" s="154"/>
      <c r="JX157" s="154"/>
      <c r="JY157" s="154"/>
      <c r="JZ157" s="154"/>
      <c r="KA157" s="154"/>
      <c r="KB157" s="154"/>
      <c r="KC157" s="154"/>
      <c r="KD157" s="154"/>
      <c r="KE157" s="154"/>
      <c r="KF157" s="154"/>
      <c r="KG157" s="154"/>
      <c r="KH157" s="154"/>
      <c r="KI157" s="27">
        <v>0</v>
      </c>
    </row>
    <row r="158" spans="1:295" s="148" customFormat="1" outlineLevel="1">
      <c r="A158" s="126">
        <f>ROW(A158)-5</f>
        <v>153</v>
      </c>
      <c r="B158" s="126"/>
      <c r="E158" s="148" t="b">
        <v>0</v>
      </c>
      <c r="F158" s="128"/>
      <c r="G158" s="125" t="s">
        <v>918</v>
      </c>
      <c r="H158" s="148">
        <v>3</v>
      </c>
      <c r="I158" s="148">
        <v>3</v>
      </c>
      <c r="J158" s="148">
        <v>2</v>
      </c>
      <c r="K158" s="148">
        <v>4</v>
      </c>
      <c r="L158" s="148">
        <v>3</v>
      </c>
      <c r="M158" s="148">
        <v>3</v>
      </c>
      <c r="N158" s="148">
        <v>3</v>
      </c>
      <c r="O158" s="148">
        <v>3</v>
      </c>
      <c r="P158" s="148">
        <v>3</v>
      </c>
      <c r="Q158" s="148">
        <v>3</v>
      </c>
      <c r="R158" s="148">
        <v>3</v>
      </c>
      <c r="S158" s="148">
        <v>3</v>
      </c>
      <c r="T158" s="148">
        <v>3</v>
      </c>
      <c r="U158" s="148">
        <v>4</v>
      </c>
      <c r="V158" s="148">
        <v>3</v>
      </c>
      <c r="W158" s="148">
        <v>4</v>
      </c>
      <c r="X158" s="148">
        <v>3</v>
      </c>
      <c r="Y158" s="148">
        <v>3</v>
      </c>
      <c r="Z158" s="148">
        <v>0</v>
      </c>
      <c r="AA158" s="140" t="str">
        <f t="array" ref="AA158">PRODUCT($H158:$Z158-$H157:$Z157+1)&amp;" "&amp;AA157&amp;" specific pointers"</f>
        <v>612220032 Presentation_CropArea  specific pointers</v>
      </c>
      <c r="AB158" s="10" t="str">
        <f ca="1">IF(COUNTIF(AA$5:AA158,AA158)=1,"-","Dup")</f>
        <v>-</v>
      </c>
      <c r="AC158" s="10"/>
      <c r="AD158" s="154"/>
      <c r="AE158" s="154"/>
      <c r="AF158" s="154"/>
      <c r="AG158" s="154"/>
      <c r="AH158" s="154"/>
      <c r="AI158" s="154"/>
      <c r="AJ158" s="10"/>
      <c r="AK158" s="154"/>
      <c r="AL158" s="154"/>
      <c r="AM158" s="154"/>
      <c r="AN158" s="154"/>
      <c r="AO158" s="154"/>
      <c r="AP158" s="154"/>
      <c r="AQ158" s="154"/>
      <c r="AR158" s="198"/>
      <c r="AS158" s="198"/>
      <c r="AT158" s="198"/>
      <c r="AU158" s="198"/>
      <c r="AV158" s="198"/>
      <c r="AW158" s="10"/>
      <c r="AX158" s="154"/>
      <c r="AY158" s="154"/>
      <c r="AZ158" s="154"/>
      <c r="BA158" s="154"/>
      <c r="BB158" s="154"/>
      <c r="BC158" s="161"/>
      <c r="BD158" s="154"/>
      <c r="BE158" s="154"/>
      <c r="BF158" s="154"/>
      <c r="BG158" s="154"/>
      <c r="BH158" s="154"/>
      <c r="BI158" s="154"/>
      <c r="BJ158" s="154"/>
      <c r="BK158" s="10"/>
      <c r="BL158" s="154"/>
      <c r="BM158" s="154"/>
      <c r="BN158" s="154"/>
      <c r="BO158" s="154"/>
      <c r="BP158" s="154"/>
      <c r="BQ158" s="154"/>
      <c r="BR158" s="154"/>
      <c r="BS158" s="154"/>
      <c r="BT158" s="154"/>
      <c r="BU158" s="154"/>
      <c r="BV158" s="154"/>
      <c r="BW158" s="154"/>
      <c r="BX158" s="154"/>
      <c r="BY158" s="154"/>
      <c r="BZ158" s="154"/>
      <c r="CA158" s="154"/>
      <c r="CB158" s="154"/>
      <c r="CC158" s="154"/>
      <c r="CD158" s="154"/>
      <c r="CE158" s="154"/>
      <c r="CF158" s="154"/>
      <c r="CG158" s="10"/>
      <c r="CH158" s="154"/>
      <c r="CI158" s="154"/>
      <c r="CJ158" s="154"/>
      <c r="CK158" s="154"/>
      <c r="CL158" s="154"/>
      <c r="CM158" s="154"/>
      <c r="CN158" s="154"/>
      <c r="CO158" s="154"/>
      <c r="CP158" s="154"/>
      <c r="CQ158" s="154"/>
      <c r="CR158" s="154"/>
      <c r="CS158" s="154"/>
      <c r="CT158" s="154"/>
      <c r="CU158" s="154"/>
      <c r="CV158" s="154"/>
      <c r="CW158" s="154"/>
      <c r="CX158" s="154"/>
      <c r="CY158" s="154"/>
      <c r="CZ158" s="154"/>
      <c r="DA158" s="154"/>
      <c r="DB158" s="154"/>
      <c r="DC158" s="154"/>
      <c r="DD158" s="154"/>
      <c r="DE158" s="154"/>
      <c r="DF158" s="154"/>
      <c r="DG158" s="154"/>
      <c r="DH158" s="154"/>
      <c r="DI158" s="154"/>
      <c r="DJ158" s="154"/>
      <c r="DK158" s="154"/>
      <c r="DL158" s="154"/>
      <c r="DM158" s="154"/>
      <c r="DN158" s="154"/>
      <c r="DO158" s="167"/>
      <c r="DP158" s="167"/>
      <c r="DQ158" s="154"/>
      <c r="DR158" s="154"/>
      <c r="DS158" s="154"/>
      <c r="DT158" s="154"/>
      <c r="DU158" s="154"/>
      <c r="DV158" s="154"/>
      <c r="DW158" s="154"/>
      <c r="DX158" s="10"/>
      <c r="DY158" s="167"/>
      <c r="DZ158" s="154"/>
      <c r="EA158" s="154"/>
      <c r="EB158" s="154"/>
      <c r="EC158" s="154"/>
      <c r="ED158" s="167"/>
      <c r="EE158" s="154"/>
      <c r="EF158" s="154"/>
      <c r="EG158" s="154"/>
      <c r="EH158" s="154"/>
      <c r="EI158" s="154"/>
      <c r="EJ158" s="154"/>
      <c r="EK158" s="154"/>
      <c r="EL158" s="154"/>
      <c r="EM158" s="154"/>
      <c r="EN158" s="154"/>
      <c r="EO158" s="154"/>
      <c r="EP158" s="154"/>
      <c r="EQ158" s="154"/>
      <c r="ER158" s="154"/>
      <c r="ES158" s="154"/>
      <c r="ET158" s="154"/>
      <c r="EU158" s="154"/>
      <c r="EV158" s="154"/>
      <c r="EW158" s="154"/>
      <c r="EX158" s="154"/>
      <c r="EY158" s="154"/>
      <c r="EZ158" s="154"/>
      <c r="FA158" s="154"/>
      <c r="FB158" s="154"/>
      <c r="FC158" s="167"/>
      <c r="FD158" s="167"/>
      <c r="FE158" s="167"/>
      <c r="FF158" s="167"/>
      <c r="FG158" s="167"/>
      <c r="FH158" s="167"/>
      <c r="FI158" s="10"/>
      <c r="FJ158" s="154"/>
      <c r="FK158" s="154">
        <v>2130</v>
      </c>
      <c r="FL158" s="154"/>
      <c r="FM158" s="154">
        <v>40</v>
      </c>
      <c r="FN158" s="154">
        <v>40</v>
      </c>
      <c r="FO158" s="167"/>
      <c r="FP158" s="167"/>
      <c r="FQ158" s="167"/>
      <c r="FR158" s="167"/>
      <c r="FS158" s="154"/>
      <c r="FT158" s="154"/>
      <c r="FU158" s="167"/>
      <c r="FV158" s="167"/>
      <c r="FW158" s="167"/>
      <c r="FX158" s="167"/>
      <c r="FY158" s="167"/>
      <c r="FZ158" s="167"/>
      <c r="GA158" s="154"/>
      <c r="GB158" s="154"/>
      <c r="GC158" s="167"/>
      <c r="GD158" s="154"/>
      <c r="GE158" s="154"/>
      <c r="GF158" s="154"/>
      <c r="GG158" s="154"/>
      <c r="GH158" s="154"/>
      <c r="GI158" s="154"/>
      <c r="GJ158" s="167"/>
      <c r="GK158" s="167"/>
      <c r="GL158" s="167"/>
      <c r="GM158" s="167"/>
      <c r="GN158" s="154"/>
      <c r="GO158" s="167"/>
      <c r="GP158" s="154"/>
      <c r="GQ158" s="154"/>
      <c r="GR158" s="154"/>
      <c r="GS158" s="154"/>
      <c r="GT158" s="154"/>
      <c r="GU158" s="154"/>
      <c r="GV158" s="154"/>
      <c r="GW158" s="154"/>
      <c r="GX158" s="154"/>
      <c r="GY158" s="154"/>
      <c r="GZ158" s="154"/>
      <c r="HA158" s="154"/>
      <c r="HB158" s="154"/>
      <c r="HC158" s="154"/>
      <c r="HD158" s="154"/>
      <c r="HE158" s="154"/>
      <c r="HF158" s="154"/>
      <c r="HG158" s="154"/>
      <c r="HH158" s="154"/>
      <c r="HI158" s="154"/>
      <c r="HJ158" s="154"/>
      <c r="HK158" s="154"/>
      <c r="HL158" s="154"/>
      <c r="HM158" s="154"/>
      <c r="HN158" s="154"/>
      <c r="HO158" s="154"/>
      <c r="HP158" s="154"/>
      <c r="HQ158" s="154"/>
      <c r="HR158" s="154"/>
      <c r="HS158" s="154"/>
      <c r="HT158" s="154"/>
      <c r="HU158" s="154"/>
      <c r="HV158" s="154"/>
      <c r="HW158" s="154"/>
      <c r="HX158" s="154"/>
      <c r="HY158" s="154"/>
      <c r="HZ158" s="154"/>
      <c r="IA158" s="154"/>
      <c r="IB158" s="154"/>
      <c r="IC158" s="154"/>
      <c r="ID158" s="154"/>
      <c r="IE158" s="154"/>
      <c r="IF158" s="154"/>
      <c r="IG158" s="154"/>
      <c r="IH158" s="154"/>
      <c r="II158" s="154"/>
      <c r="IJ158" s="154"/>
      <c r="IK158" s="154"/>
      <c r="IL158" s="154"/>
      <c r="IM158" s="154"/>
      <c r="IN158" s="154"/>
      <c r="IO158" s="154"/>
      <c r="IP158" s="154"/>
      <c r="IQ158" s="154"/>
      <c r="IR158" s="154"/>
      <c r="IS158" s="154"/>
      <c r="IT158" s="154"/>
      <c r="IU158" s="154"/>
      <c r="IV158" s="154"/>
      <c r="IW158" s="154"/>
      <c r="IX158" s="154"/>
      <c r="IY158" s="154"/>
      <c r="IZ158" s="10"/>
      <c r="JA158" s="154"/>
      <c r="JB158" s="154"/>
      <c r="JC158" s="154"/>
      <c r="JD158" s="154"/>
      <c r="JE158" s="154"/>
      <c r="JF158" s="154"/>
      <c r="JG158" s="154"/>
      <c r="JH158" s="154"/>
      <c r="JI158" s="154"/>
      <c r="JJ158" s="154"/>
      <c r="JK158" s="154"/>
      <c r="JL158" s="167"/>
      <c r="JM158" s="167"/>
      <c r="JN158" s="167"/>
      <c r="JO158" s="167"/>
      <c r="JP158" s="167"/>
      <c r="JQ158" s="154"/>
      <c r="JR158" s="10"/>
      <c r="JS158" s="154"/>
      <c r="JT158" s="154"/>
      <c r="JU158" s="154"/>
      <c r="JV158" s="154"/>
      <c r="JW158" s="154"/>
      <c r="JX158" s="154"/>
      <c r="JY158" s="154"/>
      <c r="JZ158" s="154"/>
      <c r="KA158" s="154"/>
      <c r="KB158" s="154"/>
      <c r="KC158" s="154"/>
      <c r="KD158" s="154"/>
      <c r="KE158" s="154"/>
      <c r="KF158" s="154"/>
      <c r="KG158" s="154"/>
      <c r="KH158" s="154"/>
      <c r="KI158" s="27">
        <v>0</v>
      </c>
    </row>
    <row r="159" spans="1:295" s="148" customFormat="1" outlineLevel="1">
      <c r="A159" s="126">
        <f t="shared" si="13"/>
        <v>154</v>
      </c>
      <c r="B159" s="126">
        <f>$A$7</f>
        <v>2</v>
      </c>
      <c r="C159" s="148">
        <v>1000</v>
      </c>
      <c r="D159" s="148" t="s">
        <v>884</v>
      </c>
      <c r="E159" s="148" t="b">
        <v>0</v>
      </c>
      <c r="F159" s="148" t="b">
        <v>0</v>
      </c>
      <c r="G159" s="148" t="b">
        <f>E159</f>
        <v>0</v>
      </c>
      <c r="H159" s="32">
        <v>3</v>
      </c>
      <c r="I159" s="32">
        <v>1</v>
      </c>
      <c r="J159" s="32">
        <v>1</v>
      </c>
      <c r="K159" s="32">
        <v>1</v>
      </c>
      <c r="L159" s="32">
        <v>1</v>
      </c>
      <c r="M159" s="32">
        <v>1</v>
      </c>
      <c r="N159" s="32">
        <v>1</v>
      </c>
      <c r="O159" s="32">
        <v>1</v>
      </c>
      <c r="P159" s="32">
        <v>1</v>
      </c>
      <c r="Q159" s="32">
        <v>1</v>
      </c>
      <c r="R159" s="32">
        <v>2</v>
      </c>
      <c r="S159" s="32">
        <v>1</v>
      </c>
      <c r="T159" s="32">
        <v>1</v>
      </c>
      <c r="U159" s="32">
        <v>1</v>
      </c>
      <c r="V159" s="32">
        <v>1</v>
      </c>
      <c r="W159" s="32">
        <v>1</v>
      </c>
      <c r="X159" s="32">
        <v>1</v>
      </c>
      <c r="Y159" s="32">
        <v>1</v>
      </c>
      <c r="AA159" s="142" t="str" cm="1">
        <f t="array" aca="1" ref="AA159" ca="1">"00000 " &amp;AA157
&amp;IF($FK159="-","",2130-FK159)
&amp;INDEX(DataMaster!$B$10:$B$12,$I159)         &amp;IF($J159=1,""," Risk"&amp;INDEX(i.risk_aversion,$J159,1))        &amp;IF($K159=1,""," REV"&amp; INDEX(DataMaster!$B$54:$B$58,$K159))              &amp; IF($L159=1,""," Minroe"&amp;INDEX(minroe,$L159))              &amp;  IF($M159=1,""," Overdraw"&amp;INDEX(overdraw,$M159))
&amp; IF($N159=1,""," Mach"&amp;INDEX(i.mach_option,$N159))
&amp; IF($O159=1,""," Interest"&amp;INDEX(i.interest_rate,$O159))            &amp; IF($P159=1,""," Opp cost"&amp;INDEX(i.opp_cost_capital,$P159))           &amp; IF($Q159=1,""," Casual_ub"&amp;INDEX(i.casual_ub,$Q159))           &amp; IF($R159=1,""," Cropgraze"&amp;INDEX(i.cropgraze_inc,$R159))
&amp; IF($S159=1,""," Yield"&amp;INDEX(i.all_rot_yield,$S159))          &amp; IF($T159=1,""," Pasture"&amp;INDEX(i.pasture_prod,$T159))          &amp; IF($U159=1,""," Scan"&amp;INDEX(i.scan,$U159))
&amp;  IF($JL159=1,""," WP"&amp;TEXT($JL159*100,"000p"))                &amp; IF($JM159=1,""," MP"&amp;TEXT($JM159*100,"000p"))                      &amp; IF($JN159=1,""," GP"&amp;TEXT($JN159*100,"000p"))          &amp; IF($JO159=1,""," Can"&amp;TEXT($JO159*100,"000p"))
&amp; " (F"&amp;3+IFERROR(1*$CH159,0)+IFERROR(1*$CI159,0)&amp;3-IFERROR(1*NOT($CK159),0)&amp;"N"&amp;$CP159&amp;$CQ159&amp;")"</f>
        <v>00000 Presentation_CropArea 213SE CropgrazeFALSE (F33N11)</v>
      </c>
      <c r="AB159" s="10" t="str">
        <f ca="1">IF(COUNTIF(AA$5:AA159,AA159)=1,"-","Dup")</f>
        <v>-</v>
      </c>
      <c r="AC159" s="10"/>
      <c r="AD159" s="168" t="str">
        <f t="shared" ref="AD159:AI194" ca="1" si="472">OFFSET(AD$5,$B159,0)</f>
        <v>-</v>
      </c>
      <c r="AE159" s="167" t="b">
        <v>1</v>
      </c>
      <c r="AF159" s="167" t="b">
        <v>1</v>
      </c>
      <c r="AG159" s="168" t="str">
        <f t="shared" ca="1" si="472"/>
        <v>-</v>
      </c>
      <c r="AH159" s="168" t="str">
        <f t="shared" ca="1" si="472"/>
        <v>-</v>
      </c>
      <c r="AI159" s="168" t="b">
        <f t="shared" ca="1" si="472"/>
        <v>1</v>
      </c>
      <c r="AJ159" s="10"/>
      <c r="AK159" s="166" t="b">
        <f t="shared" ref="AK159:AP194" si="473">INDEX(model_structure,$I159,AK$15)</f>
        <v>1</v>
      </c>
      <c r="AL159" s="166" t="str">
        <f t="shared" si="473"/>
        <v>-</v>
      </c>
      <c r="AM159" s="166" t="str">
        <f t="shared" si="473"/>
        <v>-</v>
      </c>
      <c r="AN159" s="166" t="str">
        <f t="shared" si="473"/>
        <v>-</v>
      </c>
      <c r="AO159" s="166" t="b">
        <f t="shared" si="473"/>
        <v>0</v>
      </c>
      <c r="AP159" s="166" t="b">
        <f t="shared" si="473"/>
        <v>0</v>
      </c>
      <c r="AQ159" s="166">
        <f t="shared" ref="AQ159:AQ194" si="474">INDEX(minroe,$L159)</f>
        <v>0</v>
      </c>
      <c r="AR159" s="166" t="b">
        <f t="shared" ref="AR159:AV194" si="475">INDEX(i.risk_aversion,$J159,AR$15)</f>
        <v>0</v>
      </c>
      <c r="AS159" s="166" t="b">
        <f t="shared" si="475"/>
        <v>0</v>
      </c>
      <c r="AT159" s="166" t="str">
        <f t="shared" si="475"/>
        <v>-</v>
      </c>
      <c r="AU159" s="166" t="str">
        <f t="shared" si="475"/>
        <v>-</v>
      </c>
      <c r="AV159" s="166" t="str">
        <f t="shared" si="475"/>
        <v>-</v>
      </c>
      <c r="AW159" s="10"/>
      <c r="AX159" s="166" t="b">
        <f t="shared" ref="AX159:AX194" si="476">INDEX(model_structure,$I159,AX$15)</f>
        <v>1</v>
      </c>
      <c r="AY159" s="168" t="b">
        <f t="shared" ref="AY159:AZ194" ca="1" si="477">OFFSET(AY$5,$B159,0)</f>
        <v>1</v>
      </c>
      <c r="AZ159" s="168" t="b">
        <f t="shared" ca="1" si="477"/>
        <v>1</v>
      </c>
      <c r="BA159" s="167">
        <f t="shared" ref="BA159:BA194" si="478">VALUE($H159&amp;MIN(2,$I159)&amp;"08")</f>
        <v>3108</v>
      </c>
      <c r="BB159" s="168" t="str">
        <f t="shared" ref="BB159:BV171" ca="1" si="479">OFFSET(BB$5,$B159,0)</f>
        <v>-</v>
      </c>
      <c r="BC159" s="168" t="str">
        <f t="shared" ca="1" si="479"/>
        <v>-</v>
      </c>
      <c r="BD159" s="168" t="str">
        <f t="shared" ca="1" si="479"/>
        <v>-</v>
      </c>
      <c r="BE159" s="168" t="str">
        <f t="shared" ca="1" si="479"/>
        <v>-</v>
      </c>
      <c r="BF159" s="168" t="str">
        <f t="shared" ca="1" si="479"/>
        <v>-</v>
      </c>
      <c r="BG159" s="168">
        <f t="shared" ca="1" si="479"/>
        <v>1</v>
      </c>
      <c r="BH159" s="168">
        <f t="shared" ca="1" si="479"/>
        <v>1</v>
      </c>
      <c r="BI159" s="168" t="str">
        <f t="shared" ca="1" si="479"/>
        <v>-</v>
      </c>
      <c r="BJ159" s="168" t="str">
        <f t="shared" ca="1" si="479"/>
        <v>-</v>
      </c>
      <c r="BK159" s="10"/>
      <c r="BL159" s="168" t="str">
        <f t="shared" ca="1" si="479"/>
        <v>-</v>
      </c>
      <c r="BM159" s="168" t="str">
        <f t="shared" ca="1" si="479"/>
        <v>-</v>
      </c>
      <c r="BN159" s="168" t="str">
        <f t="shared" ca="1" si="479"/>
        <v>-</v>
      </c>
      <c r="BO159" s="168" t="str">
        <f t="shared" ca="1" si="479"/>
        <v>-</v>
      </c>
      <c r="BP159" s="168" t="str">
        <f t="shared" ca="1" si="479"/>
        <v>-</v>
      </c>
      <c r="BQ159" s="168" t="str">
        <f t="shared" ca="1" si="479"/>
        <v>-</v>
      </c>
      <c r="BR159" s="168" t="str">
        <f t="shared" ca="1" si="479"/>
        <v>-</v>
      </c>
      <c r="BS159" s="168" t="str">
        <f t="shared" ca="1" si="479"/>
        <v>-</v>
      </c>
      <c r="BT159" s="168" t="str">
        <f t="shared" ca="1" si="479"/>
        <v>-</v>
      </c>
      <c r="BU159" s="168" t="str">
        <f t="shared" ca="1" si="479"/>
        <v>-</v>
      </c>
      <c r="BV159" s="168" t="str">
        <f t="shared" ca="1" si="479"/>
        <v>-</v>
      </c>
      <c r="BW159" s="166" t="str" cm="1">
        <f t="array" ref="BW159">INDEX(i.rev,$K159,BW$15)</f>
        <v>-</v>
      </c>
      <c r="BX159" s="166" t="str" cm="1">
        <f t="array" ref="BX159">INDEX(i.rev,$K159,BX$15)</f>
        <v>-</v>
      </c>
      <c r="BY159" s="166" t="str" cm="1">
        <f t="array" ref="BY159">INDEX(i.rev,$K159,BY$15)</f>
        <v>-</v>
      </c>
      <c r="BZ159" s="166" t="str" cm="1">
        <f t="array" ref="BZ159">INDEX(i.rev,$K159,BZ$15)</f>
        <v>-</v>
      </c>
      <c r="CA159" s="166" t="str" cm="1">
        <f t="array" ref="CA159">INDEX(i.rev,$K159,CA$15)</f>
        <v>-</v>
      </c>
      <c r="CB159" s="166" t="str" cm="1">
        <f t="array" ref="CB159">INDEX(i.rev,$K159,CB$15)</f>
        <v>-</v>
      </c>
      <c r="CC159" s="166" t="str" cm="1">
        <f t="array" ref="CC159">INDEX(i.rev,$K159,CC$15)</f>
        <v>-</v>
      </c>
      <c r="CD159" s="166" t="str" cm="1">
        <f t="array" ref="CD159">INDEX(i.rev,$K159,CD$15)</f>
        <v>-</v>
      </c>
      <c r="CE159" s="166" t="str" cm="1">
        <f t="array" ref="CE159">INDEX(i.rev,$K159,CE$15)</f>
        <v>-</v>
      </c>
      <c r="CF159" s="166" t="str" cm="1">
        <f t="array" ref="CF159">INDEX(i.rev,$K159,CF$15)</f>
        <v>-</v>
      </c>
      <c r="CG159" s="10"/>
      <c r="CH159" s="168" t="str">
        <f t="shared" ref="CH159:EB167" ca="1" si="480">OFFSET(CH$5,$B159,0)</f>
        <v>-</v>
      </c>
      <c r="CI159" s="168" t="str">
        <f t="shared" ca="1" si="480"/>
        <v>-</v>
      </c>
      <c r="CJ159" s="168" t="str">
        <f t="shared" ca="1" si="480"/>
        <v>-</v>
      </c>
      <c r="CK159" s="168" t="str">
        <f t="shared" ca="1" si="480"/>
        <v>-</v>
      </c>
      <c r="CL159" s="168" t="str">
        <f t="shared" ca="1" si="480"/>
        <v>-</v>
      </c>
      <c r="CM159" s="168" t="str">
        <f t="shared" ca="1" si="480"/>
        <v>-</v>
      </c>
      <c r="CN159" s="168" t="str">
        <f t="shared" ca="1" si="480"/>
        <v>-</v>
      </c>
      <c r="CO159" s="168" t="str">
        <f t="shared" ca="1" si="480"/>
        <v>-</v>
      </c>
      <c r="CP159" s="168">
        <f t="shared" ca="1" si="480"/>
        <v>1</v>
      </c>
      <c r="CQ159" s="168">
        <f t="shared" ca="1" si="480"/>
        <v>1</v>
      </c>
      <c r="CR159" s="168">
        <f t="shared" ca="1" si="480"/>
        <v>0</v>
      </c>
      <c r="CS159" s="168" t="str">
        <f t="shared" ca="1" si="480"/>
        <v>-</v>
      </c>
      <c r="CT159" s="168" t="str">
        <f t="shared" ca="1" si="480"/>
        <v>-</v>
      </c>
      <c r="CU159" s="168" t="str">
        <f t="shared" ca="1" si="480"/>
        <v>-</v>
      </c>
      <c r="CV159" s="168" t="str">
        <f t="shared" ca="1" si="480"/>
        <v>-</v>
      </c>
      <c r="CW159" s="168" t="str">
        <f t="shared" ca="1" si="480"/>
        <v>-</v>
      </c>
      <c r="CX159" s="168" t="str">
        <f t="shared" ca="1" si="480"/>
        <v>-</v>
      </c>
      <c r="CY159" s="168" t="str">
        <f t="shared" ca="1" si="480"/>
        <v>-</v>
      </c>
      <c r="CZ159" s="168">
        <f t="shared" ca="1" si="480"/>
        <v>0</v>
      </c>
      <c r="DA159" s="168" t="str">
        <f t="shared" ca="1" si="480"/>
        <v>-</v>
      </c>
      <c r="DB159" s="168" t="str">
        <f t="shared" ca="1" si="480"/>
        <v>-</v>
      </c>
      <c r="DC159" s="168" t="str">
        <f t="shared" ca="1" si="480"/>
        <v>-</v>
      </c>
      <c r="DD159" s="168" t="str">
        <f t="shared" ca="1" si="480"/>
        <v>-</v>
      </c>
      <c r="DE159" s="168" t="str">
        <f t="shared" ca="1" si="480"/>
        <v>-</v>
      </c>
      <c r="DF159" s="168">
        <f t="shared" ca="1" si="480"/>
        <v>0</v>
      </c>
      <c r="DG159" s="168">
        <f t="shared" ca="1" si="480"/>
        <v>0</v>
      </c>
      <c r="DH159" s="168">
        <f t="shared" ca="1" si="480"/>
        <v>0</v>
      </c>
      <c r="DI159" s="168">
        <f t="shared" ca="1" si="480"/>
        <v>0</v>
      </c>
      <c r="DJ159" s="168">
        <f t="shared" ca="1" si="480"/>
        <v>0</v>
      </c>
      <c r="DK159" s="168">
        <f t="shared" ca="1" si="480"/>
        <v>0</v>
      </c>
      <c r="DL159" s="168">
        <f t="shared" ca="1" si="480"/>
        <v>0</v>
      </c>
      <c r="DM159" s="168" t="str">
        <f t="shared" ca="1" si="480"/>
        <v>-</v>
      </c>
      <c r="DN159" s="168" t="str">
        <f t="shared" ca="1" si="480"/>
        <v>-</v>
      </c>
      <c r="DO159" s="168" t="str">
        <f t="shared" ca="1" si="480"/>
        <v>-</v>
      </c>
      <c r="DP159" s="168" t="str">
        <f t="shared" ca="1" si="480"/>
        <v>-</v>
      </c>
      <c r="DQ159" s="168" t="str">
        <f t="shared" ca="1" si="480"/>
        <v>-</v>
      </c>
      <c r="DR159" s="168" t="str">
        <f t="shared" ca="1" si="480"/>
        <v>-</v>
      </c>
      <c r="DS159" s="168" t="str">
        <f t="shared" ca="1" si="480"/>
        <v>-</v>
      </c>
      <c r="DT159" s="168" t="str">
        <f t="shared" ca="1" si="480"/>
        <v>-</v>
      </c>
      <c r="DU159" s="168" t="str">
        <f t="shared" ca="1" si="480"/>
        <v>-</v>
      </c>
      <c r="DV159" s="168" t="str">
        <f t="shared" ca="1" si="480"/>
        <v>-</v>
      </c>
      <c r="DW159" s="168" t="str">
        <f t="shared" ca="1" si="480"/>
        <v>-</v>
      </c>
      <c r="DX159" s="10"/>
      <c r="DY159" s="168">
        <f t="shared" ca="1" si="480"/>
        <v>1</v>
      </c>
      <c r="DZ159" s="168" t="str">
        <f t="shared" ca="1" si="480"/>
        <v>-</v>
      </c>
      <c r="EA159" s="168" t="str">
        <f t="shared" ca="1" si="480"/>
        <v>-</v>
      </c>
      <c r="EB159" s="168" t="str">
        <f t="shared" ca="1" si="480"/>
        <v>-</v>
      </c>
      <c r="EC159" s="168" t="str">
        <f t="shared" ref="EC159:EG194" ca="1" si="481">OFFSET(EC$5,$B159,0)</f>
        <v>-</v>
      </c>
      <c r="ED159" s="168" t="b">
        <f t="shared" ca="1" si="481"/>
        <v>0</v>
      </c>
      <c r="EE159" s="168" t="str">
        <f t="shared" ca="1" si="481"/>
        <v>-</v>
      </c>
      <c r="EF159" s="168">
        <f t="shared" ca="1" si="481"/>
        <v>0</v>
      </c>
      <c r="EG159" s="168" t="str">
        <f t="shared" ca="1" si="481"/>
        <v>-</v>
      </c>
      <c r="EH159" s="166" cm="1">
        <f t="array" ref="EH159">INDEX(i.rev,$K159,EH$15)</f>
        <v>1</v>
      </c>
      <c r="EI159" s="168">
        <f t="shared" ref="EI159:EX174" ca="1" si="482">OFFSET(EI$5,$B159,0)</f>
        <v>0</v>
      </c>
      <c r="EJ159" s="168">
        <f t="shared" ca="1" si="482"/>
        <v>1</v>
      </c>
      <c r="EK159" s="168">
        <f t="shared" ca="1" si="482"/>
        <v>0</v>
      </c>
      <c r="EL159" s="168">
        <f t="shared" ca="1" si="482"/>
        <v>1</v>
      </c>
      <c r="EM159" s="168">
        <f t="shared" ca="1" si="482"/>
        <v>1</v>
      </c>
      <c r="EN159" s="168">
        <f t="shared" ca="1" si="482"/>
        <v>1</v>
      </c>
      <c r="EO159" s="168">
        <f t="shared" ca="1" si="482"/>
        <v>0</v>
      </c>
      <c r="EP159" s="168">
        <f t="shared" ca="1" si="482"/>
        <v>0</v>
      </c>
      <c r="EQ159" s="168">
        <f t="shared" ca="1" si="482"/>
        <v>0</v>
      </c>
      <c r="ER159" s="168">
        <f t="shared" ca="1" si="482"/>
        <v>0</v>
      </c>
      <c r="ES159" s="168">
        <f t="shared" ca="1" si="482"/>
        <v>0</v>
      </c>
      <c r="ET159" s="168">
        <f t="shared" ca="1" si="482"/>
        <v>0</v>
      </c>
      <c r="EU159" s="168">
        <f t="shared" ca="1" si="482"/>
        <v>0</v>
      </c>
      <c r="EV159" s="168">
        <f t="shared" ca="1" si="482"/>
        <v>0</v>
      </c>
      <c r="EW159" s="168">
        <f t="shared" ca="1" si="482"/>
        <v>0</v>
      </c>
      <c r="EX159" s="168">
        <f t="shared" ca="1" si="482"/>
        <v>0</v>
      </c>
      <c r="EY159" s="166" cm="1">
        <f t="array" ref="EY159">INDEX(i.rev,$K159,EY$15)</f>
        <v>0</v>
      </c>
      <c r="EZ159" s="168">
        <f t="shared" ref="EZ159:EZ194" ca="1" si="483">OFFSET(EZ$5,$B159,0)</f>
        <v>0</v>
      </c>
      <c r="FA159" s="166" cm="1">
        <f t="array" ref="FA159">INDEX(i.rev,$K159,FA$15)</f>
        <v>1</v>
      </c>
      <c r="FB159" s="168">
        <f t="shared" ref="FB159:GG170" ca="1" si="484">OFFSET(FB$5,$B159,0)</f>
        <v>0</v>
      </c>
      <c r="FC159" s="168">
        <f t="shared" ca="1" si="484"/>
        <v>0</v>
      </c>
      <c r="FD159" s="168">
        <f t="shared" ca="1" si="484"/>
        <v>0</v>
      </c>
      <c r="FE159" s="168">
        <f t="shared" ca="1" si="484"/>
        <v>0</v>
      </c>
      <c r="FF159" s="168">
        <f t="shared" ca="1" si="484"/>
        <v>0</v>
      </c>
      <c r="FG159" s="168">
        <f t="shared" ca="1" si="484"/>
        <v>0</v>
      </c>
      <c r="FH159" s="168">
        <f t="shared" ca="1" si="484"/>
        <v>0</v>
      </c>
      <c r="FI159" s="10">
        <v>0.9</v>
      </c>
      <c r="FJ159" s="166" t="b">
        <f>FK159&gt;0</f>
        <v>1</v>
      </c>
      <c r="FK159" s="192">
        <f>$FK$158*FI159</f>
        <v>1917</v>
      </c>
      <c r="FL159" s="168" t="str">
        <f t="shared" ref="FJ159:FN174" ca="1" si="485">OFFSET(FL$5,$B159,0)</f>
        <v>-</v>
      </c>
      <c r="FM159" s="168" t="str">
        <f t="shared" ca="1" si="485"/>
        <v>-</v>
      </c>
      <c r="FN159" s="168" t="str">
        <f t="shared" ca="1" si="485"/>
        <v>-</v>
      </c>
      <c r="FO159" s="166" t="b">
        <f t="shared" ref="FO159:FQ194" si="486">INDEX(i.TOL,$H159,FO$15)</f>
        <v>0</v>
      </c>
      <c r="FP159" s="166" t="b">
        <f t="shared" si="486"/>
        <v>0</v>
      </c>
      <c r="FQ159" s="166" t="b">
        <f t="shared" si="486"/>
        <v>1</v>
      </c>
      <c r="FR159" s="168">
        <f t="shared" ca="1" si="484"/>
        <v>0</v>
      </c>
      <c r="FS159" s="166">
        <f t="shared" ref="FS159:FT194" si="487">INDEX(i.scan,$U159)</f>
        <v>1</v>
      </c>
      <c r="FT159" s="166">
        <f t="shared" si="487"/>
        <v>1</v>
      </c>
      <c r="FU159" s="168" t="str">
        <f t="shared" ca="1" si="484"/>
        <v>-</v>
      </c>
      <c r="FV159" s="168" t="str">
        <f t="shared" ca="1" si="484"/>
        <v>-</v>
      </c>
      <c r="FW159" s="168" t="str">
        <f t="shared" ca="1" si="484"/>
        <v>-</v>
      </c>
      <c r="FX159" s="168" t="str">
        <f t="shared" ca="1" si="484"/>
        <v>-</v>
      </c>
      <c r="FY159" s="168" t="str">
        <f t="shared" ca="1" si="484"/>
        <v>-</v>
      </c>
      <c r="FZ159" s="168" t="str">
        <f t="shared" ca="1" si="484"/>
        <v>-</v>
      </c>
      <c r="GA159" s="168" t="str">
        <f t="shared" ca="1" si="484"/>
        <v>-</v>
      </c>
      <c r="GB159" s="168" t="str">
        <f t="shared" ca="1" si="484"/>
        <v>-</v>
      </c>
      <c r="GC159" s="168" t="str">
        <f t="shared" ca="1" si="484"/>
        <v>-</v>
      </c>
      <c r="GD159" s="168" t="b">
        <f t="shared" ca="1" si="484"/>
        <v>1</v>
      </c>
      <c r="GE159" s="168" t="str">
        <f t="shared" ca="1" si="484"/>
        <v>-</v>
      </c>
      <c r="GF159" s="168" t="str">
        <f t="shared" ca="1" si="484"/>
        <v>-</v>
      </c>
      <c r="GG159" s="168" t="str">
        <f ca="1">OFFSET(GG$5,$B159,0)</f>
        <v>-</v>
      </c>
      <c r="GH159" s="168" t="str">
        <f t="shared" ref="GH159:GW189" ca="1" si="488">OFFSET(GH$5,$B159,0)</f>
        <v>-</v>
      </c>
      <c r="GI159" s="168" t="str">
        <f ca="1">OFFSET(GI$5,$B159,0)</f>
        <v>-</v>
      </c>
      <c r="GJ159" s="168" t="str">
        <f t="shared" ref="GJ159:GY174" ca="1" si="489">OFFSET(GJ$5,$B159,0)</f>
        <v>-</v>
      </c>
      <c r="GK159" s="168" t="str">
        <f t="shared" ca="1" si="489"/>
        <v>-</v>
      </c>
      <c r="GL159" s="168" t="str">
        <f t="shared" ca="1" si="489"/>
        <v>-</v>
      </c>
      <c r="GM159" s="168" t="str">
        <f t="shared" ca="1" si="489"/>
        <v>-</v>
      </c>
      <c r="GN159" s="168" t="str">
        <f t="shared" ca="1" si="489"/>
        <v>-</v>
      </c>
      <c r="GO159" s="168" t="str">
        <f t="shared" ca="1" si="489"/>
        <v>-</v>
      </c>
      <c r="GP159" s="168" t="str">
        <f t="shared" ca="1" si="489"/>
        <v>-</v>
      </c>
      <c r="GQ159" s="168" t="str">
        <f t="shared" ca="1" si="489"/>
        <v>-</v>
      </c>
      <c r="GR159" s="168" t="str">
        <f t="shared" ca="1" si="489"/>
        <v>-</v>
      </c>
      <c r="GS159" s="168">
        <f t="shared" ca="1" si="489"/>
        <v>500</v>
      </c>
      <c r="GT159" s="168">
        <f t="shared" ca="1" si="489"/>
        <v>500</v>
      </c>
      <c r="GU159" s="168" t="str">
        <f t="shared" ca="1" si="489"/>
        <v>-</v>
      </c>
      <c r="GV159" s="168" t="str">
        <f t="shared" ca="1" si="489"/>
        <v>-</v>
      </c>
      <c r="GW159" s="168" t="str">
        <f t="shared" ca="1" si="489"/>
        <v>-</v>
      </c>
      <c r="GX159" s="168" t="str">
        <f t="shared" ca="1" si="489"/>
        <v>-</v>
      </c>
      <c r="GY159" s="168" t="str">
        <f t="shared" ca="1" si="489"/>
        <v>-</v>
      </c>
      <c r="GZ159" s="168" t="str">
        <f t="shared" ref="GZ159:IO165" ca="1" si="490">OFFSET(GZ$5,$B159,0)</f>
        <v>-</v>
      </c>
      <c r="HA159" s="168" t="str">
        <f t="shared" ca="1" si="490"/>
        <v>-</v>
      </c>
      <c r="HB159" s="168" t="str">
        <f t="shared" ca="1" si="490"/>
        <v>-</v>
      </c>
      <c r="HC159" s="168" t="str">
        <f t="shared" ca="1" si="490"/>
        <v>-</v>
      </c>
      <c r="HD159" s="168" t="str">
        <f t="shared" ca="1" si="490"/>
        <v>-</v>
      </c>
      <c r="HE159" s="168" t="str">
        <f t="shared" ca="1" si="490"/>
        <v>-</v>
      </c>
      <c r="HF159" s="168" t="str">
        <f t="shared" ca="1" si="490"/>
        <v>-</v>
      </c>
      <c r="HG159" s="168" t="str">
        <f t="shared" ca="1" si="490"/>
        <v>-</v>
      </c>
      <c r="HH159" s="168" t="str">
        <f t="shared" ca="1" si="490"/>
        <v>-</v>
      </c>
      <c r="HI159" s="168" t="str">
        <f t="shared" ca="1" si="490"/>
        <v>-</v>
      </c>
      <c r="HJ159" s="168" t="str">
        <f t="shared" ca="1" si="490"/>
        <v>-</v>
      </c>
      <c r="HK159" s="168" t="str">
        <f t="shared" ca="1" si="490"/>
        <v>-</v>
      </c>
      <c r="HL159" s="168" t="str">
        <f t="shared" ca="1" si="490"/>
        <v>-</v>
      </c>
      <c r="HM159" s="168" t="str">
        <f t="shared" ca="1" si="490"/>
        <v>-</v>
      </c>
      <c r="HN159" s="168" t="str">
        <f t="shared" ca="1" si="490"/>
        <v>-</v>
      </c>
      <c r="HO159" s="168" t="str">
        <f t="shared" ca="1" si="490"/>
        <v>-</v>
      </c>
      <c r="HP159" s="168" t="str">
        <f t="shared" ca="1" si="490"/>
        <v>-</v>
      </c>
      <c r="HQ159" s="168" t="str">
        <f t="shared" ca="1" si="490"/>
        <v>-</v>
      </c>
      <c r="HR159" s="168" t="str">
        <f t="shared" ca="1" si="490"/>
        <v>-</v>
      </c>
      <c r="HS159" s="168" t="str">
        <f t="shared" ca="1" si="490"/>
        <v>-</v>
      </c>
      <c r="HT159" s="168" t="str">
        <f t="shared" ca="1" si="490"/>
        <v>-</v>
      </c>
      <c r="HU159" s="168" t="str">
        <f t="shared" ca="1" si="490"/>
        <v>-</v>
      </c>
      <c r="HV159" s="168" t="str">
        <f t="shared" ca="1" si="490"/>
        <v>-</v>
      </c>
      <c r="HW159" s="168" t="str">
        <f t="shared" ca="1" si="490"/>
        <v>-</v>
      </c>
      <c r="HX159" s="168" t="str">
        <f t="shared" ca="1" si="490"/>
        <v>-</v>
      </c>
      <c r="HY159" s="168" t="str">
        <f t="shared" ca="1" si="490"/>
        <v>-</v>
      </c>
      <c r="HZ159" s="168" t="str">
        <f t="shared" ca="1" si="490"/>
        <v>-</v>
      </c>
      <c r="IA159" s="168" t="str">
        <f t="shared" ca="1" si="490"/>
        <v>-</v>
      </c>
      <c r="IB159" s="168" t="str">
        <f t="shared" ca="1" si="490"/>
        <v>-</v>
      </c>
      <c r="IC159" s="168" t="str">
        <f t="shared" ca="1" si="490"/>
        <v>-</v>
      </c>
      <c r="ID159" s="168" t="str">
        <f t="shared" ca="1" si="490"/>
        <v>-</v>
      </c>
      <c r="IE159" s="168" t="str">
        <f t="shared" ca="1" si="490"/>
        <v>-</v>
      </c>
      <c r="IF159" s="168" t="str">
        <f t="shared" ca="1" si="490"/>
        <v>-</v>
      </c>
      <c r="IG159" s="168" t="str">
        <f t="shared" ca="1" si="490"/>
        <v>-</v>
      </c>
      <c r="IH159" s="168" t="str">
        <f t="shared" ca="1" si="490"/>
        <v>-</v>
      </c>
      <c r="II159" s="168" t="str">
        <f t="shared" ca="1" si="490"/>
        <v>-</v>
      </c>
      <c r="IJ159" s="168" t="str">
        <f t="shared" ca="1" si="490"/>
        <v>-</v>
      </c>
      <c r="IK159" s="168" t="str">
        <f t="shared" ca="1" si="490"/>
        <v>-</v>
      </c>
      <c r="IL159" s="168" t="str">
        <f t="shared" ca="1" si="490"/>
        <v>-</v>
      </c>
      <c r="IM159" s="168" t="str">
        <f t="shared" ca="1" si="490"/>
        <v>-</v>
      </c>
      <c r="IN159" s="168" t="str">
        <f t="shared" ca="1" si="490"/>
        <v>-</v>
      </c>
      <c r="IO159" s="168" t="str">
        <f t="shared" ca="1" si="490"/>
        <v>-</v>
      </c>
      <c r="IP159" s="168" t="str">
        <f t="shared" ref="IP159:IY184" ca="1" si="491">OFFSET(IP$5,$B159,0)</f>
        <v>-</v>
      </c>
      <c r="IQ159" s="168" t="str">
        <f t="shared" ca="1" si="491"/>
        <v>-</v>
      </c>
      <c r="IR159" s="168" t="str">
        <f t="shared" ca="1" si="491"/>
        <v>-</v>
      </c>
      <c r="IS159" s="168" t="str">
        <f t="shared" ca="1" si="491"/>
        <v>-</v>
      </c>
      <c r="IT159" s="168" t="str">
        <f t="shared" ca="1" si="491"/>
        <v>-</v>
      </c>
      <c r="IU159" s="168" t="str">
        <f t="shared" ca="1" si="491"/>
        <v>-</v>
      </c>
      <c r="IV159" s="168" t="str">
        <f t="shared" ca="1" si="491"/>
        <v>-</v>
      </c>
      <c r="IW159" s="168" t="str">
        <f t="shared" ca="1" si="491"/>
        <v>-</v>
      </c>
      <c r="IX159" s="168" t="str">
        <f t="shared" ca="1" si="491"/>
        <v>-</v>
      </c>
      <c r="IY159" s="168" t="str">
        <f t="shared" ca="1" si="491"/>
        <v>-</v>
      </c>
      <c r="IZ159" s="10"/>
      <c r="JA159" s="166">
        <f t="shared" ref="JA159:JA194" si="492">INDEX(i.interest_rate,$O159)</f>
        <v>4.4999999999999998E-2</v>
      </c>
      <c r="JB159" s="166">
        <f t="shared" ref="JB159:JB194" si="493">INDEX(i.opp_cost_capital,$P159)</f>
        <v>4.4999999999999998E-2</v>
      </c>
      <c r="JC159" s="168">
        <f t="shared" ref="JC159:KH173" ca="1" si="494">OFFSET(JC$5,$B159,0)</f>
        <v>1</v>
      </c>
      <c r="JD159" s="168">
        <f t="shared" ca="1" si="494"/>
        <v>0</v>
      </c>
      <c r="JE159" s="168">
        <f t="shared" ca="1" si="494"/>
        <v>1</v>
      </c>
      <c r="JF159" s="168">
        <f t="shared" ca="1" si="494"/>
        <v>1</v>
      </c>
      <c r="JG159" s="168">
        <f t="shared" ca="1" si="494"/>
        <v>0</v>
      </c>
      <c r="JH159" s="168">
        <f t="shared" ca="1" si="494"/>
        <v>70</v>
      </c>
      <c r="JI159" s="168">
        <f t="shared" ca="1" si="494"/>
        <v>50</v>
      </c>
      <c r="JJ159" s="168">
        <f t="shared" ca="1" si="494"/>
        <v>70</v>
      </c>
      <c r="JK159" s="168">
        <f t="shared" ca="1" si="494"/>
        <v>50</v>
      </c>
      <c r="JL159" s="166">
        <f t="shared" ref="JL159:JL194" si="495">INDEX(i.WoolPrices,$V159,JL$15)</f>
        <v>1</v>
      </c>
      <c r="JM159" s="166">
        <f t="shared" ref="JM159:JM194" si="496">INDEX(i.MeatPrices,$W159,JM$15)</f>
        <v>1</v>
      </c>
      <c r="JN159" s="166">
        <f t="shared" ref="JN159:JN194" si="497">INDEX(i.GrainPrices,$X159,JN$15)</f>
        <v>1</v>
      </c>
      <c r="JO159" s="166">
        <f t="shared" ref="JO159:JP194" si="498">INDEX(i.GrainPrices_k,$Y159,JO$15)</f>
        <v>1</v>
      </c>
      <c r="JP159" s="166">
        <f t="shared" si="498"/>
        <v>1</v>
      </c>
      <c r="JQ159" s="168">
        <f t="shared" ca="1" si="494"/>
        <v>1</v>
      </c>
      <c r="JR159" s="10"/>
      <c r="JS159" s="168">
        <f t="shared" ca="1" si="494"/>
        <v>1</v>
      </c>
      <c r="JT159" s="166">
        <f t="shared" ref="JT159:JT194" si="499">INDEX(i.pasture_prod,$T159)</f>
        <v>1</v>
      </c>
      <c r="JU159" s="168">
        <f t="shared" ca="1" si="494"/>
        <v>1</v>
      </c>
      <c r="JV159" s="168">
        <f t="shared" ca="1" si="494"/>
        <v>1</v>
      </c>
      <c r="JW159" s="168">
        <f t="shared" ca="1" si="494"/>
        <v>1</v>
      </c>
      <c r="JX159" s="168">
        <f t="shared" ca="1" si="494"/>
        <v>1</v>
      </c>
      <c r="JY159" s="168">
        <f t="shared" ca="1" si="494"/>
        <v>1</v>
      </c>
      <c r="JZ159" s="168">
        <f t="shared" ca="1" si="494"/>
        <v>1</v>
      </c>
      <c r="KA159" s="166">
        <f t="shared" ref="KA159:KA194" si="500">INDEX(i.pasture_prod,$T159)</f>
        <v>1</v>
      </c>
      <c r="KB159" s="166">
        <f t="shared" ref="KB159:KB194" si="501">INDEX(i.all_rot_yield,$S159)</f>
        <v>1</v>
      </c>
      <c r="KC159" s="166">
        <f t="shared" ref="KC159:KC194" si="502">INDEX(i.mach_option,$N159)</f>
        <v>1</v>
      </c>
      <c r="KD159" s="166" t="str">
        <f t="shared" ref="KD159:KD194" si="503">INDEX(overdraw,$M159)</f>
        <v>-</v>
      </c>
      <c r="KE159" s="166" t="str">
        <f t="shared" ref="KE159:KE194" si="504">INDEX(i.casual_ub,$Q159)</f>
        <v>-</v>
      </c>
      <c r="KF159" s="166" t="str">
        <f t="shared" ref="KF159:KF194" si="505">INDEX(i.seedharv_casual_ub,$Q159)</f>
        <v>-</v>
      </c>
      <c r="KG159" s="166" t="b">
        <f t="shared" ref="KG159:KG194" si="506">INDEX(i.cropgraze_inc,$R159)</f>
        <v>0</v>
      </c>
      <c r="KH159" s="168">
        <f t="shared" ca="1" si="494"/>
        <v>0</v>
      </c>
      <c r="KI159" s="27">
        <v>0</v>
      </c>
    </row>
    <row r="160" spans="1:295" s="148" customFormat="1" outlineLevel="1">
      <c r="A160" s="126">
        <f t="shared" si="13"/>
        <v>155</v>
      </c>
      <c r="B160" s="126">
        <f>$A$18</f>
        <v>13</v>
      </c>
      <c r="C160" s="148">
        <v>1000</v>
      </c>
      <c r="D160" s="148" t="s">
        <v>884</v>
      </c>
      <c r="E160" s="148" t="b">
        <v>0</v>
      </c>
      <c r="F160" s="148" t="b">
        <v>0</v>
      </c>
      <c r="G160" s="148" t="b">
        <f t="shared" ref="G160:G194" si="507">E160</f>
        <v>0</v>
      </c>
      <c r="H160" s="144">
        <f t="shared" ref="H160:Y175" ca="1" si="508">OFFSET(H160,-1,0)</f>
        <v>3</v>
      </c>
      <c r="I160" s="144">
        <f t="shared" ca="1" si="508"/>
        <v>1</v>
      </c>
      <c r="J160" s="144">
        <f t="shared" ca="1" si="508"/>
        <v>1</v>
      </c>
      <c r="K160" s="144">
        <f t="shared" ca="1" si="508"/>
        <v>1</v>
      </c>
      <c r="L160" s="144">
        <f t="shared" ca="1" si="508"/>
        <v>1</v>
      </c>
      <c r="M160" s="144">
        <f t="shared" ca="1" si="508"/>
        <v>1</v>
      </c>
      <c r="N160" s="144">
        <f t="shared" ca="1" si="508"/>
        <v>1</v>
      </c>
      <c r="O160" s="144">
        <f t="shared" ca="1" si="508"/>
        <v>1</v>
      </c>
      <c r="P160" s="144">
        <f t="shared" ca="1" si="508"/>
        <v>1</v>
      </c>
      <c r="Q160" s="144">
        <f t="shared" ca="1" si="508"/>
        <v>1</v>
      </c>
      <c r="R160" s="144">
        <f t="shared" ca="1" si="508"/>
        <v>2</v>
      </c>
      <c r="S160" s="144">
        <f t="shared" ca="1" si="508"/>
        <v>1</v>
      </c>
      <c r="T160" s="144">
        <f t="shared" ca="1" si="508"/>
        <v>1</v>
      </c>
      <c r="U160" s="144">
        <f t="shared" ca="1" si="508"/>
        <v>1</v>
      </c>
      <c r="V160" s="144">
        <f t="shared" ca="1" si="508"/>
        <v>1</v>
      </c>
      <c r="W160" s="144">
        <f t="shared" ca="1" si="508"/>
        <v>1</v>
      </c>
      <c r="X160" s="144">
        <f t="shared" ca="1" si="508"/>
        <v>1</v>
      </c>
      <c r="Y160" s="144">
        <f t="shared" ca="1" si="508"/>
        <v>1</v>
      </c>
      <c r="AA160" s="162" t="str" cm="1">
        <f t="array" aca="1" ref="AA160" ca="1">TEXT(LEFT(OFFSET(AA160,-1,0),5)+1,"00000")&amp;MID(OFFSET(AA160,-1,0),6,FIND(" ",OFFSET(AA160,-1,0),7)-5)
&amp;2130-FK160
&amp;INDEX(DataMaster!$B$10:$B$12,$I160)         &amp;IF($J160=1,""," Risk"&amp;INDEX(i.risk_aversion,$J160,1))    &amp;IF($K160=1,""," REV"&amp; INDEX(DataMaster!$B$54:$B$58,$K160))              &amp; IF($L160=1,""," Minroe"&amp;INDEX(minroe,$L160))              &amp;  IF($M160=1,""," Overdraw"&amp;INDEX(overdraw,$M160))
&amp; IF($N160=1,""," Mach"&amp;INDEX(i.mach_option,$N160))
&amp; IF($O160=1,""," Interest"&amp;INDEX(i.interest_rate,$O160))            &amp; IF($P160=1,""," Opp cost"&amp;INDEX(i.opp_cost_capital,$P160))           &amp; IF($Q160=1,""," Casual_ub"&amp;INDEX(i.casual_ub,$Q160))           &amp; IF($R160=1,""," Cropgraze"&amp;INDEX(i.cropgraze_inc,$R160))
&amp; IF($S160=1,""," Yield"&amp;INDEX(i.all_rot_yield,$S160))          &amp; IF($T160=1,""," Pasture"&amp;INDEX(i.pasture_prod,$T160))          &amp; IF($U160=1,""," Scan"&amp;INDEX(i.scan,$U160))
&amp; IF($JL160=1,""," WP"&amp;TEXT($JL160*100,"000p"))                &amp; IF($JM160=1,""," MP"&amp;TEXT($JM160*100,"000p"))                      &amp; IF($JN160=1,""," GP"&amp;TEXT($JN160*100,"000p"))          &amp; IF($JO160=1,""," Can"&amp;TEXT($JO160*100,"000p"))
&amp; " (F"&amp;3+IFERROR(1*$CH160,0)+IFERROR(1*$CI160,0)&amp;3-IFERROR(1*NOT($CK160),0)&amp;"N"&amp;$CP160&amp;$CQ160&amp;")"</f>
        <v>00001 Presentation_CropArea 426SE CropgrazeFALSE (F33N11)</v>
      </c>
      <c r="AB160" s="10" t="str">
        <f ca="1">IF(COUNTIF(AA$5:AA160,AA160)=1,"-","Dup")</f>
        <v>-</v>
      </c>
      <c r="AC160" s="10"/>
      <c r="AD160" s="168" t="str">
        <f t="shared" ca="1" si="472"/>
        <v>-</v>
      </c>
      <c r="AE160" s="167" t="b">
        <v>1</v>
      </c>
      <c r="AF160" s="167" t="b">
        <v>1</v>
      </c>
      <c r="AG160" s="168" t="str">
        <f t="shared" ca="1" si="472"/>
        <v>-</v>
      </c>
      <c r="AH160" s="168" t="str">
        <f t="shared" ca="1" si="472"/>
        <v>-</v>
      </c>
      <c r="AI160" s="168" t="b">
        <f t="shared" ca="1" si="472"/>
        <v>1</v>
      </c>
      <c r="AJ160" s="10"/>
      <c r="AK160" s="166" t="b">
        <f t="shared" ca="1" si="473"/>
        <v>1</v>
      </c>
      <c r="AL160" s="166" t="str">
        <f t="shared" ca="1" si="473"/>
        <v>-</v>
      </c>
      <c r="AM160" s="166" t="str">
        <f t="shared" ca="1" si="473"/>
        <v>-</v>
      </c>
      <c r="AN160" s="166" t="str">
        <f t="shared" ca="1" si="473"/>
        <v>-</v>
      </c>
      <c r="AO160" s="166" t="b">
        <f t="shared" ca="1" si="473"/>
        <v>0</v>
      </c>
      <c r="AP160" s="166" t="b">
        <f t="shared" ca="1" si="473"/>
        <v>0</v>
      </c>
      <c r="AQ160" s="166">
        <f t="shared" ca="1" si="474"/>
        <v>0</v>
      </c>
      <c r="AR160" s="166" t="b">
        <f t="shared" ca="1" si="475"/>
        <v>0</v>
      </c>
      <c r="AS160" s="166" t="b">
        <f t="shared" ca="1" si="475"/>
        <v>0</v>
      </c>
      <c r="AT160" s="166" t="str">
        <f t="shared" ca="1" si="475"/>
        <v>-</v>
      </c>
      <c r="AU160" s="166" t="str">
        <f t="shared" ca="1" si="475"/>
        <v>-</v>
      </c>
      <c r="AV160" s="166" t="str">
        <f t="shared" ca="1" si="475"/>
        <v>-</v>
      </c>
      <c r="AW160" s="10"/>
      <c r="AX160" s="166" t="b">
        <f t="shared" ca="1" si="476"/>
        <v>1</v>
      </c>
      <c r="AY160" s="168" t="b">
        <f t="shared" ca="1" si="477"/>
        <v>1</v>
      </c>
      <c r="AZ160" s="168" t="b">
        <f t="shared" ca="1" si="477"/>
        <v>1</v>
      </c>
      <c r="BA160" s="167">
        <f t="shared" ca="1" si="478"/>
        <v>3108</v>
      </c>
      <c r="BB160" s="168" t="str">
        <f t="shared" ca="1" si="479"/>
        <v>-</v>
      </c>
      <c r="BC160" s="168" t="str">
        <f t="shared" ca="1" si="479"/>
        <v>-</v>
      </c>
      <c r="BD160" s="168" t="str">
        <f t="shared" ca="1" si="479"/>
        <v>-</v>
      </c>
      <c r="BE160" s="168" t="str">
        <f t="shared" ca="1" si="479"/>
        <v>-</v>
      </c>
      <c r="BF160" s="168" t="str">
        <f t="shared" ca="1" si="479"/>
        <v>-</v>
      </c>
      <c r="BG160" s="168">
        <f t="shared" ca="1" si="479"/>
        <v>1</v>
      </c>
      <c r="BH160" s="168">
        <f t="shared" ca="1" si="479"/>
        <v>1</v>
      </c>
      <c r="BI160" s="168" t="str">
        <f t="shared" ca="1" si="479"/>
        <v>-</v>
      </c>
      <c r="BJ160" s="168" t="str">
        <f t="shared" ca="1" si="479"/>
        <v>-</v>
      </c>
      <c r="BK160" s="10"/>
      <c r="BL160" s="168" t="str">
        <f t="shared" ca="1" si="479"/>
        <v>-</v>
      </c>
      <c r="BM160" s="168" t="str">
        <f t="shared" ca="1" si="479"/>
        <v>-</v>
      </c>
      <c r="BN160" s="168" t="str">
        <f t="shared" ca="1" si="479"/>
        <v>-</v>
      </c>
      <c r="BO160" s="168" t="str">
        <f t="shared" ca="1" si="479"/>
        <v>-</v>
      </c>
      <c r="BP160" s="168" t="str">
        <f t="shared" ca="1" si="479"/>
        <v>-</v>
      </c>
      <c r="BQ160" s="168" t="str">
        <f t="shared" ca="1" si="479"/>
        <v>-</v>
      </c>
      <c r="BR160" s="168" t="str">
        <f t="shared" ca="1" si="479"/>
        <v>-</v>
      </c>
      <c r="BS160" s="168" t="str">
        <f t="shared" ca="1" si="479"/>
        <v>-</v>
      </c>
      <c r="BT160" s="168" t="str">
        <f t="shared" ca="1" si="479"/>
        <v>-</v>
      </c>
      <c r="BU160" s="168" t="str">
        <f t="shared" ca="1" si="479"/>
        <v>-</v>
      </c>
      <c r="BV160" s="168" t="str">
        <f t="shared" ca="1" si="479"/>
        <v>-</v>
      </c>
      <c r="BW160" s="166" t="str" cm="1">
        <f t="array" aca="1" ref="BW160" ca="1">INDEX(i.rev,$K160,BW$15)</f>
        <v>-</v>
      </c>
      <c r="BX160" s="166" t="str" cm="1">
        <f t="array" aca="1" ref="BX160" ca="1">INDEX(i.rev,$K160,BX$15)</f>
        <v>-</v>
      </c>
      <c r="BY160" s="166" t="str" cm="1">
        <f t="array" aca="1" ref="BY160" ca="1">INDEX(i.rev,$K160,BY$15)</f>
        <v>-</v>
      </c>
      <c r="BZ160" s="166" t="str" cm="1">
        <f t="array" aca="1" ref="BZ160" ca="1">INDEX(i.rev,$K160,BZ$15)</f>
        <v>-</v>
      </c>
      <c r="CA160" s="166" t="str" cm="1">
        <f t="array" aca="1" ref="CA160" ca="1">INDEX(i.rev,$K160,CA$15)</f>
        <v>-</v>
      </c>
      <c r="CB160" s="166" t="str" cm="1">
        <f t="array" aca="1" ref="CB160" ca="1">INDEX(i.rev,$K160,CB$15)</f>
        <v>-</v>
      </c>
      <c r="CC160" s="166" t="str" cm="1">
        <f t="array" aca="1" ref="CC160" ca="1">INDEX(i.rev,$K160,CC$15)</f>
        <v>-</v>
      </c>
      <c r="CD160" s="166" t="str" cm="1">
        <f t="array" aca="1" ref="CD160" ca="1">INDEX(i.rev,$K160,CD$15)</f>
        <v>-</v>
      </c>
      <c r="CE160" s="166" t="str" cm="1">
        <f t="array" aca="1" ref="CE160" ca="1">INDEX(i.rev,$K160,CE$15)</f>
        <v>-</v>
      </c>
      <c r="CF160" s="166" t="str" cm="1">
        <f t="array" aca="1" ref="CF160" ca="1">INDEX(i.rev,$K160,CF$15)</f>
        <v>-</v>
      </c>
      <c r="CG160" s="10"/>
      <c r="CH160" s="168" t="str">
        <f t="shared" ca="1" si="480"/>
        <v>-</v>
      </c>
      <c r="CI160" s="168" t="str">
        <f t="shared" ca="1" si="480"/>
        <v>-</v>
      </c>
      <c r="CJ160" s="168" t="str">
        <f t="shared" ca="1" si="480"/>
        <v>-</v>
      </c>
      <c r="CK160" s="168" t="str">
        <f t="shared" ca="1" si="480"/>
        <v>-</v>
      </c>
      <c r="CL160" s="168" t="str">
        <f t="shared" ca="1" si="480"/>
        <v>-</v>
      </c>
      <c r="CM160" s="168" t="str">
        <f t="shared" ca="1" si="480"/>
        <v>-</v>
      </c>
      <c r="CN160" s="168" t="str">
        <f t="shared" ca="1" si="480"/>
        <v>-</v>
      </c>
      <c r="CO160" s="168" t="str">
        <f t="shared" ca="1" si="480"/>
        <v>-</v>
      </c>
      <c r="CP160" s="168">
        <f t="shared" ca="1" si="480"/>
        <v>1</v>
      </c>
      <c r="CQ160" s="168">
        <f t="shared" ca="1" si="480"/>
        <v>1</v>
      </c>
      <c r="CR160" s="168">
        <f t="shared" ca="1" si="480"/>
        <v>0</v>
      </c>
      <c r="CS160" s="168" t="str">
        <f t="shared" ca="1" si="480"/>
        <v>-</v>
      </c>
      <c r="CT160" s="168" t="str">
        <f t="shared" ca="1" si="480"/>
        <v>-</v>
      </c>
      <c r="CU160" s="168" t="str">
        <f t="shared" ca="1" si="480"/>
        <v>-</v>
      </c>
      <c r="CV160" s="168" t="str">
        <f t="shared" ca="1" si="480"/>
        <v>-</v>
      </c>
      <c r="CW160" s="168" t="str">
        <f t="shared" ca="1" si="480"/>
        <v>-</v>
      </c>
      <c r="CX160" s="168" t="str">
        <f t="shared" ca="1" si="480"/>
        <v>-</v>
      </c>
      <c r="CY160" s="168" t="str">
        <f t="shared" ca="1" si="480"/>
        <v>-</v>
      </c>
      <c r="CZ160" s="168">
        <f t="shared" ca="1" si="480"/>
        <v>0</v>
      </c>
      <c r="DA160" s="168" t="str">
        <f t="shared" ca="1" si="480"/>
        <v>-</v>
      </c>
      <c r="DB160" s="168" t="str">
        <f t="shared" ca="1" si="480"/>
        <v>-</v>
      </c>
      <c r="DC160" s="168" t="str">
        <f t="shared" ca="1" si="480"/>
        <v>-</v>
      </c>
      <c r="DD160" s="168" t="str">
        <f t="shared" ca="1" si="480"/>
        <v>-</v>
      </c>
      <c r="DE160" s="168" t="str">
        <f t="shared" ca="1" si="480"/>
        <v>-</v>
      </c>
      <c r="DF160" s="168">
        <f t="shared" ca="1" si="480"/>
        <v>0</v>
      </c>
      <c r="DG160" s="168">
        <f t="shared" ca="1" si="480"/>
        <v>0</v>
      </c>
      <c r="DH160" s="168">
        <f t="shared" ca="1" si="480"/>
        <v>0</v>
      </c>
      <c r="DI160" s="168">
        <f t="shared" ca="1" si="480"/>
        <v>0</v>
      </c>
      <c r="DJ160" s="168">
        <f t="shared" ca="1" si="480"/>
        <v>0</v>
      </c>
      <c r="DK160" s="168">
        <f t="shared" ca="1" si="480"/>
        <v>0</v>
      </c>
      <c r="DL160" s="168">
        <f t="shared" ca="1" si="480"/>
        <v>0</v>
      </c>
      <c r="DM160" s="168" t="str">
        <f t="shared" ca="1" si="480"/>
        <v>-</v>
      </c>
      <c r="DN160" s="168" t="str">
        <f t="shared" ca="1" si="480"/>
        <v>-</v>
      </c>
      <c r="DO160" s="168" t="str">
        <f t="shared" ca="1" si="480"/>
        <v>-</v>
      </c>
      <c r="DP160" s="168" t="str">
        <f t="shared" ca="1" si="480"/>
        <v>-</v>
      </c>
      <c r="DQ160" s="168" t="str">
        <f t="shared" ca="1" si="480"/>
        <v>-</v>
      </c>
      <c r="DR160" s="168" t="str">
        <f t="shared" ca="1" si="480"/>
        <v>-</v>
      </c>
      <c r="DS160" s="168" t="str">
        <f t="shared" ca="1" si="480"/>
        <v>-</v>
      </c>
      <c r="DT160" s="168" t="str">
        <f t="shared" ca="1" si="480"/>
        <v>-</v>
      </c>
      <c r="DU160" s="168" t="str">
        <f t="shared" ca="1" si="480"/>
        <v>-</v>
      </c>
      <c r="DV160" s="168" t="str">
        <f t="shared" ca="1" si="480"/>
        <v>-</v>
      </c>
      <c r="DW160" s="168" t="str">
        <f t="shared" ca="1" si="480"/>
        <v>-</v>
      </c>
      <c r="DX160" s="10"/>
      <c r="DY160" s="168">
        <f t="shared" ca="1" si="480"/>
        <v>1</v>
      </c>
      <c r="DZ160" s="168" t="str">
        <f t="shared" ca="1" si="480"/>
        <v>-</v>
      </c>
      <c r="EA160" s="168" t="str">
        <f t="shared" ca="1" si="480"/>
        <v>-</v>
      </c>
      <c r="EB160" s="168" t="str">
        <f t="shared" ca="1" si="480"/>
        <v>-</v>
      </c>
      <c r="EC160" s="168" t="str">
        <f t="shared" ca="1" si="481"/>
        <v>-</v>
      </c>
      <c r="ED160" s="168" t="b">
        <f t="shared" ca="1" si="481"/>
        <v>0</v>
      </c>
      <c r="EE160" s="168" t="str">
        <f t="shared" ca="1" si="481"/>
        <v>-</v>
      </c>
      <c r="EF160" s="168">
        <f t="shared" ca="1" si="481"/>
        <v>0</v>
      </c>
      <c r="EG160" s="168" t="str">
        <f t="shared" ca="1" si="481"/>
        <v>-</v>
      </c>
      <c r="EH160" s="166" cm="1">
        <f t="array" aca="1" ref="EH160" ca="1">INDEX(i.rev,$K160,EH$15)</f>
        <v>1</v>
      </c>
      <c r="EI160" s="168">
        <f t="shared" ca="1" si="482"/>
        <v>0</v>
      </c>
      <c r="EJ160" s="168">
        <f t="shared" ca="1" si="482"/>
        <v>1</v>
      </c>
      <c r="EK160" s="168">
        <f t="shared" ca="1" si="482"/>
        <v>0</v>
      </c>
      <c r="EL160" s="168">
        <f t="shared" ca="1" si="482"/>
        <v>1</v>
      </c>
      <c r="EM160" s="168">
        <f t="shared" ca="1" si="482"/>
        <v>1</v>
      </c>
      <c r="EN160" s="168">
        <f t="shared" ca="1" si="482"/>
        <v>1</v>
      </c>
      <c r="EO160" s="168">
        <f t="shared" ca="1" si="482"/>
        <v>0</v>
      </c>
      <c r="EP160" s="168">
        <f t="shared" ca="1" si="482"/>
        <v>0</v>
      </c>
      <c r="EQ160" s="168">
        <f t="shared" ca="1" si="482"/>
        <v>0</v>
      </c>
      <c r="ER160" s="168">
        <f t="shared" ca="1" si="482"/>
        <v>0</v>
      </c>
      <c r="ES160" s="168">
        <f t="shared" ca="1" si="482"/>
        <v>0</v>
      </c>
      <c r="ET160" s="168">
        <f t="shared" ca="1" si="482"/>
        <v>0</v>
      </c>
      <c r="EU160" s="168">
        <f t="shared" ca="1" si="482"/>
        <v>0</v>
      </c>
      <c r="EV160" s="168">
        <f t="shared" ca="1" si="482"/>
        <v>0</v>
      </c>
      <c r="EW160" s="168">
        <f t="shared" ca="1" si="482"/>
        <v>0</v>
      </c>
      <c r="EX160" s="168">
        <f t="shared" ca="1" si="482"/>
        <v>0</v>
      </c>
      <c r="EY160" s="166" cm="1">
        <f t="array" aca="1" ref="EY160" ca="1">INDEX(i.rev,$K160,EY$15)</f>
        <v>0</v>
      </c>
      <c r="EZ160" s="168">
        <f t="shared" ca="1" si="483"/>
        <v>0</v>
      </c>
      <c r="FA160" s="166" cm="1">
        <f t="array" aca="1" ref="FA160" ca="1">INDEX(i.rev,$K160,FA$15)</f>
        <v>1</v>
      </c>
      <c r="FB160" s="168">
        <f t="shared" ca="1" si="484"/>
        <v>0</v>
      </c>
      <c r="FC160" s="168">
        <f t="shared" ca="1" si="484"/>
        <v>0</v>
      </c>
      <c r="FD160" s="168">
        <f t="shared" ca="1" si="484"/>
        <v>0</v>
      </c>
      <c r="FE160" s="168">
        <f t="shared" ca="1" si="484"/>
        <v>0</v>
      </c>
      <c r="FF160" s="168">
        <f t="shared" ca="1" si="484"/>
        <v>0</v>
      </c>
      <c r="FG160" s="168">
        <f t="shared" ca="1" si="484"/>
        <v>0</v>
      </c>
      <c r="FH160" s="168">
        <f t="shared" ca="1" si="484"/>
        <v>0</v>
      </c>
      <c r="FI160" s="10">
        <v>0.8</v>
      </c>
      <c r="FJ160" s="166" t="b">
        <f t="shared" ref="FJ160:FJ167" si="509">FK160&gt;0</f>
        <v>1</v>
      </c>
      <c r="FK160" s="192">
        <f>$FK$158*FI160</f>
        <v>1704</v>
      </c>
      <c r="FL160" s="168" t="str">
        <f t="shared" ca="1" si="485"/>
        <v>-</v>
      </c>
      <c r="FM160" s="168" t="str">
        <f t="shared" ca="1" si="485"/>
        <v>-</v>
      </c>
      <c r="FN160" s="168" t="str">
        <f t="shared" ca="1" si="485"/>
        <v>-</v>
      </c>
      <c r="FO160" s="166" t="b">
        <f t="shared" ca="1" si="486"/>
        <v>0</v>
      </c>
      <c r="FP160" s="166" t="b">
        <f t="shared" ca="1" si="486"/>
        <v>0</v>
      </c>
      <c r="FQ160" s="166" t="b">
        <f t="shared" ca="1" si="486"/>
        <v>1</v>
      </c>
      <c r="FR160" s="168">
        <f t="shared" ca="1" si="484"/>
        <v>0</v>
      </c>
      <c r="FS160" s="166">
        <f t="shared" ca="1" si="487"/>
        <v>1</v>
      </c>
      <c r="FT160" s="166">
        <f t="shared" ca="1" si="487"/>
        <v>1</v>
      </c>
      <c r="FU160" s="168" t="str">
        <f t="shared" ca="1" si="484"/>
        <v>-</v>
      </c>
      <c r="FV160" s="168" t="str">
        <f t="shared" ca="1" si="484"/>
        <v>-</v>
      </c>
      <c r="FW160" s="168" t="str">
        <f t="shared" ca="1" si="484"/>
        <v>-</v>
      </c>
      <c r="FX160" s="168" t="str">
        <f t="shared" ca="1" si="484"/>
        <v>-</v>
      </c>
      <c r="FY160" s="168" t="str">
        <f t="shared" ca="1" si="484"/>
        <v>-</v>
      </c>
      <c r="FZ160" s="168" t="str">
        <f t="shared" ca="1" si="484"/>
        <v>-</v>
      </c>
      <c r="GA160" s="168" t="str">
        <f t="shared" ca="1" si="484"/>
        <v>-</v>
      </c>
      <c r="GB160" s="168" t="str">
        <f t="shared" ca="1" si="484"/>
        <v>-</v>
      </c>
      <c r="GC160" s="168" t="str">
        <f t="shared" ca="1" si="484"/>
        <v>-</v>
      </c>
      <c r="GD160" s="168" t="b">
        <f t="shared" ca="1" si="484"/>
        <v>1</v>
      </c>
      <c r="GE160" s="168" t="str">
        <f t="shared" ca="1" si="484"/>
        <v>-</v>
      </c>
      <c r="GF160" s="168" t="str">
        <f t="shared" ca="1" si="484"/>
        <v>-</v>
      </c>
      <c r="GG160" s="168" t="str">
        <f ca="1">OFFSET(GG$5,$B160,0)</f>
        <v>-</v>
      </c>
      <c r="GH160" s="168" t="str">
        <f t="shared" ca="1" si="488"/>
        <v>-</v>
      </c>
      <c r="GI160" s="168" t="str">
        <f ca="1">OFFSET(GI$5,$B160,0)</f>
        <v>-</v>
      </c>
      <c r="GJ160" s="168" t="str">
        <f t="shared" ca="1" si="489"/>
        <v>-</v>
      </c>
      <c r="GK160" s="168" t="str">
        <f t="shared" ca="1" si="489"/>
        <v>-</v>
      </c>
      <c r="GL160" s="168" t="str">
        <f t="shared" ca="1" si="489"/>
        <v>-</v>
      </c>
      <c r="GM160" s="168" t="str">
        <f t="shared" ca="1" si="489"/>
        <v>-</v>
      </c>
      <c r="GN160" s="168" t="str">
        <f t="shared" ca="1" si="489"/>
        <v>-</v>
      </c>
      <c r="GO160" s="168" t="str">
        <f t="shared" ca="1" si="489"/>
        <v>-</v>
      </c>
      <c r="GP160" s="168" t="str">
        <f t="shared" ca="1" si="489"/>
        <v>-</v>
      </c>
      <c r="GQ160" s="168" t="str">
        <f t="shared" ca="1" si="489"/>
        <v>-</v>
      </c>
      <c r="GR160" s="168" t="str">
        <f t="shared" ca="1" si="489"/>
        <v>-</v>
      </c>
      <c r="GS160" s="168">
        <f t="shared" ca="1" si="489"/>
        <v>500</v>
      </c>
      <c r="GT160" s="168">
        <f t="shared" ca="1" si="489"/>
        <v>500</v>
      </c>
      <c r="GU160" s="168" t="str">
        <f t="shared" ca="1" si="489"/>
        <v>-</v>
      </c>
      <c r="GV160" s="168" t="str">
        <f t="shared" ca="1" si="489"/>
        <v>-</v>
      </c>
      <c r="GW160" s="168" t="str">
        <f t="shared" ca="1" si="489"/>
        <v>-</v>
      </c>
      <c r="GX160" s="168" t="str">
        <f t="shared" ca="1" si="489"/>
        <v>-</v>
      </c>
      <c r="GY160" s="168" t="str">
        <f t="shared" ca="1" si="489"/>
        <v>-</v>
      </c>
      <c r="GZ160" s="168" t="str">
        <f t="shared" ca="1" si="490"/>
        <v>-</v>
      </c>
      <c r="HA160" s="168" t="str">
        <f t="shared" ca="1" si="490"/>
        <v>-</v>
      </c>
      <c r="HB160" s="168" t="str">
        <f t="shared" ca="1" si="490"/>
        <v>-</v>
      </c>
      <c r="HC160" s="168" t="str">
        <f t="shared" ca="1" si="490"/>
        <v>-</v>
      </c>
      <c r="HD160" s="168" t="str">
        <f t="shared" ca="1" si="490"/>
        <v>-</v>
      </c>
      <c r="HE160" s="168" t="str">
        <f t="shared" ca="1" si="490"/>
        <v>-</v>
      </c>
      <c r="HF160" s="168" t="str">
        <f t="shared" ca="1" si="490"/>
        <v>-</v>
      </c>
      <c r="HG160" s="168" t="str">
        <f t="shared" ca="1" si="490"/>
        <v>-</v>
      </c>
      <c r="HH160" s="168" t="str">
        <f t="shared" ca="1" si="490"/>
        <v>-</v>
      </c>
      <c r="HI160" s="168" t="str">
        <f t="shared" ca="1" si="490"/>
        <v>-</v>
      </c>
      <c r="HJ160" s="168" t="str">
        <f t="shared" ca="1" si="490"/>
        <v>-</v>
      </c>
      <c r="HK160" s="168" t="str">
        <f t="shared" ca="1" si="490"/>
        <v>-</v>
      </c>
      <c r="HL160" s="168" t="str">
        <f t="shared" ca="1" si="490"/>
        <v>-</v>
      </c>
      <c r="HM160" s="168" t="str">
        <f t="shared" ca="1" si="490"/>
        <v>-</v>
      </c>
      <c r="HN160" s="168" t="str">
        <f t="shared" ca="1" si="490"/>
        <v>-</v>
      </c>
      <c r="HO160" s="168" t="str">
        <f t="shared" ca="1" si="490"/>
        <v>-</v>
      </c>
      <c r="HP160" s="168" t="str">
        <f t="shared" ca="1" si="490"/>
        <v>-</v>
      </c>
      <c r="HQ160" s="168" t="str">
        <f t="shared" ca="1" si="490"/>
        <v>-</v>
      </c>
      <c r="HR160" s="168" t="str">
        <f t="shared" ca="1" si="490"/>
        <v>-</v>
      </c>
      <c r="HS160" s="168" t="str">
        <f t="shared" ca="1" si="490"/>
        <v>-</v>
      </c>
      <c r="HT160" s="168" t="str">
        <f t="shared" ca="1" si="490"/>
        <v>-</v>
      </c>
      <c r="HU160" s="168" t="str">
        <f t="shared" ca="1" si="490"/>
        <v>-</v>
      </c>
      <c r="HV160" s="168" t="str">
        <f t="shared" ca="1" si="490"/>
        <v>-</v>
      </c>
      <c r="HW160" s="168" t="str">
        <f t="shared" ca="1" si="490"/>
        <v>-</v>
      </c>
      <c r="HX160" s="168" t="str">
        <f t="shared" ca="1" si="490"/>
        <v>-</v>
      </c>
      <c r="HY160" s="168" t="str">
        <f t="shared" ca="1" si="490"/>
        <v>-</v>
      </c>
      <c r="HZ160" s="168" t="str">
        <f t="shared" ca="1" si="490"/>
        <v>-</v>
      </c>
      <c r="IA160" s="168" t="str">
        <f t="shared" ca="1" si="490"/>
        <v>-</v>
      </c>
      <c r="IB160" s="168" t="str">
        <f t="shared" ca="1" si="490"/>
        <v>-</v>
      </c>
      <c r="IC160" s="168" t="str">
        <f t="shared" ca="1" si="490"/>
        <v>-</v>
      </c>
      <c r="ID160" s="168" t="str">
        <f t="shared" ca="1" si="490"/>
        <v>-</v>
      </c>
      <c r="IE160" s="168" t="str">
        <f t="shared" ca="1" si="490"/>
        <v>-</v>
      </c>
      <c r="IF160" s="168" t="str">
        <f t="shared" ca="1" si="490"/>
        <v>-</v>
      </c>
      <c r="IG160" s="168" t="str">
        <f t="shared" ca="1" si="490"/>
        <v>-</v>
      </c>
      <c r="IH160" s="168" t="str">
        <f t="shared" ca="1" si="490"/>
        <v>-</v>
      </c>
      <c r="II160" s="168" t="str">
        <f t="shared" ca="1" si="490"/>
        <v>-</v>
      </c>
      <c r="IJ160" s="168" t="str">
        <f t="shared" ca="1" si="490"/>
        <v>-</v>
      </c>
      <c r="IK160" s="168" t="str">
        <f t="shared" ca="1" si="490"/>
        <v>-</v>
      </c>
      <c r="IL160" s="168" t="str">
        <f t="shared" ca="1" si="490"/>
        <v>-</v>
      </c>
      <c r="IM160" s="168" t="str">
        <f t="shared" ca="1" si="490"/>
        <v>-</v>
      </c>
      <c r="IN160" s="168" t="str">
        <f t="shared" ca="1" si="490"/>
        <v>-</v>
      </c>
      <c r="IO160" s="168" t="str">
        <f t="shared" ca="1" si="490"/>
        <v>-</v>
      </c>
      <c r="IP160" s="168" t="str">
        <f t="shared" ca="1" si="491"/>
        <v>-</v>
      </c>
      <c r="IQ160" s="168" t="str">
        <f t="shared" ca="1" si="491"/>
        <v>-</v>
      </c>
      <c r="IR160" s="168" t="str">
        <f t="shared" ca="1" si="491"/>
        <v>-</v>
      </c>
      <c r="IS160" s="168" t="str">
        <f t="shared" ca="1" si="491"/>
        <v>-</v>
      </c>
      <c r="IT160" s="168" t="str">
        <f t="shared" ca="1" si="491"/>
        <v>-</v>
      </c>
      <c r="IU160" s="168" t="str">
        <f t="shared" ca="1" si="491"/>
        <v>-</v>
      </c>
      <c r="IV160" s="168" t="str">
        <f t="shared" ca="1" si="491"/>
        <v>-</v>
      </c>
      <c r="IW160" s="168" t="str">
        <f t="shared" ca="1" si="491"/>
        <v>-</v>
      </c>
      <c r="IX160" s="168" t="str">
        <f t="shared" ca="1" si="491"/>
        <v>-</v>
      </c>
      <c r="IY160" s="168" t="str">
        <f t="shared" ca="1" si="491"/>
        <v>-</v>
      </c>
      <c r="IZ160" s="10"/>
      <c r="JA160" s="166">
        <f t="shared" ca="1" si="492"/>
        <v>4.4999999999999998E-2</v>
      </c>
      <c r="JB160" s="166">
        <f t="shared" ca="1" si="493"/>
        <v>4.4999999999999998E-2</v>
      </c>
      <c r="JC160" s="168">
        <f t="shared" ca="1" si="494"/>
        <v>1</v>
      </c>
      <c r="JD160" s="168">
        <f t="shared" ca="1" si="494"/>
        <v>0</v>
      </c>
      <c r="JE160" s="168">
        <f t="shared" ca="1" si="494"/>
        <v>1</v>
      </c>
      <c r="JF160" s="168">
        <f t="shared" ca="1" si="494"/>
        <v>1</v>
      </c>
      <c r="JG160" s="168">
        <f t="shared" ca="1" si="494"/>
        <v>0</v>
      </c>
      <c r="JH160" s="168">
        <f t="shared" ca="1" si="494"/>
        <v>70</v>
      </c>
      <c r="JI160" s="168">
        <f t="shared" ca="1" si="494"/>
        <v>50</v>
      </c>
      <c r="JJ160" s="168">
        <f t="shared" ca="1" si="494"/>
        <v>70</v>
      </c>
      <c r="JK160" s="168">
        <f t="shared" ca="1" si="494"/>
        <v>50</v>
      </c>
      <c r="JL160" s="166">
        <f t="shared" ca="1" si="495"/>
        <v>1</v>
      </c>
      <c r="JM160" s="166">
        <f t="shared" ca="1" si="496"/>
        <v>1</v>
      </c>
      <c r="JN160" s="166">
        <f t="shared" ca="1" si="497"/>
        <v>1</v>
      </c>
      <c r="JO160" s="166">
        <f t="shared" ca="1" si="498"/>
        <v>1</v>
      </c>
      <c r="JP160" s="166">
        <f t="shared" ca="1" si="498"/>
        <v>1</v>
      </c>
      <c r="JQ160" s="168">
        <f t="shared" ca="1" si="494"/>
        <v>1</v>
      </c>
      <c r="JR160" s="10"/>
      <c r="JS160" s="168">
        <f t="shared" ca="1" si="494"/>
        <v>1</v>
      </c>
      <c r="JT160" s="166">
        <f t="shared" ca="1" si="499"/>
        <v>1</v>
      </c>
      <c r="JU160" s="168">
        <f t="shared" ca="1" si="494"/>
        <v>1</v>
      </c>
      <c r="JV160" s="168">
        <f t="shared" ca="1" si="494"/>
        <v>1</v>
      </c>
      <c r="JW160" s="168">
        <f t="shared" ca="1" si="494"/>
        <v>1</v>
      </c>
      <c r="JX160" s="168">
        <f t="shared" ca="1" si="494"/>
        <v>1</v>
      </c>
      <c r="JY160" s="168">
        <f t="shared" ca="1" si="494"/>
        <v>1</v>
      </c>
      <c r="JZ160" s="168">
        <f t="shared" ca="1" si="494"/>
        <v>1</v>
      </c>
      <c r="KA160" s="166">
        <f t="shared" ca="1" si="500"/>
        <v>1</v>
      </c>
      <c r="KB160" s="166">
        <f t="shared" ca="1" si="501"/>
        <v>1</v>
      </c>
      <c r="KC160" s="166">
        <f t="shared" ca="1" si="502"/>
        <v>1</v>
      </c>
      <c r="KD160" s="166" t="str">
        <f t="shared" ca="1" si="503"/>
        <v>-</v>
      </c>
      <c r="KE160" s="166" t="str">
        <f t="shared" ca="1" si="504"/>
        <v>-</v>
      </c>
      <c r="KF160" s="166" t="str">
        <f t="shared" ca="1" si="505"/>
        <v>-</v>
      </c>
      <c r="KG160" s="166" t="b">
        <f t="shared" ca="1" si="506"/>
        <v>0</v>
      </c>
      <c r="KH160" s="168">
        <f t="shared" ca="1" si="494"/>
        <v>0</v>
      </c>
      <c r="KI160" s="27">
        <v>0</v>
      </c>
    </row>
    <row r="161" spans="1:295" s="148" customFormat="1" outlineLevel="1">
      <c r="A161" s="126">
        <f t="shared" si="13"/>
        <v>156</v>
      </c>
      <c r="B161" s="126">
        <f t="shared" ref="B161:B166" si="510">$A$18</f>
        <v>13</v>
      </c>
      <c r="C161" s="148">
        <v>1000</v>
      </c>
      <c r="D161" s="148" t="s">
        <v>884</v>
      </c>
      <c r="E161" s="148" t="b">
        <v>0</v>
      </c>
      <c r="F161" s="148" t="b">
        <v>0</v>
      </c>
      <c r="G161" s="148" t="b">
        <f t="shared" si="507"/>
        <v>0</v>
      </c>
      <c r="H161" s="144">
        <f t="shared" ca="1" si="508"/>
        <v>3</v>
      </c>
      <c r="I161" s="144">
        <f t="shared" ca="1" si="508"/>
        <v>1</v>
      </c>
      <c r="J161" s="144">
        <f t="shared" ca="1" si="508"/>
        <v>1</v>
      </c>
      <c r="K161" s="144">
        <f t="shared" ca="1" si="508"/>
        <v>1</v>
      </c>
      <c r="L161" s="144">
        <f t="shared" ca="1" si="508"/>
        <v>1</v>
      </c>
      <c r="M161" s="144">
        <f t="shared" ca="1" si="508"/>
        <v>1</v>
      </c>
      <c r="N161" s="144">
        <f t="shared" ca="1" si="508"/>
        <v>1</v>
      </c>
      <c r="O161" s="144">
        <f t="shared" ca="1" si="508"/>
        <v>1</v>
      </c>
      <c r="P161" s="144">
        <f t="shared" ca="1" si="508"/>
        <v>1</v>
      </c>
      <c r="Q161" s="144">
        <f t="shared" ca="1" si="508"/>
        <v>1</v>
      </c>
      <c r="R161" s="144">
        <f t="shared" ca="1" si="508"/>
        <v>2</v>
      </c>
      <c r="S161" s="144">
        <f t="shared" ca="1" si="508"/>
        <v>1</v>
      </c>
      <c r="T161" s="144">
        <f t="shared" ca="1" si="508"/>
        <v>1</v>
      </c>
      <c r="U161" s="144">
        <f t="shared" ca="1" si="508"/>
        <v>1</v>
      </c>
      <c r="V161" s="144">
        <f t="shared" ca="1" si="508"/>
        <v>1</v>
      </c>
      <c r="W161" s="144">
        <f t="shared" ca="1" si="508"/>
        <v>1</v>
      </c>
      <c r="X161" s="144">
        <f t="shared" ca="1" si="508"/>
        <v>1</v>
      </c>
      <c r="Y161" s="144">
        <f t="shared" ca="1" si="508"/>
        <v>1</v>
      </c>
      <c r="AA161" s="162" t="str" cm="1">
        <f t="array" aca="1" ref="AA161" ca="1">TEXT(LEFT(OFFSET(AA161,-1,0),5)+1,"00000")&amp;MID(OFFSET(AA161,-1,0),6,FIND(" ",OFFSET(AA161,-1,0),7)-5)
&amp;2130-FK161
&amp;INDEX(DataMaster!$B$10:$B$12,$I161)         &amp;IF($J161=1,""," Risk"&amp;INDEX(i.risk_aversion,$J161,1))    &amp;IF($K161=1,""," REV"&amp; INDEX(DataMaster!$B$54:$B$58,$K161))              &amp; IF($L161=1,""," Minroe"&amp;INDEX(minroe,$L161))              &amp;  IF($M161=1,""," Overdraw"&amp;INDEX(overdraw,$M161))
&amp; IF($N161=1,""," Mach"&amp;INDEX(i.mach_option,$N161))
&amp; IF($O161=1,""," Interest"&amp;INDEX(i.interest_rate,$O161))            &amp; IF($P161=1,""," Opp cost"&amp;INDEX(i.opp_cost_capital,$P161))           &amp; IF($Q161=1,""," Casual_ub"&amp;INDEX(i.casual_ub,$Q161))           &amp; IF($R161=1,""," Cropgraze"&amp;INDEX(i.cropgraze_inc,$R161))
&amp; IF($S161=1,""," Yield"&amp;INDEX(i.all_rot_yield,$S161))          &amp; IF($T161=1,""," Pasture"&amp;INDEX(i.pasture_prod,$T161))          &amp; IF($U161=1,""," Scan"&amp;INDEX(i.scan,$U161))
&amp; IF($JL161=1,""," WP"&amp;TEXT($JL161*100,"000p"))                &amp; IF($JM161=1,""," MP"&amp;TEXT($JM161*100,"000p"))                      &amp; IF($JN161=1,""," GP"&amp;TEXT($JN161*100,"000p"))          &amp; IF($JO161=1,""," Can"&amp;TEXT($JO161*100,"000p"))
&amp; " (F"&amp;3+IFERROR(1*$CH161,0)+IFERROR(1*$CI161,0)&amp;3-IFERROR(1*NOT($CK161),0)&amp;"N"&amp;$CP161&amp;$CQ161&amp;")"</f>
        <v>00002 Presentation_CropArea 639SE CropgrazeFALSE (F33N11)</v>
      </c>
      <c r="AB161" s="10" t="str">
        <f ca="1">IF(COUNTIF(AA$5:AA161,AA161)=1,"-","Dup")</f>
        <v>-</v>
      </c>
      <c r="AC161" s="10"/>
      <c r="AD161" s="168" t="str">
        <f t="shared" ca="1" si="472"/>
        <v>-</v>
      </c>
      <c r="AE161" s="167" t="b">
        <v>1</v>
      </c>
      <c r="AF161" s="167" t="b">
        <v>1</v>
      </c>
      <c r="AG161" s="168" t="str">
        <f t="shared" ca="1" si="472"/>
        <v>-</v>
      </c>
      <c r="AH161" s="168" t="str">
        <f t="shared" ca="1" si="472"/>
        <v>-</v>
      </c>
      <c r="AI161" s="168" t="b">
        <f t="shared" ca="1" si="472"/>
        <v>1</v>
      </c>
      <c r="AJ161" s="10"/>
      <c r="AK161" s="166" t="b">
        <f t="shared" ca="1" si="473"/>
        <v>1</v>
      </c>
      <c r="AL161" s="166" t="str">
        <f t="shared" ca="1" si="473"/>
        <v>-</v>
      </c>
      <c r="AM161" s="166" t="str">
        <f t="shared" ca="1" si="473"/>
        <v>-</v>
      </c>
      <c r="AN161" s="166" t="str">
        <f t="shared" ca="1" si="473"/>
        <v>-</v>
      </c>
      <c r="AO161" s="166" t="b">
        <f t="shared" ca="1" si="473"/>
        <v>0</v>
      </c>
      <c r="AP161" s="166" t="b">
        <f t="shared" ca="1" si="473"/>
        <v>0</v>
      </c>
      <c r="AQ161" s="166">
        <f t="shared" ca="1" si="474"/>
        <v>0</v>
      </c>
      <c r="AR161" s="166" t="b">
        <f t="shared" ca="1" si="475"/>
        <v>0</v>
      </c>
      <c r="AS161" s="166" t="b">
        <f t="shared" ca="1" si="475"/>
        <v>0</v>
      </c>
      <c r="AT161" s="166" t="str">
        <f t="shared" ca="1" si="475"/>
        <v>-</v>
      </c>
      <c r="AU161" s="166" t="str">
        <f t="shared" ca="1" si="475"/>
        <v>-</v>
      </c>
      <c r="AV161" s="166" t="str">
        <f t="shared" ca="1" si="475"/>
        <v>-</v>
      </c>
      <c r="AW161" s="10"/>
      <c r="AX161" s="166" t="b">
        <f t="shared" ca="1" si="476"/>
        <v>1</v>
      </c>
      <c r="AY161" s="168" t="b">
        <f t="shared" ca="1" si="477"/>
        <v>1</v>
      </c>
      <c r="AZ161" s="168" t="b">
        <f t="shared" ca="1" si="477"/>
        <v>1</v>
      </c>
      <c r="BA161" s="167">
        <f t="shared" ca="1" si="478"/>
        <v>3108</v>
      </c>
      <c r="BB161" s="168" t="str">
        <f t="shared" ca="1" si="479"/>
        <v>-</v>
      </c>
      <c r="BC161" s="168" t="str">
        <f t="shared" ca="1" si="479"/>
        <v>-</v>
      </c>
      <c r="BD161" s="168" t="str">
        <f t="shared" ca="1" si="479"/>
        <v>-</v>
      </c>
      <c r="BE161" s="168" t="str">
        <f t="shared" ca="1" si="479"/>
        <v>-</v>
      </c>
      <c r="BF161" s="168" t="str">
        <f t="shared" ca="1" si="479"/>
        <v>-</v>
      </c>
      <c r="BG161" s="168">
        <f t="shared" ca="1" si="479"/>
        <v>1</v>
      </c>
      <c r="BH161" s="168">
        <f t="shared" ca="1" si="479"/>
        <v>1</v>
      </c>
      <c r="BI161" s="168" t="str">
        <f t="shared" ca="1" si="479"/>
        <v>-</v>
      </c>
      <c r="BJ161" s="168" t="str">
        <f t="shared" ca="1" si="479"/>
        <v>-</v>
      </c>
      <c r="BK161" s="10"/>
      <c r="BL161" s="168" t="str">
        <f t="shared" ca="1" si="479"/>
        <v>-</v>
      </c>
      <c r="BM161" s="168" t="str">
        <f t="shared" ca="1" si="479"/>
        <v>-</v>
      </c>
      <c r="BN161" s="168" t="str">
        <f t="shared" ca="1" si="479"/>
        <v>-</v>
      </c>
      <c r="BO161" s="168" t="str">
        <f t="shared" ca="1" si="479"/>
        <v>-</v>
      </c>
      <c r="BP161" s="168" t="str">
        <f t="shared" ca="1" si="479"/>
        <v>-</v>
      </c>
      <c r="BQ161" s="168" t="str">
        <f t="shared" ca="1" si="479"/>
        <v>-</v>
      </c>
      <c r="BR161" s="168" t="str">
        <f t="shared" ca="1" si="479"/>
        <v>-</v>
      </c>
      <c r="BS161" s="168" t="str">
        <f t="shared" ca="1" si="479"/>
        <v>-</v>
      </c>
      <c r="BT161" s="168" t="str">
        <f t="shared" ca="1" si="479"/>
        <v>-</v>
      </c>
      <c r="BU161" s="168" t="str">
        <f t="shared" ca="1" si="479"/>
        <v>-</v>
      </c>
      <c r="BV161" s="168" t="str">
        <f t="shared" ca="1" si="479"/>
        <v>-</v>
      </c>
      <c r="BW161" s="166" t="str" cm="1">
        <f t="array" aca="1" ref="BW161" ca="1">INDEX(i.rev,$K161,BW$15)</f>
        <v>-</v>
      </c>
      <c r="BX161" s="166" t="str" cm="1">
        <f t="array" aca="1" ref="BX161" ca="1">INDEX(i.rev,$K161,BX$15)</f>
        <v>-</v>
      </c>
      <c r="BY161" s="166" t="str" cm="1">
        <f t="array" aca="1" ref="BY161" ca="1">INDEX(i.rev,$K161,BY$15)</f>
        <v>-</v>
      </c>
      <c r="BZ161" s="166" t="str" cm="1">
        <f t="array" aca="1" ref="BZ161" ca="1">INDEX(i.rev,$K161,BZ$15)</f>
        <v>-</v>
      </c>
      <c r="CA161" s="166" t="str" cm="1">
        <f t="array" aca="1" ref="CA161" ca="1">INDEX(i.rev,$K161,CA$15)</f>
        <v>-</v>
      </c>
      <c r="CB161" s="166" t="str" cm="1">
        <f t="array" aca="1" ref="CB161" ca="1">INDEX(i.rev,$K161,CB$15)</f>
        <v>-</v>
      </c>
      <c r="CC161" s="166" t="str" cm="1">
        <f t="array" aca="1" ref="CC161" ca="1">INDEX(i.rev,$K161,CC$15)</f>
        <v>-</v>
      </c>
      <c r="CD161" s="166" t="str" cm="1">
        <f t="array" aca="1" ref="CD161" ca="1">INDEX(i.rev,$K161,CD$15)</f>
        <v>-</v>
      </c>
      <c r="CE161" s="166" t="str" cm="1">
        <f t="array" aca="1" ref="CE161" ca="1">INDEX(i.rev,$K161,CE$15)</f>
        <v>-</v>
      </c>
      <c r="CF161" s="166" t="str" cm="1">
        <f t="array" aca="1" ref="CF161" ca="1">INDEX(i.rev,$K161,CF$15)</f>
        <v>-</v>
      </c>
      <c r="CG161" s="10"/>
      <c r="CH161" s="168" t="str">
        <f t="shared" ca="1" si="480"/>
        <v>-</v>
      </c>
      <c r="CI161" s="168" t="str">
        <f t="shared" ca="1" si="480"/>
        <v>-</v>
      </c>
      <c r="CJ161" s="168" t="str">
        <f t="shared" ca="1" si="480"/>
        <v>-</v>
      </c>
      <c r="CK161" s="168" t="str">
        <f t="shared" ca="1" si="480"/>
        <v>-</v>
      </c>
      <c r="CL161" s="168" t="str">
        <f t="shared" ca="1" si="480"/>
        <v>-</v>
      </c>
      <c r="CM161" s="168" t="str">
        <f t="shared" ca="1" si="480"/>
        <v>-</v>
      </c>
      <c r="CN161" s="168" t="str">
        <f t="shared" ca="1" si="480"/>
        <v>-</v>
      </c>
      <c r="CO161" s="168" t="str">
        <f t="shared" ca="1" si="480"/>
        <v>-</v>
      </c>
      <c r="CP161" s="168">
        <f t="shared" ca="1" si="480"/>
        <v>1</v>
      </c>
      <c r="CQ161" s="168">
        <f t="shared" ca="1" si="480"/>
        <v>1</v>
      </c>
      <c r="CR161" s="168">
        <f t="shared" ca="1" si="480"/>
        <v>0</v>
      </c>
      <c r="CS161" s="168" t="str">
        <f t="shared" ca="1" si="480"/>
        <v>-</v>
      </c>
      <c r="CT161" s="168" t="str">
        <f t="shared" ca="1" si="480"/>
        <v>-</v>
      </c>
      <c r="CU161" s="168" t="str">
        <f t="shared" ca="1" si="480"/>
        <v>-</v>
      </c>
      <c r="CV161" s="168" t="str">
        <f t="shared" ca="1" si="480"/>
        <v>-</v>
      </c>
      <c r="CW161" s="168" t="str">
        <f t="shared" ca="1" si="480"/>
        <v>-</v>
      </c>
      <c r="CX161" s="168" t="str">
        <f t="shared" ca="1" si="480"/>
        <v>-</v>
      </c>
      <c r="CY161" s="168" t="str">
        <f t="shared" ca="1" si="480"/>
        <v>-</v>
      </c>
      <c r="CZ161" s="168">
        <f t="shared" ca="1" si="480"/>
        <v>0</v>
      </c>
      <c r="DA161" s="168" t="str">
        <f t="shared" ca="1" si="480"/>
        <v>-</v>
      </c>
      <c r="DB161" s="168" t="str">
        <f t="shared" ca="1" si="480"/>
        <v>-</v>
      </c>
      <c r="DC161" s="168" t="str">
        <f t="shared" ca="1" si="480"/>
        <v>-</v>
      </c>
      <c r="DD161" s="168" t="str">
        <f t="shared" ca="1" si="480"/>
        <v>-</v>
      </c>
      <c r="DE161" s="168" t="str">
        <f t="shared" ca="1" si="480"/>
        <v>-</v>
      </c>
      <c r="DF161" s="168">
        <f t="shared" ca="1" si="480"/>
        <v>0</v>
      </c>
      <c r="DG161" s="168">
        <f t="shared" ca="1" si="480"/>
        <v>0</v>
      </c>
      <c r="DH161" s="168">
        <f t="shared" ca="1" si="480"/>
        <v>0</v>
      </c>
      <c r="DI161" s="168">
        <f t="shared" ca="1" si="480"/>
        <v>0</v>
      </c>
      <c r="DJ161" s="168">
        <f t="shared" ca="1" si="480"/>
        <v>0</v>
      </c>
      <c r="DK161" s="168">
        <f t="shared" ca="1" si="480"/>
        <v>0</v>
      </c>
      <c r="DL161" s="168">
        <f t="shared" ca="1" si="480"/>
        <v>0</v>
      </c>
      <c r="DM161" s="168" t="str">
        <f t="shared" ca="1" si="480"/>
        <v>-</v>
      </c>
      <c r="DN161" s="168" t="str">
        <f t="shared" ca="1" si="480"/>
        <v>-</v>
      </c>
      <c r="DO161" s="168" t="str">
        <f t="shared" ca="1" si="480"/>
        <v>-</v>
      </c>
      <c r="DP161" s="168" t="str">
        <f t="shared" ca="1" si="480"/>
        <v>-</v>
      </c>
      <c r="DQ161" s="168" t="str">
        <f t="shared" ca="1" si="480"/>
        <v>-</v>
      </c>
      <c r="DR161" s="168" t="str">
        <f t="shared" ca="1" si="480"/>
        <v>-</v>
      </c>
      <c r="DS161" s="168" t="str">
        <f t="shared" ca="1" si="480"/>
        <v>-</v>
      </c>
      <c r="DT161" s="168" t="str">
        <f t="shared" ca="1" si="480"/>
        <v>-</v>
      </c>
      <c r="DU161" s="168" t="str">
        <f t="shared" ca="1" si="480"/>
        <v>-</v>
      </c>
      <c r="DV161" s="168" t="str">
        <f t="shared" ca="1" si="480"/>
        <v>-</v>
      </c>
      <c r="DW161" s="168" t="str">
        <f t="shared" ca="1" si="480"/>
        <v>-</v>
      </c>
      <c r="DX161" s="10"/>
      <c r="DY161" s="168">
        <f t="shared" ca="1" si="480"/>
        <v>1</v>
      </c>
      <c r="DZ161" s="168" t="str">
        <f t="shared" ca="1" si="480"/>
        <v>-</v>
      </c>
      <c r="EA161" s="168" t="str">
        <f t="shared" ca="1" si="480"/>
        <v>-</v>
      </c>
      <c r="EB161" s="168" t="str">
        <f t="shared" ca="1" si="480"/>
        <v>-</v>
      </c>
      <c r="EC161" s="168" t="str">
        <f t="shared" ca="1" si="481"/>
        <v>-</v>
      </c>
      <c r="ED161" s="168" t="b">
        <f t="shared" ca="1" si="481"/>
        <v>0</v>
      </c>
      <c r="EE161" s="168" t="str">
        <f t="shared" ca="1" si="481"/>
        <v>-</v>
      </c>
      <c r="EF161" s="168">
        <f t="shared" ca="1" si="481"/>
        <v>0</v>
      </c>
      <c r="EG161" s="168" t="str">
        <f t="shared" ca="1" si="481"/>
        <v>-</v>
      </c>
      <c r="EH161" s="166" cm="1">
        <f t="array" aca="1" ref="EH161" ca="1">INDEX(i.rev,$K161,EH$15)</f>
        <v>1</v>
      </c>
      <c r="EI161" s="168">
        <f t="shared" ca="1" si="482"/>
        <v>0</v>
      </c>
      <c r="EJ161" s="168">
        <f t="shared" ca="1" si="482"/>
        <v>1</v>
      </c>
      <c r="EK161" s="168">
        <f t="shared" ca="1" si="482"/>
        <v>0</v>
      </c>
      <c r="EL161" s="168">
        <f t="shared" ca="1" si="482"/>
        <v>1</v>
      </c>
      <c r="EM161" s="168">
        <f t="shared" ca="1" si="482"/>
        <v>1</v>
      </c>
      <c r="EN161" s="168">
        <f t="shared" ca="1" si="482"/>
        <v>1</v>
      </c>
      <c r="EO161" s="168">
        <f t="shared" ca="1" si="482"/>
        <v>0</v>
      </c>
      <c r="EP161" s="168">
        <f t="shared" ca="1" si="482"/>
        <v>0</v>
      </c>
      <c r="EQ161" s="168">
        <f t="shared" ca="1" si="482"/>
        <v>0</v>
      </c>
      <c r="ER161" s="168">
        <f t="shared" ca="1" si="482"/>
        <v>0</v>
      </c>
      <c r="ES161" s="168">
        <f t="shared" ca="1" si="482"/>
        <v>0</v>
      </c>
      <c r="ET161" s="168">
        <f t="shared" ca="1" si="482"/>
        <v>0</v>
      </c>
      <c r="EU161" s="168">
        <f t="shared" ca="1" si="482"/>
        <v>0</v>
      </c>
      <c r="EV161" s="168">
        <f t="shared" ca="1" si="482"/>
        <v>0</v>
      </c>
      <c r="EW161" s="168">
        <f t="shared" ca="1" si="482"/>
        <v>0</v>
      </c>
      <c r="EX161" s="168">
        <f t="shared" ca="1" si="482"/>
        <v>0</v>
      </c>
      <c r="EY161" s="166" cm="1">
        <f t="array" aca="1" ref="EY161" ca="1">INDEX(i.rev,$K161,EY$15)</f>
        <v>0</v>
      </c>
      <c r="EZ161" s="168">
        <f t="shared" ca="1" si="483"/>
        <v>0</v>
      </c>
      <c r="FA161" s="166" cm="1">
        <f t="array" aca="1" ref="FA161" ca="1">INDEX(i.rev,$K161,FA$15)</f>
        <v>1</v>
      </c>
      <c r="FB161" s="168">
        <f t="shared" ca="1" si="484"/>
        <v>0</v>
      </c>
      <c r="FC161" s="168">
        <f t="shared" ca="1" si="484"/>
        <v>0</v>
      </c>
      <c r="FD161" s="168">
        <f t="shared" ca="1" si="484"/>
        <v>0</v>
      </c>
      <c r="FE161" s="168">
        <f t="shared" ca="1" si="484"/>
        <v>0</v>
      </c>
      <c r="FF161" s="168">
        <f t="shared" ca="1" si="484"/>
        <v>0</v>
      </c>
      <c r="FG161" s="168">
        <f t="shared" ca="1" si="484"/>
        <v>0</v>
      </c>
      <c r="FH161" s="168">
        <f t="shared" ca="1" si="484"/>
        <v>0</v>
      </c>
      <c r="FI161" s="10">
        <v>0.7</v>
      </c>
      <c r="FJ161" s="166" t="b">
        <f t="shared" si="509"/>
        <v>1</v>
      </c>
      <c r="FK161" s="192">
        <f t="shared" ref="FK161:FK167" si="511">$FK$158*FI161</f>
        <v>1491</v>
      </c>
      <c r="FL161" s="168" t="str">
        <f t="shared" ca="1" si="485"/>
        <v>-</v>
      </c>
      <c r="FM161" s="168" t="str">
        <f t="shared" ca="1" si="485"/>
        <v>-</v>
      </c>
      <c r="FN161" s="168" t="str">
        <f t="shared" ca="1" si="485"/>
        <v>-</v>
      </c>
      <c r="FO161" s="166" t="b">
        <f t="shared" ca="1" si="486"/>
        <v>0</v>
      </c>
      <c r="FP161" s="166" t="b">
        <f t="shared" ca="1" si="486"/>
        <v>0</v>
      </c>
      <c r="FQ161" s="166" t="b">
        <f t="shared" ca="1" si="486"/>
        <v>1</v>
      </c>
      <c r="FR161" s="168">
        <f t="shared" ca="1" si="484"/>
        <v>0</v>
      </c>
      <c r="FS161" s="166">
        <f t="shared" ca="1" si="487"/>
        <v>1</v>
      </c>
      <c r="FT161" s="166">
        <f t="shared" ca="1" si="487"/>
        <v>1</v>
      </c>
      <c r="FU161" s="168" t="str">
        <f t="shared" ca="1" si="484"/>
        <v>-</v>
      </c>
      <c r="FV161" s="168" t="str">
        <f t="shared" ca="1" si="484"/>
        <v>-</v>
      </c>
      <c r="FW161" s="168" t="str">
        <f t="shared" ca="1" si="484"/>
        <v>-</v>
      </c>
      <c r="FX161" s="168" t="str">
        <f t="shared" ca="1" si="484"/>
        <v>-</v>
      </c>
      <c r="FY161" s="168" t="str">
        <f t="shared" ca="1" si="484"/>
        <v>-</v>
      </c>
      <c r="FZ161" s="168" t="str">
        <f t="shared" ca="1" si="484"/>
        <v>-</v>
      </c>
      <c r="GA161" s="168" t="str">
        <f t="shared" ca="1" si="484"/>
        <v>-</v>
      </c>
      <c r="GB161" s="168" t="str">
        <f t="shared" ca="1" si="484"/>
        <v>-</v>
      </c>
      <c r="GC161" s="168" t="str">
        <f t="shared" ca="1" si="484"/>
        <v>-</v>
      </c>
      <c r="GD161" s="168" t="b">
        <f t="shared" ca="1" si="484"/>
        <v>1</v>
      </c>
      <c r="GE161" s="168" t="str">
        <f t="shared" ca="1" si="484"/>
        <v>-</v>
      </c>
      <c r="GF161" s="168" t="str">
        <f t="shared" ca="1" si="484"/>
        <v>-</v>
      </c>
      <c r="GG161" s="168" t="str">
        <f t="shared" ca="1" si="484"/>
        <v>-</v>
      </c>
      <c r="GH161" s="168" t="str">
        <f t="shared" ca="1" si="488"/>
        <v>-</v>
      </c>
      <c r="GI161" s="168" t="str">
        <f t="shared" ca="1" si="488"/>
        <v>-</v>
      </c>
      <c r="GJ161" s="168" t="str">
        <f t="shared" ca="1" si="489"/>
        <v>-</v>
      </c>
      <c r="GK161" s="168" t="str">
        <f t="shared" ca="1" si="489"/>
        <v>-</v>
      </c>
      <c r="GL161" s="168" t="str">
        <f t="shared" ca="1" si="489"/>
        <v>-</v>
      </c>
      <c r="GM161" s="168" t="str">
        <f t="shared" ca="1" si="489"/>
        <v>-</v>
      </c>
      <c r="GN161" s="168" t="str">
        <f t="shared" ca="1" si="489"/>
        <v>-</v>
      </c>
      <c r="GO161" s="168" t="str">
        <f t="shared" ca="1" si="489"/>
        <v>-</v>
      </c>
      <c r="GP161" s="168" t="str">
        <f t="shared" ca="1" si="489"/>
        <v>-</v>
      </c>
      <c r="GQ161" s="168" t="str">
        <f t="shared" ca="1" si="489"/>
        <v>-</v>
      </c>
      <c r="GR161" s="168" t="str">
        <f t="shared" ca="1" si="489"/>
        <v>-</v>
      </c>
      <c r="GS161" s="168">
        <f t="shared" ca="1" si="489"/>
        <v>500</v>
      </c>
      <c r="GT161" s="168">
        <f t="shared" ca="1" si="489"/>
        <v>500</v>
      </c>
      <c r="GU161" s="168" t="str">
        <f t="shared" ca="1" si="489"/>
        <v>-</v>
      </c>
      <c r="GV161" s="168" t="str">
        <f t="shared" ca="1" si="489"/>
        <v>-</v>
      </c>
      <c r="GW161" s="168" t="str">
        <f t="shared" ca="1" si="489"/>
        <v>-</v>
      </c>
      <c r="GX161" s="168" t="str">
        <f t="shared" ca="1" si="489"/>
        <v>-</v>
      </c>
      <c r="GY161" s="168" t="str">
        <f t="shared" ca="1" si="489"/>
        <v>-</v>
      </c>
      <c r="GZ161" s="168" t="str">
        <f t="shared" ca="1" si="490"/>
        <v>-</v>
      </c>
      <c r="HA161" s="168" t="str">
        <f t="shared" ca="1" si="490"/>
        <v>-</v>
      </c>
      <c r="HB161" s="168" t="str">
        <f t="shared" ca="1" si="490"/>
        <v>-</v>
      </c>
      <c r="HC161" s="168" t="str">
        <f t="shared" ca="1" si="490"/>
        <v>-</v>
      </c>
      <c r="HD161" s="168" t="str">
        <f t="shared" ca="1" si="490"/>
        <v>-</v>
      </c>
      <c r="HE161" s="168" t="str">
        <f t="shared" ca="1" si="490"/>
        <v>-</v>
      </c>
      <c r="HF161" s="168" t="str">
        <f t="shared" ca="1" si="490"/>
        <v>-</v>
      </c>
      <c r="HG161" s="168" t="str">
        <f t="shared" ca="1" si="490"/>
        <v>-</v>
      </c>
      <c r="HH161" s="168" t="str">
        <f t="shared" ca="1" si="490"/>
        <v>-</v>
      </c>
      <c r="HI161" s="168" t="str">
        <f t="shared" ca="1" si="490"/>
        <v>-</v>
      </c>
      <c r="HJ161" s="168" t="str">
        <f t="shared" ca="1" si="490"/>
        <v>-</v>
      </c>
      <c r="HK161" s="168" t="str">
        <f t="shared" ca="1" si="490"/>
        <v>-</v>
      </c>
      <c r="HL161" s="168" t="str">
        <f t="shared" ca="1" si="490"/>
        <v>-</v>
      </c>
      <c r="HM161" s="168" t="str">
        <f t="shared" ca="1" si="490"/>
        <v>-</v>
      </c>
      <c r="HN161" s="168" t="str">
        <f t="shared" ca="1" si="490"/>
        <v>-</v>
      </c>
      <c r="HO161" s="168" t="str">
        <f t="shared" ca="1" si="490"/>
        <v>-</v>
      </c>
      <c r="HP161" s="168" t="str">
        <f t="shared" ca="1" si="490"/>
        <v>-</v>
      </c>
      <c r="HQ161" s="168" t="str">
        <f t="shared" ca="1" si="490"/>
        <v>-</v>
      </c>
      <c r="HR161" s="168" t="str">
        <f t="shared" ca="1" si="490"/>
        <v>-</v>
      </c>
      <c r="HS161" s="168" t="str">
        <f t="shared" ca="1" si="490"/>
        <v>-</v>
      </c>
      <c r="HT161" s="168" t="str">
        <f t="shared" ca="1" si="490"/>
        <v>-</v>
      </c>
      <c r="HU161" s="168" t="str">
        <f t="shared" ca="1" si="490"/>
        <v>-</v>
      </c>
      <c r="HV161" s="168" t="str">
        <f t="shared" ca="1" si="490"/>
        <v>-</v>
      </c>
      <c r="HW161" s="168" t="str">
        <f t="shared" ca="1" si="490"/>
        <v>-</v>
      </c>
      <c r="HX161" s="168" t="str">
        <f t="shared" ca="1" si="490"/>
        <v>-</v>
      </c>
      <c r="HY161" s="168" t="str">
        <f t="shared" ca="1" si="490"/>
        <v>-</v>
      </c>
      <c r="HZ161" s="168" t="str">
        <f t="shared" ca="1" si="490"/>
        <v>-</v>
      </c>
      <c r="IA161" s="168" t="str">
        <f t="shared" ca="1" si="490"/>
        <v>-</v>
      </c>
      <c r="IB161" s="168" t="str">
        <f t="shared" ca="1" si="490"/>
        <v>-</v>
      </c>
      <c r="IC161" s="168" t="str">
        <f t="shared" ca="1" si="490"/>
        <v>-</v>
      </c>
      <c r="ID161" s="168" t="str">
        <f t="shared" ca="1" si="490"/>
        <v>-</v>
      </c>
      <c r="IE161" s="168" t="str">
        <f t="shared" ca="1" si="490"/>
        <v>-</v>
      </c>
      <c r="IF161" s="168" t="str">
        <f t="shared" ca="1" si="490"/>
        <v>-</v>
      </c>
      <c r="IG161" s="168" t="str">
        <f t="shared" ca="1" si="490"/>
        <v>-</v>
      </c>
      <c r="IH161" s="168" t="str">
        <f t="shared" ca="1" si="490"/>
        <v>-</v>
      </c>
      <c r="II161" s="168" t="str">
        <f t="shared" ca="1" si="490"/>
        <v>-</v>
      </c>
      <c r="IJ161" s="168" t="str">
        <f t="shared" ca="1" si="490"/>
        <v>-</v>
      </c>
      <c r="IK161" s="168" t="str">
        <f t="shared" ca="1" si="490"/>
        <v>-</v>
      </c>
      <c r="IL161" s="168" t="str">
        <f t="shared" ca="1" si="490"/>
        <v>-</v>
      </c>
      <c r="IM161" s="168" t="str">
        <f t="shared" ca="1" si="490"/>
        <v>-</v>
      </c>
      <c r="IN161" s="168" t="str">
        <f t="shared" ca="1" si="490"/>
        <v>-</v>
      </c>
      <c r="IO161" s="168" t="str">
        <f t="shared" ca="1" si="490"/>
        <v>-</v>
      </c>
      <c r="IP161" s="168" t="str">
        <f t="shared" ca="1" si="491"/>
        <v>-</v>
      </c>
      <c r="IQ161" s="168" t="str">
        <f t="shared" ca="1" si="491"/>
        <v>-</v>
      </c>
      <c r="IR161" s="168" t="str">
        <f t="shared" ca="1" si="491"/>
        <v>-</v>
      </c>
      <c r="IS161" s="168" t="str">
        <f t="shared" ca="1" si="491"/>
        <v>-</v>
      </c>
      <c r="IT161" s="168" t="str">
        <f t="shared" ca="1" si="491"/>
        <v>-</v>
      </c>
      <c r="IU161" s="168" t="str">
        <f t="shared" ca="1" si="491"/>
        <v>-</v>
      </c>
      <c r="IV161" s="168" t="str">
        <f t="shared" ca="1" si="491"/>
        <v>-</v>
      </c>
      <c r="IW161" s="168" t="str">
        <f t="shared" ca="1" si="491"/>
        <v>-</v>
      </c>
      <c r="IX161" s="168" t="str">
        <f t="shared" ca="1" si="491"/>
        <v>-</v>
      </c>
      <c r="IY161" s="168" t="str">
        <f t="shared" ca="1" si="491"/>
        <v>-</v>
      </c>
      <c r="IZ161" s="10"/>
      <c r="JA161" s="166">
        <f t="shared" ca="1" si="492"/>
        <v>4.4999999999999998E-2</v>
      </c>
      <c r="JB161" s="166">
        <f t="shared" ca="1" si="493"/>
        <v>4.4999999999999998E-2</v>
      </c>
      <c r="JC161" s="168">
        <f t="shared" ca="1" si="494"/>
        <v>1</v>
      </c>
      <c r="JD161" s="168">
        <f t="shared" ca="1" si="494"/>
        <v>0</v>
      </c>
      <c r="JE161" s="168">
        <f t="shared" ca="1" si="494"/>
        <v>1</v>
      </c>
      <c r="JF161" s="168">
        <f t="shared" ca="1" si="494"/>
        <v>1</v>
      </c>
      <c r="JG161" s="168">
        <f t="shared" ca="1" si="494"/>
        <v>0</v>
      </c>
      <c r="JH161" s="168">
        <f t="shared" ca="1" si="494"/>
        <v>70</v>
      </c>
      <c r="JI161" s="168">
        <f t="shared" ca="1" si="494"/>
        <v>50</v>
      </c>
      <c r="JJ161" s="168">
        <f t="shared" ca="1" si="494"/>
        <v>70</v>
      </c>
      <c r="JK161" s="168">
        <f t="shared" ca="1" si="494"/>
        <v>50</v>
      </c>
      <c r="JL161" s="166">
        <f t="shared" ca="1" si="495"/>
        <v>1</v>
      </c>
      <c r="JM161" s="166">
        <f t="shared" ca="1" si="496"/>
        <v>1</v>
      </c>
      <c r="JN161" s="166">
        <f t="shared" ca="1" si="497"/>
        <v>1</v>
      </c>
      <c r="JO161" s="166">
        <f t="shared" ca="1" si="498"/>
        <v>1</v>
      </c>
      <c r="JP161" s="166">
        <f t="shared" ca="1" si="498"/>
        <v>1</v>
      </c>
      <c r="JQ161" s="168">
        <f t="shared" ca="1" si="494"/>
        <v>1</v>
      </c>
      <c r="JR161" s="10"/>
      <c r="JS161" s="168">
        <f t="shared" ca="1" si="494"/>
        <v>1</v>
      </c>
      <c r="JT161" s="166">
        <f t="shared" ca="1" si="499"/>
        <v>1</v>
      </c>
      <c r="JU161" s="168">
        <f t="shared" ca="1" si="494"/>
        <v>1</v>
      </c>
      <c r="JV161" s="168">
        <f t="shared" ca="1" si="494"/>
        <v>1</v>
      </c>
      <c r="JW161" s="168">
        <f t="shared" ca="1" si="494"/>
        <v>1</v>
      </c>
      <c r="JX161" s="168">
        <f t="shared" ca="1" si="494"/>
        <v>1</v>
      </c>
      <c r="JY161" s="168">
        <f t="shared" ca="1" si="494"/>
        <v>1</v>
      </c>
      <c r="JZ161" s="168">
        <f t="shared" ca="1" si="494"/>
        <v>1</v>
      </c>
      <c r="KA161" s="166">
        <f t="shared" ca="1" si="500"/>
        <v>1</v>
      </c>
      <c r="KB161" s="166">
        <f t="shared" ca="1" si="501"/>
        <v>1</v>
      </c>
      <c r="KC161" s="166">
        <f t="shared" ca="1" si="502"/>
        <v>1</v>
      </c>
      <c r="KD161" s="166" t="str">
        <f t="shared" ca="1" si="503"/>
        <v>-</v>
      </c>
      <c r="KE161" s="166" t="str">
        <f t="shared" ca="1" si="504"/>
        <v>-</v>
      </c>
      <c r="KF161" s="166" t="str">
        <f t="shared" ca="1" si="505"/>
        <v>-</v>
      </c>
      <c r="KG161" s="166" t="b">
        <f t="shared" ca="1" si="506"/>
        <v>0</v>
      </c>
      <c r="KH161" s="168">
        <f t="shared" ca="1" si="494"/>
        <v>0</v>
      </c>
      <c r="KI161" s="27">
        <v>0</v>
      </c>
    </row>
    <row r="162" spans="1:295" s="148" customFormat="1" outlineLevel="1">
      <c r="A162" s="126">
        <f t="shared" si="13"/>
        <v>157</v>
      </c>
      <c r="B162" s="126">
        <f t="shared" si="510"/>
        <v>13</v>
      </c>
      <c r="C162" s="148">
        <v>1000</v>
      </c>
      <c r="D162" s="148" t="s">
        <v>884</v>
      </c>
      <c r="E162" s="148" t="b">
        <v>0</v>
      </c>
      <c r="F162" s="148" t="b">
        <v>0</v>
      </c>
      <c r="G162" s="148" t="b">
        <f t="shared" si="507"/>
        <v>0</v>
      </c>
      <c r="H162" s="144">
        <f t="shared" ca="1" si="508"/>
        <v>3</v>
      </c>
      <c r="I162" s="144">
        <f t="shared" ca="1" si="508"/>
        <v>1</v>
      </c>
      <c r="J162" s="144">
        <f t="shared" ca="1" si="508"/>
        <v>1</v>
      </c>
      <c r="K162" s="144">
        <f t="shared" ca="1" si="508"/>
        <v>1</v>
      </c>
      <c r="L162" s="144">
        <f t="shared" ca="1" si="508"/>
        <v>1</v>
      </c>
      <c r="M162" s="144">
        <f t="shared" ca="1" si="508"/>
        <v>1</v>
      </c>
      <c r="N162" s="144">
        <f t="shared" ca="1" si="508"/>
        <v>1</v>
      </c>
      <c r="O162" s="144">
        <f t="shared" ca="1" si="508"/>
        <v>1</v>
      </c>
      <c r="P162" s="144">
        <f t="shared" ca="1" si="508"/>
        <v>1</v>
      </c>
      <c r="Q162" s="144">
        <f t="shared" ca="1" si="508"/>
        <v>1</v>
      </c>
      <c r="R162" s="144">
        <f t="shared" ca="1" si="508"/>
        <v>2</v>
      </c>
      <c r="S162" s="144">
        <f t="shared" ca="1" si="508"/>
        <v>1</v>
      </c>
      <c r="T162" s="144">
        <f t="shared" ca="1" si="508"/>
        <v>1</v>
      </c>
      <c r="U162" s="144">
        <f t="shared" ca="1" si="508"/>
        <v>1</v>
      </c>
      <c r="V162" s="144">
        <f t="shared" ca="1" si="508"/>
        <v>1</v>
      </c>
      <c r="W162" s="144">
        <f t="shared" ca="1" si="508"/>
        <v>1</v>
      </c>
      <c r="X162" s="144">
        <f t="shared" ca="1" si="508"/>
        <v>1</v>
      </c>
      <c r="Y162" s="144">
        <f t="shared" ca="1" si="508"/>
        <v>1</v>
      </c>
      <c r="AA162" s="162" t="str" cm="1">
        <f t="array" aca="1" ref="AA162" ca="1">TEXT(LEFT(OFFSET(AA162,-1,0),5)+1,"00000")&amp;MID(OFFSET(AA162,-1,0),6,FIND(" ",OFFSET(AA162,-1,0),7)-5)
&amp;2130-FK162
&amp;INDEX(DataMaster!$B$10:$B$12,$I162)         &amp;IF($J162=1,""," Risk"&amp;INDEX(i.risk_aversion,$J162,1))    &amp;IF($K162=1,""," REV"&amp; INDEX(DataMaster!$B$54:$B$58,$K162))              &amp; IF($L162=1,""," Minroe"&amp;INDEX(minroe,$L162))              &amp;  IF($M162=1,""," Overdraw"&amp;INDEX(overdraw,$M162))
&amp; IF($N162=1,""," Mach"&amp;INDEX(i.mach_option,$N162))
&amp; IF($O162=1,""," Interest"&amp;INDEX(i.interest_rate,$O162))            &amp; IF($P162=1,""," Opp cost"&amp;INDEX(i.opp_cost_capital,$P162))           &amp; IF($Q162=1,""," Casual_ub"&amp;INDEX(i.casual_ub,$Q162))           &amp; IF($R162=1,""," Cropgraze"&amp;INDEX(i.cropgraze_inc,$R162))
&amp; IF($S162=1,""," Yield"&amp;INDEX(i.all_rot_yield,$S162))          &amp; IF($T162=1,""," Pasture"&amp;INDEX(i.pasture_prod,$T162))          &amp; IF($U162=1,""," Scan"&amp;INDEX(i.scan,$U162))
&amp; IF($JL162=1,""," WP"&amp;TEXT($JL162*100,"000p"))                &amp; IF($JM162=1,""," MP"&amp;TEXT($JM162*100,"000p"))                      &amp; IF($JN162=1,""," GP"&amp;TEXT($JN162*100,"000p"))          &amp; IF($JO162=1,""," Can"&amp;TEXT($JO162*100,"000p"))
&amp; " (F"&amp;3+IFERROR(1*$CH162,0)+IFERROR(1*$CI162,0)&amp;3-IFERROR(1*NOT($CK162),0)&amp;"N"&amp;$CP162&amp;$CQ162&amp;")"</f>
        <v>00003 Presentation_CropArea 852SE CropgrazeFALSE (F33N11)</v>
      </c>
      <c r="AB162" s="10" t="str">
        <f ca="1">IF(COUNTIF(AA$5:AA162,AA162)=1,"-","Dup")</f>
        <v>-</v>
      </c>
      <c r="AC162" s="10"/>
      <c r="AD162" s="168" t="str">
        <f t="shared" ca="1" si="472"/>
        <v>-</v>
      </c>
      <c r="AE162" s="167" t="b">
        <v>1</v>
      </c>
      <c r="AF162" s="167" t="b">
        <v>1</v>
      </c>
      <c r="AG162" s="168" t="str">
        <f t="shared" ca="1" si="472"/>
        <v>-</v>
      </c>
      <c r="AH162" s="168" t="str">
        <f t="shared" ca="1" si="472"/>
        <v>-</v>
      </c>
      <c r="AI162" s="168" t="b">
        <f t="shared" ca="1" si="472"/>
        <v>1</v>
      </c>
      <c r="AJ162" s="10"/>
      <c r="AK162" s="166" t="b">
        <f t="shared" ca="1" si="473"/>
        <v>1</v>
      </c>
      <c r="AL162" s="166" t="str">
        <f t="shared" ca="1" si="473"/>
        <v>-</v>
      </c>
      <c r="AM162" s="166" t="str">
        <f t="shared" ca="1" si="473"/>
        <v>-</v>
      </c>
      <c r="AN162" s="166" t="str">
        <f t="shared" ca="1" si="473"/>
        <v>-</v>
      </c>
      <c r="AO162" s="166" t="b">
        <f t="shared" ca="1" si="473"/>
        <v>0</v>
      </c>
      <c r="AP162" s="166" t="b">
        <f t="shared" ca="1" si="473"/>
        <v>0</v>
      </c>
      <c r="AQ162" s="166">
        <f t="shared" ca="1" si="474"/>
        <v>0</v>
      </c>
      <c r="AR162" s="166" t="b">
        <f t="shared" ca="1" si="475"/>
        <v>0</v>
      </c>
      <c r="AS162" s="166" t="b">
        <f t="shared" ca="1" si="475"/>
        <v>0</v>
      </c>
      <c r="AT162" s="166" t="str">
        <f t="shared" ca="1" si="475"/>
        <v>-</v>
      </c>
      <c r="AU162" s="166" t="str">
        <f t="shared" ca="1" si="475"/>
        <v>-</v>
      </c>
      <c r="AV162" s="166" t="str">
        <f t="shared" ca="1" si="475"/>
        <v>-</v>
      </c>
      <c r="AW162" s="10"/>
      <c r="AX162" s="166" t="b">
        <f t="shared" ca="1" si="476"/>
        <v>1</v>
      </c>
      <c r="AY162" s="168" t="b">
        <f t="shared" ca="1" si="477"/>
        <v>1</v>
      </c>
      <c r="AZ162" s="168" t="b">
        <f t="shared" ca="1" si="477"/>
        <v>1</v>
      </c>
      <c r="BA162" s="167">
        <f t="shared" ca="1" si="478"/>
        <v>3108</v>
      </c>
      <c r="BB162" s="168" t="str">
        <f t="shared" ca="1" si="479"/>
        <v>-</v>
      </c>
      <c r="BC162" s="168" t="str">
        <f t="shared" ca="1" si="479"/>
        <v>-</v>
      </c>
      <c r="BD162" s="168" t="str">
        <f t="shared" ca="1" si="479"/>
        <v>-</v>
      </c>
      <c r="BE162" s="168" t="str">
        <f t="shared" ca="1" si="479"/>
        <v>-</v>
      </c>
      <c r="BF162" s="168" t="str">
        <f t="shared" ca="1" si="479"/>
        <v>-</v>
      </c>
      <c r="BG162" s="168">
        <f t="shared" ca="1" si="479"/>
        <v>1</v>
      </c>
      <c r="BH162" s="168">
        <f t="shared" ca="1" si="479"/>
        <v>1</v>
      </c>
      <c r="BI162" s="168" t="str">
        <f t="shared" ca="1" si="479"/>
        <v>-</v>
      </c>
      <c r="BJ162" s="168" t="str">
        <f t="shared" ca="1" si="479"/>
        <v>-</v>
      </c>
      <c r="BK162" s="10"/>
      <c r="BL162" s="168" t="str">
        <f t="shared" ca="1" si="479"/>
        <v>-</v>
      </c>
      <c r="BM162" s="168" t="str">
        <f t="shared" ca="1" si="479"/>
        <v>-</v>
      </c>
      <c r="BN162" s="168" t="str">
        <f t="shared" ca="1" si="479"/>
        <v>-</v>
      </c>
      <c r="BO162" s="168" t="str">
        <f t="shared" ca="1" si="479"/>
        <v>-</v>
      </c>
      <c r="BP162" s="168" t="str">
        <f t="shared" ca="1" si="479"/>
        <v>-</v>
      </c>
      <c r="BQ162" s="168" t="str">
        <f t="shared" ca="1" si="479"/>
        <v>-</v>
      </c>
      <c r="BR162" s="168" t="str">
        <f t="shared" ca="1" si="479"/>
        <v>-</v>
      </c>
      <c r="BS162" s="168" t="str">
        <f t="shared" ca="1" si="479"/>
        <v>-</v>
      </c>
      <c r="BT162" s="168" t="str">
        <f t="shared" ca="1" si="479"/>
        <v>-</v>
      </c>
      <c r="BU162" s="168" t="str">
        <f t="shared" ca="1" si="479"/>
        <v>-</v>
      </c>
      <c r="BV162" s="168" t="str">
        <f t="shared" ca="1" si="479"/>
        <v>-</v>
      </c>
      <c r="BW162" s="166" t="str" cm="1">
        <f t="array" aca="1" ref="BW162" ca="1">INDEX(i.rev,$K162,BW$15)</f>
        <v>-</v>
      </c>
      <c r="BX162" s="166" t="str" cm="1">
        <f t="array" aca="1" ref="BX162" ca="1">INDEX(i.rev,$K162,BX$15)</f>
        <v>-</v>
      </c>
      <c r="BY162" s="166" t="str" cm="1">
        <f t="array" aca="1" ref="BY162" ca="1">INDEX(i.rev,$K162,BY$15)</f>
        <v>-</v>
      </c>
      <c r="BZ162" s="166" t="str" cm="1">
        <f t="array" aca="1" ref="BZ162" ca="1">INDEX(i.rev,$K162,BZ$15)</f>
        <v>-</v>
      </c>
      <c r="CA162" s="166" t="str" cm="1">
        <f t="array" aca="1" ref="CA162" ca="1">INDEX(i.rev,$K162,CA$15)</f>
        <v>-</v>
      </c>
      <c r="CB162" s="166" t="str" cm="1">
        <f t="array" aca="1" ref="CB162" ca="1">INDEX(i.rev,$K162,CB$15)</f>
        <v>-</v>
      </c>
      <c r="CC162" s="166" t="str" cm="1">
        <f t="array" aca="1" ref="CC162" ca="1">INDEX(i.rev,$K162,CC$15)</f>
        <v>-</v>
      </c>
      <c r="CD162" s="166" t="str" cm="1">
        <f t="array" aca="1" ref="CD162" ca="1">INDEX(i.rev,$K162,CD$15)</f>
        <v>-</v>
      </c>
      <c r="CE162" s="166" t="str" cm="1">
        <f t="array" aca="1" ref="CE162" ca="1">INDEX(i.rev,$K162,CE$15)</f>
        <v>-</v>
      </c>
      <c r="CF162" s="166" t="str" cm="1">
        <f t="array" aca="1" ref="CF162" ca="1">INDEX(i.rev,$K162,CF$15)</f>
        <v>-</v>
      </c>
      <c r="CG162" s="10"/>
      <c r="CH162" s="168" t="str">
        <f t="shared" ca="1" si="480"/>
        <v>-</v>
      </c>
      <c r="CI162" s="168" t="str">
        <f t="shared" ca="1" si="480"/>
        <v>-</v>
      </c>
      <c r="CJ162" s="168" t="str">
        <f t="shared" ca="1" si="480"/>
        <v>-</v>
      </c>
      <c r="CK162" s="168" t="str">
        <f t="shared" ca="1" si="480"/>
        <v>-</v>
      </c>
      <c r="CL162" s="168" t="str">
        <f t="shared" ca="1" si="480"/>
        <v>-</v>
      </c>
      <c r="CM162" s="168" t="str">
        <f t="shared" ca="1" si="480"/>
        <v>-</v>
      </c>
      <c r="CN162" s="168" t="str">
        <f t="shared" ca="1" si="480"/>
        <v>-</v>
      </c>
      <c r="CO162" s="168" t="str">
        <f t="shared" ca="1" si="480"/>
        <v>-</v>
      </c>
      <c r="CP162" s="168">
        <f t="shared" ca="1" si="480"/>
        <v>1</v>
      </c>
      <c r="CQ162" s="168">
        <f t="shared" ca="1" si="480"/>
        <v>1</v>
      </c>
      <c r="CR162" s="168">
        <f t="shared" ca="1" si="480"/>
        <v>0</v>
      </c>
      <c r="CS162" s="168" t="str">
        <f t="shared" ca="1" si="480"/>
        <v>-</v>
      </c>
      <c r="CT162" s="168" t="str">
        <f t="shared" ca="1" si="480"/>
        <v>-</v>
      </c>
      <c r="CU162" s="168" t="str">
        <f t="shared" ca="1" si="480"/>
        <v>-</v>
      </c>
      <c r="CV162" s="168" t="str">
        <f t="shared" ca="1" si="480"/>
        <v>-</v>
      </c>
      <c r="CW162" s="168" t="str">
        <f t="shared" ca="1" si="480"/>
        <v>-</v>
      </c>
      <c r="CX162" s="168" t="str">
        <f t="shared" ca="1" si="480"/>
        <v>-</v>
      </c>
      <c r="CY162" s="168" t="str">
        <f t="shared" ca="1" si="480"/>
        <v>-</v>
      </c>
      <c r="CZ162" s="168">
        <f t="shared" ca="1" si="480"/>
        <v>0</v>
      </c>
      <c r="DA162" s="168" t="str">
        <f t="shared" ca="1" si="480"/>
        <v>-</v>
      </c>
      <c r="DB162" s="168" t="str">
        <f t="shared" ca="1" si="480"/>
        <v>-</v>
      </c>
      <c r="DC162" s="168" t="str">
        <f t="shared" ca="1" si="480"/>
        <v>-</v>
      </c>
      <c r="DD162" s="168" t="str">
        <f t="shared" ca="1" si="480"/>
        <v>-</v>
      </c>
      <c r="DE162" s="168" t="str">
        <f t="shared" ca="1" si="480"/>
        <v>-</v>
      </c>
      <c r="DF162" s="168">
        <f t="shared" ca="1" si="480"/>
        <v>0</v>
      </c>
      <c r="DG162" s="168">
        <f t="shared" ca="1" si="480"/>
        <v>0</v>
      </c>
      <c r="DH162" s="168">
        <f t="shared" ca="1" si="480"/>
        <v>0</v>
      </c>
      <c r="DI162" s="168">
        <f t="shared" ca="1" si="480"/>
        <v>0</v>
      </c>
      <c r="DJ162" s="168">
        <f t="shared" ca="1" si="480"/>
        <v>0</v>
      </c>
      <c r="DK162" s="168">
        <f t="shared" ca="1" si="480"/>
        <v>0</v>
      </c>
      <c r="DL162" s="168">
        <f t="shared" ca="1" si="480"/>
        <v>0</v>
      </c>
      <c r="DM162" s="168" t="str">
        <f t="shared" ca="1" si="480"/>
        <v>-</v>
      </c>
      <c r="DN162" s="168" t="str">
        <f t="shared" ca="1" si="480"/>
        <v>-</v>
      </c>
      <c r="DO162" s="168" t="str">
        <f t="shared" ca="1" si="480"/>
        <v>-</v>
      </c>
      <c r="DP162" s="168" t="str">
        <f t="shared" ca="1" si="480"/>
        <v>-</v>
      </c>
      <c r="DQ162" s="168" t="str">
        <f t="shared" ca="1" si="480"/>
        <v>-</v>
      </c>
      <c r="DR162" s="168" t="str">
        <f t="shared" ca="1" si="480"/>
        <v>-</v>
      </c>
      <c r="DS162" s="168" t="str">
        <f t="shared" ca="1" si="480"/>
        <v>-</v>
      </c>
      <c r="DT162" s="168" t="str">
        <f t="shared" ca="1" si="480"/>
        <v>-</v>
      </c>
      <c r="DU162" s="168" t="str">
        <f t="shared" ca="1" si="480"/>
        <v>-</v>
      </c>
      <c r="DV162" s="168" t="str">
        <f t="shared" ca="1" si="480"/>
        <v>-</v>
      </c>
      <c r="DW162" s="168" t="str">
        <f t="shared" ca="1" si="480"/>
        <v>-</v>
      </c>
      <c r="DX162" s="10"/>
      <c r="DY162" s="168">
        <f t="shared" ca="1" si="480"/>
        <v>1</v>
      </c>
      <c r="DZ162" s="168" t="str">
        <f t="shared" ca="1" si="480"/>
        <v>-</v>
      </c>
      <c r="EA162" s="168" t="str">
        <f t="shared" ca="1" si="480"/>
        <v>-</v>
      </c>
      <c r="EB162" s="168" t="str">
        <f t="shared" ca="1" si="480"/>
        <v>-</v>
      </c>
      <c r="EC162" s="168" t="str">
        <f t="shared" ca="1" si="481"/>
        <v>-</v>
      </c>
      <c r="ED162" s="168" t="b">
        <f t="shared" ca="1" si="481"/>
        <v>0</v>
      </c>
      <c r="EE162" s="168" t="str">
        <f t="shared" ca="1" si="481"/>
        <v>-</v>
      </c>
      <c r="EF162" s="168">
        <f t="shared" ca="1" si="481"/>
        <v>0</v>
      </c>
      <c r="EG162" s="168" t="str">
        <f t="shared" ca="1" si="481"/>
        <v>-</v>
      </c>
      <c r="EH162" s="166" cm="1">
        <f t="array" aca="1" ref="EH162" ca="1">INDEX(i.rev,$K162,EH$15)</f>
        <v>1</v>
      </c>
      <c r="EI162" s="168">
        <f t="shared" ca="1" si="482"/>
        <v>0</v>
      </c>
      <c r="EJ162" s="168">
        <f t="shared" ca="1" si="482"/>
        <v>1</v>
      </c>
      <c r="EK162" s="168">
        <f t="shared" ca="1" si="482"/>
        <v>0</v>
      </c>
      <c r="EL162" s="168">
        <f t="shared" ca="1" si="482"/>
        <v>1</v>
      </c>
      <c r="EM162" s="168">
        <f t="shared" ca="1" si="482"/>
        <v>1</v>
      </c>
      <c r="EN162" s="168">
        <f t="shared" ca="1" si="482"/>
        <v>1</v>
      </c>
      <c r="EO162" s="168">
        <f t="shared" ca="1" si="482"/>
        <v>0</v>
      </c>
      <c r="EP162" s="168">
        <f t="shared" ca="1" si="482"/>
        <v>0</v>
      </c>
      <c r="EQ162" s="168">
        <f t="shared" ca="1" si="482"/>
        <v>0</v>
      </c>
      <c r="ER162" s="168">
        <f t="shared" ca="1" si="482"/>
        <v>0</v>
      </c>
      <c r="ES162" s="168">
        <f t="shared" ca="1" si="482"/>
        <v>0</v>
      </c>
      <c r="ET162" s="168">
        <f t="shared" ca="1" si="482"/>
        <v>0</v>
      </c>
      <c r="EU162" s="168">
        <f t="shared" ca="1" si="482"/>
        <v>0</v>
      </c>
      <c r="EV162" s="168">
        <f t="shared" ca="1" si="482"/>
        <v>0</v>
      </c>
      <c r="EW162" s="168">
        <f t="shared" ca="1" si="482"/>
        <v>0</v>
      </c>
      <c r="EX162" s="168">
        <f t="shared" ca="1" si="482"/>
        <v>0</v>
      </c>
      <c r="EY162" s="166" cm="1">
        <f t="array" aca="1" ref="EY162" ca="1">INDEX(i.rev,$K162,EY$15)</f>
        <v>0</v>
      </c>
      <c r="EZ162" s="168">
        <f t="shared" ca="1" si="483"/>
        <v>0</v>
      </c>
      <c r="FA162" s="166" cm="1">
        <f t="array" aca="1" ref="FA162" ca="1">INDEX(i.rev,$K162,FA$15)</f>
        <v>1</v>
      </c>
      <c r="FB162" s="168">
        <f t="shared" ca="1" si="484"/>
        <v>0</v>
      </c>
      <c r="FC162" s="168">
        <f t="shared" ca="1" si="484"/>
        <v>0</v>
      </c>
      <c r="FD162" s="168">
        <f t="shared" ca="1" si="484"/>
        <v>0</v>
      </c>
      <c r="FE162" s="168">
        <f t="shared" ca="1" si="484"/>
        <v>0</v>
      </c>
      <c r="FF162" s="168">
        <f t="shared" ca="1" si="484"/>
        <v>0</v>
      </c>
      <c r="FG162" s="168">
        <f t="shared" ca="1" si="484"/>
        <v>0</v>
      </c>
      <c r="FH162" s="168">
        <f t="shared" ca="1" si="484"/>
        <v>0</v>
      </c>
      <c r="FI162" s="10">
        <v>0.6</v>
      </c>
      <c r="FJ162" s="166" t="b">
        <f t="shared" si="509"/>
        <v>1</v>
      </c>
      <c r="FK162" s="192">
        <f t="shared" si="511"/>
        <v>1278</v>
      </c>
      <c r="FL162" s="168" t="str">
        <f t="shared" ca="1" si="485"/>
        <v>-</v>
      </c>
      <c r="FM162" s="168" t="str">
        <f t="shared" ca="1" si="485"/>
        <v>-</v>
      </c>
      <c r="FN162" s="168" t="str">
        <f t="shared" ca="1" si="485"/>
        <v>-</v>
      </c>
      <c r="FO162" s="166" t="b">
        <f t="shared" ca="1" si="486"/>
        <v>0</v>
      </c>
      <c r="FP162" s="166" t="b">
        <f t="shared" ca="1" si="486"/>
        <v>0</v>
      </c>
      <c r="FQ162" s="166" t="b">
        <f t="shared" ca="1" si="486"/>
        <v>1</v>
      </c>
      <c r="FR162" s="168">
        <f t="shared" ca="1" si="484"/>
        <v>0</v>
      </c>
      <c r="FS162" s="166">
        <f t="shared" ca="1" si="487"/>
        <v>1</v>
      </c>
      <c r="FT162" s="166">
        <f t="shared" ca="1" si="487"/>
        <v>1</v>
      </c>
      <c r="FU162" s="168" t="str">
        <f t="shared" ca="1" si="484"/>
        <v>-</v>
      </c>
      <c r="FV162" s="168" t="str">
        <f t="shared" ca="1" si="484"/>
        <v>-</v>
      </c>
      <c r="FW162" s="168" t="str">
        <f t="shared" ca="1" si="484"/>
        <v>-</v>
      </c>
      <c r="FX162" s="168" t="str">
        <f t="shared" ca="1" si="484"/>
        <v>-</v>
      </c>
      <c r="FY162" s="168" t="str">
        <f t="shared" ca="1" si="484"/>
        <v>-</v>
      </c>
      <c r="FZ162" s="168" t="str">
        <f t="shared" ca="1" si="484"/>
        <v>-</v>
      </c>
      <c r="GA162" s="168" t="str">
        <f t="shared" ca="1" si="484"/>
        <v>-</v>
      </c>
      <c r="GB162" s="168" t="str">
        <f t="shared" ca="1" si="484"/>
        <v>-</v>
      </c>
      <c r="GC162" s="168" t="str">
        <f t="shared" ca="1" si="484"/>
        <v>-</v>
      </c>
      <c r="GD162" s="168" t="b">
        <f t="shared" ca="1" si="484"/>
        <v>1</v>
      </c>
      <c r="GE162" s="168" t="str">
        <f t="shared" ca="1" si="484"/>
        <v>-</v>
      </c>
      <c r="GF162" s="168" t="str">
        <f t="shared" ca="1" si="484"/>
        <v>-</v>
      </c>
      <c r="GG162" s="168" t="str">
        <f t="shared" ca="1" si="484"/>
        <v>-</v>
      </c>
      <c r="GH162" s="168" t="str">
        <f t="shared" ca="1" si="488"/>
        <v>-</v>
      </c>
      <c r="GI162" s="168" t="str">
        <f t="shared" ca="1" si="488"/>
        <v>-</v>
      </c>
      <c r="GJ162" s="168" t="str">
        <f t="shared" ca="1" si="489"/>
        <v>-</v>
      </c>
      <c r="GK162" s="168" t="str">
        <f t="shared" ca="1" si="489"/>
        <v>-</v>
      </c>
      <c r="GL162" s="168" t="str">
        <f t="shared" ca="1" si="489"/>
        <v>-</v>
      </c>
      <c r="GM162" s="168" t="str">
        <f t="shared" ca="1" si="489"/>
        <v>-</v>
      </c>
      <c r="GN162" s="168" t="str">
        <f t="shared" ca="1" si="489"/>
        <v>-</v>
      </c>
      <c r="GO162" s="168" t="str">
        <f t="shared" ca="1" si="489"/>
        <v>-</v>
      </c>
      <c r="GP162" s="168" t="str">
        <f t="shared" ca="1" si="489"/>
        <v>-</v>
      </c>
      <c r="GQ162" s="168" t="str">
        <f t="shared" ca="1" si="489"/>
        <v>-</v>
      </c>
      <c r="GR162" s="168" t="str">
        <f t="shared" ca="1" si="489"/>
        <v>-</v>
      </c>
      <c r="GS162" s="168">
        <f t="shared" ca="1" si="489"/>
        <v>500</v>
      </c>
      <c r="GT162" s="168">
        <f t="shared" ca="1" si="489"/>
        <v>500</v>
      </c>
      <c r="GU162" s="168" t="str">
        <f t="shared" ca="1" si="489"/>
        <v>-</v>
      </c>
      <c r="GV162" s="168" t="str">
        <f t="shared" ca="1" si="489"/>
        <v>-</v>
      </c>
      <c r="GW162" s="168" t="str">
        <f t="shared" ca="1" si="489"/>
        <v>-</v>
      </c>
      <c r="GX162" s="168" t="str">
        <f t="shared" ca="1" si="489"/>
        <v>-</v>
      </c>
      <c r="GY162" s="168" t="str">
        <f t="shared" ca="1" si="489"/>
        <v>-</v>
      </c>
      <c r="GZ162" s="168" t="str">
        <f t="shared" ca="1" si="490"/>
        <v>-</v>
      </c>
      <c r="HA162" s="168" t="str">
        <f t="shared" ca="1" si="490"/>
        <v>-</v>
      </c>
      <c r="HB162" s="168" t="str">
        <f t="shared" ca="1" si="490"/>
        <v>-</v>
      </c>
      <c r="HC162" s="168" t="str">
        <f t="shared" ca="1" si="490"/>
        <v>-</v>
      </c>
      <c r="HD162" s="168" t="str">
        <f t="shared" ca="1" si="490"/>
        <v>-</v>
      </c>
      <c r="HE162" s="168" t="str">
        <f t="shared" ca="1" si="490"/>
        <v>-</v>
      </c>
      <c r="HF162" s="168" t="str">
        <f t="shared" ca="1" si="490"/>
        <v>-</v>
      </c>
      <c r="HG162" s="168" t="str">
        <f t="shared" ca="1" si="490"/>
        <v>-</v>
      </c>
      <c r="HH162" s="168" t="str">
        <f t="shared" ca="1" si="490"/>
        <v>-</v>
      </c>
      <c r="HI162" s="168" t="str">
        <f t="shared" ca="1" si="490"/>
        <v>-</v>
      </c>
      <c r="HJ162" s="168" t="str">
        <f t="shared" ca="1" si="490"/>
        <v>-</v>
      </c>
      <c r="HK162" s="168" t="str">
        <f t="shared" ca="1" si="490"/>
        <v>-</v>
      </c>
      <c r="HL162" s="168" t="str">
        <f t="shared" ca="1" si="490"/>
        <v>-</v>
      </c>
      <c r="HM162" s="168" t="str">
        <f t="shared" ca="1" si="490"/>
        <v>-</v>
      </c>
      <c r="HN162" s="168" t="str">
        <f t="shared" ca="1" si="490"/>
        <v>-</v>
      </c>
      <c r="HO162" s="168" t="str">
        <f t="shared" ca="1" si="490"/>
        <v>-</v>
      </c>
      <c r="HP162" s="168" t="str">
        <f t="shared" ca="1" si="490"/>
        <v>-</v>
      </c>
      <c r="HQ162" s="168" t="str">
        <f t="shared" ca="1" si="490"/>
        <v>-</v>
      </c>
      <c r="HR162" s="168" t="str">
        <f t="shared" ca="1" si="490"/>
        <v>-</v>
      </c>
      <c r="HS162" s="168" t="str">
        <f t="shared" ca="1" si="490"/>
        <v>-</v>
      </c>
      <c r="HT162" s="168" t="str">
        <f t="shared" ca="1" si="490"/>
        <v>-</v>
      </c>
      <c r="HU162" s="168" t="str">
        <f t="shared" ca="1" si="490"/>
        <v>-</v>
      </c>
      <c r="HV162" s="168" t="str">
        <f t="shared" ca="1" si="490"/>
        <v>-</v>
      </c>
      <c r="HW162" s="168" t="str">
        <f t="shared" ca="1" si="490"/>
        <v>-</v>
      </c>
      <c r="HX162" s="168" t="str">
        <f t="shared" ca="1" si="490"/>
        <v>-</v>
      </c>
      <c r="HY162" s="168" t="str">
        <f t="shared" ca="1" si="490"/>
        <v>-</v>
      </c>
      <c r="HZ162" s="168" t="str">
        <f t="shared" ca="1" si="490"/>
        <v>-</v>
      </c>
      <c r="IA162" s="168" t="str">
        <f t="shared" ca="1" si="490"/>
        <v>-</v>
      </c>
      <c r="IB162" s="168" t="str">
        <f t="shared" ca="1" si="490"/>
        <v>-</v>
      </c>
      <c r="IC162" s="168" t="str">
        <f t="shared" ca="1" si="490"/>
        <v>-</v>
      </c>
      <c r="ID162" s="168" t="str">
        <f t="shared" ca="1" si="490"/>
        <v>-</v>
      </c>
      <c r="IE162" s="168" t="str">
        <f t="shared" ca="1" si="490"/>
        <v>-</v>
      </c>
      <c r="IF162" s="168" t="str">
        <f t="shared" ca="1" si="490"/>
        <v>-</v>
      </c>
      <c r="IG162" s="168" t="str">
        <f t="shared" ca="1" si="490"/>
        <v>-</v>
      </c>
      <c r="IH162" s="168" t="str">
        <f t="shared" ca="1" si="490"/>
        <v>-</v>
      </c>
      <c r="II162" s="168" t="str">
        <f t="shared" ca="1" si="490"/>
        <v>-</v>
      </c>
      <c r="IJ162" s="168" t="str">
        <f t="shared" ca="1" si="490"/>
        <v>-</v>
      </c>
      <c r="IK162" s="168" t="str">
        <f t="shared" ca="1" si="490"/>
        <v>-</v>
      </c>
      <c r="IL162" s="168" t="str">
        <f t="shared" ca="1" si="490"/>
        <v>-</v>
      </c>
      <c r="IM162" s="168" t="str">
        <f t="shared" ca="1" si="490"/>
        <v>-</v>
      </c>
      <c r="IN162" s="168" t="str">
        <f t="shared" ca="1" si="490"/>
        <v>-</v>
      </c>
      <c r="IO162" s="168" t="str">
        <f t="shared" ca="1" si="490"/>
        <v>-</v>
      </c>
      <c r="IP162" s="168" t="str">
        <f t="shared" ca="1" si="491"/>
        <v>-</v>
      </c>
      <c r="IQ162" s="168" t="str">
        <f t="shared" ca="1" si="491"/>
        <v>-</v>
      </c>
      <c r="IR162" s="168" t="str">
        <f t="shared" ca="1" si="491"/>
        <v>-</v>
      </c>
      <c r="IS162" s="168" t="str">
        <f t="shared" ca="1" si="491"/>
        <v>-</v>
      </c>
      <c r="IT162" s="168" t="str">
        <f t="shared" ca="1" si="491"/>
        <v>-</v>
      </c>
      <c r="IU162" s="168" t="str">
        <f t="shared" ca="1" si="491"/>
        <v>-</v>
      </c>
      <c r="IV162" s="168" t="str">
        <f t="shared" ca="1" si="491"/>
        <v>-</v>
      </c>
      <c r="IW162" s="168" t="str">
        <f t="shared" ca="1" si="491"/>
        <v>-</v>
      </c>
      <c r="IX162" s="168" t="str">
        <f t="shared" ca="1" si="491"/>
        <v>-</v>
      </c>
      <c r="IY162" s="168" t="str">
        <f t="shared" ca="1" si="491"/>
        <v>-</v>
      </c>
      <c r="IZ162" s="10"/>
      <c r="JA162" s="166">
        <f t="shared" ca="1" si="492"/>
        <v>4.4999999999999998E-2</v>
      </c>
      <c r="JB162" s="166">
        <f t="shared" ca="1" si="493"/>
        <v>4.4999999999999998E-2</v>
      </c>
      <c r="JC162" s="168">
        <f t="shared" ca="1" si="494"/>
        <v>1</v>
      </c>
      <c r="JD162" s="168">
        <f t="shared" ca="1" si="494"/>
        <v>0</v>
      </c>
      <c r="JE162" s="168">
        <f t="shared" ca="1" si="494"/>
        <v>1</v>
      </c>
      <c r="JF162" s="168">
        <f t="shared" ca="1" si="494"/>
        <v>1</v>
      </c>
      <c r="JG162" s="168">
        <f t="shared" ca="1" si="494"/>
        <v>0</v>
      </c>
      <c r="JH162" s="168">
        <f t="shared" ca="1" si="494"/>
        <v>70</v>
      </c>
      <c r="JI162" s="168">
        <f t="shared" ca="1" si="494"/>
        <v>50</v>
      </c>
      <c r="JJ162" s="168">
        <f t="shared" ca="1" si="494"/>
        <v>70</v>
      </c>
      <c r="JK162" s="168">
        <f t="shared" ca="1" si="494"/>
        <v>50</v>
      </c>
      <c r="JL162" s="166">
        <f t="shared" ca="1" si="495"/>
        <v>1</v>
      </c>
      <c r="JM162" s="166">
        <f t="shared" ca="1" si="496"/>
        <v>1</v>
      </c>
      <c r="JN162" s="166">
        <f t="shared" ca="1" si="497"/>
        <v>1</v>
      </c>
      <c r="JO162" s="166">
        <f t="shared" ca="1" si="498"/>
        <v>1</v>
      </c>
      <c r="JP162" s="166">
        <f t="shared" ca="1" si="498"/>
        <v>1</v>
      </c>
      <c r="JQ162" s="168">
        <f t="shared" ca="1" si="494"/>
        <v>1</v>
      </c>
      <c r="JR162" s="10"/>
      <c r="JS162" s="168">
        <f t="shared" ca="1" si="494"/>
        <v>1</v>
      </c>
      <c r="JT162" s="166">
        <f t="shared" ca="1" si="499"/>
        <v>1</v>
      </c>
      <c r="JU162" s="168">
        <f t="shared" ca="1" si="494"/>
        <v>1</v>
      </c>
      <c r="JV162" s="168">
        <f t="shared" ca="1" si="494"/>
        <v>1</v>
      </c>
      <c r="JW162" s="168">
        <f t="shared" ca="1" si="494"/>
        <v>1</v>
      </c>
      <c r="JX162" s="168">
        <f t="shared" ca="1" si="494"/>
        <v>1</v>
      </c>
      <c r="JY162" s="168">
        <f t="shared" ca="1" si="494"/>
        <v>1</v>
      </c>
      <c r="JZ162" s="168">
        <f t="shared" ca="1" si="494"/>
        <v>1</v>
      </c>
      <c r="KA162" s="166">
        <f t="shared" ca="1" si="500"/>
        <v>1</v>
      </c>
      <c r="KB162" s="166">
        <f t="shared" ca="1" si="501"/>
        <v>1</v>
      </c>
      <c r="KC162" s="166">
        <f t="shared" ca="1" si="502"/>
        <v>1</v>
      </c>
      <c r="KD162" s="166" t="str">
        <f t="shared" ca="1" si="503"/>
        <v>-</v>
      </c>
      <c r="KE162" s="166" t="str">
        <f t="shared" ca="1" si="504"/>
        <v>-</v>
      </c>
      <c r="KF162" s="166" t="str">
        <f t="shared" ca="1" si="505"/>
        <v>-</v>
      </c>
      <c r="KG162" s="166" t="b">
        <f t="shared" ca="1" si="506"/>
        <v>0</v>
      </c>
      <c r="KH162" s="168">
        <f t="shared" ca="1" si="494"/>
        <v>0</v>
      </c>
      <c r="KI162" s="27">
        <v>0</v>
      </c>
    </row>
    <row r="163" spans="1:295" s="148" customFormat="1" outlineLevel="1">
      <c r="A163" s="126">
        <f t="shared" si="13"/>
        <v>158</v>
      </c>
      <c r="B163" s="126">
        <f t="shared" si="510"/>
        <v>13</v>
      </c>
      <c r="C163" s="148">
        <v>1000</v>
      </c>
      <c r="D163" s="148" t="s">
        <v>884</v>
      </c>
      <c r="E163" s="148" t="b">
        <v>0</v>
      </c>
      <c r="F163" s="148" t="b">
        <v>0</v>
      </c>
      <c r="G163" s="148" t="b">
        <f t="shared" si="507"/>
        <v>0</v>
      </c>
      <c r="H163" s="144">
        <f t="shared" ca="1" si="508"/>
        <v>3</v>
      </c>
      <c r="I163" s="144">
        <f t="shared" ca="1" si="508"/>
        <v>1</v>
      </c>
      <c r="J163" s="144">
        <f t="shared" ca="1" si="508"/>
        <v>1</v>
      </c>
      <c r="K163" s="144">
        <f t="shared" ca="1" si="508"/>
        <v>1</v>
      </c>
      <c r="L163" s="144">
        <f t="shared" ca="1" si="508"/>
        <v>1</v>
      </c>
      <c r="M163" s="144">
        <f t="shared" ca="1" si="508"/>
        <v>1</v>
      </c>
      <c r="N163" s="144">
        <f t="shared" ca="1" si="508"/>
        <v>1</v>
      </c>
      <c r="O163" s="144">
        <f t="shared" ca="1" si="508"/>
        <v>1</v>
      </c>
      <c r="P163" s="144">
        <f t="shared" ca="1" si="508"/>
        <v>1</v>
      </c>
      <c r="Q163" s="144">
        <f t="shared" ca="1" si="508"/>
        <v>1</v>
      </c>
      <c r="R163" s="144">
        <f t="shared" ca="1" si="508"/>
        <v>2</v>
      </c>
      <c r="S163" s="144">
        <f t="shared" ca="1" si="508"/>
        <v>1</v>
      </c>
      <c r="T163" s="144">
        <f t="shared" ca="1" si="508"/>
        <v>1</v>
      </c>
      <c r="U163" s="144">
        <f t="shared" ca="1" si="508"/>
        <v>1</v>
      </c>
      <c r="V163" s="144">
        <f t="shared" ca="1" si="508"/>
        <v>1</v>
      </c>
      <c r="W163" s="144">
        <f t="shared" ca="1" si="508"/>
        <v>1</v>
      </c>
      <c r="X163" s="144">
        <f t="shared" ca="1" si="508"/>
        <v>1</v>
      </c>
      <c r="Y163" s="144">
        <f t="shared" ca="1" si="508"/>
        <v>1</v>
      </c>
      <c r="AA163" s="162" t="str" cm="1">
        <f t="array" aca="1" ref="AA163" ca="1">TEXT(LEFT(OFFSET(AA163,-1,0),5)+1,"00000")&amp;MID(OFFSET(AA163,-1,0),6,FIND(" ",OFFSET(AA163,-1,0),7)-5)
&amp;2130-FK163
&amp;INDEX(DataMaster!$B$10:$B$12,$I163)         &amp;IF($J163=1,""," Risk"&amp;INDEX(i.risk_aversion,$J163,1))    &amp;IF($K163=1,""," REV"&amp; INDEX(DataMaster!$B$54:$B$58,$K163))              &amp; IF($L163=1,""," Minroe"&amp;INDEX(minroe,$L163))              &amp;  IF($M163=1,""," Overdraw"&amp;INDEX(overdraw,$M163))
&amp; IF($N163=1,""," Mach"&amp;INDEX(i.mach_option,$N163))
&amp; IF($O163=1,""," Interest"&amp;INDEX(i.interest_rate,$O163))            &amp; IF($P163=1,""," Opp cost"&amp;INDEX(i.opp_cost_capital,$P163))           &amp; IF($Q163=1,""," Casual_ub"&amp;INDEX(i.casual_ub,$Q163))           &amp; IF($R163=1,""," Cropgraze"&amp;INDEX(i.cropgraze_inc,$R163))
&amp; IF($S163=1,""," Yield"&amp;INDEX(i.all_rot_yield,$S163))          &amp; IF($T163=1,""," Pasture"&amp;INDEX(i.pasture_prod,$T163))          &amp; IF($U163=1,""," Scan"&amp;INDEX(i.scan,$U163))
&amp; IF($JL163=1,""," WP"&amp;TEXT($JL163*100,"000p"))                &amp; IF($JM163=1,""," MP"&amp;TEXT($JM163*100,"000p"))                      &amp; IF($JN163=1,""," GP"&amp;TEXT($JN163*100,"000p"))          &amp; IF($JO163=1,""," Can"&amp;TEXT($JO163*100,"000p"))
&amp; " (F"&amp;3+IFERROR(1*$CH163,0)+IFERROR(1*$CI163,0)&amp;3-IFERROR(1*NOT($CK163),0)&amp;"N"&amp;$CP163&amp;$CQ163&amp;")"</f>
        <v>00004 Presentation_CropArea 1065SE CropgrazeFALSE (F33N11)</v>
      </c>
      <c r="AB163" s="10" t="str">
        <f ca="1">IF(COUNTIF(AA$5:AA163,AA163)=1,"-","Dup")</f>
        <v>-</v>
      </c>
      <c r="AC163" s="10"/>
      <c r="AD163" s="168" t="str">
        <f t="shared" ca="1" si="472"/>
        <v>-</v>
      </c>
      <c r="AE163" s="167" t="b">
        <v>1</v>
      </c>
      <c r="AF163" s="167" t="b">
        <v>1</v>
      </c>
      <c r="AG163" s="168" t="str">
        <f t="shared" ca="1" si="472"/>
        <v>-</v>
      </c>
      <c r="AH163" s="168" t="str">
        <f t="shared" ca="1" si="472"/>
        <v>-</v>
      </c>
      <c r="AI163" s="168" t="b">
        <f t="shared" ca="1" si="472"/>
        <v>1</v>
      </c>
      <c r="AJ163" s="10"/>
      <c r="AK163" s="166" t="b">
        <f t="shared" ca="1" si="473"/>
        <v>1</v>
      </c>
      <c r="AL163" s="166" t="str">
        <f t="shared" ca="1" si="473"/>
        <v>-</v>
      </c>
      <c r="AM163" s="166" t="str">
        <f t="shared" ca="1" si="473"/>
        <v>-</v>
      </c>
      <c r="AN163" s="166" t="str">
        <f t="shared" ca="1" si="473"/>
        <v>-</v>
      </c>
      <c r="AO163" s="166" t="b">
        <f t="shared" ca="1" si="473"/>
        <v>0</v>
      </c>
      <c r="AP163" s="166" t="b">
        <f t="shared" ca="1" si="473"/>
        <v>0</v>
      </c>
      <c r="AQ163" s="166">
        <f t="shared" ca="1" si="474"/>
        <v>0</v>
      </c>
      <c r="AR163" s="166" t="b">
        <f t="shared" ca="1" si="475"/>
        <v>0</v>
      </c>
      <c r="AS163" s="166" t="b">
        <f t="shared" ca="1" si="475"/>
        <v>0</v>
      </c>
      <c r="AT163" s="166" t="str">
        <f t="shared" ca="1" si="475"/>
        <v>-</v>
      </c>
      <c r="AU163" s="166" t="str">
        <f t="shared" ca="1" si="475"/>
        <v>-</v>
      </c>
      <c r="AV163" s="166" t="str">
        <f t="shared" ca="1" si="475"/>
        <v>-</v>
      </c>
      <c r="AW163" s="10"/>
      <c r="AX163" s="166" t="b">
        <f t="shared" ca="1" si="476"/>
        <v>1</v>
      </c>
      <c r="AY163" s="168" t="b">
        <f t="shared" ca="1" si="477"/>
        <v>1</v>
      </c>
      <c r="AZ163" s="168" t="b">
        <f t="shared" ca="1" si="477"/>
        <v>1</v>
      </c>
      <c r="BA163" s="167">
        <f t="shared" ca="1" si="478"/>
        <v>3108</v>
      </c>
      <c r="BB163" s="168" t="str">
        <f t="shared" ca="1" si="479"/>
        <v>-</v>
      </c>
      <c r="BC163" s="168" t="str">
        <f t="shared" ca="1" si="479"/>
        <v>-</v>
      </c>
      <c r="BD163" s="168" t="str">
        <f t="shared" ca="1" si="479"/>
        <v>-</v>
      </c>
      <c r="BE163" s="168" t="str">
        <f t="shared" ca="1" si="479"/>
        <v>-</v>
      </c>
      <c r="BF163" s="168" t="str">
        <f t="shared" ca="1" si="479"/>
        <v>-</v>
      </c>
      <c r="BG163" s="168">
        <f t="shared" ca="1" si="479"/>
        <v>1</v>
      </c>
      <c r="BH163" s="168">
        <f t="shared" ca="1" si="479"/>
        <v>1</v>
      </c>
      <c r="BI163" s="168" t="str">
        <f t="shared" ca="1" si="479"/>
        <v>-</v>
      </c>
      <c r="BJ163" s="168" t="str">
        <f t="shared" ca="1" si="479"/>
        <v>-</v>
      </c>
      <c r="BK163" s="10"/>
      <c r="BL163" s="168" t="str">
        <f t="shared" ca="1" si="479"/>
        <v>-</v>
      </c>
      <c r="BM163" s="168" t="str">
        <f t="shared" ca="1" si="479"/>
        <v>-</v>
      </c>
      <c r="BN163" s="168" t="str">
        <f t="shared" ca="1" si="479"/>
        <v>-</v>
      </c>
      <c r="BO163" s="168" t="str">
        <f t="shared" ca="1" si="479"/>
        <v>-</v>
      </c>
      <c r="BP163" s="168" t="str">
        <f t="shared" ca="1" si="479"/>
        <v>-</v>
      </c>
      <c r="BQ163" s="168" t="str">
        <f t="shared" ca="1" si="479"/>
        <v>-</v>
      </c>
      <c r="BR163" s="168" t="str">
        <f t="shared" ca="1" si="479"/>
        <v>-</v>
      </c>
      <c r="BS163" s="168" t="str">
        <f t="shared" ca="1" si="479"/>
        <v>-</v>
      </c>
      <c r="BT163" s="168" t="str">
        <f t="shared" ca="1" si="479"/>
        <v>-</v>
      </c>
      <c r="BU163" s="168" t="str">
        <f t="shared" ca="1" si="479"/>
        <v>-</v>
      </c>
      <c r="BV163" s="168" t="str">
        <f t="shared" ca="1" si="479"/>
        <v>-</v>
      </c>
      <c r="BW163" s="166" t="str" cm="1">
        <f t="array" aca="1" ref="BW163" ca="1">INDEX(i.rev,$K163,BW$15)</f>
        <v>-</v>
      </c>
      <c r="BX163" s="166" t="str" cm="1">
        <f t="array" aca="1" ref="BX163" ca="1">INDEX(i.rev,$K163,BX$15)</f>
        <v>-</v>
      </c>
      <c r="BY163" s="166" t="str" cm="1">
        <f t="array" aca="1" ref="BY163" ca="1">INDEX(i.rev,$K163,BY$15)</f>
        <v>-</v>
      </c>
      <c r="BZ163" s="166" t="str" cm="1">
        <f t="array" aca="1" ref="BZ163" ca="1">INDEX(i.rev,$K163,BZ$15)</f>
        <v>-</v>
      </c>
      <c r="CA163" s="166" t="str" cm="1">
        <f t="array" aca="1" ref="CA163" ca="1">INDEX(i.rev,$K163,CA$15)</f>
        <v>-</v>
      </c>
      <c r="CB163" s="166" t="str" cm="1">
        <f t="array" aca="1" ref="CB163" ca="1">INDEX(i.rev,$K163,CB$15)</f>
        <v>-</v>
      </c>
      <c r="CC163" s="166" t="str" cm="1">
        <f t="array" aca="1" ref="CC163" ca="1">INDEX(i.rev,$K163,CC$15)</f>
        <v>-</v>
      </c>
      <c r="CD163" s="166" t="str" cm="1">
        <f t="array" aca="1" ref="CD163" ca="1">INDEX(i.rev,$K163,CD$15)</f>
        <v>-</v>
      </c>
      <c r="CE163" s="166" t="str" cm="1">
        <f t="array" aca="1" ref="CE163" ca="1">INDEX(i.rev,$K163,CE$15)</f>
        <v>-</v>
      </c>
      <c r="CF163" s="166" t="str" cm="1">
        <f t="array" aca="1" ref="CF163" ca="1">INDEX(i.rev,$K163,CF$15)</f>
        <v>-</v>
      </c>
      <c r="CG163" s="10"/>
      <c r="CH163" s="168" t="str">
        <f t="shared" ca="1" si="480"/>
        <v>-</v>
      </c>
      <c r="CI163" s="168" t="str">
        <f t="shared" ca="1" si="480"/>
        <v>-</v>
      </c>
      <c r="CJ163" s="168" t="str">
        <f t="shared" ca="1" si="480"/>
        <v>-</v>
      </c>
      <c r="CK163" s="168" t="str">
        <f t="shared" ca="1" si="480"/>
        <v>-</v>
      </c>
      <c r="CL163" s="168" t="str">
        <f t="shared" ca="1" si="480"/>
        <v>-</v>
      </c>
      <c r="CM163" s="168" t="str">
        <f t="shared" ca="1" si="480"/>
        <v>-</v>
      </c>
      <c r="CN163" s="168" t="str">
        <f t="shared" ca="1" si="480"/>
        <v>-</v>
      </c>
      <c r="CO163" s="168" t="str">
        <f t="shared" ca="1" si="480"/>
        <v>-</v>
      </c>
      <c r="CP163" s="168">
        <f t="shared" ca="1" si="480"/>
        <v>1</v>
      </c>
      <c r="CQ163" s="168">
        <f t="shared" ca="1" si="480"/>
        <v>1</v>
      </c>
      <c r="CR163" s="168">
        <f t="shared" ca="1" si="480"/>
        <v>0</v>
      </c>
      <c r="CS163" s="168" t="str">
        <f t="shared" ca="1" si="480"/>
        <v>-</v>
      </c>
      <c r="CT163" s="168" t="str">
        <f t="shared" ca="1" si="480"/>
        <v>-</v>
      </c>
      <c r="CU163" s="168" t="str">
        <f t="shared" ca="1" si="480"/>
        <v>-</v>
      </c>
      <c r="CV163" s="168" t="str">
        <f t="shared" ca="1" si="480"/>
        <v>-</v>
      </c>
      <c r="CW163" s="168" t="str">
        <f t="shared" ca="1" si="480"/>
        <v>-</v>
      </c>
      <c r="CX163" s="168" t="str">
        <f t="shared" ca="1" si="480"/>
        <v>-</v>
      </c>
      <c r="CY163" s="168" t="str">
        <f t="shared" ca="1" si="480"/>
        <v>-</v>
      </c>
      <c r="CZ163" s="168">
        <f t="shared" ca="1" si="480"/>
        <v>0</v>
      </c>
      <c r="DA163" s="168" t="str">
        <f t="shared" ca="1" si="480"/>
        <v>-</v>
      </c>
      <c r="DB163" s="168" t="str">
        <f t="shared" ca="1" si="480"/>
        <v>-</v>
      </c>
      <c r="DC163" s="168" t="str">
        <f t="shared" ca="1" si="480"/>
        <v>-</v>
      </c>
      <c r="DD163" s="168" t="str">
        <f t="shared" ca="1" si="480"/>
        <v>-</v>
      </c>
      <c r="DE163" s="168" t="str">
        <f t="shared" ca="1" si="480"/>
        <v>-</v>
      </c>
      <c r="DF163" s="168">
        <f t="shared" ca="1" si="480"/>
        <v>0</v>
      </c>
      <c r="DG163" s="168">
        <f t="shared" ref="DG163:DV166" ca="1" si="512">OFFSET(DG$5,$B163,0)</f>
        <v>0</v>
      </c>
      <c r="DH163" s="168">
        <f t="shared" ca="1" si="512"/>
        <v>0</v>
      </c>
      <c r="DI163" s="168">
        <f t="shared" ca="1" si="512"/>
        <v>0</v>
      </c>
      <c r="DJ163" s="168">
        <f t="shared" ca="1" si="512"/>
        <v>0</v>
      </c>
      <c r="DK163" s="168">
        <f t="shared" ca="1" si="512"/>
        <v>0</v>
      </c>
      <c r="DL163" s="168">
        <f t="shared" ca="1" si="512"/>
        <v>0</v>
      </c>
      <c r="DM163" s="168" t="str">
        <f t="shared" ca="1" si="512"/>
        <v>-</v>
      </c>
      <c r="DN163" s="168" t="str">
        <f t="shared" ca="1" si="512"/>
        <v>-</v>
      </c>
      <c r="DO163" s="168" t="str">
        <f t="shared" ca="1" si="512"/>
        <v>-</v>
      </c>
      <c r="DP163" s="168" t="str">
        <f t="shared" ca="1" si="512"/>
        <v>-</v>
      </c>
      <c r="DQ163" s="168" t="str">
        <f t="shared" ca="1" si="512"/>
        <v>-</v>
      </c>
      <c r="DR163" s="168" t="str">
        <f t="shared" ca="1" si="512"/>
        <v>-</v>
      </c>
      <c r="DS163" s="168" t="str">
        <f t="shared" ca="1" si="512"/>
        <v>-</v>
      </c>
      <c r="DT163" s="168" t="str">
        <f t="shared" ca="1" si="512"/>
        <v>-</v>
      </c>
      <c r="DU163" s="168" t="str">
        <f t="shared" ca="1" si="512"/>
        <v>-</v>
      </c>
      <c r="DV163" s="168" t="str">
        <f t="shared" ca="1" si="512"/>
        <v>-</v>
      </c>
      <c r="DW163" s="168" t="str">
        <f t="shared" ref="DW163:EB166" ca="1" si="513">OFFSET(DW$5,$B163,0)</f>
        <v>-</v>
      </c>
      <c r="DX163" s="10"/>
      <c r="DY163" s="168">
        <f t="shared" ca="1" si="513"/>
        <v>1</v>
      </c>
      <c r="DZ163" s="168" t="str">
        <f t="shared" ca="1" si="513"/>
        <v>-</v>
      </c>
      <c r="EA163" s="168" t="str">
        <f t="shared" ca="1" si="513"/>
        <v>-</v>
      </c>
      <c r="EB163" s="168" t="str">
        <f t="shared" ca="1" si="513"/>
        <v>-</v>
      </c>
      <c r="EC163" s="168" t="str">
        <f t="shared" ca="1" si="481"/>
        <v>-</v>
      </c>
      <c r="ED163" s="168" t="b">
        <f t="shared" ca="1" si="481"/>
        <v>0</v>
      </c>
      <c r="EE163" s="168" t="str">
        <f t="shared" ca="1" si="481"/>
        <v>-</v>
      </c>
      <c r="EF163" s="168">
        <f t="shared" ca="1" si="481"/>
        <v>0</v>
      </c>
      <c r="EG163" s="168" t="str">
        <f t="shared" ca="1" si="481"/>
        <v>-</v>
      </c>
      <c r="EH163" s="166" cm="1">
        <f t="array" aca="1" ref="EH163" ca="1">INDEX(i.rev,$K163,EH$15)</f>
        <v>1</v>
      </c>
      <c r="EI163" s="168">
        <f t="shared" ca="1" si="482"/>
        <v>0</v>
      </c>
      <c r="EJ163" s="168">
        <f t="shared" ca="1" si="482"/>
        <v>1</v>
      </c>
      <c r="EK163" s="168">
        <f t="shared" ca="1" si="482"/>
        <v>0</v>
      </c>
      <c r="EL163" s="168">
        <f t="shared" ca="1" si="482"/>
        <v>1</v>
      </c>
      <c r="EM163" s="168">
        <f t="shared" ca="1" si="482"/>
        <v>1</v>
      </c>
      <c r="EN163" s="168">
        <f t="shared" ca="1" si="482"/>
        <v>1</v>
      </c>
      <c r="EO163" s="168">
        <f t="shared" ca="1" si="482"/>
        <v>0</v>
      </c>
      <c r="EP163" s="168">
        <f t="shared" ca="1" si="482"/>
        <v>0</v>
      </c>
      <c r="EQ163" s="168">
        <f t="shared" ca="1" si="482"/>
        <v>0</v>
      </c>
      <c r="ER163" s="168">
        <f t="shared" ca="1" si="482"/>
        <v>0</v>
      </c>
      <c r="ES163" s="168">
        <f t="shared" ca="1" si="482"/>
        <v>0</v>
      </c>
      <c r="ET163" s="168">
        <f t="shared" ca="1" si="482"/>
        <v>0</v>
      </c>
      <c r="EU163" s="168">
        <f t="shared" ca="1" si="482"/>
        <v>0</v>
      </c>
      <c r="EV163" s="168">
        <f t="shared" ca="1" si="482"/>
        <v>0</v>
      </c>
      <c r="EW163" s="168">
        <f t="shared" ca="1" si="482"/>
        <v>0</v>
      </c>
      <c r="EX163" s="168">
        <f t="shared" ca="1" si="482"/>
        <v>0</v>
      </c>
      <c r="EY163" s="166" cm="1">
        <f t="array" aca="1" ref="EY163" ca="1">INDEX(i.rev,$K163,EY$15)</f>
        <v>0</v>
      </c>
      <c r="EZ163" s="168">
        <f t="shared" ca="1" si="483"/>
        <v>0</v>
      </c>
      <c r="FA163" s="166" cm="1">
        <f t="array" aca="1" ref="FA163" ca="1">INDEX(i.rev,$K163,FA$15)</f>
        <v>1</v>
      </c>
      <c r="FB163" s="168">
        <f t="shared" ca="1" si="484"/>
        <v>0</v>
      </c>
      <c r="FC163" s="168">
        <f t="shared" ca="1" si="484"/>
        <v>0</v>
      </c>
      <c r="FD163" s="168">
        <f t="shared" ca="1" si="484"/>
        <v>0</v>
      </c>
      <c r="FE163" s="168">
        <f t="shared" ca="1" si="484"/>
        <v>0</v>
      </c>
      <c r="FF163" s="168">
        <f t="shared" ca="1" si="484"/>
        <v>0</v>
      </c>
      <c r="FG163" s="168">
        <f t="shared" ca="1" si="484"/>
        <v>0</v>
      </c>
      <c r="FH163" s="168">
        <f t="shared" ca="1" si="484"/>
        <v>0</v>
      </c>
      <c r="FI163" s="10">
        <v>0.5</v>
      </c>
      <c r="FJ163" s="166" t="b">
        <f t="shared" si="509"/>
        <v>1</v>
      </c>
      <c r="FK163" s="192">
        <f t="shared" si="511"/>
        <v>1065</v>
      </c>
      <c r="FL163" s="168" t="str">
        <f t="shared" ca="1" si="485"/>
        <v>-</v>
      </c>
      <c r="FM163" s="168" t="str">
        <f t="shared" ca="1" si="485"/>
        <v>-</v>
      </c>
      <c r="FN163" s="168" t="str">
        <f t="shared" ca="1" si="485"/>
        <v>-</v>
      </c>
      <c r="FO163" s="166" t="b">
        <f t="shared" ca="1" si="486"/>
        <v>0</v>
      </c>
      <c r="FP163" s="166" t="b">
        <f t="shared" ca="1" si="486"/>
        <v>0</v>
      </c>
      <c r="FQ163" s="166" t="b">
        <f t="shared" ca="1" si="486"/>
        <v>1</v>
      </c>
      <c r="FR163" s="168">
        <f t="shared" ca="1" si="484"/>
        <v>0</v>
      </c>
      <c r="FS163" s="166">
        <f t="shared" ca="1" si="487"/>
        <v>1</v>
      </c>
      <c r="FT163" s="166">
        <f t="shared" ca="1" si="487"/>
        <v>1</v>
      </c>
      <c r="FU163" s="168" t="str">
        <f t="shared" ca="1" si="484"/>
        <v>-</v>
      </c>
      <c r="FV163" s="168" t="str">
        <f t="shared" ca="1" si="484"/>
        <v>-</v>
      </c>
      <c r="FW163" s="168" t="str">
        <f t="shared" ca="1" si="484"/>
        <v>-</v>
      </c>
      <c r="FX163" s="168" t="str">
        <f t="shared" ca="1" si="484"/>
        <v>-</v>
      </c>
      <c r="FY163" s="168" t="str">
        <f t="shared" ca="1" si="484"/>
        <v>-</v>
      </c>
      <c r="FZ163" s="168" t="str">
        <f t="shared" ca="1" si="484"/>
        <v>-</v>
      </c>
      <c r="GA163" s="168" t="str">
        <f t="shared" ca="1" si="484"/>
        <v>-</v>
      </c>
      <c r="GB163" s="168" t="str">
        <f t="shared" ca="1" si="484"/>
        <v>-</v>
      </c>
      <c r="GC163" s="168" t="str">
        <f t="shared" ca="1" si="484"/>
        <v>-</v>
      </c>
      <c r="GD163" s="168" t="b">
        <f t="shared" ca="1" si="484"/>
        <v>1</v>
      </c>
      <c r="GE163" s="168" t="str">
        <f t="shared" ca="1" si="484"/>
        <v>-</v>
      </c>
      <c r="GF163" s="168" t="str">
        <f t="shared" ca="1" si="484"/>
        <v>-</v>
      </c>
      <c r="GG163" s="168" t="str">
        <f t="shared" ca="1" si="484"/>
        <v>-</v>
      </c>
      <c r="GH163" s="168" t="str">
        <f t="shared" ca="1" si="488"/>
        <v>-</v>
      </c>
      <c r="GI163" s="168" t="str">
        <f t="shared" ca="1" si="488"/>
        <v>-</v>
      </c>
      <c r="GJ163" s="168" t="str">
        <f t="shared" ca="1" si="489"/>
        <v>-</v>
      </c>
      <c r="GK163" s="168" t="str">
        <f t="shared" ca="1" si="489"/>
        <v>-</v>
      </c>
      <c r="GL163" s="168" t="str">
        <f t="shared" ca="1" si="489"/>
        <v>-</v>
      </c>
      <c r="GM163" s="168" t="str">
        <f t="shared" ca="1" si="489"/>
        <v>-</v>
      </c>
      <c r="GN163" s="168" t="str">
        <f t="shared" ca="1" si="489"/>
        <v>-</v>
      </c>
      <c r="GO163" s="168" t="str">
        <f t="shared" ca="1" si="489"/>
        <v>-</v>
      </c>
      <c r="GP163" s="168" t="str">
        <f t="shared" ca="1" si="489"/>
        <v>-</v>
      </c>
      <c r="GQ163" s="168" t="str">
        <f t="shared" ca="1" si="489"/>
        <v>-</v>
      </c>
      <c r="GR163" s="168" t="str">
        <f t="shared" ca="1" si="489"/>
        <v>-</v>
      </c>
      <c r="GS163" s="168">
        <f t="shared" ca="1" si="489"/>
        <v>500</v>
      </c>
      <c r="GT163" s="168">
        <f t="shared" ca="1" si="489"/>
        <v>500</v>
      </c>
      <c r="GU163" s="168" t="str">
        <f t="shared" ca="1" si="489"/>
        <v>-</v>
      </c>
      <c r="GV163" s="168" t="str">
        <f t="shared" ca="1" si="489"/>
        <v>-</v>
      </c>
      <c r="GW163" s="168" t="str">
        <f t="shared" ca="1" si="489"/>
        <v>-</v>
      </c>
      <c r="GX163" s="168" t="str">
        <f t="shared" ca="1" si="489"/>
        <v>-</v>
      </c>
      <c r="GY163" s="168" t="str">
        <f t="shared" ca="1" si="489"/>
        <v>-</v>
      </c>
      <c r="GZ163" s="168" t="str">
        <f t="shared" ca="1" si="490"/>
        <v>-</v>
      </c>
      <c r="HA163" s="168" t="str">
        <f t="shared" ca="1" si="490"/>
        <v>-</v>
      </c>
      <c r="HB163" s="168" t="str">
        <f t="shared" ca="1" si="490"/>
        <v>-</v>
      </c>
      <c r="HC163" s="168" t="str">
        <f t="shared" ca="1" si="490"/>
        <v>-</v>
      </c>
      <c r="HD163" s="168" t="str">
        <f t="shared" ca="1" si="490"/>
        <v>-</v>
      </c>
      <c r="HE163" s="168" t="str">
        <f t="shared" ca="1" si="490"/>
        <v>-</v>
      </c>
      <c r="HF163" s="168" t="str">
        <f t="shared" ca="1" si="490"/>
        <v>-</v>
      </c>
      <c r="HG163" s="168" t="str">
        <f t="shared" ca="1" si="490"/>
        <v>-</v>
      </c>
      <c r="HH163" s="168" t="str">
        <f t="shared" ca="1" si="490"/>
        <v>-</v>
      </c>
      <c r="HI163" s="168" t="str">
        <f t="shared" ca="1" si="490"/>
        <v>-</v>
      </c>
      <c r="HJ163" s="168" t="str">
        <f t="shared" ca="1" si="490"/>
        <v>-</v>
      </c>
      <c r="HK163" s="168" t="str">
        <f t="shared" ca="1" si="490"/>
        <v>-</v>
      </c>
      <c r="HL163" s="168" t="str">
        <f t="shared" ca="1" si="490"/>
        <v>-</v>
      </c>
      <c r="HM163" s="168" t="str">
        <f t="shared" ca="1" si="490"/>
        <v>-</v>
      </c>
      <c r="HN163" s="168" t="str">
        <f t="shared" ca="1" si="490"/>
        <v>-</v>
      </c>
      <c r="HO163" s="168" t="str">
        <f t="shared" ca="1" si="490"/>
        <v>-</v>
      </c>
      <c r="HP163" s="168" t="str">
        <f t="shared" ca="1" si="490"/>
        <v>-</v>
      </c>
      <c r="HQ163" s="168" t="str">
        <f t="shared" ca="1" si="490"/>
        <v>-</v>
      </c>
      <c r="HR163" s="168" t="str">
        <f t="shared" ca="1" si="490"/>
        <v>-</v>
      </c>
      <c r="HS163" s="168" t="str">
        <f t="shared" ca="1" si="490"/>
        <v>-</v>
      </c>
      <c r="HT163" s="168" t="str">
        <f t="shared" ca="1" si="490"/>
        <v>-</v>
      </c>
      <c r="HU163" s="168" t="str">
        <f t="shared" ca="1" si="490"/>
        <v>-</v>
      </c>
      <c r="HV163" s="168" t="str">
        <f t="shared" ca="1" si="490"/>
        <v>-</v>
      </c>
      <c r="HW163" s="168" t="str">
        <f t="shared" ca="1" si="490"/>
        <v>-</v>
      </c>
      <c r="HX163" s="168" t="str">
        <f t="shared" ca="1" si="490"/>
        <v>-</v>
      </c>
      <c r="HY163" s="168" t="str">
        <f t="shared" ca="1" si="490"/>
        <v>-</v>
      </c>
      <c r="HZ163" s="168" t="str">
        <f t="shared" ca="1" si="490"/>
        <v>-</v>
      </c>
      <c r="IA163" s="168" t="str">
        <f t="shared" ca="1" si="490"/>
        <v>-</v>
      </c>
      <c r="IB163" s="168" t="str">
        <f t="shared" ca="1" si="490"/>
        <v>-</v>
      </c>
      <c r="IC163" s="168" t="str">
        <f t="shared" ca="1" si="490"/>
        <v>-</v>
      </c>
      <c r="ID163" s="168" t="str">
        <f t="shared" ca="1" si="490"/>
        <v>-</v>
      </c>
      <c r="IE163" s="168" t="str">
        <f t="shared" ca="1" si="490"/>
        <v>-</v>
      </c>
      <c r="IF163" s="168" t="str">
        <f t="shared" ca="1" si="490"/>
        <v>-</v>
      </c>
      <c r="IG163" s="168" t="str">
        <f t="shared" ca="1" si="490"/>
        <v>-</v>
      </c>
      <c r="IH163" s="168" t="str">
        <f t="shared" ca="1" si="490"/>
        <v>-</v>
      </c>
      <c r="II163" s="168" t="str">
        <f t="shared" ca="1" si="490"/>
        <v>-</v>
      </c>
      <c r="IJ163" s="168" t="str">
        <f t="shared" ca="1" si="490"/>
        <v>-</v>
      </c>
      <c r="IK163" s="168" t="str">
        <f t="shared" ca="1" si="490"/>
        <v>-</v>
      </c>
      <c r="IL163" s="168" t="str">
        <f t="shared" ca="1" si="490"/>
        <v>-</v>
      </c>
      <c r="IM163" s="168" t="str">
        <f t="shared" ca="1" si="490"/>
        <v>-</v>
      </c>
      <c r="IN163" s="168" t="str">
        <f t="shared" ca="1" si="490"/>
        <v>-</v>
      </c>
      <c r="IO163" s="168" t="str">
        <f t="shared" ca="1" si="490"/>
        <v>-</v>
      </c>
      <c r="IP163" s="168" t="str">
        <f t="shared" ca="1" si="491"/>
        <v>-</v>
      </c>
      <c r="IQ163" s="168" t="str">
        <f t="shared" ca="1" si="491"/>
        <v>-</v>
      </c>
      <c r="IR163" s="168" t="str">
        <f t="shared" ca="1" si="491"/>
        <v>-</v>
      </c>
      <c r="IS163" s="168" t="str">
        <f t="shared" ca="1" si="491"/>
        <v>-</v>
      </c>
      <c r="IT163" s="168" t="str">
        <f t="shared" ca="1" si="491"/>
        <v>-</v>
      </c>
      <c r="IU163" s="168" t="str">
        <f t="shared" ca="1" si="491"/>
        <v>-</v>
      </c>
      <c r="IV163" s="168" t="str">
        <f t="shared" ca="1" si="491"/>
        <v>-</v>
      </c>
      <c r="IW163" s="168" t="str">
        <f t="shared" ca="1" si="491"/>
        <v>-</v>
      </c>
      <c r="IX163" s="168" t="str">
        <f t="shared" ca="1" si="491"/>
        <v>-</v>
      </c>
      <c r="IY163" s="168" t="str">
        <f t="shared" ca="1" si="491"/>
        <v>-</v>
      </c>
      <c r="IZ163" s="10"/>
      <c r="JA163" s="166">
        <f t="shared" ca="1" si="492"/>
        <v>4.4999999999999998E-2</v>
      </c>
      <c r="JB163" s="166">
        <f t="shared" ca="1" si="493"/>
        <v>4.4999999999999998E-2</v>
      </c>
      <c r="JC163" s="168">
        <f t="shared" ca="1" si="494"/>
        <v>1</v>
      </c>
      <c r="JD163" s="168">
        <f t="shared" ca="1" si="494"/>
        <v>0</v>
      </c>
      <c r="JE163" s="168">
        <f t="shared" ca="1" si="494"/>
        <v>1</v>
      </c>
      <c r="JF163" s="168">
        <f t="shared" ca="1" si="494"/>
        <v>1</v>
      </c>
      <c r="JG163" s="168">
        <f t="shared" ca="1" si="494"/>
        <v>0</v>
      </c>
      <c r="JH163" s="168">
        <f t="shared" ca="1" si="494"/>
        <v>70</v>
      </c>
      <c r="JI163" s="168">
        <f t="shared" ca="1" si="494"/>
        <v>50</v>
      </c>
      <c r="JJ163" s="168">
        <f t="shared" ca="1" si="494"/>
        <v>70</v>
      </c>
      <c r="JK163" s="168">
        <f t="shared" ca="1" si="494"/>
        <v>50</v>
      </c>
      <c r="JL163" s="166">
        <f t="shared" ca="1" si="495"/>
        <v>1</v>
      </c>
      <c r="JM163" s="166">
        <f t="shared" ca="1" si="496"/>
        <v>1</v>
      </c>
      <c r="JN163" s="166">
        <f t="shared" ca="1" si="497"/>
        <v>1</v>
      </c>
      <c r="JO163" s="166">
        <f t="shared" ca="1" si="498"/>
        <v>1</v>
      </c>
      <c r="JP163" s="166">
        <f t="shared" ca="1" si="498"/>
        <v>1</v>
      </c>
      <c r="JQ163" s="168">
        <f t="shared" ca="1" si="494"/>
        <v>1</v>
      </c>
      <c r="JR163" s="10"/>
      <c r="JS163" s="168">
        <f t="shared" ca="1" si="494"/>
        <v>1</v>
      </c>
      <c r="JT163" s="166">
        <f t="shared" ca="1" si="499"/>
        <v>1</v>
      </c>
      <c r="JU163" s="168">
        <f t="shared" ca="1" si="494"/>
        <v>1</v>
      </c>
      <c r="JV163" s="168">
        <f t="shared" ca="1" si="494"/>
        <v>1</v>
      </c>
      <c r="JW163" s="168">
        <f t="shared" ca="1" si="494"/>
        <v>1</v>
      </c>
      <c r="JX163" s="168">
        <f t="shared" ca="1" si="494"/>
        <v>1</v>
      </c>
      <c r="JY163" s="168">
        <f t="shared" ca="1" si="494"/>
        <v>1</v>
      </c>
      <c r="JZ163" s="168">
        <f t="shared" ca="1" si="494"/>
        <v>1</v>
      </c>
      <c r="KA163" s="166">
        <f t="shared" ca="1" si="500"/>
        <v>1</v>
      </c>
      <c r="KB163" s="166">
        <f t="shared" ca="1" si="501"/>
        <v>1</v>
      </c>
      <c r="KC163" s="166">
        <f t="shared" ca="1" si="502"/>
        <v>1</v>
      </c>
      <c r="KD163" s="166" t="str">
        <f t="shared" ca="1" si="503"/>
        <v>-</v>
      </c>
      <c r="KE163" s="166" t="str">
        <f t="shared" ca="1" si="504"/>
        <v>-</v>
      </c>
      <c r="KF163" s="166" t="str">
        <f t="shared" ca="1" si="505"/>
        <v>-</v>
      </c>
      <c r="KG163" s="166" t="b">
        <f t="shared" ca="1" si="506"/>
        <v>0</v>
      </c>
      <c r="KH163" s="168">
        <f t="shared" ca="1" si="494"/>
        <v>0</v>
      </c>
      <c r="KI163" s="27">
        <v>0</v>
      </c>
    </row>
    <row r="164" spans="1:295" s="148" customFormat="1" outlineLevel="1">
      <c r="A164" s="126">
        <f t="shared" si="13"/>
        <v>159</v>
      </c>
      <c r="B164" s="126">
        <f t="shared" si="510"/>
        <v>13</v>
      </c>
      <c r="C164" s="148">
        <v>1000</v>
      </c>
      <c r="D164" s="148" t="s">
        <v>884</v>
      </c>
      <c r="E164" s="148" t="b">
        <v>0</v>
      </c>
      <c r="F164" s="148" t="b">
        <v>0</v>
      </c>
      <c r="G164" s="148" t="b">
        <f t="shared" si="507"/>
        <v>0</v>
      </c>
      <c r="H164" s="144">
        <f t="shared" ca="1" si="508"/>
        <v>3</v>
      </c>
      <c r="I164" s="144">
        <f t="shared" ca="1" si="508"/>
        <v>1</v>
      </c>
      <c r="J164" s="144">
        <f t="shared" ca="1" si="508"/>
        <v>1</v>
      </c>
      <c r="K164" s="144">
        <f t="shared" ca="1" si="508"/>
        <v>1</v>
      </c>
      <c r="L164" s="144">
        <f t="shared" ca="1" si="508"/>
        <v>1</v>
      </c>
      <c r="M164" s="144">
        <f t="shared" ca="1" si="508"/>
        <v>1</v>
      </c>
      <c r="N164" s="144">
        <f t="shared" ca="1" si="508"/>
        <v>1</v>
      </c>
      <c r="O164" s="144">
        <f t="shared" ca="1" si="508"/>
        <v>1</v>
      </c>
      <c r="P164" s="144">
        <f t="shared" ca="1" si="508"/>
        <v>1</v>
      </c>
      <c r="Q164" s="144">
        <f t="shared" ca="1" si="508"/>
        <v>1</v>
      </c>
      <c r="R164" s="144">
        <f t="shared" ca="1" si="508"/>
        <v>2</v>
      </c>
      <c r="S164" s="144">
        <f t="shared" ca="1" si="508"/>
        <v>1</v>
      </c>
      <c r="T164" s="144">
        <f t="shared" ca="1" si="508"/>
        <v>1</v>
      </c>
      <c r="U164" s="144">
        <f t="shared" ca="1" si="508"/>
        <v>1</v>
      </c>
      <c r="V164" s="144">
        <f t="shared" ca="1" si="508"/>
        <v>1</v>
      </c>
      <c r="W164" s="144">
        <f t="shared" ca="1" si="508"/>
        <v>1</v>
      </c>
      <c r="X164" s="144">
        <f t="shared" ca="1" si="508"/>
        <v>1</v>
      </c>
      <c r="Y164" s="144">
        <f t="shared" ca="1" si="508"/>
        <v>1</v>
      </c>
      <c r="AA164" s="162" t="str" cm="1">
        <f t="array" aca="1" ref="AA164" ca="1">TEXT(LEFT(OFFSET(AA164,-1,0),5)+1,"00000")&amp;MID(OFFSET(AA164,-1,0),6,FIND(" ",OFFSET(AA164,-1,0),7)-5)
&amp;2130-FK164
&amp;INDEX(DataMaster!$B$10:$B$12,$I164)         &amp;IF($J164=1,""," Risk"&amp;INDEX(i.risk_aversion,$J164,1))    &amp;IF($K164=1,""," REV"&amp; INDEX(DataMaster!$B$54:$B$58,$K164))              &amp; IF($L164=1,""," Minroe"&amp;INDEX(minroe,$L164))              &amp;  IF($M164=1,""," Overdraw"&amp;INDEX(overdraw,$M164))
&amp; IF($N164=1,""," Mach"&amp;INDEX(i.mach_option,$N164))
&amp; IF($O164=1,""," Interest"&amp;INDEX(i.interest_rate,$O164))            &amp; IF($P164=1,""," Opp cost"&amp;INDEX(i.opp_cost_capital,$P164))           &amp; IF($Q164=1,""," Casual_ub"&amp;INDEX(i.casual_ub,$Q164))           &amp; IF($R164=1,""," Cropgraze"&amp;INDEX(i.cropgraze_inc,$R164))
&amp; IF($S164=1,""," Yield"&amp;INDEX(i.all_rot_yield,$S164))          &amp; IF($T164=1,""," Pasture"&amp;INDEX(i.pasture_prod,$T164))          &amp; IF($U164=1,""," Scan"&amp;INDEX(i.scan,$U164))
&amp; IF($JL164=1,""," WP"&amp;TEXT($JL164*100,"000p"))                &amp; IF($JM164=1,""," MP"&amp;TEXT($JM164*100,"000p"))                      &amp; IF($JN164=1,""," GP"&amp;TEXT($JN164*100,"000p"))          &amp; IF($JO164=1,""," Can"&amp;TEXT($JO164*100,"000p"))
&amp; " (F"&amp;3+IFERROR(1*$CH164,0)+IFERROR(1*$CI164,0)&amp;3-IFERROR(1*NOT($CK164),0)&amp;"N"&amp;$CP164&amp;$CQ164&amp;")"</f>
        <v>00005 Presentation_CropArea 1278SE CropgrazeFALSE (F33N11)</v>
      </c>
      <c r="AB164" s="10" t="str">
        <f ca="1">IF(COUNTIF(AA$5:AA164,AA164)=1,"-","Dup")</f>
        <v>-</v>
      </c>
      <c r="AC164" s="10"/>
      <c r="AD164" s="168" t="str">
        <f t="shared" ca="1" si="472"/>
        <v>-</v>
      </c>
      <c r="AE164" s="167" t="b">
        <v>1</v>
      </c>
      <c r="AF164" s="167" t="b">
        <v>1</v>
      </c>
      <c r="AG164" s="168" t="str">
        <f t="shared" ca="1" si="472"/>
        <v>-</v>
      </c>
      <c r="AH164" s="168" t="str">
        <f t="shared" ca="1" si="472"/>
        <v>-</v>
      </c>
      <c r="AI164" s="168" t="b">
        <f t="shared" ca="1" si="472"/>
        <v>1</v>
      </c>
      <c r="AJ164" s="10"/>
      <c r="AK164" s="166" t="b">
        <f t="shared" ca="1" si="473"/>
        <v>1</v>
      </c>
      <c r="AL164" s="166" t="str">
        <f t="shared" ca="1" si="473"/>
        <v>-</v>
      </c>
      <c r="AM164" s="166" t="str">
        <f t="shared" ca="1" si="473"/>
        <v>-</v>
      </c>
      <c r="AN164" s="166" t="str">
        <f t="shared" ca="1" si="473"/>
        <v>-</v>
      </c>
      <c r="AO164" s="166" t="b">
        <f t="shared" ca="1" si="473"/>
        <v>0</v>
      </c>
      <c r="AP164" s="166" t="b">
        <f t="shared" ca="1" si="473"/>
        <v>0</v>
      </c>
      <c r="AQ164" s="166">
        <f t="shared" ca="1" si="474"/>
        <v>0</v>
      </c>
      <c r="AR164" s="166" t="b">
        <f t="shared" ca="1" si="475"/>
        <v>0</v>
      </c>
      <c r="AS164" s="166" t="b">
        <f t="shared" ca="1" si="475"/>
        <v>0</v>
      </c>
      <c r="AT164" s="166" t="str">
        <f t="shared" ca="1" si="475"/>
        <v>-</v>
      </c>
      <c r="AU164" s="166" t="str">
        <f t="shared" ca="1" si="475"/>
        <v>-</v>
      </c>
      <c r="AV164" s="166" t="str">
        <f t="shared" ca="1" si="475"/>
        <v>-</v>
      </c>
      <c r="AW164" s="10"/>
      <c r="AX164" s="166" t="b">
        <f t="shared" ca="1" si="476"/>
        <v>1</v>
      </c>
      <c r="AY164" s="168" t="b">
        <f t="shared" ca="1" si="477"/>
        <v>1</v>
      </c>
      <c r="AZ164" s="168" t="b">
        <f t="shared" ca="1" si="477"/>
        <v>1</v>
      </c>
      <c r="BA164" s="167">
        <f t="shared" ca="1" si="478"/>
        <v>3108</v>
      </c>
      <c r="BB164" s="168" t="str">
        <f t="shared" ca="1" si="479"/>
        <v>-</v>
      </c>
      <c r="BC164" s="168" t="str">
        <f t="shared" ca="1" si="479"/>
        <v>-</v>
      </c>
      <c r="BD164" s="168" t="str">
        <f t="shared" ca="1" si="479"/>
        <v>-</v>
      </c>
      <c r="BE164" s="168" t="str">
        <f t="shared" ca="1" si="479"/>
        <v>-</v>
      </c>
      <c r="BF164" s="168" t="str">
        <f t="shared" ca="1" si="479"/>
        <v>-</v>
      </c>
      <c r="BG164" s="168">
        <f t="shared" ca="1" si="479"/>
        <v>1</v>
      </c>
      <c r="BH164" s="168">
        <f t="shared" ca="1" si="479"/>
        <v>1</v>
      </c>
      <c r="BI164" s="168" t="str">
        <f t="shared" ca="1" si="479"/>
        <v>-</v>
      </c>
      <c r="BJ164" s="168" t="str">
        <f t="shared" ca="1" si="479"/>
        <v>-</v>
      </c>
      <c r="BK164" s="10"/>
      <c r="BL164" s="168" t="str">
        <f t="shared" ca="1" si="479"/>
        <v>-</v>
      </c>
      <c r="BM164" s="168" t="str">
        <f t="shared" ca="1" si="479"/>
        <v>-</v>
      </c>
      <c r="BN164" s="168" t="str">
        <f t="shared" ca="1" si="479"/>
        <v>-</v>
      </c>
      <c r="BO164" s="168" t="str">
        <f t="shared" ca="1" si="479"/>
        <v>-</v>
      </c>
      <c r="BP164" s="168" t="str">
        <f t="shared" ca="1" si="479"/>
        <v>-</v>
      </c>
      <c r="BQ164" s="168" t="str">
        <f t="shared" ca="1" si="479"/>
        <v>-</v>
      </c>
      <c r="BR164" s="168" t="str">
        <f t="shared" ca="1" si="479"/>
        <v>-</v>
      </c>
      <c r="BS164" s="168" t="str">
        <f t="shared" ca="1" si="479"/>
        <v>-</v>
      </c>
      <c r="BT164" s="168" t="str">
        <f t="shared" ca="1" si="479"/>
        <v>-</v>
      </c>
      <c r="BU164" s="168" t="str">
        <f t="shared" ca="1" si="479"/>
        <v>-</v>
      </c>
      <c r="BV164" s="168" t="str">
        <f t="shared" ca="1" si="479"/>
        <v>-</v>
      </c>
      <c r="BW164" s="166" t="str" cm="1">
        <f t="array" aca="1" ref="BW164" ca="1">INDEX(i.rev,$K164,BW$15)</f>
        <v>-</v>
      </c>
      <c r="BX164" s="166" t="str" cm="1">
        <f t="array" aca="1" ref="BX164" ca="1">INDEX(i.rev,$K164,BX$15)</f>
        <v>-</v>
      </c>
      <c r="BY164" s="166" t="str" cm="1">
        <f t="array" aca="1" ref="BY164" ca="1">INDEX(i.rev,$K164,BY$15)</f>
        <v>-</v>
      </c>
      <c r="BZ164" s="166" t="str" cm="1">
        <f t="array" aca="1" ref="BZ164" ca="1">INDEX(i.rev,$K164,BZ$15)</f>
        <v>-</v>
      </c>
      <c r="CA164" s="166" t="str" cm="1">
        <f t="array" aca="1" ref="CA164" ca="1">INDEX(i.rev,$K164,CA$15)</f>
        <v>-</v>
      </c>
      <c r="CB164" s="166" t="str" cm="1">
        <f t="array" aca="1" ref="CB164" ca="1">INDEX(i.rev,$K164,CB$15)</f>
        <v>-</v>
      </c>
      <c r="CC164" s="166" t="str" cm="1">
        <f t="array" aca="1" ref="CC164" ca="1">INDEX(i.rev,$K164,CC$15)</f>
        <v>-</v>
      </c>
      <c r="CD164" s="166" t="str" cm="1">
        <f t="array" aca="1" ref="CD164" ca="1">INDEX(i.rev,$K164,CD$15)</f>
        <v>-</v>
      </c>
      <c r="CE164" s="166" t="str" cm="1">
        <f t="array" aca="1" ref="CE164" ca="1">INDEX(i.rev,$K164,CE$15)</f>
        <v>-</v>
      </c>
      <c r="CF164" s="166" t="str" cm="1">
        <f t="array" aca="1" ref="CF164" ca="1">INDEX(i.rev,$K164,CF$15)</f>
        <v>-</v>
      </c>
      <c r="CG164" s="10"/>
      <c r="CH164" s="168" t="str">
        <f t="shared" ref="CH164:CW166" ca="1" si="514">OFFSET(CH$5,$B164,0)</f>
        <v>-</v>
      </c>
      <c r="CI164" s="168" t="str">
        <f t="shared" ca="1" si="514"/>
        <v>-</v>
      </c>
      <c r="CJ164" s="168" t="str">
        <f t="shared" ca="1" si="514"/>
        <v>-</v>
      </c>
      <c r="CK164" s="168" t="str">
        <f t="shared" ca="1" si="514"/>
        <v>-</v>
      </c>
      <c r="CL164" s="168" t="str">
        <f t="shared" ca="1" si="514"/>
        <v>-</v>
      </c>
      <c r="CM164" s="168" t="str">
        <f t="shared" ca="1" si="514"/>
        <v>-</v>
      </c>
      <c r="CN164" s="168" t="str">
        <f t="shared" ca="1" si="514"/>
        <v>-</v>
      </c>
      <c r="CO164" s="168" t="str">
        <f t="shared" ca="1" si="514"/>
        <v>-</v>
      </c>
      <c r="CP164" s="168">
        <f t="shared" ca="1" si="514"/>
        <v>1</v>
      </c>
      <c r="CQ164" s="168">
        <f t="shared" ca="1" si="514"/>
        <v>1</v>
      </c>
      <c r="CR164" s="168">
        <f t="shared" ca="1" si="514"/>
        <v>0</v>
      </c>
      <c r="CS164" s="168" t="str">
        <f t="shared" ca="1" si="514"/>
        <v>-</v>
      </c>
      <c r="CT164" s="168" t="str">
        <f t="shared" ca="1" si="514"/>
        <v>-</v>
      </c>
      <c r="CU164" s="168" t="str">
        <f t="shared" ca="1" si="514"/>
        <v>-</v>
      </c>
      <c r="CV164" s="168" t="str">
        <f t="shared" ca="1" si="514"/>
        <v>-</v>
      </c>
      <c r="CW164" s="168" t="str">
        <f t="shared" ca="1" si="514"/>
        <v>-</v>
      </c>
      <c r="CX164" s="168" t="str">
        <f t="shared" ref="CX164:DM166" ca="1" si="515">OFFSET(CX$5,$B164,0)</f>
        <v>-</v>
      </c>
      <c r="CY164" s="168" t="str">
        <f t="shared" ca="1" si="515"/>
        <v>-</v>
      </c>
      <c r="CZ164" s="168">
        <f t="shared" ca="1" si="515"/>
        <v>0</v>
      </c>
      <c r="DA164" s="168" t="str">
        <f t="shared" ca="1" si="515"/>
        <v>-</v>
      </c>
      <c r="DB164" s="168" t="str">
        <f t="shared" ca="1" si="515"/>
        <v>-</v>
      </c>
      <c r="DC164" s="168" t="str">
        <f t="shared" ca="1" si="515"/>
        <v>-</v>
      </c>
      <c r="DD164" s="168" t="str">
        <f t="shared" ca="1" si="515"/>
        <v>-</v>
      </c>
      <c r="DE164" s="168" t="str">
        <f t="shared" ca="1" si="515"/>
        <v>-</v>
      </c>
      <c r="DF164" s="168">
        <f t="shared" ca="1" si="515"/>
        <v>0</v>
      </c>
      <c r="DG164" s="168">
        <f t="shared" ca="1" si="515"/>
        <v>0</v>
      </c>
      <c r="DH164" s="168">
        <f t="shared" ca="1" si="515"/>
        <v>0</v>
      </c>
      <c r="DI164" s="168">
        <f t="shared" ca="1" si="515"/>
        <v>0</v>
      </c>
      <c r="DJ164" s="168">
        <f t="shared" ca="1" si="515"/>
        <v>0</v>
      </c>
      <c r="DK164" s="168">
        <f t="shared" ca="1" si="515"/>
        <v>0</v>
      </c>
      <c r="DL164" s="168">
        <f t="shared" ca="1" si="515"/>
        <v>0</v>
      </c>
      <c r="DM164" s="168" t="str">
        <f t="shared" ca="1" si="515"/>
        <v>-</v>
      </c>
      <c r="DN164" s="168" t="str">
        <f t="shared" ca="1" si="512"/>
        <v>-</v>
      </c>
      <c r="DO164" s="168" t="str">
        <f t="shared" ca="1" si="512"/>
        <v>-</v>
      </c>
      <c r="DP164" s="168" t="str">
        <f t="shared" ca="1" si="512"/>
        <v>-</v>
      </c>
      <c r="DQ164" s="168" t="str">
        <f t="shared" ca="1" si="512"/>
        <v>-</v>
      </c>
      <c r="DR164" s="168" t="str">
        <f t="shared" ca="1" si="512"/>
        <v>-</v>
      </c>
      <c r="DS164" s="168" t="str">
        <f t="shared" ca="1" si="512"/>
        <v>-</v>
      </c>
      <c r="DT164" s="168" t="str">
        <f t="shared" ca="1" si="512"/>
        <v>-</v>
      </c>
      <c r="DU164" s="168" t="str">
        <f t="shared" ca="1" si="512"/>
        <v>-</v>
      </c>
      <c r="DV164" s="168" t="str">
        <f t="shared" ca="1" si="512"/>
        <v>-</v>
      </c>
      <c r="DW164" s="168" t="str">
        <f t="shared" ca="1" si="513"/>
        <v>-</v>
      </c>
      <c r="DX164" s="10"/>
      <c r="DY164" s="168">
        <f t="shared" ca="1" si="513"/>
        <v>1</v>
      </c>
      <c r="DZ164" s="168" t="str">
        <f t="shared" ca="1" si="513"/>
        <v>-</v>
      </c>
      <c r="EA164" s="168" t="str">
        <f t="shared" ca="1" si="513"/>
        <v>-</v>
      </c>
      <c r="EB164" s="168" t="str">
        <f t="shared" ca="1" si="513"/>
        <v>-</v>
      </c>
      <c r="EC164" s="168" t="str">
        <f t="shared" ca="1" si="481"/>
        <v>-</v>
      </c>
      <c r="ED164" s="168" t="b">
        <f t="shared" ca="1" si="481"/>
        <v>0</v>
      </c>
      <c r="EE164" s="168" t="str">
        <f t="shared" ca="1" si="481"/>
        <v>-</v>
      </c>
      <c r="EF164" s="168">
        <f t="shared" ca="1" si="481"/>
        <v>0</v>
      </c>
      <c r="EG164" s="168" t="str">
        <f t="shared" ca="1" si="481"/>
        <v>-</v>
      </c>
      <c r="EH164" s="166" cm="1">
        <f t="array" aca="1" ref="EH164" ca="1">INDEX(i.rev,$K164,EH$15)</f>
        <v>1</v>
      </c>
      <c r="EI164" s="168">
        <f t="shared" ca="1" si="482"/>
        <v>0</v>
      </c>
      <c r="EJ164" s="168">
        <f t="shared" ca="1" si="482"/>
        <v>1</v>
      </c>
      <c r="EK164" s="168">
        <f t="shared" ca="1" si="482"/>
        <v>0</v>
      </c>
      <c r="EL164" s="168">
        <f t="shared" ca="1" si="482"/>
        <v>1</v>
      </c>
      <c r="EM164" s="168">
        <f t="shared" ca="1" si="482"/>
        <v>1</v>
      </c>
      <c r="EN164" s="168">
        <f t="shared" ca="1" si="482"/>
        <v>1</v>
      </c>
      <c r="EO164" s="168">
        <f t="shared" ca="1" si="482"/>
        <v>0</v>
      </c>
      <c r="EP164" s="168">
        <f t="shared" ca="1" si="482"/>
        <v>0</v>
      </c>
      <c r="EQ164" s="168">
        <f t="shared" ca="1" si="482"/>
        <v>0</v>
      </c>
      <c r="ER164" s="168">
        <f t="shared" ca="1" si="482"/>
        <v>0</v>
      </c>
      <c r="ES164" s="168">
        <f t="shared" ca="1" si="482"/>
        <v>0</v>
      </c>
      <c r="ET164" s="168">
        <f t="shared" ca="1" si="482"/>
        <v>0</v>
      </c>
      <c r="EU164" s="168">
        <f t="shared" ca="1" si="482"/>
        <v>0</v>
      </c>
      <c r="EV164" s="168">
        <f t="shared" ca="1" si="482"/>
        <v>0</v>
      </c>
      <c r="EW164" s="168">
        <f t="shared" ca="1" si="482"/>
        <v>0</v>
      </c>
      <c r="EX164" s="168">
        <f t="shared" ca="1" si="482"/>
        <v>0</v>
      </c>
      <c r="EY164" s="166" cm="1">
        <f t="array" aca="1" ref="EY164" ca="1">INDEX(i.rev,$K164,EY$15)</f>
        <v>0</v>
      </c>
      <c r="EZ164" s="168">
        <f t="shared" ca="1" si="483"/>
        <v>0</v>
      </c>
      <c r="FA164" s="166" cm="1">
        <f t="array" aca="1" ref="FA164" ca="1">INDEX(i.rev,$K164,FA$15)</f>
        <v>1</v>
      </c>
      <c r="FB164" s="168">
        <f t="shared" ca="1" si="484"/>
        <v>0</v>
      </c>
      <c r="FC164" s="168">
        <f t="shared" ca="1" si="484"/>
        <v>0</v>
      </c>
      <c r="FD164" s="168">
        <f t="shared" ca="1" si="484"/>
        <v>0</v>
      </c>
      <c r="FE164" s="168">
        <f t="shared" ca="1" si="484"/>
        <v>0</v>
      </c>
      <c r="FF164" s="168">
        <f t="shared" ca="1" si="484"/>
        <v>0</v>
      </c>
      <c r="FG164" s="168">
        <f t="shared" ca="1" si="484"/>
        <v>0</v>
      </c>
      <c r="FH164" s="168">
        <f t="shared" ca="1" si="484"/>
        <v>0</v>
      </c>
      <c r="FI164" s="10">
        <v>0.4</v>
      </c>
      <c r="FJ164" s="166" t="b">
        <f t="shared" si="509"/>
        <v>1</v>
      </c>
      <c r="FK164" s="192">
        <f t="shared" si="511"/>
        <v>852</v>
      </c>
      <c r="FL164" s="168" t="str">
        <f t="shared" ca="1" si="485"/>
        <v>-</v>
      </c>
      <c r="FM164" s="168" t="str">
        <f t="shared" ca="1" si="485"/>
        <v>-</v>
      </c>
      <c r="FN164" s="168" t="str">
        <f t="shared" ca="1" si="485"/>
        <v>-</v>
      </c>
      <c r="FO164" s="166" t="b">
        <f t="shared" ca="1" si="486"/>
        <v>0</v>
      </c>
      <c r="FP164" s="166" t="b">
        <f t="shared" ca="1" si="486"/>
        <v>0</v>
      </c>
      <c r="FQ164" s="166" t="b">
        <f t="shared" ca="1" si="486"/>
        <v>1</v>
      </c>
      <c r="FR164" s="168">
        <f t="shared" ca="1" si="484"/>
        <v>0</v>
      </c>
      <c r="FS164" s="166">
        <f t="shared" ca="1" si="487"/>
        <v>1</v>
      </c>
      <c r="FT164" s="166">
        <f t="shared" ca="1" si="487"/>
        <v>1</v>
      </c>
      <c r="FU164" s="168" t="str">
        <f t="shared" ca="1" si="484"/>
        <v>-</v>
      </c>
      <c r="FV164" s="168" t="str">
        <f t="shared" ca="1" si="484"/>
        <v>-</v>
      </c>
      <c r="FW164" s="168" t="str">
        <f t="shared" ca="1" si="484"/>
        <v>-</v>
      </c>
      <c r="FX164" s="168" t="str">
        <f t="shared" ca="1" si="484"/>
        <v>-</v>
      </c>
      <c r="FY164" s="168" t="str">
        <f t="shared" ca="1" si="484"/>
        <v>-</v>
      </c>
      <c r="FZ164" s="168" t="str">
        <f t="shared" ca="1" si="484"/>
        <v>-</v>
      </c>
      <c r="GA164" s="168" t="str">
        <f t="shared" ca="1" si="484"/>
        <v>-</v>
      </c>
      <c r="GB164" s="168" t="str">
        <f t="shared" ca="1" si="484"/>
        <v>-</v>
      </c>
      <c r="GC164" s="168" t="str">
        <f t="shared" ca="1" si="484"/>
        <v>-</v>
      </c>
      <c r="GD164" s="168" t="b">
        <f t="shared" ca="1" si="484"/>
        <v>1</v>
      </c>
      <c r="GE164" s="168" t="str">
        <f t="shared" ca="1" si="484"/>
        <v>-</v>
      </c>
      <c r="GF164" s="168" t="str">
        <f t="shared" ca="1" si="484"/>
        <v>-</v>
      </c>
      <c r="GG164" s="168" t="str">
        <f t="shared" ca="1" si="484"/>
        <v>-</v>
      </c>
      <c r="GH164" s="168" t="str">
        <f t="shared" ca="1" si="488"/>
        <v>-</v>
      </c>
      <c r="GI164" s="168" t="str">
        <f t="shared" ca="1" si="488"/>
        <v>-</v>
      </c>
      <c r="GJ164" s="168" t="str">
        <f t="shared" ca="1" si="489"/>
        <v>-</v>
      </c>
      <c r="GK164" s="168" t="str">
        <f t="shared" ca="1" si="489"/>
        <v>-</v>
      </c>
      <c r="GL164" s="168" t="str">
        <f t="shared" ca="1" si="489"/>
        <v>-</v>
      </c>
      <c r="GM164" s="168" t="str">
        <f t="shared" ca="1" si="489"/>
        <v>-</v>
      </c>
      <c r="GN164" s="168" t="str">
        <f t="shared" ca="1" si="489"/>
        <v>-</v>
      </c>
      <c r="GO164" s="168" t="str">
        <f t="shared" ca="1" si="489"/>
        <v>-</v>
      </c>
      <c r="GP164" s="168" t="str">
        <f t="shared" ca="1" si="489"/>
        <v>-</v>
      </c>
      <c r="GQ164" s="168" t="str">
        <f t="shared" ca="1" si="489"/>
        <v>-</v>
      </c>
      <c r="GR164" s="168" t="str">
        <f t="shared" ca="1" si="489"/>
        <v>-</v>
      </c>
      <c r="GS164" s="168">
        <f t="shared" ca="1" si="489"/>
        <v>500</v>
      </c>
      <c r="GT164" s="168">
        <f t="shared" ca="1" si="489"/>
        <v>500</v>
      </c>
      <c r="GU164" s="168" t="str">
        <f t="shared" ca="1" si="489"/>
        <v>-</v>
      </c>
      <c r="GV164" s="168" t="str">
        <f t="shared" ca="1" si="489"/>
        <v>-</v>
      </c>
      <c r="GW164" s="168" t="str">
        <f t="shared" ca="1" si="489"/>
        <v>-</v>
      </c>
      <c r="GX164" s="168" t="str">
        <f t="shared" ca="1" si="489"/>
        <v>-</v>
      </c>
      <c r="GY164" s="168" t="str">
        <f t="shared" ca="1" si="489"/>
        <v>-</v>
      </c>
      <c r="GZ164" s="168" t="str">
        <f t="shared" ca="1" si="490"/>
        <v>-</v>
      </c>
      <c r="HA164" s="168" t="str">
        <f t="shared" ca="1" si="490"/>
        <v>-</v>
      </c>
      <c r="HB164" s="168" t="str">
        <f t="shared" ca="1" si="490"/>
        <v>-</v>
      </c>
      <c r="HC164" s="168" t="str">
        <f t="shared" ca="1" si="490"/>
        <v>-</v>
      </c>
      <c r="HD164" s="168" t="str">
        <f t="shared" ca="1" si="490"/>
        <v>-</v>
      </c>
      <c r="HE164" s="168" t="str">
        <f t="shared" ca="1" si="490"/>
        <v>-</v>
      </c>
      <c r="HF164" s="168" t="str">
        <f t="shared" ca="1" si="490"/>
        <v>-</v>
      </c>
      <c r="HG164" s="168" t="str">
        <f t="shared" ca="1" si="490"/>
        <v>-</v>
      </c>
      <c r="HH164" s="168" t="str">
        <f t="shared" ca="1" si="490"/>
        <v>-</v>
      </c>
      <c r="HI164" s="168" t="str">
        <f t="shared" ca="1" si="490"/>
        <v>-</v>
      </c>
      <c r="HJ164" s="168" t="str">
        <f t="shared" ca="1" si="490"/>
        <v>-</v>
      </c>
      <c r="HK164" s="168" t="str">
        <f t="shared" ca="1" si="490"/>
        <v>-</v>
      </c>
      <c r="HL164" s="168" t="str">
        <f t="shared" ca="1" si="490"/>
        <v>-</v>
      </c>
      <c r="HM164" s="168" t="str">
        <f t="shared" ca="1" si="490"/>
        <v>-</v>
      </c>
      <c r="HN164" s="168" t="str">
        <f t="shared" ca="1" si="490"/>
        <v>-</v>
      </c>
      <c r="HO164" s="168" t="str">
        <f t="shared" ca="1" si="490"/>
        <v>-</v>
      </c>
      <c r="HP164" s="168" t="str">
        <f t="shared" ca="1" si="490"/>
        <v>-</v>
      </c>
      <c r="HQ164" s="168" t="str">
        <f t="shared" ca="1" si="490"/>
        <v>-</v>
      </c>
      <c r="HR164" s="168" t="str">
        <f t="shared" ca="1" si="490"/>
        <v>-</v>
      </c>
      <c r="HS164" s="168" t="str">
        <f t="shared" ca="1" si="490"/>
        <v>-</v>
      </c>
      <c r="HT164" s="168" t="str">
        <f t="shared" ca="1" si="490"/>
        <v>-</v>
      </c>
      <c r="HU164" s="168" t="str">
        <f t="shared" ca="1" si="490"/>
        <v>-</v>
      </c>
      <c r="HV164" s="168" t="str">
        <f t="shared" ca="1" si="490"/>
        <v>-</v>
      </c>
      <c r="HW164" s="168" t="str">
        <f t="shared" ca="1" si="490"/>
        <v>-</v>
      </c>
      <c r="HX164" s="168" t="str">
        <f t="shared" ca="1" si="490"/>
        <v>-</v>
      </c>
      <c r="HY164" s="168" t="str">
        <f t="shared" ca="1" si="490"/>
        <v>-</v>
      </c>
      <c r="HZ164" s="168" t="str">
        <f t="shared" ca="1" si="490"/>
        <v>-</v>
      </c>
      <c r="IA164" s="168" t="str">
        <f t="shared" ca="1" si="490"/>
        <v>-</v>
      </c>
      <c r="IB164" s="168" t="str">
        <f t="shared" ca="1" si="490"/>
        <v>-</v>
      </c>
      <c r="IC164" s="168" t="str">
        <f t="shared" ca="1" si="490"/>
        <v>-</v>
      </c>
      <c r="ID164" s="168" t="str">
        <f t="shared" ca="1" si="490"/>
        <v>-</v>
      </c>
      <c r="IE164" s="168" t="str">
        <f t="shared" ca="1" si="490"/>
        <v>-</v>
      </c>
      <c r="IF164" s="168" t="str">
        <f t="shared" ca="1" si="490"/>
        <v>-</v>
      </c>
      <c r="IG164" s="168" t="str">
        <f t="shared" ca="1" si="490"/>
        <v>-</v>
      </c>
      <c r="IH164" s="168" t="str">
        <f t="shared" ca="1" si="490"/>
        <v>-</v>
      </c>
      <c r="II164" s="168" t="str">
        <f t="shared" ca="1" si="490"/>
        <v>-</v>
      </c>
      <c r="IJ164" s="168" t="str">
        <f t="shared" ca="1" si="490"/>
        <v>-</v>
      </c>
      <c r="IK164" s="168" t="str">
        <f t="shared" ca="1" si="490"/>
        <v>-</v>
      </c>
      <c r="IL164" s="168" t="str">
        <f t="shared" ca="1" si="490"/>
        <v>-</v>
      </c>
      <c r="IM164" s="168" t="str">
        <f t="shared" ca="1" si="490"/>
        <v>-</v>
      </c>
      <c r="IN164" s="168" t="str">
        <f t="shared" ca="1" si="490"/>
        <v>-</v>
      </c>
      <c r="IO164" s="168" t="str">
        <f t="shared" ca="1" si="490"/>
        <v>-</v>
      </c>
      <c r="IP164" s="168" t="str">
        <f t="shared" ca="1" si="491"/>
        <v>-</v>
      </c>
      <c r="IQ164" s="168" t="str">
        <f t="shared" ca="1" si="491"/>
        <v>-</v>
      </c>
      <c r="IR164" s="168" t="str">
        <f t="shared" ca="1" si="491"/>
        <v>-</v>
      </c>
      <c r="IS164" s="168" t="str">
        <f t="shared" ca="1" si="491"/>
        <v>-</v>
      </c>
      <c r="IT164" s="168" t="str">
        <f t="shared" ca="1" si="491"/>
        <v>-</v>
      </c>
      <c r="IU164" s="168" t="str">
        <f t="shared" ca="1" si="491"/>
        <v>-</v>
      </c>
      <c r="IV164" s="168" t="str">
        <f t="shared" ca="1" si="491"/>
        <v>-</v>
      </c>
      <c r="IW164" s="168" t="str">
        <f t="shared" ca="1" si="491"/>
        <v>-</v>
      </c>
      <c r="IX164" s="168" t="str">
        <f t="shared" ca="1" si="491"/>
        <v>-</v>
      </c>
      <c r="IY164" s="168" t="str">
        <f t="shared" ca="1" si="491"/>
        <v>-</v>
      </c>
      <c r="IZ164" s="10"/>
      <c r="JA164" s="166">
        <f t="shared" ca="1" si="492"/>
        <v>4.4999999999999998E-2</v>
      </c>
      <c r="JB164" s="166">
        <f t="shared" ca="1" si="493"/>
        <v>4.4999999999999998E-2</v>
      </c>
      <c r="JC164" s="168">
        <f t="shared" ca="1" si="494"/>
        <v>1</v>
      </c>
      <c r="JD164" s="168">
        <f t="shared" ca="1" si="494"/>
        <v>0</v>
      </c>
      <c r="JE164" s="168">
        <f t="shared" ca="1" si="494"/>
        <v>1</v>
      </c>
      <c r="JF164" s="168">
        <f t="shared" ca="1" si="494"/>
        <v>1</v>
      </c>
      <c r="JG164" s="168">
        <f t="shared" ca="1" si="494"/>
        <v>0</v>
      </c>
      <c r="JH164" s="168">
        <f t="shared" ca="1" si="494"/>
        <v>70</v>
      </c>
      <c r="JI164" s="168">
        <f t="shared" ca="1" si="494"/>
        <v>50</v>
      </c>
      <c r="JJ164" s="168">
        <f t="shared" ca="1" si="494"/>
        <v>70</v>
      </c>
      <c r="JK164" s="168">
        <f t="shared" ca="1" si="494"/>
        <v>50</v>
      </c>
      <c r="JL164" s="166">
        <f t="shared" ca="1" si="495"/>
        <v>1</v>
      </c>
      <c r="JM164" s="166">
        <f t="shared" ca="1" si="496"/>
        <v>1</v>
      </c>
      <c r="JN164" s="166">
        <f t="shared" ca="1" si="497"/>
        <v>1</v>
      </c>
      <c r="JO164" s="166">
        <f t="shared" ca="1" si="498"/>
        <v>1</v>
      </c>
      <c r="JP164" s="166">
        <f t="shared" ca="1" si="498"/>
        <v>1</v>
      </c>
      <c r="JQ164" s="168">
        <f t="shared" ca="1" si="494"/>
        <v>1</v>
      </c>
      <c r="JR164" s="10"/>
      <c r="JS164" s="168">
        <f t="shared" ca="1" si="494"/>
        <v>1</v>
      </c>
      <c r="JT164" s="166">
        <f t="shared" ca="1" si="499"/>
        <v>1</v>
      </c>
      <c r="JU164" s="168">
        <f t="shared" ca="1" si="494"/>
        <v>1</v>
      </c>
      <c r="JV164" s="168">
        <f t="shared" ca="1" si="494"/>
        <v>1</v>
      </c>
      <c r="JW164" s="168">
        <f t="shared" ca="1" si="494"/>
        <v>1</v>
      </c>
      <c r="JX164" s="168">
        <f t="shared" ca="1" si="494"/>
        <v>1</v>
      </c>
      <c r="JY164" s="168">
        <f t="shared" ca="1" si="494"/>
        <v>1</v>
      </c>
      <c r="JZ164" s="168">
        <f t="shared" ca="1" si="494"/>
        <v>1</v>
      </c>
      <c r="KA164" s="166">
        <f t="shared" ca="1" si="500"/>
        <v>1</v>
      </c>
      <c r="KB164" s="166">
        <f t="shared" ca="1" si="501"/>
        <v>1</v>
      </c>
      <c r="KC164" s="166">
        <f t="shared" ca="1" si="502"/>
        <v>1</v>
      </c>
      <c r="KD164" s="166" t="str">
        <f t="shared" ca="1" si="503"/>
        <v>-</v>
      </c>
      <c r="KE164" s="166" t="str">
        <f t="shared" ca="1" si="504"/>
        <v>-</v>
      </c>
      <c r="KF164" s="166" t="str">
        <f t="shared" ca="1" si="505"/>
        <v>-</v>
      </c>
      <c r="KG164" s="166" t="b">
        <f t="shared" ca="1" si="506"/>
        <v>0</v>
      </c>
      <c r="KH164" s="168">
        <f t="shared" ca="1" si="494"/>
        <v>0</v>
      </c>
      <c r="KI164" s="27">
        <v>0</v>
      </c>
    </row>
    <row r="165" spans="1:295" s="148" customFormat="1" outlineLevel="1">
      <c r="A165" s="126">
        <f t="shared" si="13"/>
        <v>160</v>
      </c>
      <c r="B165" s="126">
        <f t="shared" si="510"/>
        <v>13</v>
      </c>
      <c r="C165" s="148">
        <v>1000</v>
      </c>
      <c r="D165" s="148" t="s">
        <v>884</v>
      </c>
      <c r="E165" s="148" t="b">
        <v>0</v>
      </c>
      <c r="F165" s="148" t="b">
        <v>0</v>
      </c>
      <c r="G165" s="148" t="b">
        <f t="shared" si="507"/>
        <v>0</v>
      </c>
      <c r="H165" s="144">
        <f t="shared" ca="1" si="508"/>
        <v>3</v>
      </c>
      <c r="I165" s="144">
        <f t="shared" ca="1" si="508"/>
        <v>1</v>
      </c>
      <c r="J165" s="144">
        <f t="shared" ca="1" si="508"/>
        <v>1</v>
      </c>
      <c r="K165" s="144">
        <f t="shared" ca="1" si="508"/>
        <v>1</v>
      </c>
      <c r="L165" s="144">
        <f t="shared" ca="1" si="508"/>
        <v>1</v>
      </c>
      <c r="M165" s="144">
        <f t="shared" ca="1" si="508"/>
        <v>1</v>
      </c>
      <c r="N165" s="144">
        <f t="shared" ca="1" si="508"/>
        <v>1</v>
      </c>
      <c r="O165" s="144">
        <f t="shared" ca="1" si="508"/>
        <v>1</v>
      </c>
      <c r="P165" s="144">
        <f t="shared" ca="1" si="508"/>
        <v>1</v>
      </c>
      <c r="Q165" s="144">
        <f t="shared" ca="1" si="508"/>
        <v>1</v>
      </c>
      <c r="R165" s="144">
        <f t="shared" ca="1" si="508"/>
        <v>2</v>
      </c>
      <c r="S165" s="144">
        <f t="shared" ca="1" si="508"/>
        <v>1</v>
      </c>
      <c r="T165" s="144">
        <f t="shared" ca="1" si="508"/>
        <v>1</v>
      </c>
      <c r="U165" s="144">
        <f t="shared" ca="1" si="508"/>
        <v>1</v>
      </c>
      <c r="V165" s="144">
        <f t="shared" ca="1" si="508"/>
        <v>1</v>
      </c>
      <c r="W165" s="144">
        <f t="shared" ca="1" si="508"/>
        <v>1</v>
      </c>
      <c r="X165" s="144">
        <f t="shared" ca="1" si="508"/>
        <v>1</v>
      </c>
      <c r="Y165" s="144">
        <f t="shared" ca="1" si="508"/>
        <v>1</v>
      </c>
      <c r="AA165" s="162" t="str" cm="1">
        <f t="array" aca="1" ref="AA165" ca="1">TEXT(LEFT(OFFSET(AA165,-1,0),5)+1,"00000")&amp;MID(OFFSET(AA165,-1,0),6,FIND(" ",OFFSET(AA165,-1,0),7)-5)
&amp;2130-FK165
&amp;INDEX(DataMaster!$B$10:$B$12,$I165)         &amp;IF($J165=1,""," Risk"&amp;INDEX(i.risk_aversion,$J165,1))    &amp;IF($K165=1,""," REV"&amp; INDEX(DataMaster!$B$54:$B$58,$K165))              &amp; IF($L165=1,""," Minroe"&amp;INDEX(minroe,$L165))              &amp;  IF($M165=1,""," Overdraw"&amp;INDEX(overdraw,$M165))
&amp; IF($N165=1,""," Mach"&amp;INDEX(i.mach_option,$N165))
&amp; IF($O165=1,""," Interest"&amp;INDEX(i.interest_rate,$O165))            &amp; IF($P165=1,""," Opp cost"&amp;INDEX(i.opp_cost_capital,$P165))           &amp; IF($Q165=1,""," Casual_ub"&amp;INDEX(i.casual_ub,$Q165))           &amp; IF($R165=1,""," Cropgraze"&amp;INDEX(i.cropgraze_inc,$R165))
&amp; IF($S165=1,""," Yield"&amp;INDEX(i.all_rot_yield,$S165))          &amp; IF($T165=1,""," Pasture"&amp;INDEX(i.pasture_prod,$T165))          &amp; IF($U165=1,""," Scan"&amp;INDEX(i.scan,$U165))
&amp; IF($JL165=1,""," WP"&amp;TEXT($JL165*100,"000p"))                &amp; IF($JM165=1,""," MP"&amp;TEXT($JM165*100,"000p"))                      &amp; IF($JN165=1,""," GP"&amp;TEXT($JN165*100,"000p"))          &amp; IF($JO165=1,""," Can"&amp;TEXT($JO165*100,"000p"))
&amp; " (F"&amp;3+IFERROR(1*$CH165,0)+IFERROR(1*$CI165,0)&amp;3-IFERROR(1*NOT($CK165),0)&amp;"N"&amp;$CP165&amp;$CQ165&amp;")"</f>
        <v>00006 Presentation_CropArea 1491SE CropgrazeFALSE (F33N11)</v>
      </c>
      <c r="AB165" s="10" t="str">
        <f ca="1">IF(COUNTIF(AA$5:AA165,AA165)=1,"-","Dup")</f>
        <v>-</v>
      </c>
      <c r="AC165" s="10"/>
      <c r="AD165" s="168" t="str">
        <f t="shared" ca="1" si="472"/>
        <v>-</v>
      </c>
      <c r="AE165" s="167" t="b">
        <v>1</v>
      </c>
      <c r="AF165" s="167" t="b">
        <v>1</v>
      </c>
      <c r="AG165" s="168" t="str">
        <f t="shared" ca="1" si="472"/>
        <v>-</v>
      </c>
      <c r="AH165" s="168" t="str">
        <f t="shared" ca="1" si="472"/>
        <v>-</v>
      </c>
      <c r="AI165" s="168" t="b">
        <f t="shared" ca="1" si="472"/>
        <v>1</v>
      </c>
      <c r="AJ165" s="10"/>
      <c r="AK165" s="166" t="b">
        <f t="shared" ca="1" si="473"/>
        <v>1</v>
      </c>
      <c r="AL165" s="166" t="str">
        <f t="shared" ca="1" si="473"/>
        <v>-</v>
      </c>
      <c r="AM165" s="166" t="str">
        <f t="shared" ca="1" si="473"/>
        <v>-</v>
      </c>
      <c r="AN165" s="166" t="str">
        <f t="shared" ca="1" si="473"/>
        <v>-</v>
      </c>
      <c r="AO165" s="166" t="b">
        <f t="shared" ca="1" si="473"/>
        <v>0</v>
      </c>
      <c r="AP165" s="166" t="b">
        <f t="shared" ca="1" si="473"/>
        <v>0</v>
      </c>
      <c r="AQ165" s="166">
        <f t="shared" ca="1" si="474"/>
        <v>0</v>
      </c>
      <c r="AR165" s="166" t="b">
        <f t="shared" ca="1" si="475"/>
        <v>0</v>
      </c>
      <c r="AS165" s="166" t="b">
        <f t="shared" ca="1" si="475"/>
        <v>0</v>
      </c>
      <c r="AT165" s="166" t="str">
        <f t="shared" ca="1" si="475"/>
        <v>-</v>
      </c>
      <c r="AU165" s="166" t="str">
        <f t="shared" ca="1" si="475"/>
        <v>-</v>
      </c>
      <c r="AV165" s="166" t="str">
        <f t="shared" ca="1" si="475"/>
        <v>-</v>
      </c>
      <c r="AW165" s="10"/>
      <c r="AX165" s="166" t="b">
        <f t="shared" ca="1" si="476"/>
        <v>1</v>
      </c>
      <c r="AY165" s="168" t="b">
        <f t="shared" ca="1" si="477"/>
        <v>1</v>
      </c>
      <c r="AZ165" s="168" t="b">
        <f t="shared" ca="1" si="477"/>
        <v>1</v>
      </c>
      <c r="BA165" s="167">
        <f t="shared" ca="1" si="478"/>
        <v>3108</v>
      </c>
      <c r="BB165" s="168" t="str">
        <f t="shared" ca="1" si="479"/>
        <v>-</v>
      </c>
      <c r="BC165" s="168" t="str">
        <f t="shared" ca="1" si="479"/>
        <v>-</v>
      </c>
      <c r="BD165" s="168" t="str">
        <f t="shared" ca="1" si="479"/>
        <v>-</v>
      </c>
      <c r="BE165" s="168" t="str">
        <f t="shared" ca="1" si="479"/>
        <v>-</v>
      </c>
      <c r="BF165" s="168" t="str">
        <f t="shared" ca="1" si="479"/>
        <v>-</v>
      </c>
      <c r="BG165" s="168">
        <f t="shared" ca="1" si="479"/>
        <v>1</v>
      </c>
      <c r="BH165" s="168">
        <f t="shared" ca="1" si="479"/>
        <v>1</v>
      </c>
      <c r="BI165" s="168" t="str">
        <f t="shared" ca="1" si="479"/>
        <v>-</v>
      </c>
      <c r="BJ165" s="168" t="str">
        <f t="shared" ca="1" si="479"/>
        <v>-</v>
      </c>
      <c r="BK165" s="10"/>
      <c r="BL165" s="168" t="str">
        <f t="shared" ca="1" si="479"/>
        <v>-</v>
      </c>
      <c r="BM165" s="168" t="str">
        <f t="shared" ca="1" si="479"/>
        <v>-</v>
      </c>
      <c r="BN165" s="168" t="str">
        <f t="shared" ca="1" si="479"/>
        <v>-</v>
      </c>
      <c r="BO165" s="168" t="str">
        <f t="shared" ca="1" si="479"/>
        <v>-</v>
      </c>
      <c r="BP165" s="168" t="str">
        <f t="shared" ca="1" si="479"/>
        <v>-</v>
      </c>
      <c r="BQ165" s="168" t="str">
        <f t="shared" ca="1" si="479"/>
        <v>-</v>
      </c>
      <c r="BR165" s="168" t="str">
        <f t="shared" ca="1" si="479"/>
        <v>-</v>
      </c>
      <c r="BS165" s="168" t="str">
        <f t="shared" ca="1" si="479"/>
        <v>-</v>
      </c>
      <c r="BT165" s="168" t="str">
        <f t="shared" ca="1" si="479"/>
        <v>-</v>
      </c>
      <c r="BU165" s="168" t="str">
        <f t="shared" ca="1" si="479"/>
        <v>-</v>
      </c>
      <c r="BV165" s="168" t="str">
        <f t="shared" ca="1" si="479"/>
        <v>-</v>
      </c>
      <c r="BW165" s="166" t="str" cm="1">
        <f t="array" aca="1" ref="BW165" ca="1">INDEX(i.rev,$K165,BW$15)</f>
        <v>-</v>
      </c>
      <c r="BX165" s="166" t="str" cm="1">
        <f t="array" aca="1" ref="BX165" ca="1">INDEX(i.rev,$K165,BX$15)</f>
        <v>-</v>
      </c>
      <c r="BY165" s="166" t="str" cm="1">
        <f t="array" aca="1" ref="BY165" ca="1">INDEX(i.rev,$K165,BY$15)</f>
        <v>-</v>
      </c>
      <c r="BZ165" s="166" t="str" cm="1">
        <f t="array" aca="1" ref="BZ165" ca="1">INDEX(i.rev,$K165,BZ$15)</f>
        <v>-</v>
      </c>
      <c r="CA165" s="166" t="str" cm="1">
        <f t="array" aca="1" ref="CA165" ca="1">INDEX(i.rev,$K165,CA$15)</f>
        <v>-</v>
      </c>
      <c r="CB165" s="166" t="str" cm="1">
        <f t="array" aca="1" ref="CB165" ca="1">INDEX(i.rev,$K165,CB$15)</f>
        <v>-</v>
      </c>
      <c r="CC165" s="166" t="str" cm="1">
        <f t="array" aca="1" ref="CC165" ca="1">INDEX(i.rev,$K165,CC$15)</f>
        <v>-</v>
      </c>
      <c r="CD165" s="166" t="str" cm="1">
        <f t="array" aca="1" ref="CD165" ca="1">INDEX(i.rev,$K165,CD$15)</f>
        <v>-</v>
      </c>
      <c r="CE165" s="166" t="str" cm="1">
        <f t="array" aca="1" ref="CE165" ca="1">INDEX(i.rev,$K165,CE$15)</f>
        <v>-</v>
      </c>
      <c r="CF165" s="166" t="str" cm="1">
        <f t="array" aca="1" ref="CF165" ca="1">INDEX(i.rev,$K165,CF$15)</f>
        <v>-</v>
      </c>
      <c r="CG165" s="10"/>
      <c r="CH165" s="168" t="str">
        <f t="shared" ca="1" si="514"/>
        <v>-</v>
      </c>
      <c r="CI165" s="168" t="str">
        <f t="shared" ca="1" si="514"/>
        <v>-</v>
      </c>
      <c r="CJ165" s="168" t="str">
        <f t="shared" ca="1" si="514"/>
        <v>-</v>
      </c>
      <c r="CK165" s="168" t="str">
        <f t="shared" ca="1" si="514"/>
        <v>-</v>
      </c>
      <c r="CL165" s="168" t="str">
        <f t="shared" ca="1" si="514"/>
        <v>-</v>
      </c>
      <c r="CM165" s="168" t="str">
        <f t="shared" ca="1" si="514"/>
        <v>-</v>
      </c>
      <c r="CN165" s="168" t="str">
        <f t="shared" ca="1" si="514"/>
        <v>-</v>
      </c>
      <c r="CO165" s="168" t="str">
        <f t="shared" ca="1" si="514"/>
        <v>-</v>
      </c>
      <c r="CP165" s="168">
        <f t="shared" ca="1" si="514"/>
        <v>1</v>
      </c>
      <c r="CQ165" s="168">
        <f t="shared" ca="1" si="514"/>
        <v>1</v>
      </c>
      <c r="CR165" s="168">
        <f t="shared" ca="1" si="514"/>
        <v>0</v>
      </c>
      <c r="CS165" s="168" t="str">
        <f t="shared" ca="1" si="514"/>
        <v>-</v>
      </c>
      <c r="CT165" s="168" t="str">
        <f t="shared" ca="1" si="514"/>
        <v>-</v>
      </c>
      <c r="CU165" s="168" t="str">
        <f t="shared" ca="1" si="514"/>
        <v>-</v>
      </c>
      <c r="CV165" s="168" t="str">
        <f t="shared" ca="1" si="514"/>
        <v>-</v>
      </c>
      <c r="CW165" s="168" t="str">
        <f t="shared" ca="1" si="514"/>
        <v>-</v>
      </c>
      <c r="CX165" s="168" t="str">
        <f t="shared" ca="1" si="515"/>
        <v>-</v>
      </c>
      <c r="CY165" s="168" t="str">
        <f t="shared" ca="1" si="515"/>
        <v>-</v>
      </c>
      <c r="CZ165" s="168">
        <f t="shared" ca="1" si="515"/>
        <v>0</v>
      </c>
      <c r="DA165" s="168" t="str">
        <f t="shared" ca="1" si="515"/>
        <v>-</v>
      </c>
      <c r="DB165" s="168" t="str">
        <f t="shared" ca="1" si="515"/>
        <v>-</v>
      </c>
      <c r="DC165" s="168" t="str">
        <f t="shared" ca="1" si="515"/>
        <v>-</v>
      </c>
      <c r="DD165" s="168" t="str">
        <f t="shared" ca="1" si="515"/>
        <v>-</v>
      </c>
      <c r="DE165" s="168" t="str">
        <f t="shared" ca="1" si="515"/>
        <v>-</v>
      </c>
      <c r="DF165" s="168">
        <f t="shared" ca="1" si="515"/>
        <v>0</v>
      </c>
      <c r="DG165" s="168">
        <f t="shared" ca="1" si="515"/>
        <v>0</v>
      </c>
      <c r="DH165" s="168">
        <f t="shared" ca="1" si="515"/>
        <v>0</v>
      </c>
      <c r="DI165" s="168">
        <f t="shared" ca="1" si="515"/>
        <v>0</v>
      </c>
      <c r="DJ165" s="168">
        <f t="shared" ca="1" si="515"/>
        <v>0</v>
      </c>
      <c r="DK165" s="168">
        <f t="shared" ca="1" si="515"/>
        <v>0</v>
      </c>
      <c r="DL165" s="168">
        <f t="shared" ca="1" si="515"/>
        <v>0</v>
      </c>
      <c r="DM165" s="168" t="str">
        <f t="shared" ca="1" si="515"/>
        <v>-</v>
      </c>
      <c r="DN165" s="168" t="str">
        <f t="shared" ca="1" si="512"/>
        <v>-</v>
      </c>
      <c r="DO165" s="168" t="str">
        <f t="shared" ca="1" si="512"/>
        <v>-</v>
      </c>
      <c r="DP165" s="168" t="str">
        <f t="shared" ca="1" si="512"/>
        <v>-</v>
      </c>
      <c r="DQ165" s="168" t="str">
        <f t="shared" ca="1" si="512"/>
        <v>-</v>
      </c>
      <c r="DR165" s="168" t="str">
        <f t="shared" ca="1" si="512"/>
        <v>-</v>
      </c>
      <c r="DS165" s="168" t="str">
        <f t="shared" ca="1" si="512"/>
        <v>-</v>
      </c>
      <c r="DT165" s="168" t="str">
        <f t="shared" ca="1" si="512"/>
        <v>-</v>
      </c>
      <c r="DU165" s="168" t="str">
        <f t="shared" ca="1" si="512"/>
        <v>-</v>
      </c>
      <c r="DV165" s="168" t="str">
        <f t="shared" ca="1" si="512"/>
        <v>-</v>
      </c>
      <c r="DW165" s="168" t="str">
        <f t="shared" ca="1" si="513"/>
        <v>-</v>
      </c>
      <c r="DX165" s="10"/>
      <c r="DY165" s="168">
        <f t="shared" ca="1" si="513"/>
        <v>1</v>
      </c>
      <c r="DZ165" s="168" t="str">
        <f t="shared" ca="1" si="513"/>
        <v>-</v>
      </c>
      <c r="EA165" s="168" t="str">
        <f t="shared" ca="1" si="513"/>
        <v>-</v>
      </c>
      <c r="EB165" s="168" t="str">
        <f t="shared" ca="1" si="513"/>
        <v>-</v>
      </c>
      <c r="EC165" s="168" t="str">
        <f t="shared" ca="1" si="481"/>
        <v>-</v>
      </c>
      <c r="ED165" s="168" t="b">
        <f t="shared" ca="1" si="481"/>
        <v>0</v>
      </c>
      <c r="EE165" s="168" t="str">
        <f t="shared" ca="1" si="481"/>
        <v>-</v>
      </c>
      <c r="EF165" s="168">
        <f t="shared" ca="1" si="481"/>
        <v>0</v>
      </c>
      <c r="EG165" s="168" t="str">
        <f t="shared" ca="1" si="481"/>
        <v>-</v>
      </c>
      <c r="EH165" s="166" cm="1">
        <f t="array" aca="1" ref="EH165" ca="1">INDEX(i.rev,$K165,EH$15)</f>
        <v>1</v>
      </c>
      <c r="EI165" s="168">
        <f t="shared" ca="1" si="482"/>
        <v>0</v>
      </c>
      <c r="EJ165" s="168">
        <f t="shared" ca="1" si="482"/>
        <v>1</v>
      </c>
      <c r="EK165" s="168">
        <f t="shared" ca="1" si="482"/>
        <v>0</v>
      </c>
      <c r="EL165" s="168">
        <f t="shared" ca="1" si="482"/>
        <v>1</v>
      </c>
      <c r="EM165" s="168">
        <f t="shared" ca="1" si="482"/>
        <v>1</v>
      </c>
      <c r="EN165" s="168">
        <f t="shared" ca="1" si="482"/>
        <v>1</v>
      </c>
      <c r="EO165" s="168">
        <f t="shared" ca="1" si="482"/>
        <v>0</v>
      </c>
      <c r="EP165" s="168">
        <f t="shared" ca="1" si="482"/>
        <v>0</v>
      </c>
      <c r="EQ165" s="168">
        <f t="shared" ca="1" si="482"/>
        <v>0</v>
      </c>
      <c r="ER165" s="168">
        <f t="shared" ca="1" si="482"/>
        <v>0</v>
      </c>
      <c r="ES165" s="168">
        <f t="shared" ca="1" si="482"/>
        <v>0</v>
      </c>
      <c r="ET165" s="168">
        <f t="shared" ca="1" si="482"/>
        <v>0</v>
      </c>
      <c r="EU165" s="168">
        <f t="shared" ca="1" si="482"/>
        <v>0</v>
      </c>
      <c r="EV165" s="168">
        <f t="shared" ca="1" si="482"/>
        <v>0</v>
      </c>
      <c r="EW165" s="168">
        <f t="shared" ca="1" si="482"/>
        <v>0</v>
      </c>
      <c r="EX165" s="168">
        <f t="shared" ca="1" si="482"/>
        <v>0</v>
      </c>
      <c r="EY165" s="166" cm="1">
        <f t="array" aca="1" ref="EY165" ca="1">INDEX(i.rev,$K165,EY$15)</f>
        <v>0</v>
      </c>
      <c r="EZ165" s="168">
        <f t="shared" ca="1" si="483"/>
        <v>0</v>
      </c>
      <c r="FA165" s="166" cm="1">
        <f t="array" aca="1" ref="FA165" ca="1">INDEX(i.rev,$K165,FA$15)</f>
        <v>1</v>
      </c>
      <c r="FB165" s="168">
        <f t="shared" ca="1" si="484"/>
        <v>0</v>
      </c>
      <c r="FC165" s="168">
        <f t="shared" ca="1" si="484"/>
        <v>0</v>
      </c>
      <c r="FD165" s="168">
        <f t="shared" ca="1" si="484"/>
        <v>0</v>
      </c>
      <c r="FE165" s="168">
        <f t="shared" ca="1" si="484"/>
        <v>0</v>
      </c>
      <c r="FF165" s="168">
        <f t="shared" ca="1" si="484"/>
        <v>0</v>
      </c>
      <c r="FG165" s="168">
        <f t="shared" ca="1" si="484"/>
        <v>0</v>
      </c>
      <c r="FH165" s="168">
        <f t="shared" ca="1" si="484"/>
        <v>0</v>
      </c>
      <c r="FI165" s="10">
        <v>0.3</v>
      </c>
      <c r="FJ165" s="166" t="b">
        <f t="shared" si="509"/>
        <v>1</v>
      </c>
      <c r="FK165" s="192">
        <f t="shared" si="511"/>
        <v>639</v>
      </c>
      <c r="FL165" s="168" t="str">
        <f t="shared" ca="1" si="485"/>
        <v>-</v>
      </c>
      <c r="FM165" s="168" t="str">
        <f t="shared" ca="1" si="485"/>
        <v>-</v>
      </c>
      <c r="FN165" s="168" t="str">
        <f t="shared" ca="1" si="485"/>
        <v>-</v>
      </c>
      <c r="FO165" s="166" t="b">
        <f t="shared" ca="1" si="486"/>
        <v>0</v>
      </c>
      <c r="FP165" s="166" t="b">
        <f t="shared" ca="1" si="486"/>
        <v>0</v>
      </c>
      <c r="FQ165" s="166" t="b">
        <f t="shared" ca="1" si="486"/>
        <v>1</v>
      </c>
      <c r="FR165" s="168">
        <f t="shared" ca="1" si="484"/>
        <v>0</v>
      </c>
      <c r="FS165" s="166">
        <f t="shared" ca="1" si="487"/>
        <v>1</v>
      </c>
      <c r="FT165" s="166">
        <f t="shared" ca="1" si="487"/>
        <v>1</v>
      </c>
      <c r="FU165" s="168" t="str">
        <f t="shared" ca="1" si="484"/>
        <v>-</v>
      </c>
      <c r="FV165" s="168" t="str">
        <f t="shared" ca="1" si="484"/>
        <v>-</v>
      </c>
      <c r="FW165" s="168" t="str">
        <f t="shared" ca="1" si="484"/>
        <v>-</v>
      </c>
      <c r="FX165" s="168" t="str">
        <f t="shared" ca="1" si="484"/>
        <v>-</v>
      </c>
      <c r="FY165" s="168" t="str">
        <f t="shared" ca="1" si="484"/>
        <v>-</v>
      </c>
      <c r="FZ165" s="168" t="str">
        <f t="shared" ca="1" si="484"/>
        <v>-</v>
      </c>
      <c r="GA165" s="168" t="str">
        <f t="shared" ca="1" si="484"/>
        <v>-</v>
      </c>
      <c r="GB165" s="168" t="str">
        <f t="shared" ca="1" si="484"/>
        <v>-</v>
      </c>
      <c r="GC165" s="168" t="str">
        <f t="shared" ca="1" si="484"/>
        <v>-</v>
      </c>
      <c r="GD165" s="168" t="b">
        <f t="shared" ca="1" si="484"/>
        <v>1</v>
      </c>
      <c r="GE165" s="168" t="str">
        <f t="shared" ca="1" si="484"/>
        <v>-</v>
      </c>
      <c r="GF165" s="168" t="str">
        <f t="shared" ca="1" si="484"/>
        <v>-</v>
      </c>
      <c r="GG165" s="168" t="str">
        <f t="shared" ca="1" si="484"/>
        <v>-</v>
      </c>
      <c r="GH165" s="168" t="str">
        <f t="shared" ca="1" si="488"/>
        <v>-</v>
      </c>
      <c r="GI165" s="168" t="str">
        <f t="shared" ca="1" si="488"/>
        <v>-</v>
      </c>
      <c r="GJ165" s="168" t="str">
        <f t="shared" ca="1" si="489"/>
        <v>-</v>
      </c>
      <c r="GK165" s="168" t="str">
        <f t="shared" ca="1" si="489"/>
        <v>-</v>
      </c>
      <c r="GL165" s="168" t="str">
        <f t="shared" ca="1" si="489"/>
        <v>-</v>
      </c>
      <c r="GM165" s="168" t="str">
        <f t="shared" ca="1" si="489"/>
        <v>-</v>
      </c>
      <c r="GN165" s="168" t="str">
        <f t="shared" ca="1" si="489"/>
        <v>-</v>
      </c>
      <c r="GO165" s="168" t="str">
        <f t="shared" ca="1" si="489"/>
        <v>-</v>
      </c>
      <c r="GP165" s="168" t="str">
        <f t="shared" ca="1" si="489"/>
        <v>-</v>
      </c>
      <c r="GQ165" s="168" t="str">
        <f t="shared" ca="1" si="489"/>
        <v>-</v>
      </c>
      <c r="GR165" s="168" t="str">
        <f t="shared" ca="1" si="489"/>
        <v>-</v>
      </c>
      <c r="GS165" s="168">
        <f t="shared" ca="1" si="489"/>
        <v>500</v>
      </c>
      <c r="GT165" s="168">
        <f t="shared" ca="1" si="489"/>
        <v>500</v>
      </c>
      <c r="GU165" s="168" t="str">
        <f t="shared" ca="1" si="489"/>
        <v>-</v>
      </c>
      <c r="GV165" s="168" t="str">
        <f t="shared" ca="1" si="489"/>
        <v>-</v>
      </c>
      <c r="GW165" s="168" t="str">
        <f t="shared" ca="1" si="489"/>
        <v>-</v>
      </c>
      <c r="GX165" s="168" t="str">
        <f t="shared" ca="1" si="489"/>
        <v>-</v>
      </c>
      <c r="GY165" s="168" t="str">
        <f t="shared" ca="1" si="489"/>
        <v>-</v>
      </c>
      <c r="GZ165" s="168" t="str">
        <f t="shared" ca="1" si="490"/>
        <v>-</v>
      </c>
      <c r="HA165" s="168" t="str">
        <f t="shared" ca="1" si="490"/>
        <v>-</v>
      </c>
      <c r="HB165" s="168" t="str">
        <f t="shared" ca="1" si="490"/>
        <v>-</v>
      </c>
      <c r="HC165" s="168" t="str">
        <f t="shared" ref="GZ165:IO171" ca="1" si="516">OFFSET(HC$5,$B165,0)</f>
        <v>-</v>
      </c>
      <c r="HD165" s="168" t="str">
        <f t="shared" ca="1" si="516"/>
        <v>-</v>
      </c>
      <c r="HE165" s="168" t="str">
        <f t="shared" ca="1" si="516"/>
        <v>-</v>
      </c>
      <c r="HF165" s="168" t="str">
        <f t="shared" ca="1" si="516"/>
        <v>-</v>
      </c>
      <c r="HG165" s="168" t="str">
        <f t="shared" ca="1" si="516"/>
        <v>-</v>
      </c>
      <c r="HH165" s="168" t="str">
        <f t="shared" ca="1" si="516"/>
        <v>-</v>
      </c>
      <c r="HI165" s="168" t="str">
        <f t="shared" ca="1" si="516"/>
        <v>-</v>
      </c>
      <c r="HJ165" s="168" t="str">
        <f t="shared" ca="1" si="516"/>
        <v>-</v>
      </c>
      <c r="HK165" s="168" t="str">
        <f t="shared" ca="1" si="516"/>
        <v>-</v>
      </c>
      <c r="HL165" s="168" t="str">
        <f t="shared" ca="1" si="516"/>
        <v>-</v>
      </c>
      <c r="HM165" s="168" t="str">
        <f t="shared" ca="1" si="516"/>
        <v>-</v>
      </c>
      <c r="HN165" s="168" t="str">
        <f t="shared" ca="1" si="516"/>
        <v>-</v>
      </c>
      <c r="HO165" s="168" t="str">
        <f t="shared" ca="1" si="516"/>
        <v>-</v>
      </c>
      <c r="HP165" s="168" t="str">
        <f t="shared" ca="1" si="516"/>
        <v>-</v>
      </c>
      <c r="HQ165" s="168" t="str">
        <f t="shared" ca="1" si="516"/>
        <v>-</v>
      </c>
      <c r="HR165" s="168" t="str">
        <f t="shared" ca="1" si="516"/>
        <v>-</v>
      </c>
      <c r="HS165" s="168" t="str">
        <f t="shared" ca="1" si="516"/>
        <v>-</v>
      </c>
      <c r="HT165" s="168" t="str">
        <f t="shared" ca="1" si="516"/>
        <v>-</v>
      </c>
      <c r="HU165" s="168" t="str">
        <f t="shared" ca="1" si="516"/>
        <v>-</v>
      </c>
      <c r="HV165" s="168" t="str">
        <f t="shared" ca="1" si="516"/>
        <v>-</v>
      </c>
      <c r="HW165" s="168" t="str">
        <f t="shared" ca="1" si="516"/>
        <v>-</v>
      </c>
      <c r="HX165" s="168" t="str">
        <f t="shared" ca="1" si="516"/>
        <v>-</v>
      </c>
      <c r="HY165" s="168" t="str">
        <f t="shared" ca="1" si="516"/>
        <v>-</v>
      </c>
      <c r="HZ165" s="168" t="str">
        <f t="shared" ca="1" si="516"/>
        <v>-</v>
      </c>
      <c r="IA165" s="168" t="str">
        <f t="shared" ca="1" si="516"/>
        <v>-</v>
      </c>
      <c r="IB165" s="168" t="str">
        <f t="shared" ca="1" si="516"/>
        <v>-</v>
      </c>
      <c r="IC165" s="168" t="str">
        <f t="shared" ca="1" si="516"/>
        <v>-</v>
      </c>
      <c r="ID165" s="168" t="str">
        <f t="shared" ca="1" si="516"/>
        <v>-</v>
      </c>
      <c r="IE165" s="168" t="str">
        <f t="shared" ca="1" si="516"/>
        <v>-</v>
      </c>
      <c r="IF165" s="168" t="str">
        <f t="shared" ca="1" si="516"/>
        <v>-</v>
      </c>
      <c r="IG165" s="168" t="str">
        <f t="shared" ca="1" si="516"/>
        <v>-</v>
      </c>
      <c r="IH165" s="168" t="str">
        <f t="shared" ca="1" si="516"/>
        <v>-</v>
      </c>
      <c r="II165" s="168" t="str">
        <f t="shared" ca="1" si="516"/>
        <v>-</v>
      </c>
      <c r="IJ165" s="168" t="str">
        <f t="shared" ca="1" si="516"/>
        <v>-</v>
      </c>
      <c r="IK165" s="168" t="str">
        <f t="shared" ca="1" si="516"/>
        <v>-</v>
      </c>
      <c r="IL165" s="168" t="str">
        <f t="shared" ca="1" si="516"/>
        <v>-</v>
      </c>
      <c r="IM165" s="168" t="str">
        <f t="shared" ca="1" si="516"/>
        <v>-</v>
      </c>
      <c r="IN165" s="168" t="str">
        <f t="shared" ca="1" si="516"/>
        <v>-</v>
      </c>
      <c r="IO165" s="168" t="str">
        <f t="shared" ca="1" si="516"/>
        <v>-</v>
      </c>
      <c r="IP165" s="168" t="str">
        <f t="shared" ca="1" si="491"/>
        <v>-</v>
      </c>
      <c r="IQ165" s="168" t="str">
        <f t="shared" ca="1" si="491"/>
        <v>-</v>
      </c>
      <c r="IR165" s="168" t="str">
        <f t="shared" ca="1" si="491"/>
        <v>-</v>
      </c>
      <c r="IS165" s="168" t="str">
        <f t="shared" ca="1" si="491"/>
        <v>-</v>
      </c>
      <c r="IT165" s="168" t="str">
        <f t="shared" ca="1" si="491"/>
        <v>-</v>
      </c>
      <c r="IU165" s="168" t="str">
        <f t="shared" ca="1" si="491"/>
        <v>-</v>
      </c>
      <c r="IV165" s="168" t="str">
        <f t="shared" ca="1" si="491"/>
        <v>-</v>
      </c>
      <c r="IW165" s="168" t="str">
        <f t="shared" ca="1" si="491"/>
        <v>-</v>
      </c>
      <c r="IX165" s="168" t="str">
        <f t="shared" ca="1" si="491"/>
        <v>-</v>
      </c>
      <c r="IY165" s="168" t="str">
        <f t="shared" ca="1" si="491"/>
        <v>-</v>
      </c>
      <c r="IZ165" s="10"/>
      <c r="JA165" s="166">
        <f t="shared" ca="1" si="492"/>
        <v>4.4999999999999998E-2</v>
      </c>
      <c r="JB165" s="166">
        <f t="shared" ca="1" si="493"/>
        <v>4.4999999999999998E-2</v>
      </c>
      <c r="JC165" s="168">
        <f t="shared" ca="1" si="494"/>
        <v>1</v>
      </c>
      <c r="JD165" s="168">
        <f t="shared" ca="1" si="494"/>
        <v>0</v>
      </c>
      <c r="JE165" s="168">
        <f t="shared" ca="1" si="494"/>
        <v>1</v>
      </c>
      <c r="JF165" s="168">
        <f t="shared" ca="1" si="494"/>
        <v>1</v>
      </c>
      <c r="JG165" s="168">
        <f t="shared" ca="1" si="494"/>
        <v>0</v>
      </c>
      <c r="JH165" s="168">
        <f t="shared" ca="1" si="494"/>
        <v>70</v>
      </c>
      <c r="JI165" s="168">
        <f t="shared" ca="1" si="494"/>
        <v>50</v>
      </c>
      <c r="JJ165" s="168">
        <f t="shared" ca="1" si="494"/>
        <v>70</v>
      </c>
      <c r="JK165" s="168">
        <f t="shared" ca="1" si="494"/>
        <v>50</v>
      </c>
      <c r="JL165" s="166">
        <f t="shared" ca="1" si="495"/>
        <v>1</v>
      </c>
      <c r="JM165" s="166">
        <f t="shared" ca="1" si="496"/>
        <v>1</v>
      </c>
      <c r="JN165" s="166">
        <f t="shared" ca="1" si="497"/>
        <v>1</v>
      </c>
      <c r="JO165" s="166">
        <f t="shared" ca="1" si="498"/>
        <v>1</v>
      </c>
      <c r="JP165" s="166">
        <f t="shared" ca="1" si="498"/>
        <v>1</v>
      </c>
      <c r="JQ165" s="168">
        <f t="shared" ca="1" si="494"/>
        <v>1</v>
      </c>
      <c r="JR165" s="10"/>
      <c r="JS165" s="168">
        <f t="shared" ca="1" si="494"/>
        <v>1</v>
      </c>
      <c r="JT165" s="166">
        <f t="shared" ca="1" si="499"/>
        <v>1</v>
      </c>
      <c r="JU165" s="168">
        <f t="shared" ca="1" si="494"/>
        <v>1</v>
      </c>
      <c r="JV165" s="168">
        <f t="shared" ca="1" si="494"/>
        <v>1</v>
      </c>
      <c r="JW165" s="168">
        <f t="shared" ca="1" si="494"/>
        <v>1</v>
      </c>
      <c r="JX165" s="168">
        <f t="shared" ca="1" si="494"/>
        <v>1</v>
      </c>
      <c r="JY165" s="168">
        <f t="shared" ca="1" si="494"/>
        <v>1</v>
      </c>
      <c r="JZ165" s="168">
        <f t="shared" ca="1" si="494"/>
        <v>1</v>
      </c>
      <c r="KA165" s="166">
        <f t="shared" ca="1" si="500"/>
        <v>1</v>
      </c>
      <c r="KB165" s="166">
        <f t="shared" ca="1" si="501"/>
        <v>1</v>
      </c>
      <c r="KC165" s="166">
        <f t="shared" ca="1" si="502"/>
        <v>1</v>
      </c>
      <c r="KD165" s="166" t="str">
        <f t="shared" ca="1" si="503"/>
        <v>-</v>
      </c>
      <c r="KE165" s="166" t="str">
        <f t="shared" ca="1" si="504"/>
        <v>-</v>
      </c>
      <c r="KF165" s="166" t="str">
        <f t="shared" ca="1" si="505"/>
        <v>-</v>
      </c>
      <c r="KG165" s="166" t="b">
        <f t="shared" ca="1" si="506"/>
        <v>0</v>
      </c>
      <c r="KH165" s="168">
        <f t="shared" ca="1" si="494"/>
        <v>0</v>
      </c>
      <c r="KI165" s="27">
        <v>0</v>
      </c>
    </row>
    <row r="166" spans="1:295" s="148" customFormat="1" outlineLevel="1">
      <c r="A166" s="126">
        <f t="shared" si="13"/>
        <v>161</v>
      </c>
      <c r="B166" s="126">
        <f t="shared" si="510"/>
        <v>13</v>
      </c>
      <c r="C166" s="148">
        <v>1000</v>
      </c>
      <c r="D166" s="148" t="s">
        <v>884</v>
      </c>
      <c r="E166" s="148" t="b">
        <v>0</v>
      </c>
      <c r="F166" s="148" t="b">
        <v>0</v>
      </c>
      <c r="G166" s="148" t="b">
        <f t="shared" si="507"/>
        <v>0</v>
      </c>
      <c r="H166" s="144">
        <f t="shared" ca="1" si="508"/>
        <v>3</v>
      </c>
      <c r="I166" s="144">
        <f t="shared" ca="1" si="508"/>
        <v>1</v>
      </c>
      <c r="J166" s="144">
        <f t="shared" ca="1" si="508"/>
        <v>1</v>
      </c>
      <c r="K166" s="144">
        <f t="shared" ca="1" si="508"/>
        <v>1</v>
      </c>
      <c r="L166" s="144">
        <f t="shared" ca="1" si="508"/>
        <v>1</v>
      </c>
      <c r="M166" s="144">
        <f t="shared" ca="1" si="508"/>
        <v>1</v>
      </c>
      <c r="N166" s="144">
        <f t="shared" ca="1" si="508"/>
        <v>1</v>
      </c>
      <c r="O166" s="144">
        <f t="shared" ca="1" si="508"/>
        <v>1</v>
      </c>
      <c r="P166" s="144">
        <f t="shared" ca="1" si="508"/>
        <v>1</v>
      </c>
      <c r="Q166" s="144">
        <f t="shared" ca="1" si="508"/>
        <v>1</v>
      </c>
      <c r="R166" s="144">
        <f t="shared" ca="1" si="508"/>
        <v>2</v>
      </c>
      <c r="S166" s="144">
        <f t="shared" ca="1" si="508"/>
        <v>1</v>
      </c>
      <c r="T166" s="144">
        <f t="shared" ca="1" si="508"/>
        <v>1</v>
      </c>
      <c r="U166" s="144">
        <f t="shared" ca="1" si="508"/>
        <v>1</v>
      </c>
      <c r="V166" s="144">
        <f t="shared" ca="1" si="508"/>
        <v>1</v>
      </c>
      <c r="W166" s="144">
        <f t="shared" ca="1" si="508"/>
        <v>1</v>
      </c>
      <c r="X166" s="144">
        <f t="shared" ca="1" si="508"/>
        <v>1</v>
      </c>
      <c r="Y166" s="144">
        <f t="shared" ca="1" si="508"/>
        <v>1</v>
      </c>
      <c r="AA166" s="162" t="str" cm="1">
        <f t="array" aca="1" ref="AA166" ca="1">TEXT(LEFT(OFFSET(AA166,-1,0),5)+1,"00000")&amp;MID(OFFSET(AA166,-1,0),6,FIND(" ",OFFSET(AA166,-1,0),7)-5)
&amp;2130-FK166
&amp;INDEX(DataMaster!$B$10:$B$12,$I166)         &amp;IF($J166=1,""," Risk"&amp;INDEX(i.risk_aversion,$J166,1))    &amp;IF($K166=1,""," REV"&amp; INDEX(DataMaster!$B$54:$B$58,$K166))              &amp; IF($L166=1,""," Minroe"&amp;INDEX(minroe,$L166))              &amp;  IF($M166=1,""," Overdraw"&amp;INDEX(overdraw,$M166))
&amp; IF($N166=1,""," Mach"&amp;INDEX(i.mach_option,$N166))
&amp; IF($O166=1,""," Interest"&amp;INDEX(i.interest_rate,$O166))            &amp; IF($P166=1,""," Opp cost"&amp;INDEX(i.opp_cost_capital,$P166))           &amp; IF($Q166=1,""," Casual_ub"&amp;INDEX(i.casual_ub,$Q166))           &amp; IF($R166=1,""," Cropgraze"&amp;INDEX(i.cropgraze_inc,$R166))
&amp; IF($S166=1,""," Yield"&amp;INDEX(i.all_rot_yield,$S166))          &amp; IF($T166=1,""," Pasture"&amp;INDEX(i.pasture_prod,$T166))          &amp; IF($U166=1,""," Scan"&amp;INDEX(i.scan,$U166))
&amp; IF($JL166=1,""," WP"&amp;TEXT($JL166*100,"000p"))                &amp; IF($JM166=1,""," MP"&amp;TEXT($JM166*100,"000p"))                      &amp; IF($JN166=1,""," GP"&amp;TEXT($JN166*100,"000p"))          &amp; IF($JO166=1,""," Can"&amp;TEXT($JO166*100,"000p"))
&amp; " (F"&amp;3+IFERROR(1*$CH166,0)+IFERROR(1*$CI166,0)&amp;3-IFERROR(1*NOT($CK166),0)&amp;"N"&amp;$CP166&amp;$CQ166&amp;")"</f>
        <v>00007 Presentation_CropArea 1704SE CropgrazeFALSE (F33N11)</v>
      </c>
      <c r="AB166" s="10" t="str">
        <f ca="1">IF(COUNTIF(AA$5:AA166,AA166)=1,"-","Dup")</f>
        <v>-</v>
      </c>
      <c r="AC166" s="10"/>
      <c r="AD166" s="168" t="str">
        <f t="shared" ca="1" si="472"/>
        <v>-</v>
      </c>
      <c r="AE166" s="167" t="b">
        <v>1</v>
      </c>
      <c r="AF166" s="167" t="b">
        <v>1</v>
      </c>
      <c r="AG166" s="168" t="str">
        <f t="shared" ca="1" si="472"/>
        <v>-</v>
      </c>
      <c r="AH166" s="168" t="str">
        <f t="shared" ca="1" si="472"/>
        <v>-</v>
      </c>
      <c r="AI166" s="168" t="b">
        <f t="shared" ca="1" si="472"/>
        <v>1</v>
      </c>
      <c r="AJ166" s="10"/>
      <c r="AK166" s="166" t="b">
        <f t="shared" ca="1" si="473"/>
        <v>1</v>
      </c>
      <c r="AL166" s="166" t="str">
        <f t="shared" ca="1" si="473"/>
        <v>-</v>
      </c>
      <c r="AM166" s="166" t="str">
        <f t="shared" ca="1" si="473"/>
        <v>-</v>
      </c>
      <c r="AN166" s="166" t="str">
        <f t="shared" ca="1" si="473"/>
        <v>-</v>
      </c>
      <c r="AO166" s="166" t="b">
        <f t="shared" ca="1" si="473"/>
        <v>0</v>
      </c>
      <c r="AP166" s="166" t="b">
        <f t="shared" ca="1" si="473"/>
        <v>0</v>
      </c>
      <c r="AQ166" s="166">
        <f t="shared" ca="1" si="474"/>
        <v>0</v>
      </c>
      <c r="AR166" s="166" t="b">
        <f t="shared" ca="1" si="475"/>
        <v>0</v>
      </c>
      <c r="AS166" s="166" t="b">
        <f t="shared" ca="1" si="475"/>
        <v>0</v>
      </c>
      <c r="AT166" s="166" t="str">
        <f t="shared" ca="1" si="475"/>
        <v>-</v>
      </c>
      <c r="AU166" s="166" t="str">
        <f t="shared" ca="1" si="475"/>
        <v>-</v>
      </c>
      <c r="AV166" s="166" t="str">
        <f t="shared" ca="1" si="475"/>
        <v>-</v>
      </c>
      <c r="AW166" s="10"/>
      <c r="AX166" s="166" t="b">
        <f t="shared" ca="1" si="476"/>
        <v>1</v>
      </c>
      <c r="AY166" s="168" t="b">
        <f t="shared" ca="1" si="477"/>
        <v>1</v>
      </c>
      <c r="AZ166" s="168" t="b">
        <f t="shared" ca="1" si="477"/>
        <v>1</v>
      </c>
      <c r="BA166" s="167">
        <f t="shared" ca="1" si="478"/>
        <v>3108</v>
      </c>
      <c r="BB166" s="168" t="str">
        <f t="shared" ca="1" si="479"/>
        <v>-</v>
      </c>
      <c r="BC166" s="168" t="str">
        <f t="shared" ca="1" si="479"/>
        <v>-</v>
      </c>
      <c r="BD166" s="168" t="str">
        <f t="shared" ca="1" si="479"/>
        <v>-</v>
      </c>
      <c r="BE166" s="168" t="str">
        <f t="shared" ca="1" si="479"/>
        <v>-</v>
      </c>
      <c r="BF166" s="168" t="str">
        <f t="shared" ca="1" si="479"/>
        <v>-</v>
      </c>
      <c r="BG166" s="168">
        <f t="shared" ca="1" si="479"/>
        <v>1</v>
      </c>
      <c r="BH166" s="168">
        <f t="shared" ca="1" si="479"/>
        <v>1</v>
      </c>
      <c r="BI166" s="168" t="str">
        <f t="shared" ca="1" si="479"/>
        <v>-</v>
      </c>
      <c r="BJ166" s="168" t="str">
        <f t="shared" ca="1" si="479"/>
        <v>-</v>
      </c>
      <c r="BK166" s="10"/>
      <c r="BL166" s="168" t="str">
        <f t="shared" ca="1" si="479"/>
        <v>-</v>
      </c>
      <c r="BM166" s="168" t="str">
        <f t="shared" ca="1" si="479"/>
        <v>-</v>
      </c>
      <c r="BN166" s="168" t="str">
        <f t="shared" ca="1" si="479"/>
        <v>-</v>
      </c>
      <c r="BO166" s="168" t="str">
        <f t="shared" ca="1" si="479"/>
        <v>-</v>
      </c>
      <c r="BP166" s="168" t="str">
        <f t="shared" ca="1" si="479"/>
        <v>-</v>
      </c>
      <c r="BQ166" s="168" t="str">
        <f t="shared" ca="1" si="479"/>
        <v>-</v>
      </c>
      <c r="BR166" s="168" t="str">
        <f t="shared" ca="1" si="479"/>
        <v>-</v>
      </c>
      <c r="BS166" s="168" t="str">
        <f t="shared" ca="1" si="479"/>
        <v>-</v>
      </c>
      <c r="BT166" s="168" t="str">
        <f t="shared" ca="1" si="479"/>
        <v>-</v>
      </c>
      <c r="BU166" s="168" t="str">
        <f t="shared" ca="1" si="479"/>
        <v>-</v>
      </c>
      <c r="BV166" s="168" t="str">
        <f t="shared" ca="1" si="479"/>
        <v>-</v>
      </c>
      <c r="BW166" s="166" t="str" cm="1">
        <f t="array" aca="1" ref="BW166" ca="1">INDEX(i.rev,$K166,BW$15)</f>
        <v>-</v>
      </c>
      <c r="BX166" s="166" t="str" cm="1">
        <f t="array" aca="1" ref="BX166" ca="1">INDEX(i.rev,$K166,BX$15)</f>
        <v>-</v>
      </c>
      <c r="BY166" s="166" t="str" cm="1">
        <f t="array" aca="1" ref="BY166" ca="1">INDEX(i.rev,$K166,BY$15)</f>
        <v>-</v>
      </c>
      <c r="BZ166" s="166" t="str" cm="1">
        <f t="array" aca="1" ref="BZ166" ca="1">INDEX(i.rev,$K166,BZ$15)</f>
        <v>-</v>
      </c>
      <c r="CA166" s="166" t="str" cm="1">
        <f t="array" aca="1" ref="CA166" ca="1">INDEX(i.rev,$K166,CA$15)</f>
        <v>-</v>
      </c>
      <c r="CB166" s="166" t="str" cm="1">
        <f t="array" aca="1" ref="CB166" ca="1">INDEX(i.rev,$K166,CB$15)</f>
        <v>-</v>
      </c>
      <c r="CC166" s="166" t="str" cm="1">
        <f t="array" aca="1" ref="CC166" ca="1">INDEX(i.rev,$K166,CC$15)</f>
        <v>-</v>
      </c>
      <c r="CD166" s="166" t="str" cm="1">
        <f t="array" aca="1" ref="CD166" ca="1">INDEX(i.rev,$K166,CD$15)</f>
        <v>-</v>
      </c>
      <c r="CE166" s="166" t="str" cm="1">
        <f t="array" aca="1" ref="CE166" ca="1">INDEX(i.rev,$K166,CE$15)</f>
        <v>-</v>
      </c>
      <c r="CF166" s="166" t="str" cm="1">
        <f t="array" aca="1" ref="CF166" ca="1">INDEX(i.rev,$K166,CF$15)</f>
        <v>-</v>
      </c>
      <c r="CG166" s="10"/>
      <c r="CH166" s="168" t="str">
        <f t="shared" ca="1" si="514"/>
        <v>-</v>
      </c>
      <c r="CI166" s="168" t="str">
        <f t="shared" ca="1" si="514"/>
        <v>-</v>
      </c>
      <c r="CJ166" s="168" t="str">
        <f t="shared" ca="1" si="514"/>
        <v>-</v>
      </c>
      <c r="CK166" s="168" t="str">
        <f t="shared" ca="1" si="514"/>
        <v>-</v>
      </c>
      <c r="CL166" s="168" t="str">
        <f t="shared" ca="1" si="514"/>
        <v>-</v>
      </c>
      <c r="CM166" s="168" t="str">
        <f t="shared" ca="1" si="514"/>
        <v>-</v>
      </c>
      <c r="CN166" s="168" t="str">
        <f t="shared" ca="1" si="514"/>
        <v>-</v>
      </c>
      <c r="CO166" s="168" t="str">
        <f t="shared" ca="1" si="514"/>
        <v>-</v>
      </c>
      <c r="CP166" s="168">
        <f t="shared" ca="1" si="514"/>
        <v>1</v>
      </c>
      <c r="CQ166" s="168">
        <f t="shared" ca="1" si="514"/>
        <v>1</v>
      </c>
      <c r="CR166" s="168">
        <f t="shared" ca="1" si="514"/>
        <v>0</v>
      </c>
      <c r="CS166" s="168" t="str">
        <f t="shared" ca="1" si="514"/>
        <v>-</v>
      </c>
      <c r="CT166" s="168" t="str">
        <f t="shared" ca="1" si="514"/>
        <v>-</v>
      </c>
      <c r="CU166" s="168" t="str">
        <f t="shared" ca="1" si="514"/>
        <v>-</v>
      </c>
      <c r="CV166" s="168" t="str">
        <f t="shared" ca="1" si="514"/>
        <v>-</v>
      </c>
      <c r="CW166" s="168" t="str">
        <f t="shared" ca="1" si="514"/>
        <v>-</v>
      </c>
      <c r="CX166" s="168" t="str">
        <f t="shared" ca="1" si="515"/>
        <v>-</v>
      </c>
      <c r="CY166" s="168" t="str">
        <f t="shared" ca="1" si="515"/>
        <v>-</v>
      </c>
      <c r="CZ166" s="168">
        <f t="shared" ca="1" si="515"/>
        <v>0</v>
      </c>
      <c r="DA166" s="168" t="str">
        <f t="shared" ca="1" si="515"/>
        <v>-</v>
      </c>
      <c r="DB166" s="168" t="str">
        <f t="shared" ca="1" si="515"/>
        <v>-</v>
      </c>
      <c r="DC166" s="168" t="str">
        <f t="shared" ca="1" si="515"/>
        <v>-</v>
      </c>
      <c r="DD166" s="168" t="str">
        <f t="shared" ca="1" si="515"/>
        <v>-</v>
      </c>
      <c r="DE166" s="168" t="str">
        <f t="shared" ca="1" si="515"/>
        <v>-</v>
      </c>
      <c r="DF166" s="168">
        <f t="shared" ca="1" si="515"/>
        <v>0</v>
      </c>
      <c r="DG166" s="168">
        <f t="shared" ca="1" si="515"/>
        <v>0</v>
      </c>
      <c r="DH166" s="168">
        <f t="shared" ca="1" si="515"/>
        <v>0</v>
      </c>
      <c r="DI166" s="168">
        <f t="shared" ca="1" si="515"/>
        <v>0</v>
      </c>
      <c r="DJ166" s="168">
        <f t="shared" ca="1" si="515"/>
        <v>0</v>
      </c>
      <c r="DK166" s="168">
        <f t="shared" ca="1" si="515"/>
        <v>0</v>
      </c>
      <c r="DL166" s="168">
        <f t="shared" ca="1" si="515"/>
        <v>0</v>
      </c>
      <c r="DM166" s="168" t="str">
        <f t="shared" ca="1" si="515"/>
        <v>-</v>
      </c>
      <c r="DN166" s="168" t="str">
        <f t="shared" ca="1" si="512"/>
        <v>-</v>
      </c>
      <c r="DO166" s="168" t="str">
        <f t="shared" ca="1" si="512"/>
        <v>-</v>
      </c>
      <c r="DP166" s="168" t="str">
        <f t="shared" ca="1" si="512"/>
        <v>-</v>
      </c>
      <c r="DQ166" s="168" t="str">
        <f t="shared" ca="1" si="512"/>
        <v>-</v>
      </c>
      <c r="DR166" s="168" t="str">
        <f t="shared" ca="1" si="512"/>
        <v>-</v>
      </c>
      <c r="DS166" s="168" t="str">
        <f t="shared" ca="1" si="512"/>
        <v>-</v>
      </c>
      <c r="DT166" s="168" t="str">
        <f t="shared" ca="1" si="512"/>
        <v>-</v>
      </c>
      <c r="DU166" s="168" t="str">
        <f t="shared" ca="1" si="512"/>
        <v>-</v>
      </c>
      <c r="DV166" s="168" t="str">
        <f t="shared" ca="1" si="512"/>
        <v>-</v>
      </c>
      <c r="DW166" s="168" t="str">
        <f t="shared" ca="1" si="513"/>
        <v>-</v>
      </c>
      <c r="DX166" s="10"/>
      <c r="DY166" s="168">
        <f t="shared" ca="1" si="513"/>
        <v>1</v>
      </c>
      <c r="DZ166" s="168" t="str">
        <f t="shared" ca="1" si="513"/>
        <v>-</v>
      </c>
      <c r="EA166" s="168" t="str">
        <f t="shared" ca="1" si="513"/>
        <v>-</v>
      </c>
      <c r="EB166" s="168" t="str">
        <f t="shared" ca="1" si="513"/>
        <v>-</v>
      </c>
      <c r="EC166" s="168" t="str">
        <f t="shared" ca="1" si="481"/>
        <v>-</v>
      </c>
      <c r="ED166" s="168" t="b">
        <f t="shared" ca="1" si="481"/>
        <v>0</v>
      </c>
      <c r="EE166" s="168" t="str">
        <f t="shared" ca="1" si="481"/>
        <v>-</v>
      </c>
      <c r="EF166" s="168">
        <f t="shared" ca="1" si="481"/>
        <v>0</v>
      </c>
      <c r="EG166" s="168" t="str">
        <f t="shared" ca="1" si="481"/>
        <v>-</v>
      </c>
      <c r="EH166" s="166" cm="1">
        <f t="array" aca="1" ref="EH166" ca="1">INDEX(i.rev,$K166,EH$15)</f>
        <v>1</v>
      </c>
      <c r="EI166" s="168">
        <f t="shared" ca="1" si="482"/>
        <v>0</v>
      </c>
      <c r="EJ166" s="168">
        <f t="shared" ca="1" si="482"/>
        <v>1</v>
      </c>
      <c r="EK166" s="168">
        <f t="shared" ca="1" si="482"/>
        <v>0</v>
      </c>
      <c r="EL166" s="168">
        <f t="shared" ca="1" si="482"/>
        <v>1</v>
      </c>
      <c r="EM166" s="168">
        <f t="shared" ca="1" si="482"/>
        <v>1</v>
      </c>
      <c r="EN166" s="168">
        <f t="shared" ca="1" si="482"/>
        <v>1</v>
      </c>
      <c r="EO166" s="168">
        <f t="shared" ca="1" si="482"/>
        <v>0</v>
      </c>
      <c r="EP166" s="168">
        <f t="shared" ca="1" si="482"/>
        <v>0</v>
      </c>
      <c r="EQ166" s="168">
        <f t="shared" ca="1" si="482"/>
        <v>0</v>
      </c>
      <c r="ER166" s="168">
        <f t="shared" ca="1" si="482"/>
        <v>0</v>
      </c>
      <c r="ES166" s="168">
        <f t="shared" ca="1" si="482"/>
        <v>0</v>
      </c>
      <c r="ET166" s="168">
        <f t="shared" ca="1" si="482"/>
        <v>0</v>
      </c>
      <c r="EU166" s="168">
        <f t="shared" ca="1" si="482"/>
        <v>0</v>
      </c>
      <c r="EV166" s="168">
        <f t="shared" ca="1" si="482"/>
        <v>0</v>
      </c>
      <c r="EW166" s="168">
        <f t="shared" ca="1" si="482"/>
        <v>0</v>
      </c>
      <c r="EX166" s="168">
        <f t="shared" ca="1" si="482"/>
        <v>0</v>
      </c>
      <c r="EY166" s="166" cm="1">
        <f t="array" aca="1" ref="EY166" ca="1">INDEX(i.rev,$K166,EY$15)</f>
        <v>0</v>
      </c>
      <c r="EZ166" s="168">
        <f t="shared" ca="1" si="483"/>
        <v>0</v>
      </c>
      <c r="FA166" s="166" cm="1">
        <f t="array" aca="1" ref="FA166" ca="1">INDEX(i.rev,$K166,FA$15)</f>
        <v>1</v>
      </c>
      <c r="FB166" s="168">
        <f t="shared" ca="1" si="484"/>
        <v>0</v>
      </c>
      <c r="FC166" s="168">
        <f t="shared" ca="1" si="484"/>
        <v>0</v>
      </c>
      <c r="FD166" s="168">
        <f t="shared" ca="1" si="484"/>
        <v>0</v>
      </c>
      <c r="FE166" s="168">
        <f t="shared" ca="1" si="484"/>
        <v>0</v>
      </c>
      <c r="FF166" s="168">
        <f t="shared" ca="1" si="484"/>
        <v>0</v>
      </c>
      <c r="FG166" s="168">
        <f t="shared" ca="1" si="484"/>
        <v>0</v>
      </c>
      <c r="FH166" s="168">
        <f t="shared" ca="1" si="484"/>
        <v>0</v>
      </c>
      <c r="FI166" s="10">
        <v>0.2</v>
      </c>
      <c r="FJ166" s="166" t="b">
        <f t="shared" si="509"/>
        <v>1</v>
      </c>
      <c r="FK166" s="192">
        <f t="shared" si="511"/>
        <v>426</v>
      </c>
      <c r="FL166" s="168" t="str">
        <f t="shared" ca="1" si="485"/>
        <v>-</v>
      </c>
      <c r="FM166" s="168" t="str">
        <f t="shared" ca="1" si="485"/>
        <v>-</v>
      </c>
      <c r="FN166" s="168" t="str">
        <f t="shared" ca="1" si="485"/>
        <v>-</v>
      </c>
      <c r="FO166" s="166" t="b">
        <f t="shared" ca="1" si="486"/>
        <v>0</v>
      </c>
      <c r="FP166" s="166" t="b">
        <f t="shared" ca="1" si="486"/>
        <v>0</v>
      </c>
      <c r="FQ166" s="166" t="b">
        <f t="shared" ca="1" si="486"/>
        <v>1</v>
      </c>
      <c r="FR166" s="168">
        <f t="shared" ca="1" si="484"/>
        <v>0</v>
      </c>
      <c r="FS166" s="166">
        <f t="shared" ca="1" si="487"/>
        <v>1</v>
      </c>
      <c r="FT166" s="166">
        <f t="shared" ca="1" si="487"/>
        <v>1</v>
      </c>
      <c r="FU166" s="168" t="str">
        <f t="shared" ca="1" si="484"/>
        <v>-</v>
      </c>
      <c r="FV166" s="168" t="str">
        <f t="shared" ca="1" si="484"/>
        <v>-</v>
      </c>
      <c r="FW166" s="168" t="str">
        <f t="shared" ca="1" si="484"/>
        <v>-</v>
      </c>
      <c r="FX166" s="168" t="str">
        <f t="shared" ca="1" si="484"/>
        <v>-</v>
      </c>
      <c r="FY166" s="168" t="str">
        <f t="shared" ca="1" si="484"/>
        <v>-</v>
      </c>
      <c r="FZ166" s="168" t="str">
        <f t="shared" ca="1" si="484"/>
        <v>-</v>
      </c>
      <c r="GA166" s="168" t="str">
        <f t="shared" ca="1" si="484"/>
        <v>-</v>
      </c>
      <c r="GB166" s="168" t="str">
        <f t="shared" ca="1" si="484"/>
        <v>-</v>
      </c>
      <c r="GC166" s="168" t="str">
        <f t="shared" ca="1" si="484"/>
        <v>-</v>
      </c>
      <c r="GD166" s="168" t="b">
        <f t="shared" ca="1" si="484"/>
        <v>1</v>
      </c>
      <c r="GE166" s="168" t="str">
        <f t="shared" ca="1" si="484"/>
        <v>-</v>
      </c>
      <c r="GF166" s="168" t="str">
        <f t="shared" ca="1" si="484"/>
        <v>-</v>
      </c>
      <c r="GG166" s="168" t="str">
        <f t="shared" ca="1" si="484"/>
        <v>-</v>
      </c>
      <c r="GH166" s="168" t="str">
        <f t="shared" ca="1" si="488"/>
        <v>-</v>
      </c>
      <c r="GI166" s="168" t="str">
        <f t="shared" ca="1" si="488"/>
        <v>-</v>
      </c>
      <c r="GJ166" s="168" t="str">
        <f t="shared" ca="1" si="489"/>
        <v>-</v>
      </c>
      <c r="GK166" s="168" t="str">
        <f t="shared" ca="1" si="489"/>
        <v>-</v>
      </c>
      <c r="GL166" s="168" t="str">
        <f t="shared" ca="1" si="489"/>
        <v>-</v>
      </c>
      <c r="GM166" s="168" t="str">
        <f t="shared" ca="1" si="489"/>
        <v>-</v>
      </c>
      <c r="GN166" s="168" t="str">
        <f t="shared" ca="1" si="489"/>
        <v>-</v>
      </c>
      <c r="GO166" s="168" t="str">
        <f t="shared" ca="1" si="489"/>
        <v>-</v>
      </c>
      <c r="GP166" s="168" t="str">
        <f t="shared" ca="1" si="489"/>
        <v>-</v>
      </c>
      <c r="GQ166" s="168" t="str">
        <f t="shared" ca="1" si="489"/>
        <v>-</v>
      </c>
      <c r="GR166" s="168" t="str">
        <f t="shared" ca="1" si="489"/>
        <v>-</v>
      </c>
      <c r="GS166" s="168">
        <f t="shared" ca="1" si="489"/>
        <v>500</v>
      </c>
      <c r="GT166" s="168">
        <f t="shared" ca="1" si="489"/>
        <v>500</v>
      </c>
      <c r="GU166" s="168" t="str">
        <f t="shared" ca="1" si="489"/>
        <v>-</v>
      </c>
      <c r="GV166" s="168" t="str">
        <f t="shared" ca="1" si="489"/>
        <v>-</v>
      </c>
      <c r="GW166" s="168" t="str">
        <f t="shared" ca="1" si="489"/>
        <v>-</v>
      </c>
      <c r="GX166" s="168" t="str">
        <f t="shared" ca="1" si="489"/>
        <v>-</v>
      </c>
      <c r="GY166" s="168" t="str">
        <f t="shared" ca="1" si="489"/>
        <v>-</v>
      </c>
      <c r="GZ166" s="168" t="str">
        <f t="shared" ca="1" si="516"/>
        <v>-</v>
      </c>
      <c r="HA166" s="168" t="str">
        <f t="shared" ca="1" si="516"/>
        <v>-</v>
      </c>
      <c r="HB166" s="168" t="str">
        <f t="shared" ca="1" si="516"/>
        <v>-</v>
      </c>
      <c r="HC166" s="168" t="str">
        <f t="shared" ca="1" si="516"/>
        <v>-</v>
      </c>
      <c r="HD166" s="168" t="str">
        <f t="shared" ca="1" si="516"/>
        <v>-</v>
      </c>
      <c r="HE166" s="168" t="str">
        <f t="shared" ca="1" si="516"/>
        <v>-</v>
      </c>
      <c r="HF166" s="168" t="str">
        <f t="shared" ca="1" si="516"/>
        <v>-</v>
      </c>
      <c r="HG166" s="168" t="str">
        <f t="shared" ca="1" si="516"/>
        <v>-</v>
      </c>
      <c r="HH166" s="168" t="str">
        <f t="shared" ca="1" si="516"/>
        <v>-</v>
      </c>
      <c r="HI166" s="168" t="str">
        <f t="shared" ca="1" si="516"/>
        <v>-</v>
      </c>
      <c r="HJ166" s="168" t="str">
        <f t="shared" ca="1" si="516"/>
        <v>-</v>
      </c>
      <c r="HK166" s="168" t="str">
        <f t="shared" ca="1" si="516"/>
        <v>-</v>
      </c>
      <c r="HL166" s="168" t="str">
        <f t="shared" ca="1" si="516"/>
        <v>-</v>
      </c>
      <c r="HM166" s="168" t="str">
        <f t="shared" ca="1" si="516"/>
        <v>-</v>
      </c>
      <c r="HN166" s="168" t="str">
        <f t="shared" ca="1" si="516"/>
        <v>-</v>
      </c>
      <c r="HO166" s="168" t="str">
        <f t="shared" ca="1" si="516"/>
        <v>-</v>
      </c>
      <c r="HP166" s="168" t="str">
        <f t="shared" ca="1" si="516"/>
        <v>-</v>
      </c>
      <c r="HQ166" s="168" t="str">
        <f t="shared" ca="1" si="516"/>
        <v>-</v>
      </c>
      <c r="HR166" s="168" t="str">
        <f t="shared" ca="1" si="516"/>
        <v>-</v>
      </c>
      <c r="HS166" s="168" t="str">
        <f t="shared" ca="1" si="516"/>
        <v>-</v>
      </c>
      <c r="HT166" s="168" t="str">
        <f t="shared" ca="1" si="516"/>
        <v>-</v>
      </c>
      <c r="HU166" s="168" t="str">
        <f t="shared" ca="1" si="516"/>
        <v>-</v>
      </c>
      <c r="HV166" s="168" t="str">
        <f t="shared" ca="1" si="516"/>
        <v>-</v>
      </c>
      <c r="HW166" s="168" t="str">
        <f t="shared" ca="1" si="516"/>
        <v>-</v>
      </c>
      <c r="HX166" s="168" t="str">
        <f t="shared" ca="1" si="516"/>
        <v>-</v>
      </c>
      <c r="HY166" s="168" t="str">
        <f t="shared" ca="1" si="516"/>
        <v>-</v>
      </c>
      <c r="HZ166" s="168" t="str">
        <f t="shared" ca="1" si="516"/>
        <v>-</v>
      </c>
      <c r="IA166" s="168" t="str">
        <f t="shared" ca="1" si="516"/>
        <v>-</v>
      </c>
      <c r="IB166" s="168" t="str">
        <f t="shared" ca="1" si="516"/>
        <v>-</v>
      </c>
      <c r="IC166" s="168" t="str">
        <f t="shared" ca="1" si="516"/>
        <v>-</v>
      </c>
      <c r="ID166" s="168" t="str">
        <f t="shared" ca="1" si="516"/>
        <v>-</v>
      </c>
      <c r="IE166" s="168" t="str">
        <f t="shared" ca="1" si="516"/>
        <v>-</v>
      </c>
      <c r="IF166" s="168" t="str">
        <f t="shared" ca="1" si="516"/>
        <v>-</v>
      </c>
      <c r="IG166" s="168" t="str">
        <f t="shared" ca="1" si="516"/>
        <v>-</v>
      </c>
      <c r="IH166" s="168" t="str">
        <f t="shared" ca="1" si="516"/>
        <v>-</v>
      </c>
      <c r="II166" s="168" t="str">
        <f t="shared" ca="1" si="516"/>
        <v>-</v>
      </c>
      <c r="IJ166" s="168" t="str">
        <f t="shared" ca="1" si="516"/>
        <v>-</v>
      </c>
      <c r="IK166" s="168" t="str">
        <f t="shared" ca="1" si="516"/>
        <v>-</v>
      </c>
      <c r="IL166" s="168" t="str">
        <f t="shared" ca="1" si="516"/>
        <v>-</v>
      </c>
      <c r="IM166" s="168" t="str">
        <f t="shared" ca="1" si="516"/>
        <v>-</v>
      </c>
      <c r="IN166" s="168" t="str">
        <f t="shared" ca="1" si="516"/>
        <v>-</v>
      </c>
      <c r="IO166" s="168" t="str">
        <f t="shared" ca="1" si="516"/>
        <v>-</v>
      </c>
      <c r="IP166" s="168" t="str">
        <f t="shared" ca="1" si="491"/>
        <v>-</v>
      </c>
      <c r="IQ166" s="168" t="str">
        <f t="shared" ca="1" si="491"/>
        <v>-</v>
      </c>
      <c r="IR166" s="168" t="str">
        <f t="shared" ca="1" si="491"/>
        <v>-</v>
      </c>
      <c r="IS166" s="168" t="str">
        <f t="shared" ca="1" si="491"/>
        <v>-</v>
      </c>
      <c r="IT166" s="168" t="str">
        <f t="shared" ca="1" si="491"/>
        <v>-</v>
      </c>
      <c r="IU166" s="168" t="str">
        <f t="shared" ca="1" si="491"/>
        <v>-</v>
      </c>
      <c r="IV166" s="168" t="str">
        <f t="shared" ca="1" si="491"/>
        <v>-</v>
      </c>
      <c r="IW166" s="168" t="str">
        <f t="shared" ca="1" si="491"/>
        <v>-</v>
      </c>
      <c r="IX166" s="168" t="str">
        <f t="shared" ca="1" si="491"/>
        <v>-</v>
      </c>
      <c r="IY166" s="168" t="str">
        <f t="shared" ca="1" si="491"/>
        <v>-</v>
      </c>
      <c r="IZ166" s="10"/>
      <c r="JA166" s="166">
        <f t="shared" ca="1" si="492"/>
        <v>4.4999999999999998E-2</v>
      </c>
      <c r="JB166" s="166">
        <f t="shared" ca="1" si="493"/>
        <v>4.4999999999999998E-2</v>
      </c>
      <c r="JC166" s="168">
        <f t="shared" ca="1" si="494"/>
        <v>1</v>
      </c>
      <c r="JD166" s="168">
        <f t="shared" ca="1" si="494"/>
        <v>0</v>
      </c>
      <c r="JE166" s="168">
        <f t="shared" ca="1" si="494"/>
        <v>1</v>
      </c>
      <c r="JF166" s="168">
        <f t="shared" ca="1" si="494"/>
        <v>1</v>
      </c>
      <c r="JG166" s="168">
        <f t="shared" ca="1" si="494"/>
        <v>0</v>
      </c>
      <c r="JH166" s="168">
        <f t="shared" ca="1" si="494"/>
        <v>70</v>
      </c>
      <c r="JI166" s="168">
        <f t="shared" ca="1" si="494"/>
        <v>50</v>
      </c>
      <c r="JJ166" s="168">
        <f t="shared" ca="1" si="494"/>
        <v>70</v>
      </c>
      <c r="JK166" s="168">
        <f t="shared" ca="1" si="494"/>
        <v>50</v>
      </c>
      <c r="JL166" s="166">
        <f t="shared" ca="1" si="495"/>
        <v>1</v>
      </c>
      <c r="JM166" s="166">
        <f t="shared" ca="1" si="496"/>
        <v>1</v>
      </c>
      <c r="JN166" s="166">
        <f t="shared" ca="1" si="497"/>
        <v>1</v>
      </c>
      <c r="JO166" s="166">
        <f t="shared" ca="1" si="498"/>
        <v>1</v>
      </c>
      <c r="JP166" s="166">
        <f t="shared" ca="1" si="498"/>
        <v>1</v>
      </c>
      <c r="JQ166" s="168">
        <f t="shared" ca="1" si="494"/>
        <v>1</v>
      </c>
      <c r="JR166" s="10"/>
      <c r="JS166" s="168">
        <f t="shared" ca="1" si="494"/>
        <v>1</v>
      </c>
      <c r="JT166" s="166">
        <f t="shared" ca="1" si="499"/>
        <v>1</v>
      </c>
      <c r="JU166" s="168">
        <f t="shared" ca="1" si="494"/>
        <v>1</v>
      </c>
      <c r="JV166" s="168">
        <f t="shared" ca="1" si="494"/>
        <v>1</v>
      </c>
      <c r="JW166" s="168">
        <f t="shared" ca="1" si="494"/>
        <v>1</v>
      </c>
      <c r="JX166" s="168">
        <f t="shared" ca="1" si="494"/>
        <v>1</v>
      </c>
      <c r="JY166" s="168">
        <f t="shared" ca="1" si="494"/>
        <v>1</v>
      </c>
      <c r="JZ166" s="168">
        <f t="shared" ca="1" si="494"/>
        <v>1</v>
      </c>
      <c r="KA166" s="166">
        <f t="shared" ca="1" si="500"/>
        <v>1</v>
      </c>
      <c r="KB166" s="166">
        <f t="shared" ca="1" si="501"/>
        <v>1</v>
      </c>
      <c r="KC166" s="166">
        <f t="shared" ca="1" si="502"/>
        <v>1</v>
      </c>
      <c r="KD166" s="166" t="str">
        <f t="shared" ca="1" si="503"/>
        <v>-</v>
      </c>
      <c r="KE166" s="166" t="str">
        <f t="shared" ca="1" si="504"/>
        <v>-</v>
      </c>
      <c r="KF166" s="166" t="str">
        <f t="shared" ca="1" si="505"/>
        <v>-</v>
      </c>
      <c r="KG166" s="166" t="b">
        <f t="shared" ca="1" si="506"/>
        <v>0</v>
      </c>
      <c r="KH166" s="168">
        <f t="shared" ca="1" si="494"/>
        <v>0</v>
      </c>
      <c r="KI166" s="27">
        <v>0</v>
      </c>
    </row>
    <row r="167" spans="1:295" s="148" customFormat="1" outlineLevel="1">
      <c r="A167" s="126">
        <f t="shared" si="13"/>
        <v>162</v>
      </c>
      <c r="B167" s="126">
        <f>$A$18</f>
        <v>13</v>
      </c>
      <c r="C167" s="148">
        <v>1000</v>
      </c>
      <c r="D167" s="148" t="s">
        <v>884</v>
      </c>
      <c r="E167" s="148" t="b">
        <v>0</v>
      </c>
      <c r="F167" s="148" t="b">
        <v>0</v>
      </c>
      <c r="G167" s="148" t="b">
        <f t="shared" si="507"/>
        <v>0</v>
      </c>
      <c r="H167" s="144">
        <f t="shared" ca="1" si="508"/>
        <v>3</v>
      </c>
      <c r="I167" s="144">
        <f t="shared" ca="1" si="508"/>
        <v>1</v>
      </c>
      <c r="J167" s="144">
        <f t="shared" ca="1" si="508"/>
        <v>1</v>
      </c>
      <c r="K167" s="144">
        <f t="shared" ca="1" si="508"/>
        <v>1</v>
      </c>
      <c r="L167" s="144">
        <f t="shared" ca="1" si="508"/>
        <v>1</v>
      </c>
      <c r="M167" s="144">
        <f t="shared" ca="1" si="508"/>
        <v>1</v>
      </c>
      <c r="N167" s="144">
        <f t="shared" ca="1" si="508"/>
        <v>1</v>
      </c>
      <c r="O167" s="144">
        <f t="shared" ca="1" si="508"/>
        <v>1</v>
      </c>
      <c r="P167" s="144">
        <f t="shared" ca="1" si="508"/>
        <v>1</v>
      </c>
      <c r="Q167" s="144">
        <f t="shared" ca="1" si="508"/>
        <v>1</v>
      </c>
      <c r="R167" s="144">
        <f t="shared" ca="1" si="508"/>
        <v>2</v>
      </c>
      <c r="S167" s="144">
        <f t="shared" ca="1" si="508"/>
        <v>1</v>
      </c>
      <c r="T167" s="144">
        <f t="shared" ca="1" si="508"/>
        <v>1</v>
      </c>
      <c r="U167" s="144">
        <f t="shared" ca="1" si="508"/>
        <v>1</v>
      </c>
      <c r="V167" s="144">
        <f t="shared" ca="1" si="508"/>
        <v>1</v>
      </c>
      <c r="W167" s="144">
        <f t="shared" ca="1" si="508"/>
        <v>1</v>
      </c>
      <c r="X167" s="144">
        <f t="shared" ca="1" si="508"/>
        <v>1</v>
      </c>
      <c r="Y167" s="144">
        <f t="shared" ca="1" si="508"/>
        <v>1</v>
      </c>
      <c r="AA167" s="162" t="str" cm="1">
        <f t="array" aca="1" ref="AA167" ca="1">TEXT(LEFT(OFFSET(AA167,-1,0),5)+1,"00000")&amp;MID(OFFSET(AA167,-1,0),6,FIND(" ",OFFSET(AA167,-1,0),7)-5)
&amp;2130-FK167
&amp;INDEX(DataMaster!$B$10:$B$12,$I167)         &amp;IF($J167=1,""," Risk"&amp;INDEX(i.risk_aversion,$J167,1))    &amp;IF($K167=1,""," REV"&amp; INDEX(DataMaster!$B$54:$B$58,$K167))              &amp; IF($L167=1,""," Minroe"&amp;INDEX(minroe,$L167))              &amp;  IF($M167=1,""," Overdraw"&amp;INDEX(overdraw,$M167))
&amp; IF($N167=1,""," Mach"&amp;INDEX(i.mach_option,$N167))
&amp; IF($O167=1,""," Interest"&amp;INDEX(i.interest_rate,$O167))            &amp; IF($P167=1,""," Opp cost"&amp;INDEX(i.opp_cost_capital,$P167))           &amp; IF($Q167=1,""," Casual_ub"&amp;INDEX(i.casual_ub,$Q167))           &amp; IF($R167=1,""," Cropgraze"&amp;INDEX(i.cropgraze_inc,$R167))
&amp; IF($S167=1,""," Yield"&amp;INDEX(i.all_rot_yield,$S167))          &amp; IF($T167=1,""," Pasture"&amp;INDEX(i.pasture_prod,$T167))          &amp; IF($U167=1,""," Scan"&amp;INDEX(i.scan,$U167))
&amp; IF($JL167=1,""," WP"&amp;TEXT($JL167*100,"000p"))                &amp; IF($JM167=1,""," MP"&amp;TEXT($JM167*100,"000p"))                      &amp; IF($JN167=1,""," GP"&amp;TEXT($JN167*100,"000p"))          &amp; IF($JO167=1,""," Can"&amp;TEXT($JO167*100,"000p"))
&amp; " (F"&amp;3+IFERROR(1*$CH167,0)+IFERROR(1*$CI167,0)&amp;3-IFERROR(1*NOT($CK167),0)&amp;"N"&amp;$CP167&amp;$CQ167&amp;")"</f>
        <v>00008 Presentation_CropArea 1917SE CropgrazeFALSE (F33N11)</v>
      </c>
      <c r="AB167" s="10" t="str">
        <f ca="1">IF(COUNTIF(AA$5:AA167,AA167)=1,"-","Dup")</f>
        <v>-</v>
      </c>
      <c r="AC167" s="10"/>
      <c r="AD167" s="168" t="str">
        <f t="shared" ca="1" si="472"/>
        <v>-</v>
      </c>
      <c r="AE167" s="167" t="b">
        <v>1</v>
      </c>
      <c r="AF167" s="167" t="b">
        <v>1</v>
      </c>
      <c r="AG167" s="168" t="str">
        <f t="shared" ca="1" si="472"/>
        <v>-</v>
      </c>
      <c r="AH167" s="168" t="str">
        <f t="shared" ca="1" si="472"/>
        <v>-</v>
      </c>
      <c r="AI167" s="168" t="b">
        <f t="shared" ca="1" si="472"/>
        <v>1</v>
      </c>
      <c r="AJ167" s="10"/>
      <c r="AK167" s="166" t="b">
        <f t="shared" ca="1" si="473"/>
        <v>1</v>
      </c>
      <c r="AL167" s="166" t="str">
        <f t="shared" ca="1" si="473"/>
        <v>-</v>
      </c>
      <c r="AM167" s="166" t="str">
        <f t="shared" ca="1" si="473"/>
        <v>-</v>
      </c>
      <c r="AN167" s="166" t="str">
        <f t="shared" ca="1" si="473"/>
        <v>-</v>
      </c>
      <c r="AO167" s="166" t="b">
        <f t="shared" ca="1" si="473"/>
        <v>0</v>
      </c>
      <c r="AP167" s="166" t="b">
        <f t="shared" ca="1" si="473"/>
        <v>0</v>
      </c>
      <c r="AQ167" s="166">
        <f t="shared" ca="1" si="474"/>
        <v>0</v>
      </c>
      <c r="AR167" s="166" t="b">
        <f t="shared" ca="1" si="475"/>
        <v>0</v>
      </c>
      <c r="AS167" s="166" t="b">
        <f t="shared" ca="1" si="475"/>
        <v>0</v>
      </c>
      <c r="AT167" s="166" t="str">
        <f t="shared" ca="1" si="475"/>
        <v>-</v>
      </c>
      <c r="AU167" s="166" t="str">
        <f t="shared" ca="1" si="475"/>
        <v>-</v>
      </c>
      <c r="AV167" s="166" t="str">
        <f t="shared" ca="1" si="475"/>
        <v>-</v>
      </c>
      <c r="AW167" s="10"/>
      <c r="AX167" s="166" t="b">
        <f t="shared" ca="1" si="476"/>
        <v>1</v>
      </c>
      <c r="AY167" s="168" t="b">
        <f t="shared" ca="1" si="477"/>
        <v>1</v>
      </c>
      <c r="AZ167" s="168" t="b">
        <f t="shared" ca="1" si="477"/>
        <v>1</v>
      </c>
      <c r="BA167" s="167">
        <f t="shared" ca="1" si="478"/>
        <v>3108</v>
      </c>
      <c r="BB167" s="168" t="str">
        <f t="shared" ca="1" si="479"/>
        <v>-</v>
      </c>
      <c r="BC167" s="168" t="str">
        <f t="shared" ca="1" si="479"/>
        <v>-</v>
      </c>
      <c r="BD167" s="168" t="str">
        <f t="shared" ca="1" si="479"/>
        <v>-</v>
      </c>
      <c r="BE167" s="168" t="str">
        <f t="shared" ca="1" si="479"/>
        <v>-</v>
      </c>
      <c r="BF167" s="168" t="str">
        <f t="shared" ca="1" si="479"/>
        <v>-</v>
      </c>
      <c r="BG167" s="168">
        <f t="shared" ca="1" si="479"/>
        <v>1</v>
      </c>
      <c r="BH167" s="168">
        <f t="shared" ca="1" si="479"/>
        <v>1</v>
      </c>
      <c r="BI167" s="168" t="str">
        <f t="shared" ca="1" si="479"/>
        <v>-</v>
      </c>
      <c r="BJ167" s="168" t="str">
        <f t="shared" ca="1" si="479"/>
        <v>-</v>
      </c>
      <c r="BK167" s="10"/>
      <c r="BL167" s="168" t="str">
        <f t="shared" ca="1" si="479"/>
        <v>-</v>
      </c>
      <c r="BM167" s="168" t="str">
        <f t="shared" ca="1" si="479"/>
        <v>-</v>
      </c>
      <c r="BN167" s="168" t="str">
        <f t="shared" ca="1" si="479"/>
        <v>-</v>
      </c>
      <c r="BO167" s="168" t="str">
        <f t="shared" ca="1" si="479"/>
        <v>-</v>
      </c>
      <c r="BP167" s="168" t="str">
        <f t="shared" ca="1" si="479"/>
        <v>-</v>
      </c>
      <c r="BQ167" s="168" t="str">
        <f t="shared" ca="1" si="479"/>
        <v>-</v>
      </c>
      <c r="BR167" s="168" t="str">
        <f t="shared" ca="1" si="479"/>
        <v>-</v>
      </c>
      <c r="BS167" s="168" t="str">
        <f t="shared" ca="1" si="479"/>
        <v>-</v>
      </c>
      <c r="BT167" s="168" t="str">
        <f t="shared" ca="1" si="479"/>
        <v>-</v>
      </c>
      <c r="BU167" s="168" t="str">
        <f t="shared" ca="1" si="479"/>
        <v>-</v>
      </c>
      <c r="BV167" s="168" t="str">
        <f t="shared" ca="1" si="479"/>
        <v>-</v>
      </c>
      <c r="BW167" s="166" t="str" cm="1">
        <f t="array" aca="1" ref="BW167" ca="1">INDEX(i.rev,$K167,BW$15)</f>
        <v>-</v>
      </c>
      <c r="BX167" s="166" t="str" cm="1">
        <f t="array" aca="1" ref="BX167" ca="1">INDEX(i.rev,$K167,BX$15)</f>
        <v>-</v>
      </c>
      <c r="BY167" s="166" t="str" cm="1">
        <f t="array" aca="1" ref="BY167" ca="1">INDEX(i.rev,$K167,BY$15)</f>
        <v>-</v>
      </c>
      <c r="BZ167" s="166" t="str" cm="1">
        <f t="array" aca="1" ref="BZ167" ca="1">INDEX(i.rev,$K167,BZ$15)</f>
        <v>-</v>
      </c>
      <c r="CA167" s="166" t="str" cm="1">
        <f t="array" aca="1" ref="CA167" ca="1">INDEX(i.rev,$K167,CA$15)</f>
        <v>-</v>
      </c>
      <c r="CB167" s="166" t="str" cm="1">
        <f t="array" aca="1" ref="CB167" ca="1">INDEX(i.rev,$K167,CB$15)</f>
        <v>-</v>
      </c>
      <c r="CC167" s="166" t="str" cm="1">
        <f t="array" aca="1" ref="CC167" ca="1">INDEX(i.rev,$K167,CC$15)</f>
        <v>-</v>
      </c>
      <c r="CD167" s="166" t="str" cm="1">
        <f t="array" aca="1" ref="CD167" ca="1">INDEX(i.rev,$K167,CD$15)</f>
        <v>-</v>
      </c>
      <c r="CE167" s="166" t="str" cm="1">
        <f t="array" aca="1" ref="CE167" ca="1">INDEX(i.rev,$K167,CE$15)</f>
        <v>-</v>
      </c>
      <c r="CF167" s="166" t="str" cm="1">
        <f t="array" aca="1" ref="CF167" ca="1">INDEX(i.rev,$K167,CF$15)</f>
        <v>-</v>
      </c>
      <c r="CG167" s="10"/>
      <c r="CH167" s="168" t="str">
        <f t="shared" ca="1" si="480"/>
        <v>-</v>
      </c>
      <c r="CI167" s="168" t="str">
        <f t="shared" ca="1" si="480"/>
        <v>-</v>
      </c>
      <c r="CJ167" s="168" t="str">
        <f t="shared" ca="1" si="480"/>
        <v>-</v>
      </c>
      <c r="CK167" s="168" t="str">
        <f t="shared" ca="1" si="480"/>
        <v>-</v>
      </c>
      <c r="CL167" s="168" t="str">
        <f t="shared" ca="1" si="480"/>
        <v>-</v>
      </c>
      <c r="CM167" s="168" t="str">
        <f t="shared" ca="1" si="480"/>
        <v>-</v>
      </c>
      <c r="CN167" s="168" t="str">
        <f t="shared" ca="1" si="480"/>
        <v>-</v>
      </c>
      <c r="CO167" s="168" t="str">
        <f t="shared" ca="1" si="480"/>
        <v>-</v>
      </c>
      <c r="CP167" s="168">
        <f t="shared" ca="1" si="480"/>
        <v>1</v>
      </c>
      <c r="CQ167" s="168">
        <f t="shared" ca="1" si="480"/>
        <v>1</v>
      </c>
      <c r="CR167" s="168">
        <f t="shared" ca="1" si="480"/>
        <v>0</v>
      </c>
      <c r="CS167" s="168" t="str">
        <f t="shared" ca="1" si="480"/>
        <v>-</v>
      </c>
      <c r="CT167" s="168" t="str">
        <f t="shared" ca="1" si="480"/>
        <v>-</v>
      </c>
      <c r="CU167" s="168" t="str">
        <f t="shared" ca="1" si="480"/>
        <v>-</v>
      </c>
      <c r="CV167" s="168" t="str">
        <f t="shared" ca="1" si="480"/>
        <v>-</v>
      </c>
      <c r="CW167" s="168" t="str">
        <f t="shared" ca="1" si="480"/>
        <v>-</v>
      </c>
      <c r="CX167" s="168" t="str">
        <f t="shared" ca="1" si="480"/>
        <v>-</v>
      </c>
      <c r="CY167" s="168" t="str">
        <f t="shared" ca="1" si="480"/>
        <v>-</v>
      </c>
      <c r="CZ167" s="168">
        <f t="shared" ca="1" si="480"/>
        <v>0</v>
      </c>
      <c r="DA167" s="168" t="str">
        <f t="shared" ca="1" si="480"/>
        <v>-</v>
      </c>
      <c r="DB167" s="168" t="str">
        <f t="shared" ca="1" si="480"/>
        <v>-</v>
      </c>
      <c r="DC167" s="168" t="str">
        <f t="shared" ca="1" si="480"/>
        <v>-</v>
      </c>
      <c r="DD167" s="168" t="str">
        <f t="shared" ca="1" si="480"/>
        <v>-</v>
      </c>
      <c r="DE167" s="168" t="str">
        <f t="shared" ca="1" si="480"/>
        <v>-</v>
      </c>
      <c r="DF167" s="168">
        <f t="shared" ca="1" si="480"/>
        <v>0</v>
      </c>
      <c r="DG167" s="168">
        <f t="shared" ca="1" si="480"/>
        <v>0</v>
      </c>
      <c r="DH167" s="168">
        <f t="shared" ca="1" si="480"/>
        <v>0</v>
      </c>
      <c r="DI167" s="168">
        <f t="shared" ca="1" si="480"/>
        <v>0</v>
      </c>
      <c r="DJ167" s="168">
        <f t="shared" ca="1" si="480"/>
        <v>0</v>
      </c>
      <c r="DK167" s="168">
        <f t="shared" ca="1" si="480"/>
        <v>0</v>
      </c>
      <c r="DL167" s="168">
        <f t="shared" ca="1" si="480"/>
        <v>0</v>
      </c>
      <c r="DM167" s="168" t="str">
        <f t="shared" ca="1" si="480"/>
        <v>-</v>
      </c>
      <c r="DN167" s="168" t="str">
        <f t="shared" ca="1" si="480"/>
        <v>-</v>
      </c>
      <c r="DO167" s="168" t="str">
        <f t="shared" ca="1" si="480"/>
        <v>-</v>
      </c>
      <c r="DP167" s="168" t="str">
        <f t="shared" ca="1" si="480"/>
        <v>-</v>
      </c>
      <c r="DQ167" s="168" t="str">
        <f t="shared" ca="1" si="480"/>
        <v>-</v>
      </c>
      <c r="DR167" s="168" t="str">
        <f t="shared" ca="1" si="480"/>
        <v>-</v>
      </c>
      <c r="DS167" s="168" t="str">
        <f t="shared" ca="1" si="480"/>
        <v>-</v>
      </c>
      <c r="DT167" s="168" t="str">
        <f t="shared" ca="1" si="480"/>
        <v>-</v>
      </c>
      <c r="DU167" s="168" t="str">
        <f t="shared" ca="1" si="480"/>
        <v>-</v>
      </c>
      <c r="DV167" s="168" t="str">
        <f t="shared" ca="1" si="480"/>
        <v>-</v>
      </c>
      <c r="DW167" s="168" t="str">
        <f t="shared" ca="1" si="480"/>
        <v>-</v>
      </c>
      <c r="DX167" s="10"/>
      <c r="DY167" s="168">
        <f t="shared" ca="1" si="480"/>
        <v>1</v>
      </c>
      <c r="DZ167" s="168" t="str">
        <f t="shared" ca="1" si="480"/>
        <v>-</v>
      </c>
      <c r="EA167" s="168" t="str">
        <f t="shared" ca="1" si="480"/>
        <v>-</v>
      </c>
      <c r="EB167" s="168" t="str">
        <f t="shared" ca="1" si="480"/>
        <v>-</v>
      </c>
      <c r="EC167" s="168" t="str">
        <f t="shared" ca="1" si="481"/>
        <v>-</v>
      </c>
      <c r="ED167" s="168" t="b">
        <f t="shared" ca="1" si="481"/>
        <v>0</v>
      </c>
      <c r="EE167" s="168" t="str">
        <f t="shared" ca="1" si="481"/>
        <v>-</v>
      </c>
      <c r="EF167" s="168">
        <f t="shared" ca="1" si="481"/>
        <v>0</v>
      </c>
      <c r="EG167" s="168" t="str">
        <f t="shared" ca="1" si="481"/>
        <v>-</v>
      </c>
      <c r="EH167" s="166" cm="1">
        <f t="array" aca="1" ref="EH167" ca="1">INDEX(i.rev,$K167,EH$15)</f>
        <v>1</v>
      </c>
      <c r="EI167" s="168">
        <f t="shared" ca="1" si="482"/>
        <v>0</v>
      </c>
      <c r="EJ167" s="168">
        <f t="shared" ca="1" si="482"/>
        <v>1</v>
      </c>
      <c r="EK167" s="168">
        <f t="shared" ca="1" si="482"/>
        <v>0</v>
      </c>
      <c r="EL167" s="168">
        <f t="shared" ca="1" si="482"/>
        <v>1</v>
      </c>
      <c r="EM167" s="168">
        <f t="shared" ca="1" si="482"/>
        <v>1</v>
      </c>
      <c r="EN167" s="168">
        <f t="shared" ca="1" si="482"/>
        <v>1</v>
      </c>
      <c r="EO167" s="168">
        <f t="shared" ca="1" si="482"/>
        <v>0</v>
      </c>
      <c r="EP167" s="168">
        <f t="shared" ca="1" si="482"/>
        <v>0</v>
      </c>
      <c r="EQ167" s="168">
        <f t="shared" ca="1" si="482"/>
        <v>0</v>
      </c>
      <c r="ER167" s="168">
        <f t="shared" ca="1" si="482"/>
        <v>0</v>
      </c>
      <c r="ES167" s="168">
        <f t="shared" ca="1" si="482"/>
        <v>0</v>
      </c>
      <c r="ET167" s="168">
        <f t="shared" ca="1" si="482"/>
        <v>0</v>
      </c>
      <c r="EU167" s="168">
        <f t="shared" ca="1" si="482"/>
        <v>0</v>
      </c>
      <c r="EV167" s="168">
        <f t="shared" ca="1" si="482"/>
        <v>0</v>
      </c>
      <c r="EW167" s="168">
        <f t="shared" ca="1" si="482"/>
        <v>0</v>
      </c>
      <c r="EX167" s="168">
        <f t="shared" ca="1" si="482"/>
        <v>0</v>
      </c>
      <c r="EY167" s="166" cm="1">
        <f t="array" aca="1" ref="EY167" ca="1">INDEX(i.rev,$K167,EY$15)</f>
        <v>0</v>
      </c>
      <c r="EZ167" s="168">
        <f t="shared" ca="1" si="483"/>
        <v>0</v>
      </c>
      <c r="FA167" s="166" cm="1">
        <f t="array" aca="1" ref="FA167" ca="1">INDEX(i.rev,$K167,FA$15)</f>
        <v>1</v>
      </c>
      <c r="FB167" s="168">
        <f t="shared" ca="1" si="484"/>
        <v>0</v>
      </c>
      <c r="FC167" s="168">
        <f t="shared" ca="1" si="484"/>
        <v>0</v>
      </c>
      <c r="FD167" s="168">
        <f t="shared" ca="1" si="484"/>
        <v>0</v>
      </c>
      <c r="FE167" s="168">
        <f t="shared" ca="1" si="484"/>
        <v>0</v>
      </c>
      <c r="FF167" s="168">
        <f t="shared" ca="1" si="484"/>
        <v>0</v>
      </c>
      <c r="FG167" s="168">
        <f t="shared" ca="1" si="484"/>
        <v>0</v>
      </c>
      <c r="FH167" s="168">
        <f t="shared" ca="1" si="484"/>
        <v>0</v>
      </c>
      <c r="FI167" s="10">
        <v>0.1</v>
      </c>
      <c r="FJ167" s="166" t="b">
        <f t="shared" si="509"/>
        <v>1</v>
      </c>
      <c r="FK167" s="192">
        <f t="shared" si="511"/>
        <v>213</v>
      </c>
      <c r="FL167" s="168" t="str">
        <f t="shared" ca="1" si="485"/>
        <v>-</v>
      </c>
      <c r="FM167" s="168" t="str">
        <f t="shared" ca="1" si="485"/>
        <v>-</v>
      </c>
      <c r="FN167" s="168" t="str">
        <f t="shared" ca="1" si="485"/>
        <v>-</v>
      </c>
      <c r="FO167" s="166" t="b">
        <f t="shared" ca="1" si="486"/>
        <v>0</v>
      </c>
      <c r="FP167" s="166" t="b">
        <f t="shared" ca="1" si="486"/>
        <v>0</v>
      </c>
      <c r="FQ167" s="166" t="b">
        <f t="shared" ca="1" si="486"/>
        <v>1</v>
      </c>
      <c r="FR167" s="168">
        <f t="shared" ca="1" si="484"/>
        <v>0</v>
      </c>
      <c r="FS167" s="166">
        <f t="shared" ca="1" si="487"/>
        <v>1</v>
      </c>
      <c r="FT167" s="166">
        <f t="shared" ca="1" si="487"/>
        <v>1</v>
      </c>
      <c r="FU167" s="168" t="str">
        <f t="shared" ca="1" si="484"/>
        <v>-</v>
      </c>
      <c r="FV167" s="168" t="str">
        <f t="shared" ca="1" si="484"/>
        <v>-</v>
      </c>
      <c r="FW167" s="168" t="str">
        <f t="shared" ca="1" si="484"/>
        <v>-</v>
      </c>
      <c r="FX167" s="168" t="str">
        <f t="shared" ca="1" si="484"/>
        <v>-</v>
      </c>
      <c r="FY167" s="168" t="str">
        <f t="shared" ca="1" si="484"/>
        <v>-</v>
      </c>
      <c r="FZ167" s="168" t="str">
        <f t="shared" ca="1" si="484"/>
        <v>-</v>
      </c>
      <c r="GA167" s="168" t="str">
        <f t="shared" ca="1" si="484"/>
        <v>-</v>
      </c>
      <c r="GB167" s="168" t="str">
        <f t="shared" ca="1" si="484"/>
        <v>-</v>
      </c>
      <c r="GC167" s="168" t="str">
        <f t="shared" ca="1" si="484"/>
        <v>-</v>
      </c>
      <c r="GD167" s="168" t="b">
        <f t="shared" ca="1" si="484"/>
        <v>1</v>
      </c>
      <c r="GE167" s="168" t="str">
        <f t="shared" ca="1" si="484"/>
        <v>-</v>
      </c>
      <c r="GF167" s="168" t="str">
        <f t="shared" ca="1" si="484"/>
        <v>-</v>
      </c>
      <c r="GG167" s="168" t="str">
        <f t="shared" ca="1" si="484"/>
        <v>-</v>
      </c>
      <c r="GH167" s="168" t="str">
        <f t="shared" ca="1" si="488"/>
        <v>-</v>
      </c>
      <c r="GI167" s="168" t="str">
        <f t="shared" ca="1" si="488"/>
        <v>-</v>
      </c>
      <c r="GJ167" s="168" t="str">
        <f t="shared" ca="1" si="489"/>
        <v>-</v>
      </c>
      <c r="GK167" s="168" t="str">
        <f t="shared" ca="1" si="489"/>
        <v>-</v>
      </c>
      <c r="GL167" s="168" t="str">
        <f t="shared" ca="1" si="489"/>
        <v>-</v>
      </c>
      <c r="GM167" s="168" t="str">
        <f t="shared" ca="1" si="489"/>
        <v>-</v>
      </c>
      <c r="GN167" s="168" t="str">
        <f t="shared" ca="1" si="489"/>
        <v>-</v>
      </c>
      <c r="GO167" s="168" t="str">
        <f t="shared" ca="1" si="489"/>
        <v>-</v>
      </c>
      <c r="GP167" s="168" t="str">
        <f t="shared" ca="1" si="489"/>
        <v>-</v>
      </c>
      <c r="GQ167" s="168" t="str">
        <f t="shared" ca="1" si="489"/>
        <v>-</v>
      </c>
      <c r="GR167" s="168" t="str">
        <f t="shared" ca="1" si="489"/>
        <v>-</v>
      </c>
      <c r="GS167" s="168">
        <f t="shared" ca="1" si="489"/>
        <v>500</v>
      </c>
      <c r="GT167" s="168">
        <f t="shared" ca="1" si="489"/>
        <v>500</v>
      </c>
      <c r="GU167" s="168" t="str">
        <f t="shared" ca="1" si="489"/>
        <v>-</v>
      </c>
      <c r="GV167" s="168" t="str">
        <f t="shared" ca="1" si="489"/>
        <v>-</v>
      </c>
      <c r="GW167" s="168" t="str">
        <f t="shared" ca="1" si="489"/>
        <v>-</v>
      </c>
      <c r="GX167" s="168" t="str">
        <f t="shared" ca="1" si="489"/>
        <v>-</v>
      </c>
      <c r="GY167" s="168" t="str">
        <f t="shared" ca="1" si="489"/>
        <v>-</v>
      </c>
      <c r="GZ167" s="168" t="str">
        <f t="shared" ca="1" si="516"/>
        <v>-</v>
      </c>
      <c r="HA167" s="168" t="str">
        <f t="shared" ca="1" si="516"/>
        <v>-</v>
      </c>
      <c r="HB167" s="168" t="str">
        <f t="shared" ca="1" si="516"/>
        <v>-</v>
      </c>
      <c r="HC167" s="168" t="str">
        <f t="shared" ca="1" si="516"/>
        <v>-</v>
      </c>
      <c r="HD167" s="168" t="str">
        <f t="shared" ca="1" si="516"/>
        <v>-</v>
      </c>
      <c r="HE167" s="168" t="str">
        <f t="shared" ca="1" si="516"/>
        <v>-</v>
      </c>
      <c r="HF167" s="168" t="str">
        <f t="shared" ca="1" si="516"/>
        <v>-</v>
      </c>
      <c r="HG167" s="168" t="str">
        <f t="shared" ca="1" si="516"/>
        <v>-</v>
      </c>
      <c r="HH167" s="168" t="str">
        <f t="shared" ca="1" si="516"/>
        <v>-</v>
      </c>
      <c r="HI167" s="168" t="str">
        <f t="shared" ca="1" si="516"/>
        <v>-</v>
      </c>
      <c r="HJ167" s="168" t="str">
        <f t="shared" ca="1" si="516"/>
        <v>-</v>
      </c>
      <c r="HK167" s="168" t="str">
        <f t="shared" ca="1" si="516"/>
        <v>-</v>
      </c>
      <c r="HL167" s="168" t="str">
        <f t="shared" ca="1" si="516"/>
        <v>-</v>
      </c>
      <c r="HM167" s="168" t="str">
        <f t="shared" ca="1" si="516"/>
        <v>-</v>
      </c>
      <c r="HN167" s="168" t="str">
        <f t="shared" ca="1" si="516"/>
        <v>-</v>
      </c>
      <c r="HO167" s="168" t="str">
        <f t="shared" ca="1" si="516"/>
        <v>-</v>
      </c>
      <c r="HP167" s="168" t="str">
        <f t="shared" ca="1" si="516"/>
        <v>-</v>
      </c>
      <c r="HQ167" s="168" t="str">
        <f t="shared" ca="1" si="516"/>
        <v>-</v>
      </c>
      <c r="HR167" s="168" t="str">
        <f t="shared" ca="1" si="516"/>
        <v>-</v>
      </c>
      <c r="HS167" s="168" t="str">
        <f t="shared" ca="1" si="516"/>
        <v>-</v>
      </c>
      <c r="HT167" s="168" t="str">
        <f t="shared" ca="1" si="516"/>
        <v>-</v>
      </c>
      <c r="HU167" s="168" t="str">
        <f t="shared" ca="1" si="516"/>
        <v>-</v>
      </c>
      <c r="HV167" s="168" t="str">
        <f t="shared" ca="1" si="516"/>
        <v>-</v>
      </c>
      <c r="HW167" s="168" t="str">
        <f t="shared" ca="1" si="516"/>
        <v>-</v>
      </c>
      <c r="HX167" s="168" t="str">
        <f t="shared" ca="1" si="516"/>
        <v>-</v>
      </c>
      <c r="HY167" s="168" t="str">
        <f t="shared" ca="1" si="516"/>
        <v>-</v>
      </c>
      <c r="HZ167" s="168" t="str">
        <f t="shared" ca="1" si="516"/>
        <v>-</v>
      </c>
      <c r="IA167" s="168" t="str">
        <f t="shared" ca="1" si="516"/>
        <v>-</v>
      </c>
      <c r="IB167" s="168" t="str">
        <f t="shared" ca="1" si="516"/>
        <v>-</v>
      </c>
      <c r="IC167" s="168" t="str">
        <f t="shared" ca="1" si="516"/>
        <v>-</v>
      </c>
      <c r="ID167" s="168" t="str">
        <f t="shared" ca="1" si="516"/>
        <v>-</v>
      </c>
      <c r="IE167" s="168" t="str">
        <f t="shared" ca="1" si="516"/>
        <v>-</v>
      </c>
      <c r="IF167" s="168" t="str">
        <f t="shared" ca="1" si="516"/>
        <v>-</v>
      </c>
      <c r="IG167" s="168" t="str">
        <f t="shared" ca="1" si="516"/>
        <v>-</v>
      </c>
      <c r="IH167" s="168" t="str">
        <f t="shared" ca="1" si="516"/>
        <v>-</v>
      </c>
      <c r="II167" s="168" t="str">
        <f t="shared" ca="1" si="516"/>
        <v>-</v>
      </c>
      <c r="IJ167" s="168" t="str">
        <f t="shared" ca="1" si="516"/>
        <v>-</v>
      </c>
      <c r="IK167" s="168" t="str">
        <f t="shared" ca="1" si="516"/>
        <v>-</v>
      </c>
      <c r="IL167" s="168" t="str">
        <f t="shared" ca="1" si="516"/>
        <v>-</v>
      </c>
      <c r="IM167" s="168" t="str">
        <f t="shared" ca="1" si="516"/>
        <v>-</v>
      </c>
      <c r="IN167" s="168" t="str">
        <f t="shared" ca="1" si="516"/>
        <v>-</v>
      </c>
      <c r="IO167" s="168" t="str">
        <f t="shared" ca="1" si="516"/>
        <v>-</v>
      </c>
      <c r="IP167" s="168" t="str">
        <f t="shared" ca="1" si="491"/>
        <v>-</v>
      </c>
      <c r="IQ167" s="168" t="str">
        <f t="shared" ca="1" si="491"/>
        <v>-</v>
      </c>
      <c r="IR167" s="168" t="str">
        <f t="shared" ca="1" si="491"/>
        <v>-</v>
      </c>
      <c r="IS167" s="168" t="str">
        <f t="shared" ca="1" si="491"/>
        <v>-</v>
      </c>
      <c r="IT167" s="168" t="str">
        <f t="shared" ca="1" si="491"/>
        <v>-</v>
      </c>
      <c r="IU167" s="168" t="str">
        <f t="shared" ca="1" si="491"/>
        <v>-</v>
      </c>
      <c r="IV167" s="168" t="str">
        <f t="shared" ca="1" si="491"/>
        <v>-</v>
      </c>
      <c r="IW167" s="168" t="str">
        <f t="shared" ca="1" si="491"/>
        <v>-</v>
      </c>
      <c r="IX167" s="168" t="str">
        <f t="shared" ca="1" si="491"/>
        <v>-</v>
      </c>
      <c r="IY167" s="168" t="str">
        <f t="shared" ca="1" si="491"/>
        <v>-</v>
      </c>
      <c r="IZ167" s="10"/>
      <c r="JA167" s="166">
        <f t="shared" ca="1" si="492"/>
        <v>4.4999999999999998E-2</v>
      </c>
      <c r="JB167" s="166">
        <f t="shared" ca="1" si="493"/>
        <v>4.4999999999999998E-2</v>
      </c>
      <c r="JC167" s="168">
        <f t="shared" ca="1" si="494"/>
        <v>1</v>
      </c>
      <c r="JD167" s="168">
        <f t="shared" ca="1" si="494"/>
        <v>0</v>
      </c>
      <c r="JE167" s="168">
        <f t="shared" ca="1" si="494"/>
        <v>1</v>
      </c>
      <c r="JF167" s="168">
        <f t="shared" ca="1" si="494"/>
        <v>1</v>
      </c>
      <c r="JG167" s="168">
        <f t="shared" ca="1" si="494"/>
        <v>0</v>
      </c>
      <c r="JH167" s="168">
        <f t="shared" ca="1" si="494"/>
        <v>70</v>
      </c>
      <c r="JI167" s="168">
        <f t="shared" ca="1" si="494"/>
        <v>50</v>
      </c>
      <c r="JJ167" s="168">
        <f t="shared" ca="1" si="494"/>
        <v>70</v>
      </c>
      <c r="JK167" s="168">
        <f t="shared" ca="1" si="494"/>
        <v>50</v>
      </c>
      <c r="JL167" s="166">
        <f t="shared" ca="1" si="495"/>
        <v>1</v>
      </c>
      <c r="JM167" s="166">
        <f t="shared" ca="1" si="496"/>
        <v>1</v>
      </c>
      <c r="JN167" s="166">
        <f t="shared" ca="1" si="497"/>
        <v>1</v>
      </c>
      <c r="JO167" s="166">
        <f t="shared" ca="1" si="498"/>
        <v>1</v>
      </c>
      <c r="JP167" s="166">
        <f t="shared" ca="1" si="498"/>
        <v>1</v>
      </c>
      <c r="JQ167" s="168">
        <f t="shared" ca="1" si="494"/>
        <v>1</v>
      </c>
      <c r="JR167" s="10"/>
      <c r="JS167" s="168">
        <f t="shared" ca="1" si="494"/>
        <v>1</v>
      </c>
      <c r="JT167" s="166">
        <f t="shared" ca="1" si="499"/>
        <v>1</v>
      </c>
      <c r="JU167" s="168">
        <f t="shared" ca="1" si="494"/>
        <v>1</v>
      </c>
      <c r="JV167" s="168">
        <f t="shared" ca="1" si="494"/>
        <v>1</v>
      </c>
      <c r="JW167" s="168">
        <f t="shared" ca="1" si="494"/>
        <v>1</v>
      </c>
      <c r="JX167" s="168">
        <f t="shared" ca="1" si="494"/>
        <v>1</v>
      </c>
      <c r="JY167" s="168">
        <f t="shared" ca="1" si="494"/>
        <v>1</v>
      </c>
      <c r="JZ167" s="168">
        <f t="shared" ca="1" si="494"/>
        <v>1</v>
      </c>
      <c r="KA167" s="166">
        <f t="shared" ca="1" si="500"/>
        <v>1</v>
      </c>
      <c r="KB167" s="166">
        <f t="shared" ca="1" si="501"/>
        <v>1</v>
      </c>
      <c r="KC167" s="166">
        <f t="shared" ca="1" si="502"/>
        <v>1</v>
      </c>
      <c r="KD167" s="166" t="str">
        <f t="shared" ca="1" si="503"/>
        <v>-</v>
      </c>
      <c r="KE167" s="166" t="str">
        <f t="shared" ca="1" si="504"/>
        <v>-</v>
      </c>
      <c r="KF167" s="166" t="str">
        <f t="shared" ca="1" si="505"/>
        <v>-</v>
      </c>
      <c r="KG167" s="166" t="b">
        <f t="shared" ca="1" si="506"/>
        <v>0</v>
      </c>
      <c r="KH167" s="168">
        <f t="shared" ca="1" si="494"/>
        <v>0</v>
      </c>
      <c r="KI167" s="27">
        <v>0</v>
      </c>
    </row>
    <row r="168" spans="1:295" s="148" customFormat="1" outlineLevel="1">
      <c r="A168" s="126">
        <f t="shared" si="13"/>
        <v>163</v>
      </c>
      <c r="B168" s="126">
        <f>$A$7</f>
        <v>2</v>
      </c>
      <c r="C168" s="148">
        <v>1000</v>
      </c>
      <c r="D168" s="148" t="s">
        <v>884</v>
      </c>
      <c r="E168" s="148" t="b">
        <v>0</v>
      </c>
      <c r="F168" s="148" t="b">
        <v>0</v>
      </c>
      <c r="G168" s="148" t="b">
        <f t="shared" si="507"/>
        <v>0</v>
      </c>
      <c r="H168" s="32">
        <v>3</v>
      </c>
      <c r="I168" s="32">
        <v>1</v>
      </c>
      <c r="J168" s="32">
        <v>1</v>
      </c>
      <c r="K168" s="32">
        <v>1</v>
      </c>
      <c r="L168" s="32">
        <v>1</v>
      </c>
      <c r="M168" s="32">
        <v>1</v>
      </c>
      <c r="N168" s="32">
        <v>1</v>
      </c>
      <c r="O168" s="32">
        <v>1</v>
      </c>
      <c r="P168" s="32">
        <v>1</v>
      </c>
      <c r="Q168" s="32">
        <v>1</v>
      </c>
      <c r="R168" s="32">
        <v>2</v>
      </c>
      <c r="S168" s="32">
        <v>1</v>
      </c>
      <c r="T168" s="32">
        <v>1</v>
      </c>
      <c r="U168" s="32">
        <v>1</v>
      </c>
      <c r="V168" s="32">
        <v>1</v>
      </c>
      <c r="W168" s="32">
        <v>1</v>
      </c>
      <c r="X168" s="32">
        <v>1</v>
      </c>
      <c r="Y168" s="32">
        <v>1</v>
      </c>
      <c r="AA168" s="142" t="str" cm="1">
        <f t="array" aca="1" ref="AA168" ca="1">"00000 "&amp;"Presentation_SR"
&amp;IF($FM168="-","",FM168)
&amp;INDEX(DataMaster!$B$10:$B$12,$I168)         &amp;IF($J168=1,""," Risk"&amp;INDEX(i.risk_aversion,$J168,1))        &amp;IF($K168=1,""," REV"&amp; INDEX(DataMaster!$B$54:$B$58,$K168))              &amp; IF($L168=1,""," Minroe"&amp;INDEX(minroe,$L168))              &amp;  IF($M168=1,""," Overdraw"&amp;INDEX(overdraw,$M168))
&amp; IF($N168=1,""," Mach"&amp;INDEX(i.mach_option,$N168))
&amp; IF($O168=1,""," Interest"&amp;INDEX(i.interest_rate,$O168))            &amp; IF($P168=1,""," Opp cost"&amp;INDEX(i.opp_cost_capital,$P168))           &amp; IF($Q168=1,""," Casual_ub"&amp;INDEX(i.casual_ub,$Q168))           &amp; IF($R168=1,""," Cropgraze"&amp;INDEX(i.cropgraze_inc,$R168))
&amp; IF($S168=1,""," Yield"&amp;INDEX(i.all_rot_yield,$S168))          &amp; IF($T168=1,""," Pasture"&amp;INDEX(i.pasture_prod,$T168))          &amp; IF($U168=1,""," Scan"&amp;INDEX(i.scan,$U168))
&amp;  IF($JL168=1,""," WP"&amp;TEXT($JL168*100,"000p"))                &amp; IF($JM168=1,""," MP"&amp;TEXT($JM168*100,"000p"))                      &amp; IF($JN168=1,""," GP"&amp;TEXT($JN168*100,"000p"))          &amp; IF($JO168=1,""," Can"&amp;TEXT($JO168*100,"000p"))
&amp; " (F"&amp;3+IFERROR(1*$CH168,0)+IFERROR(1*$CI168,0)&amp;3-IFERROR(1*NOT($CK168),0)&amp;"N"&amp;$CP168&amp;$CQ168&amp;")"</f>
        <v>00000 Presentation_SR36SE CropgrazeFALSE (F33N11)</v>
      </c>
      <c r="AB168" s="10" t="str">
        <f ca="1">IF(COUNTIF(AA$5:AA168,AA168)=1,"-","Dup")</f>
        <v>-</v>
      </c>
      <c r="AC168" s="10"/>
      <c r="AD168" s="168" t="str">
        <f t="shared" ca="1" si="472"/>
        <v>-</v>
      </c>
      <c r="AE168" s="167" t="b">
        <v>1</v>
      </c>
      <c r="AF168" s="167" t="b">
        <v>1</v>
      </c>
      <c r="AG168" s="168" t="str">
        <f t="shared" ca="1" si="472"/>
        <v>-</v>
      </c>
      <c r="AH168" s="168" t="str">
        <f t="shared" ca="1" si="472"/>
        <v>-</v>
      </c>
      <c r="AI168" s="168" t="b">
        <f t="shared" ca="1" si="472"/>
        <v>1</v>
      </c>
      <c r="AJ168" s="10"/>
      <c r="AK168" s="166" t="b">
        <f t="shared" si="473"/>
        <v>1</v>
      </c>
      <c r="AL168" s="166" t="str">
        <f t="shared" si="473"/>
        <v>-</v>
      </c>
      <c r="AM168" s="166" t="str">
        <f t="shared" si="473"/>
        <v>-</v>
      </c>
      <c r="AN168" s="166" t="str">
        <f t="shared" si="473"/>
        <v>-</v>
      </c>
      <c r="AO168" s="166" t="b">
        <f t="shared" si="473"/>
        <v>0</v>
      </c>
      <c r="AP168" s="166" t="b">
        <f t="shared" si="473"/>
        <v>0</v>
      </c>
      <c r="AQ168" s="166">
        <f t="shared" si="474"/>
        <v>0</v>
      </c>
      <c r="AR168" s="166" t="b">
        <f t="shared" si="475"/>
        <v>0</v>
      </c>
      <c r="AS168" s="166" t="b">
        <f t="shared" si="475"/>
        <v>0</v>
      </c>
      <c r="AT168" s="166" t="str">
        <f t="shared" si="475"/>
        <v>-</v>
      </c>
      <c r="AU168" s="166" t="str">
        <f t="shared" si="475"/>
        <v>-</v>
      </c>
      <c r="AV168" s="166" t="str">
        <f t="shared" si="475"/>
        <v>-</v>
      </c>
      <c r="AW168" s="10"/>
      <c r="AX168" s="166" t="b">
        <f t="shared" si="476"/>
        <v>1</v>
      </c>
      <c r="AY168" s="168" t="b">
        <f t="shared" ca="1" si="477"/>
        <v>1</v>
      </c>
      <c r="AZ168" s="168" t="b">
        <f t="shared" ca="1" si="477"/>
        <v>1</v>
      </c>
      <c r="BA168" s="167">
        <f t="shared" si="478"/>
        <v>3108</v>
      </c>
      <c r="BB168" s="168" t="str">
        <f t="shared" ca="1" si="479"/>
        <v>-</v>
      </c>
      <c r="BC168" s="168" t="str">
        <f t="shared" ca="1" si="479"/>
        <v>-</v>
      </c>
      <c r="BD168" s="168" t="str">
        <f t="shared" ca="1" si="479"/>
        <v>-</v>
      </c>
      <c r="BE168" s="168" t="str">
        <f t="shared" ca="1" si="479"/>
        <v>-</v>
      </c>
      <c r="BF168" s="168" t="str">
        <f t="shared" ca="1" si="479"/>
        <v>-</v>
      </c>
      <c r="BG168" s="168">
        <f t="shared" ca="1" si="479"/>
        <v>1</v>
      </c>
      <c r="BH168" s="168">
        <f t="shared" ca="1" si="479"/>
        <v>1</v>
      </c>
      <c r="BI168" s="168" t="str">
        <f t="shared" ca="1" si="479"/>
        <v>-</v>
      </c>
      <c r="BJ168" s="168" t="str">
        <f t="shared" ca="1" si="479"/>
        <v>-</v>
      </c>
      <c r="BK168" s="10"/>
      <c r="BL168" s="168" t="str">
        <f t="shared" ca="1" si="479"/>
        <v>-</v>
      </c>
      <c r="BM168" s="168" t="str">
        <f t="shared" ca="1" si="479"/>
        <v>-</v>
      </c>
      <c r="BN168" s="168" t="str">
        <f t="shared" ca="1" si="479"/>
        <v>-</v>
      </c>
      <c r="BO168" s="168" t="str">
        <f t="shared" ca="1" si="479"/>
        <v>-</v>
      </c>
      <c r="BP168" s="168" t="str">
        <f t="shared" ca="1" si="479"/>
        <v>-</v>
      </c>
      <c r="BQ168" s="168" t="str">
        <f t="shared" ca="1" si="479"/>
        <v>-</v>
      </c>
      <c r="BR168" s="168" t="str">
        <f t="shared" ca="1" si="479"/>
        <v>-</v>
      </c>
      <c r="BS168" s="168" t="str">
        <f t="shared" ca="1" si="479"/>
        <v>-</v>
      </c>
      <c r="BT168" s="168" t="str">
        <f t="shared" ca="1" si="479"/>
        <v>-</v>
      </c>
      <c r="BU168" s="168" t="str">
        <f t="shared" ca="1" si="479"/>
        <v>-</v>
      </c>
      <c r="BV168" s="168" t="str">
        <f t="shared" ca="1" si="479"/>
        <v>-</v>
      </c>
      <c r="BW168" s="166" t="str" cm="1">
        <f t="array" ref="BW168">INDEX(i.rev,$K168,BW$15)</f>
        <v>-</v>
      </c>
      <c r="BX168" s="166" t="str" cm="1">
        <f t="array" ref="BX168">INDEX(i.rev,$K168,BX$15)</f>
        <v>-</v>
      </c>
      <c r="BY168" s="166" t="str" cm="1">
        <f t="array" ref="BY168">INDEX(i.rev,$K168,BY$15)</f>
        <v>-</v>
      </c>
      <c r="BZ168" s="166" t="str" cm="1">
        <f t="array" ref="BZ168">INDEX(i.rev,$K168,BZ$15)</f>
        <v>-</v>
      </c>
      <c r="CA168" s="166" t="str" cm="1">
        <f t="array" ref="CA168">INDEX(i.rev,$K168,CA$15)</f>
        <v>-</v>
      </c>
      <c r="CB168" s="166" t="str" cm="1">
        <f t="array" ref="CB168">INDEX(i.rev,$K168,CB$15)</f>
        <v>-</v>
      </c>
      <c r="CC168" s="166" t="str" cm="1">
        <f t="array" ref="CC168">INDEX(i.rev,$K168,CC$15)</f>
        <v>-</v>
      </c>
      <c r="CD168" s="166" t="str" cm="1">
        <f t="array" ref="CD168">INDEX(i.rev,$K168,CD$15)</f>
        <v>-</v>
      </c>
      <c r="CE168" s="166" t="str" cm="1">
        <f t="array" ref="CE168">INDEX(i.rev,$K168,CE$15)</f>
        <v>-</v>
      </c>
      <c r="CF168" s="166" t="str" cm="1">
        <f t="array" ref="CF168">INDEX(i.rev,$K168,CF$15)</f>
        <v>-</v>
      </c>
      <c r="CG168" s="10"/>
      <c r="CH168" s="168" t="str">
        <f t="shared" ref="CH168:EB173" ca="1" si="517">OFFSET(CH$5,$B168,0)</f>
        <v>-</v>
      </c>
      <c r="CI168" s="168" t="str">
        <f t="shared" ca="1" si="517"/>
        <v>-</v>
      </c>
      <c r="CJ168" s="168" t="str">
        <f t="shared" ca="1" si="517"/>
        <v>-</v>
      </c>
      <c r="CK168" s="168" t="str">
        <f t="shared" ca="1" si="517"/>
        <v>-</v>
      </c>
      <c r="CL168" s="168" t="str">
        <f t="shared" ca="1" si="517"/>
        <v>-</v>
      </c>
      <c r="CM168" s="168" t="str">
        <f t="shared" ca="1" si="517"/>
        <v>-</v>
      </c>
      <c r="CN168" s="168" t="str">
        <f t="shared" ca="1" si="517"/>
        <v>-</v>
      </c>
      <c r="CO168" s="168" t="str">
        <f t="shared" ca="1" si="517"/>
        <v>-</v>
      </c>
      <c r="CP168" s="168">
        <f t="shared" ca="1" si="517"/>
        <v>1</v>
      </c>
      <c r="CQ168" s="168">
        <f t="shared" ca="1" si="517"/>
        <v>1</v>
      </c>
      <c r="CR168" s="168">
        <f t="shared" ca="1" si="517"/>
        <v>0</v>
      </c>
      <c r="CS168" s="168" t="str">
        <f t="shared" ca="1" si="517"/>
        <v>-</v>
      </c>
      <c r="CT168" s="168" t="str">
        <f t="shared" ca="1" si="517"/>
        <v>-</v>
      </c>
      <c r="CU168" s="168" t="str">
        <f t="shared" ca="1" si="517"/>
        <v>-</v>
      </c>
      <c r="CV168" s="168" t="str">
        <f t="shared" ca="1" si="517"/>
        <v>-</v>
      </c>
      <c r="CW168" s="168" t="str">
        <f t="shared" ca="1" si="517"/>
        <v>-</v>
      </c>
      <c r="CX168" s="168" t="str">
        <f t="shared" ca="1" si="517"/>
        <v>-</v>
      </c>
      <c r="CY168" s="168" t="str">
        <f t="shared" ca="1" si="517"/>
        <v>-</v>
      </c>
      <c r="CZ168" s="168">
        <f t="shared" ca="1" si="517"/>
        <v>0</v>
      </c>
      <c r="DA168" s="168" t="str">
        <f t="shared" ca="1" si="517"/>
        <v>-</v>
      </c>
      <c r="DB168" s="168" t="str">
        <f t="shared" ca="1" si="517"/>
        <v>-</v>
      </c>
      <c r="DC168" s="168" t="str">
        <f t="shared" ca="1" si="517"/>
        <v>-</v>
      </c>
      <c r="DD168" s="168" t="str">
        <f t="shared" ca="1" si="517"/>
        <v>-</v>
      </c>
      <c r="DE168" s="168" t="str">
        <f t="shared" ca="1" si="517"/>
        <v>-</v>
      </c>
      <c r="DF168" s="168">
        <f t="shared" ca="1" si="517"/>
        <v>0</v>
      </c>
      <c r="DG168" s="168">
        <f t="shared" ca="1" si="517"/>
        <v>0</v>
      </c>
      <c r="DH168" s="168">
        <f t="shared" ca="1" si="517"/>
        <v>0</v>
      </c>
      <c r="DI168" s="168">
        <f t="shared" ca="1" si="517"/>
        <v>0</v>
      </c>
      <c r="DJ168" s="168">
        <f t="shared" ca="1" si="517"/>
        <v>0</v>
      </c>
      <c r="DK168" s="168">
        <f t="shared" ca="1" si="517"/>
        <v>0</v>
      </c>
      <c r="DL168" s="168">
        <f t="shared" ca="1" si="517"/>
        <v>0</v>
      </c>
      <c r="DM168" s="168" t="str">
        <f t="shared" ca="1" si="517"/>
        <v>-</v>
      </c>
      <c r="DN168" s="168" t="str">
        <f t="shared" ca="1" si="517"/>
        <v>-</v>
      </c>
      <c r="DO168" s="168" t="str">
        <f t="shared" ca="1" si="517"/>
        <v>-</v>
      </c>
      <c r="DP168" s="168" t="str">
        <f t="shared" ca="1" si="517"/>
        <v>-</v>
      </c>
      <c r="DQ168" s="168" t="str">
        <f t="shared" ca="1" si="517"/>
        <v>-</v>
      </c>
      <c r="DR168" s="168" t="str">
        <f t="shared" ca="1" si="517"/>
        <v>-</v>
      </c>
      <c r="DS168" s="168" t="str">
        <f t="shared" ca="1" si="517"/>
        <v>-</v>
      </c>
      <c r="DT168" s="168" t="str">
        <f t="shared" ca="1" si="517"/>
        <v>-</v>
      </c>
      <c r="DU168" s="168" t="str">
        <f t="shared" ca="1" si="517"/>
        <v>-</v>
      </c>
      <c r="DV168" s="168" t="str">
        <f t="shared" ca="1" si="517"/>
        <v>-</v>
      </c>
      <c r="DW168" s="168" t="str">
        <f t="shared" ca="1" si="517"/>
        <v>-</v>
      </c>
      <c r="DX168" s="10"/>
      <c r="DY168" s="168">
        <f t="shared" ca="1" si="517"/>
        <v>1</v>
      </c>
      <c r="DZ168" s="168" t="str">
        <f t="shared" ca="1" si="517"/>
        <v>-</v>
      </c>
      <c r="EA168" s="168" t="str">
        <f t="shared" ca="1" si="517"/>
        <v>-</v>
      </c>
      <c r="EB168" s="168" t="str">
        <f t="shared" ca="1" si="517"/>
        <v>-</v>
      </c>
      <c r="EC168" s="168" t="str">
        <f t="shared" ca="1" si="481"/>
        <v>-</v>
      </c>
      <c r="ED168" s="168" t="b">
        <f t="shared" ca="1" si="481"/>
        <v>0</v>
      </c>
      <c r="EE168" s="168" t="str">
        <f t="shared" ca="1" si="481"/>
        <v>-</v>
      </c>
      <c r="EF168" s="168">
        <f t="shared" ca="1" si="481"/>
        <v>0</v>
      </c>
      <c r="EG168" s="168" t="str">
        <f t="shared" ca="1" si="481"/>
        <v>-</v>
      </c>
      <c r="EH168" s="166" cm="1">
        <f t="array" ref="EH168">INDEX(i.rev,$K168,EH$15)</f>
        <v>1</v>
      </c>
      <c r="EI168" s="168">
        <f t="shared" ca="1" si="482"/>
        <v>0</v>
      </c>
      <c r="EJ168" s="168">
        <f t="shared" ca="1" si="482"/>
        <v>1</v>
      </c>
      <c r="EK168" s="168">
        <f t="shared" ca="1" si="482"/>
        <v>0</v>
      </c>
      <c r="EL168" s="168">
        <f t="shared" ca="1" si="482"/>
        <v>1</v>
      </c>
      <c r="EM168" s="168">
        <f t="shared" ca="1" si="482"/>
        <v>1</v>
      </c>
      <c r="EN168" s="168">
        <f t="shared" ca="1" si="482"/>
        <v>1</v>
      </c>
      <c r="EO168" s="168">
        <f t="shared" ca="1" si="482"/>
        <v>0</v>
      </c>
      <c r="EP168" s="168">
        <f t="shared" ca="1" si="482"/>
        <v>0</v>
      </c>
      <c r="EQ168" s="168">
        <f t="shared" ca="1" si="482"/>
        <v>0</v>
      </c>
      <c r="ER168" s="168">
        <f t="shared" ca="1" si="482"/>
        <v>0</v>
      </c>
      <c r="ES168" s="168">
        <f t="shared" ca="1" si="482"/>
        <v>0</v>
      </c>
      <c r="ET168" s="168">
        <f t="shared" ca="1" si="482"/>
        <v>0</v>
      </c>
      <c r="EU168" s="168">
        <f t="shared" ca="1" si="482"/>
        <v>0</v>
      </c>
      <c r="EV168" s="168">
        <f t="shared" ca="1" si="482"/>
        <v>0</v>
      </c>
      <c r="EW168" s="168">
        <f t="shared" ca="1" si="482"/>
        <v>0</v>
      </c>
      <c r="EX168" s="168">
        <f t="shared" ca="1" si="482"/>
        <v>0</v>
      </c>
      <c r="EY168" s="166" cm="1">
        <f t="array" ref="EY168">INDEX(i.rev,$K168,EY$15)</f>
        <v>0</v>
      </c>
      <c r="EZ168" s="168">
        <f t="shared" ca="1" si="483"/>
        <v>0</v>
      </c>
      <c r="FA168" s="166" cm="1">
        <f t="array" ref="FA168">INDEX(i.rev,$K168,FA$15)</f>
        <v>1</v>
      </c>
      <c r="FB168" s="168">
        <f t="shared" ca="1" si="484"/>
        <v>0</v>
      </c>
      <c r="FC168" s="168">
        <f t="shared" ca="1" si="484"/>
        <v>0</v>
      </c>
      <c r="FD168" s="168">
        <f t="shared" ca="1" si="484"/>
        <v>0</v>
      </c>
      <c r="FE168" s="168">
        <f t="shared" ca="1" si="484"/>
        <v>0</v>
      </c>
      <c r="FF168" s="168">
        <f t="shared" ca="1" si="484"/>
        <v>0</v>
      </c>
      <c r="FG168" s="168">
        <f t="shared" ca="1" si="484"/>
        <v>0</v>
      </c>
      <c r="FH168" s="168">
        <f t="shared" ca="1" si="484"/>
        <v>0</v>
      </c>
      <c r="FI168" s="10">
        <v>0.4</v>
      </c>
      <c r="FJ168" s="168" t="str">
        <f t="shared" ca="1" si="485"/>
        <v>-</v>
      </c>
      <c r="FK168" s="168" t="str">
        <f t="shared" ca="1" si="485"/>
        <v>-</v>
      </c>
      <c r="FL168" s="166" t="b">
        <f>FM168&gt;0</f>
        <v>1</v>
      </c>
      <c r="FM168" s="192">
        <f>$FM$158*FI159</f>
        <v>36</v>
      </c>
      <c r="FN168" s="192">
        <f>$FM$158*FJ159</f>
        <v>40</v>
      </c>
      <c r="FO168" s="166" t="b">
        <f t="shared" si="486"/>
        <v>0</v>
      </c>
      <c r="FP168" s="166" t="b">
        <f t="shared" si="486"/>
        <v>0</v>
      </c>
      <c r="FQ168" s="166" t="b">
        <f t="shared" si="486"/>
        <v>1</v>
      </c>
      <c r="FR168" s="168">
        <f t="shared" ca="1" si="484"/>
        <v>0</v>
      </c>
      <c r="FS168" s="166">
        <f t="shared" si="487"/>
        <v>1</v>
      </c>
      <c r="FT168" s="166">
        <f t="shared" si="487"/>
        <v>1</v>
      </c>
      <c r="FU168" s="168" t="str">
        <f t="shared" ca="1" si="484"/>
        <v>-</v>
      </c>
      <c r="FV168" s="168" t="str">
        <f t="shared" ca="1" si="484"/>
        <v>-</v>
      </c>
      <c r="FW168" s="168" t="str">
        <f t="shared" ca="1" si="484"/>
        <v>-</v>
      </c>
      <c r="FX168" s="168" t="str">
        <f t="shared" ca="1" si="484"/>
        <v>-</v>
      </c>
      <c r="FY168" s="168" t="str">
        <f t="shared" ca="1" si="484"/>
        <v>-</v>
      </c>
      <c r="FZ168" s="168" t="str">
        <f t="shared" ca="1" si="484"/>
        <v>-</v>
      </c>
      <c r="GA168" s="168" t="str">
        <f t="shared" ca="1" si="484"/>
        <v>-</v>
      </c>
      <c r="GB168" s="168" t="str">
        <f t="shared" ca="1" si="484"/>
        <v>-</v>
      </c>
      <c r="GC168" s="168" t="str">
        <f t="shared" ca="1" si="484"/>
        <v>-</v>
      </c>
      <c r="GD168" s="168" t="b">
        <f t="shared" ca="1" si="484"/>
        <v>1</v>
      </c>
      <c r="GE168" s="168" t="str">
        <f t="shared" ca="1" si="484"/>
        <v>-</v>
      </c>
      <c r="GF168" s="168" t="str">
        <f t="shared" ca="1" si="484"/>
        <v>-</v>
      </c>
      <c r="GG168" s="168" t="str">
        <f ca="1">OFFSET(GG$5,$B168,0)</f>
        <v>-</v>
      </c>
      <c r="GH168" s="168" t="str">
        <f t="shared" ca="1" si="488"/>
        <v>-</v>
      </c>
      <c r="GI168" s="168" t="str">
        <f ca="1">OFFSET(GI$5,$B168,0)</f>
        <v>-</v>
      </c>
      <c r="GJ168" s="168" t="str">
        <f t="shared" ca="1" si="489"/>
        <v>-</v>
      </c>
      <c r="GK168" s="168" t="str">
        <f t="shared" ca="1" si="489"/>
        <v>-</v>
      </c>
      <c r="GL168" s="168" t="str">
        <f t="shared" ca="1" si="489"/>
        <v>-</v>
      </c>
      <c r="GM168" s="168" t="str">
        <f t="shared" ca="1" si="489"/>
        <v>-</v>
      </c>
      <c r="GN168" s="168" t="str">
        <f t="shared" ca="1" si="489"/>
        <v>-</v>
      </c>
      <c r="GO168" s="168" t="str">
        <f t="shared" ca="1" si="489"/>
        <v>-</v>
      </c>
      <c r="GP168" s="168" t="str">
        <f t="shared" ca="1" si="489"/>
        <v>-</v>
      </c>
      <c r="GQ168" s="168" t="str">
        <f t="shared" ca="1" si="489"/>
        <v>-</v>
      </c>
      <c r="GR168" s="168" t="str">
        <f t="shared" ca="1" si="489"/>
        <v>-</v>
      </c>
      <c r="GS168" s="168">
        <f t="shared" ca="1" si="489"/>
        <v>500</v>
      </c>
      <c r="GT168" s="168">
        <f t="shared" ca="1" si="489"/>
        <v>500</v>
      </c>
      <c r="GU168" s="168" t="str">
        <f t="shared" ca="1" si="489"/>
        <v>-</v>
      </c>
      <c r="GV168" s="168" t="str">
        <f t="shared" ca="1" si="489"/>
        <v>-</v>
      </c>
      <c r="GW168" s="168" t="str">
        <f t="shared" ca="1" si="489"/>
        <v>-</v>
      </c>
      <c r="GX168" s="168" t="str">
        <f t="shared" ca="1" si="489"/>
        <v>-</v>
      </c>
      <c r="GY168" s="168" t="str">
        <f t="shared" ca="1" si="489"/>
        <v>-</v>
      </c>
      <c r="GZ168" s="168" t="str">
        <f t="shared" ca="1" si="516"/>
        <v>-</v>
      </c>
      <c r="HA168" s="168" t="str">
        <f t="shared" ca="1" si="516"/>
        <v>-</v>
      </c>
      <c r="HB168" s="168" t="str">
        <f t="shared" ca="1" si="516"/>
        <v>-</v>
      </c>
      <c r="HC168" s="168" t="str">
        <f t="shared" ca="1" si="516"/>
        <v>-</v>
      </c>
      <c r="HD168" s="168" t="str">
        <f t="shared" ca="1" si="516"/>
        <v>-</v>
      </c>
      <c r="HE168" s="168" t="str">
        <f t="shared" ca="1" si="516"/>
        <v>-</v>
      </c>
      <c r="HF168" s="168" t="str">
        <f t="shared" ca="1" si="516"/>
        <v>-</v>
      </c>
      <c r="HG168" s="168" t="str">
        <f t="shared" ca="1" si="516"/>
        <v>-</v>
      </c>
      <c r="HH168" s="168" t="str">
        <f t="shared" ca="1" si="516"/>
        <v>-</v>
      </c>
      <c r="HI168" s="168" t="str">
        <f t="shared" ca="1" si="516"/>
        <v>-</v>
      </c>
      <c r="HJ168" s="168" t="str">
        <f t="shared" ca="1" si="516"/>
        <v>-</v>
      </c>
      <c r="HK168" s="168" t="str">
        <f t="shared" ca="1" si="516"/>
        <v>-</v>
      </c>
      <c r="HL168" s="168" t="str">
        <f t="shared" ca="1" si="516"/>
        <v>-</v>
      </c>
      <c r="HM168" s="168" t="str">
        <f t="shared" ca="1" si="516"/>
        <v>-</v>
      </c>
      <c r="HN168" s="168" t="str">
        <f t="shared" ca="1" si="516"/>
        <v>-</v>
      </c>
      <c r="HO168" s="168" t="str">
        <f t="shared" ca="1" si="516"/>
        <v>-</v>
      </c>
      <c r="HP168" s="168" t="str">
        <f t="shared" ca="1" si="516"/>
        <v>-</v>
      </c>
      <c r="HQ168" s="168" t="str">
        <f t="shared" ca="1" si="516"/>
        <v>-</v>
      </c>
      <c r="HR168" s="168" t="str">
        <f t="shared" ca="1" si="516"/>
        <v>-</v>
      </c>
      <c r="HS168" s="168" t="str">
        <f t="shared" ca="1" si="516"/>
        <v>-</v>
      </c>
      <c r="HT168" s="168" t="str">
        <f t="shared" ca="1" si="516"/>
        <v>-</v>
      </c>
      <c r="HU168" s="168" t="str">
        <f t="shared" ca="1" si="516"/>
        <v>-</v>
      </c>
      <c r="HV168" s="168" t="str">
        <f t="shared" ca="1" si="516"/>
        <v>-</v>
      </c>
      <c r="HW168" s="168" t="str">
        <f t="shared" ca="1" si="516"/>
        <v>-</v>
      </c>
      <c r="HX168" s="168" t="str">
        <f t="shared" ca="1" si="516"/>
        <v>-</v>
      </c>
      <c r="HY168" s="168" t="str">
        <f t="shared" ca="1" si="516"/>
        <v>-</v>
      </c>
      <c r="HZ168" s="168" t="str">
        <f t="shared" ca="1" si="516"/>
        <v>-</v>
      </c>
      <c r="IA168" s="168" t="str">
        <f t="shared" ca="1" si="516"/>
        <v>-</v>
      </c>
      <c r="IB168" s="168" t="str">
        <f t="shared" ca="1" si="516"/>
        <v>-</v>
      </c>
      <c r="IC168" s="168" t="str">
        <f t="shared" ca="1" si="516"/>
        <v>-</v>
      </c>
      <c r="ID168" s="168" t="str">
        <f t="shared" ca="1" si="516"/>
        <v>-</v>
      </c>
      <c r="IE168" s="168" t="str">
        <f t="shared" ca="1" si="516"/>
        <v>-</v>
      </c>
      <c r="IF168" s="168" t="str">
        <f t="shared" ca="1" si="516"/>
        <v>-</v>
      </c>
      <c r="IG168" s="168" t="str">
        <f t="shared" ca="1" si="516"/>
        <v>-</v>
      </c>
      <c r="IH168" s="168" t="str">
        <f t="shared" ca="1" si="516"/>
        <v>-</v>
      </c>
      <c r="II168" s="168" t="str">
        <f t="shared" ca="1" si="516"/>
        <v>-</v>
      </c>
      <c r="IJ168" s="168" t="str">
        <f t="shared" ca="1" si="516"/>
        <v>-</v>
      </c>
      <c r="IK168" s="168" t="str">
        <f t="shared" ca="1" si="516"/>
        <v>-</v>
      </c>
      <c r="IL168" s="168" t="str">
        <f t="shared" ca="1" si="516"/>
        <v>-</v>
      </c>
      <c r="IM168" s="168" t="str">
        <f t="shared" ca="1" si="516"/>
        <v>-</v>
      </c>
      <c r="IN168" s="168" t="str">
        <f t="shared" ca="1" si="516"/>
        <v>-</v>
      </c>
      <c r="IO168" s="168" t="str">
        <f t="shared" ca="1" si="516"/>
        <v>-</v>
      </c>
      <c r="IP168" s="168" t="str">
        <f t="shared" ca="1" si="491"/>
        <v>-</v>
      </c>
      <c r="IQ168" s="168" t="str">
        <f t="shared" ca="1" si="491"/>
        <v>-</v>
      </c>
      <c r="IR168" s="168" t="str">
        <f t="shared" ca="1" si="491"/>
        <v>-</v>
      </c>
      <c r="IS168" s="168" t="str">
        <f t="shared" ca="1" si="491"/>
        <v>-</v>
      </c>
      <c r="IT168" s="168" t="str">
        <f t="shared" ca="1" si="491"/>
        <v>-</v>
      </c>
      <c r="IU168" s="168" t="str">
        <f t="shared" ca="1" si="491"/>
        <v>-</v>
      </c>
      <c r="IV168" s="168" t="str">
        <f t="shared" ca="1" si="491"/>
        <v>-</v>
      </c>
      <c r="IW168" s="168" t="str">
        <f t="shared" ca="1" si="491"/>
        <v>-</v>
      </c>
      <c r="IX168" s="168" t="str">
        <f t="shared" ca="1" si="491"/>
        <v>-</v>
      </c>
      <c r="IY168" s="168" t="str">
        <f t="shared" ca="1" si="491"/>
        <v>-</v>
      </c>
      <c r="IZ168" s="10"/>
      <c r="JA168" s="166">
        <f t="shared" si="492"/>
        <v>4.4999999999999998E-2</v>
      </c>
      <c r="JB168" s="166">
        <f t="shared" si="493"/>
        <v>4.4999999999999998E-2</v>
      </c>
      <c r="JC168" s="168">
        <f t="shared" ca="1" si="494"/>
        <v>1</v>
      </c>
      <c r="JD168" s="168">
        <f t="shared" ca="1" si="494"/>
        <v>0</v>
      </c>
      <c r="JE168" s="168">
        <f t="shared" ca="1" si="494"/>
        <v>1</v>
      </c>
      <c r="JF168" s="168">
        <f t="shared" ca="1" si="494"/>
        <v>1</v>
      </c>
      <c r="JG168" s="168">
        <f t="shared" ca="1" si="494"/>
        <v>0</v>
      </c>
      <c r="JH168" s="168">
        <f t="shared" ca="1" si="494"/>
        <v>70</v>
      </c>
      <c r="JI168" s="168">
        <f t="shared" ca="1" si="494"/>
        <v>50</v>
      </c>
      <c r="JJ168" s="168">
        <f t="shared" ca="1" si="494"/>
        <v>70</v>
      </c>
      <c r="JK168" s="168">
        <f t="shared" ca="1" si="494"/>
        <v>50</v>
      </c>
      <c r="JL168" s="166">
        <f t="shared" si="495"/>
        <v>1</v>
      </c>
      <c r="JM168" s="166">
        <f t="shared" si="496"/>
        <v>1</v>
      </c>
      <c r="JN168" s="166">
        <f t="shared" si="497"/>
        <v>1</v>
      </c>
      <c r="JO168" s="166">
        <f t="shared" si="498"/>
        <v>1</v>
      </c>
      <c r="JP168" s="166">
        <f t="shared" si="498"/>
        <v>1</v>
      </c>
      <c r="JQ168" s="168">
        <f t="shared" ca="1" si="494"/>
        <v>1</v>
      </c>
      <c r="JR168" s="10"/>
      <c r="JS168" s="168">
        <f t="shared" ca="1" si="494"/>
        <v>1</v>
      </c>
      <c r="JT168" s="166">
        <f t="shared" si="499"/>
        <v>1</v>
      </c>
      <c r="JU168" s="168">
        <f t="shared" ca="1" si="494"/>
        <v>1</v>
      </c>
      <c r="JV168" s="168">
        <f t="shared" ca="1" si="494"/>
        <v>1</v>
      </c>
      <c r="JW168" s="168">
        <f t="shared" ca="1" si="494"/>
        <v>1</v>
      </c>
      <c r="JX168" s="168">
        <f t="shared" ca="1" si="494"/>
        <v>1</v>
      </c>
      <c r="JY168" s="168">
        <f t="shared" ca="1" si="494"/>
        <v>1</v>
      </c>
      <c r="JZ168" s="168">
        <f t="shared" ca="1" si="494"/>
        <v>1</v>
      </c>
      <c r="KA168" s="166">
        <f t="shared" si="500"/>
        <v>1</v>
      </c>
      <c r="KB168" s="166">
        <f t="shared" si="501"/>
        <v>1</v>
      </c>
      <c r="KC168" s="166">
        <f t="shared" si="502"/>
        <v>1</v>
      </c>
      <c r="KD168" s="166" t="str">
        <f t="shared" si="503"/>
        <v>-</v>
      </c>
      <c r="KE168" s="166" t="str">
        <f t="shared" si="504"/>
        <v>-</v>
      </c>
      <c r="KF168" s="166" t="str">
        <f t="shared" si="505"/>
        <v>-</v>
      </c>
      <c r="KG168" s="166" t="b">
        <f t="shared" si="506"/>
        <v>0</v>
      </c>
      <c r="KH168" s="168">
        <f t="shared" ca="1" si="494"/>
        <v>0</v>
      </c>
      <c r="KI168" s="27">
        <v>0</v>
      </c>
    </row>
    <row r="169" spans="1:295" s="148" customFormat="1" outlineLevel="1">
      <c r="A169" s="126">
        <f t="shared" si="13"/>
        <v>164</v>
      </c>
      <c r="B169" s="126">
        <f>$A$18</f>
        <v>13</v>
      </c>
      <c r="C169" s="148">
        <v>1000</v>
      </c>
      <c r="D169" s="148" t="s">
        <v>884</v>
      </c>
      <c r="E169" s="148" t="b">
        <v>0</v>
      </c>
      <c r="F169" s="148" t="b">
        <v>0</v>
      </c>
      <c r="G169" s="148" t="b">
        <f t="shared" si="507"/>
        <v>0</v>
      </c>
      <c r="H169" s="144">
        <f t="shared" ca="1" si="508"/>
        <v>3</v>
      </c>
      <c r="I169" s="144">
        <f t="shared" ca="1" si="508"/>
        <v>1</v>
      </c>
      <c r="J169" s="144">
        <f t="shared" ca="1" si="508"/>
        <v>1</v>
      </c>
      <c r="K169" s="144">
        <f t="shared" ca="1" si="508"/>
        <v>1</v>
      </c>
      <c r="L169" s="144">
        <f t="shared" ca="1" si="508"/>
        <v>1</v>
      </c>
      <c r="M169" s="144">
        <f t="shared" ca="1" si="508"/>
        <v>1</v>
      </c>
      <c r="N169" s="144">
        <f t="shared" ca="1" si="508"/>
        <v>1</v>
      </c>
      <c r="O169" s="144">
        <f t="shared" ca="1" si="508"/>
        <v>1</v>
      </c>
      <c r="P169" s="144">
        <f t="shared" ca="1" si="508"/>
        <v>1</v>
      </c>
      <c r="Q169" s="144">
        <f t="shared" ca="1" si="508"/>
        <v>1</v>
      </c>
      <c r="R169" s="144">
        <f t="shared" ca="1" si="508"/>
        <v>2</v>
      </c>
      <c r="S169" s="144">
        <f t="shared" ca="1" si="508"/>
        <v>1</v>
      </c>
      <c r="T169" s="144">
        <f t="shared" ca="1" si="508"/>
        <v>1</v>
      </c>
      <c r="U169" s="144">
        <f t="shared" ca="1" si="508"/>
        <v>1</v>
      </c>
      <c r="V169" s="144">
        <f t="shared" ca="1" si="508"/>
        <v>1</v>
      </c>
      <c r="W169" s="144">
        <f t="shared" ca="1" si="508"/>
        <v>1</v>
      </c>
      <c r="X169" s="144">
        <f t="shared" ca="1" si="508"/>
        <v>1</v>
      </c>
      <c r="Y169" s="144">
        <f t="shared" ca="1" si="508"/>
        <v>1</v>
      </c>
      <c r="AA169" s="162" t="str" cm="1">
        <f t="array" aca="1" ref="AA169" ca="1">TEXT(LEFT(OFFSET(AA169,-1,0),5)+1,"00000")&amp;MID(OFFSET(AA169,-1,0),6,FIND(" ",OFFSET(AA169,-1,0),7)-5)
&amp;FM168
&amp;INDEX(DataMaster!$B$10:$B$12,$I169)         &amp;IF($J169=1,""," Risk"&amp;INDEX(i.risk_aversion,$J169,1))    &amp;IF($K169=1,""," REV"&amp; INDEX(DataMaster!$B$54:$B$58,$K169))              &amp; IF($L169=1,""," Minroe"&amp;INDEX(minroe,$L169))              &amp;  IF($M169=1,""," Overdraw"&amp;INDEX(overdraw,$M169))
&amp; IF($N169=1,""," Mach"&amp;INDEX(i.mach_option,$N169))
&amp; IF($O169=1,""," Interest"&amp;INDEX(i.interest_rate,$O169))            &amp; IF($P169=1,""," Opp cost"&amp;INDEX(i.opp_cost_capital,$P169))           &amp; IF($Q169=1,""," Casual_ub"&amp;INDEX(i.casual_ub,$Q169))           &amp; IF($R169=1,""," Cropgraze"&amp;INDEX(i.cropgraze_inc,$R169))
&amp; IF($S169=1,""," Yield"&amp;INDEX(i.all_rot_yield,$S169))          &amp; IF($T169=1,""," Pasture"&amp;INDEX(i.pasture_prod,$T169))          &amp; IF($U169=1,""," Scan"&amp;INDEX(i.scan,$U169))
&amp; IF($JL169=1,""," WP"&amp;TEXT($JL169*100,"000p"))                &amp; IF($JM169=1,""," MP"&amp;TEXT($JM169*100,"000p"))                      &amp; IF($JN169=1,""," GP"&amp;TEXT($JN169*100,"000p"))          &amp; IF($JO169=1,""," Can"&amp;TEXT($JO169*100,"000p"))
&amp; " (F"&amp;3+IFERROR(1*$CH169,0)+IFERROR(1*$CI169,0)&amp;3-IFERROR(1*NOT($CK169),0)&amp;"N"&amp;$CP169&amp;$CQ169&amp;")"</f>
        <v>00001 Presentation_SR36SE 36SE CropgrazeFALSE (F33N11)</v>
      </c>
      <c r="AB169" s="10" t="str">
        <f ca="1">IF(COUNTIF(AA$5:AA169,AA169)=1,"-","Dup")</f>
        <v>-</v>
      </c>
      <c r="AC169" s="10"/>
      <c r="AD169" s="168" t="str">
        <f t="shared" ca="1" si="472"/>
        <v>-</v>
      </c>
      <c r="AE169" s="167" t="b">
        <v>1</v>
      </c>
      <c r="AF169" s="167" t="b">
        <v>1</v>
      </c>
      <c r="AG169" s="168" t="str">
        <f t="shared" ca="1" si="472"/>
        <v>-</v>
      </c>
      <c r="AH169" s="168" t="str">
        <f t="shared" ca="1" si="472"/>
        <v>-</v>
      </c>
      <c r="AI169" s="168" t="b">
        <f t="shared" ca="1" si="472"/>
        <v>1</v>
      </c>
      <c r="AJ169" s="10"/>
      <c r="AK169" s="166" t="b">
        <f t="shared" ca="1" si="473"/>
        <v>1</v>
      </c>
      <c r="AL169" s="166" t="str">
        <f t="shared" ca="1" si="473"/>
        <v>-</v>
      </c>
      <c r="AM169" s="166" t="str">
        <f t="shared" ca="1" si="473"/>
        <v>-</v>
      </c>
      <c r="AN169" s="166" t="str">
        <f t="shared" ca="1" si="473"/>
        <v>-</v>
      </c>
      <c r="AO169" s="166" t="b">
        <f t="shared" ca="1" si="473"/>
        <v>0</v>
      </c>
      <c r="AP169" s="166" t="b">
        <f t="shared" ca="1" si="473"/>
        <v>0</v>
      </c>
      <c r="AQ169" s="166">
        <f t="shared" ca="1" si="474"/>
        <v>0</v>
      </c>
      <c r="AR169" s="166" t="b">
        <f t="shared" ca="1" si="475"/>
        <v>0</v>
      </c>
      <c r="AS169" s="166" t="b">
        <f t="shared" ca="1" si="475"/>
        <v>0</v>
      </c>
      <c r="AT169" s="166" t="str">
        <f t="shared" ca="1" si="475"/>
        <v>-</v>
      </c>
      <c r="AU169" s="166" t="str">
        <f t="shared" ca="1" si="475"/>
        <v>-</v>
      </c>
      <c r="AV169" s="166" t="str">
        <f t="shared" ca="1" si="475"/>
        <v>-</v>
      </c>
      <c r="AW169" s="10"/>
      <c r="AX169" s="166" t="b">
        <f t="shared" ca="1" si="476"/>
        <v>1</v>
      </c>
      <c r="AY169" s="168" t="b">
        <f t="shared" ca="1" si="477"/>
        <v>1</v>
      </c>
      <c r="AZ169" s="168" t="b">
        <f t="shared" ca="1" si="477"/>
        <v>1</v>
      </c>
      <c r="BA169" s="167">
        <f t="shared" ca="1" si="478"/>
        <v>3108</v>
      </c>
      <c r="BB169" s="168" t="str">
        <f t="shared" ca="1" si="479"/>
        <v>-</v>
      </c>
      <c r="BC169" s="168" t="str">
        <f t="shared" ca="1" si="479"/>
        <v>-</v>
      </c>
      <c r="BD169" s="168" t="str">
        <f t="shared" ca="1" si="479"/>
        <v>-</v>
      </c>
      <c r="BE169" s="168" t="str">
        <f t="shared" ca="1" si="479"/>
        <v>-</v>
      </c>
      <c r="BF169" s="168" t="str">
        <f t="shared" ca="1" si="479"/>
        <v>-</v>
      </c>
      <c r="BG169" s="168">
        <f t="shared" ca="1" si="479"/>
        <v>1</v>
      </c>
      <c r="BH169" s="168">
        <f t="shared" ca="1" si="479"/>
        <v>1</v>
      </c>
      <c r="BI169" s="168" t="str">
        <f t="shared" ca="1" si="479"/>
        <v>-</v>
      </c>
      <c r="BJ169" s="168" t="str">
        <f t="shared" ca="1" si="479"/>
        <v>-</v>
      </c>
      <c r="BK169" s="10"/>
      <c r="BL169" s="168" t="str">
        <f t="shared" ca="1" si="479"/>
        <v>-</v>
      </c>
      <c r="BM169" s="168" t="str">
        <f t="shared" ca="1" si="479"/>
        <v>-</v>
      </c>
      <c r="BN169" s="168" t="str">
        <f t="shared" ca="1" si="479"/>
        <v>-</v>
      </c>
      <c r="BO169" s="168" t="str">
        <f t="shared" ca="1" si="479"/>
        <v>-</v>
      </c>
      <c r="BP169" s="168" t="str">
        <f t="shared" ca="1" si="479"/>
        <v>-</v>
      </c>
      <c r="BQ169" s="168" t="str">
        <f t="shared" ca="1" si="479"/>
        <v>-</v>
      </c>
      <c r="BR169" s="168" t="str">
        <f t="shared" ca="1" si="479"/>
        <v>-</v>
      </c>
      <c r="BS169" s="168" t="str">
        <f t="shared" ca="1" si="479"/>
        <v>-</v>
      </c>
      <c r="BT169" s="168" t="str">
        <f t="shared" ca="1" si="479"/>
        <v>-</v>
      </c>
      <c r="BU169" s="168" t="str">
        <f t="shared" ca="1" si="479"/>
        <v>-</v>
      </c>
      <c r="BV169" s="168" t="str">
        <f t="shared" ca="1" si="479"/>
        <v>-</v>
      </c>
      <c r="BW169" s="166" t="str" cm="1">
        <f t="array" aca="1" ref="BW169" ca="1">INDEX(i.rev,$K169,BW$15)</f>
        <v>-</v>
      </c>
      <c r="BX169" s="166" t="str" cm="1">
        <f t="array" aca="1" ref="BX169" ca="1">INDEX(i.rev,$K169,BX$15)</f>
        <v>-</v>
      </c>
      <c r="BY169" s="166" t="str" cm="1">
        <f t="array" aca="1" ref="BY169" ca="1">INDEX(i.rev,$K169,BY$15)</f>
        <v>-</v>
      </c>
      <c r="BZ169" s="166" t="str" cm="1">
        <f t="array" aca="1" ref="BZ169" ca="1">INDEX(i.rev,$K169,BZ$15)</f>
        <v>-</v>
      </c>
      <c r="CA169" s="166" t="str" cm="1">
        <f t="array" aca="1" ref="CA169" ca="1">INDEX(i.rev,$K169,CA$15)</f>
        <v>-</v>
      </c>
      <c r="CB169" s="166" t="str" cm="1">
        <f t="array" aca="1" ref="CB169" ca="1">INDEX(i.rev,$K169,CB$15)</f>
        <v>-</v>
      </c>
      <c r="CC169" s="166" t="str" cm="1">
        <f t="array" aca="1" ref="CC169" ca="1">INDEX(i.rev,$K169,CC$15)</f>
        <v>-</v>
      </c>
      <c r="CD169" s="166" t="str" cm="1">
        <f t="array" aca="1" ref="CD169" ca="1">INDEX(i.rev,$K169,CD$15)</f>
        <v>-</v>
      </c>
      <c r="CE169" s="166" t="str" cm="1">
        <f t="array" aca="1" ref="CE169" ca="1">INDEX(i.rev,$K169,CE$15)</f>
        <v>-</v>
      </c>
      <c r="CF169" s="166" t="str" cm="1">
        <f t="array" aca="1" ref="CF169" ca="1">INDEX(i.rev,$K169,CF$15)</f>
        <v>-</v>
      </c>
      <c r="CG169" s="10"/>
      <c r="CH169" s="168" t="str">
        <f t="shared" ca="1" si="517"/>
        <v>-</v>
      </c>
      <c r="CI169" s="168" t="str">
        <f t="shared" ca="1" si="517"/>
        <v>-</v>
      </c>
      <c r="CJ169" s="168" t="str">
        <f t="shared" ca="1" si="517"/>
        <v>-</v>
      </c>
      <c r="CK169" s="168" t="str">
        <f t="shared" ca="1" si="517"/>
        <v>-</v>
      </c>
      <c r="CL169" s="168" t="str">
        <f t="shared" ca="1" si="517"/>
        <v>-</v>
      </c>
      <c r="CM169" s="168" t="str">
        <f t="shared" ca="1" si="517"/>
        <v>-</v>
      </c>
      <c r="CN169" s="168" t="str">
        <f t="shared" ca="1" si="517"/>
        <v>-</v>
      </c>
      <c r="CO169" s="168" t="str">
        <f t="shared" ca="1" si="517"/>
        <v>-</v>
      </c>
      <c r="CP169" s="168">
        <f t="shared" ca="1" si="517"/>
        <v>1</v>
      </c>
      <c r="CQ169" s="168">
        <f t="shared" ca="1" si="517"/>
        <v>1</v>
      </c>
      <c r="CR169" s="168">
        <f t="shared" ca="1" si="517"/>
        <v>0</v>
      </c>
      <c r="CS169" s="168" t="str">
        <f t="shared" ca="1" si="517"/>
        <v>-</v>
      </c>
      <c r="CT169" s="168" t="str">
        <f t="shared" ca="1" si="517"/>
        <v>-</v>
      </c>
      <c r="CU169" s="168" t="str">
        <f t="shared" ca="1" si="517"/>
        <v>-</v>
      </c>
      <c r="CV169" s="168" t="str">
        <f t="shared" ca="1" si="517"/>
        <v>-</v>
      </c>
      <c r="CW169" s="168" t="str">
        <f t="shared" ca="1" si="517"/>
        <v>-</v>
      </c>
      <c r="CX169" s="168" t="str">
        <f t="shared" ca="1" si="517"/>
        <v>-</v>
      </c>
      <c r="CY169" s="168" t="str">
        <f t="shared" ca="1" si="517"/>
        <v>-</v>
      </c>
      <c r="CZ169" s="168">
        <f t="shared" ca="1" si="517"/>
        <v>0</v>
      </c>
      <c r="DA169" s="168" t="str">
        <f t="shared" ca="1" si="517"/>
        <v>-</v>
      </c>
      <c r="DB169" s="168" t="str">
        <f t="shared" ca="1" si="517"/>
        <v>-</v>
      </c>
      <c r="DC169" s="168" t="str">
        <f t="shared" ca="1" si="517"/>
        <v>-</v>
      </c>
      <c r="DD169" s="168" t="str">
        <f t="shared" ca="1" si="517"/>
        <v>-</v>
      </c>
      <c r="DE169" s="168" t="str">
        <f t="shared" ca="1" si="517"/>
        <v>-</v>
      </c>
      <c r="DF169" s="168">
        <f t="shared" ca="1" si="517"/>
        <v>0</v>
      </c>
      <c r="DG169" s="168">
        <f t="shared" ca="1" si="517"/>
        <v>0</v>
      </c>
      <c r="DH169" s="168">
        <f t="shared" ca="1" si="517"/>
        <v>0</v>
      </c>
      <c r="DI169" s="168">
        <f t="shared" ca="1" si="517"/>
        <v>0</v>
      </c>
      <c r="DJ169" s="168">
        <f t="shared" ca="1" si="517"/>
        <v>0</v>
      </c>
      <c r="DK169" s="168">
        <f t="shared" ca="1" si="517"/>
        <v>0</v>
      </c>
      <c r="DL169" s="168">
        <f t="shared" ca="1" si="517"/>
        <v>0</v>
      </c>
      <c r="DM169" s="168" t="str">
        <f t="shared" ca="1" si="517"/>
        <v>-</v>
      </c>
      <c r="DN169" s="168" t="str">
        <f t="shared" ca="1" si="517"/>
        <v>-</v>
      </c>
      <c r="DO169" s="168" t="str">
        <f t="shared" ca="1" si="517"/>
        <v>-</v>
      </c>
      <c r="DP169" s="168" t="str">
        <f t="shared" ca="1" si="517"/>
        <v>-</v>
      </c>
      <c r="DQ169" s="168" t="str">
        <f t="shared" ca="1" si="517"/>
        <v>-</v>
      </c>
      <c r="DR169" s="168" t="str">
        <f t="shared" ca="1" si="517"/>
        <v>-</v>
      </c>
      <c r="DS169" s="168" t="str">
        <f t="shared" ca="1" si="517"/>
        <v>-</v>
      </c>
      <c r="DT169" s="168" t="str">
        <f t="shared" ca="1" si="517"/>
        <v>-</v>
      </c>
      <c r="DU169" s="168" t="str">
        <f t="shared" ca="1" si="517"/>
        <v>-</v>
      </c>
      <c r="DV169" s="168" t="str">
        <f t="shared" ca="1" si="517"/>
        <v>-</v>
      </c>
      <c r="DW169" s="168" t="str">
        <f t="shared" ca="1" si="517"/>
        <v>-</v>
      </c>
      <c r="DX169" s="10"/>
      <c r="DY169" s="168">
        <f t="shared" ca="1" si="517"/>
        <v>1</v>
      </c>
      <c r="DZ169" s="168" t="str">
        <f t="shared" ca="1" si="517"/>
        <v>-</v>
      </c>
      <c r="EA169" s="168" t="str">
        <f t="shared" ca="1" si="517"/>
        <v>-</v>
      </c>
      <c r="EB169" s="168" t="str">
        <f t="shared" ca="1" si="517"/>
        <v>-</v>
      </c>
      <c r="EC169" s="168" t="str">
        <f t="shared" ca="1" si="481"/>
        <v>-</v>
      </c>
      <c r="ED169" s="168" t="b">
        <f t="shared" ca="1" si="481"/>
        <v>0</v>
      </c>
      <c r="EE169" s="168" t="str">
        <f t="shared" ca="1" si="481"/>
        <v>-</v>
      </c>
      <c r="EF169" s="168">
        <f t="shared" ca="1" si="481"/>
        <v>0</v>
      </c>
      <c r="EG169" s="168" t="str">
        <f t="shared" ca="1" si="481"/>
        <v>-</v>
      </c>
      <c r="EH169" s="166" cm="1">
        <f t="array" aca="1" ref="EH169" ca="1">INDEX(i.rev,$K169,EH$15)</f>
        <v>1</v>
      </c>
      <c r="EI169" s="168">
        <f t="shared" ca="1" si="482"/>
        <v>0</v>
      </c>
      <c r="EJ169" s="168">
        <f t="shared" ca="1" si="482"/>
        <v>1</v>
      </c>
      <c r="EK169" s="168">
        <f t="shared" ca="1" si="482"/>
        <v>0</v>
      </c>
      <c r="EL169" s="168">
        <f t="shared" ca="1" si="482"/>
        <v>1</v>
      </c>
      <c r="EM169" s="168">
        <f t="shared" ca="1" si="482"/>
        <v>1</v>
      </c>
      <c r="EN169" s="168">
        <f t="shared" ca="1" si="482"/>
        <v>1</v>
      </c>
      <c r="EO169" s="168">
        <f t="shared" ca="1" si="482"/>
        <v>0</v>
      </c>
      <c r="EP169" s="168">
        <f t="shared" ca="1" si="482"/>
        <v>0</v>
      </c>
      <c r="EQ169" s="168">
        <f t="shared" ca="1" si="482"/>
        <v>0</v>
      </c>
      <c r="ER169" s="168">
        <f t="shared" ca="1" si="482"/>
        <v>0</v>
      </c>
      <c r="ES169" s="168">
        <f t="shared" ca="1" si="482"/>
        <v>0</v>
      </c>
      <c r="ET169" s="168">
        <f t="shared" ca="1" si="482"/>
        <v>0</v>
      </c>
      <c r="EU169" s="168">
        <f t="shared" ca="1" si="482"/>
        <v>0</v>
      </c>
      <c r="EV169" s="168">
        <f t="shared" ca="1" si="482"/>
        <v>0</v>
      </c>
      <c r="EW169" s="168">
        <f t="shared" ca="1" si="482"/>
        <v>0</v>
      </c>
      <c r="EX169" s="168">
        <f t="shared" ca="1" si="482"/>
        <v>0</v>
      </c>
      <c r="EY169" s="166" cm="1">
        <f t="array" aca="1" ref="EY169" ca="1">INDEX(i.rev,$K169,EY$15)</f>
        <v>0</v>
      </c>
      <c r="EZ169" s="168">
        <f t="shared" ca="1" si="483"/>
        <v>0</v>
      </c>
      <c r="FA169" s="166" cm="1">
        <f t="array" aca="1" ref="FA169" ca="1">INDEX(i.rev,$K169,FA$15)</f>
        <v>1</v>
      </c>
      <c r="FB169" s="168">
        <f t="shared" ca="1" si="484"/>
        <v>0</v>
      </c>
      <c r="FC169" s="168">
        <f t="shared" ca="1" si="484"/>
        <v>0</v>
      </c>
      <c r="FD169" s="168">
        <f t="shared" ca="1" si="484"/>
        <v>0</v>
      </c>
      <c r="FE169" s="168">
        <f t="shared" ca="1" si="484"/>
        <v>0</v>
      </c>
      <c r="FF169" s="168">
        <f t="shared" ca="1" si="484"/>
        <v>0</v>
      </c>
      <c r="FG169" s="168">
        <f t="shared" ca="1" si="484"/>
        <v>0</v>
      </c>
      <c r="FH169" s="168">
        <f t="shared" ca="1" si="484"/>
        <v>0</v>
      </c>
      <c r="FI169" s="10">
        <v>0.4</v>
      </c>
      <c r="FJ169" s="168" t="str">
        <f t="shared" ca="1" si="485"/>
        <v>-</v>
      </c>
      <c r="FK169" s="168" t="str">
        <f t="shared" ca="1" si="485"/>
        <v>-</v>
      </c>
      <c r="FL169" s="166" t="b">
        <f t="shared" ref="FL169:FL194" si="518">FM169&gt;0</f>
        <v>1</v>
      </c>
      <c r="FM169" s="192">
        <f t="shared" ref="FM169:FN176" si="519">$FM$158*FI160</f>
        <v>32</v>
      </c>
      <c r="FN169" s="192">
        <f t="shared" si="519"/>
        <v>40</v>
      </c>
      <c r="FO169" s="166" t="b">
        <f t="shared" ca="1" si="486"/>
        <v>0</v>
      </c>
      <c r="FP169" s="166" t="b">
        <f t="shared" ca="1" si="486"/>
        <v>0</v>
      </c>
      <c r="FQ169" s="166" t="b">
        <f t="shared" ca="1" si="486"/>
        <v>1</v>
      </c>
      <c r="FR169" s="168">
        <f t="shared" ca="1" si="484"/>
        <v>0</v>
      </c>
      <c r="FS169" s="166">
        <f t="shared" ca="1" si="487"/>
        <v>1</v>
      </c>
      <c r="FT169" s="166">
        <f t="shared" ca="1" si="487"/>
        <v>1</v>
      </c>
      <c r="FU169" s="168" t="str">
        <f t="shared" ca="1" si="484"/>
        <v>-</v>
      </c>
      <c r="FV169" s="168" t="str">
        <f t="shared" ca="1" si="484"/>
        <v>-</v>
      </c>
      <c r="FW169" s="168" t="str">
        <f t="shared" ca="1" si="484"/>
        <v>-</v>
      </c>
      <c r="FX169" s="168" t="str">
        <f t="shared" ca="1" si="484"/>
        <v>-</v>
      </c>
      <c r="FY169" s="168" t="str">
        <f t="shared" ca="1" si="484"/>
        <v>-</v>
      </c>
      <c r="FZ169" s="168" t="str">
        <f t="shared" ca="1" si="484"/>
        <v>-</v>
      </c>
      <c r="GA169" s="168" t="str">
        <f t="shared" ca="1" si="484"/>
        <v>-</v>
      </c>
      <c r="GB169" s="168" t="str">
        <f t="shared" ca="1" si="484"/>
        <v>-</v>
      </c>
      <c r="GC169" s="168" t="str">
        <f t="shared" ca="1" si="484"/>
        <v>-</v>
      </c>
      <c r="GD169" s="168" t="b">
        <f t="shared" ca="1" si="484"/>
        <v>1</v>
      </c>
      <c r="GE169" s="168" t="str">
        <f t="shared" ca="1" si="484"/>
        <v>-</v>
      </c>
      <c r="GF169" s="168" t="str">
        <f t="shared" ca="1" si="484"/>
        <v>-</v>
      </c>
      <c r="GG169" s="168" t="str">
        <f ca="1">OFFSET(GG$5,$B169,0)</f>
        <v>-</v>
      </c>
      <c r="GH169" s="168" t="str">
        <f t="shared" ca="1" si="488"/>
        <v>-</v>
      </c>
      <c r="GI169" s="168" t="str">
        <f ca="1">OFFSET(GI$5,$B169,0)</f>
        <v>-</v>
      </c>
      <c r="GJ169" s="168" t="str">
        <f t="shared" ca="1" si="489"/>
        <v>-</v>
      </c>
      <c r="GK169" s="168" t="str">
        <f t="shared" ca="1" si="489"/>
        <v>-</v>
      </c>
      <c r="GL169" s="168" t="str">
        <f t="shared" ca="1" si="489"/>
        <v>-</v>
      </c>
      <c r="GM169" s="168" t="str">
        <f t="shared" ca="1" si="489"/>
        <v>-</v>
      </c>
      <c r="GN169" s="168" t="str">
        <f t="shared" ca="1" si="489"/>
        <v>-</v>
      </c>
      <c r="GO169" s="168" t="str">
        <f t="shared" ca="1" si="489"/>
        <v>-</v>
      </c>
      <c r="GP169" s="168" t="str">
        <f t="shared" ca="1" si="489"/>
        <v>-</v>
      </c>
      <c r="GQ169" s="168" t="str">
        <f t="shared" ca="1" si="489"/>
        <v>-</v>
      </c>
      <c r="GR169" s="168" t="str">
        <f t="shared" ca="1" si="489"/>
        <v>-</v>
      </c>
      <c r="GS169" s="168">
        <f t="shared" ca="1" si="489"/>
        <v>500</v>
      </c>
      <c r="GT169" s="168">
        <f t="shared" ca="1" si="489"/>
        <v>500</v>
      </c>
      <c r="GU169" s="168" t="str">
        <f t="shared" ca="1" si="489"/>
        <v>-</v>
      </c>
      <c r="GV169" s="168" t="str">
        <f t="shared" ca="1" si="489"/>
        <v>-</v>
      </c>
      <c r="GW169" s="168" t="str">
        <f t="shared" ca="1" si="489"/>
        <v>-</v>
      </c>
      <c r="GX169" s="168" t="str">
        <f t="shared" ca="1" si="489"/>
        <v>-</v>
      </c>
      <c r="GY169" s="168" t="str">
        <f t="shared" ca="1" si="489"/>
        <v>-</v>
      </c>
      <c r="GZ169" s="168" t="str">
        <f t="shared" ca="1" si="516"/>
        <v>-</v>
      </c>
      <c r="HA169" s="168" t="str">
        <f t="shared" ca="1" si="516"/>
        <v>-</v>
      </c>
      <c r="HB169" s="168" t="str">
        <f t="shared" ca="1" si="516"/>
        <v>-</v>
      </c>
      <c r="HC169" s="168" t="str">
        <f t="shared" ca="1" si="516"/>
        <v>-</v>
      </c>
      <c r="HD169" s="168" t="str">
        <f t="shared" ca="1" si="516"/>
        <v>-</v>
      </c>
      <c r="HE169" s="168" t="str">
        <f t="shared" ca="1" si="516"/>
        <v>-</v>
      </c>
      <c r="HF169" s="168" t="str">
        <f t="shared" ca="1" si="516"/>
        <v>-</v>
      </c>
      <c r="HG169" s="168" t="str">
        <f t="shared" ca="1" si="516"/>
        <v>-</v>
      </c>
      <c r="HH169" s="168" t="str">
        <f t="shared" ca="1" si="516"/>
        <v>-</v>
      </c>
      <c r="HI169" s="168" t="str">
        <f t="shared" ca="1" si="516"/>
        <v>-</v>
      </c>
      <c r="HJ169" s="168" t="str">
        <f t="shared" ca="1" si="516"/>
        <v>-</v>
      </c>
      <c r="HK169" s="168" t="str">
        <f t="shared" ca="1" si="516"/>
        <v>-</v>
      </c>
      <c r="HL169" s="168" t="str">
        <f t="shared" ca="1" si="516"/>
        <v>-</v>
      </c>
      <c r="HM169" s="168" t="str">
        <f t="shared" ca="1" si="516"/>
        <v>-</v>
      </c>
      <c r="HN169" s="168" t="str">
        <f t="shared" ca="1" si="516"/>
        <v>-</v>
      </c>
      <c r="HO169" s="168" t="str">
        <f t="shared" ca="1" si="516"/>
        <v>-</v>
      </c>
      <c r="HP169" s="168" t="str">
        <f t="shared" ca="1" si="516"/>
        <v>-</v>
      </c>
      <c r="HQ169" s="168" t="str">
        <f t="shared" ca="1" si="516"/>
        <v>-</v>
      </c>
      <c r="HR169" s="168" t="str">
        <f t="shared" ca="1" si="516"/>
        <v>-</v>
      </c>
      <c r="HS169" s="168" t="str">
        <f t="shared" ca="1" si="516"/>
        <v>-</v>
      </c>
      <c r="HT169" s="168" t="str">
        <f t="shared" ca="1" si="516"/>
        <v>-</v>
      </c>
      <c r="HU169" s="168" t="str">
        <f t="shared" ca="1" si="516"/>
        <v>-</v>
      </c>
      <c r="HV169" s="168" t="str">
        <f t="shared" ca="1" si="516"/>
        <v>-</v>
      </c>
      <c r="HW169" s="168" t="str">
        <f t="shared" ca="1" si="516"/>
        <v>-</v>
      </c>
      <c r="HX169" s="168" t="str">
        <f t="shared" ca="1" si="516"/>
        <v>-</v>
      </c>
      <c r="HY169" s="168" t="str">
        <f t="shared" ca="1" si="516"/>
        <v>-</v>
      </c>
      <c r="HZ169" s="168" t="str">
        <f t="shared" ca="1" si="516"/>
        <v>-</v>
      </c>
      <c r="IA169" s="168" t="str">
        <f t="shared" ca="1" si="516"/>
        <v>-</v>
      </c>
      <c r="IB169" s="168" t="str">
        <f t="shared" ca="1" si="516"/>
        <v>-</v>
      </c>
      <c r="IC169" s="168" t="str">
        <f t="shared" ca="1" si="516"/>
        <v>-</v>
      </c>
      <c r="ID169" s="168" t="str">
        <f t="shared" ca="1" si="516"/>
        <v>-</v>
      </c>
      <c r="IE169" s="168" t="str">
        <f t="shared" ca="1" si="516"/>
        <v>-</v>
      </c>
      <c r="IF169" s="168" t="str">
        <f t="shared" ca="1" si="516"/>
        <v>-</v>
      </c>
      <c r="IG169" s="168" t="str">
        <f t="shared" ca="1" si="516"/>
        <v>-</v>
      </c>
      <c r="IH169" s="168" t="str">
        <f t="shared" ca="1" si="516"/>
        <v>-</v>
      </c>
      <c r="II169" s="168" t="str">
        <f t="shared" ca="1" si="516"/>
        <v>-</v>
      </c>
      <c r="IJ169" s="168" t="str">
        <f t="shared" ca="1" si="516"/>
        <v>-</v>
      </c>
      <c r="IK169" s="168" t="str">
        <f t="shared" ca="1" si="516"/>
        <v>-</v>
      </c>
      <c r="IL169" s="168" t="str">
        <f t="shared" ca="1" si="516"/>
        <v>-</v>
      </c>
      <c r="IM169" s="168" t="str">
        <f t="shared" ca="1" si="516"/>
        <v>-</v>
      </c>
      <c r="IN169" s="168" t="str">
        <f t="shared" ca="1" si="516"/>
        <v>-</v>
      </c>
      <c r="IO169" s="168" t="str">
        <f t="shared" ca="1" si="516"/>
        <v>-</v>
      </c>
      <c r="IP169" s="168" t="str">
        <f t="shared" ca="1" si="491"/>
        <v>-</v>
      </c>
      <c r="IQ169" s="168" t="str">
        <f t="shared" ca="1" si="491"/>
        <v>-</v>
      </c>
      <c r="IR169" s="168" t="str">
        <f t="shared" ca="1" si="491"/>
        <v>-</v>
      </c>
      <c r="IS169" s="168" t="str">
        <f t="shared" ca="1" si="491"/>
        <v>-</v>
      </c>
      <c r="IT169" s="168" t="str">
        <f t="shared" ca="1" si="491"/>
        <v>-</v>
      </c>
      <c r="IU169" s="168" t="str">
        <f t="shared" ca="1" si="491"/>
        <v>-</v>
      </c>
      <c r="IV169" s="168" t="str">
        <f t="shared" ca="1" si="491"/>
        <v>-</v>
      </c>
      <c r="IW169" s="168" t="str">
        <f t="shared" ca="1" si="491"/>
        <v>-</v>
      </c>
      <c r="IX169" s="168" t="str">
        <f t="shared" ca="1" si="491"/>
        <v>-</v>
      </c>
      <c r="IY169" s="168" t="str">
        <f t="shared" ca="1" si="491"/>
        <v>-</v>
      </c>
      <c r="IZ169" s="10"/>
      <c r="JA169" s="166">
        <f t="shared" ca="1" si="492"/>
        <v>4.4999999999999998E-2</v>
      </c>
      <c r="JB169" s="166">
        <f t="shared" ca="1" si="493"/>
        <v>4.4999999999999998E-2</v>
      </c>
      <c r="JC169" s="168">
        <f t="shared" ca="1" si="494"/>
        <v>1</v>
      </c>
      <c r="JD169" s="168">
        <f t="shared" ca="1" si="494"/>
        <v>0</v>
      </c>
      <c r="JE169" s="168">
        <f t="shared" ca="1" si="494"/>
        <v>1</v>
      </c>
      <c r="JF169" s="168">
        <f t="shared" ca="1" si="494"/>
        <v>1</v>
      </c>
      <c r="JG169" s="168">
        <f t="shared" ca="1" si="494"/>
        <v>0</v>
      </c>
      <c r="JH169" s="168">
        <f t="shared" ca="1" si="494"/>
        <v>70</v>
      </c>
      <c r="JI169" s="168">
        <f t="shared" ca="1" si="494"/>
        <v>50</v>
      </c>
      <c r="JJ169" s="168">
        <f t="shared" ca="1" si="494"/>
        <v>70</v>
      </c>
      <c r="JK169" s="168">
        <f t="shared" ca="1" si="494"/>
        <v>50</v>
      </c>
      <c r="JL169" s="166">
        <f t="shared" ca="1" si="495"/>
        <v>1</v>
      </c>
      <c r="JM169" s="166">
        <f t="shared" ca="1" si="496"/>
        <v>1</v>
      </c>
      <c r="JN169" s="166">
        <f t="shared" ca="1" si="497"/>
        <v>1</v>
      </c>
      <c r="JO169" s="166">
        <f t="shared" ca="1" si="498"/>
        <v>1</v>
      </c>
      <c r="JP169" s="166">
        <f t="shared" ca="1" si="498"/>
        <v>1</v>
      </c>
      <c r="JQ169" s="168">
        <f t="shared" ca="1" si="494"/>
        <v>1</v>
      </c>
      <c r="JR169" s="10"/>
      <c r="JS169" s="168">
        <f t="shared" ca="1" si="494"/>
        <v>1</v>
      </c>
      <c r="JT169" s="166">
        <f t="shared" ca="1" si="499"/>
        <v>1</v>
      </c>
      <c r="JU169" s="168">
        <f t="shared" ca="1" si="494"/>
        <v>1</v>
      </c>
      <c r="JV169" s="168">
        <f t="shared" ca="1" si="494"/>
        <v>1</v>
      </c>
      <c r="JW169" s="168">
        <f t="shared" ca="1" si="494"/>
        <v>1</v>
      </c>
      <c r="JX169" s="168">
        <f t="shared" ca="1" si="494"/>
        <v>1</v>
      </c>
      <c r="JY169" s="168">
        <f t="shared" ca="1" si="494"/>
        <v>1</v>
      </c>
      <c r="JZ169" s="168">
        <f t="shared" ca="1" si="494"/>
        <v>1</v>
      </c>
      <c r="KA169" s="166">
        <f t="shared" ca="1" si="500"/>
        <v>1</v>
      </c>
      <c r="KB169" s="166">
        <f t="shared" ca="1" si="501"/>
        <v>1</v>
      </c>
      <c r="KC169" s="166">
        <f t="shared" ca="1" si="502"/>
        <v>1</v>
      </c>
      <c r="KD169" s="166" t="str">
        <f t="shared" ca="1" si="503"/>
        <v>-</v>
      </c>
      <c r="KE169" s="166" t="str">
        <f t="shared" ca="1" si="504"/>
        <v>-</v>
      </c>
      <c r="KF169" s="166" t="str">
        <f t="shared" ca="1" si="505"/>
        <v>-</v>
      </c>
      <c r="KG169" s="166" t="b">
        <f t="shared" ca="1" si="506"/>
        <v>0</v>
      </c>
      <c r="KH169" s="168">
        <f t="shared" ca="1" si="494"/>
        <v>0</v>
      </c>
      <c r="KI169" s="27">
        <v>0</v>
      </c>
    </row>
    <row r="170" spans="1:295" s="148" customFormat="1" outlineLevel="1">
      <c r="A170" s="126">
        <f t="shared" si="13"/>
        <v>165</v>
      </c>
      <c r="B170" s="126">
        <f t="shared" ref="B170:B175" si="520">$A$18</f>
        <v>13</v>
      </c>
      <c r="C170" s="148">
        <v>1000</v>
      </c>
      <c r="D170" s="148" t="s">
        <v>884</v>
      </c>
      <c r="E170" s="148" t="b">
        <v>0</v>
      </c>
      <c r="F170" s="148" t="b">
        <v>0</v>
      </c>
      <c r="G170" s="148" t="b">
        <f t="shared" si="507"/>
        <v>0</v>
      </c>
      <c r="H170" s="144">
        <f t="shared" ca="1" si="508"/>
        <v>3</v>
      </c>
      <c r="I170" s="144">
        <f t="shared" ca="1" si="508"/>
        <v>1</v>
      </c>
      <c r="J170" s="144">
        <f t="shared" ca="1" si="508"/>
        <v>1</v>
      </c>
      <c r="K170" s="144">
        <f t="shared" ca="1" si="508"/>
        <v>1</v>
      </c>
      <c r="L170" s="144">
        <f t="shared" ca="1" si="508"/>
        <v>1</v>
      </c>
      <c r="M170" s="144">
        <f t="shared" ca="1" si="508"/>
        <v>1</v>
      </c>
      <c r="N170" s="144">
        <f t="shared" ca="1" si="508"/>
        <v>1</v>
      </c>
      <c r="O170" s="144">
        <f t="shared" ca="1" si="508"/>
        <v>1</v>
      </c>
      <c r="P170" s="144">
        <f t="shared" ca="1" si="508"/>
        <v>1</v>
      </c>
      <c r="Q170" s="144">
        <f t="shared" ca="1" si="508"/>
        <v>1</v>
      </c>
      <c r="R170" s="144">
        <f t="shared" ca="1" si="508"/>
        <v>2</v>
      </c>
      <c r="S170" s="144">
        <f t="shared" ca="1" si="508"/>
        <v>1</v>
      </c>
      <c r="T170" s="144">
        <f t="shared" ca="1" si="508"/>
        <v>1</v>
      </c>
      <c r="U170" s="144">
        <f t="shared" ca="1" si="508"/>
        <v>1</v>
      </c>
      <c r="V170" s="144">
        <f t="shared" ca="1" si="508"/>
        <v>1</v>
      </c>
      <c r="W170" s="144">
        <f t="shared" ca="1" si="508"/>
        <v>1</v>
      </c>
      <c r="X170" s="144">
        <f t="shared" ca="1" si="508"/>
        <v>1</v>
      </c>
      <c r="Y170" s="144">
        <f t="shared" ca="1" si="508"/>
        <v>1</v>
      </c>
      <c r="AA170" s="162" t="str" cm="1">
        <f t="array" aca="1" ref="AA170" ca="1">TEXT(LEFT(OFFSET(AA170,-1,0),5)+1,"00000")&amp;MID(OFFSET(AA170,-1,0),6,FIND(" ",OFFSET(AA170,-1,0),7)-5)
&amp;FM170
&amp;INDEX(DataMaster!$B$10:$B$12,$I170)         &amp;IF($J170=1,""," Risk"&amp;INDEX(i.risk_aversion,$J170,1))    &amp;IF($K170=1,""," REV"&amp; INDEX(DataMaster!$B$54:$B$58,$K170))              &amp; IF($L170=1,""," Minroe"&amp;INDEX(minroe,$L170))              &amp;  IF($M170=1,""," Overdraw"&amp;INDEX(overdraw,$M170))
&amp; IF($N170=1,""," Mach"&amp;INDEX(i.mach_option,$N170))
&amp; IF($O170=1,""," Interest"&amp;INDEX(i.interest_rate,$O170))            &amp; IF($P170=1,""," Opp cost"&amp;INDEX(i.opp_cost_capital,$P170))           &amp; IF($Q170=1,""," Casual_ub"&amp;INDEX(i.casual_ub,$Q170))           &amp; IF($R170=1,""," Cropgraze"&amp;INDEX(i.cropgraze_inc,$R170))
&amp; IF($S170=1,""," Yield"&amp;INDEX(i.all_rot_yield,$S170))          &amp; IF($T170=1,""," Pasture"&amp;INDEX(i.pasture_prod,$T170))          &amp; IF($U170=1,""," Scan"&amp;INDEX(i.scan,$U170))
&amp; IF($JL170=1,""," WP"&amp;TEXT($JL170*100,"000p"))                &amp; IF($JM170=1,""," MP"&amp;TEXT($JM170*100,"000p"))                      &amp; IF($JN170=1,""," GP"&amp;TEXT($JN170*100,"000p"))          &amp; IF($JO170=1,""," Can"&amp;TEXT($JO170*100,"000p"))
&amp; " (F"&amp;3+IFERROR(1*$CH170,0)+IFERROR(1*$CI170,0)&amp;3-IFERROR(1*NOT($CK170),0)&amp;"N"&amp;$CP170&amp;$CQ170&amp;")"</f>
        <v>00002 Presentation_SR36SE 28SE CropgrazeFALSE (F33N11)</v>
      </c>
      <c r="AB170" s="10" t="str">
        <f ca="1">IF(COUNTIF(AA$5:AA170,AA170)=1,"-","Dup")</f>
        <v>-</v>
      </c>
      <c r="AC170" s="10"/>
      <c r="AD170" s="168" t="str">
        <f t="shared" ca="1" si="472"/>
        <v>-</v>
      </c>
      <c r="AE170" s="167" t="b">
        <v>1</v>
      </c>
      <c r="AF170" s="167" t="b">
        <v>1</v>
      </c>
      <c r="AG170" s="168" t="str">
        <f t="shared" ca="1" si="472"/>
        <v>-</v>
      </c>
      <c r="AH170" s="168" t="str">
        <f t="shared" ca="1" si="472"/>
        <v>-</v>
      </c>
      <c r="AI170" s="168" t="b">
        <f t="shared" ca="1" si="472"/>
        <v>1</v>
      </c>
      <c r="AJ170" s="10"/>
      <c r="AK170" s="166" t="b">
        <f t="shared" ca="1" si="473"/>
        <v>1</v>
      </c>
      <c r="AL170" s="166" t="str">
        <f t="shared" ca="1" si="473"/>
        <v>-</v>
      </c>
      <c r="AM170" s="166" t="str">
        <f t="shared" ca="1" si="473"/>
        <v>-</v>
      </c>
      <c r="AN170" s="166" t="str">
        <f t="shared" ca="1" si="473"/>
        <v>-</v>
      </c>
      <c r="AO170" s="166" t="b">
        <f t="shared" ca="1" si="473"/>
        <v>0</v>
      </c>
      <c r="AP170" s="166" t="b">
        <f t="shared" ca="1" si="473"/>
        <v>0</v>
      </c>
      <c r="AQ170" s="166">
        <f t="shared" ca="1" si="474"/>
        <v>0</v>
      </c>
      <c r="AR170" s="166" t="b">
        <f t="shared" ca="1" si="475"/>
        <v>0</v>
      </c>
      <c r="AS170" s="166" t="b">
        <f t="shared" ca="1" si="475"/>
        <v>0</v>
      </c>
      <c r="AT170" s="166" t="str">
        <f t="shared" ca="1" si="475"/>
        <v>-</v>
      </c>
      <c r="AU170" s="166" t="str">
        <f t="shared" ca="1" si="475"/>
        <v>-</v>
      </c>
      <c r="AV170" s="166" t="str">
        <f t="shared" ca="1" si="475"/>
        <v>-</v>
      </c>
      <c r="AW170" s="10"/>
      <c r="AX170" s="166" t="b">
        <f t="shared" ca="1" si="476"/>
        <v>1</v>
      </c>
      <c r="AY170" s="168" t="b">
        <f t="shared" ca="1" si="477"/>
        <v>1</v>
      </c>
      <c r="AZ170" s="168" t="b">
        <f t="shared" ca="1" si="477"/>
        <v>1</v>
      </c>
      <c r="BA170" s="167">
        <f t="shared" ca="1" si="478"/>
        <v>3108</v>
      </c>
      <c r="BB170" s="168" t="str">
        <f t="shared" ca="1" si="479"/>
        <v>-</v>
      </c>
      <c r="BC170" s="168" t="str">
        <f t="shared" ca="1" si="479"/>
        <v>-</v>
      </c>
      <c r="BD170" s="168" t="str">
        <f t="shared" ca="1" si="479"/>
        <v>-</v>
      </c>
      <c r="BE170" s="168" t="str">
        <f t="shared" ca="1" si="479"/>
        <v>-</v>
      </c>
      <c r="BF170" s="168" t="str">
        <f t="shared" ca="1" si="479"/>
        <v>-</v>
      </c>
      <c r="BG170" s="168">
        <f t="shared" ca="1" si="479"/>
        <v>1</v>
      </c>
      <c r="BH170" s="168">
        <f t="shared" ca="1" si="479"/>
        <v>1</v>
      </c>
      <c r="BI170" s="168" t="str">
        <f t="shared" ca="1" si="479"/>
        <v>-</v>
      </c>
      <c r="BJ170" s="168" t="str">
        <f t="shared" ca="1" si="479"/>
        <v>-</v>
      </c>
      <c r="BK170" s="10"/>
      <c r="BL170" s="168" t="str">
        <f t="shared" ca="1" si="479"/>
        <v>-</v>
      </c>
      <c r="BM170" s="168" t="str">
        <f t="shared" ca="1" si="479"/>
        <v>-</v>
      </c>
      <c r="BN170" s="168" t="str">
        <f t="shared" ca="1" si="479"/>
        <v>-</v>
      </c>
      <c r="BO170" s="168" t="str">
        <f t="shared" ca="1" si="479"/>
        <v>-</v>
      </c>
      <c r="BP170" s="168" t="str">
        <f t="shared" ca="1" si="479"/>
        <v>-</v>
      </c>
      <c r="BQ170" s="168" t="str">
        <f t="shared" ca="1" si="479"/>
        <v>-</v>
      </c>
      <c r="BR170" s="168" t="str">
        <f t="shared" ca="1" si="479"/>
        <v>-</v>
      </c>
      <c r="BS170" s="168" t="str">
        <f t="shared" ca="1" si="479"/>
        <v>-</v>
      </c>
      <c r="BT170" s="168" t="str">
        <f t="shared" ca="1" si="479"/>
        <v>-</v>
      </c>
      <c r="BU170" s="168" t="str">
        <f t="shared" ca="1" si="479"/>
        <v>-</v>
      </c>
      <c r="BV170" s="168" t="str">
        <f t="shared" ca="1" si="479"/>
        <v>-</v>
      </c>
      <c r="BW170" s="166" t="str" cm="1">
        <f t="array" aca="1" ref="BW170" ca="1">INDEX(i.rev,$K170,BW$15)</f>
        <v>-</v>
      </c>
      <c r="BX170" s="166" t="str" cm="1">
        <f t="array" aca="1" ref="BX170" ca="1">INDEX(i.rev,$K170,BX$15)</f>
        <v>-</v>
      </c>
      <c r="BY170" s="166" t="str" cm="1">
        <f t="array" aca="1" ref="BY170" ca="1">INDEX(i.rev,$K170,BY$15)</f>
        <v>-</v>
      </c>
      <c r="BZ170" s="166" t="str" cm="1">
        <f t="array" aca="1" ref="BZ170" ca="1">INDEX(i.rev,$K170,BZ$15)</f>
        <v>-</v>
      </c>
      <c r="CA170" s="166" t="str" cm="1">
        <f t="array" aca="1" ref="CA170" ca="1">INDEX(i.rev,$K170,CA$15)</f>
        <v>-</v>
      </c>
      <c r="CB170" s="166" t="str" cm="1">
        <f t="array" aca="1" ref="CB170" ca="1">INDEX(i.rev,$K170,CB$15)</f>
        <v>-</v>
      </c>
      <c r="CC170" s="166" t="str" cm="1">
        <f t="array" aca="1" ref="CC170" ca="1">INDEX(i.rev,$K170,CC$15)</f>
        <v>-</v>
      </c>
      <c r="CD170" s="166" t="str" cm="1">
        <f t="array" aca="1" ref="CD170" ca="1">INDEX(i.rev,$K170,CD$15)</f>
        <v>-</v>
      </c>
      <c r="CE170" s="166" t="str" cm="1">
        <f t="array" aca="1" ref="CE170" ca="1">INDEX(i.rev,$K170,CE$15)</f>
        <v>-</v>
      </c>
      <c r="CF170" s="166" t="str" cm="1">
        <f t="array" aca="1" ref="CF170" ca="1">INDEX(i.rev,$K170,CF$15)</f>
        <v>-</v>
      </c>
      <c r="CG170" s="10"/>
      <c r="CH170" s="168" t="str">
        <f t="shared" ca="1" si="517"/>
        <v>-</v>
      </c>
      <c r="CI170" s="168" t="str">
        <f t="shared" ca="1" si="517"/>
        <v>-</v>
      </c>
      <c r="CJ170" s="168" t="str">
        <f t="shared" ca="1" si="517"/>
        <v>-</v>
      </c>
      <c r="CK170" s="168" t="str">
        <f t="shared" ca="1" si="517"/>
        <v>-</v>
      </c>
      <c r="CL170" s="168" t="str">
        <f t="shared" ca="1" si="517"/>
        <v>-</v>
      </c>
      <c r="CM170" s="168" t="str">
        <f t="shared" ca="1" si="517"/>
        <v>-</v>
      </c>
      <c r="CN170" s="168" t="str">
        <f t="shared" ca="1" si="517"/>
        <v>-</v>
      </c>
      <c r="CO170" s="168" t="str">
        <f t="shared" ca="1" si="517"/>
        <v>-</v>
      </c>
      <c r="CP170" s="168">
        <f t="shared" ca="1" si="517"/>
        <v>1</v>
      </c>
      <c r="CQ170" s="168">
        <f t="shared" ca="1" si="517"/>
        <v>1</v>
      </c>
      <c r="CR170" s="168">
        <f t="shared" ca="1" si="517"/>
        <v>0</v>
      </c>
      <c r="CS170" s="168" t="str">
        <f t="shared" ca="1" si="517"/>
        <v>-</v>
      </c>
      <c r="CT170" s="168" t="str">
        <f t="shared" ca="1" si="517"/>
        <v>-</v>
      </c>
      <c r="CU170" s="168" t="str">
        <f t="shared" ca="1" si="517"/>
        <v>-</v>
      </c>
      <c r="CV170" s="168" t="str">
        <f t="shared" ca="1" si="517"/>
        <v>-</v>
      </c>
      <c r="CW170" s="168" t="str">
        <f t="shared" ca="1" si="517"/>
        <v>-</v>
      </c>
      <c r="CX170" s="168" t="str">
        <f t="shared" ca="1" si="517"/>
        <v>-</v>
      </c>
      <c r="CY170" s="168" t="str">
        <f t="shared" ca="1" si="517"/>
        <v>-</v>
      </c>
      <c r="CZ170" s="168">
        <f t="shared" ca="1" si="517"/>
        <v>0</v>
      </c>
      <c r="DA170" s="168" t="str">
        <f t="shared" ca="1" si="517"/>
        <v>-</v>
      </c>
      <c r="DB170" s="168" t="str">
        <f t="shared" ca="1" si="517"/>
        <v>-</v>
      </c>
      <c r="DC170" s="168" t="str">
        <f t="shared" ca="1" si="517"/>
        <v>-</v>
      </c>
      <c r="DD170" s="168" t="str">
        <f t="shared" ca="1" si="517"/>
        <v>-</v>
      </c>
      <c r="DE170" s="168" t="str">
        <f t="shared" ca="1" si="517"/>
        <v>-</v>
      </c>
      <c r="DF170" s="168">
        <f t="shared" ca="1" si="517"/>
        <v>0</v>
      </c>
      <c r="DG170" s="168">
        <f t="shared" ca="1" si="517"/>
        <v>0</v>
      </c>
      <c r="DH170" s="168">
        <f t="shared" ca="1" si="517"/>
        <v>0</v>
      </c>
      <c r="DI170" s="168">
        <f t="shared" ca="1" si="517"/>
        <v>0</v>
      </c>
      <c r="DJ170" s="168">
        <f t="shared" ca="1" si="517"/>
        <v>0</v>
      </c>
      <c r="DK170" s="168">
        <f t="shared" ca="1" si="517"/>
        <v>0</v>
      </c>
      <c r="DL170" s="168">
        <f t="shared" ca="1" si="517"/>
        <v>0</v>
      </c>
      <c r="DM170" s="168" t="str">
        <f t="shared" ca="1" si="517"/>
        <v>-</v>
      </c>
      <c r="DN170" s="168" t="str">
        <f t="shared" ca="1" si="517"/>
        <v>-</v>
      </c>
      <c r="DO170" s="168" t="str">
        <f t="shared" ca="1" si="517"/>
        <v>-</v>
      </c>
      <c r="DP170" s="168" t="str">
        <f t="shared" ca="1" si="517"/>
        <v>-</v>
      </c>
      <c r="DQ170" s="168" t="str">
        <f t="shared" ca="1" si="517"/>
        <v>-</v>
      </c>
      <c r="DR170" s="168" t="str">
        <f t="shared" ca="1" si="517"/>
        <v>-</v>
      </c>
      <c r="DS170" s="168" t="str">
        <f t="shared" ca="1" si="517"/>
        <v>-</v>
      </c>
      <c r="DT170" s="168" t="str">
        <f t="shared" ca="1" si="517"/>
        <v>-</v>
      </c>
      <c r="DU170" s="168" t="str">
        <f t="shared" ca="1" si="517"/>
        <v>-</v>
      </c>
      <c r="DV170" s="168" t="str">
        <f t="shared" ca="1" si="517"/>
        <v>-</v>
      </c>
      <c r="DW170" s="168" t="str">
        <f t="shared" ca="1" si="517"/>
        <v>-</v>
      </c>
      <c r="DX170" s="10"/>
      <c r="DY170" s="168">
        <f t="shared" ca="1" si="517"/>
        <v>1</v>
      </c>
      <c r="DZ170" s="168" t="str">
        <f t="shared" ca="1" si="517"/>
        <v>-</v>
      </c>
      <c r="EA170" s="168" t="str">
        <f t="shared" ca="1" si="517"/>
        <v>-</v>
      </c>
      <c r="EB170" s="168" t="str">
        <f t="shared" ca="1" si="517"/>
        <v>-</v>
      </c>
      <c r="EC170" s="168" t="str">
        <f t="shared" ca="1" si="481"/>
        <v>-</v>
      </c>
      <c r="ED170" s="168" t="b">
        <f t="shared" ca="1" si="481"/>
        <v>0</v>
      </c>
      <c r="EE170" s="168" t="str">
        <f t="shared" ca="1" si="481"/>
        <v>-</v>
      </c>
      <c r="EF170" s="168">
        <f t="shared" ca="1" si="481"/>
        <v>0</v>
      </c>
      <c r="EG170" s="168" t="str">
        <f t="shared" ca="1" si="481"/>
        <v>-</v>
      </c>
      <c r="EH170" s="166" cm="1">
        <f t="array" aca="1" ref="EH170" ca="1">INDEX(i.rev,$K170,EH$15)</f>
        <v>1</v>
      </c>
      <c r="EI170" s="168">
        <f t="shared" ca="1" si="482"/>
        <v>0</v>
      </c>
      <c r="EJ170" s="168">
        <f t="shared" ca="1" si="482"/>
        <v>1</v>
      </c>
      <c r="EK170" s="168">
        <f t="shared" ca="1" si="482"/>
        <v>0</v>
      </c>
      <c r="EL170" s="168">
        <f t="shared" ca="1" si="482"/>
        <v>1</v>
      </c>
      <c r="EM170" s="168">
        <f t="shared" ca="1" si="482"/>
        <v>1</v>
      </c>
      <c r="EN170" s="168">
        <f t="shared" ca="1" si="482"/>
        <v>1</v>
      </c>
      <c r="EO170" s="168">
        <f t="shared" ca="1" si="482"/>
        <v>0</v>
      </c>
      <c r="EP170" s="168">
        <f t="shared" ca="1" si="482"/>
        <v>0</v>
      </c>
      <c r="EQ170" s="168">
        <f t="shared" ca="1" si="482"/>
        <v>0</v>
      </c>
      <c r="ER170" s="168">
        <f t="shared" ca="1" si="482"/>
        <v>0</v>
      </c>
      <c r="ES170" s="168">
        <f t="shared" ca="1" si="482"/>
        <v>0</v>
      </c>
      <c r="ET170" s="168">
        <f t="shared" ca="1" si="482"/>
        <v>0</v>
      </c>
      <c r="EU170" s="168">
        <f t="shared" ca="1" si="482"/>
        <v>0</v>
      </c>
      <c r="EV170" s="168">
        <f t="shared" ca="1" si="482"/>
        <v>0</v>
      </c>
      <c r="EW170" s="168">
        <f t="shared" ca="1" si="482"/>
        <v>0</v>
      </c>
      <c r="EX170" s="168">
        <f t="shared" ca="1" si="482"/>
        <v>0</v>
      </c>
      <c r="EY170" s="166" cm="1">
        <f t="array" aca="1" ref="EY170" ca="1">INDEX(i.rev,$K170,EY$15)</f>
        <v>0</v>
      </c>
      <c r="EZ170" s="168">
        <f t="shared" ca="1" si="483"/>
        <v>0</v>
      </c>
      <c r="FA170" s="166" cm="1">
        <f t="array" aca="1" ref="FA170" ca="1">INDEX(i.rev,$K170,FA$15)</f>
        <v>1</v>
      </c>
      <c r="FB170" s="168">
        <f t="shared" ca="1" si="484"/>
        <v>0</v>
      </c>
      <c r="FC170" s="168">
        <f t="shared" ca="1" si="484"/>
        <v>0</v>
      </c>
      <c r="FD170" s="168">
        <f t="shared" ca="1" si="484"/>
        <v>0</v>
      </c>
      <c r="FE170" s="168">
        <f t="shared" ca="1" si="484"/>
        <v>0</v>
      </c>
      <c r="FF170" s="168">
        <f t="shared" ca="1" si="484"/>
        <v>0</v>
      </c>
      <c r="FG170" s="168">
        <f t="shared" ca="1" si="484"/>
        <v>0</v>
      </c>
      <c r="FH170" s="168">
        <f t="shared" ref="FH170:GG170" ca="1" si="521">OFFSET(FH$5,$B170,0)</f>
        <v>0</v>
      </c>
      <c r="FI170" s="10">
        <v>0.4</v>
      </c>
      <c r="FJ170" s="168" t="str">
        <f t="shared" ca="1" si="485"/>
        <v>-</v>
      </c>
      <c r="FK170" s="168" t="str">
        <f t="shared" ca="1" si="485"/>
        <v>-</v>
      </c>
      <c r="FL170" s="166" t="b">
        <f t="shared" si="518"/>
        <v>1</v>
      </c>
      <c r="FM170" s="192">
        <f t="shared" si="519"/>
        <v>28</v>
      </c>
      <c r="FN170" s="192">
        <f t="shared" si="519"/>
        <v>40</v>
      </c>
      <c r="FO170" s="166" t="b">
        <f t="shared" ca="1" si="486"/>
        <v>0</v>
      </c>
      <c r="FP170" s="166" t="b">
        <f t="shared" ca="1" si="486"/>
        <v>0</v>
      </c>
      <c r="FQ170" s="166" t="b">
        <f t="shared" ca="1" si="486"/>
        <v>1</v>
      </c>
      <c r="FR170" s="168">
        <f t="shared" ca="1" si="521"/>
        <v>0</v>
      </c>
      <c r="FS170" s="166">
        <f t="shared" ca="1" si="487"/>
        <v>1</v>
      </c>
      <c r="FT170" s="166">
        <f t="shared" ca="1" si="487"/>
        <v>1</v>
      </c>
      <c r="FU170" s="168" t="str">
        <f t="shared" ca="1" si="521"/>
        <v>-</v>
      </c>
      <c r="FV170" s="168" t="str">
        <f t="shared" ca="1" si="521"/>
        <v>-</v>
      </c>
      <c r="FW170" s="168" t="str">
        <f t="shared" ca="1" si="521"/>
        <v>-</v>
      </c>
      <c r="FX170" s="168" t="str">
        <f t="shared" ca="1" si="521"/>
        <v>-</v>
      </c>
      <c r="FY170" s="168" t="str">
        <f t="shared" ca="1" si="521"/>
        <v>-</v>
      </c>
      <c r="FZ170" s="168" t="str">
        <f t="shared" ca="1" si="521"/>
        <v>-</v>
      </c>
      <c r="GA170" s="168" t="str">
        <f t="shared" ca="1" si="521"/>
        <v>-</v>
      </c>
      <c r="GB170" s="168" t="str">
        <f t="shared" ca="1" si="521"/>
        <v>-</v>
      </c>
      <c r="GC170" s="168" t="str">
        <f t="shared" ca="1" si="521"/>
        <v>-</v>
      </c>
      <c r="GD170" s="168" t="b">
        <f t="shared" ca="1" si="521"/>
        <v>1</v>
      </c>
      <c r="GE170" s="168" t="str">
        <f t="shared" ca="1" si="521"/>
        <v>-</v>
      </c>
      <c r="GF170" s="168" t="str">
        <f t="shared" ca="1" si="521"/>
        <v>-</v>
      </c>
      <c r="GG170" s="168" t="str">
        <f t="shared" ca="1" si="521"/>
        <v>-</v>
      </c>
      <c r="GH170" s="168" t="str">
        <f t="shared" ca="1" si="488"/>
        <v>-</v>
      </c>
      <c r="GI170" s="168" t="str">
        <f t="shared" ca="1" si="488"/>
        <v>-</v>
      </c>
      <c r="GJ170" s="168" t="str">
        <f t="shared" ca="1" si="489"/>
        <v>-</v>
      </c>
      <c r="GK170" s="168" t="str">
        <f t="shared" ca="1" si="489"/>
        <v>-</v>
      </c>
      <c r="GL170" s="168" t="str">
        <f t="shared" ca="1" si="489"/>
        <v>-</v>
      </c>
      <c r="GM170" s="168" t="str">
        <f t="shared" ca="1" si="489"/>
        <v>-</v>
      </c>
      <c r="GN170" s="168" t="str">
        <f t="shared" ca="1" si="489"/>
        <v>-</v>
      </c>
      <c r="GO170" s="168" t="str">
        <f t="shared" ca="1" si="489"/>
        <v>-</v>
      </c>
      <c r="GP170" s="168" t="str">
        <f t="shared" ca="1" si="489"/>
        <v>-</v>
      </c>
      <c r="GQ170" s="168" t="str">
        <f t="shared" ca="1" si="489"/>
        <v>-</v>
      </c>
      <c r="GR170" s="168" t="str">
        <f t="shared" ca="1" si="489"/>
        <v>-</v>
      </c>
      <c r="GS170" s="168">
        <f t="shared" ca="1" si="489"/>
        <v>500</v>
      </c>
      <c r="GT170" s="168">
        <f t="shared" ca="1" si="489"/>
        <v>500</v>
      </c>
      <c r="GU170" s="168" t="str">
        <f t="shared" ca="1" si="489"/>
        <v>-</v>
      </c>
      <c r="GV170" s="168" t="str">
        <f t="shared" ca="1" si="489"/>
        <v>-</v>
      </c>
      <c r="GW170" s="168" t="str">
        <f t="shared" ca="1" si="489"/>
        <v>-</v>
      </c>
      <c r="GX170" s="168" t="str">
        <f t="shared" ca="1" si="489"/>
        <v>-</v>
      </c>
      <c r="GY170" s="168" t="str">
        <f t="shared" ca="1" si="489"/>
        <v>-</v>
      </c>
      <c r="GZ170" s="168" t="str">
        <f t="shared" ca="1" si="516"/>
        <v>-</v>
      </c>
      <c r="HA170" s="168" t="str">
        <f t="shared" ca="1" si="516"/>
        <v>-</v>
      </c>
      <c r="HB170" s="168" t="str">
        <f t="shared" ca="1" si="516"/>
        <v>-</v>
      </c>
      <c r="HC170" s="168" t="str">
        <f t="shared" ca="1" si="516"/>
        <v>-</v>
      </c>
      <c r="HD170" s="168" t="str">
        <f t="shared" ca="1" si="516"/>
        <v>-</v>
      </c>
      <c r="HE170" s="168" t="str">
        <f t="shared" ca="1" si="516"/>
        <v>-</v>
      </c>
      <c r="HF170" s="168" t="str">
        <f t="shared" ca="1" si="516"/>
        <v>-</v>
      </c>
      <c r="HG170" s="168" t="str">
        <f t="shared" ca="1" si="516"/>
        <v>-</v>
      </c>
      <c r="HH170" s="168" t="str">
        <f t="shared" ca="1" si="516"/>
        <v>-</v>
      </c>
      <c r="HI170" s="168" t="str">
        <f t="shared" ca="1" si="516"/>
        <v>-</v>
      </c>
      <c r="HJ170" s="168" t="str">
        <f t="shared" ca="1" si="516"/>
        <v>-</v>
      </c>
      <c r="HK170" s="168" t="str">
        <f t="shared" ca="1" si="516"/>
        <v>-</v>
      </c>
      <c r="HL170" s="168" t="str">
        <f t="shared" ca="1" si="516"/>
        <v>-</v>
      </c>
      <c r="HM170" s="168" t="str">
        <f t="shared" ca="1" si="516"/>
        <v>-</v>
      </c>
      <c r="HN170" s="168" t="str">
        <f t="shared" ca="1" si="516"/>
        <v>-</v>
      </c>
      <c r="HO170" s="168" t="str">
        <f t="shared" ca="1" si="516"/>
        <v>-</v>
      </c>
      <c r="HP170" s="168" t="str">
        <f t="shared" ca="1" si="516"/>
        <v>-</v>
      </c>
      <c r="HQ170" s="168" t="str">
        <f t="shared" ca="1" si="516"/>
        <v>-</v>
      </c>
      <c r="HR170" s="168" t="str">
        <f t="shared" ca="1" si="516"/>
        <v>-</v>
      </c>
      <c r="HS170" s="168" t="str">
        <f t="shared" ca="1" si="516"/>
        <v>-</v>
      </c>
      <c r="HT170" s="168" t="str">
        <f t="shared" ca="1" si="516"/>
        <v>-</v>
      </c>
      <c r="HU170" s="168" t="str">
        <f t="shared" ca="1" si="516"/>
        <v>-</v>
      </c>
      <c r="HV170" s="168" t="str">
        <f t="shared" ca="1" si="516"/>
        <v>-</v>
      </c>
      <c r="HW170" s="168" t="str">
        <f t="shared" ca="1" si="516"/>
        <v>-</v>
      </c>
      <c r="HX170" s="168" t="str">
        <f t="shared" ca="1" si="516"/>
        <v>-</v>
      </c>
      <c r="HY170" s="168" t="str">
        <f t="shared" ca="1" si="516"/>
        <v>-</v>
      </c>
      <c r="HZ170" s="168" t="str">
        <f t="shared" ca="1" si="516"/>
        <v>-</v>
      </c>
      <c r="IA170" s="168" t="str">
        <f t="shared" ca="1" si="516"/>
        <v>-</v>
      </c>
      <c r="IB170" s="168" t="str">
        <f t="shared" ca="1" si="516"/>
        <v>-</v>
      </c>
      <c r="IC170" s="168" t="str">
        <f t="shared" ca="1" si="516"/>
        <v>-</v>
      </c>
      <c r="ID170" s="168" t="str">
        <f t="shared" ca="1" si="516"/>
        <v>-</v>
      </c>
      <c r="IE170" s="168" t="str">
        <f t="shared" ca="1" si="516"/>
        <v>-</v>
      </c>
      <c r="IF170" s="168" t="str">
        <f t="shared" ca="1" si="516"/>
        <v>-</v>
      </c>
      <c r="IG170" s="168" t="str">
        <f t="shared" ca="1" si="516"/>
        <v>-</v>
      </c>
      <c r="IH170" s="168" t="str">
        <f t="shared" ca="1" si="516"/>
        <v>-</v>
      </c>
      <c r="II170" s="168" t="str">
        <f t="shared" ca="1" si="516"/>
        <v>-</v>
      </c>
      <c r="IJ170" s="168" t="str">
        <f t="shared" ca="1" si="516"/>
        <v>-</v>
      </c>
      <c r="IK170" s="168" t="str">
        <f t="shared" ca="1" si="516"/>
        <v>-</v>
      </c>
      <c r="IL170" s="168" t="str">
        <f t="shared" ca="1" si="516"/>
        <v>-</v>
      </c>
      <c r="IM170" s="168" t="str">
        <f t="shared" ca="1" si="516"/>
        <v>-</v>
      </c>
      <c r="IN170" s="168" t="str">
        <f t="shared" ca="1" si="516"/>
        <v>-</v>
      </c>
      <c r="IO170" s="168" t="str">
        <f t="shared" ca="1" si="516"/>
        <v>-</v>
      </c>
      <c r="IP170" s="168" t="str">
        <f t="shared" ca="1" si="491"/>
        <v>-</v>
      </c>
      <c r="IQ170" s="168" t="str">
        <f t="shared" ca="1" si="491"/>
        <v>-</v>
      </c>
      <c r="IR170" s="168" t="str">
        <f t="shared" ca="1" si="491"/>
        <v>-</v>
      </c>
      <c r="IS170" s="168" t="str">
        <f t="shared" ca="1" si="491"/>
        <v>-</v>
      </c>
      <c r="IT170" s="168" t="str">
        <f t="shared" ca="1" si="491"/>
        <v>-</v>
      </c>
      <c r="IU170" s="168" t="str">
        <f t="shared" ca="1" si="491"/>
        <v>-</v>
      </c>
      <c r="IV170" s="168" t="str">
        <f t="shared" ca="1" si="491"/>
        <v>-</v>
      </c>
      <c r="IW170" s="168" t="str">
        <f t="shared" ca="1" si="491"/>
        <v>-</v>
      </c>
      <c r="IX170" s="168" t="str">
        <f t="shared" ca="1" si="491"/>
        <v>-</v>
      </c>
      <c r="IY170" s="168" t="str">
        <f t="shared" ca="1" si="491"/>
        <v>-</v>
      </c>
      <c r="IZ170" s="10"/>
      <c r="JA170" s="166">
        <f t="shared" ca="1" si="492"/>
        <v>4.4999999999999998E-2</v>
      </c>
      <c r="JB170" s="166">
        <f t="shared" ca="1" si="493"/>
        <v>4.4999999999999998E-2</v>
      </c>
      <c r="JC170" s="168">
        <f t="shared" ca="1" si="494"/>
        <v>1</v>
      </c>
      <c r="JD170" s="168">
        <f t="shared" ca="1" si="494"/>
        <v>0</v>
      </c>
      <c r="JE170" s="168">
        <f t="shared" ca="1" si="494"/>
        <v>1</v>
      </c>
      <c r="JF170" s="168">
        <f t="shared" ca="1" si="494"/>
        <v>1</v>
      </c>
      <c r="JG170" s="168">
        <f t="shared" ca="1" si="494"/>
        <v>0</v>
      </c>
      <c r="JH170" s="168">
        <f t="shared" ca="1" si="494"/>
        <v>70</v>
      </c>
      <c r="JI170" s="168">
        <f t="shared" ca="1" si="494"/>
        <v>50</v>
      </c>
      <c r="JJ170" s="168">
        <f t="shared" ca="1" si="494"/>
        <v>70</v>
      </c>
      <c r="JK170" s="168">
        <f t="shared" ca="1" si="494"/>
        <v>50</v>
      </c>
      <c r="JL170" s="166">
        <f t="shared" ca="1" si="495"/>
        <v>1</v>
      </c>
      <c r="JM170" s="166">
        <f t="shared" ca="1" si="496"/>
        <v>1</v>
      </c>
      <c r="JN170" s="166">
        <f t="shared" ca="1" si="497"/>
        <v>1</v>
      </c>
      <c r="JO170" s="166">
        <f t="shared" ca="1" si="498"/>
        <v>1</v>
      </c>
      <c r="JP170" s="166">
        <f t="shared" ca="1" si="498"/>
        <v>1</v>
      </c>
      <c r="JQ170" s="168">
        <f t="shared" ca="1" si="494"/>
        <v>1</v>
      </c>
      <c r="JR170" s="10"/>
      <c r="JS170" s="168">
        <f t="shared" ca="1" si="494"/>
        <v>1</v>
      </c>
      <c r="JT170" s="166">
        <f t="shared" ca="1" si="499"/>
        <v>1</v>
      </c>
      <c r="JU170" s="168">
        <f t="shared" ca="1" si="494"/>
        <v>1</v>
      </c>
      <c r="JV170" s="168">
        <f t="shared" ca="1" si="494"/>
        <v>1</v>
      </c>
      <c r="JW170" s="168">
        <f t="shared" ca="1" si="494"/>
        <v>1</v>
      </c>
      <c r="JX170" s="168">
        <f t="shared" ca="1" si="494"/>
        <v>1</v>
      </c>
      <c r="JY170" s="168">
        <f t="shared" ca="1" si="494"/>
        <v>1</v>
      </c>
      <c r="JZ170" s="168">
        <f t="shared" ca="1" si="494"/>
        <v>1</v>
      </c>
      <c r="KA170" s="166">
        <f t="shared" ca="1" si="500"/>
        <v>1</v>
      </c>
      <c r="KB170" s="166">
        <f t="shared" ca="1" si="501"/>
        <v>1</v>
      </c>
      <c r="KC170" s="166">
        <f t="shared" ca="1" si="502"/>
        <v>1</v>
      </c>
      <c r="KD170" s="166" t="str">
        <f t="shared" ca="1" si="503"/>
        <v>-</v>
      </c>
      <c r="KE170" s="166" t="str">
        <f t="shared" ca="1" si="504"/>
        <v>-</v>
      </c>
      <c r="KF170" s="166" t="str">
        <f t="shared" ca="1" si="505"/>
        <v>-</v>
      </c>
      <c r="KG170" s="166" t="b">
        <f t="shared" ca="1" si="506"/>
        <v>0</v>
      </c>
      <c r="KH170" s="168">
        <f t="shared" ca="1" si="494"/>
        <v>0</v>
      </c>
      <c r="KI170" s="27">
        <v>0</v>
      </c>
    </row>
    <row r="171" spans="1:295" s="148" customFormat="1" outlineLevel="1">
      <c r="A171" s="126">
        <f t="shared" si="13"/>
        <v>166</v>
      </c>
      <c r="B171" s="126">
        <f t="shared" si="520"/>
        <v>13</v>
      </c>
      <c r="C171" s="148">
        <v>1000</v>
      </c>
      <c r="D171" s="148" t="s">
        <v>884</v>
      </c>
      <c r="E171" s="148" t="b">
        <v>0</v>
      </c>
      <c r="F171" s="148" t="b">
        <v>0</v>
      </c>
      <c r="G171" s="148" t="b">
        <f t="shared" si="507"/>
        <v>0</v>
      </c>
      <c r="H171" s="144">
        <f t="shared" ca="1" si="508"/>
        <v>3</v>
      </c>
      <c r="I171" s="144">
        <f t="shared" ca="1" si="508"/>
        <v>1</v>
      </c>
      <c r="J171" s="144">
        <f t="shared" ca="1" si="508"/>
        <v>1</v>
      </c>
      <c r="K171" s="144">
        <f t="shared" ca="1" si="508"/>
        <v>1</v>
      </c>
      <c r="L171" s="144">
        <f t="shared" ca="1" si="508"/>
        <v>1</v>
      </c>
      <c r="M171" s="144">
        <f t="shared" ca="1" si="508"/>
        <v>1</v>
      </c>
      <c r="N171" s="144">
        <f t="shared" ca="1" si="508"/>
        <v>1</v>
      </c>
      <c r="O171" s="144">
        <f t="shared" ca="1" si="508"/>
        <v>1</v>
      </c>
      <c r="P171" s="144">
        <f t="shared" ca="1" si="508"/>
        <v>1</v>
      </c>
      <c r="Q171" s="144">
        <f t="shared" ca="1" si="508"/>
        <v>1</v>
      </c>
      <c r="R171" s="144">
        <f t="shared" ca="1" si="508"/>
        <v>2</v>
      </c>
      <c r="S171" s="144">
        <f t="shared" ca="1" si="508"/>
        <v>1</v>
      </c>
      <c r="T171" s="144">
        <f t="shared" ca="1" si="508"/>
        <v>1</v>
      </c>
      <c r="U171" s="144">
        <f t="shared" ca="1" si="508"/>
        <v>1</v>
      </c>
      <c r="V171" s="144">
        <f t="shared" ca="1" si="508"/>
        <v>1</v>
      </c>
      <c r="W171" s="144">
        <f t="shared" ca="1" si="508"/>
        <v>1</v>
      </c>
      <c r="X171" s="144">
        <f t="shared" ca="1" si="508"/>
        <v>1</v>
      </c>
      <c r="Y171" s="144">
        <f t="shared" ca="1" si="508"/>
        <v>1</v>
      </c>
      <c r="AA171" s="162" t="str" cm="1">
        <f t="array" aca="1" ref="AA171" ca="1">TEXT(LEFT(OFFSET(AA171,-1,0),5)+1,"00000")&amp;MID(OFFSET(AA171,-1,0),6,FIND(" ",OFFSET(AA171,-1,0),7)-5)
&amp;FM171
&amp;INDEX(DataMaster!$B$10:$B$12,$I171)         &amp;IF($J171=1,""," Risk"&amp;INDEX(i.risk_aversion,$J171,1))    &amp;IF($K171=1,""," REV"&amp; INDEX(DataMaster!$B$54:$B$58,$K171))              &amp; IF($L171=1,""," Minroe"&amp;INDEX(minroe,$L171))              &amp;  IF($M171=1,""," Overdraw"&amp;INDEX(overdraw,$M171))
&amp; IF($N171=1,""," Mach"&amp;INDEX(i.mach_option,$N171))
&amp; IF($O171=1,""," Interest"&amp;INDEX(i.interest_rate,$O171))            &amp; IF($P171=1,""," Opp cost"&amp;INDEX(i.opp_cost_capital,$P171))           &amp; IF($Q171=1,""," Casual_ub"&amp;INDEX(i.casual_ub,$Q171))           &amp; IF($R171=1,""," Cropgraze"&amp;INDEX(i.cropgraze_inc,$R171))
&amp; IF($S171=1,""," Yield"&amp;INDEX(i.all_rot_yield,$S171))          &amp; IF($T171=1,""," Pasture"&amp;INDEX(i.pasture_prod,$T171))          &amp; IF($U171=1,""," Scan"&amp;INDEX(i.scan,$U171))
&amp; IF($JL171=1,""," WP"&amp;TEXT($JL171*100,"000p"))                &amp; IF($JM171=1,""," MP"&amp;TEXT($JM171*100,"000p"))                      &amp; IF($JN171=1,""," GP"&amp;TEXT($JN171*100,"000p"))          &amp; IF($JO171=1,""," Can"&amp;TEXT($JO171*100,"000p"))
&amp; " (F"&amp;3+IFERROR(1*$CH171,0)+IFERROR(1*$CI171,0)&amp;3-IFERROR(1*NOT($CK171),0)&amp;"N"&amp;$CP171&amp;$CQ171&amp;")"</f>
        <v>00003 Presentation_SR36SE 24SE CropgrazeFALSE (F33N11)</v>
      </c>
      <c r="AB171" s="10" t="str">
        <f ca="1">IF(COUNTIF(AA$5:AA171,AA171)=1,"-","Dup")</f>
        <v>-</v>
      </c>
      <c r="AC171" s="10"/>
      <c r="AD171" s="168" t="str">
        <f t="shared" ca="1" si="472"/>
        <v>-</v>
      </c>
      <c r="AE171" s="167" t="b">
        <v>1</v>
      </c>
      <c r="AF171" s="167" t="b">
        <v>1</v>
      </c>
      <c r="AG171" s="168" t="str">
        <f t="shared" ca="1" si="472"/>
        <v>-</v>
      </c>
      <c r="AH171" s="168" t="str">
        <f t="shared" ca="1" si="472"/>
        <v>-</v>
      </c>
      <c r="AI171" s="168" t="b">
        <f t="shared" ca="1" si="472"/>
        <v>1</v>
      </c>
      <c r="AJ171" s="10"/>
      <c r="AK171" s="166" t="b">
        <f t="shared" ca="1" si="473"/>
        <v>1</v>
      </c>
      <c r="AL171" s="166" t="str">
        <f t="shared" ca="1" si="473"/>
        <v>-</v>
      </c>
      <c r="AM171" s="166" t="str">
        <f t="shared" ca="1" si="473"/>
        <v>-</v>
      </c>
      <c r="AN171" s="166" t="str">
        <f t="shared" ca="1" si="473"/>
        <v>-</v>
      </c>
      <c r="AO171" s="166" t="b">
        <f t="shared" ca="1" si="473"/>
        <v>0</v>
      </c>
      <c r="AP171" s="166" t="b">
        <f t="shared" ca="1" si="473"/>
        <v>0</v>
      </c>
      <c r="AQ171" s="166">
        <f t="shared" ca="1" si="474"/>
        <v>0</v>
      </c>
      <c r="AR171" s="166" t="b">
        <f t="shared" ca="1" si="475"/>
        <v>0</v>
      </c>
      <c r="AS171" s="166" t="b">
        <f t="shared" ca="1" si="475"/>
        <v>0</v>
      </c>
      <c r="AT171" s="166" t="str">
        <f t="shared" ca="1" si="475"/>
        <v>-</v>
      </c>
      <c r="AU171" s="166" t="str">
        <f t="shared" ca="1" si="475"/>
        <v>-</v>
      </c>
      <c r="AV171" s="166" t="str">
        <f t="shared" ca="1" si="475"/>
        <v>-</v>
      </c>
      <c r="AW171" s="10"/>
      <c r="AX171" s="166" t="b">
        <f t="shared" ca="1" si="476"/>
        <v>1</v>
      </c>
      <c r="AY171" s="168" t="b">
        <f t="shared" ca="1" si="477"/>
        <v>1</v>
      </c>
      <c r="AZ171" s="168" t="b">
        <f t="shared" ca="1" si="477"/>
        <v>1</v>
      </c>
      <c r="BA171" s="167">
        <f t="shared" ca="1" si="478"/>
        <v>3108</v>
      </c>
      <c r="BB171" s="168" t="str">
        <f t="shared" ca="1" si="479"/>
        <v>-</v>
      </c>
      <c r="BC171" s="168" t="str">
        <f t="shared" ca="1" si="479"/>
        <v>-</v>
      </c>
      <c r="BD171" s="168" t="str">
        <f t="shared" ca="1" si="479"/>
        <v>-</v>
      </c>
      <c r="BE171" s="168" t="str">
        <f t="shared" ca="1" si="479"/>
        <v>-</v>
      </c>
      <c r="BF171" s="168" t="str">
        <f t="shared" ca="1" si="479"/>
        <v>-</v>
      </c>
      <c r="BG171" s="168">
        <f t="shared" ca="1" si="479"/>
        <v>1</v>
      </c>
      <c r="BH171" s="168">
        <f t="shared" ca="1" si="479"/>
        <v>1</v>
      </c>
      <c r="BI171" s="168" t="str">
        <f t="shared" ca="1" si="479"/>
        <v>-</v>
      </c>
      <c r="BJ171" s="168" t="str">
        <f t="shared" ca="1" si="479"/>
        <v>-</v>
      </c>
      <c r="BK171" s="10"/>
      <c r="BL171" s="168" t="str">
        <f t="shared" ca="1" si="479"/>
        <v>-</v>
      </c>
      <c r="BM171" s="168" t="str">
        <f t="shared" ca="1" si="479"/>
        <v>-</v>
      </c>
      <c r="BN171" s="168" t="str">
        <f t="shared" ca="1" si="479"/>
        <v>-</v>
      </c>
      <c r="BO171" s="168" t="str">
        <f t="shared" ca="1" si="479"/>
        <v>-</v>
      </c>
      <c r="BP171" s="168" t="str">
        <f t="shared" ca="1" si="479"/>
        <v>-</v>
      </c>
      <c r="BQ171" s="168" t="str">
        <f t="shared" ca="1" si="479"/>
        <v>-</v>
      </c>
      <c r="BR171" s="168" t="str">
        <f t="shared" ref="BR171:BV171" ca="1" si="522">OFFSET(BR$5,$B171,0)</f>
        <v>-</v>
      </c>
      <c r="BS171" s="168" t="str">
        <f t="shared" ca="1" si="522"/>
        <v>-</v>
      </c>
      <c r="BT171" s="168" t="str">
        <f t="shared" ca="1" si="522"/>
        <v>-</v>
      </c>
      <c r="BU171" s="168" t="str">
        <f t="shared" ca="1" si="522"/>
        <v>-</v>
      </c>
      <c r="BV171" s="168" t="str">
        <f t="shared" ca="1" si="522"/>
        <v>-</v>
      </c>
      <c r="BW171" s="166" t="str" cm="1">
        <f t="array" aca="1" ref="BW171" ca="1">INDEX(i.rev,$K171,BW$15)</f>
        <v>-</v>
      </c>
      <c r="BX171" s="166" t="str" cm="1">
        <f t="array" aca="1" ref="BX171" ca="1">INDEX(i.rev,$K171,BX$15)</f>
        <v>-</v>
      </c>
      <c r="BY171" s="166" t="str" cm="1">
        <f t="array" aca="1" ref="BY171" ca="1">INDEX(i.rev,$K171,BY$15)</f>
        <v>-</v>
      </c>
      <c r="BZ171" s="166" t="str" cm="1">
        <f t="array" aca="1" ref="BZ171" ca="1">INDEX(i.rev,$K171,BZ$15)</f>
        <v>-</v>
      </c>
      <c r="CA171" s="166" t="str" cm="1">
        <f t="array" aca="1" ref="CA171" ca="1">INDEX(i.rev,$K171,CA$15)</f>
        <v>-</v>
      </c>
      <c r="CB171" s="166" t="str" cm="1">
        <f t="array" aca="1" ref="CB171" ca="1">INDEX(i.rev,$K171,CB$15)</f>
        <v>-</v>
      </c>
      <c r="CC171" s="166" t="str" cm="1">
        <f t="array" aca="1" ref="CC171" ca="1">INDEX(i.rev,$K171,CC$15)</f>
        <v>-</v>
      </c>
      <c r="CD171" s="166" t="str" cm="1">
        <f t="array" aca="1" ref="CD171" ca="1">INDEX(i.rev,$K171,CD$15)</f>
        <v>-</v>
      </c>
      <c r="CE171" s="166" t="str" cm="1">
        <f t="array" aca="1" ref="CE171" ca="1">INDEX(i.rev,$K171,CE$15)</f>
        <v>-</v>
      </c>
      <c r="CF171" s="166" t="str" cm="1">
        <f t="array" aca="1" ref="CF171" ca="1">INDEX(i.rev,$K171,CF$15)</f>
        <v>-</v>
      </c>
      <c r="CG171" s="10"/>
      <c r="CH171" s="168" t="str">
        <f t="shared" ca="1" si="517"/>
        <v>-</v>
      </c>
      <c r="CI171" s="168" t="str">
        <f t="shared" ca="1" si="517"/>
        <v>-</v>
      </c>
      <c r="CJ171" s="168" t="str">
        <f t="shared" ca="1" si="517"/>
        <v>-</v>
      </c>
      <c r="CK171" s="168" t="str">
        <f t="shared" ca="1" si="517"/>
        <v>-</v>
      </c>
      <c r="CL171" s="168" t="str">
        <f t="shared" ca="1" si="517"/>
        <v>-</v>
      </c>
      <c r="CM171" s="168" t="str">
        <f t="shared" ca="1" si="517"/>
        <v>-</v>
      </c>
      <c r="CN171" s="168" t="str">
        <f t="shared" ca="1" si="517"/>
        <v>-</v>
      </c>
      <c r="CO171" s="168" t="str">
        <f t="shared" ca="1" si="517"/>
        <v>-</v>
      </c>
      <c r="CP171" s="168">
        <f t="shared" ca="1" si="517"/>
        <v>1</v>
      </c>
      <c r="CQ171" s="168">
        <f t="shared" ca="1" si="517"/>
        <v>1</v>
      </c>
      <c r="CR171" s="168">
        <f t="shared" ca="1" si="517"/>
        <v>0</v>
      </c>
      <c r="CS171" s="168" t="str">
        <f t="shared" ca="1" si="517"/>
        <v>-</v>
      </c>
      <c r="CT171" s="168" t="str">
        <f t="shared" ca="1" si="517"/>
        <v>-</v>
      </c>
      <c r="CU171" s="168" t="str">
        <f t="shared" ca="1" si="517"/>
        <v>-</v>
      </c>
      <c r="CV171" s="168" t="str">
        <f t="shared" ca="1" si="517"/>
        <v>-</v>
      </c>
      <c r="CW171" s="168" t="str">
        <f t="shared" ca="1" si="517"/>
        <v>-</v>
      </c>
      <c r="CX171" s="168" t="str">
        <f t="shared" ca="1" si="517"/>
        <v>-</v>
      </c>
      <c r="CY171" s="168" t="str">
        <f t="shared" ca="1" si="517"/>
        <v>-</v>
      </c>
      <c r="CZ171" s="168">
        <f t="shared" ca="1" si="517"/>
        <v>0</v>
      </c>
      <c r="DA171" s="168" t="str">
        <f t="shared" ca="1" si="517"/>
        <v>-</v>
      </c>
      <c r="DB171" s="168" t="str">
        <f t="shared" ca="1" si="517"/>
        <v>-</v>
      </c>
      <c r="DC171" s="168" t="str">
        <f t="shared" ca="1" si="517"/>
        <v>-</v>
      </c>
      <c r="DD171" s="168" t="str">
        <f t="shared" ca="1" si="517"/>
        <v>-</v>
      </c>
      <c r="DE171" s="168" t="str">
        <f t="shared" ca="1" si="517"/>
        <v>-</v>
      </c>
      <c r="DF171" s="168">
        <f t="shared" ca="1" si="517"/>
        <v>0</v>
      </c>
      <c r="DG171" s="168">
        <f t="shared" ca="1" si="517"/>
        <v>0</v>
      </c>
      <c r="DH171" s="168">
        <f t="shared" ca="1" si="517"/>
        <v>0</v>
      </c>
      <c r="DI171" s="168">
        <f t="shared" ca="1" si="517"/>
        <v>0</v>
      </c>
      <c r="DJ171" s="168">
        <f t="shared" ca="1" si="517"/>
        <v>0</v>
      </c>
      <c r="DK171" s="168">
        <f t="shared" ca="1" si="517"/>
        <v>0</v>
      </c>
      <c r="DL171" s="168">
        <f t="shared" ca="1" si="517"/>
        <v>0</v>
      </c>
      <c r="DM171" s="168" t="str">
        <f t="shared" ca="1" si="517"/>
        <v>-</v>
      </c>
      <c r="DN171" s="168" t="str">
        <f t="shared" ca="1" si="517"/>
        <v>-</v>
      </c>
      <c r="DO171" s="168" t="str">
        <f t="shared" ca="1" si="517"/>
        <v>-</v>
      </c>
      <c r="DP171" s="168" t="str">
        <f t="shared" ca="1" si="517"/>
        <v>-</v>
      </c>
      <c r="DQ171" s="168" t="str">
        <f t="shared" ca="1" si="517"/>
        <v>-</v>
      </c>
      <c r="DR171" s="168" t="str">
        <f t="shared" ca="1" si="517"/>
        <v>-</v>
      </c>
      <c r="DS171" s="168" t="str">
        <f t="shared" ca="1" si="517"/>
        <v>-</v>
      </c>
      <c r="DT171" s="168" t="str">
        <f t="shared" ca="1" si="517"/>
        <v>-</v>
      </c>
      <c r="DU171" s="168" t="str">
        <f t="shared" ca="1" si="517"/>
        <v>-</v>
      </c>
      <c r="DV171" s="168" t="str">
        <f t="shared" ca="1" si="517"/>
        <v>-</v>
      </c>
      <c r="DW171" s="168" t="str">
        <f t="shared" ca="1" si="517"/>
        <v>-</v>
      </c>
      <c r="DX171" s="10"/>
      <c r="DY171" s="168">
        <f t="shared" ca="1" si="517"/>
        <v>1</v>
      </c>
      <c r="DZ171" s="168" t="str">
        <f t="shared" ca="1" si="517"/>
        <v>-</v>
      </c>
      <c r="EA171" s="168" t="str">
        <f t="shared" ca="1" si="517"/>
        <v>-</v>
      </c>
      <c r="EB171" s="168" t="str">
        <f t="shared" ca="1" si="517"/>
        <v>-</v>
      </c>
      <c r="EC171" s="168" t="str">
        <f t="shared" ca="1" si="481"/>
        <v>-</v>
      </c>
      <c r="ED171" s="168" t="b">
        <f t="shared" ca="1" si="481"/>
        <v>0</v>
      </c>
      <c r="EE171" s="168" t="str">
        <f t="shared" ca="1" si="481"/>
        <v>-</v>
      </c>
      <c r="EF171" s="168">
        <f t="shared" ca="1" si="481"/>
        <v>0</v>
      </c>
      <c r="EG171" s="168" t="str">
        <f t="shared" ca="1" si="481"/>
        <v>-</v>
      </c>
      <c r="EH171" s="166" cm="1">
        <f t="array" aca="1" ref="EH171" ca="1">INDEX(i.rev,$K171,EH$15)</f>
        <v>1</v>
      </c>
      <c r="EI171" s="168">
        <f t="shared" ca="1" si="482"/>
        <v>0</v>
      </c>
      <c r="EJ171" s="168">
        <f t="shared" ca="1" si="482"/>
        <v>1</v>
      </c>
      <c r="EK171" s="168">
        <f t="shared" ca="1" si="482"/>
        <v>0</v>
      </c>
      <c r="EL171" s="168">
        <f t="shared" ca="1" si="482"/>
        <v>1</v>
      </c>
      <c r="EM171" s="168">
        <f t="shared" ca="1" si="482"/>
        <v>1</v>
      </c>
      <c r="EN171" s="168">
        <f t="shared" ca="1" si="482"/>
        <v>1</v>
      </c>
      <c r="EO171" s="168">
        <f t="shared" ca="1" si="482"/>
        <v>0</v>
      </c>
      <c r="EP171" s="168">
        <f t="shared" ca="1" si="482"/>
        <v>0</v>
      </c>
      <c r="EQ171" s="168">
        <f t="shared" ca="1" si="482"/>
        <v>0</v>
      </c>
      <c r="ER171" s="168">
        <f t="shared" ca="1" si="482"/>
        <v>0</v>
      </c>
      <c r="ES171" s="168">
        <f t="shared" ca="1" si="482"/>
        <v>0</v>
      </c>
      <c r="ET171" s="168">
        <f t="shared" ca="1" si="482"/>
        <v>0</v>
      </c>
      <c r="EU171" s="168">
        <f t="shared" ca="1" si="482"/>
        <v>0</v>
      </c>
      <c r="EV171" s="168">
        <f t="shared" ca="1" si="482"/>
        <v>0</v>
      </c>
      <c r="EW171" s="168">
        <f t="shared" ca="1" si="482"/>
        <v>0</v>
      </c>
      <c r="EX171" s="168">
        <f t="shared" ca="1" si="482"/>
        <v>0</v>
      </c>
      <c r="EY171" s="166" cm="1">
        <f t="array" aca="1" ref="EY171" ca="1">INDEX(i.rev,$K171,EY$15)</f>
        <v>0</v>
      </c>
      <c r="EZ171" s="168">
        <f t="shared" ca="1" si="483"/>
        <v>0</v>
      </c>
      <c r="FA171" s="166" cm="1">
        <f t="array" aca="1" ref="FA171" ca="1">INDEX(i.rev,$K171,FA$15)</f>
        <v>1</v>
      </c>
      <c r="FB171" s="168">
        <f t="shared" ref="FB171:GG183" ca="1" si="523">OFFSET(FB$5,$B171,0)</f>
        <v>0</v>
      </c>
      <c r="FC171" s="168">
        <f t="shared" ca="1" si="523"/>
        <v>0</v>
      </c>
      <c r="FD171" s="168">
        <f t="shared" ca="1" si="523"/>
        <v>0</v>
      </c>
      <c r="FE171" s="168">
        <f t="shared" ca="1" si="523"/>
        <v>0</v>
      </c>
      <c r="FF171" s="168">
        <f t="shared" ca="1" si="523"/>
        <v>0</v>
      </c>
      <c r="FG171" s="168">
        <f t="shared" ca="1" si="523"/>
        <v>0</v>
      </c>
      <c r="FH171" s="168">
        <f t="shared" ca="1" si="523"/>
        <v>0</v>
      </c>
      <c r="FI171" s="10">
        <v>0.4</v>
      </c>
      <c r="FJ171" s="168" t="str">
        <f t="shared" ca="1" si="485"/>
        <v>-</v>
      </c>
      <c r="FK171" s="168" t="str">
        <f t="shared" ca="1" si="485"/>
        <v>-</v>
      </c>
      <c r="FL171" s="166" t="b">
        <f t="shared" si="518"/>
        <v>1</v>
      </c>
      <c r="FM171" s="192">
        <f t="shared" si="519"/>
        <v>24</v>
      </c>
      <c r="FN171" s="192">
        <f t="shared" si="519"/>
        <v>40</v>
      </c>
      <c r="FO171" s="166" t="b">
        <f t="shared" ca="1" si="486"/>
        <v>0</v>
      </c>
      <c r="FP171" s="166" t="b">
        <f t="shared" ca="1" si="486"/>
        <v>0</v>
      </c>
      <c r="FQ171" s="166" t="b">
        <f t="shared" ca="1" si="486"/>
        <v>1</v>
      </c>
      <c r="FR171" s="168">
        <f t="shared" ca="1" si="523"/>
        <v>0</v>
      </c>
      <c r="FS171" s="166">
        <f t="shared" ca="1" si="487"/>
        <v>1</v>
      </c>
      <c r="FT171" s="166">
        <f t="shared" ca="1" si="487"/>
        <v>1</v>
      </c>
      <c r="FU171" s="168" t="str">
        <f t="shared" ca="1" si="523"/>
        <v>-</v>
      </c>
      <c r="FV171" s="168" t="str">
        <f t="shared" ca="1" si="523"/>
        <v>-</v>
      </c>
      <c r="FW171" s="168" t="str">
        <f t="shared" ca="1" si="523"/>
        <v>-</v>
      </c>
      <c r="FX171" s="168" t="str">
        <f t="shared" ca="1" si="523"/>
        <v>-</v>
      </c>
      <c r="FY171" s="168" t="str">
        <f t="shared" ca="1" si="523"/>
        <v>-</v>
      </c>
      <c r="FZ171" s="168" t="str">
        <f t="shared" ca="1" si="523"/>
        <v>-</v>
      </c>
      <c r="GA171" s="168" t="str">
        <f t="shared" ca="1" si="523"/>
        <v>-</v>
      </c>
      <c r="GB171" s="168" t="str">
        <f t="shared" ca="1" si="523"/>
        <v>-</v>
      </c>
      <c r="GC171" s="168" t="str">
        <f t="shared" ca="1" si="523"/>
        <v>-</v>
      </c>
      <c r="GD171" s="168" t="b">
        <f t="shared" ca="1" si="523"/>
        <v>1</v>
      </c>
      <c r="GE171" s="168" t="str">
        <f t="shared" ca="1" si="523"/>
        <v>-</v>
      </c>
      <c r="GF171" s="168" t="str">
        <f t="shared" ca="1" si="523"/>
        <v>-</v>
      </c>
      <c r="GG171" s="168" t="str">
        <f t="shared" ca="1" si="523"/>
        <v>-</v>
      </c>
      <c r="GH171" s="168" t="str">
        <f t="shared" ca="1" si="488"/>
        <v>-</v>
      </c>
      <c r="GI171" s="168" t="str">
        <f t="shared" ca="1" si="488"/>
        <v>-</v>
      </c>
      <c r="GJ171" s="168" t="str">
        <f t="shared" ca="1" si="489"/>
        <v>-</v>
      </c>
      <c r="GK171" s="168" t="str">
        <f t="shared" ca="1" si="489"/>
        <v>-</v>
      </c>
      <c r="GL171" s="168" t="str">
        <f t="shared" ca="1" si="489"/>
        <v>-</v>
      </c>
      <c r="GM171" s="168" t="str">
        <f t="shared" ca="1" si="489"/>
        <v>-</v>
      </c>
      <c r="GN171" s="168" t="str">
        <f t="shared" ca="1" si="489"/>
        <v>-</v>
      </c>
      <c r="GO171" s="168" t="str">
        <f t="shared" ca="1" si="489"/>
        <v>-</v>
      </c>
      <c r="GP171" s="168" t="str">
        <f t="shared" ca="1" si="489"/>
        <v>-</v>
      </c>
      <c r="GQ171" s="168" t="str">
        <f t="shared" ca="1" si="489"/>
        <v>-</v>
      </c>
      <c r="GR171" s="168" t="str">
        <f t="shared" ca="1" si="489"/>
        <v>-</v>
      </c>
      <c r="GS171" s="168">
        <f t="shared" ca="1" si="489"/>
        <v>500</v>
      </c>
      <c r="GT171" s="168">
        <f t="shared" ca="1" si="489"/>
        <v>500</v>
      </c>
      <c r="GU171" s="168" t="str">
        <f t="shared" ca="1" si="489"/>
        <v>-</v>
      </c>
      <c r="GV171" s="168" t="str">
        <f t="shared" ca="1" si="489"/>
        <v>-</v>
      </c>
      <c r="GW171" s="168" t="str">
        <f t="shared" ca="1" si="489"/>
        <v>-</v>
      </c>
      <c r="GX171" s="168" t="str">
        <f t="shared" ca="1" si="489"/>
        <v>-</v>
      </c>
      <c r="GY171" s="168" t="str">
        <f t="shared" ca="1" si="489"/>
        <v>-</v>
      </c>
      <c r="GZ171" s="168" t="str">
        <f t="shared" ca="1" si="516"/>
        <v>-</v>
      </c>
      <c r="HA171" s="168" t="str">
        <f t="shared" ca="1" si="516"/>
        <v>-</v>
      </c>
      <c r="HB171" s="168" t="str">
        <f t="shared" ca="1" si="516"/>
        <v>-</v>
      </c>
      <c r="HC171" s="168" t="str">
        <f t="shared" ca="1" si="516"/>
        <v>-</v>
      </c>
      <c r="HD171" s="168" t="str">
        <f t="shared" ca="1" si="516"/>
        <v>-</v>
      </c>
      <c r="HE171" s="168" t="str">
        <f t="shared" ca="1" si="516"/>
        <v>-</v>
      </c>
      <c r="HF171" s="168" t="str">
        <f t="shared" ref="GZ171:IO173" ca="1" si="524">OFFSET(HF$5,$B171,0)</f>
        <v>-</v>
      </c>
      <c r="HG171" s="168" t="str">
        <f t="shared" ca="1" si="524"/>
        <v>-</v>
      </c>
      <c r="HH171" s="168" t="str">
        <f t="shared" ca="1" si="524"/>
        <v>-</v>
      </c>
      <c r="HI171" s="168" t="str">
        <f t="shared" ca="1" si="524"/>
        <v>-</v>
      </c>
      <c r="HJ171" s="168" t="str">
        <f t="shared" ca="1" si="524"/>
        <v>-</v>
      </c>
      <c r="HK171" s="168" t="str">
        <f t="shared" ca="1" si="524"/>
        <v>-</v>
      </c>
      <c r="HL171" s="168" t="str">
        <f t="shared" ca="1" si="524"/>
        <v>-</v>
      </c>
      <c r="HM171" s="168" t="str">
        <f t="shared" ca="1" si="524"/>
        <v>-</v>
      </c>
      <c r="HN171" s="168" t="str">
        <f t="shared" ca="1" si="524"/>
        <v>-</v>
      </c>
      <c r="HO171" s="168" t="str">
        <f t="shared" ca="1" si="524"/>
        <v>-</v>
      </c>
      <c r="HP171" s="168" t="str">
        <f t="shared" ca="1" si="524"/>
        <v>-</v>
      </c>
      <c r="HQ171" s="168" t="str">
        <f t="shared" ca="1" si="524"/>
        <v>-</v>
      </c>
      <c r="HR171" s="168" t="str">
        <f t="shared" ca="1" si="524"/>
        <v>-</v>
      </c>
      <c r="HS171" s="168" t="str">
        <f t="shared" ca="1" si="524"/>
        <v>-</v>
      </c>
      <c r="HT171" s="168" t="str">
        <f t="shared" ca="1" si="524"/>
        <v>-</v>
      </c>
      <c r="HU171" s="168" t="str">
        <f t="shared" ca="1" si="524"/>
        <v>-</v>
      </c>
      <c r="HV171" s="168" t="str">
        <f t="shared" ca="1" si="524"/>
        <v>-</v>
      </c>
      <c r="HW171" s="168" t="str">
        <f t="shared" ca="1" si="524"/>
        <v>-</v>
      </c>
      <c r="HX171" s="168" t="str">
        <f t="shared" ca="1" si="524"/>
        <v>-</v>
      </c>
      <c r="HY171" s="168" t="str">
        <f t="shared" ca="1" si="524"/>
        <v>-</v>
      </c>
      <c r="HZ171" s="168" t="str">
        <f t="shared" ca="1" si="524"/>
        <v>-</v>
      </c>
      <c r="IA171" s="168" t="str">
        <f t="shared" ca="1" si="524"/>
        <v>-</v>
      </c>
      <c r="IB171" s="168" t="str">
        <f t="shared" ca="1" si="524"/>
        <v>-</v>
      </c>
      <c r="IC171" s="168" t="str">
        <f t="shared" ca="1" si="524"/>
        <v>-</v>
      </c>
      <c r="ID171" s="168" t="str">
        <f t="shared" ca="1" si="524"/>
        <v>-</v>
      </c>
      <c r="IE171" s="168" t="str">
        <f t="shared" ca="1" si="524"/>
        <v>-</v>
      </c>
      <c r="IF171" s="168" t="str">
        <f t="shared" ca="1" si="524"/>
        <v>-</v>
      </c>
      <c r="IG171" s="168" t="str">
        <f t="shared" ca="1" si="524"/>
        <v>-</v>
      </c>
      <c r="IH171" s="168" t="str">
        <f t="shared" ca="1" si="524"/>
        <v>-</v>
      </c>
      <c r="II171" s="168" t="str">
        <f t="shared" ca="1" si="524"/>
        <v>-</v>
      </c>
      <c r="IJ171" s="168" t="str">
        <f t="shared" ca="1" si="524"/>
        <v>-</v>
      </c>
      <c r="IK171" s="168" t="str">
        <f t="shared" ca="1" si="524"/>
        <v>-</v>
      </c>
      <c r="IL171" s="168" t="str">
        <f t="shared" ca="1" si="524"/>
        <v>-</v>
      </c>
      <c r="IM171" s="168" t="str">
        <f t="shared" ca="1" si="524"/>
        <v>-</v>
      </c>
      <c r="IN171" s="168" t="str">
        <f t="shared" ca="1" si="524"/>
        <v>-</v>
      </c>
      <c r="IO171" s="168" t="str">
        <f t="shared" ca="1" si="524"/>
        <v>-</v>
      </c>
      <c r="IP171" s="168" t="str">
        <f t="shared" ca="1" si="491"/>
        <v>-</v>
      </c>
      <c r="IQ171" s="168" t="str">
        <f t="shared" ca="1" si="491"/>
        <v>-</v>
      </c>
      <c r="IR171" s="168" t="str">
        <f t="shared" ca="1" si="491"/>
        <v>-</v>
      </c>
      <c r="IS171" s="168" t="str">
        <f t="shared" ca="1" si="491"/>
        <v>-</v>
      </c>
      <c r="IT171" s="168" t="str">
        <f t="shared" ca="1" si="491"/>
        <v>-</v>
      </c>
      <c r="IU171" s="168" t="str">
        <f t="shared" ca="1" si="491"/>
        <v>-</v>
      </c>
      <c r="IV171" s="168" t="str">
        <f t="shared" ca="1" si="491"/>
        <v>-</v>
      </c>
      <c r="IW171" s="168" t="str">
        <f t="shared" ca="1" si="491"/>
        <v>-</v>
      </c>
      <c r="IX171" s="168" t="str">
        <f t="shared" ca="1" si="491"/>
        <v>-</v>
      </c>
      <c r="IY171" s="168" t="str">
        <f t="shared" ca="1" si="491"/>
        <v>-</v>
      </c>
      <c r="IZ171" s="10"/>
      <c r="JA171" s="166">
        <f t="shared" ca="1" si="492"/>
        <v>4.4999999999999998E-2</v>
      </c>
      <c r="JB171" s="166">
        <f t="shared" ca="1" si="493"/>
        <v>4.4999999999999998E-2</v>
      </c>
      <c r="JC171" s="168">
        <f t="shared" ca="1" si="494"/>
        <v>1</v>
      </c>
      <c r="JD171" s="168">
        <f t="shared" ca="1" si="494"/>
        <v>0</v>
      </c>
      <c r="JE171" s="168">
        <f t="shared" ca="1" si="494"/>
        <v>1</v>
      </c>
      <c r="JF171" s="168">
        <f t="shared" ca="1" si="494"/>
        <v>1</v>
      </c>
      <c r="JG171" s="168">
        <f t="shared" ca="1" si="494"/>
        <v>0</v>
      </c>
      <c r="JH171" s="168">
        <f t="shared" ca="1" si="494"/>
        <v>70</v>
      </c>
      <c r="JI171" s="168">
        <f t="shared" ca="1" si="494"/>
        <v>50</v>
      </c>
      <c r="JJ171" s="168">
        <f t="shared" ca="1" si="494"/>
        <v>70</v>
      </c>
      <c r="JK171" s="168">
        <f t="shared" ca="1" si="494"/>
        <v>50</v>
      </c>
      <c r="JL171" s="166">
        <f t="shared" ca="1" si="495"/>
        <v>1</v>
      </c>
      <c r="JM171" s="166">
        <f t="shared" ca="1" si="496"/>
        <v>1</v>
      </c>
      <c r="JN171" s="166">
        <f t="shared" ca="1" si="497"/>
        <v>1</v>
      </c>
      <c r="JO171" s="166">
        <f t="shared" ca="1" si="498"/>
        <v>1</v>
      </c>
      <c r="JP171" s="166">
        <f t="shared" ca="1" si="498"/>
        <v>1</v>
      </c>
      <c r="JQ171" s="168">
        <f t="shared" ca="1" si="494"/>
        <v>1</v>
      </c>
      <c r="JR171" s="10"/>
      <c r="JS171" s="168">
        <f t="shared" ca="1" si="494"/>
        <v>1</v>
      </c>
      <c r="JT171" s="166">
        <f t="shared" ca="1" si="499"/>
        <v>1</v>
      </c>
      <c r="JU171" s="168">
        <f t="shared" ca="1" si="494"/>
        <v>1</v>
      </c>
      <c r="JV171" s="168">
        <f t="shared" ca="1" si="494"/>
        <v>1</v>
      </c>
      <c r="JW171" s="168">
        <f t="shared" ca="1" si="494"/>
        <v>1</v>
      </c>
      <c r="JX171" s="168">
        <f t="shared" ca="1" si="494"/>
        <v>1</v>
      </c>
      <c r="JY171" s="168">
        <f t="shared" ca="1" si="494"/>
        <v>1</v>
      </c>
      <c r="JZ171" s="168">
        <f t="shared" ca="1" si="494"/>
        <v>1</v>
      </c>
      <c r="KA171" s="166">
        <f t="shared" ca="1" si="500"/>
        <v>1</v>
      </c>
      <c r="KB171" s="166">
        <f t="shared" ca="1" si="501"/>
        <v>1</v>
      </c>
      <c r="KC171" s="166">
        <f t="shared" ca="1" si="502"/>
        <v>1</v>
      </c>
      <c r="KD171" s="166" t="str">
        <f t="shared" ca="1" si="503"/>
        <v>-</v>
      </c>
      <c r="KE171" s="166" t="str">
        <f t="shared" ca="1" si="504"/>
        <v>-</v>
      </c>
      <c r="KF171" s="166" t="str">
        <f t="shared" ca="1" si="505"/>
        <v>-</v>
      </c>
      <c r="KG171" s="166" t="b">
        <f t="shared" ca="1" si="506"/>
        <v>0</v>
      </c>
      <c r="KH171" s="168">
        <f t="shared" ca="1" si="494"/>
        <v>0</v>
      </c>
      <c r="KI171" s="27">
        <v>0</v>
      </c>
    </row>
    <row r="172" spans="1:295" s="148" customFormat="1" outlineLevel="1">
      <c r="A172" s="126">
        <f t="shared" si="13"/>
        <v>167</v>
      </c>
      <c r="B172" s="126">
        <f t="shared" si="520"/>
        <v>13</v>
      </c>
      <c r="C172" s="148">
        <v>1000</v>
      </c>
      <c r="D172" s="148" t="s">
        <v>884</v>
      </c>
      <c r="E172" s="148" t="b">
        <v>0</v>
      </c>
      <c r="F172" s="148" t="b">
        <v>0</v>
      </c>
      <c r="G172" s="148" t="b">
        <f t="shared" si="507"/>
        <v>0</v>
      </c>
      <c r="H172" s="144">
        <f t="shared" ca="1" si="508"/>
        <v>3</v>
      </c>
      <c r="I172" s="144">
        <f t="shared" ca="1" si="508"/>
        <v>1</v>
      </c>
      <c r="J172" s="144">
        <f t="shared" ca="1" si="508"/>
        <v>1</v>
      </c>
      <c r="K172" s="144">
        <f t="shared" ca="1" si="508"/>
        <v>1</v>
      </c>
      <c r="L172" s="144">
        <f t="shared" ca="1" si="508"/>
        <v>1</v>
      </c>
      <c r="M172" s="144">
        <f t="shared" ca="1" si="508"/>
        <v>1</v>
      </c>
      <c r="N172" s="144">
        <f t="shared" ca="1" si="508"/>
        <v>1</v>
      </c>
      <c r="O172" s="144">
        <f t="shared" ca="1" si="508"/>
        <v>1</v>
      </c>
      <c r="P172" s="144">
        <f t="shared" ca="1" si="508"/>
        <v>1</v>
      </c>
      <c r="Q172" s="144">
        <f t="shared" ca="1" si="508"/>
        <v>1</v>
      </c>
      <c r="R172" s="144">
        <f t="shared" ca="1" si="508"/>
        <v>2</v>
      </c>
      <c r="S172" s="144">
        <f t="shared" ca="1" si="508"/>
        <v>1</v>
      </c>
      <c r="T172" s="144">
        <f t="shared" ca="1" si="508"/>
        <v>1</v>
      </c>
      <c r="U172" s="144">
        <f t="shared" ca="1" si="508"/>
        <v>1</v>
      </c>
      <c r="V172" s="144">
        <f t="shared" ca="1" si="508"/>
        <v>1</v>
      </c>
      <c r="W172" s="144">
        <f t="shared" ca="1" si="508"/>
        <v>1</v>
      </c>
      <c r="X172" s="144">
        <f t="shared" ca="1" si="508"/>
        <v>1</v>
      </c>
      <c r="Y172" s="144">
        <f t="shared" ca="1" si="508"/>
        <v>1</v>
      </c>
      <c r="AA172" s="162" t="str" cm="1">
        <f t="array" aca="1" ref="AA172" ca="1">TEXT(LEFT(OFFSET(AA172,-1,0),5)+1,"00000")&amp;MID(OFFSET(AA172,-1,0),6,FIND(" ",OFFSET(AA172,-1,0),7)-5)
&amp;FM172
&amp;INDEX(DataMaster!$B$10:$B$12,$I172)         &amp;IF($J172=1,""," Risk"&amp;INDEX(i.risk_aversion,$J172,1))    &amp;IF($K172=1,""," REV"&amp; INDEX(DataMaster!$B$54:$B$58,$K172))              &amp; IF($L172=1,""," Minroe"&amp;INDEX(minroe,$L172))              &amp;  IF($M172=1,""," Overdraw"&amp;INDEX(overdraw,$M172))
&amp; IF($N172=1,""," Mach"&amp;INDEX(i.mach_option,$N172))
&amp; IF($O172=1,""," Interest"&amp;INDEX(i.interest_rate,$O172))            &amp; IF($P172=1,""," Opp cost"&amp;INDEX(i.opp_cost_capital,$P172))           &amp; IF($Q172=1,""," Casual_ub"&amp;INDEX(i.casual_ub,$Q172))           &amp; IF($R172=1,""," Cropgraze"&amp;INDEX(i.cropgraze_inc,$R172))
&amp; IF($S172=1,""," Yield"&amp;INDEX(i.all_rot_yield,$S172))          &amp; IF($T172=1,""," Pasture"&amp;INDEX(i.pasture_prod,$T172))          &amp; IF($U172=1,""," Scan"&amp;INDEX(i.scan,$U172))
&amp; IF($JL172=1,""," WP"&amp;TEXT($JL172*100,"000p"))                &amp; IF($JM172=1,""," MP"&amp;TEXT($JM172*100,"000p"))                      &amp; IF($JN172=1,""," GP"&amp;TEXT($JN172*100,"000p"))          &amp; IF($JO172=1,""," Can"&amp;TEXT($JO172*100,"000p"))
&amp; " (F"&amp;3+IFERROR(1*$CH172,0)+IFERROR(1*$CI172,0)&amp;3-IFERROR(1*NOT($CK172),0)&amp;"N"&amp;$CP172&amp;$CQ172&amp;")"</f>
        <v>00004 Presentation_SR36SE 20SE CropgrazeFALSE (F33N11)</v>
      </c>
      <c r="AB172" s="10" t="str">
        <f ca="1">IF(COUNTIF(AA$5:AA172,AA172)=1,"-","Dup")</f>
        <v>-</v>
      </c>
      <c r="AC172" s="10"/>
      <c r="AD172" s="168" t="str">
        <f t="shared" ca="1" si="472"/>
        <v>-</v>
      </c>
      <c r="AE172" s="167" t="b">
        <v>1</v>
      </c>
      <c r="AF172" s="167" t="b">
        <v>1</v>
      </c>
      <c r="AG172" s="168" t="str">
        <f t="shared" ca="1" si="472"/>
        <v>-</v>
      </c>
      <c r="AH172" s="168" t="str">
        <f t="shared" ca="1" si="472"/>
        <v>-</v>
      </c>
      <c r="AI172" s="168" t="b">
        <f t="shared" ca="1" si="472"/>
        <v>1</v>
      </c>
      <c r="AJ172" s="10"/>
      <c r="AK172" s="166" t="b">
        <f t="shared" ca="1" si="473"/>
        <v>1</v>
      </c>
      <c r="AL172" s="166" t="str">
        <f t="shared" ca="1" si="473"/>
        <v>-</v>
      </c>
      <c r="AM172" s="166" t="str">
        <f t="shared" ca="1" si="473"/>
        <v>-</v>
      </c>
      <c r="AN172" s="166" t="str">
        <f t="shared" ca="1" si="473"/>
        <v>-</v>
      </c>
      <c r="AO172" s="166" t="b">
        <f t="shared" ca="1" si="473"/>
        <v>0</v>
      </c>
      <c r="AP172" s="166" t="b">
        <f t="shared" ca="1" si="473"/>
        <v>0</v>
      </c>
      <c r="AQ172" s="166">
        <f t="shared" ca="1" si="474"/>
        <v>0</v>
      </c>
      <c r="AR172" s="166" t="b">
        <f t="shared" ca="1" si="475"/>
        <v>0</v>
      </c>
      <c r="AS172" s="166" t="b">
        <f t="shared" ca="1" si="475"/>
        <v>0</v>
      </c>
      <c r="AT172" s="166" t="str">
        <f t="shared" ca="1" si="475"/>
        <v>-</v>
      </c>
      <c r="AU172" s="166" t="str">
        <f t="shared" ca="1" si="475"/>
        <v>-</v>
      </c>
      <c r="AV172" s="166" t="str">
        <f t="shared" ca="1" si="475"/>
        <v>-</v>
      </c>
      <c r="AW172" s="10"/>
      <c r="AX172" s="166" t="b">
        <f t="shared" ca="1" si="476"/>
        <v>1</v>
      </c>
      <c r="AY172" s="168" t="b">
        <f t="shared" ca="1" si="477"/>
        <v>1</v>
      </c>
      <c r="AZ172" s="168" t="b">
        <f t="shared" ca="1" si="477"/>
        <v>1</v>
      </c>
      <c r="BA172" s="167">
        <f t="shared" ca="1" si="478"/>
        <v>3108</v>
      </c>
      <c r="BB172" s="168" t="str">
        <f t="shared" ref="BB172:BV184" ca="1" si="525">OFFSET(BB$5,$B172,0)</f>
        <v>-</v>
      </c>
      <c r="BC172" s="168" t="str">
        <f t="shared" ca="1" si="525"/>
        <v>-</v>
      </c>
      <c r="BD172" s="168" t="str">
        <f t="shared" ca="1" si="525"/>
        <v>-</v>
      </c>
      <c r="BE172" s="168" t="str">
        <f t="shared" ca="1" si="525"/>
        <v>-</v>
      </c>
      <c r="BF172" s="168" t="str">
        <f t="shared" ca="1" si="525"/>
        <v>-</v>
      </c>
      <c r="BG172" s="168">
        <f t="shared" ca="1" si="525"/>
        <v>1</v>
      </c>
      <c r="BH172" s="168">
        <f t="shared" ca="1" si="525"/>
        <v>1</v>
      </c>
      <c r="BI172" s="168" t="str">
        <f t="shared" ca="1" si="525"/>
        <v>-</v>
      </c>
      <c r="BJ172" s="168" t="str">
        <f t="shared" ca="1" si="525"/>
        <v>-</v>
      </c>
      <c r="BK172" s="10"/>
      <c r="BL172" s="168" t="str">
        <f t="shared" ca="1" si="525"/>
        <v>-</v>
      </c>
      <c r="BM172" s="168" t="str">
        <f t="shared" ca="1" si="525"/>
        <v>-</v>
      </c>
      <c r="BN172" s="168" t="str">
        <f t="shared" ca="1" si="525"/>
        <v>-</v>
      </c>
      <c r="BO172" s="168" t="str">
        <f t="shared" ca="1" si="525"/>
        <v>-</v>
      </c>
      <c r="BP172" s="168" t="str">
        <f t="shared" ca="1" si="525"/>
        <v>-</v>
      </c>
      <c r="BQ172" s="168" t="str">
        <f t="shared" ca="1" si="525"/>
        <v>-</v>
      </c>
      <c r="BR172" s="168" t="str">
        <f t="shared" ca="1" si="525"/>
        <v>-</v>
      </c>
      <c r="BS172" s="168" t="str">
        <f t="shared" ca="1" si="525"/>
        <v>-</v>
      </c>
      <c r="BT172" s="168" t="str">
        <f t="shared" ca="1" si="525"/>
        <v>-</v>
      </c>
      <c r="BU172" s="168" t="str">
        <f t="shared" ca="1" si="525"/>
        <v>-</v>
      </c>
      <c r="BV172" s="168" t="str">
        <f t="shared" ca="1" si="525"/>
        <v>-</v>
      </c>
      <c r="BW172" s="166" t="str" cm="1">
        <f t="array" aca="1" ref="BW172" ca="1">INDEX(i.rev,$K172,BW$15)</f>
        <v>-</v>
      </c>
      <c r="BX172" s="166" t="str" cm="1">
        <f t="array" aca="1" ref="BX172" ca="1">INDEX(i.rev,$K172,BX$15)</f>
        <v>-</v>
      </c>
      <c r="BY172" s="166" t="str" cm="1">
        <f t="array" aca="1" ref="BY172" ca="1">INDEX(i.rev,$K172,BY$15)</f>
        <v>-</v>
      </c>
      <c r="BZ172" s="166" t="str" cm="1">
        <f t="array" aca="1" ref="BZ172" ca="1">INDEX(i.rev,$K172,BZ$15)</f>
        <v>-</v>
      </c>
      <c r="CA172" s="166" t="str" cm="1">
        <f t="array" aca="1" ref="CA172" ca="1">INDEX(i.rev,$K172,CA$15)</f>
        <v>-</v>
      </c>
      <c r="CB172" s="166" t="str" cm="1">
        <f t="array" aca="1" ref="CB172" ca="1">INDEX(i.rev,$K172,CB$15)</f>
        <v>-</v>
      </c>
      <c r="CC172" s="166" t="str" cm="1">
        <f t="array" aca="1" ref="CC172" ca="1">INDEX(i.rev,$K172,CC$15)</f>
        <v>-</v>
      </c>
      <c r="CD172" s="166" t="str" cm="1">
        <f t="array" aca="1" ref="CD172" ca="1">INDEX(i.rev,$K172,CD$15)</f>
        <v>-</v>
      </c>
      <c r="CE172" s="166" t="str" cm="1">
        <f t="array" aca="1" ref="CE172" ca="1">INDEX(i.rev,$K172,CE$15)</f>
        <v>-</v>
      </c>
      <c r="CF172" s="166" t="str" cm="1">
        <f t="array" aca="1" ref="CF172" ca="1">INDEX(i.rev,$K172,CF$15)</f>
        <v>-</v>
      </c>
      <c r="CG172" s="10"/>
      <c r="CH172" s="168" t="str">
        <f t="shared" ca="1" si="517"/>
        <v>-</v>
      </c>
      <c r="CI172" s="168" t="str">
        <f t="shared" ca="1" si="517"/>
        <v>-</v>
      </c>
      <c r="CJ172" s="168" t="str">
        <f t="shared" ca="1" si="517"/>
        <v>-</v>
      </c>
      <c r="CK172" s="168" t="str">
        <f t="shared" ca="1" si="517"/>
        <v>-</v>
      </c>
      <c r="CL172" s="168" t="str">
        <f t="shared" ca="1" si="517"/>
        <v>-</v>
      </c>
      <c r="CM172" s="168" t="str">
        <f t="shared" ca="1" si="517"/>
        <v>-</v>
      </c>
      <c r="CN172" s="168" t="str">
        <f t="shared" ca="1" si="517"/>
        <v>-</v>
      </c>
      <c r="CO172" s="168" t="str">
        <f t="shared" ca="1" si="517"/>
        <v>-</v>
      </c>
      <c r="CP172" s="168">
        <f t="shared" ca="1" si="517"/>
        <v>1</v>
      </c>
      <c r="CQ172" s="168">
        <f t="shared" ca="1" si="517"/>
        <v>1</v>
      </c>
      <c r="CR172" s="168">
        <f t="shared" ca="1" si="517"/>
        <v>0</v>
      </c>
      <c r="CS172" s="168" t="str">
        <f t="shared" ca="1" si="517"/>
        <v>-</v>
      </c>
      <c r="CT172" s="168" t="str">
        <f t="shared" ca="1" si="517"/>
        <v>-</v>
      </c>
      <c r="CU172" s="168" t="str">
        <f t="shared" ca="1" si="517"/>
        <v>-</v>
      </c>
      <c r="CV172" s="168" t="str">
        <f t="shared" ca="1" si="517"/>
        <v>-</v>
      </c>
      <c r="CW172" s="168" t="str">
        <f t="shared" ca="1" si="517"/>
        <v>-</v>
      </c>
      <c r="CX172" s="168" t="str">
        <f t="shared" ca="1" si="517"/>
        <v>-</v>
      </c>
      <c r="CY172" s="168" t="str">
        <f t="shared" ca="1" si="517"/>
        <v>-</v>
      </c>
      <c r="CZ172" s="168">
        <f t="shared" ca="1" si="517"/>
        <v>0</v>
      </c>
      <c r="DA172" s="168" t="str">
        <f t="shared" ca="1" si="517"/>
        <v>-</v>
      </c>
      <c r="DB172" s="168" t="str">
        <f t="shared" ca="1" si="517"/>
        <v>-</v>
      </c>
      <c r="DC172" s="168" t="str">
        <f t="shared" ca="1" si="517"/>
        <v>-</v>
      </c>
      <c r="DD172" s="168" t="str">
        <f t="shared" ca="1" si="517"/>
        <v>-</v>
      </c>
      <c r="DE172" s="168" t="str">
        <f t="shared" ca="1" si="517"/>
        <v>-</v>
      </c>
      <c r="DF172" s="168">
        <f t="shared" ca="1" si="517"/>
        <v>0</v>
      </c>
      <c r="DG172" s="168">
        <f t="shared" ca="1" si="517"/>
        <v>0</v>
      </c>
      <c r="DH172" s="168">
        <f t="shared" ca="1" si="517"/>
        <v>0</v>
      </c>
      <c r="DI172" s="168">
        <f t="shared" ca="1" si="517"/>
        <v>0</v>
      </c>
      <c r="DJ172" s="168">
        <f t="shared" ca="1" si="517"/>
        <v>0</v>
      </c>
      <c r="DK172" s="168">
        <f t="shared" ca="1" si="517"/>
        <v>0</v>
      </c>
      <c r="DL172" s="168">
        <f t="shared" ca="1" si="517"/>
        <v>0</v>
      </c>
      <c r="DM172" s="168" t="str">
        <f t="shared" ca="1" si="517"/>
        <v>-</v>
      </c>
      <c r="DN172" s="168" t="str">
        <f t="shared" ca="1" si="517"/>
        <v>-</v>
      </c>
      <c r="DO172" s="168" t="str">
        <f t="shared" ca="1" si="517"/>
        <v>-</v>
      </c>
      <c r="DP172" s="168" t="str">
        <f t="shared" ca="1" si="517"/>
        <v>-</v>
      </c>
      <c r="DQ172" s="168" t="str">
        <f t="shared" ca="1" si="517"/>
        <v>-</v>
      </c>
      <c r="DR172" s="168" t="str">
        <f t="shared" ca="1" si="517"/>
        <v>-</v>
      </c>
      <c r="DS172" s="168" t="str">
        <f t="shared" ca="1" si="517"/>
        <v>-</v>
      </c>
      <c r="DT172" s="168" t="str">
        <f t="shared" ca="1" si="517"/>
        <v>-</v>
      </c>
      <c r="DU172" s="168" t="str">
        <f t="shared" ca="1" si="517"/>
        <v>-</v>
      </c>
      <c r="DV172" s="168" t="str">
        <f t="shared" ca="1" si="517"/>
        <v>-</v>
      </c>
      <c r="DW172" s="168" t="str">
        <f t="shared" ca="1" si="517"/>
        <v>-</v>
      </c>
      <c r="DX172" s="10"/>
      <c r="DY172" s="168">
        <f t="shared" ca="1" si="517"/>
        <v>1</v>
      </c>
      <c r="DZ172" s="168" t="str">
        <f t="shared" ca="1" si="517"/>
        <v>-</v>
      </c>
      <c r="EA172" s="168" t="str">
        <f t="shared" ca="1" si="517"/>
        <v>-</v>
      </c>
      <c r="EB172" s="168" t="str">
        <f t="shared" ca="1" si="517"/>
        <v>-</v>
      </c>
      <c r="EC172" s="168" t="str">
        <f t="shared" ca="1" si="481"/>
        <v>-</v>
      </c>
      <c r="ED172" s="168" t="b">
        <f t="shared" ca="1" si="481"/>
        <v>0</v>
      </c>
      <c r="EE172" s="168" t="str">
        <f t="shared" ca="1" si="481"/>
        <v>-</v>
      </c>
      <c r="EF172" s="168">
        <f t="shared" ca="1" si="481"/>
        <v>0</v>
      </c>
      <c r="EG172" s="168" t="str">
        <f t="shared" ca="1" si="481"/>
        <v>-</v>
      </c>
      <c r="EH172" s="166" cm="1">
        <f t="array" aca="1" ref="EH172" ca="1">INDEX(i.rev,$K172,EH$15)</f>
        <v>1</v>
      </c>
      <c r="EI172" s="168">
        <f t="shared" ca="1" si="482"/>
        <v>0</v>
      </c>
      <c r="EJ172" s="168">
        <f t="shared" ca="1" si="482"/>
        <v>1</v>
      </c>
      <c r="EK172" s="168">
        <f t="shared" ca="1" si="482"/>
        <v>0</v>
      </c>
      <c r="EL172" s="168">
        <f t="shared" ca="1" si="482"/>
        <v>1</v>
      </c>
      <c r="EM172" s="168">
        <f t="shared" ca="1" si="482"/>
        <v>1</v>
      </c>
      <c r="EN172" s="168">
        <f t="shared" ca="1" si="482"/>
        <v>1</v>
      </c>
      <c r="EO172" s="168">
        <f t="shared" ca="1" si="482"/>
        <v>0</v>
      </c>
      <c r="EP172" s="168">
        <f t="shared" ca="1" si="482"/>
        <v>0</v>
      </c>
      <c r="EQ172" s="168">
        <f t="shared" ca="1" si="482"/>
        <v>0</v>
      </c>
      <c r="ER172" s="168">
        <f t="shared" ca="1" si="482"/>
        <v>0</v>
      </c>
      <c r="ES172" s="168">
        <f t="shared" ca="1" si="482"/>
        <v>0</v>
      </c>
      <c r="ET172" s="168">
        <f t="shared" ca="1" si="482"/>
        <v>0</v>
      </c>
      <c r="EU172" s="168">
        <f t="shared" ca="1" si="482"/>
        <v>0</v>
      </c>
      <c r="EV172" s="168">
        <f t="shared" ca="1" si="482"/>
        <v>0</v>
      </c>
      <c r="EW172" s="168">
        <f t="shared" ca="1" si="482"/>
        <v>0</v>
      </c>
      <c r="EX172" s="168">
        <f t="shared" ca="1" si="482"/>
        <v>0</v>
      </c>
      <c r="EY172" s="166" cm="1">
        <f t="array" aca="1" ref="EY172" ca="1">INDEX(i.rev,$K172,EY$15)</f>
        <v>0</v>
      </c>
      <c r="EZ172" s="168">
        <f t="shared" ca="1" si="483"/>
        <v>0</v>
      </c>
      <c r="FA172" s="166" cm="1">
        <f t="array" aca="1" ref="FA172" ca="1">INDEX(i.rev,$K172,FA$15)</f>
        <v>1</v>
      </c>
      <c r="FB172" s="168">
        <f t="shared" ca="1" si="523"/>
        <v>0</v>
      </c>
      <c r="FC172" s="168">
        <f t="shared" ca="1" si="523"/>
        <v>0</v>
      </c>
      <c r="FD172" s="168">
        <f t="shared" ca="1" si="523"/>
        <v>0</v>
      </c>
      <c r="FE172" s="168">
        <f t="shared" ca="1" si="523"/>
        <v>0</v>
      </c>
      <c r="FF172" s="168">
        <f t="shared" ca="1" si="523"/>
        <v>0</v>
      </c>
      <c r="FG172" s="168">
        <f t="shared" ca="1" si="523"/>
        <v>0</v>
      </c>
      <c r="FH172" s="168">
        <f t="shared" ca="1" si="523"/>
        <v>0</v>
      </c>
      <c r="FI172" s="10">
        <v>0.4</v>
      </c>
      <c r="FJ172" s="168" t="str">
        <f t="shared" ca="1" si="485"/>
        <v>-</v>
      </c>
      <c r="FK172" s="168" t="str">
        <f t="shared" ca="1" si="485"/>
        <v>-</v>
      </c>
      <c r="FL172" s="166" t="b">
        <f t="shared" si="518"/>
        <v>1</v>
      </c>
      <c r="FM172" s="192">
        <f t="shared" si="519"/>
        <v>20</v>
      </c>
      <c r="FN172" s="192">
        <f t="shared" si="519"/>
        <v>40</v>
      </c>
      <c r="FO172" s="166" t="b">
        <f t="shared" ca="1" si="486"/>
        <v>0</v>
      </c>
      <c r="FP172" s="166" t="b">
        <f t="shared" ca="1" si="486"/>
        <v>0</v>
      </c>
      <c r="FQ172" s="166" t="b">
        <f t="shared" ca="1" si="486"/>
        <v>1</v>
      </c>
      <c r="FR172" s="168">
        <f t="shared" ca="1" si="523"/>
        <v>0</v>
      </c>
      <c r="FS172" s="166">
        <f t="shared" ca="1" si="487"/>
        <v>1</v>
      </c>
      <c r="FT172" s="166">
        <f t="shared" ca="1" si="487"/>
        <v>1</v>
      </c>
      <c r="FU172" s="168" t="str">
        <f t="shared" ca="1" si="523"/>
        <v>-</v>
      </c>
      <c r="FV172" s="168" t="str">
        <f t="shared" ca="1" si="523"/>
        <v>-</v>
      </c>
      <c r="FW172" s="168" t="str">
        <f t="shared" ca="1" si="523"/>
        <v>-</v>
      </c>
      <c r="FX172" s="168" t="str">
        <f t="shared" ca="1" si="523"/>
        <v>-</v>
      </c>
      <c r="FY172" s="168" t="str">
        <f t="shared" ca="1" si="523"/>
        <v>-</v>
      </c>
      <c r="FZ172" s="168" t="str">
        <f t="shared" ca="1" si="523"/>
        <v>-</v>
      </c>
      <c r="GA172" s="168" t="str">
        <f t="shared" ca="1" si="523"/>
        <v>-</v>
      </c>
      <c r="GB172" s="168" t="str">
        <f t="shared" ca="1" si="523"/>
        <v>-</v>
      </c>
      <c r="GC172" s="168" t="str">
        <f t="shared" ca="1" si="523"/>
        <v>-</v>
      </c>
      <c r="GD172" s="168" t="b">
        <f t="shared" ca="1" si="523"/>
        <v>1</v>
      </c>
      <c r="GE172" s="168" t="str">
        <f t="shared" ca="1" si="523"/>
        <v>-</v>
      </c>
      <c r="GF172" s="168" t="str">
        <f t="shared" ca="1" si="523"/>
        <v>-</v>
      </c>
      <c r="GG172" s="168" t="str">
        <f t="shared" ca="1" si="523"/>
        <v>-</v>
      </c>
      <c r="GH172" s="168" t="str">
        <f t="shared" ca="1" si="488"/>
        <v>-</v>
      </c>
      <c r="GI172" s="168" t="str">
        <f t="shared" ca="1" si="488"/>
        <v>-</v>
      </c>
      <c r="GJ172" s="168" t="str">
        <f t="shared" ca="1" si="489"/>
        <v>-</v>
      </c>
      <c r="GK172" s="168" t="str">
        <f t="shared" ca="1" si="489"/>
        <v>-</v>
      </c>
      <c r="GL172" s="168" t="str">
        <f t="shared" ca="1" si="489"/>
        <v>-</v>
      </c>
      <c r="GM172" s="168" t="str">
        <f t="shared" ca="1" si="489"/>
        <v>-</v>
      </c>
      <c r="GN172" s="168" t="str">
        <f t="shared" ca="1" si="489"/>
        <v>-</v>
      </c>
      <c r="GO172" s="168" t="str">
        <f t="shared" ca="1" si="489"/>
        <v>-</v>
      </c>
      <c r="GP172" s="168" t="str">
        <f t="shared" ca="1" si="489"/>
        <v>-</v>
      </c>
      <c r="GQ172" s="168" t="str">
        <f t="shared" ca="1" si="489"/>
        <v>-</v>
      </c>
      <c r="GR172" s="168" t="str">
        <f t="shared" ca="1" si="489"/>
        <v>-</v>
      </c>
      <c r="GS172" s="168">
        <f t="shared" ca="1" si="489"/>
        <v>500</v>
      </c>
      <c r="GT172" s="168">
        <f t="shared" ca="1" si="489"/>
        <v>500</v>
      </c>
      <c r="GU172" s="168" t="str">
        <f t="shared" ca="1" si="489"/>
        <v>-</v>
      </c>
      <c r="GV172" s="168" t="str">
        <f t="shared" ca="1" si="489"/>
        <v>-</v>
      </c>
      <c r="GW172" s="168" t="str">
        <f t="shared" ca="1" si="489"/>
        <v>-</v>
      </c>
      <c r="GX172" s="168" t="str">
        <f t="shared" ca="1" si="489"/>
        <v>-</v>
      </c>
      <c r="GY172" s="168" t="str">
        <f t="shared" ca="1" si="489"/>
        <v>-</v>
      </c>
      <c r="GZ172" s="168" t="str">
        <f t="shared" ca="1" si="524"/>
        <v>-</v>
      </c>
      <c r="HA172" s="168" t="str">
        <f t="shared" ca="1" si="524"/>
        <v>-</v>
      </c>
      <c r="HB172" s="168" t="str">
        <f t="shared" ca="1" si="524"/>
        <v>-</v>
      </c>
      <c r="HC172" s="168" t="str">
        <f t="shared" ca="1" si="524"/>
        <v>-</v>
      </c>
      <c r="HD172" s="168" t="str">
        <f t="shared" ca="1" si="524"/>
        <v>-</v>
      </c>
      <c r="HE172" s="168" t="str">
        <f t="shared" ca="1" si="524"/>
        <v>-</v>
      </c>
      <c r="HF172" s="168" t="str">
        <f t="shared" ca="1" si="524"/>
        <v>-</v>
      </c>
      <c r="HG172" s="168" t="str">
        <f t="shared" ca="1" si="524"/>
        <v>-</v>
      </c>
      <c r="HH172" s="168" t="str">
        <f t="shared" ca="1" si="524"/>
        <v>-</v>
      </c>
      <c r="HI172" s="168" t="str">
        <f t="shared" ca="1" si="524"/>
        <v>-</v>
      </c>
      <c r="HJ172" s="168" t="str">
        <f t="shared" ca="1" si="524"/>
        <v>-</v>
      </c>
      <c r="HK172" s="168" t="str">
        <f t="shared" ca="1" si="524"/>
        <v>-</v>
      </c>
      <c r="HL172" s="168" t="str">
        <f t="shared" ca="1" si="524"/>
        <v>-</v>
      </c>
      <c r="HM172" s="168" t="str">
        <f t="shared" ca="1" si="524"/>
        <v>-</v>
      </c>
      <c r="HN172" s="168" t="str">
        <f t="shared" ca="1" si="524"/>
        <v>-</v>
      </c>
      <c r="HO172" s="168" t="str">
        <f t="shared" ca="1" si="524"/>
        <v>-</v>
      </c>
      <c r="HP172" s="168" t="str">
        <f t="shared" ca="1" si="524"/>
        <v>-</v>
      </c>
      <c r="HQ172" s="168" t="str">
        <f t="shared" ca="1" si="524"/>
        <v>-</v>
      </c>
      <c r="HR172" s="168" t="str">
        <f t="shared" ca="1" si="524"/>
        <v>-</v>
      </c>
      <c r="HS172" s="168" t="str">
        <f t="shared" ca="1" si="524"/>
        <v>-</v>
      </c>
      <c r="HT172" s="168" t="str">
        <f t="shared" ca="1" si="524"/>
        <v>-</v>
      </c>
      <c r="HU172" s="168" t="str">
        <f t="shared" ca="1" si="524"/>
        <v>-</v>
      </c>
      <c r="HV172" s="168" t="str">
        <f t="shared" ca="1" si="524"/>
        <v>-</v>
      </c>
      <c r="HW172" s="168" t="str">
        <f t="shared" ca="1" si="524"/>
        <v>-</v>
      </c>
      <c r="HX172" s="168" t="str">
        <f t="shared" ca="1" si="524"/>
        <v>-</v>
      </c>
      <c r="HY172" s="168" t="str">
        <f t="shared" ca="1" si="524"/>
        <v>-</v>
      </c>
      <c r="HZ172" s="168" t="str">
        <f t="shared" ca="1" si="524"/>
        <v>-</v>
      </c>
      <c r="IA172" s="168" t="str">
        <f t="shared" ca="1" si="524"/>
        <v>-</v>
      </c>
      <c r="IB172" s="168" t="str">
        <f t="shared" ca="1" si="524"/>
        <v>-</v>
      </c>
      <c r="IC172" s="168" t="str">
        <f t="shared" ca="1" si="524"/>
        <v>-</v>
      </c>
      <c r="ID172" s="168" t="str">
        <f t="shared" ca="1" si="524"/>
        <v>-</v>
      </c>
      <c r="IE172" s="168" t="str">
        <f t="shared" ca="1" si="524"/>
        <v>-</v>
      </c>
      <c r="IF172" s="168" t="str">
        <f t="shared" ca="1" si="524"/>
        <v>-</v>
      </c>
      <c r="IG172" s="168" t="str">
        <f t="shared" ca="1" si="524"/>
        <v>-</v>
      </c>
      <c r="IH172" s="168" t="str">
        <f t="shared" ca="1" si="524"/>
        <v>-</v>
      </c>
      <c r="II172" s="168" t="str">
        <f t="shared" ca="1" si="524"/>
        <v>-</v>
      </c>
      <c r="IJ172" s="168" t="str">
        <f t="shared" ca="1" si="524"/>
        <v>-</v>
      </c>
      <c r="IK172" s="168" t="str">
        <f t="shared" ca="1" si="524"/>
        <v>-</v>
      </c>
      <c r="IL172" s="168" t="str">
        <f t="shared" ca="1" si="524"/>
        <v>-</v>
      </c>
      <c r="IM172" s="168" t="str">
        <f t="shared" ca="1" si="524"/>
        <v>-</v>
      </c>
      <c r="IN172" s="168" t="str">
        <f t="shared" ca="1" si="524"/>
        <v>-</v>
      </c>
      <c r="IO172" s="168" t="str">
        <f t="shared" ca="1" si="524"/>
        <v>-</v>
      </c>
      <c r="IP172" s="168" t="str">
        <f t="shared" ca="1" si="491"/>
        <v>-</v>
      </c>
      <c r="IQ172" s="168" t="str">
        <f t="shared" ca="1" si="491"/>
        <v>-</v>
      </c>
      <c r="IR172" s="168" t="str">
        <f t="shared" ca="1" si="491"/>
        <v>-</v>
      </c>
      <c r="IS172" s="168" t="str">
        <f t="shared" ca="1" si="491"/>
        <v>-</v>
      </c>
      <c r="IT172" s="168" t="str">
        <f t="shared" ca="1" si="491"/>
        <v>-</v>
      </c>
      <c r="IU172" s="168" t="str">
        <f t="shared" ca="1" si="491"/>
        <v>-</v>
      </c>
      <c r="IV172" s="168" t="str">
        <f t="shared" ca="1" si="491"/>
        <v>-</v>
      </c>
      <c r="IW172" s="168" t="str">
        <f t="shared" ca="1" si="491"/>
        <v>-</v>
      </c>
      <c r="IX172" s="168" t="str">
        <f t="shared" ca="1" si="491"/>
        <v>-</v>
      </c>
      <c r="IY172" s="168" t="str">
        <f t="shared" ca="1" si="491"/>
        <v>-</v>
      </c>
      <c r="IZ172" s="10"/>
      <c r="JA172" s="166">
        <f t="shared" ca="1" si="492"/>
        <v>4.4999999999999998E-2</v>
      </c>
      <c r="JB172" s="166">
        <f t="shared" ca="1" si="493"/>
        <v>4.4999999999999998E-2</v>
      </c>
      <c r="JC172" s="168">
        <f t="shared" ca="1" si="494"/>
        <v>1</v>
      </c>
      <c r="JD172" s="168">
        <f t="shared" ca="1" si="494"/>
        <v>0</v>
      </c>
      <c r="JE172" s="168">
        <f t="shared" ca="1" si="494"/>
        <v>1</v>
      </c>
      <c r="JF172" s="168">
        <f t="shared" ca="1" si="494"/>
        <v>1</v>
      </c>
      <c r="JG172" s="168">
        <f t="shared" ca="1" si="494"/>
        <v>0</v>
      </c>
      <c r="JH172" s="168">
        <f t="shared" ca="1" si="494"/>
        <v>70</v>
      </c>
      <c r="JI172" s="168">
        <f t="shared" ca="1" si="494"/>
        <v>50</v>
      </c>
      <c r="JJ172" s="168">
        <f t="shared" ca="1" si="494"/>
        <v>70</v>
      </c>
      <c r="JK172" s="168">
        <f t="shared" ca="1" si="494"/>
        <v>50</v>
      </c>
      <c r="JL172" s="166">
        <f t="shared" ca="1" si="495"/>
        <v>1</v>
      </c>
      <c r="JM172" s="166">
        <f t="shared" ca="1" si="496"/>
        <v>1</v>
      </c>
      <c r="JN172" s="166">
        <f t="shared" ca="1" si="497"/>
        <v>1</v>
      </c>
      <c r="JO172" s="166">
        <f t="shared" ca="1" si="498"/>
        <v>1</v>
      </c>
      <c r="JP172" s="166">
        <f t="shared" ca="1" si="498"/>
        <v>1</v>
      </c>
      <c r="JQ172" s="168">
        <f t="shared" ca="1" si="494"/>
        <v>1</v>
      </c>
      <c r="JR172" s="10"/>
      <c r="JS172" s="168">
        <f t="shared" ca="1" si="494"/>
        <v>1</v>
      </c>
      <c r="JT172" s="166">
        <f t="shared" ca="1" si="499"/>
        <v>1</v>
      </c>
      <c r="JU172" s="168">
        <f t="shared" ca="1" si="494"/>
        <v>1</v>
      </c>
      <c r="JV172" s="168">
        <f t="shared" ca="1" si="494"/>
        <v>1</v>
      </c>
      <c r="JW172" s="168">
        <f t="shared" ca="1" si="494"/>
        <v>1</v>
      </c>
      <c r="JX172" s="168">
        <f t="shared" ca="1" si="494"/>
        <v>1</v>
      </c>
      <c r="JY172" s="168">
        <f t="shared" ca="1" si="494"/>
        <v>1</v>
      </c>
      <c r="JZ172" s="168">
        <f t="shared" ca="1" si="494"/>
        <v>1</v>
      </c>
      <c r="KA172" s="166">
        <f t="shared" ca="1" si="500"/>
        <v>1</v>
      </c>
      <c r="KB172" s="166">
        <f t="shared" ca="1" si="501"/>
        <v>1</v>
      </c>
      <c r="KC172" s="166">
        <f t="shared" ca="1" si="502"/>
        <v>1</v>
      </c>
      <c r="KD172" s="166" t="str">
        <f t="shared" ca="1" si="503"/>
        <v>-</v>
      </c>
      <c r="KE172" s="166" t="str">
        <f t="shared" ca="1" si="504"/>
        <v>-</v>
      </c>
      <c r="KF172" s="166" t="str">
        <f t="shared" ca="1" si="505"/>
        <v>-</v>
      </c>
      <c r="KG172" s="166" t="b">
        <f t="shared" ca="1" si="506"/>
        <v>0</v>
      </c>
      <c r="KH172" s="168">
        <f t="shared" ca="1" si="494"/>
        <v>0</v>
      </c>
      <c r="KI172" s="27">
        <v>0</v>
      </c>
    </row>
    <row r="173" spans="1:295" s="148" customFormat="1" outlineLevel="1">
      <c r="A173" s="126">
        <f t="shared" si="13"/>
        <v>168</v>
      </c>
      <c r="B173" s="126">
        <f t="shared" si="520"/>
        <v>13</v>
      </c>
      <c r="C173" s="148">
        <v>1000</v>
      </c>
      <c r="D173" s="148" t="s">
        <v>884</v>
      </c>
      <c r="E173" s="148" t="b">
        <v>0</v>
      </c>
      <c r="F173" s="148" t="b">
        <v>0</v>
      </c>
      <c r="G173" s="148" t="b">
        <f t="shared" si="507"/>
        <v>0</v>
      </c>
      <c r="H173" s="144">
        <f t="shared" ca="1" si="508"/>
        <v>3</v>
      </c>
      <c r="I173" s="144">
        <f t="shared" ca="1" si="508"/>
        <v>1</v>
      </c>
      <c r="J173" s="144">
        <f t="shared" ca="1" si="508"/>
        <v>1</v>
      </c>
      <c r="K173" s="144">
        <f t="shared" ca="1" si="508"/>
        <v>1</v>
      </c>
      <c r="L173" s="144">
        <f t="shared" ca="1" si="508"/>
        <v>1</v>
      </c>
      <c r="M173" s="144">
        <f t="shared" ca="1" si="508"/>
        <v>1</v>
      </c>
      <c r="N173" s="144">
        <f t="shared" ca="1" si="508"/>
        <v>1</v>
      </c>
      <c r="O173" s="144">
        <f t="shared" ca="1" si="508"/>
        <v>1</v>
      </c>
      <c r="P173" s="144">
        <f t="shared" ca="1" si="508"/>
        <v>1</v>
      </c>
      <c r="Q173" s="144">
        <f t="shared" ca="1" si="508"/>
        <v>1</v>
      </c>
      <c r="R173" s="144">
        <f t="shared" ca="1" si="508"/>
        <v>2</v>
      </c>
      <c r="S173" s="144">
        <f t="shared" ca="1" si="508"/>
        <v>1</v>
      </c>
      <c r="T173" s="144">
        <f t="shared" ca="1" si="508"/>
        <v>1</v>
      </c>
      <c r="U173" s="144">
        <f t="shared" ca="1" si="508"/>
        <v>1</v>
      </c>
      <c r="V173" s="144">
        <f t="shared" ca="1" si="508"/>
        <v>1</v>
      </c>
      <c r="W173" s="144">
        <f t="shared" ca="1" si="508"/>
        <v>1</v>
      </c>
      <c r="X173" s="144">
        <f t="shared" ca="1" si="508"/>
        <v>1</v>
      </c>
      <c r="Y173" s="144">
        <f t="shared" ca="1" si="508"/>
        <v>1</v>
      </c>
      <c r="AA173" s="162" t="str" cm="1">
        <f t="array" aca="1" ref="AA173" ca="1">TEXT(LEFT(OFFSET(AA173,-1,0),5)+1,"00000")&amp;MID(OFFSET(AA173,-1,0),6,FIND(" ",OFFSET(AA173,-1,0),7)-5)
&amp;FM173
&amp;INDEX(DataMaster!$B$10:$B$12,$I173)         &amp;IF($J173=1,""," Risk"&amp;INDEX(i.risk_aversion,$J173,1))    &amp;IF($K173=1,""," REV"&amp; INDEX(DataMaster!$B$54:$B$58,$K173))              &amp; IF($L173=1,""," Minroe"&amp;INDEX(minroe,$L173))              &amp;  IF($M173=1,""," Overdraw"&amp;INDEX(overdraw,$M173))
&amp; IF($N173=1,""," Mach"&amp;INDEX(i.mach_option,$N173))
&amp; IF($O173=1,""," Interest"&amp;INDEX(i.interest_rate,$O173))            &amp; IF($P173=1,""," Opp cost"&amp;INDEX(i.opp_cost_capital,$P173))           &amp; IF($Q173=1,""," Casual_ub"&amp;INDEX(i.casual_ub,$Q173))           &amp; IF($R173=1,""," Cropgraze"&amp;INDEX(i.cropgraze_inc,$R173))
&amp; IF($S173=1,""," Yield"&amp;INDEX(i.all_rot_yield,$S173))          &amp; IF($T173=1,""," Pasture"&amp;INDEX(i.pasture_prod,$T173))          &amp; IF($U173=1,""," Scan"&amp;INDEX(i.scan,$U173))
&amp; IF($JL173=1,""," WP"&amp;TEXT($JL173*100,"000p"))                &amp; IF($JM173=1,""," MP"&amp;TEXT($JM173*100,"000p"))                      &amp; IF($JN173=1,""," GP"&amp;TEXT($JN173*100,"000p"))          &amp; IF($JO173=1,""," Can"&amp;TEXT($JO173*100,"000p"))
&amp; " (F"&amp;3+IFERROR(1*$CH173,0)+IFERROR(1*$CI173,0)&amp;3-IFERROR(1*NOT($CK173),0)&amp;"N"&amp;$CP173&amp;$CQ173&amp;")"</f>
        <v>00005 Presentation_SR36SE 16SE CropgrazeFALSE (F33N11)</v>
      </c>
      <c r="AB173" s="10" t="str">
        <f ca="1">IF(COUNTIF(AA$5:AA173,AA173)=1,"-","Dup")</f>
        <v>-</v>
      </c>
      <c r="AC173" s="10"/>
      <c r="AD173" s="168" t="str">
        <f t="shared" ca="1" si="472"/>
        <v>-</v>
      </c>
      <c r="AE173" s="167" t="b">
        <v>1</v>
      </c>
      <c r="AF173" s="167" t="b">
        <v>1</v>
      </c>
      <c r="AG173" s="168" t="str">
        <f t="shared" ca="1" si="472"/>
        <v>-</v>
      </c>
      <c r="AH173" s="168" t="str">
        <f t="shared" ca="1" si="472"/>
        <v>-</v>
      </c>
      <c r="AI173" s="168" t="b">
        <f t="shared" ca="1" si="472"/>
        <v>1</v>
      </c>
      <c r="AJ173" s="10"/>
      <c r="AK173" s="166" t="b">
        <f t="shared" ca="1" si="473"/>
        <v>1</v>
      </c>
      <c r="AL173" s="166" t="str">
        <f t="shared" ca="1" si="473"/>
        <v>-</v>
      </c>
      <c r="AM173" s="166" t="str">
        <f t="shared" ca="1" si="473"/>
        <v>-</v>
      </c>
      <c r="AN173" s="166" t="str">
        <f t="shared" ca="1" si="473"/>
        <v>-</v>
      </c>
      <c r="AO173" s="166" t="b">
        <f t="shared" ca="1" si="473"/>
        <v>0</v>
      </c>
      <c r="AP173" s="166" t="b">
        <f t="shared" ca="1" si="473"/>
        <v>0</v>
      </c>
      <c r="AQ173" s="166">
        <f t="shared" ca="1" si="474"/>
        <v>0</v>
      </c>
      <c r="AR173" s="166" t="b">
        <f t="shared" ca="1" si="475"/>
        <v>0</v>
      </c>
      <c r="AS173" s="166" t="b">
        <f t="shared" ca="1" si="475"/>
        <v>0</v>
      </c>
      <c r="AT173" s="166" t="str">
        <f t="shared" ca="1" si="475"/>
        <v>-</v>
      </c>
      <c r="AU173" s="166" t="str">
        <f t="shared" ca="1" si="475"/>
        <v>-</v>
      </c>
      <c r="AV173" s="166" t="str">
        <f t="shared" ca="1" si="475"/>
        <v>-</v>
      </c>
      <c r="AW173" s="10"/>
      <c r="AX173" s="166" t="b">
        <f t="shared" ca="1" si="476"/>
        <v>1</v>
      </c>
      <c r="AY173" s="168" t="b">
        <f t="shared" ca="1" si="477"/>
        <v>1</v>
      </c>
      <c r="AZ173" s="168" t="b">
        <f t="shared" ca="1" si="477"/>
        <v>1</v>
      </c>
      <c r="BA173" s="167">
        <f t="shared" ca="1" si="478"/>
        <v>3108</v>
      </c>
      <c r="BB173" s="168" t="str">
        <f t="shared" ca="1" si="525"/>
        <v>-</v>
      </c>
      <c r="BC173" s="168" t="str">
        <f t="shared" ca="1" si="525"/>
        <v>-</v>
      </c>
      <c r="BD173" s="168" t="str">
        <f t="shared" ca="1" si="525"/>
        <v>-</v>
      </c>
      <c r="BE173" s="168" t="str">
        <f t="shared" ca="1" si="525"/>
        <v>-</v>
      </c>
      <c r="BF173" s="168" t="str">
        <f t="shared" ca="1" si="525"/>
        <v>-</v>
      </c>
      <c r="BG173" s="168">
        <f t="shared" ca="1" si="525"/>
        <v>1</v>
      </c>
      <c r="BH173" s="168">
        <f t="shared" ca="1" si="525"/>
        <v>1</v>
      </c>
      <c r="BI173" s="168" t="str">
        <f t="shared" ca="1" si="525"/>
        <v>-</v>
      </c>
      <c r="BJ173" s="168" t="str">
        <f t="shared" ca="1" si="525"/>
        <v>-</v>
      </c>
      <c r="BK173" s="10"/>
      <c r="BL173" s="168" t="str">
        <f t="shared" ca="1" si="525"/>
        <v>-</v>
      </c>
      <c r="BM173" s="168" t="str">
        <f t="shared" ca="1" si="525"/>
        <v>-</v>
      </c>
      <c r="BN173" s="168" t="str">
        <f t="shared" ca="1" si="525"/>
        <v>-</v>
      </c>
      <c r="BO173" s="168" t="str">
        <f t="shared" ca="1" si="525"/>
        <v>-</v>
      </c>
      <c r="BP173" s="168" t="str">
        <f t="shared" ca="1" si="525"/>
        <v>-</v>
      </c>
      <c r="BQ173" s="168" t="str">
        <f t="shared" ca="1" si="525"/>
        <v>-</v>
      </c>
      <c r="BR173" s="168" t="str">
        <f t="shared" ca="1" si="525"/>
        <v>-</v>
      </c>
      <c r="BS173" s="168" t="str">
        <f t="shared" ca="1" si="525"/>
        <v>-</v>
      </c>
      <c r="BT173" s="168" t="str">
        <f t="shared" ca="1" si="525"/>
        <v>-</v>
      </c>
      <c r="BU173" s="168" t="str">
        <f t="shared" ca="1" si="525"/>
        <v>-</v>
      </c>
      <c r="BV173" s="168" t="str">
        <f t="shared" ca="1" si="525"/>
        <v>-</v>
      </c>
      <c r="BW173" s="166" t="str" cm="1">
        <f t="array" aca="1" ref="BW173" ca="1">INDEX(i.rev,$K173,BW$15)</f>
        <v>-</v>
      </c>
      <c r="BX173" s="166" t="str" cm="1">
        <f t="array" aca="1" ref="BX173" ca="1">INDEX(i.rev,$K173,BX$15)</f>
        <v>-</v>
      </c>
      <c r="BY173" s="166" t="str" cm="1">
        <f t="array" aca="1" ref="BY173" ca="1">INDEX(i.rev,$K173,BY$15)</f>
        <v>-</v>
      </c>
      <c r="BZ173" s="166" t="str" cm="1">
        <f t="array" aca="1" ref="BZ173" ca="1">INDEX(i.rev,$K173,BZ$15)</f>
        <v>-</v>
      </c>
      <c r="CA173" s="166" t="str" cm="1">
        <f t="array" aca="1" ref="CA173" ca="1">INDEX(i.rev,$K173,CA$15)</f>
        <v>-</v>
      </c>
      <c r="CB173" s="166" t="str" cm="1">
        <f t="array" aca="1" ref="CB173" ca="1">INDEX(i.rev,$K173,CB$15)</f>
        <v>-</v>
      </c>
      <c r="CC173" s="166" t="str" cm="1">
        <f t="array" aca="1" ref="CC173" ca="1">INDEX(i.rev,$K173,CC$15)</f>
        <v>-</v>
      </c>
      <c r="CD173" s="166" t="str" cm="1">
        <f t="array" aca="1" ref="CD173" ca="1">INDEX(i.rev,$K173,CD$15)</f>
        <v>-</v>
      </c>
      <c r="CE173" s="166" t="str" cm="1">
        <f t="array" aca="1" ref="CE173" ca="1">INDEX(i.rev,$K173,CE$15)</f>
        <v>-</v>
      </c>
      <c r="CF173" s="166" t="str" cm="1">
        <f t="array" aca="1" ref="CF173" ca="1">INDEX(i.rev,$K173,CF$15)</f>
        <v>-</v>
      </c>
      <c r="CG173" s="10"/>
      <c r="CH173" s="168" t="str">
        <f t="shared" ca="1" si="517"/>
        <v>-</v>
      </c>
      <c r="CI173" s="168" t="str">
        <f t="shared" ca="1" si="517"/>
        <v>-</v>
      </c>
      <c r="CJ173" s="168" t="str">
        <f t="shared" ca="1" si="517"/>
        <v>-</v>
      </c>
      <c r="CK173" s="168" t="str">
        <f t="shared" ca="1" si="517"/>
        <v>-</v>
      </c>
      <c r="CL173" s="168" t="str">
        <f t="shared" ca="1" si="517"/>
        <v>-</v>
      </c>
      <c r="CM173" s="168" t="str">
        <f t="shared" ca="1" si="517"/>
        <v>-</v>
      </c>
      <c r="CN173" s="168" t="str">
        <f t="shared" ca="1" si="517"/>
        <v>-</v>
      </c>
      <c r="CO173" s="168" t="str">
        <f t="shared" ca="1" si="517"/>
        <v>-</v>
      </c>
      <c r="CP173" s="168">
        <f t="shared" ca="1" si="517"/>
        <v>1</v>
      </c>
      <c r="CQ173" s="168">
        <f t="shared" ca="1" si="517"/>
        <v>1</v>
      </c>
      <c r="CR173" s="168">
        <f t="shared" ca="1" si="517"/>
        <v>0</v>
      </c>
      <c r="CS173" s="168" t="str">
        <f t="shared" ca="1" si="517"/>
        <v>-</v>
      </c>
      <c r="CT173" s="168" t="str">
        <f t="shared" ca="1" si="517"/>
        <v>-</v>
      </c>
      <c r="CU173" s="168" t="str">
        <f t="shared" ca="1" si="517"/>
        <v>-</v>
      </c>
      <c r="CV173" s="168" t="str">
        <f t="shared" ca="1" si="517"/>
        <v>-</v>
      </c>
      <c r="CW173" s="168" t="str">
        <f t="shared" ca="1" si="517"/>
        <v>-</v>
      </c>
      <c r="CX173" s="168" t="str">
        <f t="shared" ca="1" si="517"/>
        <v>-</v>
      </c>
      <c r="CY173" s="168" t="str">
        <f t="shared" ca="1" si="517"/>
        <v>-</v>
      </c>
      <c r="CZ173" s="168">
        <f t="shared" ca="1" si="517"/>
        <v>0</v>
      </c>
      <c r="DA173" s="168" t="str">
        <f t="shared" ca="1" si="517"/>
        <v>-</v>
      </c>
      <c r="DB173" s="168" t="str">
        <f t="shared" ca="1" si="517"/>
        <v>-</v>
      </c>
      <c r="DC173" s="168" t="str">
        <f t="shared" ca="1" si="517"/>
        <v>-</v>
      </c>
      <c r="DD173" s="168" t="str">
        <f t="shared" ca="1" si="517"/>
        <v>-</v>
      </c>
      <c r="DE173" s="168" t="str">
        <f t="shared" ca="1" si="517"/>
        <v>-</v>
      </c>
      <c r="DF173" s="168">
        <f t="shared" ca="1" si="517"/>
        <v>0</v>
      </c>
      <c r="DG173" s="168">
        <f t="shared" ref="DG173:DV194" ca="1" si="526">OFFSET(DG$5,$B173,0)</f>
        <v>0</v>
      </c>
      <c r="DH173" s="168">
        <f t="shared" ca="1" si="526"/>
        <v>0</v>
      </c>
      <c r="DI173" s="168">
        <f t="shared" ca="1" si="526"/>
        <v>0</v>
      </c>
      <c r="DJ173" s="168">
        <f t="shared" ca="1" si="526"/>
        <v>0</v>
      </c>
      <c r="DK173" s="168">
        <f t="shared" ca="1" si="526"/>
        <v>0</v>
      </c>
      <c r="DL173" s="168">
        <f t="shared" ca="1" si="526"/>
        <v>0</v>
      </c>
      <c r="DM173" s="168" t="str">
        <f t="shared" ca="1" si="526"/>
        <v>-</v>
      </c>
      <c r="DN173" s="168" t="str">
        <f t="shared" ca="1" si="526"/>
        <v>-</v>
      </c>
      <c r="DO173" s="168" t="str">
        <f t="shared" ca="1" si="526"/>
        <v>-</v>
      </c>
      <c r="DP173" s="168" t="str">
        <f t="shared" ca="1" si="526"/>
        <v>-</v>
      </c>
      <c r="DQ173" s="168" t="str">
        <f t="shared" ca="1" si="526"/>
        <v>-</v>
      </c>
      <c r="DR173" s="168" t="str">
        <f t="shared" ca="1" si="526"/>
        <v>-</v>
      </c>
      <c r="DS173" s="168" t="str">
        <f t="shared" ca="1" si="526"/>
        <v>-</v>
      </c>
      <c r="DT173" s="168" t="str">
        <f t="shared" ca="1" si="526"/>
        <v>-</v>
      </c>
      <c r="DU173" s="168" t="str">
        <f t="shared" ca="1" si="526"/>
        <v>-</v>
      </c>
      <c r="DV173" s="168" t="str">
        <f t="shared" ca="1" si="526"/>
        <v>-</v>
      </c>
      <c r="DW173" s="168" t="str">
        <f t="shared" ref="DW173:EB194" ca="1" si="527">OFFSET(DW$5,$B173,0)</f>
        <v>-</v>
      </c>
      <c r="DX173" s="10"/>
      <c r="DY173" s="168">
        <f t="shared" ca="1" si="527"/>
        <v>1</v>
      </c>
      <c r="DZ173" s="168" t="str">
        <f t="shared" ca="1" si="527"/>
        <v>-</v>
      </c>
      <c r="EA173" s="168" t="str">
        <f t="shared" ca="1" si="527"/>
        <v>-</v>
      </c>
      <c r="EB173" s="168" t="str">
        <f t="shared" ca="1" si="527"/>
        <v>-</v>
      </c>
      <c r="EC173" s="168" t="str">
        <f t="shared" ca="1" si="481"/>
        <v>-</v>
      </c>
      <c r="ED173" s="168" t="b">
        <f t="shared" ca="1" si="481"/>
        <v>0</v>
      </c>
      <c r="EE173" s="168" t="str">
        <f t="shared" ca="1" si="481"/>
        <v>-</v>
      </c>
      <c r="EF173" s="168">
        <f t="shared" ca="1" si="481"/>
        <v>0</v>
      </c>
      <c r="EG173" s="168" t="str">
        <f t="shared" ca="1" si="481"/>
        <v>-</v>
      </c>
      <c r="EH173" s="166" cm="1">
        <f t="array" aca="1" ref="EH173" ca="1">INDEX(i.rev,$K173,EH$15)</f>
        <v>1</v>
      </c>
      <c r="EI173" s="168">
        <f t="shared" ca="1" si="482"/>
        <v>0</v>
      </c>
      <c r="EJ173" s="168">
        <f t="shared" ca="1" si="482"/>
        <v>1</v>
      </c>
      <c r="EK173" s="168">
        <f t="shared" ca="1" si="482"/>
        <v>0</v>
      </c>
      <c r="EL173" s="168">
        <f t="shared" ca="1" si="482"/>
        <v>1</v>
      </c>
      <c r="EM173" s="168">
        <f t="shared" ca="1" si="482"/>
        <v>1</v>
      </c>
      <c r="EN173" s="168">
        <f t="shared" ca="1" si="482"/>
        <v>1</v>
      </c>
      <c r="EO173" s="168">
        <f t="shared" ca="1" si="482"/>
        <v>0</v>
      </c>
      <c r="EP173" s="168">
        <f t="shared" ca="1" si="482"/>
        <v>0</v>
      </c>
      <c r="EQ173" s="168">
        <f t="shared" ca="1" si="482"/>
        <v>0</v>
      </c>
      <c r="ER173" s="168">
        <f t="shared" ca="1" si="482"/>
        <v>0</v>
      </c>
      <c r="ES173" s="168">
        <f t="shared" ca="1" si="482"/>
        <v>0</v>
      </c>
      <c r="ET173" s="168">
        <f t="shared" ca="1" si="482"/>
        <v>0</v>
      </c>
      <c r="EU173" s="168">
        <f t="shared" ca="1" si="482"/>
        <v>0</v>
      </c>
      <c r="EV173" s="168">
        <f t="shared" ca="1" si="482"/>
        <v>0</v>
      </c>
      <c r="EW173" s="168">
        <f t="shared" ca="1" si="482"/>
        <v>0</v>
      </c>
      <c r="EX173" s="168">
        <f t="shared" ca="1" si="482"/>
        <v>0</v>
      </c>
      <c r="EY173" s="166" cm="1">
        <f t="array" aca="1" ref="EY173" ca="1">INDEX(i.rev,$K173,EY$15)</f>
        <v>0</v>
      </c>
      <c r="EZ173" s="168">
        <f t="shared" ca="1" si="483"/>
        <v>0</v>
      </c>
      <c r="FA173" s="166" cm="1">
        <f t="array" aca="1" ref="FA173" ca="1">INDEX(i.rev,$K173,FA$15)</f>
        <v>1</v>
      </c>
      <c r="FB173" s="168">
        <f t="shared" ca="1" si="523"/>
        <v>0</v>
      </c>
      <c r="FC173" s="168">
        <f t="shared" ca="1" si="523"/>
        <v>0</v>
      </c>
      <c r="FD173" s="168">
        <f t="shared" ca="1" si="523"/>
        <v>0</v>
      </c>
      <c r="FE173" s="168">
        <f t="shared" ca="1" si="523"/>
        <v>0</v>
      </c>
      <c r="FF173" s="168">
        <f t="shared" ca="1" si="523"/>
        <v>0</v>
      </c>
      <c r="FG173" s="168">
        <f t="shared" ca="1" si="523"/>
        <v>0</v>
      </c>
      <c r="FH173" s="168">
        <f t="shared" ca="1" si="523"/>
        <v>0</v>
      </c>
      <c r="FI173" s="10">
        <v>0.4</v>
      </c>
      <c r="FJ173" s="168" t="str">
        <f t="shared" ca="1" si="485"/>
        <v>-</v>
      </c>
      <c r="FK173" s="168" t="str">
        <f t="shared" ca="1" si="485"/>
        <v>-</v>
      </c>
      <c r="FL173" s="166" t="b">
        <f t="shared" si="518"/>
        <v>1</v>
      </c>
      <c r="FM173" s="192">
        <f t="shared" si="519"/>
        <v>16</v>
      </c>
      <c r="FN173" s="192">
        <f t="shared" si="519"/>
        <v>40</v>
      </c>
      <c r="FO173" s="166" t="b">
        <f t="shared" ca="1" si="486"/>
        <v>0</v>
      </c>
      <c r="FP173" s="166" t="b">
        <f t="shared" ca="1" si="486"/>
        <v>0</v>
      </c>
      <c r="FQ173" s="166" t="b">
        <f t="shared" ca="1" si="486"/>
        <v>1</v>
      </c>
      <c r="FR173" s="168">
        <f t="shared" ca="1" si="523"/>
        <v>0</v>
      </c>
      <c r="FS173" s="166">
        <f t="shared" ca="1" si="487"/>
        <v>1</v>
      </c>
      <c r="FT173" s="166">
        <f t="shared" ca="1" si="487"/>
        <v>1</v>
      </c>
      <c r="FU173" s="168" t="str">
        <f t="shared" ca="1" si="523"/>
        <v>-</v>
      </c>
      <c r="FV173" s="168" t="str">
        <f t="shared" ca="1" si="523"/>
        <v>-</v>
      </c>
      <c r="FW173" s="168" t="str">
        <f t="shared" ca="1" si="523"/>
        <v>-</v>
      </c>
      <c r="FX173" s="168" t="str">
        <f t="shared" ca="1" si="523"/>
        <v>-</v>
      </c>
      <c r="FY173" s="168" t="str">
        <f t="shared" ca="1" si="523"/>
        <v>-</v>
      </c>
      <c r="FZ173" s="168" t="str">
        <f t="shared" ca="1" si="523"/>
        <v>-</v>
      </c>
      <c r="GA173" s="168" t="str">
        <f t="shared" ca="1" si="523"/>
        <v>-</v>
      </c>
      <c r="GB173" s="168" t="str">
        <f t="shared" ca="1" si="523"/>
        <v>-</v>
      </c>
      <c r="GC173" s="168" t="str">
        <f t="shared" ca="1" si="523"/>
        <v>-</v>
      </c>
      <c r="GD173" s="168" t="b">
        <f t="shared" ca="1" si="523"/>
        <v>1</v>
      </c>
      <c r="GE173" s="168" t="str">
        <f t="shared" ca="1" si="523"/>
        <v>-</v>
      </c>
      <c r="GF173" s="168" t="str">
        <f t="shared" ca="1" si="523"/>
        <v>-</v>
      </c>
      <c r="GG173" s="168" t="str">
        <f t="shared" ca="1" si="523"/>
        <v>-</v>
      </c>
      <c r="GH173" s="168" t="str">
        <f t="shared" ca="1" si="488"/>
        <v>-</v>
      </c>
      <c r="GI173" s="168" t="str">
        <f t="shared" ca="1" si="488"/>
        <v>-</v>
      </c>
      <c r="GJ173" s="168" t="str">
        <f t="shared" ca="1" si="489"/>
        <v>-</v>
      </c>
      <c r="GK173" s="168" t="str">
        <f t="shared" ca="1" si="489"/>
        <v>-</v>
      </c>
      <c r="GL173" s="168" t="str">
        <f t="shared" ca="1" si="489"/>
        <v>-</v>
      </c>
      <c r="GM173" s="168" t="str">
        <f t="shared" ca="1" si="489"/>
        <v>-</v>
      </c>
      <c r="GN173" s="168" t="str">
        <f t="shared" ca="1" si="489"/>
        <v>-</v>
      </c>
      <c r="GO173" s="168" t="str">
        <f t="shared" ca="1" si="489"/>
        <v>-</v>
      </c>
      <c r="GP173" s="168" t="str">
        <f t="shared" ca="1" si="489"/>
        <v>-</v>
      </c>
      <c r="GQ173" s="168" t="str">
        <f t="shared" ca="1" si="489"/>
        <v>-</v>
      </c>
      <c r="GR173" s="168" t="str">
        <f t="shared" ca="1" si="489"/>
        <v>-</v>
      </c>
      <c r="GS173" s="168">
        <f t="shared" ca="1" si="489"/>
        <v>500</v>
      </c>
      <c r="GT173" s="168">
        <f t="shared" ca="1" si="489"/>
        <v>500</v>
      </c>
      <c r="GU173" s="168" t="str">
        <f t="shared" ca="1" si="489"/>
        <v>-</v>
      </c>
      <c r="GV173" s="168" t="str">
        <f t="shared" ca="1" si="489"/>
        <v>-</v>
      </c>
      <c r="GW173" s="168" t="str">
        <f t="shared" ca="1" si="489"/>
        <v>-</v>
      </c>
      <c r="GX173" s="168" t="str">
        <f t="shared" ca="1" si="489"/>
        <v>-</v>
      </c>
      <c r="GY173" s="168" t="str">
        <f t="shared" ca="1" si="489"/>
        <v>-</v>
      </c>
      <c r="GZ173" s="168" t="str">
        <f t="shared" ca="1" si="524"/>
        <v>-</v>
      </c>
      <c r="HA173" s="168" t="str">
        <f t="shared" ca="1" si="524"/>
        <v>-</v>
      </c>
      <c r="HB173" s="168" t="str">
        <f t="shared" ca="1" si="524"/>
        <v>-</v>
      </c>
      <c r="HC173" s="168" t="str">
        <f t="shared" ca="1" si="524"/>
        <v>-</v>
      </c>
      <c r="HD173" s="168" t="str">
        <f t="shared" ca="1" si="524"/>
        <v>-</v>
      </c>
      <c r="HE173" s="168" t="str">
        <f t="shared" ca="1" si="524"/>
        <v>-</v>
      </c>
      <c r="HF173" s="168" t="str">
        <f t="shared" ca="1" si="524"/>
        <v>-</v>
      </c>
      <c r="HG173" s="168" t="str">
        <f t="shared" ca="1" si="524"/>
        <v>-</v>
      </c>
      <c r="HH173" s="168" t="str">
        <f t="shared" ca="1" si="524"/>
        <v>-</v>
      </c>
      <c r="HI173" s="168" t="str">
        <f t="shared" ca="1" si="524"/>
        <v>-</v>
      </c>
      <c r="HJ173" s="168" t="str">
        <f t="shared" ca="1" si="524"/>
        <v>-</v>
      </c>
      <c r="HK173" s="168" t="str">
        <f t="shared" ca="1" si="524"/>
        <v>-</v>
      </c>
      <c r="HL173" s="168" t="str">
        <f t="shared" ca="1" si="524"/>
        <v>-</v>
      </c>
      <c r="HM173" s="168" t="str">
        <f t="shared" ca="1" si="524"/>
        <v>-</v>
      </c>
      <c r="HN173" s="168" t="str">
        <f t="shared" ca="1" si="524"/>
        <v>-</v>
      </c>
      <c r="HO173" s="168" t="str">
        <f t="shared" ca="1" si="524"/>
        <v>-</v>
      </c>
      <c r="HP173" s="168" t="str">
        <f t="shared" ca="1" si="524"/>
        <v>-</v>
      </c>
      <c r="HQ173" s="168" t="str">
        <f t="shared" ca="1" si="524"/>
        <v>-</v>
      </c>
      <c r="HR173" s="168" t="str">
        <f t="shared" ca="1" si="524"/>
        <v>-</v>
      </c>
      <c r="HS173" s="168" t="str">
        <f t="shared" ca="1" si="524"/>
        <v>-</v>
      </c>
      <c r="HT173" s="168" t="str">
        <f t="shared" ca="1" si="524"/>
        <v>-</v>
      </c>
      <c r="HU173" s="168" t="str">
        <f t="shared" ca="1" si="524"/>
        <v>-</v>
      </c>
      <c r="HV173" s="168" t="str">
        <f t="shared" ca="1" si="524"/>
        <v>-</v>
      </c>
      <c r="HW173" s="168" t="str">
        <f t="shared" ca="1" si="524"/>
        <v>-</v>
      </c>
      <c r="HX173" s="168" t="str">
        <f t="shared" ca="1" si="524"/>
        <v>-</v>
      </c>
      <c r="HY173" s="168" t="str">
        <f t="shared" ca="1" si="524"/>
        <v>-</v>
      </c>
      <c r="HZ173" s="168" t="str">
        <f t="shared" ca="1" si="524"/>
        <v>-</v>
      </c>
      <c r="IA173" s="168" t="str">
        <f t="shared" ca="1" si="524"/>
        <v>-</v>
      </c>
      <c r="IB173" s="168" t="str">
        <f t="shared" ca="1" si="524"/>
        <v>-</v>
      </c>
      <c r="IC173" s="168" t="str">
        <f t="shared" ca="1" si="524"/>
        <v>-</v>
      </c>
      <c r="ID173" s="168" t="str">
        <f t="shared" ca="1" si="524"/>
        <v>-</v>
      </c>
      <c r="IE173" s="168" t="str">
        <f t="shared" ca="1" si="524"/>
        <v>-</v>
      </c>
      <c r="IF173" s="168" t="str">
        <f t="shared" ca="1" si="524"/>
        <v>-</v>
      </c>
      <c r="IG173" s="168" t="str">
        <f t="shared" ca="1" si="524"/>
        <v>-</v>
      </c>
      <c r="IH173" s="168" t="str">
        <f t="shared" ca="1" si="524"/>
        <v>-</v>
      </c>
      <c r="II173" s="168" t="str">
        <f t="shared" ca="1" si="524"/>
        <v>-</v>
      </c>
      <c r="IJ173" s="168" t="str">
        <f t="shared" ca="1" si="524"/>
        <v>-</v>
      </c>
      <c r="IK173" s="168" t="str">
        <f t="shared" ca="1" si="524"/>
        <v>-</v>
      </c>
      <c r="IL173" s="168" t="str">
        <f t="shared" ca="1" si="524"/>
        <v>-</v>
      </c>
      <c r="IM173" s="168" t="str">
        <f t="shared" ca="1" si="524"/>
        <v>-</v>
      </c>
      <c r="IN173" s="168" t="str">
        <f t="shared" ca="1" si="524"/>
        <v>-</v>
      </c>
      <c r="IO173" s="168" t="str">
        <f t="shared" ca="1" si="524"/>
        <v>-</v>
      </c>
      <c r="IP173" s="168" t="str">
        <f t="shared" ca="1" si="491"/>
        <v>-</v>
      </c>
      <c r="IQ173" s="168" t="str">
        <f t="shared" ca="1" si="491"/>
        <v>-</v>
      </c>
      <c r="IR173" s="168" t="str">
        <f t="shared" ca="1" si="491"/>
        <v>-</v>
      </c>
      <c r="IS173" s="168" t="str">
        <f t="shared" ca="1" si="491"/>
        <v>-</v>
      </c>
      <c r="IT173" s="168" t="str">
        <f t="shared" ca="1" si="491"/>
        <v>-</v>
      </c>
      <c r="IU173" s="168" t="str">
        <f t="shared" ca="1" si="491"/>
        <v>-</v>
      </c>
      <c r="IV173" s="168" t="str">
        <f t="shared" ca="1" si="491"/>
        <v>-</v>
      </c>
      <c r="IW173" s="168" t="str">
        <f t="shared" ca="1" si="491"/>
        <v>-</v>
      </c>
      <c r="IX173" s="168" t="str">
        <f t="shared" ca="1" si="491"/>
        <v>-</v>
      </c>
      <c r="IY173" s="168" t="str">
        <f t="shared" ca="1" si="491"/>
        <v>-</v>
      </c>
      <c r="IZ173" s="10"/>
      <c r="JA173" s="166">
        <f t="shared" ca="1" si="492"/>
        <v>4.4999999999999998E-2</v>
      </c>
      <c r="JB173" s="166">
        <f t="shared" ca="1" si="493"/>
        <v>4.4999999999999998E-2</v>
      </c>
      <c r="JC173" s="168">
        <f t="shared" ca="1" si="494"/>
        <v>1</v>
      </c>
      <c r="JD173" s="168">
        <f t="shared" ca="1" si="494"/>
        <v>0</v>
      </c>
      <c r="JE173" s="168">
        <f t="shared" ca="1" si="494"/>
        <v>1</v>
      </c>
      <c r="JF173" s="168">
        <f t="shared" ref="JF173:KH173" ca="1" si="528">OFFSET(JF$5,$B173,0)</f>
        <v>1</v>
      </c>
      <c r="JG173" s="168">
        <f t="shared" ca="1" si="528"/>
        <v>0</v>
      </c>
      <c r="JH173" s="168">
        <f t="shared" ca="1" si="528"/>
        <v>70</v>
      </c>
      <c r="JI173" s="168">
        <f t="shared" ca="1" si="528"/>
        <v>50</v>
      </c>
      <c r="JJ173" s="168">
        <f t="shared" ca="1" si="528"/>
        <v>70</v>
      </c>
      <c r="JK173" s="168">
        <f t="shared" ca="1" si="528"/>
        <v>50</v>
      </c>
      <c r="JL173" s="166">
        <f t="shared" ca="1" si="495"/>
        <v>1</v>
      </c>
      <c r="JM173" s="166">
        <f t="shared" ca="1" si="496"/>
        <v>1</v>
      </c>
      <c r="JN173" s="166">
        <f t="shared" ca="1" si="497"/>
        <v>1</v>
      </c>
      <c r="JO173" s="166">
        <f t="shared" ca="1" si="498"/>
        <v>1</v>
      </c>
      <c r="JP173" s="166">
        <f t="shared" ca="1" si="498"/>
        <v>1</v>
      </c>
      <c r="JQ173" s="168">
        <f t="shared" ca="1" si="528"/>
        <v>1</v>
      </c>
      <c r="JR173" s="10"/>
      <c r="JS173" s="168">
        <f t="shared" ca="1" si="528"/>
        <v>1</v>
      </c>
      <c r="JT173" s="166">
        <f t="shared" ca="1" si="499"/>
        <v>1</v>
      </c>
      <c r="JU173" s="168">
        <f t="shared" ca="1" si="528"/>
        <v>1</v>
      </c>
      <c r="JV173" s="168">
        <f t="shared" ca="1" si="528"/>
        <v>1</v>
      </c>
      <c r="JW173" s="168">
        <f t="shared" ca="1" si="528"/>
        <v>1</v>
      </c>
      <c r="JX173" s="168">
        <f t="shared" ca="1" si="528"/>
        <v>1</v>
      </c>
      <c r="JY173" s="168">
        <f t="shared" ca="1" si="528"/>
        <v>1</v>
      </c>
      <c r="JZ173" s="168">
        <f t="shared" ca="1" si="528"/>
        <v>1</v>
      </c>
      <c r="KA173" s="166">
        <f t="shared" ca="1" si="500"/>
        <v>1</v>
      </c>
      <c r="KB173" s="166">
        <f t="shared" ca="1" si="501"/>
        <v>1</v>
      </c>
      <c r="KC173" s="166">
        <f t="shared" ca="1" si="502"/>
        <v>1</v>
      </c>
      <c r="KD173" s="166" t="str">
        <f t="shared" ca="1" si="503"/>
        <v>-</v>
      </c>
      <c r="KE173" s="166" t="str">
        <f t="shared" ca="1" si="504"/>
        <v>-</v>
      </c>
      <c r="KF173" s="166" t="str">
        <f t="shared" ca="1" si="505"/>
        <v>-</v>
      </c>
      <c r="KG173" s="166" t="b">
        <f t="shared" ca="1" si="506"/>
        <v>0</v>
      </c>
      <c r="KH173" s="168">
        <f t="shared" ca="1" si="528"/>
        <v>0</v>
      </c>
      <c r="KI173" s="27">
        <v>0</v>
      </c>
    </row>
    <row r="174" spans="1:295" s="148" customFormat="1" outlineLevel="1">
      <c r="A174" s="126">
        <f t="shared" si="13"/>
        <v>169</v>
      </c>
      <c r="B174" s="126">
        <f t="shared" si="520"/>
        <v>13</v>
      </c>
      <c r="C174" s="148">
        <v>1000</v>
      </c>
      <c r="D174" s="148" t="s">
        <v>884</v>
      </c>
      <c r="E174" s="148" t="b">
        <v>0</v>
      </c>
      <c r="F174" s="148" t="b">
        <v>0</v>
      </c>
      <c r="G174" s="148" t="b">
        <f t="shared" si="507"/>
        <v>0</v>
      </c>
      <c r="H174" s="144">
        <f t="shared" ca="1" si="508"/>
        <v>3</v>
      </c>
      <c r="I174" s="144">
        <f t="shared" ca="1" si="508"/>
        <v>1</v>
      </c>
      <c r="J174" s="144">
        <f t="shared" ca="1" si="508"/>
        <v>1</v>
      </c>
      <c r="K174" s="144">
        <f t="shared" ca="1" si="508"/>
        <v>1</v>
      </c>
      <c r="L174" s="144">
        <f t="shared" ca="1" si="508"/>
        <v>1</v>
      </c>
      <c r="M174" s="144">
        <f t="shared" ca="1" si="508"/>
        <v>1</v>
      </c>
      <c r="N174" s="144">
        <f t="shared" ca="1" si="508"/>
        <v>1</v>
      </c>
      <c r="O174" s="144">
        <f t="shared" ca="1" si="508"/>
        <v>1</v>
      </c>
      <c r="P174" s="144">
        <f t="shared" ca="1" si="508"/>
        <v>1</v>
      </c>
      <c r="Q174" s="144">
        <f t="shared" ca="1" si="508"/>
        <v>1</v>
      </c>
      <c r="R174" s="144">
        <f t="shared" ca="1" si="508"/>
        <v>2</v>
      </c>
      <c r="S174" s="144">
        <f t="shared" ca="1" si="508"/>
        <v>1</v>
      </c>
      <c r="T174" s="144">
        <f t="shared" ca="1" si="508"/>
        <v>1</v>
      </c>
      <c r="U174" s="144">
        <f t="shared" ca="1" si="508"/>
        <v>1</v>
      </c>
      <c r="V174" s="144">
        <f t="shared" ca="1" si="508"/>
        <v>1</v>
      </c>
      <c r="W174" s="144">
        <f t="shared" ca="1" si="508"/>
        <v>1</v>
      </c>
      <c r="X174" s="144">
        <f t="shared" ca="1" si="508"/>
        <v>1</v>
      </c>
      <c r="Y174" s="144">
        <f t="shared" ca="1" si="508"/>
        <v>1</v>
      </c>
      <c r="AA174" s="162" t="str" cm="1">
        <f t="array" aca="1" ref="AA174" ca="1">TEXT(LEFT(OFFSET(AA174,-1,0),5)+1,"00000")&amp;MID(OFFSET(AA174,-1,0),6,FIND(" ",OFFSET(AA174,-1,0),7)-5)
&amp;FM174
&amp;INDEX(DataMaster!$B$10:$B$12,$I174)         &amp;IF($J174=1,""," Risk"&amp;INDEX(i.risk_aversion,$J174,1))    &amp;IF($K174=1,""," REV"&amp; INDEX(DataMaster!$B$54:$B$58,$K174))              &amp; IF($L174=1,""," Minroe"&amp;INDEX(minroe,$L174))              &amp;  IF($M174=1,""," Overdraw"&amp;INDEX(overdraw,$M174))
&amp; IF($N174=1,""," Mach"&amp;INDEX(i.mach_option,$N174))
&amp; IF($O174=1,""," Interest"&amp;INDEX(i.interest_rate,$O174))            &amp; IF($P174=1,""," Opp cost"&amp;INDEX(i.opp_cost_capital,$P174))           &amp; IF($Q174=1,""," Casual_ub"&amp;INDEX(i.casual_ub,$Q174))           &amp; IF($R174=1,""," Cropgraze"&amp;INDEX(i.cropgraze_inc,$R174))
&amp; IF($S174=1,""," Yield"&amp;INDEX(i.all_rot_yield,$S174))          &amp; IF($T174=1,""," Pasture"&amp;INDEX(i.pasture_prod,$T174))          &amp; IF($U174=1,""," Scan"&amp;INDEX(i.scan,$U174))
&amp; IF($JL174=1,""," WP"&amp;TEXT($JL174*100,"000p"))                &amp; IF($JM174=1,""," MP"&amp;TEXT($JM174*100,"000p"))                      &amp; IF($JN174=1,""," GP"&amp;TEXT($JN174*100,"000p"))          &amp; IF($JO174=1,""," Can"&amp;TEXT($JO174*100,"000p"))
&amp; " (F"&amp;3+IFERROR(1*$CH174,0)+IFERROR(1*$CI174,0)&amp;3-IFERROR(1*NOT($CK174),0)&amp;"N"&amp;$CP174&amp;$CQ174&amp;")"</f>
        <v>00006 Presentation_SR36SE 12SE CropgrazeFALSE (F33N11)</v>
      </c>
      <c r="AB174" s="10" t="str">
        <f ca="1">IF(COUNTIF(AA$5:AA174,AA174)=1,"-","Dup")</f>
        <v>-</v>
      </c>
      <c r="AC174" s="10"/>
      <c r="AD174" s="168" t="str">
        <f t="shared" ca="1" si="472"/>
        <v>-</v>
      </c>
      <c r="AE174" s="167" t="b">
        <v>1</v>
      </c>
      <c r="AF174" s="167" t="b">
        <v>1</v>
      </c>
      <c r="AG174" s="168" t="str">
        <f t="shared" ca="1" si="472"/>
        <v>-</v>
      </c>
      <c r="AH174" s="168" t="str">
        <f t="shared" ca="1" si="472"/>
        <v>-</v>
      </c>
      <c r="AI174" s="168" t="b">
        <f t="shared" ca="1" si="472"/>
        <v>1</v>
      </c>
      <c r="AJ174" s="10"/>
      <c r="AK174" s="166" t="b">
        <f t="shared" ca="1" si="473"/>
        <v>1</v>
      </c>
      <c r="AL174" s="166" t="str">
        <f t="shared" ca="1" si="473"/>
        <v>-</v>
      </c>
      <c r="AM174" s="166" t="str">
        <f t="shared" ca="1" si="473"/>
        <v>-</v>
      </c>
      <c r="AN174" s="166" t="str">
        <f t="shared" ca="1" si="473"/>
        <v>-</v>
      </c>
      <c r="AO174" s="166" t="b">
        <f t="shared" ca="1" si="473"/>
        <v>0</v>
      </c>
      <c r="AP174" s="166" t="b">
        <f t="shared" ca="1" si="473"/>
        <v>0</v>
      </c>
      <c r="AQ174" s="166">
        <f t="shared" ca="1" si="474"/>
        <v>0</v>
      </c>
      <c r="AR174" s="166" t="b">
        <f t="shared" ca="1" si="475"/>
        <v>0</v>
      </c>
      <c r="AS174" s="166" t="b">
        <f t="shared" ca="1" si="475"/>
        <v>0</v>
      </c>
      <c r="AT174" s="166" t="str">
        <f t="shared" ca="1" si="475"/>
        <v>-</v>
      </c>
      <c r="AU174" s="166" t="str">
        <f t="shared" ca="1" si="475"/>
        <v>-</v>
      </c>
      <c r="AV174" s="166" t="str">
        <f t="shared" ca="1" si="475"/>
        <v>-</v>
      </c>
      <c r="AW174" s="10"/>
      <c r="AX174" s="166" t="b">
        <f t="shared" ca="1" si="476"/>
        <v>1</v>
      </c>
      <c r="AY174" s="168" t="b">
        <f t="shared" ca="1" si="477"/>
        <v>1</v>
      </c>
      <c r="AZ174" s="168" t="b">
        <f t="shared" ca="1" si="477"/>
        <v>1</v>
      </c>
      <c r="BA174" s="167">
        <f t="shared" ca="1" si="478"/>
        <v>3108</v>
      </c>
      <c r="BB174" s="168" t="str">
        <f t="shared" ca="1" si="525"/>
        <v>-</v>
      </c>
      <c r="BC174" s="168" t="str">
        <f t="shared" ca="1" si="525"/>
        <v>-</v>
      </c>
      <c r="BD174" s="168" t="str">
        <f t="shared" ca="1" si="525"/>
        <v>-</v>
      </c>
      <c r="BE174" s="168" t="str">
        <f t="shared" ca="1" si="525"/>
        <v>-</v>
      </c>
      <c r="BF174" s="168" t="str">
        <f t="shared" ca="1" si="525"/>
        <v>-</v>
      </c>
      <c r="BG174" s="168">
        <f t="shared" ca="1" si="525"/>
        <v>1</v>
      </c>
      <c r="BH174" s="168">
        <f t="shared" ca="1" si="525"/>
        <v>1</v>
      </c>
      <c r="BI174" s="168" t="str">
        <f t="shared" ca="1" si="525"/>
        <v>-</v>
      </c>
      <c r="BJ174" s="168" t="str">
        <f t="shared" ca="1" si="525"/>
        <v>-</v>
      </c>
      <c r="BK174" s="10"/>
      <c r="BL174" s="168" t="str">
        <f t="shared" ca="1" si="525"/>
        <v>-</v>
      </c>
      <c r="BM174" s="168" t="str">
        <f t="shared" ca="1" si="525"/>
        <v>-</v>
      </c>
      <c r="BN174" s="168" t="str">
        <f t="shared" ca="1" si="525"/>
        <v>-</v>
      </c>
      <c r="BO174" s="168" t="str">
        <f t="shared" ca="1" si="525"/>
        <v>-</v>
      </c>
      <c r="BP174" s="168" t="str">
        <f t="shared" ca="1" si="525"/>
        <v>-</v>
      </c>
      <c r="BQ174" s="168" t="str">
        <f t="shared" ca="1" si="525"/>
        <v>-</v>
      </c>
      <c r="BR174" s="168" t="str">
        <f t="shared" ca="1" si="525"/>
        <v>-</v>
      </c>
      <c r="BS174" s="168" t="str">
        <f t="shared" ca="1" si="525"/>
        <v>-</v>
      </c>
      <c r="BT174" s="168" t="str">
        <f t="shared" ca="1" si="525"/>
        <v>-</v>
      </c>
      <c r="BU174" s="168" t="str">
        <f t="shared" ca="1" si="525"/>
        <v>-</v>
      </c>
      <c r="BV174" s="168" t="str">
        <f t="shared" ca="1" si="525"/>
        <v>-</v>
      </c>
      <c r="BW174" s="166" t="str" cm="1">
        <f t="array" aca="1" ref="BW174" ca="1">INDEX(i.rev,$K174,BW$15)</f>
        <v>-</v>
      </c>
      <c r="BX174" s="166" t="str" cm="1">
        <f t="array" aca="1" ref="BX174" ca="1">INDEX(i.rev,$K174,BX$15)</f>
        <v>-</v>
      </c>
      <c r="BY174" s="166" t="str" cm="1">
        <f t="array" aca="1" ref="BY174" ca="1">INDEX(i.rev,$K174,BY$15)</f>
        <v>-</v>
      </c>
      <c r="BZ174" s="166" t="str" cm="1">
        <f t="array" aca="1" ref="BZ174" ca="1">INDEX(i.rev,$K174,BZ$15)</f>
        <v>-</v>
      </c>
      <c r="CA174" s="166" t="str" cm="1">
        <f t="array" aca="1" ref="CA174" ca="1">INDEX(i.rev,$K174,CA$15)</f>
        <v>-</v>
      </c>
      <c r="CB174" s="166" t="str" cm="1">
        <f t="array" aca="1" ref="CB174" ca="1">INDEX(i.rev,$K174,CB$15)</f>
        <v>-</v>
      </c>
      <c r="CC174" s="166" t="str" cm="1">
        <f t="array" aca="1" ref="CC174" ca="1">INDEX(i.rev,$K174,CC$15)</f>
        <v>-</v>
      </c>
      <c r="CD174" s="166" t="str" cm="1">
        <f t="array" aca="1" ref="CD174" ca="1">INDEX(i.rev,$K174,CD$15)</f>
        <v>-</v>
      </c>
      <c r="CE174" s="166" t="str" cm="1">
        <f t="array" aca="1" ref="CE174" ca="1">INDEX(i.rev,$K174,CE$15)</f>
        <v>-</v>
      </c>
      <c r="CF174" s="166" t="str" cm="1">
        <f t="array" aca="1" ref="CF174" ca="1">INDEX(i.rev,$K174,CF$15)</f>
        <v>-</v>
      </c>
      <c r="CG174" s="10"/>
      <c r="CH174" s="168" t="str">
        <f t="shared" ref="CH174:CW189" ca="1" si="529">OFFSET(CH$5,$B174,0)</f>
        <v>-</v>
      </c>
      <c r="CI174" s="168" t="str">
        <f t="shared" ca="1" si="529"/>
        <v>-</v>
      </c>
      <c r="CJ174" s="168" t="str">
        <f t="shared" ca="1" si="529"/>
        <v>-</v>
      </c>
      <c r="CK174" s="168" t="str">
        <f t="shared" ca="1" si="529"/>
        <v>-</v>
      </c>
      <c r="CL174" s="168" t="str">
        <f t="shared" ca="1" si="529"/>
        <v>-</v>
      </c>
      <c r="CM174" s="168" t="str">
        <f t="shared" ca="1" si="529"/>
        <v>-</v>
      </c>
      <c r="CN174" s="168" t="str">
        <f t="shared" ca="1" si="529"/>
        <v>-</v>
      </c>
      <c r="CO174" s="168" t="str">
        <f t="shared" ca="1" si="529"/>
        <v>-</v>
      </c>
      <c r="CP174" s="168">
        <f t="shared" ca="1" si="529"/>
        <v>1</v>
      </c>
      <c r="CQ174" s="168">
        <f t="shared" ca="1" si="529"/>
        <v>1</v>
      </c>
      <c r="CR174" s="168">
        <f t="shared" ca="1" si="529"/>
        <v>0</v>
      </c>
      <c r="CS174" s="168" t="str">
        <f t="shared" ca="1" si="529"/>
        <v>-</v>
      </c>
      <c r="CT174" s="168" t="str">
        <f t="shared" ca="1" si="529"/>
        <v>-</v>
      </c>
      <c r="CU174" s="168" t="str">
        <f t="shared" ca="1" si="529"/>
        <v>-</v>
      </c>
      <c r="CV174" s="168" t="str">
        <f t="shared" ca="1" si="529"/>
        <v>-</v>
      </c>
      <c r="CW174" s="168" t="str">
        <f t="shared" ca="1" si="529"/>
        <v>-</v>
      </c>
      <c r="CX174" s="168" t="str">
        <f t="shared" ref="CX174:DM190" ca="1" si="530">OFFSET(CX$5,$B174,0)</f>
        <v>-</v>
      </c>
      <c r="CY174" s="168" t="str">
        <f t="shared" ca="1" si="530"/>
        <v>-</v>
      </c>
      <c r="CZ174" s="168">
        <f t="shared" ca="1" si="530"/>
        <v>0</v>
      </c>
      <c r="DA174" s="168" t="str">
        <f t="shared" ca="1" si="530"/>
        <v>-</v>
      </c>
      <c r="DB174" s="168" t="str">
        <f t="shared" ca="1" si="530"/>
        <v>-</v>
      </c>
      <c r="DC174" s="168" t="str">
        <f t="shared" ca="1" si="530"/>
        <v>-</v>
      </c>
      <c r="DD174" s="168" t="str">
        <f t="shared" ca="1" si="530"/>
        <v>-</v>
      </c>
      <c r="DE174" s="168" t="str">
        <f t="shared" ca="1" si="530"/>
        <v>-</v>
      </c>
      <c r="DF174" s="168">
        <f t="shared" ca="1" si="530"/>
        <v>0</v>
      </c>
      <c r="DG174" s="168">
        <f t="shared" ca="1" si="530"/>
        <v>0</v>
      </c>
      <c r="DH174" s="168">
        <f t="shared" ca="1" si="530"/>
        <v>0</v>
      </c>
      <c r="DI174" s="168">
        <f t="shared" ca="1" si="530"/>
        <v>0</v>
      </c>
      <c r="DJ174" s="168">
        <f t="shared" ca="1" si="530"/>
        <v>0</v>
      </c>
      <c r="DK174" s="168">
        <f t="shared" ca="1" si="530"/>
        <v>0</v>
      </c>
      <c r="DL174" s="168">
        <f t="shared" ca="1" si="530"/>
        <v>0</v>
      </c>
      <c r="DM174" s="168" t="str">
        <f t="shared" ca="1" si="530"/>
        <v>-</v>
      </c>
      <c r="DN174" s="168" t="str">
        <f t="shared" ca="1" si="526"/>
        <v>-</v>
      </c>
      <c r="DO174" s="168" t="str">
        <f t="shared" ca="1" si="526"/>
        <v>-</v>
      </c>
      <c r="DP174" s="168" t="str">
        <f t="shared" ca="1" si="526"/>
        <v>-</v>
      </c>
      <c r="DQ174" s="168" t="str">
        <f t="shared" ca="1" si="526"/>
        <v>-</v>
      </c>
      <c r="DR174" s="168" t="str">
        <f t="shared" ca="1" si="526"/>
        <v>-</v>
      </c>
      <c r="DS174" s="168" t="str">
        <f t="shared" ca="1" si="526"/>
        <v>-</v>
      </c>
      <c r="DT174" s="168" t="str">
        <f t="shared" ca="1" si="526"/>
        <v>-</v>
      </c>
      <c r="DU174" s="168" t="str">
        <f t="shared" ca="1" si="526"/>
        <v>-</v>
      </c>
      <c r="DV174" s="168" t="str">
        <f t="shared" ca="1" si="526"/>
        <v>-</v>
      </c>
      <c r="DW174" s="168" t="str">
        <f t="shared" ca="1" si="527"/>
        <v>-</v>
      </c>
      <c r="DX174" s="10"/>
      <c r="DY174" s="168">
        <f t="shared" ca="1" si="527"/>
        <v>1</v>
      </c>
      <c r="DZ174" s="168" t="str">
        <f t="shared" ca="1" si="527"/>
        <v>-</v>
      </c>
      <c r="EA174" s="168" t="str">
        <f t="shared" ca="1" si="527"/>
        <v>-</v>
      </c>
      <c r="EB174" s="168" t="str">
        <f t="shared" ca="1" si="527"/>
        <v>-</v>
      </c>
      <c r="EC174" s="168" t="str">
        <f t="shared" ca="1" si="481"/>
        <v>-</v>
      </c>
      <c r="ED174" s="168" t="b">
        <f t="shared" ca="1" si="481"/>
        <v>0</v>
      </c>
      <c r="EE174" s="168" t="str">
        <f t="shared" ca="1" si="481"/>
        <v>-</v>
      </c>
      <c r="EF174" s="168">
        <f t="shared" ca="1" si="481"/>
        <v>0</v>
      </c>
      <c r="EG174" s="168" t="str">
        <f t="shared" ca="1" si="481"/>
        <v>-</v>
      </c>
      <c r="EH174" s="166" cm="1">
        <f t="array" aca="1" ref="EH174" ca="1">INDEX(i.rev,$K174,EH$15)</f>
        <v>1</v>
      </c>
      <c r="EI174" s="168">
        <f t="shared" ca="1" si="482"/>
        <v>0</v>
      </c>
      <c r="EJ174" s="168">
        <f t="shared" ca="1" si="482"/>
        <v>1</v>
      </c>
      <c r="EK174" s="168">
        <f t="shared" ca="1" si="482"/>
        <v>0</v>
      </c>
      <c r="EL174" s="168">
        <f t="shared" ca="1" si="482"/>
        <v>1</v>
      </c>
      <c r="EM174" s="168">
        <f t="shared" ca="1" si="482"/>
        <v>1</v>
      </c>
      <c r="EN174" s="168">
        <f t="shared" ca="1" si="482"/>
        <v>1</v>
      </c>
      <c r="EO174" s="168">
        <f t="shared" ca="1" si="482"/>
        <v>0</v>
      </c>
      <c r="EP174" s="168">
        <f t="shared" ca="1" si="482"/>
        <v>0</v>
      </c>
      <c r="EQ174" s="168">
        <f t="shared" ca="1" si="482"/>
        <v>0</v>
      </c>
      <c r="ER174" s="168">
        <f t="shared" ca="1" si="482"/>
        <v>0</v>
      </c>
      <c r="ES174" s="168">
        <f t="shared" ca="1" si="482"/>
        <v>0</v>
      </c>
      <c r="ET174" s="168">
        <f t="shared" ca="1" si="482"/>
        <v>0</v>
      </c>
      <c r="EU174" s="168">
        <f t="shared" ca="1" si="482"/>
        <v>0</v>
      </c>
      <c r="EV174" s="168">
        <f t="shared" ca="1" si="482"/>
        <v>0</v>
      </c>
      <c r="EW174" s="168">
        <f t="shared" ca="1" si="482"/>
        <v>0</v>
      </c>
      <c r="EX174" s="168">
        <f t="shared" ref="EX174" ca="1" si="531">OFFSET(EX$5,$B174,0)</f>
        <v>0</v>
      </c>
      <c r="EY174" s="166" cm="1">
        <f t="array" aca="1" ref="EY174" ca="1">INDEX(i.rev,$K174,EY$15)</f>
        <v>0</v>
      </c>
      <c r="EZ174" s="168">
        <f t="shared" ca="1" si="483"/>
        <v>0</v>
      </c>
      <c r="FA174" s="166" cm="1">
        <f t="array" aca="1" ref="FA174" ca="1">INDEX(i.rev,$K174,FA$15)</f>
        <v>1</v>
      </c>
      <c r="FB174" s="168">
        <f t="shared" ca="1" si="523"/>
        <v>0</v>
      </c>
      <c r="FC174" s="168">
        <f t="shared" ca="1" si="523"/>
        <v>0</v>
      </c>
      <c r="FD174" s="168">
        <f t="shared" ca="1" si="523"/>
        <v>0</v>
      </c>
      <c r="FE174" s="168">
        <f t="shared" ca="1" si="523"/>
        <v>0</v>
      </c>
      <c r="FF174" s="168">
        <f t="shared" ca="1" si="523"/>
        <v>0</v>
      </c>
      <c r="FG174" s="168">
        <f t="shared" ca="1" si="523"/>
        <v>0</v>
      </c>
      <c r="FH174" s="168">
        <f t="shared" ca="1" si="523"/>
        <v>0</v>
      </c>
      <c r="FI174" s="10">
        <v>0.4</v>
      </c>
      <c r="FJ174" s="168" t="str">
        <f t="shared" ca="1" si="485"/>
        <v>-</v>
      </c>
      <c r="FK174" s="168" t="str">
        <f t="shared" ca="1" si="485"/>
        <v>-</v>
      </c>
      <c r="FL174" s="166" t="b">
        <f t="shared" si="518"/>
        <v>1</v>
      </c>
      <c r="FM174" s="192">
        <f t="shared" si="519"/>
        <v>12</v>
      </c>
      <c r="FN174" s="192">
        <f t="shared" si="519"/>
        <v>40</v>
      </c>
      <c r="FO174" s="166" t="b">
        <f t="shared" ca="1" si="486"/>
        <v>0</v>
      </c>
      <c r="FP174" s="166" t="b">
        <f t="shared" ca="1" si="486"/>
        <v>0</v>
      </c>
      <c r="FQ174" s="166" t="b">
        <f t="shared" ca="1" si="486"/>
        <v>1</v>
      </c>
      <c r="FR174" s="168">
        <f t="shared" ca="1" si="523"/>
        <v>0</v>
      </c>
      <c r="FS174" s="166">
        <f t="shared" ca="1" si="487"/>
        <v>1</v>
      </c>
      <c r="FT174" s="166">
        <f t="shared" ca="1" si="487"/>
        <v>1</v>
      </c>
      <c r="FU174" s="168" t="str">
        <f t="shared" ca="1" si="523"/>
        <v>-</v>
      </c>
      <c r="FV174" s="168" t="str">
        <f t="shared" ca="1" si="523"/>
        <v>-</v>
      </c>
      <c r="FW174" s="168" t="str">
        <f t="shared" ca="1" si="523"/>
        <v>-</v>
      </c>
      <c r="FX174" s="168" t="str">
        <f t="shared" ca="1" si="523"/>
        <v>-</v>
      </c>
      <c r="FY174" s="168" t="str">
        <f t="shared" ca="1" si="523"/>
        <v>-</v>
      </c>
      <c r="FZ174" s="168" t="str">
        <f t="shared" ca="1" si="523"/>
        <v>-</v>
      </c>
      <c r="GA174" s="168" t="str">
        <f t="shared" ca="1" si="523"/>
        <v>-</v>
      </c>
      <c r="GB174" s="168" t="str">
        <f t="shared" ca="1" si="523"/>
        <v>-</v>
      </c>
      <c r="GC174" s="168" t="str">
        <f t="shared" ca="1" si="523"/>
        <v>-</v>
      </c>
      <c r="GD174" s="168" t="b">
        <f t="shared" ca="1" si="523"/>
        <v>1</v>
      </c>
      <c r="GE174" s="168" t="str">
        <f t="shared" ca="1" si="523"/>
        <v>-</v>
      </c>
      <c r="GF174" s="168" t="str">
        <f t="shared" ca="1" si="523"/>
        <v>-</v>
      </c>
      <c r="GG174" s="168" t="str">
        <f t="shared" ca="1" si="523"/>
        <v>-</v>
      </c>
      <c r="GH174" s="168" t="str">
        <f t="shared" ca="1" si="488"/>
        <v>-</v>
      </c>
      <c r="GI174" s="168" t="str">
        <f t="shared" ca="1" si="488"/>
        <v>-</v>
      </c>
      <c r="GJ174" s="168" t="str">
        <f t="shared" ca="1" si="489"/>
        <v>-</v>
      </c>
      <c r="GK174" s="168" t="str">
        <f t="shared" ca="1" si="489"/>
        <v>-</v>
      </c>
      <c r="GL174" s="168" t="str">
        <f t="shared" ca="1" si="489"/>
        <v>-</v>
      </c>
      <c r="GM174" s="168" t="str">
        <f t="shared" ca="1" si="489"/>
        <v>-</v>
      </c>
      <c r="GN174" s="168" t="str">
        <f t="shared" ca="1" si="489"/>
        <v>-</v>
      </c>
      <c r="GO174" s="168" t="str">
        <f t="shared" ca="1" si="489"/>
        <v>-</v>
      </c>
      <c r="GP174" s="168" t="str">
        <f t="shared" ca="1" si="489"/>
        <v>-</v>
      </c>
      <c r="GQ174" s="168" t="str">
        <f t="shared" ca="1" si="489"/>
        <v>-</v>
      </c>
      <c r="GR174" s="168" t="str">
        <f t="shared" ca="1" si="489"/>
        <v>-</v>
      </c>
      <c r="GS174" s="168">
        <f t="shared" ca="1" si="489"/>
        <v>500</v>
      </c>
      <c r="GT174" s="168">
        <f t="shared" ca="1" si="489"/>
        <v>500</v>
      </c>
      <c r="GU174" s="168" t="str">
        <f t="shared" ca="1" si="489"/>
        <v>-</v>
      </c>
      <c r="GV174" s="168" t="str">
        <f t="shared" ca="1" si="489"/>
        <v>-</v>
      </c>
      <c r="GW174" s="168" t="str">
        <f t="shared" ca="1" si="489"/>
        <v>-</v>
      </c>
      <c r="GX174" s="168" t="str">
        <f t="shared" ca="1" si="489"/>
        <v>-</v>
      </c>
      <c r="GY174" s="168" t="str">
        <f t="shared" ref="GY174:IO174" ca="1" si="532">OFFSET(GY$5,$B174,0)</f>
        <v>-</v>
      </c>
      <c r="GZ174" s="168" t="str">
        <f t="shared" ca="1" si="532"/>
        <v>-</v>
      </c>
      <c r="HA174" s="168" t="str">
        <f t="shared" ca="1" si="532"/>
        <v>-</v>
      </c>
      <c r="HB174" s="168" t="str">
        <f t="shared" ca="1" si="532"/>
        <v>-</v>
      </c>
      <c r="HC174" s="168" t="str">
        <f t="shared" ca="1" si="532"/>
        <v>-</v>
      </c>
      <c r="HD174" s="168" t="str">
        <f t="shared" ca="1" si="532"/>
        <v>-</v>
      </c>
      <c r="HE174" s="168" t="str">
        <f t="shared" ca="1" si="532"/>
        <v>-</v>
      </c>
      <c r="HF174" s="168" t="str">
        <f t="shared" ca="1" si="532"/>
        <v>-</v>
      </c>
      <c r="HG174" s="168" t="str">
        <f t="shared" ca="1" si="532"/>
        <v>-</v>
      </c>
      <c r="HH174" s="168" t="str">
        <f t="shared" ca="1" si="532"/>
        <v>-</v>
      </c>
      <c r="HI174" s="168" t="str">
        <f t="shared" ca="1" si="532"/>
        <v>-</v>
      </c>
      <c r="HJ174" s="168" t="str">
        <f t="shared" ca="1" si="532"/>
        <v>-</v>
      </c>
      <c r="HK174" s="168" t="str">
        <f t="shared" ca="1" si="532"/>
        <v>-</v>
      </c>
      <c r="HL174" s="168" t="str">
        <f t="shared" ca="1" si="532"/>
        <v>-</v>
      </c>
      <c r="HM174" s="168" t="str">
        <f t="shared" ca="1" si="532"/>
        <v>-</v>
      </c>
      <c r="HN174" s="168" t="str">
        <f t="shared" ca="1" si="532"/>
        <v>-</v>
      </c>
      <c r="HO174" s="168" t="str">
        <f t="shared" ca="1" si="532"/>
        <v>-</v>
      </c>
      <c r="HP174" s="168" t="str">
        <f t="shared" ca="1" si="532"/>
        <v>-</v>
      </c>
      <c r="HQ174" s="168" t="str">
        <f t="shared" ca="1" si="532"/>
        <v>-</v>
      </c>
      <c r="HR174" s="168" t="str">
        <f t="shared" ca="1" si="532"/>
        <v>-</v>
      </c>
      <c r="HS174" s="168" t="str">
        <f t="shared" ca="1" si="532"/>
        <v>-</v>
      </c>
      <c r="HT174" s="168" t="str">
        <f t="shared" ca="1" si="532"/>
        <v>-</v>
      </c>
      <c r="HU174" s="168" t="str">
        <f t="shared" ca="1" si="532"/>
        <v>-</v>
      </c>
      <c r="HV174" s="168" t="str">
        <f t="shared" ca="1" si="532"/>
        <v>-</v>
      </c>
      <c r="HW174" s="168" t="str">
        <f t="shared" ca="1" si="532"/>
        <v>-</v>
      </c>
      <c r="HX174" s="168" t="str">
        <f t="shared" ca="1" si="532"/>
        <v>-</v>
      </c>
      <c r="HY174" s="168" t="str">
        <f t="shared" ca="1" si="532"/>
        <v>-</v>
      </c>
      <c r="HZ174" s="168" t="str">
        <f t="shared" ca="1" si="532"/>
        <v>-</v>
      </c>
      <c r="IA174" s="168" t="str">
        <f t="shared" ca="1" si="532"/>
        <v>-</v>
      </c>
      <c r="IB174" s="168" t="str">
        <f t="shared" ca="1" si="532"/>
        <v>-</v>
      </c>
      <c r="IC174" s="168" t="str">
        <f t="shared" ca="1" si="532"/>
        <v>-</v>
      </c>
      <c r="ID174" s="168" t="str">
        <f t="shared" ca="1" si="532"/>
        <v>-</v>
      </c>
      <c r="IE174" s="168" t="str">
        <f t="shared" ca="1" si="532"/>
        <v>-</v>
      </c>
      <c r="IF174" s="168" t="str">
        <f t="shared" ca="1" si="532"/>
        <v>-</v>
      </c>
      <c r="IG174" s="168" t="str">
        <f t="shared" ca="1" si="532"/>
        <v>-</v>
      </c>
      <c r="IH174" s="168" t="str">
        <f t="shared" ca="1" si="532"/>
        <v>-</v>
      </c>
      <c r="II174" s="168" t="str">
        <f t="shared" ca="1" si="532"/>
        <v>-</v>
      </c>
      <c r="IJ174" s="168" t="str">
        <f t="shared" ca="1" si="532"/>
        <v>-</v>
      </c>
      <c r="IK174" s="168" t="str">
        <f t="shared" ca="1" si="532"/>
        <v>-</v>
      </c>
      <c r="IL174" s="168" t="str">
        <f t="shared" ca="1" si="532"/>
        <v>-</v>
      </c>
      <c r="IM174" s="168" t="str">
        <f t="shared" ca="1" si="532"/>
        <v>-</v>
      </c>
      <c r="IN174" s="168" t="str">
        <f t="shared" ca="1" si="532"/>
        <v>-</v>
      </c>
      <c r="IO174" s="168" t="str">
        <f t="shared" ca="1" si="532"/>
        <v>-</v>
      </c>
      <c r="IP174" s="168" t="str">
        <f t="shared" ca="1" si="491"/>
        <v>-</v>
      </c>
      <c r="IQ174" s="168" t="str">
        <f t="shared" ca="1" si="491"/>
        <v>-</v>
      </c>
      <c r="IR174" s="168" t="str">
        <f t="shared" ca="1" si="491"/>
        <v>-</v>
      </c>
      <c r="IS174" s="168" t="str">
        <f t="shared" ca="1" si="491"/>
        <v>-</v>
      </c>
      <c r="IT174" s="168" t="str">
        <f t="shared" ca="1" si="491"/>
        <v>-</v>
      </c>
      <c r="IU174" s="168" t="str">
        <f t="shared" ca="1" si="491"/>
        <v>-</v>
      </c>
      <c r="IV174" s="168" t="str">
        <f t="shared" ca="1" si="491"/>
        <v>-</v>
      </c>
      <c r="IW174" s="168" t="str">
        <f t="shared" ca="1" si="491"/>
        <v>-</v>
      </c>
      <c r="IX174" s="168" t="str">
        <f t="shared" ca="1" si="491"/>
        <v>-</v>
      </c>
      <c r="IY174" s="168" t="str">
        <f t="shared" ca="1" si="491"/>
        <v>-</v>
      </c>
      <c r="IZ174" s="10"/>
      <c r="JA174" s="166">
        <f t="shared" ca="1" si="492"/>
        <v>4.4999999999999998E-2</v>
      </c>
      <c r="JB174" s="166">
        <f t="shared" ca="1" si="493"/>
        <v>4.4999999999999998E-2</v>
      </c>
      <c r="JC174" s="168">
        <f t="shared" ref="JC174:KH188" ca="1" si="533">OFFSET(JC$5,$B174,0)</f>
        <v>1</v>
      </c>
      <c r="JD174" s="168">
        <f t="shared" ca="1" si="533"/>
        <v>0</v>
      </c>
      <c r="JE174" s="168">
        <f t="shared" ca="1" si="533"/>
        <v>1</v>
      </c>
      <c r="JF174" s="168">
        <f t="shared" ca="1" si="533"/>
        <v>1</v>
      </c>
      <c r="JG174" s="168">
        <f t="shared" ca="1" si="533"/>
        <v>0</v>
      </c>
      <c r="JH174" s="168">
        <f t="shared" ca="1" si="533"/>
        <v>70</v>
      </c>
      <c r="JI174" s="168">
        <f t="shared" ca="1" si="533"/>
        <v>50</v>
      </c>
      <c r="JJ174" s="168">
        <f t="shared" ca="1" si="533"/>
        <v>70</v>
      </c>
      <c r="JK174" s="168">
        <f t="shared" ca="1" si="533"/>
        <v>50</v>
      </c>
      <c r="JL174" s="166">
        <f t="shared" ca="1" si="495"/>
        <v>1</v>
      </c>
      <c r="JM174" s="166">
        <f t="shared" ca="1" si="496"/>
        <v>1</v>
      </c>
      <c r="JN174" s="166">
        <f t="shared" ca="1" si="497"/>
        <v>1</v>
      </c>
      <c r="JO174" s="166">
        <f t="shared" ca="1" si="498"/>
        <v>1</v>
      </c>
      <c r="JP174" s="166">
        <f t="shared" ca="1" si="498"/>
        <v>1</v>
      </c>
      <c r="JQ174" s="168">
        <f t="shared" ca="1" si="533"/>
        <v>1</v>
      </c>
      <c r="JR174" s="10"/>
      <c r="JS174" s="168">
        <f t="shared" ca="1" si="533"/>
        <v>1</v>
      </c>
      <c r="JT174" s="166">
        <f t="shared" ca="1" si="499"/>
        <v>1</v>
      </c>
      <c r="JU174" s="168">
        <f t="shared" ca="1" si="533"/>
        <v>1</v>
      </c>
      <c r="JV174" s="168">
        <f t="shared" ca="1" si="533"/>
        <v>1</v>
      </c>
      <c r="JW174" s="168">
        <f t="shared" ca="1" si="533"/>
        <v>1</v>
      </c>
      <c r="JX174" s="168">
        <f t="shared" ca="1" si="533"/>
        <v>1</v>
      </c>
      <c r="JY174" s="168">
        <f t="shared" ca="1" si="533"/>
        <v>1</v>
      </c>
      <c r="JZ174" s="168">
        <f t="shared" ca="1" si="533"/>
        <v>1</v>
      </c>
      <c r="KA174" s="166">
        <f t="shared" ca="1" si="500"/>
        <v>1</v>
      </c>
      <c r="KB174" s="166">
        <f t="shared" ca="1" si="501"/>
        <v>1</v>
      </c>
      <c r="KC174" s="166">
        <f t="shared" ca="1" si="502"/>
        <v>1</v>
      </c>
      <c r="KD174" s="166" t="str">
        <f t="shared" ca="1" si="503"/>
        <v>-</v>
      </c>
      <c r="KE174" s="166" t="str">
        <f t="shared" ca="1" si="504"/>
        <v>-</v>
      </c>
      <c r="KF174" s="166" t="str">
        <f t="shared" ca="1" si="505"/>
        <v>-</v>
      </c>
      <c r="KG174" s="166" t="b">
        <f t="shared" ca="1" si="506"/>
        <v>0</v>
      </c>
      <c r="KH174" s="168">
        <f t="shared" ca="1" si="533"/>
        <v>0</v>
      </c>
      <c r="KI174" s="27">
        <v>0</v>
      </c>
    </row>
    <row r="175" spans="1:295" s="148" customFormat="1" outlineLevel="1">
      <c r="A175" s="126">
        <f t="shared" si="13"/>
        <v>170</v>
      </c>
      <c r="B175" s="126">
        <f t="shared" si="520"/>
        <v>13</v>
      </c>
      <c r="C175" s="148">
        <v>1000</v>
      </c>
      <c r="D175" s="148" t="s">
        <v>884</v>
      </c>
      <c r="E175" s="148" t="b">
        <v>0</v>
      </c>
      <c r="F175" s="148" t="b">
        <v>0</v>
      </c>
      <c r="G175" s="148" t="b">
        <f t="shared" si="507"/>
        <v>0</v>
      </c>
      <c r="H175" s="144">
        <f t="shared" ca="1" si="508"/>
        <v>3</v>
      </c>
      <c r="I175" s="144">
        <f t="shared" ca="1" si="508"/>
        <v>1</v>
      </c>
      <c r="J175" s="144">
        <f t="shared" ca="1" si="508"/>
        <v>1</v>
      </c>
      <c r="K175" s="144">
        <f t="shared" ref="K175:Y175" ca="1" si="534">OFFSET(K175,-1,0)</f>
        <v>1</v>
      </c>
      <c r="L175" s="144">
        <f t="shared" ca="1" si="534"/>
        <v>1</v>
      </c>
      <c r="M175" s="144">
        <f t="shared" ca="1" si="534"/>
        <v>1</v>
      </c>
      <c r="N175" s="144">
        <f t="shared" ca="1" si="534"/>
        <v>1</v>
      </c>
      <c r="O175" s="144">
        <f t="shared" ca="1" si="534"/>
        <v>1</v>
      </c>
      <c r="P175" s="144">
        <f t="shared" ca="1" si="534"/>
        <v>1</v>
      </c>
      <c r="Q175" s="144">
        <f t="shared" ca="1" si="534"/>
        <v>1</v>
      </c>
      <c r="R175" s="144">
        <f t="shared" ca="1" si="534"/>
        <v>2</v>
      </c>
      <c r="S175" s="144">
        <f t="shared" ca="1" si="534"/>
        <v>1</v>
      </c>
      <c r="T175" s="144">
        <f t="shared" ca="1" si="534"/>
        <v>1</v>
      </c>
      <c r="U175" s="144">
        <f t="shared" ca="1" si="534"/>
        <v>1</v>
      </c>
      <c r="V175" s="144">
        <f t="shared" ca="1" si="534"/>
        <v>1</v>
      </c>
      <c r="W175" s="144">
        <f t="shared" ca="1" si="534"/>
        <v>1</v>
      </c>
      <c r="X175" s="144">
        <f t="shared" ca="1" si="534"/>
        <v>1</v>
      </c>
      <c r="Y175" s="144">
        <f t="shared" ca="1" si="534"/>
        <v>1</v>
      </c>
      <c r="AA175" s="162" t="str" cm="1">
        <f t="array" aca="1" ref="AA175" ca="1">TEXT(LEFT(OFFSET(AA175,-1,0),5)+1,"00000")&amp;MID(OFFSET(AA175,-1,0),6,FIND(" ",OFFSET(AA175,-1,0),7)-5)
&amp;FM175
&amp;INDEX(DataMaster!$B$10:$B$12,$I175)         &amp;IF($J175=1,""," Risk"&amp;INDEX(i.risk_aversion,$J175,1))    &amp;IF($K175=1,""," REV"&amp; INDEX(DataMaster!$B$54:$B$58,$K175))              &amp; IF($L175=1,""," Minroe"&amp;INDEX(minroe,$L175))              &amp;  IF($M175=1,""," Overdraw"&amp;INDEX(overdraw,$M175))
&amp; IF($N175=1,""," Mach"&amp;INDEX(i.mach_option,$N175))
&amp; IF($O175=1,""," Interest"&amp;INDEX(i.interest_rate,$O175))            &amp; IF($P175=1,""," Opp cost"&amp;INDEX(i.opp_cost_capital,$P175))           &amp; IF($Q175=1,""," Casual_ub"&amp;INDEX(i.casual_ub,$Q175))           &amp; IF($R175=1,""," Cropgraze"&amp;INDEX(i.cropgraze_inc,$R175))
&amp; IF($S175=1,""," Yield"&amp;INDEX(i.all_rot_yield,$S175))          &amp; IF($T175=1,""," Pasture"&amp;INDEX(i.pasture_prod,$T175))          &amp; IF($U175=1,""," Scan"&amp;INDEX(i.scan,$U175))
&amp; IF($JL175=1,""," WP"&amp;TEXT($JL175*100,"000p"))                &amp; IF($JM175=1,""," MP"&amp;TEXT($JM175*100,"000p"))                      &amp; IF($JN175=1,""," GP"&amp;TEXT($JN175*100,"000p"))          &amp; IF($JO175=1,""," Can"&amp;TEXT($JO175*100,"000p"))
&amp; " (F"&amp;3+IFERROR(1*$CH175,0)+IFERROR(1*$CI175,0)&amp;3-IFERROR(1*NOT($CK175),0)&amp;"N"&amp;$CP175&amp;$CQ175&amp;")"</f>
        <v>00007 Presentation_SR36SE 8SE CropgrazeFALSE (F33N11)</v>
      </c>
      <c r="AB175" s="10" t="str">
        <f ca="1">IF(COUNTIF(AA$5:AA175,AA175)=1,"-","Dup")</f>
        <v>-</v>
      </c>
      <c r="AC175" s="10"/>
      <c r="AD175" s="168" t="str">
        <f t="shared" ca="1" si="472"/>
        <v>-</v>
      </c>
      <c r="AE175" s="167" t="b">
        <v>1</v>
      </c>
      <c r="AF175" s="167" t="b">
        <v>1</v>
      </c>
      <c r="AG175" s="168" t="str">
        <f t="shared" ca="1" si="472"/>
        <v>-</v>
      </c>
      <c r="AH175" s="168" t="str">
        <f t="shared" ca="1" si="472"/>
        <v>-</v>
      </c>
      <c r="AI175" s="168" t="b">
        <f t="shared" ca="1" si="472"/>
        <v>1</v>
      </c>
      <c r="AJ175" s="10"/>
      <c r="AK175" s="166" t="b">
        <f t="shared" ca="1" si="473"/>
        <v>1</v>
      </c>
      <c r="AL175" s="166" t="str">
        <f t="shared" ca="1" si="473"/>
        <v>-</v>
      </c>
      <c r="AM175" s="166" t="str">
        <f t="shared" ca="1" si="473"/>
        <v>-</v>
      </c>
      <c r="AN175" s="166" t="str">
        <f t="shared" ca="1" si="473"/>
        <v>-</v>
      </c>
      <c r="AO175" s="166" t="b">
        <f t="shared" ca="1" si="473"/>
        <v>0</v>
      </c>
      <c r="AP175" s="166" t="b">
        <f t="shared" ca="1" si="473"/>
        <v>0</v>
      </c>
      <c r="AQ175" s="166">
        <f t="shared" ca="1" si="474"/>
        <v>0</v>
      </c>
      <c r="AR175" s="166" t="b">
        <f t="shared" ca="1" si="475"/>
        <v>0</v>
      </c>
      <c r="AS175" s="166" t="b">
        <f t="shared" ca="1" si="475"/>
        <v>0</v>
      </c>
      <c r="AT175" s="166" t="str">
        <f t="shared" ca="1" si="475"/>
        <v>-</v>
      </c>
      <c r="AU175" s="166" t="str">
        <f t="shared" ca="1" si="475"/>
        <v>-</v>
      </c>
      <c r="AV175" s="166" t="str">
        <f t="shared" ca="1" si="475"/>
        <v>-</v>
      </c>
      <c r="AW175" s="10"/>
      <c r="AX175" s="166" t="b">
        <f t="shared" ca="1" si="476"/>
        <v>1</v>
      </c>
      <c r="AY175" s="168" t="b">
        <f t="shared" ca="1" si="477"/>
        <v>1</v>
      </c>
      <c r="AZ175" s="168" t="b">
        <f t="shared" ca="1" si="477"/>
        <v>1</v>
      </c>
      <c r="BA175" s="167">
        <f t="shared" ca="1" si="478"/>
        <v>3108</v>
      </c>
      <c r="BB175" s="168" t="str">
        <f t="shared" ca="1" si="525"/>
        <v>-</v>
      </c>
      <c r="BC175" s="168" t="str">
        <f t="shared" ca="1" si="525"/>
        <v>-</v>
      </c>
      <c r="BD175" s="168" t="str">
        <f t="shared" ca="1" si="525"/>
        <v>-</v>
      </c>
      <c r="BE175" s="168" t="str">
        <f t="shared" ca="1" si="525"/>
        <v>-</v>
      </c>
      <c r="BF175" s="168" t="str">
        <f t="shared" ca="1" si="525"/>
        <v>-</v>
      </c>
      <c r="BG175" s="168">
        <f t="shared" ca="1" si="525"/>
        <v>1</v>
      </c>
      <c r="BH175" s="168">
        <f t="shared" ca="1" si="525"/>
        <v>1</v>
      </c>
      <c r="BI175" s="168" t="str">
        <f t="shared" ca="1" si="525"/>
        <v>-</v>
      </c>
      <c r="BJ175" s="168" t="str">
        <f t="shared" ca="1" si="525"/>
        <v>-</v>
      </c>
      <c r="BK175" s="10"/>
      <c r="BL175" s="168" t="str">
        <f t="shared" ca="1" si="525"/>
        <v>-</v>
      </c>
      <c r="BM175" s="168" t="str">
        <f t="shared" ca="1" si="525"/>
        <v>-</v>
      </c>
      <c r="BN175" s="168" t="str">
        <f t="shared" ca="1" si="525"/>
        <v>-</v>
      </c>
      <c r="BO175" s="168" t="str">
        <f t="shared" ca="1" si="525"/>
        <v>-</v>
      </c>
      <c r="BP175" s="168" t="str">
        <f t="shared" ca="1" si="525"/>
        <v>-</v>
      </c>
      <c r="BQ175" s="168" t="str">
        <f t="shared" ca="1" si="525"/>
        <v>-</v>
      </c>
      <c r="BR175" s="168" t="str">
        <f t="shared" ca="1" si="525"/>
        <v>-</v>
      </c>
      <c r="BS175" s="168" t="str">
        <f t="shared" ca="1" si="525"/>
        <v>-</v>
      </c>
      <c r="BT175" s="168" t="str">
        <f t="shared" ca="1" si="525"/>
        <v>-</v>
      </c>
      <c r="BU175" s="168" t="str">
        <f t="shared" ca="1" si="525"/>
        <v>-</v>
      </c>
      <c r="BV175" s="168" t="str">
        <f t="shared" ca="1" si="525"/>
        <v>-</v>
      </c>
      <c r="BW175" s="166" t="str" cm="1">
        <f t="array" aca="1" ref="BW175" ca="1">INDEX(i.rev,$K175,BW$15)</f>
        <v>-</v>
      </c>
      <c r="BX175" s="166" t="str" cm="1">
        <f t="array" aca="1" ref="BX175" ca="1">INDEX(i.rev,$K175,BX$15)</f>
        <v>-</v>
      </c>
      <c r="BY175" s="166" t="str" cm="1">
        <f t="array" aca="1" ref="BY175" ca="1">INDEX(i.rev,$K175,BY$15)</f>
        <v>-</v>
      </c>
      <c r="BZ175" s="166" t="str" cm="1">
        <f t="array" aca="1" ref="BZ175" ca="1">INDEX(i.rev,$K175,BZ$15)</f>
        <v>-</v>
      </c>
      <c r="CA175" s="166" t="str" cm="1">
        <f t="array" aca="1" ref="CA175" ca="1">INDEX(i.rev,$K175,CA$15)</f>
        <v>-</v>
      </c>
      <c r="CB175" s="166" t="str" cm="1">
        <f t="array" aca="1" ref="CB175" ca="1">INDEX(i.rev,$K175,CB$15)</f>
        <v>-</v>
      </c>
      <c r="CC175" s="166" t="str" cm="1">
        <f t="array" aca="1" ref="CC175" ca="1">INDEX(i.rev,$K175,CC$15)</f>
        <v>-</v>
      </c>
      <c r="CD175" s="166" t="str" cm="1">
        <f t="array" aca="1" ref="CD175" ca="1">INDEX(i.rev,$K175,CD$15)</f>
        <v>-</v>
      </c>
      <c r="CE175" s="166" t="str" cm="1">
        <f t="array" aca="1" ref="CE175" ca="1">INDEX(i.rev,$K175,CE$15)</f>
        <v>-</v>
      </c>
      <c r="CF175" s="166" t="str" cm="1">
        <f t="array" aca="1" ref="CF175" ca="1">INDEX(i.rev,$K175,CF$15)</f>
        <v>-</v>
      </c>
      <c r="CG175" s="10"/>
      <c r="CH175" s="168" t="str">
        <f t="shared" ca="1" si="529"/>
        <v>-</v>
      </c>
      <c r="CI175" s="168" t="str">
        <f t="shared" ca="1" si="529"/>
        <v>-</v>
      </c>
      <c r="CJ175" s="168" t="str">
        <f t="shared" ca="1" si="529"/>
        <v>-</v>
      </c>
      <c r="CK175" s="168" t="str">
        <f t="shared" ca="1" si="529"/>
        <v>-</v>
      </c>
      <c r="CL175" s="168" t="str">
        <f t="shared" ca="1" si="529"/>
        <v>-</v>
      </c>
      <c r="CM175" s="168" t="str">
        <f t="shared" ca="1" si="529"/>
        <v>-</v>
      </c>
      <c r="CN175" s="168" t="str">
        <f t="shared" ca="1" si="529"/>
        <v>-</v>
      </c>
      <c r="CO175" s="168" t="str">
        <f t="shared" ca="1" si="529"/>
        <v>-</v>
      </c>
      <c r="CP175" s="168">
        <f t="shared" ca="1" si="529"/>
        <v>1</v>
      </c>
      <c r="CQ175" s="168">
        <f t="shared" ca="1" si="529"/>
        <v>1</v>
      </c>
      <c r="CR175" s="168">
        <f t="shared" ca="1" si="529"/>
        <v>0</v>
      </c>
      <c r="CS175" s="168" t="str">
        <f t="shared" ca="1" si="529"/>
        <v>-</v>
      </c>
      <c r="CT175" s="168" t="str">
        <f t="shared" ca="1" si="529"/>
        <v>-</v>
      </c>
      <c r="CU175" s="168" t="str">
        <f t="shared" ca="1" si="529"/>
        <v>-</v>
      </c>
      <c r="CV175" s="168" t="str">
        <f t="shared" ca="1" si="529"/>
        <v>-</v>
      </c>
      <c r="CW175" s="168" t="str">
        <f t="shared" ca="1" si="529"/>
        <v>-</v>
      </c>
      <c r="CX175" s="168" t="str">
        <f t="shared" ca="1" si="530"/>
        <v>-</v>
      </c>
      <c r="CY175" s="168" t="str">
        <f t="shared" ca="1" si="530"/>
        <v>-</v>
      </c>
      <c r="CZ175" s="168">
        <f t="shared" ca="1" si="530"/>
        <v>0</v>
      </c>
      <c r="DA175" s="168" t="str">
        <f t="shared" ca="1" si="530"/>
        <v>-</v>
      </c>
      <c r="DB175" s="168" t="str">
        <f t="shared" ca="1" si="530"/>
        <v>-</v>
      </c>
      <c r="DC175" s="168" t="str">
        <f t="shared" ca="1" si="530"/>
        <v>-</v>
      </c>
      <c r="DD175" s="168" t="str">
        <f t="shared" ca="1" si="530"/>
        <v>-</v>
      </c>
      <c r="DE175" s="168" t="str">
        <f t="shared" ca="1" si="530"/>
        <v>-</v>
      </c>
      <c r="DF175" s="168">
        <f t="shared" ca="1" si="530"/>
        <v>0</v>
      </c>
      <c r="DG175" s="168">
        <f t="shared" ca="1" si="530"/>
        <v>0</v>
      </c>
      <c r="DH175" s="168">
        <f t="shared" ca="1" si="530"/>
        <v>0</v>
      </c>
      <c r="DI175" s="168">
        <f t="shared" ca="1" si="530"/>
        <v>0</v>
      </c>
      <c r="DJ175" s="168">
        <f t="shared" ca="1" si="530"/>
        <v>0</v>
      </c>
      <c r="DK175" s="168">
        <f t="shared" ca="1" si="530"/>
        <v>0</v>
      </c>
      <c r="DL175" s="168">
        <f t="shared" ca="1" si="530"/>
        <v>0</v>
      </c>
      <c r="DM175" s="168" t="str">
        <f t="shared" ca="1" si="530"/>
        <v>-</v>
      </c>
      <c r="DN175" s="168" t="str">
        <f t="shared" ca="1" si="526"/>
        <v>-</v>
      </c>
      <c r="DO175" s="168" t="str">
        <f t="shared" ca="1" si="526"/>
        <v>-</v>
      </c>
      <c r="DP175" s="168" t="str">
        <f t="shared" ca="1" si="526"/>
        <v>-</v>
      </c>
      <c r="DQ175" s="168" t="str">
        <f t="shared" ca="1" si="526"/>
        <v>-</v>
      </c>
      <c r="DR175" s="168" t="str">
        <f t="shared" ca="1" si="526"/>
        <v>-</v>
      </c>
      <c r="DS175" s="168" t="str">
        <f t="shared" ca="1" si="526"/>
        <v>-</v>
      </c>
      <c r="DT175" s="168" t="str">
        <f t="shared" ca="1" si="526"/>
        <v>-</v>
      </c>
      <c r="DU175" s="168" t="str">
        <f t="shared" ca="1" si="526"/>
        <v>-</v>
      </c>
      <c r="DV175" s="168" t="str">
        <f t="shared" ca="1" si="526"/>
        <v>-</v>
      </c>
      <c r="DW175" s="168" t="str">
        <f t="shared" ca="1" si="527"/>
        <v>-</v>
      </c>
      <c r="DX175" s="10"/>
      <c r="DY175" s="168">
        <f t="shared" ca="1" si="527"/>
        <v>1</v>
      </c>
      <c r="DZ175" s="168" t="str">
        <f t="shared" ca="1" si="527"/>
        <v>-</v>
      </c>
      <c r="EA175" s="168" t="str">
        <f t="shared" ca="1" si="527"/>
        <v>-</v>
      </c>
      <c r="EB175" s="168" t="str">
        <f t="shared" ca="1" si="527"/>
        <v>-</v>
      </c>
      <c r="EC175" s="168" t="str">
        <f t="shared" ca="1" si="481"/>
        <v>-</v>
      </c>
      <c r="ED175" s="168" t="b">
        <f t="shared" ca="1" si="481"/>
        <v>0</v>
      </c>
      <c r="EE175" s="168" t="str">
        <f t="shared" ca="1" si="481"/>
        <v>-</v>
      </c>
      <c r="EF175" s="168">
        <f t="shared" ca="1" si="481"/>
        <v>0</v>
      </c>
      <c r="EG175" s="168" t="str">
        <f t="shared" ca="1" si="481"/>
        <v>-</v>
      </c>
      <c r="EH175" s="166" cm="1">
        <f t="array" aca="1" ref="EH175" ca="1">INDEX(i.rev,$K175,EH$15)</f>
        <v>1</v>
      </c>
      <c r="EI175" s="168">
        <f t="shared" ref="EI175:EX190" ca="1" si="535">OFFSET(EI$5,$B175,0)</f>
        <v>0</v>
      </c>
      <c r="EJ175" s="168">
        <f t="shared" ca="1" si="535"/>
        <v>1</v>
      </c>
      <c r="EK175" s="168">
        <f t="shared" ca="1" si="535"/>
        <v>0</v>
      </c>
      <c r="EL175" s="168">
        <f t="shared" ca="1" si="535"/>
        <v>1</v>
      </c>
      <c r="EM175" s="168">
        <f t="shared" ca="1" si="535"/>
        <v>1</v>
      </c>
      <c r="EN175" s="168">
        <f t="shared" ca="1" si="535"/>
        <v>1</v>
      </c>
      <c r="EO175" s="168">
        <f t="shared" ca="1" si="535"/>
        <v>0</v>
      </c>
      <c r="EP175" s="168">
        <f t="shared" ca="1" si="535"/>
        <v>0</v>
      </c>
      <c r="EQ175" s="168">
        <f t="shared" ca="1" si="535"/>
        <v>0</v>
      </c>
      <c r="ER175" s="168">
        <f t="shared" ca="1" si="535"/>
        <v>0</v>
      </c>
      <c r="ES175" s="168">
        <f t="shared" ca="1" si="535"/>
        <v>0</v>
      </c>
      <c r="ET175" s="168">
        <f t="shared" ca="1" si="535"/>
        <v>0</v>
      </c>
      <c r="EU175" s="168">
        <f t="shared" ca="1" si="535"/>
        <v>0</v>
      </c>
      <c r="EV175" s="168">
        <f t="shared" ca="1" si="535"/>
        <v>0</v>
      </c>
      <c r="EW175" s="168">
        <f t="shared" ca="1" si="535"/>
        <v>0</v>
      </c>
      <c r="EX175" s="168">
        <f t="shared" ca="1" si="535"/>
        <v>0</v>
      </c>
      <c r="EY175" s="166" cm="1">
        <f t="array" aca="1" ref="EY175" ca="1">INDEX(i.rev,$K175,EY$15)</f>
        <v>0</v>
      </c>
      <c r="EZ175" s="168">
        <f t="shared" ca="1" si="483"/>
        <v>0</v>
      </c>
      <c r="FA175" s="166" cm="1">
        <f t="array" aca="1" ref="FA175" ca="1">INDEX(i.rev,$K175,FA$15)</f>
        <v>1</v>
      </c>
      <c r="FB175" s="168">
        <f t="shared" ca="1" si="523"/>
        <v>0</v>
      </c>
      <c r="FC175" s="168">
        <f t="shared" ca="1" si="523"/>
        <v>0</v>
      </c>
      <c r="FD175" s="168">
        <f t="shared" ca="1" si="523"/>
        <v>0</v>
      </c>
      <c r="FE175" s="168">
        <f t="shared" ca="1" si="523"/>
        <v>0</v>
      </c>
      <c r="FF175" s="168">
        <f t="shared" ca="1" si="523"/>
        <v>0</v>
      </c>
      <c r="FG175" s="168">
        <f t="shared" ca="1" si="523"/>
        <v>0</v>
      </c>
      <c r="FH175" s="168">
        <f t="shared" ca="1" si="523"/>
        <v>0</v>
      </c>
      <c r="FI175" s="10">
        <v>0.4</v>
      </c>
      <c r="FJ175" s="168" t="str">
        <f t="shared" ref="FJ175:FK176" ca="1" si="536">OFFSET(FJ$5,$B175,0)</f>
        <v>-</v>
      </c>
      <c r="FK175" s="168" t="str">
        <f t="shared" ca="1" si="536"/>
        <v>-</v>
      </c>
      <c r="FL175" s="166" t="b">
        <f t="shared" si="518"/>
        <v>1</v>
      </c>
      <c r="FM175" s="192">
        <f t="shared" si="519"/>
        <v>8</v>
      </c>
      <c r="FN175" s="192">
        <f t="shared" si="519"/>
        <v>40</v>
      </c>
      <c r="FO175" s="166" t="b">
        <f t="shared" ca="1" si="486"/>
        <v>0</v>
      </c>
      <c r="FP175" s="166" t="b">
        <f t="shared" ca="1" si="486"/>
        <v>0</v>
      </c>
      <c r="FQ175" s="166" t="b">
        <f t="shared" ca="1" si="486"/>
        <v>1</v>
      </c>
      <c r="FR175" s="168">
        <f t="shared" ca="1" si="523"/>
        <v>0</v>
      </c>
      <c r="FS175" s="166">
        <f t="shared" ca="1" si="487"/>
        <v>1</v>
      </c>
      <c r="FT175" s="166">
        <f t="shared" ca="1" si="487"/>
        <v>1</v>
      </c>
      <c r="FU175" s="168" t="str">
        <f t="shared" ca="1" si="523"/>
        <v>-</v>
      </c>
      <c r="FV175" s="168" t="str">
        <f t="shared" ca="1" si="523"/>
        <v>-</v>
      </c>
      <c r="FW175" s="168" t="str">
        <f t="shared" ca="1" si="523"/>
        <v>-</v>
      </c>
      <c r="FX175" s="168" t="str">
        <f t="shared" ca="1" si="523"/>
        <v>-</v>
      </c>
      <c r="FY175" s="168" t="str">
        <f t="shared" ca="1" si="523"/>
        <v>-</v>
      </c>
      <c r="FZ175" s="168" t="str">
        <f t="shared" ca="1" si="523"/>
        <v>-</v>
      </c>
      <c r="GA175" s="168" t="str">
        <f t="shared" ca="1" si="523"/>
        <v>-</v>
      </c>
      <c r="GB175" s="168" t="str">
        <f t="shared" ca="1" si="523"/>
        <v>-</v>
      </c>
      <c r="GC175" s="168" t="str">
        <f t="shared" ca="1" si="523"/>
        <v>-</v>
      </c>
      <c r="GD175" s="168" t="b">
        <f t="shared" ca="1" si="523"/>
        <v>1</v>
      </c>
      <c r="GE175" s="168" t="str">
        <f t="shared" ca="1" si="523"/>
        <v>-</v>
      </c>
      <c r="GF175" s="168" t="str">
        <f t="shared" ca="1" si="523"/>
        <v>-</v>
      </c>
      <c r="GG175" s="168" t="str">
        <f t="shared" ca="1" si="523"/>
        <v>-</v>
      </c>
      <c r="GH175" s="168" t="str">
        <f t="shared" ca="1" si="488"/>
        <v>-</v>
      </c>
      <c r="GI175" s="168" t="str">
        <f t="shared" ca="1" si="488"/>
        <v>-</v>
      </c>
      <c r="GJ175" s="168" t="str">
        <f t="shared" ca="1" si="488"/>
        <v>-</v>
      </c>
      <c r="GK175" s="168" t="str">
        <f t="shared" ca="1" si="488"/>
        <v>-</v>
      </c>
      <c r="GL175" s="168" t="str">
        <f t="shared" ca="1" si="488"/>
        <v>-</v>
      </c>
      <c r="GM175" s="168" t="str">
        <f t="shared" ca="1" si="488"/>
        <v>-</v>
      </c>
      <c r="GN175" s="168" t="str">
        <f t="shared" ca="1" si="488"/>
        <v>-</v>
      </c>
      <c r="GO175" s="168" t="str">
        <f t="shared" ca="1" si="488"/>
        <v>-</v>
      </c>
      <c r="GP175" s="168" t="str">
        <f t="shared" ca="1" si="488"/>
        <v>-</v>
      </c>
      <c r="GQ175" s="168" t="str">
        <f t="shared" ca="1" si="488"/>
        <v>-</v>
      </c>
      <c r="GR175" s="168" t="str">
        <f t="shared" ca="1" si="488"/>
        <v>-</v>
      </c>
      <c r="GS175" s="168">
        <f t="shared" ca="1" si="488"/>
        <v>500</v>
      </c>
      <c r="GT175" s="168">
        <f t="shared" ca="1" si="488"/>
        <v>500</v>
      </c>
      <c r="GU175" s="168" t="str">
        <f t="shared" ca="1" si="488"/>
        <v>-</v>
      </c>
      <c r="GV175" s="168" t="str">
        <f t="shared" ca="1" si="488"/>
        <v>-</v>
      </c>
      <c r="GW175" s="168" t="str">
        <f t="shared" ca="1" si="488"/>
        <v>-</v>
      </c>
      <c r="GX175" s="168" t="str">
        <f t="shared" ref="GX175:IY194" ca="1" si="537">OFFSET(GX$5,$B175,0)</f>
        <v>-</v>
      </c>
      <c r="GY175" s="168" t="str">
        <f t="shared" ca="1" si="537"/>
        <v>-</v>
      </c>
      <c r="GZ175" s="168" t="str">
        <f t="shared" ca="1" si="537"/>
        <v>-</v>
      </c>
      <c r="HA175" s="168" t="str">
        <f t="shared" ca="1" si="537"/>
        <v>-</v>
      </c>
      <c r="HB175" s="168" t="str">
        <f t="shared" ca="1" si="537"/>
        <v>-</v>
      </c>
      <c r="HC175" s="168" t="str">
        <f t="shared" ca="1" si="537"/>
        <v>-</v>
      </c>
      <c r="HD175" s="168" t="str">
        <f t="shared" ca="1" si="537"/>
        <v>-</v>
      </c>
      <c r="HE175" s="168" t="str">
        <f t="shared" ca="1" si="537"/>
        <v>-</v>
      </c>
      <c r="HF175" s="168" t="str">
        <f t="shared" ca="1" si="537"/>
        <v>-</v>
      </c>
      <c r="HG175" s="168" t="str">
        <f t="shared" ca="1" si="537"/>
        <v>-</v>
      </c>
      <c r="HH175" s="168" t="str">
        <f t="shared" ca="1" si="537"/>
        <v>-</v>
      </c>
      <c r="HI175" s="168" t="str">
        <f t="shared" ca="1" si="537"/>
        <v>-</v>
      </c>
      <c r="HJ175" s="168" t="str">
        <f t="shared" ca="1" si="537"/>
        <v>-</v>
      </c>
      <c r="HK175" s="168" t="str">
        <f t="shared" ca="1" si="537"/>
        <v>-</v>
      </c>
      <c r="HL175" s="168" t="str">
        <f t="shared" ca="1" si="537"/>
        <v>-</v>
      </c>
      <c r="HM175" s="168" t="str">
        <f t="shared" ca="1" si="537"/>
        <v>-</v>
      </c>
      <c r="HN175" s="168" t="str">
        <f t="shared" ca="1" si="537"/>
        <v>-</v>
      </c>
      <c r="HO175" s="168" t="str">
        <f t="shared" ca="1" si="537"/>
        <v>-</v>
      </c>
      <c r="HP175" s="168" t="str">
        <f t="shared" ca="1" si="537"/>
        <v>-</v>
      </c>
      <c r="HQ175" s="168" t="str">
        <f t="shared" ca="1" si="537"/>
        <v>-</v>
      </c>
      <c r="HR175" s="168" t="str">
        <f t="shared" ca="1" si="537"/>
        <v>-</v>
      </c>
      <c r="HS175" s="168" t="str">
        <f t="shared" ca="1" si="537"/>
        <v>-</v>
      </c>
      <c r="HT175" s="168" t="str">
        <f t="shared" ca="1" si="537"/>
        <v>-</v>
      </c>
      <c r="HU175" s="168" t="str">
        <f t="shared" ca="1" si="537"/>
        <v>-</v>
      </c>
      <c r="HV175" s="168" t="str">
        <f t="shared" ca="1" si="537"/>
        <v>-</v>
      </c>
      <c r="HW175" s="168" t="str">
        <f t="shared" ca="1" si="537"/>
        <v>-</v>
      </c>
      <c r="HX175" s="168" t="str">
        <f t="shared" ca="1" si="537"/>
        <v>-</v>
      </c>
      <c r="HY175" s="168" t="str">
        <f t="shared" ca="1" si="537"/>
        <v>-</v>
      </c>
      <c r="HZ175" s="168" t="str">
        <f t="shared" ca="1" si="537"/>
        <v>-</v>
      </c>
      <c r="IA175" s="168" t="str">
        <f t="shared" ca="1" si="537"/>
        <v>-</v>
      </c>
      <c r="IB175" s="168" t="str">
        <f t="shared" ca="1" si="537"/>
        <v>-</v>
      </c>
      <c r="IC175" s="168" t="str">
        <f t="shared" ca="1" si="537"/>
        <v>-</v>
      </c>
      <c r="ID175" s="168" t="str">
        <f t="shared" ca="1" si="537"/>
        <v>-</v>
      </c>
      <c r="IE175" s="168" t="str">
        <f t="shared" ca="1" si="537"/>
        <v>-</v>
      </c>
      <c r="IF175" s="168" t="str">
        <f t="shared" ca="1" si="537"/>
        <v>-</v>
      </c>
      <c r="IG175" s="168" t="str">
        <f t="shared" ca="1" si="537"/>
        <v>-</v>
      </c>
      <c r="IH175" s="168" t="str">
        <f t="shared" ca="1" si="537"/>
        <v>-</v>
      </c>
      <c r="II175" s="168" t="str">
        <f t="shared" ca="1" si="537"/>
        <v>-</v>
      </c>
      <c r="IJ175" s="168" t="str">
        <f t="shared" ca="1" si="537"/>
        <v>-</v>
      </c>
      <c r="IK175" s="168" t="str">
        <f t="shared" ca="1" si="537"/>
        <v>-</v>
      </c>
      <c r="IL175" s="168" t="str">
        <f t="shared" ca="1" si="537"/>
        <v>-</v>
      </c>
      <c r="IM175" s="168" t="str">
        <f t="shared" ca="1" si="537"/>
        <v>-</v>
      </c>
      <c r="IN175" s="168" t="str">
        <f t="shared" ca="1" si="537"/>
        <v>-</v>
      </c>
      <c r="IO175" s="168" t="str">
        <f t="shared" ca="1" si="537"/>
        <v>-</v>
      </c>
      <c r="IP175" s="168" t="str">
        <f t="shared" ca="1" si="491"/>
        <v>-</v>
      </c>
      <c r="IQ175" s="168" t="str">
        <f t="shared" ca="1" si="491"/>
        <v>-</v>
      </c>
      <c r="IR175" s="168" t="str">
        <f t="shared" ca="1" si="491"/>
        <v>-</v>
      </c>
      <c r="IS175" s="168" t="str">
        <f t="shared" ca="1" si="491"/>
        <v>-</v>
      </c>
      <c r="IT175" s="168" t="str">
        <f t="shared" ca="1" si="491"/>
        <v>-</v>
      </c>
      <c r="IU175" s="168" t="str">
        <f t="shared" ca="1" si="491"/>
        <v>-</v>
      </c>
      <c r="IV175" s="168" t="str">
        <f t="shared" ca="1" si="491"/>
        <v>-</v>
      </c>
      <c r="IW175" s="168" t="str">
        <f t="shared" ca="1" si="491"/>
        <v>-</v>
      </c>
      <c r="IX175" s="168" t="str">
        <f t="shared" ca="1" si="491"/>
        <v>-</v>
      </c>
      <c r="IY175" s="168" t="str">
        <f t="shared" ca="1" si="491"/>
        <v>-</v>
      </c>
      <c r="IZ175" s="10"/>
      <c r="JA175" s="166">
        <f t="shared" ca="1" si="492"/>
        <v>4.4999999999999998E-2</v>
      </c>
      <c r="JB175" s="166">
        <f t="shared" ca="1" si="493"/>
        <v>4.4999999999999998E-2</v>
      </c>
      <c r="JC175" s="168">
        <f t="shared" ca="1" si="533"/>
        <v>1</v>
      </c>
      <c r="JD175" s="168">
        <f t="shared" ca="1" si="533"/>
        <v>0</v>
      </c>
      <c r="JE175" s="168">
        <f t="shared" ca="1" si="533"/>
        <v>1</v>
      </c>
      <c r="JF175" s="168">
        <f t="shared" ca="1" si="533"/>
        <v>1</v>
      </c>
      <c r="JG175" s="168">
        <f t="shared" ca="1" si="533"/>
        <v>0</v>
      </c>
      <c r="JH175" s="168">
        <f t="shared" ca="1" si="533"/>
        <v>70</v>
      </c>
      <c r="JI175" s="168">
        <f t="shared" ca="1" si="533"/>
        <v>50</v>
      </c>
      <c r="JJ175" s="168">
        <f t="shared" ca="1" si="533"/>
        <v>70</v>
      </c>
      <c r="JK175" s="168">
        <f t="shared" ca="1" si="533"/>
        <v>50</v>
      </c>
      <c r="JL175" s="166">
        <f t="shared" ca="1" si="495"/>
        <v>1</v>
      </c>
      <c r="JM175" s="166">
        <f t="shared" ca="1" si="496"/>
        <v>1</v>
      </c>
      <c r="JN175" s="166">
        <f t="shared" ca="1" si="497"/>
        <v>1</v>
      </c>
      <c r="JO175" s="166">
        <f t="shared" ca="1" si="498"/>
        <v>1</v>
      </c>
      <c r="JP175" s="166">
        <f t="shared" ca="1" si="498"/>
        <v>1</v>
      </c>
      <c r="JQ175" s="168">
        <f t="shared" ca="1" si="533"/>
        <v>1</v>
      </c>
      <c r="JR175" s="10"/>
      <c r="JS175" s="168">
        <f t="shared" ca="1" si="533"/>
        <v>1</v>
      </c>
      <c r="JT175" s="166">
        <f t="shared" ca="1" si="499"/>
        <v>1</v>
      </c>
      <c r="JU175" s="168">
        <f t="shared" ca="1" si="533"/>
        <v>1</v>
      </c>
      <c r="JV175" s="168">
        <f t="shared" ca="1" si="533"/>
        <v>1</v>
      </c>
      <c r="JW175" s="168">
        <f t="shared" ca="1" si="533"/>
        <v>1</v>
      </c>
      <c r="JX175" s="168">
        <f t="shared" ca="1" si="533"/>
        <v>1</v>
      </c>
      <c r="JY175" s="168">
        <f t="shared" ca="1" si="533"/>
        <v>1</v>
      </c>
      <c r="JZ175" s="168">
        <f t="shared" ca="1" si="533"/>
        <v>1</v>
      </c>
      <c r="KA175" s="166">
        <f t="shared" ca="1" si="500"/>
        <v>1</v>
      </c>
      <c r="KB175" s="166">
        <f t="shared" ca="1" si="501"/>
        <v>1</v>
      </c>
      <c r="KC175" s="166">
        <f t="shared" ca="1" si="502"/>
        <v>1</v>
      </c>
      <c r="KD175" s="166" t="str">
        <f t="shared" ca="1" si="503"/>
        <v>-</v>
      </c>
      <c r="KE175" s="166" t="str">
        <f t="shared" ca="1" si="504"/>
        <v>-</v>
      </c>
      <c r="KF175" s="166" t="str">
        <f t="shared" ca="1" si="505"/>
        <v>-</v>
      </c>
      <c r="KG175" s="166" t="b">
        <f t="shared" ca="1" si="506"/>
        <v>0</v>
      </c>
      <c r="KH175" s="168">
        <f t="shared" ca="1" si="533"/>
        <v>0</v>
      </c>
      <c r="KI175" s="27">
        <v>0</v>
      </c>
    </row>
    <row r="176" spans="1:295" s="148" customFormat="1" outlineLevel="1">
      <c r="A176" s="126">
        <f t="shared" si="13"/>
        <v>171</v>
      </c>
      <c r="B176" s="126">
        <f>$A$18</f>
        <v>13</v>
      </c>
      <c r="C176" s="148">
        <v>1000</v>
      </c>
      <c r="D176" s="148" t="s">
        <v>884</v>
      </c>
      <c r="E176" s="148" t="b">
        <v>0</v>
      </c>
      <c r="F176" s="148" t="b">
        <v>0</v>
      </c>
      <c r="G176" s="148" t="b">
        <f t="shared" si="507"/>
        <v>0</v>
      </c>
      <c r="H176" s="144">
        <f t="shared" ref="H176:Y176" ca="1" si="538">OFFSET(H176,-1,0)</f>
        <v>3</v>
      </c>
      <c r="I176" s="144">
        <f t="shared" ca="1" si="538"/>
        <v>1</v>
      </c>
      <c r="J176" s="144">
        <f t="shared" ca="1" si="538"/>
        <v>1</v>
      </c>
      <c r="K176" s="144">
        <f t="shared" ca="1" si="538"/>
        <v>1</v>
      </c>
      <c r="L176" s="144">
        <f t="shared" ca="1" si="538"/>
        <v>1</v>
      </c>
      <c r="M176" s="144">
        <f t="shared" ca="1" si="538"/>
        <v>1</v>
      </c>
      <c r="N176" s="144">
        <f t="shared" ca="1" si="538"/>
        <v>1</v>
      </c>
      <c r="O176" s="144">
        <f t="shared" ca="1" si="538"/>
        <v>1</v>
      </c>
      <c r="P176" s="144">
        <f t="shared" ca="1" si="538"/>
        <v>1</v>
      </c>
      <c r="Q176" s="144">
        <f t="shared" ca="1" si="538"/>
        <v>1</v>
      </c>
      <c r="R176" s="144">
        <f t="shared" ca="1" si="538"/>
        <v>2</v>
      </c>
      <c r="S176" s="144">
        <f t="shared" ca="1" si="538"/>
        <v>1</v>
      </c>
      <c r="T176" s="144">
        <f t="shared" ca="1" si="538"/>
        <v>1</v>
      </c>
      <c r="U176" s="144">
        <f t="shared" ca="1" si="538"/>
        <v>1</v>
      </c>
      <c r="V176" s="144">
        <f t="shared" ca="1" si="538"/>
        <v>1</v>
      </c>
      <c r="W176" s="144">
        <f t="shared" ca="1" si="538"/>
        <v>1</v>
      </c>
      <c r="X176" s="144">
        <f t="shared" ca="1" si="538"/>
        <v>1</v>
      </c>
      <c r="Y176" s="144">
        <f t="shared" ca="1" si="538"/>
        <v>1</v>
      </c>
      <c r="AA176" s="162" t="str" cm="1">
        <f t="array" aca="1" ref="AA176" ca="1">TEXT(LEFT(OFFSET(AA176,-1,0),5)+1,"00000")&amp;MID(OFFSET(AA176,-1,0),6,FIND(" ",OFFSET(AA176,-1,0),7)-5)
&amp;FM176
&amp;INDEX(DataMaster!$B$10:$B$12,$I176)         &amp;IF($J176=1,""," Risk"&amp;INDEX(i.risk_aversion,$J176,1))    &amp;IF($K176=1,""," REV"&amp; INDEX(DataMaster!$B$54:$B$58,$K176))              &amp; IF($L176=1,""," Minroe"&amp;INDEX(minroe,$L176))              &amp;  IF($M176=1,""," Overdraw"&amp;INDEX(overdraw,$M176))
&amp; IF($N176=1,""," Mach"&amp;INDEX(i.mach_option,$N176))
&amp; IF($O176=1,""," Interest"&amp;INDEX(i.interest_rate,$O176))            &amp; IF($P176=1,""," Opp cost"&amp;INDEX(i.opp_cost_capital,$P176))           &amp; IF($Q176=1,""," Casual_ub"&amp;INDEX(i.casual_ub,$Q176))           &amp; IF($R176=1,""," Cropgraze"&amp;INDEX(i.cropgraze_inc,$R176))
&amp; IF($S176=1,""," Yield"&amp;INDEX(i.all_rot_yield,$S176))          &amp; IF($T176=1,""," Pasture"&amp;INDEX(i.pasture_prod,$T176))          &amp; IF($U176=1,""," Scan"&amp;INDEX(i.scan,$U176))
&amp; IF($JL176=1,""," WP"&amp;TEXT($JL176*100,"000p"))                &amp; IF($JM176=1,""," MP"&amp;TEXT($JM176*100,"000p"))                      &amp; IF($JN176=1,""," GP"&amp;TEXT($JN176*100,"000p"))          &amp; IF($JO176=1,""," Can"&amp;TEXT($JO176*100,"000p"))
&amp; " (F"&amp;3+IFERROR(1*$CH176,0)+IFERROR(1*$CI176,0)&amp;3-IFERROR(1*NOT($CK176),0)&amp;"N"&amp;$CP176&amp;$CQ176&amp;")"</f>
        <v>00008 Presentation_SR36SE 4SE CropgrazeFALSE (F33N11)</v>
      </c>
      <c r="AB176" s="10" t="str">
        <f ca="1">IF(COUNTIF(AA$5:AA176,AA176)=1,"-","Dup")</f>
        <v>-</v>
      </c>
      <c r="AC176" s="10"/>
      <c r="AD176" s="168" t="str">
        <f t="shared" ca="1" si="472"/>
        <v>-</v>
      </c>
      <c r="AE176" s="167" t="b">
        <v>1</v>
      </c>
      <c r="AF176" s="167" t="b">
        <v>1</v>
      </c>
      <c r="AG176" s="168" t="str">
        <f t="shared" ca="1" si="472"/>
        <v>-</v>
      </c>
      <c r="AH176" s="168" t="str">
        <f t="shared" ca="1" si="472"/>
        <v>-</v>
      </c>
      <c r="AI176" s="168" t="b">
        <f t="shared" ca="1" si="472"/>
        <v>1</v>
      </c>
      <c r="AJ176" s="10"/>
      <c r="AK176" s="166" t="b">
        <f t="shared" ca="1" si="473"/>
        <v>1</v>
      </c>
      <c r="AL176" s="166" t="str">
        <f t="shared" ca="1" si="473"/>
        <v>-</v>
      </c>
      <c r="AM176" s="166" t="str">
        <f t="shared" ca="1" si="473"/>
        <v>-</v>
      </c>
      <c r="AN176" s="166" t="str">
        <f t="shared" ca="1" si="473"/>
        <v>-</v>
      </c>
      <c r="AO176" s="166" t="b">
        <f t="shared" ca="1" si="473"/>
        <v>0</v>
      </c>
      <c r="AP176" s="166" t="b">
        <f t="shared" ca="1" si="473"/>
        <v>0</v>
      </c>
      <c r="AQ176" s="166">
        <f t="shared" ca="1" si="474"/>
        <v>0</v>
      </c>
      <c r="AR176" s="166" t="b">
        <f t="shared" ca="1" si="475"/>
        <v>0</v>
      </c>
      <c r="AS176" s="166" t="b">
        <f t="shared" ca="1" si="475"/>
        <v>0</v>
      </c>
      <c r="AT176" s="166" t="str">
        <f t="shared" ca="1" si="475"/>
        <v>-</v>
      </c>
      <c r="AU176" s="166" t="str">
        <f t="shared" ca="1" si="475"/>
        <v>-</v>
      </c>
      <c r="AV176" s="166" t="str">
        <f t="shared" ca="1" si="475"/>
        <v>-</v>
      </c>
      <c r="AW176" s="10"/>
      <c r="AX176" s="166" t="b">
        <f t="shared" ca="1" si="476"/>
        <v>1</v>
      </c>
      <c r="AY176" s="168" t="b">
        <f t="shared" ca="1" si="477"/>
        <v>1</v>
      </c>
      <c r="AZ176" s="168" t="b">
        <f t="shared" ca="1" si="477"/>
        <v>1</v>
      </c>
      <c r="BA176" s="167">
        <f t="shared" ca="1" si="478"/>
        <v>3108</v>
      </c>
      <c r="BB176" s="168" t="str">
        <f t="shared" ca="1" si="525"/>
        <v>-</v>
      </c>
      <c r="BC176" s="168" t="str">
        <f t="shared" ca="1" si="525"/>
        <v>-</v>
      </c>
      <c r="BD176" s="168" t="str">
        <f t="shared" ca="1" si="525"/>
        <v>-</v>
      </c>
      <c r="BE176" s="168" t="str">
        <f t="shared" ca="1" si="525"/>
        <v>-</v>
      </c>
      <c r="BF176" s="168" t="str">
        <f t="shared" ca="1" si="525"/>
        <v>-</v>
      </c>
      <c r="BG176" s="168">
        <f t="shared" ca="1" si="525"/>
        <v>1</v>
      </c>
      <c r="BH176" s="168">
        <f t="shared" ca="1" si="525"/>
        <v>1</v>
      </c>
      <c r="BI176" s="168" t="str">
        <f t="shared" ca="1" si="525"/>
        <v>-</v>
      </c>
      <c r="BJ176" s="168" t="str">
        <f t="shared" ca="1" si="525"/>
        <v>-</v>
      </c>
      <c r="BK176" s="10"/>
      <c r="BL176" s="168" t="str">
        <f t="shared" ca="1" si="525"/>
        <v>-</v>
      </c>
      <c r="BM176" s="168" t="str">
        <f t="shared" ca="1" si="525"/>
        <v>-</v>
      </c>
      <c r="BN176" s="168" t="str">
        <f t="shared" ca="1" si="525"/>
        <v>-</v>
      </c>
      <c r="BO176" s="168" t="str">
        <f t="shared" ca="1" si="525"/>
        <v>-</v>
      </c>
      <c r="BP176" s="168" t="str">
        <f t="shared" ca="1" si="525"/>
        <v>-</v>
      </c>
      <c r="BQ176" s="168" t="str">
        <f t="shared" ca="1" si="525"/>
        <v>-</v>
      </c>
      <c r="BR176" s="168" t="str">
        <f t="shared" ca="1" si="525"/>
        <v>-</v>
      </c>
      <c r="BS176" s="168" t="str">
        <f t="shared" ca="1" si="525"/>
        <v>-</v>
      </c>
      <c r="BT176" s="168" t="str">
        <f t="shared" ca="1" si="525"/>
        <v>-</v>
      </c>
      <c r="BU176" s="168" t="str">
        <f t="shared" ca="1" si="525"/>
        <v>-</v>
      </c>
      <c r="BV176" s="168" t="str">
        <f t="shared" ca="1" si="525"/>
        <v>-</v>
      </c>
      <c r="BW176" s="166" t="str" cm="1">
        <f t="array" aca="1" ref="BW176" ca="1">INDEX(i.rev,$K176,BW$15)</f>
        <v>-</v>
      </c>
      <c r="BX176" s="166" t="str" cm="1">
        <f t="array" aca="1" ref="BX176" ca="1">INDEX(i.rev,$K176,BX$15)</f>
        <v>-</v>
      </c>
      <c r="BY176" s="166" t="str" cm="1">
        <f t="array" aca="1" ref="BY176" ca="1">INDEX(i.rev,$K176,BY$15)</f>
        <v>-</v>
      </c>
      <c r="BZ176" s="166" t="str" cm="1">
        <f t="array" aca="1" ref="BZ176" ca="1">INDEX(i.rev,$K176,BZ$15)</f>
        <v>-</v>
      </c>
      <c r="CA176" s="166" t="str" cm="1">
        <f t="array" aca="1" ref="CA176" ca="1">INDEX(i.rev,$K176,CA$15)</f>
        <v>-</v>
      </c>
      <c r="CB176" s="166" t="str" cm="1">
        <f t="array" aca="1" ref="CB176" ca="1">INDEX(i.rev,$K176,CB$15)</f>
        <v>-</v>
      </c>
      <c r="CC176" s="166" t="str" cm="1">
        <f t="array" aca="1" ref="CC176" ca="1">INDEX(i.rev,$K176,CC$15)</f>
        <v>-</v>
      </c>
      <c r="CD176" s="166" t="str" cm="1">
        <f t="array" aca="1" ref="CD176" ca="1">INDEX(i.rev,$K176,CD$15)</f>
        <v>-</v>
      </c>
      <c r="CE176" s="166" t="str" cm="1">
        <f t="array" aca="1" ref="CE176" ca="1">INDEX(i.rev,$K176,CE$15)</f>
        <v>-</v>
      </c>
      <c r="CF176" s="166" t="str" cm="1">
        <f t="array" aca="1" ref="CF176" ca="1">INDEX(i.rev,$K176,CF$15)</f>
        <v>-</v>
      </c>
      <c r="CG176" s="10"/>
      <c r="CH176" s="168" t="str">
        <f t="shared" ca="1" si="529"/>
        <v>-</v>
      </c>
      <c r="CI176" s="168" t="str">
        <f t="shared" ca="1" si="529"/>
        <v>-</v>
      </c>
      <c r="CJ176" s="168" t="str">
        <f t="shared" ca="1" si="529"/>
        <v>-</v>
      </c>
      <c r="CK176" s="168" t="str">
        <f t="shared" ca="1" si="529"/>
        <v>-</v>
      </c>
      <c r="CL176" s="168" t="str">
        <f t="shared" ca="1" si="529"/>
        <v>-</v>
      </c>
      <c r="CM176" s="168" t="str">
        <f t="shared" ca="1" si="529"/>
        <v>-</v>
      </c>
      <c r="CN176" s="168" t="str">
        <f t="shared" ca="1" si="529"/>
        <v>-</v>
      </c>
      <c r="CO176" s="168" t="str">
        <f t="shared" ca="1" si="529"/>
        <v>-</v>
      </c>
      <c r="CP176" s="168">
        <f t="shared" ca="1" si="529"/>
        <v>1</v>
      </c>
      <c r="CQ176" s="168">
        <f t="shared" ca="1" si="529"/>
        <v>1</v>
      </c>
      <c r="CR176" s="168">
        <f t="shared" ca="1" si="529"/>
        <v>0</v>
      </c>
      <c r="CS176" s="168" t="str">
        <f t="shared" ca="1" si="529"/>
        <v>-</v>
      </c>
      <c r="CT176" s="168" t="str">
        <f t="shared" ca="1" si="529"/>
        <v>-</v>
      </c>
      <c r="CU176" s="168" t="str">
        <f t="shared" ca="1" si="529"/>
        <v>-</v>
      </c>
      <c r="CV176" s="168" t="str">
        <f t="shared" ca="1" si="529"/>
        <v>-</v>
      </c>
      <c r="CW176" s="168" t="str">
        <f t="shared" ca="1" si="529"/>
        <v>-</v>
      </c>
      <c r="CX176" s="168" t="str">
        <f t="shared" ca="1" si="530"/>
        <v>-</v>
      </c>
      <c r="CY176" s="168" t="str">
        <f t="shared" ca="1" si="530"/>
        <v>-</v>
      </c>
      <c r="CZ176" s="168">
        <f t="shared" ca="1" si="530"/>
        <v>0</v>
      </c>
      <c r="DA176" s="168" t="str">
        <f t="shared" ca="1" si="530"/>
        <v>-</v>
      </c>
      <c r="DB176" s="168" t="str">
        <f t="shared" ca="1" si="530"/>
        <v>-</v>
      </c>
      <c r="DC176" s="168" t="str">
        <f t="shared" ca="1" si="530"/>
        <v>-</v>
      </c>
      <c r="DD176" s="168" t="str">
        <f t="shared" ca="1" si="530"/>
        <v>-</v>
      </c>
      <c r="DE176" s="168" t="str">
        <f t="shared" ca="1" si="530"/>
        <v>-</v>
      </c>
      <c r="DF176" s="168">
        <f t="shared" ca="1" si="530"/>
        <v>0</v>
      </c>
      <c r="DG176" s="168">
        <f t="shared" ca="1" si="530"/>
        <v>0</v>
      </c>
      <c r="DH176" s="168">
        <f t="shared" ca="1" si="530"/>
        <v>0</v>
      </c>
      <c r="DI176" s="168">
        <f t="shared" ca="1" si="530"/>
        <v>0</v>
      </c>
      <c r="DJ176" s="168">
        <f t="shared" ca="1" si="530"/>
        <v>0</v>
      </c>
      <c r="DK176" s="168">
        <f t="shared" ca="1" si="530"/>
        <v>0</v>
      </c>
      <c r="DL176" s="168">
        <f t="shared" ca="1" si="530"/>
        <v>0</v>
      </c>
      <c r="DM176" s="168" t="str">
        <f t="shared" ca="1" si="530"/>
        <v>-</v>
      </c>
      <c r="DN176" s="168" t="str">
        <f t="shared" ca="1" si="526"/>
        <v>-</v>
      </c>
      <c r="DO176" s="168" t="str">
        <f t="shared" ca="1" si="526"/>
        <v>-</v>
      </c>
      <c r="DP176" s="168" t="str">
        <f t="shared" ca="1" si="526"/>
        <v>-</v>
      </c>
      <c r="DQ176" s="168" t="str">
        <f t="shared" ca="1" si="526"/>
        <v>-</v>
      </c>
      <c r="DR176" s="168" t="str">
        <f t="shared" ca="1" si="526"/>
        <v>-</v>
      </c>
      <c r="DS176" s="168" t="str">
        <f t="shared" ca="1" si="526"/>
        <v>-</v>
      </c>
      <c r="DT176" s="168" t="str">
        <f t="shared" ca="1" si="526"/>
        <v>-</v>
      </c>
      <c r="DU176" s="168" t="str">
        <f t="shared" ca="1" si="526"/>
        <v>-</v>
      </c>
      <c r="DV176" s="168" t="str">
        <f t="shared" ca="1" si="526"/>
        <v>-</v>
      </c>
      <c r="DW176" s="168" t="str">
        <f t="shared" ca="1" si="527"/>
        <v>-</v>
      </c>
      <c r="DX176" s="10"/>
      <c r="DY176" s="168">
        <f t="shared" ca="1" si="527"/>
        <v>1</v>
      </c>
      <c r="DZ176" s="168" t="str">
        <f t="shared" ca="1" si="527"/>
        <v>-</v>
      </c>
      <c r="EA176" s="168" t="str">
        <f t="shared" ca="1" si="527"/>
        <v>-</v>
      </c>
      <c r="EB176" s="168" t="str">
        <f t="shared" ca="1" si="527"/>
        <v>-</v>
      </c>
      <c r="EC176" s="168" t="str">
        <f t="shared" ca="1" si="481"/>
        <v>-</v>
      </c>
      <c r="ED176" s="168" t="b">
        <f t="shared" ca="1" si="481"/>
        <v>0</v>
      </c>
      <c r="EE176" s="168" t="str">
        <f t="shared" ca="1" si="481"/>
        <v>-</v>
      </c>
      <c r="EF176" s="168">
        <f t="shared" ca="1" si="481"/>
        <v>0</v>
      </c>
      <c r="EG176" s="168" t="str">
        <f t="shared" ca="1" si="481"/>
        <v>-</v>
      </c>
      <c r="EH176" s="166" cm="1">
        <f t="array" aca="1" ref="EH176" ca="1">INDEX(i.rev,$K176,EH$15)</f>
        <v>1</v>
      </c>
      <c r="EI176" s="168">
        <f t="shared" ca="1" si="535"/>
        <v>0</v>
      </c>
      <c r="EJ176" s="168">
        <f t="shared" ca="1" si="535"/>
        <v>1</v>
      </c>
      <c r="EK176" s="168">
        <f t="shared" ca="1" si="535"/>
        <v>0</v>
      </c>
      <c r="EL176" s="168">
        <f t="shared" ca="1" si="535"/>
        <v>1</v>
      </c>
      <c r="EM176" s="168">
        <f t="shared" ca="1" si="535"/>
        <v>1</v>
      </c>
      <c r="EN176" s="168">
        <f t="shared" ca="1" si="535"/>
        <v>1</v>
      </c>
      <c r="EO176" s="168">
        <f t="shared" ca="1" si="535"/>
        <v>0</v>
      </c>
      <c r="EP176" s="168">
        <f t="shared" ca="1" si="535"/>
        <v>0</v>
      </c>
      <c r="EQ176" s="168">
        <f t="shared" ca="1" si="535"/>
        <v>0</v>
      </c>
      <c r="ER176" s="168">
        <f t="shared" ca="1" si="535"/>
        <v>0</v>
      </c>
      <c r="ES176" s="168">
        <f t="shared" ca="1" si="535"/>
        <v>0</v>
      </c>
      <c r="ET176" s="168">
        <f t="shared" ca="1" si="535"/>
        <v>0</v>
      </c>
      <c r="EU176" s="168">
        <f t="shared" ca="1" si="535"/>
        <v>0</v>
      </c>
      <c r="EV176" s="168">
        <f t="shared" ca="1" si="535"/>
        <v>0</v>
      </c>
      <c r="EW176" s="168">
        <f t="shared" ca="1" si="535"/>
        <v>0</v>
      </c>
      <c r="EX176" s="168">
        <f t="shared" ca="1" si="535"/>
        <v>0</v>
      </c>
      <c r="EY176" s="166" cm="1">
        <f t="array" aca="1" ref="EY176" ca="1">INDEX(i.rev,$K176,EY$15)</f>
        <v>0</v>
      </c>
      <c r="EZ176" s="168">
        <f t="shared" ca="1" si="483"/>
        <v>0</v>
      </c>
      <c r="FA176" s="166" cm="1">
        <f t="array" aca="1" ref="FA176" ca="1">INDEX(i.rev,$K176,FA$15)</f>
        <v>1</v>
      </c>
      <c r="FB176" s="168">
        <f t="shared" ca="1" si="523"/>
        <v>0</v>
      </c>
      <c r="FC176" s="168">
        <f t="shared" ca="1" si="523"/>
        <v>0</v>
      </c>
      <c r="FD176" s="168">
        <f t="shared" ca="1" si="523"/>
        <v>0</v>
      </c>
      <c r="FE176" s="168">
        <f t="shared" ca="1" si="523"/>
        <v>0</v>
      </c>
      <c r="FF176" s="168">
        <f t="shared" ca="1" si="523"/>
        <v>0</v>
      </c>
      <c r="FG176" s="168">
        <f t="shared" ca="1" si="523"/>
        <v>0</v>
      </c>
      <c r="FH176" s="168">
        <f t="shared" ca="1" si="523"/>
        <v>0</v>
      </c>
      <c r="FI176" s="10">
        <v>0.4</v>
      </c>
      <c r="FJ176" s="168" t="str">
        <f t="shared" ca="1" si="536"/>
        <v>-</v>
      </c>
      <c r="FK176" s="168" t="str">
        <f t="shared" ca="1" si="536"/>
        <v>-</v>
      </c>
      <c r="FL176" s="166" t="b">
        <f t="shared" si="518"/>
        <v>1</v>
      </c>
      <c r="FM176" s="192">
        <f t="shared" si="519"/>
        <v>4</v>
      </c>
      <c r="FN176" s="192">
        <f t="shared" si="519"/>
        <v>40</v>
      </c>
      <c r="FO176" s="166" t="b">
        <f t="shared" ca="1" si="486"/>
        <v>0</v>
      </c>
      <c r="FP176" s="166" t="b">
        <f t="shared" ca="1" si="486"/>
        <v>0</v>
      </c>
      <c r="FQ176" s="166" t="b">
        <f t="shared" ca="1" si="486"/>
        <v>1</v>
      </c>
      <c r="FR176" s="168">
        <f t="shared" ca="1" si="523"/>
        <v>0</v>
      </c>
      <c r="FS176" s="166">
        <f t="shared" ca="1" si="487"/>
        <v>1</v>
      </c>
      <c r="FT176" s="166">
        <f t="shared" ca="1" si="487"/>
        <v>1</v>
      </c>
      <c r="FU176" s="168" t="str">
        <f t="shared" ca="1" si="523"/>
        <v>-</v>
      </c>
      <c r="FV176" s="168" t="str">
        <f t="shared" ca="1" si="523"/>
        <v>-</v>
      </c>
      <c r="FW176" s="168" t="str">
        <f t="shared" ca="1" si="523"/>
        <v>-</v>
      </c>
      <c r="FX176" s="168" t="str">
        <f t="shared" ca="1" si="523"/>
        <v>-</v>
      </c>
      <c r="FY176" s="168" t="str">
        <f t="shared" ca="1" si="523"/>
        <v>-</v>
      </c>
      <c r="FZ176" s="168" t="str">
        <f t="shared" ca="1" si="523"/>
        <v>-</v>
      </c>
      <c r="GA176" s="168" t="str">
        <f t="shared" ca="1" si="523"/>
        <v>-</v>
      </c>
      <c r="GB176" s="168" t="str">
        <f t="shared" ca="1" si="523"/>
        <v>-</v>
      </c>
      <c r="GC176" s="168" t="str">
        <f t="shared" ca="1" si="523"/>
        <v>-</v>
      </c>
      <c r="GD176" s="168" t="b">
        <f t="shared" ca="1" si="523"/>
        <v>1</v>
      </c>
      <c r="GE176" s="168" t="str">
        <f t="shared" ca="1" si="523"/>
        <v>-</v>
      </c>
      <c r="GF176" s="168" t="str">
        <f t="shared" ca="1" si="523"/>
        <v>-</v>
      </c>
      <c r="GG176" s="168" t="str">
        <f t="shared" ca="1" si="523"/>
        <v>-</v>
      </c>
      <c r="GH176" s="168" t="str">
        <f t="shared" ca="1" si="488"/>
        <v>-</v>
      </c>
      <c r="GI176" s="168" t="str">
        <f t="shared" ca="1" si="488"/>
        <v>-</v>
      </c>
      <c r="GJ176" s="168" t="str">
        <f t="shared" ca="1" si="488"/>
        <v>-</v>
      </c>
      <c r="GK176" s="168" t="str">
        <f t="shared" ca="1" si="488"/>
        <v>-</v>
      </c>
      <c r="GL176" s="168" t="str">
        <f t="shared" ca="1" si="488"/>
        <v>-</v>
      </c>
      <c r="GM176" s="168" t="str">
        <f t="shared" ca="1" si="488"/>
        <v>-</v>
      </c>
      <c r="GN176" s="168" t="str">
        <f t="shared" ca="1" si="488"/>
        <v>-</v>
      </c>
      <c r="GO176" s="168" t="str">
        <f t="shared" ca="1" si="488"/>
        <v>-</v>
      </c>
      <c r="GP176" s="168" t="str">
        <f t="shared" ca="1" si="488"/>
        <v>-</v>
      </c>
      <c r="GQ176" s="168" t="str">
        <f t="shared" ca="1" si="488"/>
        <v>-</v>
      </c>
      <c r="GR176" s="168" t="str">
        <f t="shared" ca="1" si="488"/>
        <v>-</v>
      </c>
      <c r="GS176" s="168">
        <f t="shared" ca="1" si="488"/>
        <v>500</v>
      </c>
      <c r="GT176" s="168">
        <f t="shared" ca="1" si="488"/>
        <v>500</v>
      </c>
      <c r="GU176" s="168" t="str">
        <f t="shared" ca="1" si="488"/>
        <v>-</v>
      </c>
      <c r="GV176" s="168" t="str">
        <f t="shared" ca="1" si="488"/>
        <v>-</v>
      </c>
      <c r="GW176" s="168" t="str">
        <f t="shared" ca="1" si="488"/>
        <v>-</v>
      </c>
      <c r="GX176" s="168" t="str">
        <f t="shared" ca="1" si="537"/>
        <v>-</v>
      </c>
      <c r="GY176" s="168" t="str">
        <f t="shared" ca="1" si="537"/>
        <v>-</v>
      </c>
      <c r="GZ176" s="168" t="str">
        <f t="shared" ca="1" si="537"/>
        <v>-</v>
      </c>
      <c r="HA176" s="168" t="str">
        <f t="shared" ca="1" si="537"/>
        <v>-</v>
      </c>
      <c r="HB176" s="168" t="str">
        <f t="shared" ca="1" si="537"/>
        <v>-</v>
      </c>
      <c r="HC176" s="168" t="str">
        <f t="shared" ca="1" si="537"/>
        <v>-</v>
      </c>
      <c r="HD176" s="168" t="str">
        <f t="shared" ca="1" si="537"/>
        <v>-</v>
      </c>
      <c r="HE176" s="168" t="str">
        <f t="shared" ca="1" si="537"/>
        <v>-</v>
      </c>
      <c r="HF176" s="168" t="str">
        <f t="shared" ca="1" si="537"/>
        <v>-</v>
      </c>
      <c r="HG176" s="168" t="str">
        <f t="shared" ca="1" si="537"/>
        <v>-</v>
      </c>
      <c r="HH176" s="168" t="str">
        <f t="shared" ca="1" si="537"/>
        <v>-</v>
      </c>
      <c r="HI176" s="168" t="str">
        <f t="shared" ca="1" si="537"/>
        <v>-</v>
      </c>
      <c r="HJ176" s="168" t="str">
        <f t="shared" ca="1" si="537"/>
        <v>-</v>
      </c>
      <c r="HK176" s="168" t="str">
        <f t="shared" ca="1" si="537"/>
        <v>-</v>
      </c>
      <c r="HL176" s="168" t="str">
        <f t="shared" ca="1" si="537"/>
        <v>-</v>
      </c>
      <c r="HM176" s="168" t="str">
        <f t="shared" ca="1" si="537"/>
        <v>-</v>
      </c>
      <c r="HN176" s="168" t="str">
        <f t="shared" ca="1" si="537"/>
        <v>-</v>
      </c>
      <c r="HO176" s="168" t="str">
        <f t="shared" ca="1" si="537"/>
        <v>-</v>
      </c>
      <c r="HP176" s="168" t="str">
        <f t="shared" ca="1" si="537"/>
        <v>-</v>
      </c>
      <c r="HQ176" s="168" t="str">
        <f t="shared" ca="1" si="537"/>
        <v>-</v>
      </c>
      <c r="HR176" s="168" t="str">
        <f t="shared" ca="1" si="537"/>
        <v>-</v>
      </c>
      <c r="HS176" s="168" t="str">
        <f t="shared" ca="1" si="537"/>
        <v>-</v>
      </c>
      <c r="HT176" s="168" t="str">
        <f t="shared" ca="1" si="537"/>
        <v>-</v>
      </c>
      <c r="HU176" s="168" t="str">
        <f t="shared" ca="1" si="537"/>
        <v>-</v>
      </c>
      <c r="HV176" s="168" t="str">
        <f t="shared" ca="1" si="537"/>
        <v>-</v>
      </c>
      <c r="HW176" s="168" t="str">
        <f t="shared" ca="1" si="537"/>
        <v>-</v>
      </c>
      <c r="HX176" s="168" t="str">
        <f t="shared" ca="1" si="537"/>
        <v>-</v>
      </c>
      <c r="HY176" s="168" t="str">
        <f t="shared" ca="1" si="537"/>
        <v>-</v>
      </c>
      <c r="HZ176" s="168" t="str">
        <f t="shared" ca="1" si="537"/>
        <v>-</v>
      </c>
      <c r="IA176" s="168" t="str">
        <f t="shared" ca="1" si="537"/>
        <v>-</v>
      </c>
      <c r="IB176" s="168" t="str">
        <f t="shared" ca="1" si="537"/>
        <v>-</v>
      </c>
      <c r="IC176" s="168" t="str">
        <f t="shared" ca="1" si="537"/>
        <v>-</v>
      </c>
      <c r="ID176" s="168" t="str">
        <f t="shared" ca="1" si="537"/>
        <v>-</v>
      </c>
      <c r="IE176" s="168" t="str">
        <f t="shared" ca="1" si="537"/>
        <v>-</v>
      </c>
      <c r="IF176" s="168" t="str">
        <f t="shared" ca="1" si="537"/>
        <v>-</v>
      </c>
      <c r="IG176" s="168" t="str">
        <f t="shared" ca="1" si="537"/>
        <v>-</v>
      </c>
      <c r="IH176" s="168" t="str">
        <f t="shared" ca="1" si="537"/>
        <v>-</v>
      </c>
      <c r="II176" s="168" t="str">
        <f t="shared" ca="1" si="537"/>
        <v>-</v>
      </c>
      <c r="IJ176" s="168" t="str">
        <f t="shared" ca="1" si="537"/>
        <v>-</v>
      </c>
      <c r="IK176" s="168" t="str">
        <f t="shared" ca="1" si="537"/>
        <v>-</v>
      </c>
      <c r="IL176" s="168" t="str">
        <f t="shared" ca="1" si="537"/>
        <v>-</v>
      </c>
      <c r="IM176" s="168" t="str">
        <f t="shared" ca="1" si="537"/>
        <v>-</v>
      </c>
      <c r="IN176" s="168" t="str">
        <f t="shared" ca="1" si="537"/>
        <v>-</v>
      </c>
      <c r="IO176" s="168" t="str">
        <f t="shared" ca="1" si="537"/>
        <v>-</v>
      </c>
      <c r="IP176" s="168" t="str">
        <f t="shared" ca="1" si="491"/>
        <v>-</v>
      </c>
      <c r="IQ176" s="168" t="str">
        <f t="shared" ca="1" si="491"/>
        <v>-</v>
      </c>
      <c r="IR176" s="168" t="str">
        <f t="shared" ca="1" si="491"/>
        <v>-</v>
      </c>
      <c r="IS176" s="168" t="str">
        <f t="shared" ca="1" si="491"/>
        <v>-</v>
      </c>
      <c r="IT176" s="168" t="str">
        <f t="shared" ca="1" si="491"/>
        <v>-</v>
      </c>
      <c r="IU176" s="168" t="str">
        <f t="shared" ca="1" si="491"/>
        <v>-</v>
      </c>
      <c r="IV176" s="168" t="str">
        <f t="shared" ca="1" si="491"/>
        <v>-</v>
      </c>
      <c r="IW176" s="168" t="str">
        <f t="shared" ca="1" si="491"/>
        <v>-</v>
      </c>
      <c r="IX176" s="168" t="str">
        <f t="shared" ca="1" si="491"/>
        <v>-</v>
      </c>
      <c r="IY176" s="168" t="str">
        <f t="shared" ca="1" si="491"/>
        <v>-</v>
      </c>
      <c r="IZ176" s="10"/>
      <c r="JA176" s="166">
        <f t="shared" ca="1" si="492"/>
        <v>4.4999999999999998E-2</v>
      </c>
      <c r="JB176" s="166">
        <f t="shared" ca="1" si="493"/>
        <v>4.4999999999999998E-2</v>
      </c>
      <c r="JC176" s="168">
        <f t="shared" ca="1" si="533"/>
        <v>1</v>
      </c>
      <c r="JD176" s="168">
        <f t="shared" ca="1" si="533"/>
        <v>0</v>
      </c>
      <c r="JE176" s="168">
        <f t="shared" ca="1" si="533"/>
        <v>1</v>
      </c>
      <c r="JF176" s="168">
        <f t="shared" ca="1" si="533"/>
        <v>1</v>
      </c>
      <c r="JG176" s="168">
        <f t="shared" ca="1" si="533"/>
        <v>0</v>
      </c>
      <c r="JH176" s="168">
        <f t="shared" ca="1" si="533"/>
        <v>70</v>
      </c>
      <c r="JI176" s="168">
        <f t="shared" ca="1" si="533"/>
        <v>50</v>
      </c>
      <c r="JJ176" s="168">
        <f t="shared" ca="1" si="533"/>
        <v>70</v>
      </c>
      <c r="JK176" s="168">
        <f t="shared" ca="1" si="533"/>
        <v>50</v>
      </c>
      <c r="JL176" s="166">
        <f t="shared" ca="1" si="495"/>
        <v>1</v>
      </c>
      <c r="JM176" s="166">
        <f t="shared" ca="1" si="496"/>
        <v>1</v>
      </c>
      <c r="JN176" s="166">
        <f t="shared" ca="1" si="497"/>
        <v>1</v>
      </c>
      <c r="JO176" s="166">
        <f t="shared" ca="1" si="498"/>
        <v>1</v>
      </c>
      <c r="JP176" s="166">
        <f t="shared" ca="1" si="498"/>
        <v>1</v>
      </c>
      <c r="JQ176" s="168">
        <f t="shared" ca="1" si="533"/>
        <v>1</v>
      </c>
      <c r="JR176" s="10"/>
      <c r="JS176" s="168">
        <f t="shared" ca="1" si="533"/>
        <v>1</v>
      </c>
      <c r="JT176" s="166">
        <f t="shared" ca="1" si="499"/>
        <v>1</v>
      </c>
      <c r="JU176" s="168">
        <f t="shared" ca="1" si="533"/>
        <v>1</v>
      </c>
      <c r="JV176" s="168">
        <f t="shared" ca="1" si="533"/>
        <v>1</v>
      </c>
      <c r="JW176" s="168">
        <f t="shared" ca="1" si="533"/>
        <v>1</v>
      </c>
      <c r="JX176" s="168">
        <f t="shared" ca="1" si="533"/>
        <v>1</v>
      </c>
      <c r="JY176" s="168">
        <f t="shared" ca="1" si="533"/>
        <v>1</v>
      </c>
      <c r="JZ176" s="168">
        <f t="shared" ca="1" si="533"/>
        <v>1</v>
      </c>
      <c r="KA176" s="166">
        <f t="shared" ca="1" si="500"/>
        <v>1</v>
      </c>
      <c r="KB176" s="166">
        <f t="shared" ca="1" si="501"/>
        <v>1</v>
      </c>
      <c r="KC176" s="166">
        <f t="shared" ca="1" si="502"/>
        <v>1</v>
      </c>
      <c r="KD176" s="166" t="str">
        <f t="shared" ca="1" si="503"/>
        <v>-</v>
      </c>
      <c r="KE176" s="166" t="str">
        <f t="shared" ca="1" si="504"/>
        <v>-</v>
      </c>
      <c r="KF176" s="166" t="str">
        <f t="shared" ca="1" si="505"/>
        <v>-</v>
      </c>
      <c r="KG176" s="166" t="b">
        <f t="shared" ca="1" si="506"/>
        <v>0</v>
      </c>
      <c r="KH176" s="168">
        <f t="shared" ca="1" si="533"/>
        <v>0</v>
      </c>
      <c r="KI176" s="27">
        <v>0</v>
      </c>
    </row>
    <row r="177" spans="1:295" s="148" customFormat="1" outlineLevel="1">
      <c r="A177" s="126">
        <f t="shared" si="13"/>
        <v>172</v>
      </c>
      <c r="B177" s="126">
        <f>$A$7</f>
        <v>2</v>
      </c>
      <c r="C177" s="148">
        <v>1000</v>
      </c>
      <c r="D177" s="148" t="s">
        <v>884</v>
      </c>
      <c r="E177" s="148" t="b">
        <v>0</v>
      </c>
      <c r="F177" s="148" t="b">
        <v>0</v>
      </c>
      <c r="G177" s="148" t="b">
        <f t="shared" si="507"/>
        <v>0</v>
      </c>
      <c r="H177" s="32">
        <v>3</v>
      </c>
      <c r="I177" s="32">
        <v>1</v>
      </c>
      <c r="J177" s="32">
        <v>1</v>
      </c>
      <c r="K177" s="32">
        <v>1</v>
      </c>
      <c r="L177" s="32">
        <v>1</v>
      </c>
      <c r="M177" s="32">
        <v>1</v>
      </c>
      <c r="N177" s="32">
        <v>1</v>
      </c>
      <c r="O177" s="32">
        <v>1</v>
      </c>
      <c r="P177" s="32">
        <v>1</v>
      </c>
      <c r="Q177" s="32">
        <v>1</v>
      </c>
      <c r="R177" s="32">
        <v>2</v>
      </c>
      <c r="S177" s="32">
        <v>1</v>
      </c>
      <c r="T177" s="32">
        <v>1</v>
      </c>
      <c r="U177" s="32">
        <v>1</v>
      </c>
      <c r="V177" s="32">
        <v>1</v>
      </c>
      <c r="W177" s="32">
        <v>1</v>
      </c>
      <c r="X177" s="32">
        <v>1</v>
      </c>
      <c r="Y177" s="32">
        <v>1</v>
      </c>
      <c r="AA177" s="142" t="str" cm="1">
        <f t="array" aca="1" ref="AA177" ca="1">"00000 "&amp;"Presentation_SR_high_crop"
&amp;IF($FM177="-","",FM177)
&amp;INDEX(DataMaster!$B$10:$B$12,$I177)         &amp;IF($J177=1,""," Risk"&amp;INDEX(i.risk_aversion,$J177,1))        &amp;IF($K177=1,""," REV"&amp; INDEX(DataMaster!$B$54:$B$58,$K177))              &amp; IF($L177=1,""," Minroe"&amp;INDEX(minroe,$L177))              &amp;  IF($M177=1,""," Overdraw"&amp;INDEX(overdraw,$M177))
&amp; IF($N177=1,""," Mach"&amp;INDEX(i.mach_option,$N177))
&amp; IF($O177=1,""," Interest"&amp;INDEX(i.interest_rate,$O177))            &amp; IF($P177=1,""," Opp cost"&amp;INDEX(i.opp_cost_capital,$P177))           &amp; IF($Q177=1,""," Casual_ub"&amp;INDEX(i.casual_ub,$Q177))           &amp; IF($R177=1,""," Cropgraze"&amp;INDEX(i.cropgraze_inc,$R177))
&amp; IF($S177=1,""," Yield"&amp;INDEX(i.all_rot_yield,$S177))          &amp; IF($T177=1,""," Pasture"&amp;INDEX(i.pasture_prod,$T177))          &amp; IF($U177=1,""," Scan"&amp;INDEX(i.scan,$U177))
&amp;  IF($JL177=1,""," WP"&amp;TEXT($JL177*100,"000p"))                &amp; IF($JM177=1,""," MP"&amp;TEXT($JM177*100,"000p"))                      &amp; IF($JN177=1,""," GP"&amp;TEXT($JN177*100,"000p"))          &amp; IF($JO177=1,""," Can"&amp;TEXT($JO177*100,"000p"))
&amp; " (F"&amp;3+IFERROR(1*$CH177,0)+IFERROR(1*$CI177,0)&amp;3-IFERROR(1*NOT($CK177),0)&amp;"N"&amp;$CP177&amp;$CQ177&amp;")"</f>
        <v>00000 Presentation_SR_high_crop36SE CropgrazeFALSE (F33N11)</v>
      </c>
      <c r="AB177" s="10" t="str">
        <f ca="1">IF(COUNTIF(AA$5:AA177,AA177)=1,"-","Dup")</f>
        <v>-</v>
      </c>
      <c r="AC177" s="10"/>
      <c r="AD177" s="168" t="str">
        <f t="shared" ca="1" si="472"/>
        <v>-</v>
      </c>
      <c r="AE177" s="167" t="b">
        <v>1</v>
      </c>
      <c r="AF177" s="167" t="b">
        <v>1</v>
      </c>
      <c r="AG177" s="168" t="str">
        <f t="shared" ca="1" si="472"/>
        <v>-</v>
      </c>
      <c r="AH177" s="168" t="str">
        <f t="shared" ca="1" si="472"/>
        <v>-</v>
      </c>
      <c r="AI177" s="168" t="b">
        <f t="shared" ca="1" si="472"/>
        <v>1</v>
      </c>
      <c r="AJ177" s="10"/>
      <c r="AK177" s="166" t="b">
        <f t="shared" si="473"/>
        <v>1</v>
      </c>
      <c r="AL177" s="166" t="str">
        <f t="shared" si="473"/>
        <v>-</v>
      </c>
      <c r="AM177" s="166" t="str">
        <f t="shared" si="473"/>
        <v>-</v>
      </c>
      <c r="AN177" s="166" t="str">
        <f t="shared" si="473"/>
        <v>-</v>
      </c>
      <c r="AO177" s="166" t="b">
        <f t="shared" si="473"/>
        <v>0</v>
      </c>
      <c r="AP177" s="166" t="b">
        <f t="shared" si="473"/>
        <v>0</v>
      </c>
      <c r="AQ177" s="166">
        <f t="shared" si="474"/>
        <v>0</v>
      </c>
      <c r="AR177" s="166" t="b">
        <f t="shared" si="475"/>
        <v>0</v>
      </c>
      <c r="AS177" s="166" t="b">
        <f t="shared" si="475"/>
        <v>0</v>
      </c>
      <c r="AT177" s="166" t="str">
        <f t="shared" si="475"/>
        <v>-</v>
      </c>
      <c r="AU177" s="166" t="str">
        <f t="shared" si="475"/>
        <v>-</v>
      </c>
      <c r="AV177" s="166" t="str">
        <f t="shared" si="475"/>
        <v>-</v>
      </c>
      <c r="AW177" s="10"/>
      <c r="AX177" s="166" t="b">
        <f t="shared" si="476"/>
        <v>1</v>
      </c>
      <c r="AY177" s="168" t="b">
        <f t="shared" ca="1" si="477"/>
        <v>1</v>
      </c>
      <c r="AZ177" s="168" t="b">
        <f t="shared" ca="1" si="477"/>
        <v>1</v>
      </c>
      <c r="BA177" s="167">
        <f t="shared" si="478"/>
        <v>3108</v>
      </c>
      <c r="BB177" s="168" t="str">
        <f t="shared" ca="1" si="525"/>
        <v>-</v>
      </c>
      <c r="BC177" s="168" t="str">
        <f t="shared" ca="1" si="525"/>
        <v>-</v>
      </c>
      <c r="BD177" s="168" t="str">
        <f t="shared" ca="1" si="525"/>
        <v>-</v>
      </c>
      <c r="BE177" s="168" t="str">
        <f t="shared" ca="1" si="525"/>
        <v>-</v>
      </c>
      <c r="BF177" s="168" t="str">
        <f t="shared" ca="1" si="525"/>
        <v>-</v>
      </c>
      <c r="BG177" s="168">
        <f t="shared" ca="1" si="525"/>
        <v>1</v>
      </c>
      <c r="BH177" s="168">
        <f t="shared" ca="1" si="525"/>
        <v>1</v>
      </c>
      <c r="BI177" s="168" t="str">
        <f t="shared" ca="1" si="525"/>
        <v>-</v>
      </c>
      <c r="BJ177" s="168" t="str">
        <f t="shared" ca="1" si="525"/>
        <v>-</v>
      </c>
      <c r="BK177" s="10"/>
      <c r="BL177" s="168" t="str">
        <f t="shared" ca="1" si="525"/>
        <v>-</v>
      </c>
      <c r="BM177" s="168" t="str">
        <f t="shared" ca="1" si="525"/>
        <v>-</v>
      </c>
      <c r="BN177" s="168" t="str">
        <f t="shared" ca="1" si="525"/>
        <v>-</v>
      </c>
      <c r="BO177" s="168" t="str">
        <f t="shared" ca="1" si="525"/>
        <v>-</v>
      </c>
      <c r="BP177" s="168" t="str">
        <f t="shared" ca="1" si="525"/>
        <v>-</v>
      </c>
      <c r="BQ177" s="168" t="str">
        <f t="shared" ca="1" si="525"/>
        <v>-</v>
      </c>
      <c r="BR177" s="168" t="str">
        <f t="shared" ca="1" si="525"/>
        <v>-</v>
      </c>
      <c r="BS177" s="168" t="str">
        <f t="shared" ca="1" si="525"/>
        <v>-</v>
      </c>
      <c r="BT177" s="168" t="str">
        <f t="shared" ca="1" si="525"/>
        <v>-</v>
      </c>
      <c r="BU177" s="168" t="str">
        <f t="shared" ca="1" si="525"/>
        <v>-</v>
      </c>
      <c r="BV177" s="168" t="str">
        <f t="shared" ca="1" si="525"/>
        <v>-</v>
      </c>
      <c r="BW177" s="166" t="str" cm="1">
        <f t="array" ref="BW177">INDEX(i.rev,$K177,BW$15)</f>
        <v>-</v>
      </c>
      <c r="BX177" s="166" t="str" cm="1">
        <f t="array" ref="BX177">INDEX(i.rev,$K177,BX$15)</f>
        <v>-</v>
      </c>
      <c r="BY177" s="166" t="str" cm="1">
        <f t="array" ref="BY177">INDEX(i.rev,$K177,BY$15)</f>
        <v>-</v>
      </c>
      <c r="BZ177" s="166" t="str" cm="1">
        <f t="array" ref="BZ177">INDEX(i.rev,$K177,BZ$15)</f>
        <v>-</v>
      </c>
      <c r="CA177" s="166" t="str" cm="1">
        <f t="array" ref="CA177">INDEX(i.rev,$K177,CA$15)</f>
        <v>-</v>
      </c>
      <c r="CB177" s="166" t="str" cm="1">
        <f t="array" ref="CB177">INDEX(i.rev,$K177,CB$15)</f>
        <v>-</v>
      </c>
      <c r="CC177" s="166" t="str" cm="1">
        <f t="array" ref="CC177">INDEX(i.rev,$K177,CC$15)</f>
        <v>-</v>
      </c>
      <c r="CD177" s="166" t="str" cm="1">
        <f t="array" ref="CD177">INDEX(i.rev,$K177,CD$15)</f>
        <v>-</v>
      </c>
      <c r="CE177" s="166" t="str" cm="1">
        <f t="array" ref="CE177">INDEX(i.rev,$K177,CE$15)</f>
        <v>-</v>
      </c>
      <c r="CF177" s="166" t="str" cm="1">
        <f t="array" ref="CF177">INDEX(i.rev,$K177,CF$15)</f>
        <v>-</v>
      </c>
      <c r="CG177" s="10"/>
      <c r="CH177" s="168" t="str">
        <f t="shared" ca="1" si="529"/>
        <v>-</v>
      </c>
      <c r="CI177" s="168" t="str">
        <f t="shared" ca="1" si="529"/>
        <v>-</v>
      </c>
      <c r="CJ177" s="168" t="str">
        <f t="shared" ca="1" si="529"/>
        <v>-</v>
      </c>
      <c r="CK177" s="168" t="str">
        <f t="shared" ca="1" si="529"/>
        <v>-</v>
      </c>
      <c r="CL177" s="168" t="str">
        <f t="shared" ca="1" si="529"/>
        <v>-</v>
      </c>
      <c r="CM177" s="168" t="str">
        <f t="shared" ca="1" si="529"/>
        <v>-</v>
      </c>
      <c r="CN177" s="168" t="str">
        <f t="shared" ca="1" si="529"/>
        <v>-</v>
      </c>
      <c r="CO177" s="168" t="str">
        <f t="shared" ca="1" si="529"/>
        <v>-</v>
      </c>
      <c r="CP177" s="168">
        <f t="shared" ca="1" si="529"/>
        <v>1</v>
      </c>
      <c r="CQ177" s="168">
        <f t="shared" ca="1" si="529"/>
        <v>1</v>
      </c>
      <c r="CR177" s="168">
        <f t="shared" ca="1" si="529"/>
        <v>0</v>
      </c>
      <c r="CS177" s="168" t="str">
        <f t="shared" ca="1" si="529"/>
        <v>-</v>
      </c>
      <c r="CT177" s="168" t="str">
        <f t="shared" ca="1" si="529"/>
        <v>-</v>
      </c>
      <c r="CU177" s="168" t="str">
        <f t="shared" ca="1" si="529"/>
        <v>-</v>
      </c>
      <c r="CV177" s="168" t="str">
        <f t="shared" ca="1" si="529"/>
        <v>-</v>
      </c>
      <c r="CW177" s="168" t="str">
        <f t="shared" ca="1" si="529"/>
        <v>-</v>
      </c>
      <c r="CX177" s="168" t="str">
        <f t="shared" ca="1" si="530"/>
        <v>-</v>
      </c>
      <c r="CY177" s="168" t="str">
        <f t="shared" ca="1" si="530"/>
        <v>-</v>
      </c>
      <c r="CZ177" s="168">
        <f t="shared" ca="1" si="530"/>
        <v>0</v>
      </c>
      <c r="DA177" s="168" t="str">
        <f t="shared" ca="1" si="530"/>
        <v>-</v>
      </c>
      <c r="DB177" s="168" t="str">
        <f t="shared" ca="1" si="530"/>
        <v>-</v>
      </c>
      <c r="DC177" s="168" t="str">
        <f t="shared" ca="1" si="530"/>
        <v>-</v>
      </c>
      <c r="DD177" s="168" t="str">
        <f t="shared" ca="1" si="530"/>
        <v>-</v>
      </c>
      <c r="DE177" s="168" t="str">
        <f t="shared" ca="1" si="530"/>
        <v>-</v>
      </c>
      <c r="DF177" s="168">
        <f t="shared" ca="1" si="530"/>
        <v>0</v>
      </c>
      <c r="DG177" s="168">
        <f t="shared" ca="1" si="530"/>
        <v>0</v>
      </c>
      <c r="DH177" s="168">
        <f t="shared" ca="1" si="530"/>
        <v>0</v>
      </c>
      <c r="DI177" s="168">
        <f t="shared" ca="1" si="530"/>
        <v>0</v>
      </c>
      <c r="DJ177" s="168">
        <f t="shared" ca="1" si="530"/>
        <v>0</v>
      </c>
      <c r="DK177" s="168">
        <f t="shared" ca="1" si="530"/>
        <v>0</v>
      </c>
      <c r="DL177" s="168">
        <f t="shared" ca="1" si="530"/>
        <v>0</v>
      </c>
      <c r="DM177" s="168" t="str">
        <f t="shared" ca="1" si="530"/>
        <v>-</v>
      </c>
      <c r="DN177" s="168" t="str">
        <f t="shared" ca="1" si="526"/>
        <v>-</v>
      </c>
      <c r="DO177" s="168" t="str">
        <f t="shared" ca="1" si="526"/>
        <v>-</v>
      </c>
      <c r="DP177" s="168" t="str">
        <f t="shared" ca="1" si="526"/>
        <v>-</v>
      </c>
      <c r="DQ177" s="168" t="str">
        <f t="shared" ca="1" si="526"/>
        <v>-</v>
      </c>
      <c r="DR177" s="168" t="str">
        <f t="shared" ca="1" si="526"/>
        <v>-</v>
      </c>
      <c r="DS177" s="168" t="str">
        <f t="shared" ca="1" si="526"/>
        <v>-</v>
      </c>
      <c r="DT177" s="168" t="str">
        <f t="shared" ca="1" si="526"/>
        <v>-</v>
      </c>
      <c r="DU177" s="168" t="str">
        <f t="shared" ca="1" si="526"/>
        <v>-</v>
      </c>
      <c r="DV177" s="168" t="str">
        <f t="shared" ca="1" si="526"/>
        <v>-</v>
      </c>
      <c r="DW177" s="168" t="str">
        <f t="shared" ca="1" si="527"/>
        <v>-</v>
      </c>
      <c r="DX177" s="10"/>
      <c r="DY177" s="168">
        <f t="shared" ca="1" si="527"/>
        <v>1</v>
      </c>
      <c r="DZ177" s="168" t="str">
        <f t="shared" ca="1" si="527"/>
        <v>-</v>
      </c>
      <c r="EA177" s="168" t="str">
        <f t="shared" ca="1" si="527"/>
        <v>-</v>
      </c>
      <c r="EB177" s="168" t="str">
        <f t="shared" ca="1" si="527"/>
        <v>-</v>
      </c>
      <c r="EC177" s="168" t="str">
        <f t="shared" ca="1" si="481"/>
        <v>-</v>
      </c>
      <c r="ED177" s="168" t="b">
        <f t="shared" ca="1" si="481"/>
        <v>0</v>
      </c>
      <c r="EE177" s="168" t="str">
        <f t="shared" ca="1" si="481"/>
        <v>-</v>
      </c>
      <c r="EF177" s="168">
        <f t="shared" ca="1" si="481"/>
        <v>0</v>
      </c>
      <c r="EG177" s="168" t="str">
        <f t="shared" ca="1" si="481"/>
        <v>-</v>
      </c>
      <c r="EH177" s="166" cm="1">
        <f t="array" ref="EH177">INDEX(i.rev,$K177,EH$15)</f>
        <v>1</v>
      </c>
      <c r="EI177" s="168">
        <f t="shared" ca="1" si="535"/>
        <v>0</v>
      </c>
      <c r="EJ177" s="168">
        <f t="shared" ca="1" si="535"/>
        <v>1</v>
      </c>
      <c r="EK177" s="168">
        <f t="shared" ca="1" si="535"/>
        <v>0</v>
      </c>
      <c r="EL177" s="168">
        <f t="shared" ca="1" si="535"/>
        <v>1</v>
      </c>
      <c r="EM177" s="168">
        <f t="shared" ca="1" si="535"/>
        <v>1</v>
      </c>
      <c r="EN177" s="168">
        <f t="shared" ca="1" si="535"/>
        <v>1</v>
      </c>
      <c r="EO177" s="168">
        <f t="shared" ca="1" si="535"/>
        <v>0</v>
      </c>
      <c r="EP177" s="168">
        <f t="shared" ca="1" si="535"/>
        <v>0</v>
      </c>
      <c r="EQ177" s="168">
        <f t="shared" ca="1" si="535"/>
        <v>0</v>
      </c>
      <c r="ER177" s="168">
        <f t="shared" ca="1" si="535"/>
        <v>0</v>
      </c>
      <c r="ES177" s="168">
        <f t="shared" ca="1" si="535"/>
        <v>0</v>
      </c>
      <c r="ET177" s="168">
        <f t="shared" ca="1" si="535"/>
        <v>0</v>
      </c>
      <c r="EU177" s="168">
        <f t="shared" ca="1" si="535"/>
        <v>0</v>
      </c>
      <c r="EV177" s="168">
        <f t="shared" ca="1" si="535"/>
        <v>0</v>
      </c>
      <c r="EW177" s="168">
        <f t="shared" ca="1" si="535"/>
        <v>0</v>
      </c>
      <c r="EX177" s="168">
        <f t="shared" ca="1" si="535"/>
        <v>0</v>
      </c>
      <c r="EY177" s="166" cm="1">
        <f t="array" ref="EY177">INDEX(i.rev,$K177,EY$15)</f>
        <v>0</v>
      </c>
      <c r="EZ177" s="168">
        <f t="shared" ca="1" si="483"/>
        <v>0</v>
      </c>
      <c r="FA177" s="166" cm="1">
        <f t="array" ref="FA177">INDEX(i.rev,$K177,FA$15)</f>
        <v>1</v>
      </c>
      <c r="FB177" s="168">
        <f t="shared" ca="1" si="523"/>
        <v>0</v>
      </c>
      <c r="FC177" s="168">
        <f t="shared" ca="1" si="523"/>
        <v>0</v>
      </c>
      <c r="FD177" s="168">
        <f t="shared" ca="1" si="523"/>
        <v>0</v>
      </c>
      <c r="FE177" s="168">
        <f t="shared" ca="1" si="523"/>
        <v>0</v>
      </c>
      <c r="FF177" s="168">
        <f t="shared" ca="1" si="523"/>
        <v>0</v>
      </c>
      <c r="FG177" s="168">
        <f t="shared" ca="1" si="523"/>
        <v>0</v>
      </c>
      <c r="FH177" s="168">
        <f t="shared" ca="1" si="523"/>
        <v>0</v>
      </c>
      <c r="FI177" s="10">
        <v>0.25</v>
      </c>
      <c r="FJ177" s="166" t="b">
        <f t="shared" ref="FJ177:FJ194" si="539">FK177&gt;0</f>
        <v>1</v>
      </c>
      <c r="FK177" s="192">
        <f t="shared" ref="FK177:FK194" si="540">$FK$158*FI177</f>
        <v>532.5</v>
      </c>
      <c r="FL177" s="166" t="b">
        <f>FM177&gt;0</f>
        <v>1</v>
      </c>
      <c r="FM177" s="192">
        <f>$FM$158*FI159</f>
        <v>36</v>
      </c>
      <c r="FN177" s="192">
        <f>$FM$158*FJ159</f>
        <v>40</v>
      </c>
      <c r="FO177" s="166" t="b">
        <f t="shared" si="486"/>
        <v>0</v>
      </c>
      <c r="FP177" s="166" t="b">
        <f t="shared" si="486"/>
        <v>0</v>
      </c>
      <c r="FQ177" s="166" t="b">
        <f t="shared" si="486"/>
        <v>1</v>
      </c>
      <c r="FR177" s="168">
        <f t="shared" ca="1" si="523"/>
        <v>0</v>
      </c>
      <c r="FS177" s="166">
        <f t="shared" si="487"/>
        <v>1</v>
      </c>
      <c r="FT177" s="166">
        <f t="shared" si="487"/>
        <v>1</v>
      </c>
      <c r="FU177" s="168" t="str">
        <f t="shared" ca="1" si="523"/>
        <v>-</v>
      </c>
      <c r="FV177" s="168" t="str">
        <f t="shared" ca="1" si="523"/>
        <v>-</v>
      </c>
      <c r="FW177" s="168" t="str">
        <f t="shared" ca="1" si="523"/>
        <v>-</v>
      </c>
      <c r="FX177" s="168" t="str">
        <f t="shared" ca="1" si="523"/>
        <v>-</v>
      </c>
      <c r="FY177" s="168" t="str">
        <f t="shared" ca="1" si="523"/>
        <v>-</v>
      </c>
      <c r="FZ177" s="168" t="str">
        <f t="shared" ca="1" si="523"/>
        <v>-</v>
      </c>
      <c r="GA177" s="168" t="str">
        <f t="shared" ca="1" si="523"/>
        <v>-</v>
      </c>
      <c r="GB177" s="168" t="str">
        <f t="shared" ca="1" si="523"/>
        <v>-</v>
      </c>
      <c r="GC177" s="168" t="str">
        <f t="shared" ca="1" si="523"/>
        <v>-</v>
      </c>
      <c r="GD177" s="168" t="b">
        <f t="shared" ca="1" si="523"/>
        <v>1</v>
      </c>
      <c r="GE177" s="168" t="str">
        <f t="shared" ca="1" si="523"/>
        <v>-</v>
      </c>
      <c r="GF177" s="168" t="str">
        <f t="shared" ca="1" si="523"/>
        <v>-</v>
      </c>
      <c r="GG177" s="168" t="str">
        <f ca="1">OFFSET(GG$5,$B177,0)</f>
        <v>-</v>
      </c>
      <c r="GH177" s="168" t="str">
        <f t="shared" ca="1" si="488"/>
        <v>-</v>
      </c>
      <c r="GI177" s="168" t="str">
        <f ca="1">OFFSET(GI$5,$B177,0)</f>
        <v>-</v>
      </c>
      <c r="GJ177" s="168" t="str">
        <f t="shared" ca="1" si="488"/>
        <v>-</v>
      </c>
      <c r="GK177" s="168" t="str">
        <f t="shared" ca="1" si="488"/>
        <v>-</v>
      </c>
      <c r="GL177" s="168" t="str">
        <f t="shared" ca="1" si="488"/>
        <v>-</v>
      </c>
      <c r="GM177" s="168" t="str">
        <f t="shared" ca="1" si="488"/>
        <v>-</v>
      </c>
      <c r="GN177" s="168" t="str">
        <f t="shared" ca="1" si="488"/>
        <v>-</v>
      </c>
      <c r="GO177" s="168" t="str">
        <f t="shared" ca="1" si="488"/>
        <v>-</v>
      </c>
      <c r="GP177" s="168" t="str">
        <f t="shared" ca="1" si="488"/>
        <v>-</v>
      </c>
      <c r="GQ177" s="168" t="str">
        <f t="shared" ca="1" si="488"/>
        <v>-</v>
      </c>
      <c r="GR177" s="168" t="str">
        <f t="shared" ca="1" si="488"/>
        <v>-</v>
      </c>
      <c r="GS177" s="168">
        <f t="shared" ca="1" si="488"/>
        <v>500</v>
      </c>
      <c r="GT177" s="168">
        <f t="shared" ca="1" si="488"/>
        <v>500</v>
      </c>
      <c r="GU177" s="168" t="str">
        <f t="shared" ca="1" si="488"/>
        <v>-</v>
      </c>
      <c r="GV177" s="168" t="str">
        <f t="shared" ca="1" si="488"/>
        <v>-</v>
      </c>
      <c r="GW177" s="168" t="str">
        <f t="shared" ca="1" si="488"/>
        <v>-</v>
      </c>
      <c r="GX177" s="168" t="str">
        <f t="shared" ca="1" si="537"/>
        <v>-</v>
      </c>
      <c r="GY177" s="168" t="str">
        <f t="shared" ca="1" si="537"/>
        <v>-</v>
      </c>
      <c r="GZ177" s="168" t="str">
        <f t="shared" ca="1" si="537"/>
        <v>-</v>
      </c>
      <c r="HA177" s="168" t="str">
        <f t="shared" ca="1" si="537"/>
        <v>-</v>
      </c>
      <c r="HB177" s="168" t="str">
        <f t="shared" ca="1" si="537"/>
        <v>-</v>
      </c>
      <c r="HC177" s="168" t="str">
        <f t="shared" ca="1" si="537"/>
        <v>-</v>
      </c>
      <c r="HD177" s="168" t="str">
        <f t="shared" ca="1" si="537"/>
        <v>-</v>
      </c>
      <c r="HE177" s="168" t="str">
        <f t="shared" ca="1" si="537"/>
        <v>-</v>
      </c>
      <c r="HF177" s="168" t="str">
        <f t="shared" ca="1" si="537"/>
        <v>-</v>
      </c>
      <c r="HG177" s="168" t="str">
        <f t="shared" ca="1" si="537"/>
        <v>-</v>
      </c>
      <c r="HH177" s="168" t="str">
        <f t="shared" ca="1" si="537"/>
        <v>-</v>
      </c>
      <c r="HI177" s="168" t="str">
        <f t="shared" ca="1" si="537"/>
        <v>-</v>
      </c>
      <c r="HJ177" s="168" t="str">
        <f t="shared" ca="1" si="537"/>
        <v>-</v>
      </c>
      <c r="HK177" s="168" t="str">
        <f t="shared" ca="1" si="537"/>
        <v>-</v>
      </c>
      <c r="HL177" s="168" t="str">
        <f t="shared" ca="1" si="537"/>
        <v>-</v>
      </c>
      <c r="HM177" s="168" t="str">
        <f t="shared" ca="1" si="537"/>
        <v>-</v>
      </c>
      <c r="HN177" s="168" t="str">
        <f t="shared" ca="1" si="537"/>
        <v>-</v>
      </c>
      <c r="HO177" s="168" t="str">
        <f t="shared" ca="1" si="537"/>
        <v>-</v>
      </c>
      <c r="HP177" s="168" t="str">
        <f t="shared" ca="1" si="537"/>
        <v>-</v>
      </c>
      <c r="HQ177" s="168" t="str">
        <f t="shared" ca="1" si="537"/>
        <v>-</v>
      </c>
      <c r="HR177" s="168" t="str">
        <f t="shared" ca="1" si="537"/>
        <v>-</v>
      </c>
      <c r="HS177" s="168" t="str">
        <f t="shared" ca="1" si="537"/>
        <v>-</v>
      </c>
      <c r="HT177" s="168" t="str">
        <f t="shared" ca="1" si="537"/>
        <v>-</v>
      </c>
      <c r="HU177" s="168" t="str">
        <f t="shared" ca="1" si="537"/>
        <v>-</v>
      </c>
      <c r="HV177" s="168" t="str">
        <f t="shared" ca="1" si="537"/>
        <v>-</v>
      </c>
      <c r="HW177" s="168" t="str">
        <f t="shared" ca="1" si="537"/>
        <v>-</v>
      </c>
      <c r="HX177" s="168" t="str">
        <f t="shared" ca="1" si="537"/>
        <v>-</v>
      </c>
      <c r="HY177" s="168" t="str">
        <f t="shared" ca="1" si="537"/>
        <v>-</v>
      </c>
      <c r="HZ177" s="168" t="str">
        <f t="shared" ca="1" si="537"/>
        <v>-</v>
      </c>
      <c r="IA177" s="168" t="str">
        <f t="shared" ca="1" si="537"/>
        <v>-</v>
      </c>
      <c r="IB177" s="168" t="str">
        <f t="shared" ca="1" si="537"/>
        <v>-</v>
      </c>
      <c r="IC177" s="168" t="str">
        <f t="shared" ca="1" si="537"/>
        <v>-</v>
      </c>
      <c r="ID177" s="168" t="str">
        <f t="shared" ca="1" si="537"/>
        <v>-</v>
      </c>
      <c r="IE177" s="168" t="str">
        <f t="shared" ref="GZ177:IO183" ca="1" si="541">OFFSET(IE$5,$B177,0)</f>
        <v>-</v>
      </c>
      <c r="IF177" s="168" t="str">
        <f t="shared" ca="1" si="541"/>
        <v>-</v>
      </c>
      <c r="IG177" s="168" t="str">
        <f t="shared" ca="1" si="541"/>
        <v>-</v>
      </c>
      <c r="IH177" s="168" t="str">
        <f t="shared" ca="1" si="541"/>
        <v>-</v>
      </c>
      <c r="II177" s="168" t="str">
        <f t="shared" ca="1" si="541"/>
        <v>-</v>
      </c>
      <c r="IJ177" s="168" t="str">
        <f t="shared" ca="1" si="541"/>
        <v>-</v>
      </c>
      <c r="IK177" s="168" t="str">
        <f t="shared" ca="1" si="541"/>
        <v>-</v>
      </c>
      <c r="IL177" s="168" t="str">
        <f t="shared" ca="1" si="541"/>
        <v>-</v>
      </c>
      <c r="IM177" s="168" t="str">
        <f t="shared" ca="1" si="541"/>
        <v>-</v>
      </c>
      <c r="IN177" s="168" t="str">
        <f t="shared" ca="1" si="541"/>
        <v>-</v>
      </c>
      <c r="IO177" s="168" t="str">
        <f t="shared" ca="1" si="541"/>
        <v>-</v>
      </c>
      <c r="IP177" s="168" t="str">
        <f t="shared" ca="1" si="491"/>
        <v>-</v>
      </c>
      <c r="IQ177" s="168" t="str">
        <f t="shared" ca="1" si="491"/>
        <v>-</v>
      </c>
      <c r="IR177" s="168" t="str">
        <f t="shared" ca="1" si="491"/>
        <v>-</v>
      </c>
      <c r="IS177" s="168" t="str">
        <f t="shared" ca="1" si="491"/>
        <v>-</v>
      </c>
      <c r="IT177" s="168" t="str">
        <f t="shared" ca="1" si="491"/>
        <v>-</v>
      </c>
      <c r="IU177" s="168" t="str">
        <f t="shared" ca="1" si="491"/>
        <v>-</v>
      </c>
      <c r="IV177" s="168" t="str">
        <f t="shared" ca="1" si="491"/>
        <v>-</v>
      </c>
      <c r="IW177" s="168" t="str">
        <f t="shared" ca="1" si="491"/>
        <v>-</v>
      </c>
      <c r="IX177" s="168" t="str">
        <f t="shared" ca="1" si="491"/>
        <v>-</v>
      </c>
      <c r="IY177" s="168" t="str">
        <f t="shared" ca="1" si="491"/>
        <v>-</v>
      </c>
      <c r="IZ177" s="10"/>
      <c r="JA177" s="166">
        <f t="shared" si="492"/>
        <v>4.4999999999999998E-2</v>
      </c>
      <c r="JB177" s="166">
        <f t="shared" si="493"/>
        <v>4.4999999999999998E-2</v>
      </c>
      <c r="JC177" s="168">
        <f t="shared" ca="1" si="533"/>
        <v>1</v>
      </c>
      <c r="JD177" s="168">
        <f t="shared" ca="1" si="533"/>
        <v>0</v>
      </c>
      <c r="JE177" s="168">
        <f t="shared" ca="1" si="533"/>
        <v>1</v>
      </c>
      <c r="JF177" s="168">
        <f t="shared" ca="1" si="533"/>
        <v>1</v>
      </c>
      <c r="JG177" s="168">
        <f t="shared" ca="1" si="533"/>
        <v>0</v>
      </c>
      <c r="JH177" s="168">
        <f t="shared" ca="1" si="533"/>
        <v>70</v>
      </c>
      <c r="JI177" s="168">
        <f t="shared" ca="1" si="533"/>
        <v>50</v>
      </c>
      <c r="JJ177" s="168">
        <f t="shared" ca="1" si="533"/>
        <v>70</v>
      </c>
      <c r="JK177" s="168">
        <f t="shared" ca="1" si="533"/>
        <v>50</v>
      </c>
      <c r="JL177" s="166">
        <f t="shared" si="495"/>
        <v>1</v>
      </c>
      <c r="JM177" s="166">
        <f t="shared" si="496"/>
        <v>1</v>
      </c>
      <c r="JN177" s="166">
        <f t="shared" si="497"/>
        <v>1</v>
      </c>
      <c r="JO177" s="166">
        <f t="shared" si="498"/>
        <v>1</v>
      </c>
      <c r="JP177" s="166">
        <f t="shared" si="498"/>
        <v>1</v>
      </c>
      <c r="JQ177" s="168">
        <f t="shared" ca="1" si="533"/>
        <v>1</v>
      </c>
      <c r="JR177" s="10"/>
      <c r="JS177" s="168">
        <f t="shared" ca="1" si="533"/>
        <v>1</v>
      </c>
      <c r="JT177" s="166">
        <f t="shared" si="499"/>
        <v>1</v>
      </c>
      <c r="JU177" s="168">
        <f t="shared" ca="1" si="533"/>
        <v>1</v>
      </c>
      <c r="JV177" s="168">
        <f t="shared" ca="1" si="533"/>
        <v>1</v>
      </c>
      <c r="JW177" s="168">
        <f t="shared" ca="1" si="533"/>
        <v>1</v>
      </c>
      <c r="JX177" s="168">
        <f t="shared" ca="1" si="533"/>
        <v>1</v>
      </c>
      <c r="JY177" s="168">
        <f t="shared" ca="1" si="533"/>
        <v>1</v>
      </c>
      <c r="JZ177" s="168">
        <f t="shared" ca="1" si="533"/>
        <v>1</v>
      </c>
      <c r="KA177" s="166">
        <f t="shared" si="500"/>
        <v>1</v>
      </c>
      <c r="KB177" s="166">
        <f t="shared" si="501"/>
        <v>1</v>
      </c>
      <c r="KC177" s="166">
        <f t="shared" si="502"/>
        <v>1</v>
      </c>
      <c r="KD177" s="166" t="str">
        <f t="shared" si="503"/>
        <v>-</v>
      </c>
      <c r="KE177" s="166" t="str">
        <f t="shared" si="504"/>
        <v>-</v>
      </c>
      <c r="KF177" s="166" t="str">
        <f t="shared" si="505"/>
        <v>-</v>
      </c>
      <c r="KG177" s="166" t="b">
        <f t="shared" si="506"/>
        <v>0</v>
      </c>
      <c r="KH177" s="168">
        <f t="shared" ca="1" si="533"/>
        <v>0</v>
      </c>
      <c r="KI177" s="27">
        <v>0</v>
      </c>
    </row>
    <row r="178" spans="1:295" s="148" customFormat="1" outlineLevel="1">
      <c r="A178" s="126">
        <f t="shared" si="13"/>
        <v>173</v>
      </c>
      <c r="B178" s="126">
        <f>$A$18</f>
        <v>13</v>
      </c>
      <c r="C178" s="148">
        <v>1000</v>
      </c>
      <c r="D178" s="148" t="s">
        <v>884</v>
      </c>
      <c r="E178" s="148" t="b">
        <v>0</v>
      </c>
      <c r="F178" s="148" t="b">
        <v>0</v>
      </c>
      <c r="G178" s="148" t="b">
        <f t="shared" si="507"/>
        <v>0</v>
      </c>
      <c r="H178" s="144">
        <f t="shared" ref="H178:Y193" ca="1" si="542">OFFSET(H178,-1,0)</f>
        <v>3</v>
      </c>
      <c r="I178" s="144">
        <f t="shared" ca="1" si="542"/>
        <v>1</v>
      </c>
      <c r="J178" s="144">
        <f t="shared" ca="1" si="542"/>
        <v>1</v>
      </c>
      <c r="K178" s="144">
        <f t="shared" ca="1" si="542"/>
        <v>1</v>
      </c>
      <c r="L178" s="144">
        <f t="shared" ca="1" si="542"/>
        <v>1</v>
      </c>
      <c r="M178" s="144">
        <f t="shared" ca="1" si="542"/>
        <v>1</v>
      </c>
      <c r="N178" s="144">
        <f t="shared" ca="1" si="542"/>
        <v>1</v>
      </c>
      <c r="O178" s="144">
        <f t="shared" ca="1" si="542"/>
        <v>1</v>
      </c>
      <c r="P178" s="144">
        <f t="shared" ca="1" si="542"/>
        <v>1</v>
      </c>
      <c r="Q178" s="144">
        <f t="shared" ca="1" si="542"/>
        <v>1</v>
      </c>
      <c r="R178" s="144">
        <f t="shared" ca="1" si="542"/>
        <v>2</v>
      </c>
      <c r="S178" s="144">
        <f t="shared" ca="1" si="542"/>
        <v>1</v>
      </c>
      <c r="T178" s="144">
        <f t="shared" ca="1" si="542"/>
        <v>1</v>
      </c>
      <c r="U178" s="144">
        <f t="shared" ca="1" si="542"/>
        <v>1</v>
      </c>
      <c r="V178" s="144">
        <f t="shared" ca="1" si="542"/>
        <v>1</v>
      </c>
      <c r="W178" s="144">
        <f t="shared" ca="1" si="542"/>
        <v>1</v>
      </c>
      <c r="X178" s="144">
        <f t="shared" ca="1" si="542"/>
        <v>1</v>
      </c>
      <c r="Y178" s="144">
        <f t="shared" ca="1" si="542"/>
        <v>1</v>
      </c>
      <c r="AA178" s="162" t="str" cm="1">
        <f t="array" aca="1" ref="AA178" ca="1">TEXT(LEFT(OFFSET(AA178,-1,0),5)+1,"00000")&amp;MID(OFFSET(AA178,-1,0),6,FIND(" ",OFFSET(AA178,-1,0),7)-5)
&amp;2130-FK178
&amp;INDEX(DataMaster!$B$10:$B$12,$I178)         &amp;IF($J178=1,""," Risk"&amp;INDEX(i.risk_aversion,$J178,1))    &amp;IF($K178=1,""," REV"&amp; INDEX(DataMaster!$B$54:$B$58,$K178))              &amp; IF($L178=1,""," Minroe"&amp;INDEX(minroe,$L178))              &amp;  IF($M178=1,""," Overdraw"&amp;INDEX(overdraw,$M178))
&amp; IF($N178=1,""," Mach"&amp;INDEX(i.mach_option,$N178))
&amp; IF($O178=1,""," Interest"&amp;INDEX(i.interest_rate,$O178))            &amp; IF($P178=1,""," Opp cost"&amp;INDEX(i.opp_cost_capital,$P178))           &amp; IF($Q178=1,""," Casual_ub"&amp;INDEX(i.casual_ub,$Q178))           &amp; IF($R178=1,""," Cropgraze"&amp;INDEX(i.cropgraze_inc,$R178))
&amp; IF($S178=1,""," Yield"&amp;INDEX(i.all_rot_yield,$S178))          &amp; IF($T178=1,""," Pasture"&amp;INDEX(i.pasture_prod,$T178))          &amp; IF($U178=1,""," Scan"&amp;INDEX(i.scan,$U178))
&amp; IF($JL178=1,""," WP"&amp;TEXT($JL178*100,"000p"))                &amp; IF($JM178=1,""," MP"&amp;TEXT($JM178*100,"000p"))                      &amp; IF($JN178=1,""," GP"&amp;TEXT($JN178*100,"000p"))          &amp; IF($JO178=1,""," Can"&amp;TEXT($JO178*100,"000p"))
&amp; " (F"&amp;3+IFERROR(1*$CH178,0)+IFERROR(1*$CI178,0)&amp;3-IFERROR(1*NOT($CK178),0)&amp;"N"&amp;$CP178&amp;$CQ178&amp;")"</f>
        <v>00001 Presentation_SR_high_crop36SE 1597.5SE CropgrazeFALSE (F33N11)</v>
      </c>
      <c r="AB178" s="10" t="str">
        <f ca="1">IF(COUNTIF(AA$5:AA178,AA178)=1,"-","Dup")</f>
        <v>-</v>
      </c>
      <c r="AC178" s="10"/>
      <c r="AD178" s="168" t="str">
        <f t="shared" ca="1" si="472"/>
        <v>-</v>
      </c>
      <c r="AE178" s="167" t="b">
        <v>1</v>
      </c>
      <c r="AF178" s="167" t="b">
        <v>1</v>
      </c>
      <c r="AG178" s="168" t="str">
        <f t="shared" ca="1" si="472"/>
        <v>-</v>
      </c>
      <c r="AH178" s="168" t="str">
        <f t="shared" ca="1" si="472"/>
        <v>-</v>
      </c>
      <c r="AI178" s="168" t="b">
        <f t="shared" ca="1" si="472"/>
        <v>1</v>
      </c>
      <c r="AJ178" s="10"/>
      <c r="AK178" s="166" t="b">
        <f t="shared" ca="1" si="473"/>
        <v>1</v>
      </c>
      <c r="AL178" s="166" t="str">
        <f t="shared" ca="1" si="473"/>
        <v>-</v>
      </c>
      <c r="AM178" s="166" t="str">
        <f t="shared" ca="1" si="473"/>
        <v>-</v>
      </c>
      <c r="AN178" s="166" t="str">
        <f t="shared" ca="1" si="473"/>
        <v>-</v>
      </c>
      <c r="AO178" s="166" t="b">
        <f t="shared" ca="1" si="473"/>
        <v>0</v>
      </c>
      <c r="AP178" s="166" t="b">
        <f t="shared" ca="1" si="473"/>
        <v>0</v>
      </c>
      <c r="AQ178" s="166">
        <f t="shared" ca="1" si="474"/>
        <v>0</v>
      </c>
      <c r="AR178" s="166" t="b">
        <f t="shared" ca="1" si="475"/>
        <v>0</v>
      </c>
      <c r="AS178" s="166" t="b">
        <f t="shared" ca="1" si="475"/>
        <v>0</v>
      </c>
      <c r="AT178" s="166" t="str">
        <f t="shared" ca="1" si="475"/>
        <v>-</v>
      </c>
      <c r="AU178" s="166" t="str">
        <f t="shared" ca="1" si="475"/>
        <v>-</v>
      </c>
      <c r="AV178" s="166" t="str">
        <f t="shared" ca="1" si="475"/>
        <v>-</v>
      </c>
      <c r="AW178" s="10"/>
      <c r="AX178" s="166" t="b">
        <f t="shared" ca="1" si="476"/>
        <v>1</v>
      </c>
      <c r="AY178" s="168" t="b">
        <f t="shared" ca="1" si="477"/>
        <v>1</v>
      </c>
      <c r="AZ178" s="168" t="b">
        <f t="shared" ca="1" si="477"/>
        <v>1</v>
      </c>
      <c r="BA178" s="167">
        <f t="shared" ca="1" si="478"/>
        <v>3108</v>
      </c>
      <c r="BB178" s="168" t="str">
        <f t="shared" ca="1" si="525"/>
        <v>-</v>
      </c>
      <c r="BC178" s="168" t="str">
        <f t="shared" ca="1" si="525"/>
        <v>-</v>
      </c>
      <c r="BD178" s="168" t="str">
        <f t="shared" ca="1" si="525"/>
        <v>-</v>
      </c>
      <c r="BE178" s="168" t="str">
        <f t="shared" ca="1" si="525"/>
        <v>-</v>
      </c>
      <c r="BF178" s="168" t="str">
        <f t="shared" ca="1" si="525"/>
        <v>-</v>
      </c>
      <c r="BG178" s="168">
        <f t="shared" ca="1" si="525"/>
        <v>1</v>
      </c>
      <c r="BH178" s="168">
        <f t="shared" ca="1" si="525"/>
        <v>1</v>
      </c>
      <c r="BI178" s="168" t="str">
        <f t="shared" ca="1" si="525"/>
        <v>-</v>
      </c>
      <c r="BJ178" s="168" t="str">
        <f t="shared" ca="1" si="525"/>
        <v>-</v>
      </c>
      <c r="BK178" s="10"/>
      <c r="BL178" s="168" t="str">
        <f t="shared" ca="1" si="525"/>
        <v>-</v>
      </c>
      <c r="BM178" s="168" t="str">
        <f t="shared" ca="1" si="525"/>
        <v>-</v>
      </c>
      <c r="BN178" s="168" t="str">
        <f t="shared" ca="1" si="525"/>
        <v>-</v>
      </c>
      <c r="BO178" s="168" t="str">
        <f t="shared" ca="1" si="525"/>
        <v>-</v>
      </c>
      <c r="BP178" s="168" t="str">
        <f t="shared" ca="1" si="525"/>
        <v>-</v>
      </c>
      <c r="BQ178" s="168" t="str">
        <f t="shared" ca="1" si="525"/>
        <v>-</v>
      </c>
      <c r="BR178" s="168" t="str">
        <f t="shared" ca="1" si="525"/>
        <v>-</v>
      </c>
      <c r="BS178" s="168" t="str">
        <f t="shared" ca="1" si="525"/>
        <v>-</v>
      </c>
      <c r="BT178" s="168" t="str">
        <f t="shared" ca="1" si="525"/>
        <v>-</v>
      </c>
      <c r="BU178" s="168" t="str">
        <f t="shared" ca="1" si="525"/>
        <v>-</v>
      </c>
      <c r="BV178" s="168" t="str">
        <f t="shared" ca="1" si="525"/>
        <v>-</v>
      </c>
      <c r="BW178" s="166" t="str" cm="1">
        <f t="array" aca="1" ref="BW178" ca="1">INDEX(i.rev,$K178,BW$15)</f>
        <v>-</v>
      </c>
      <c r="BX178" s="166" t="str" cm="1">
        <f t="array" aca="1" ref="BX178" ca="1">INDEX(i.rev,$K178,BX$15)</f>
        <v>-</v>
      </c>
      <c r="BY178" s="166" t="str" cm="1">
        <f t="array" aca="1" ref="BY178" ca="1">INDEX(i.rev,$K178,BY$15)</f>
        <v>-</v>
      </c>
      <c r="BZ178" s="166" t="str" cm="1">
        <f t="array" aca="1" ref="BZ178" ca="1">INDEX(i.rev,$K178,BZ$15)</f>
        <v>-</v>
      </c>
      <c r="CA178" s="166" t="str" cm="1">
        <f t="array" aca="1" ref="CA178" ca="1">INDEX(i.rev,$K178,CA$15)</f>
        <v>-</v>
      </c>
      <c r="CB178" s="166" t="str" cm="1">
        <f t="array" aca="1" ref="CB178" ca="1">INDEX(i.rev,$K178,CB$15)</f>
        <v>-</v>
      </c>
      <c r="CC178" s="166" t="str" cm="1">
        <f t="array" aca="1" ref="CC178" ca="1">INDEX(i.rev,$K178,CC$15)</f>
        <v>-</v>
      </c>
      <c r="CD178" s="166" t="str" cm="1">
        <f t="array" aca="1" ref="CD178" ca="1">INDEX(i.rev,$K178,CD$15)</f>
        <v>-</v>
      </c>
      <c r="CE178" s="166" t="str" cm="1">
        <f t="array" aca="1" ref="CE178" ca="1">INDEX(i.rev,$K178,CE$15)</f>
        <v>-</v>
      </c>
      <c r="CF178" s="166" t="str" cm="1">
        <f t="array" aca="1" ref="CF178" ca="1">INDEX(i.rev,$K178,CF$15)</f>
        <v>-</v>
      </c>
      <c r="CG178" s="10"/>
      <c r="CH178" s="168" t="str">
        <f t="shared" ca="1" si="529"/>
        <v>-</v>
      </c>
      <c r="CI178" s="168" t="str">
        <f t="shared" ca="1" si="529"/>
        <v>-</v>
      </c>
      <c r="CJ178" s="168" t="str">
        <f t="shared" ca="1" si="529"/>
        <v>-</v>
      </c>
      <c r="CK178" s="168" t="str">
        <f t="shared" ca="1" si="529"/>
        <v>-</v>
      </c>
      <c r="CL178" s="168" t="str">
        <f t="shared" ca="1" si="529"/>
        <v>-</v>
      </c>
      <c r="CM178" s="168" t="str">
        <f t="shared" ca="1" si="529"/>
        <v>-</v>
      </c>
      <c r="CN178" s="168" t="str">
        <f t="shared" ca="1" si="529"/>
        <v>-</v>
      </c>
      <c r="CO178" s="168" t="str">
        <f t="shared" ca="1" si="529"/>
        <v>-</v>
      </c>
      <c r="CP178" s="168">
        <f t="shared" ca="1" si="529"/>
        <v>1</v>
      </c>
      <c r="CQ178" s="168">
        <f t="shared" ca="1" si="529"/>
        <v>1</v>
      </c>
      <c r="CR178" s="168">
        <f t="shared" ca="1" si="529"/>
        <v>0</v>
      </c>
      <c r="CS178" s="168" t="str">
        <f t="shared" ca="1" si="529"/>
        <v>-</v>
      </c>
      <c r="CT178" s="168" t="str">
        <f t="shared" ca="1" si="529"/>
        <v>-</v>
      </c>
      <c r="CU178" s="168" t="str">
        <f t="shared" ca="1" si="529"/>
        <v>-</v>
      </c>
      <c r="CV178" s="168" t="str">
        <f t="shared" ca="1" si="529"/>
        <v>-</v>
      </c>
      <c r="CW178" s="168" t="str">
        <f t="shared" ca="1" si="529"/>
        <v>-</v>
      </c>
      <c r="CX178" s="168" t="str">
        <f t="shared" ca="1" si="530"/>
        <v>-</v>
      </c>
      <c r="CY178" s="168" t="str">
        <f t="shared" ca="1" si="530"/>
        <v>-</v>
      </c>
      <c r="CZ178" s="168">
        <f t="shared" ca="1" si="530"/>
        <v>0</v>
      </c>
      <c r="DA178" s="168" t="str">
        <f t="shared" ca="1" si="530"/>
        <v>-</v>
      </c>
      <c r="DB178" s="168" t="str">
        <f t="shared" ca="1" si="530"/>
        <v>-</v>
      </c>
      <c r="DC178" s="168" t="str">
        <f t="shared" ca="1" si="530"/>
        <v>-</v>
      </c>
      <c r="DD178" s="168" t="str">
        <f t="shared" ca="1" si="530"/>
        <v>-</v>
      </c>
      <c r="DE178" s="168" t="str">
        <f t="shared" ca="1" si="530"/>
        <v>-</v>
      </c>
      <c r="DF178" s="168">
        <f t="shared" ca="1" si="530"/>
        <v>0</v>
      </c>
      <c r="DG178" s="168">
        <f t="shared" ca="1" si="530"/>
        <v>0</v>
      </c>
      <c r="DH178" s="168">
        <f t="shared" ca="1" si="530"/>
        <v>0</v>
      </c>
      <c r="DI178" s="168">
        <f t="shared" ca="1" si="530"/>
        <v>0</v>
      </c>
      <c r="DJ178" s="168">
        <f t="shared" ca="1" si="530"/>
        <v>0</v>
      </c>
      <c r="DK178" s="168">
        <f t="shared" ca="1" si="530"/>
        <v>0</v>
      </c>
      <c r="DL178" s="168">
        <f t="shared" ca="1" si="530"/>
        <v>0</v>
      </c>
      <c r="DM178" s="168" t="str">
        <f t="shared" ca="1" si="530"/>
        <v>-</v>
      </c>
      <c r="DN178" s="168" t="str">
        <f t="shared" ca="1" si="526"/>
        <v>-</v>
      </c>
      <c r="DO178" s="168" t="str">
        <f t="shared" ca="1" si="526"/>
        <v>-</v>
      </c>
      <c r="DP178" s="168" t="str">
        <f t="shared" ca="1" si="526"/>
        <v>-</v>
      </c>
      <c r="DQ178" s="168" t="str">
        <f t="shared" ca="1" si="526"/>
        <v>-</v>
      </c>
      <c r="DR178" s="168" t="str">
        <f t="shared" ca="1" si="526"/>
        <v>-</v>
      </c>
      <c r="DS178" s="168" t="str">
        <f t="shared" ca="1" si="526"/>
        <v>-</v>
      </c>
      <c r="DT178" s="168" t="str">
        <f t="shared" ca="1" si="526"/>
        <v>-</v>
      </c>
      <c r="DU178" s="168" t="str">
        <f t="shared" ca="1" si="526"/>
        <v>-</v>
      </c>
      <c r="DV178" s="168" t="str">
        <f t="shared" ca="1" si="526"/>
        <v>-</v>
      </c>
      <c r="DW178" s="168" t="str">
        <f t="shared" ca="1" si="527"/>
        <v>-</v>
      </c>
      <c r="DX178" s="10"/>
      <c r="DY178" s="168">
        <f t="shared" ca="1" si="527"/>
        <v>1</v>
      </c>
      <c r="DZ178" s="168" t="str">
        <f t="shared" ca="1" si="527"/>
        <v>-</v>
      </c>
      <c r="EA178" s="168" t="str">
        <f t="shared" ca="1" si="527"/>
        <v>-</v>
      </c>
      <c r="EB178" s="168" t="str">
        <f t="shared" ca="1" si="527"/>
        <v>-</v>
      </c>
      <c r="EC178" s="168" t="str">
        <f t="shared" ca="1" si="481"/>
        <v>-</v>
      </c>
      <c r="ED178" s="168" t="b">
        <f t="shared" ca="1" si="481"/>
        <v>0</v>
      </c>
      <c r="EE178" s="168" t="str">
        <f t="shared" ca="1" si="481"/>
        <v>-</v>
      </c>
      <c r="EF178" s="168">
        <f t="shared" ca="1" si="481"/>
        <v>0</v>
      </c>
      <c r="EG178" s="168" t="str">
        <f t="shared" ca="1" si="481"/>
        <v>-</v>
      </c>
      <c r="EH178" s="166" cm="1">
        <f t="array" aca="1" ref="EH178" ca="1">INDEX(i.rev,$K178,EH$15)</f>
        <v>1</v>
      </c>
      <c r="EI178" s="168">
        <f t="shared" ca="1" si="535"/>
        <v>0</v>
      </c>
      <c r="EJ178" s="168">
        <f t="shared" ca="1" si="535"/>
        <v>1</v>
      </c>
      <c r="EK178" s="168">
        <f t="shared" ca="1" si="535"/>
        <v>0</v>
      </c>
      <c r="EL178" s="168">
        <f t="shared" ca="1" si="535"/>
        <v>1</v>
      </c>
      <c r="EM178" s="168">
        <f t="shared" ca="1" si="535"/>
        <v>1</v>
      </c>
      <c r="EN178" s="168">
        <f t="shared" ca="1" si="535"/>
        <v>1</v>
      </c>
      <c r="EO178" s="168">
        <f t="shared" ca="1" si="535"/>
        <v>0</v>
      </c>
      <c r="EP178" s="168">
        <f t="shared" ca="1" si="535"/>
        <v>0</v>
      </c>
      <c r="EQ178" s="168">
        <f t="shared" ca="1" si="535"/>
        <v>0</v>
      </c>
      <c r="ER178" s="168">
        <f t="shared" ca="1" si="535"/>
        <v>0</v>
      </c>
      <c r="ES178" s="168">
        <f t="shared" ca="1" si="535"/>
        <v>0</v>
      </c>
      <c r="ET178" s="168">
        <f t="shared" ca="1" si="535"/>
        <v>0</v>
      </c>
      <c r="EU178" s="168">
        <f t="shared" ca="1" si="535"/>
        <v>0</v>
      </c>
      <c r="EV178" s="168">
        <f t="shared" ca="1" si="535"/>
        <v>0</v>
      </c>
      <c r="EW178" s="168">
        <f t="shared" ca="1" si="535"/>
        <v>0</v>
      </c>
      <c r="EX178" s="168">
        <f t="shared" ca="1" si="535"/>
        <v>0</v>
      </c>
      <c r="EY178" s="166" cm="1">
        <f t="array" aca="1" ref="EY178" ca="1">INDEX(i.rev,$K178,EY$15)</f>
        <v>0</v>
      </c>
      <c r="EZ178" s="168">
        <f t="shared" ca="1" si="483"/>
        <v>0</v>
      </c>
      <c r="FA178" s="166" cm="1">
        <f t="array" aca="1" ref="FA178" ca="1">INDEX(i.rev,$K178,FA$15)</f>
        <v>1</v>
      </c>
      <c r="FB178" s="168">
        <f t="shared" ca="1" si="523"/>
        <v>0</v>
      </c>
      <c r="FC178" s="168">
        <f t="shared" ca="1" si="523"/>
        <v>0</v>
      </c>
      <c r="FD178" s="168">
        <f t="shared" ca="1" si="523"/>
        <v>0</v>
      </c>
      <c r="FE178" s="168">
        <f t="shared" ca="1" si="523"/>
        <v>0</v>
      </c>
      <c r="FF178" s="168">
        <f t="shared" ca="1" si="523"/>
        <v>0</v>
      </c>
      <c r="FG178" s="168">
        <f t="shared" ca="1" si="523"/>
        <v>0</v>
      </c>
      <c r="FH178" s="168">
        <f t="shared" ca="1" si="523"/>
        <v>0</v>
      </c>
      <c r="FI178" s="10">
        <v>0.25</v>
      </c>
      <c r="FJ178" s="166" t="b">
        <f t="shared" si="539"/>
        <v>1</v>
      </c>
      <c r="FK178" s="192">
        <f t="shared" si="540"/>
        <v>532.5</v>
      </c>
      <c r="FL178" s="166" t="b">
        <f t="shared" si="518"/>
        <v>1</v>
      </c>
      <c r="FM178" s="192">
        <f t="shared" ref="FM178:FN185" si="543">$FM$158*FI160</f>
        <v>32</v>
      </c>
      <c r="FN178" s="192">
        <f t="shared" si="543"/>
        <v>40</v>
      </c>
      <c r="FO178" s="166" t="b">
        <f t="shared" ca="1" si="486"/>
        <v>0</v>
      </c>
      <c r="FP178" s="166" t="b">
        <f t="shared" ca="1" si="486"/>
        <v>0</v>
      </c>
      <c r="FQ178" s="166" t="b">
        <f t="shared" ca="1" si="486"/>
        <v>1</v>
      </c>
      <c r="FR178" s="168">
        <f t="shared" ca="1" si="523"/>
        <v>0</v>
      </c>
      <c r="FS178" s="166">
        <f t="shared" ca="1" si="487"/>
        <v>1</v>
      </c>
      <c r="FT178" s="166">
        <f t="shared" ca="1" si="487"/>
        <v>1</v>
      </c>
      <c r="FU178" s="168" t="str">
        <f t="shared" ca="1" si="523"/>
        <v>-</v>
      </c>
      <c r="FV178" s="168" t="str">
        <f t="shared" ca="1" si="523"/>
        <v>-</v>
      </c>
      <c r="FW178" s="168" t="str">
        <f t="shared" ca="1" si="523"/>
        <v>-</v>
      </c>
      <c r="FX178" s="168" t="str">
        <f t="shared" ca="1" si="523"/>
        <v>-</v>
      </c>
      <c r="FY178" s="168" t="str">
        <f t="shared" ca="1" si="523"/>
        <v>-</v>
      </c>
      <c r="FZ178" s="168" t="str">
        <f t="shared" ca="1" si="523"/>
        <v>-</v>
      </c>
      <c r="GA178" s="168" t="str">
        <f t="shared" ca="1" si="523"/>
        <v>-</v>
      </c>
      <c r="GB178" s="168" t="str">
        <f t="shared" ca="1" si="523"/>
        <v>-</v>
      </c>
      <c r="GC178" s="168" t="str">
        <f t="shared" ca="1" si="523"/>
        <v>-</v>
      </c>
      <c r="GD178" s="168" t="b">
        <f t="shared" ca="1" si="523"/>
        <v>1</v>
      </c>
      <c r="GE178" s="168" t="str">
        <f t="shared" ca="1" si="523"/>
        <v>-</v>
      </c>
      <c r="GF178" s="168" t="str">
        <f t="shared" ca="1" si="523"/>
        <v>-</v>
      </c>
      <c r="GG178" s="168" t="str">
        <f ca="1">OFFSET(GG$5,$B178,0)</f>
        <v>-</v>
      </c>
      <c r="GH178" s="168" t="str">
        <f t="shared" ca="1" si="488"/>
        <v>-</v>
      </c>
      <c r="GI178" s="168" t="str">
        <f ca="1">OFFSET(GI$5,$B178,0)</f>
        <v>-</v>
      </c>
      <c r="GJ178" s="168" t="str">
        <f t="shared" ca="1" si="488"/>
        <v>-</v>
      </c>
      <c r="GK178" s="168" t="str">
        <f t="shared" ca="1" si="488"/>
        <v>-</v>
      </c>
      <c r="GL178" s="168" t="str">
        <f t="shared" ca="1" si="488"/>
        <v>-</v>
      </c>
      <c r="GM178" s="168" t="str">
        <f t="shared" ca="1" si="488"/>
        <v>-</v>
      </c>
      <c r="GN178" s="168" t="str">
        <f t="shared" ca="1" si="488"/>
        <v>-</v>
      </c>
      <c r="GO178" s="168" t="str">
        <f t="shared" ca="1" si="488"/>
        <v>-</v>
      </c>
      <c r="GP178" s="168" t="str">
        <f t="shared" ca="1" si="488"/>
        <v>-</v>
      </c>
      <c r="GQ178" s="168" t="str">
        <f t="shared" ca="1" si="488"/>
        <v>-</v>
      </c>
      <c r="GR178" s="168" t="str">
        <f t="shared" ca="1" si="488"/>
        <v>-</v>
      </c>
      <c r="GS178" s="168">
        <f t="shared" ca="1" si="488"/>
        <v>500</v>
      </c>
      <c r="GT178" s="168">
        <f t="shared" ca="1" si="488"/>
        <v>500</v>
      </c>
      <c r="GU178" s="168" t="str">
        <f t="shared" ca="1" si="488"/>
        <v>-</v>
      </c>
      <c r="GV178" s="168" t="str">
        <f t="shared" ca="1" si="488"/>
        <v>-</v>
      </c>
      <c r="GW178" s="168" t="str">
        <f t="shared" ca="1" si="488"/>
        <v>-</v>
      </c>
      <c r="GX178" s="168" t="str">
        <f t="shared" ca="1" si="537"/>
        <v>-</v>
      </c>
      <c r="GY178" s="168" t="str">
        <f t="shared" ca="1" si="537"/>
        <v>-</v>
      </c>
      <c r="GZ178" s="168" t="str">
        <f t="shared" ca="1" si="541"/>
        <v>-</v>
      </c>
      <c r="HA178" s="168" t="str">
        <f t="shared" ca="1" si="541"/>
        <v>-</v>
      </c>
      <c r="HB178" s="168" t="str">
        <f t="shared" ca="1" si="541"/>
        <v>-</v>
      </c>
      <c r="HC178" s="168" t="str">
        <f t="shared" ca="1" si="541"/>
        <v>-</v>
      </c>
      <c r="HD178" s="168" t="str">
        <f t="shared" ca="1" si="541"/>
        <v>-</v>
      </c>
      <c r="HE178" s="168" t="str">
        <f t="shared" ca="1" si="541"/>
        <v>-</v>
      </c>
      <c r="HF178" s="168" t="str">
        <f t="shared" ca="1" si="541"/>
        <v>-</v>
      </c>
      <c r="HG178" s="168" t="str">
        <f t="shared" ca="1" si="541"/>
        <v>-</v>
      </c>
      <c r="HH178" s="168" t="str">
        <f t="shared" ca="1" si="541"/>
        <v>-</v>
      </c>
      <c r="HI178" s="168" t="str">
        <f t="shared" ca="1" si="541"/>
        <v>-</v>
      </c>
      <c r="HJ178" s="168" t="str">
        <f t="shared" ca="1" si="541"/>
        <v>-</v>
      </c>
      <c r="HK178" s="168" t="str">
        <f t="shared" ca="1" si="541"/>
        <v>-</v>
      </c>
      <c r="HL178" s="168" t="str">
        <f t="shared" ca="1" si="541"/>
        <v>-</v>
      </c>
      <c r="HM178" s="168" t="str">
        <f t="shared" ca="1" si="541"/>
        <v>-</v>
      </c>
      <c r="HN178" s="168" t="str">
        <f t="shared" ca="1" si="541"/>
        <v>-</v>
      </c>
      <c r="HO178" s="168" t="str">
        <f t="shared" ca="1" si="541"/>
        <v>-</v>
      </c>
      <c r="HP178" s="168" t="str">
        <f t="shared" ca="1" si="541"/>
        <v>-</v>
      </c>
      <c r="HQ178" s="168" t="str">
        <f t="shared" ca="1" si="541"/>
        <v>-</v>
      </c>
      <c r="HR178" s="168" t="str">
        <f t="shared" ca="1" si="541"/>
        <v>-</v>
      </c>
      <c r="HS178" s="168" t="str">
        <f t="shared" ca="1" si="541"/>
        <v>-</v>
      </c>
      <c r="HT178" s="168" t="str">
        <f t="shared" ca="1" si="541"/>
        <v>-</v>
      </c>
      <c r="HU178" s="168" t="str">
        <f t="shared" ca="1" si="541"/>
        <v>-</v>
      </c>
      <c r="HV178" s="168" t="str">
        <f t="shared" ca="1" si="541"/>
        <v>-</v>
      </c>
      <c r="HW178" s="168" t="str">
        <f t="shared" ca="1" si="541"/>
        <v>-</v>
      </c>
      <c r="HX178" s="168" t="str">
        <f t="shared" ca="1" si="541"/>
        <v>-</v>
      </c>
      <c r="HY178" s="168" t="str">
        <f t="shared" ca="1" si="541"/>
        <v>-</v>
      </c>
      <c r="HZ178" s="168" t="str">
        <f t="shared" ca="1" si="541"/>
        <v>-</v>
      </c>
      <c r="IA178" s="168" t="str">
        <f t="shared" ca="1" si="541"/>
        <v>-</v>
      </c>
      <c r="IB178" s="168" t="str">
        <f t="shared" ca="1" si="541"/>
        <v>-</v>
      </c>
      <c r="IC178" s="168" t="str">
        <f t="shared" ca="1" si="541"/>
        <v>-</v>
      </c>
      <c r="ID178" s="168" t="str">
        <f t="shared" ca="1" si="541"/>
        <v>-</v>
      </c>
      <c r="IE178" s="168" t="str">
        <f t="shared" ca="1" si="541"/>
        <v>-</v>
      </c>
      <c r="IF178" s="168" t="str">
        <f t="shared" ca="1" si="541"/>
        <v>-</v>
      </c>
      <c r="IG178" s="168" t="str">
        <f t="shared" ca="1" si="541"/>
        <v>-</v>
      </c>
      <c r="IH178" s="168" t="str">
        <f t="shared" ca="1" si="541"/>
        <v>-</v>
      </c>
      <c r="II178" s="168" t="str">
        <f t="shared" ca="1" si="541"/>
        <v>-</v>
      </c>
      <c r="IJ178" s="168" t="str">
        <f t="shared" ca="1" si="541"/>
        <v>-</v>
      </c>
      <c r="IK178" s="168" t="str">
        <f t="shared" ca="1" si="541"/>
        <v>-</v>
      </c>
      <c r="IL178" s="168" t="str">
        <f t="shared" ca="1" si="541"/>
        <v>-</v>
      </c>
      <c r="IM178" s="168" t="str">
        <f t="shared" ca="1" si="541"/>
        <v>-</v>
      </c>
      <c r="IN178" s="168" t="str">
        <f t="shared" ca="1" si="541"/>
        <v>-</v>
      </c>
      <c r="IO178" s="168" t="str">
        <f t="shared" ca="1" si="541"/>
        <v>-</v>
      </c>
      <c r="IP178" s="168" t="str">
        <f t="shared" ca="1" si="491"/>
        <v>-</v>
      </c>
      <c r="IQ178" s="168" t="str">
        <f t="shared" ca="1" si="491"/>
        <v>-</v>
      </c>
      <c r="IR178" s="168" t="str">
        <f t="shared" ca="1" si="491"/>
        <v>-</v>
      </c>
      <c r="IS178" s="168" t="str">
        <f t="shared" ca="1" si="491"/>
        <v>-</v>
      </c>
      <c r="IT178" s="168" t="str">
        <f t="shared" ca="1" si="491"/>
        <v>-</v>
      </c>
      <c r="IU178" s="168" t="str">
        <f t="shared" ca="1" si="491"/>
        <v>-</v>
      </c>
      <c r="IV178" s="168" t="str">
        <f t="shared" ca="1" si="491"/>
        <v>-</v>
      </c>
      <c r="IW178" s="168" t="str">
        <f t="shared" ca="1" si="491"/>
        <v>-</v>
      </c>
      <c r="IX178" s="168" t="str">
        <f t="shared" ca="1" si="491"/>
        <v>-</v>
      </c>
      <c r="IY178" s="168" t="str">
        <f t="shared" ca="1" si="491"/>
        <v>-</v>
      </c>
      <c r="IZ178" s="10"/>
      <c r="JA178" s="166">
        <f t="shared" ca="1" si="492"/>
        <v>4.4999999999999998E-2</v>
      </c>
      <c r="JB178" s="166">
        <f t="shared" ca="1" si="493"/>
        <v>4.4999999999999998E-2</v>
      </c>
      <c r="JC178" s="168">
        <f t="shared" ca="1" si="533"/>
        <v>1</v>
      </c>
      <c r="JD178" s="168">
        <f t="shared" ca="1" si="533"/>
        <v>0</v>
      </c>
      <c r="JE178" s="168">
        <f t="shared" ca="1" si="533"/>
        <v>1</v>
      </c>
      <c r="JF178" s="168">
        <f t="shared" ca="1" si="533"/>
        <v>1</v>
      </c>
      <c r="JG178" s="168">
        <f t="shared" ca="1" si="533"/>
        <v>0</v>
      </c>
      <c r="JH178" s="168">
        <f t="shared" ca="1" si="533"/>
        <v>70</v>
      </c>
      <c r="JI178" s="168">
        <f t="shared" ca="1" si="533"/>
        <v>50</v>
      </c>
      <c r="JJ178" s="168">
        <f t="shared" ca="1" si="533"/>
        <v>70</v>
      </c>
      <c r="JK178" s="168">
        <f t="shared" ca="1" si="533"/>
        <v>50</v>
      </c>
      <c r="JL178" s="166">
        <f t="shared" ca="1" si="495"/>
        <v>1</v>
      </c>
      <c r="JM178" s="166">
        <f t="shared" ca="1" si="496"/>
        <v>1</v>
      </c>
      <c r="JN178" s="166">
        <f t="shared" ca="1" si="497"/>
        <v>1</v>
      </c>
      <c r="JO178" s="166">
        <f t="shared" ca="1" si="498"/>
        <v>1</v>
      </c>
      <c r="JP178" s="166">
        <f t="shared" ca="1" si="498"/>
        <v>1</v>
      </c>
      <c r="JQ178" s="168">
        <f t="shared" ca="1" si="533"/>
        <v>1</v>
      </c>
      <c r="JR178" s="10"/>
      <c r="JS178" s="168">
        <f t="shared" ca="1" si="533"/>
        <v>1</v>
      </c>
      <c r="JT178" s="166">
        <f t="shared" ca="1" si="499"/>
        <v>1</v>
      </c>
      <c r="JU178" s="168">
        <f t="shared" ca="1" si="533"/>
        <v>1</v>
      </c>
      <c r="JV178" s="168">
        <f t="shared" ca="1" si="533"/>
        <v>1</v>
      </c>
      <c r="JW178" s="168">
        <f t="shared" ca="1" si="533"/>
        <v>1</v>
      </c>
      <c r="JX178" s="168">
        <f t="shared" ca="1" si="533"/>
        <v>1</v>
      </c>
      <c r="JY178" s="168">
        <f t="shared" ca="1" si="533"/>
        <v>1</v>
      </c>
      <c r="JZ178" s="168">
        <f t="shared" ca="1" si="533"/>
        <v>1</v>
      </c>
      <c r="KA178" s="166">
        <f t="shared" ca="1" si="500"/>
        <v>1</v>
      </c>
      <c r="KB178" s="166">
        <f t="shared" ca="1" si="501"/>
        <v>1</v>
      </c>
      <c r="KC178" s="166">
        <f t="shared" ca="1" si="502"/>
        <v>1</v>
      </c>
      <c r="KD178" s="166" t="str">
        <f t="shared" ca="1" si="503"/>
        <v>-</v>
      </c>
      <c r="KE178" s="166" t="str">
        <f t="shared" ca="1" si="504"/>
        <v>-</v>
      </c>
      <c r="KF178" s="166" t="str">
        <f t="shared" ca="1" si="505"/>
        <v>-</v>
      </c>
      <c r="KG178" s="166" t="b">
        <f t="shared" ca="1" si="506"/>
        <v>0</v>
      </c>
      <c r="KH178" s="168">
        <f t="shared" ca="1" si="533"/>
        <v>0</v>
      </c>
      <c r="KI178" s="27">
        <v>0</v>
      </c>
    </row>
    <row r="179" spans="1:295" s="148" customFormat="1" outlineLevel="1">
      <c r="A179" s="126">
        <f t="shared" si="13"/>
        <v>174</v>
      </c>
      <c r="B179" s="126">
        <f t="shared" ref="B179:B184" si="544">$A$18</f>
        <v>13</v>
      </c>
      <c r="C179" s="148">
        <v>1000</v>
      </c>
      <c r="D179" s="148" t="s">
        <v>884</v>
      </c>
      <c r="E179" s="148" t="b">
        <v>0</v>
      </c>
      <c r="F179" s="148" t="b">
        <v>0</v>
      </c>
      <c r="G179" s="148" t="b">
        <f t="shared" si="507"/>
        <v>0</v>
      </c>
      <c r="H179" s="144">
        <f t="shared" ca="1" si="542"/>
        <v>3</v>
      </c>
      <c r="I179" s="144">
        <f t="shared" ca="1" si="542"/>
        <v>1</v>
      </c>
      <c r="J179" s="144">
        <f t="shared" ca="1" si="542"/>
        <v>1</v>
      </c>
      <c r="K179" s="144">
        <f t="shared" ca="1" si="542"/>
        <v>1</v>
      </c>
      <c r="L179" s="144">
        <f t="shared" ca="1" si="542"/>
        <v>1</v>
      </c>
      <c r="M179" s="144">
        <f t="shared" ca="1" si="542"/>
        <v>1</v>
      </c>
      <c r="N179" s="144">
        <f t="shared" ca="1" si="542"/>
        <v>1</v>
      </c>
      <c r="O179" s="144">
        <f t="shared" ca="1" si="542"/>
        <v>1</v>
      </c>
      <c r="P179" s="144">
        <f t="shared" ca="1" si="542"/>
        <v>1</v>
      </c>
      <c r="Q179" s="144">
        <f t="shared" ca="1" si="542"/>
        <v>1</v>
      </c>
      <c r="R179" s="144">
        <f t="shared" ca="1" si="542"/>
        <v>2</v>
      </c>
      <c r="S179" s="144">
        <f t="shared" ca="1" si="542"/>
        <v>1</v>
      </c>
      <c r="T179" s="144">
        <f t="shared" ca="1" si="542"/>
        <v>1</v>
      </c>
      <c r="U179" s="144">
        <f t="shared" ca="1" si="542"/>
        <v>1</v>
      </c>
      <c r="V179" s="144">
        <f t="shared" ca="1" si="542"/>
        <v>1</v>
      </c>
      <c r="W179" s="144">
        <f t="shared" ca="1" si="542"/>
        <v>1</v>
      </c>
      <c r="X179" s="144">
        <f t="shared" ca="1" si="542"/>
        <v>1</v>
      </c>
      <c r="Y179" s="144">
        <f t="shared" ca="1" si="542"/>
        <v>1</v>
      </c>
      <c r="AA179" s="162" t="str" cm="1">
        <f t="array" aca="1" ref="AA179" ca="1">TEXT(LEFT(OFFSET(AA179,-1,0),5)+1,"00000")&amp;MID(OFFSET(AA179,-1,0),6,FIND(" ",OFFSET(AA179,-1,0),7)-5)
&amp;FM179
&amp;INDEX(DataMaster!$B$10:$B$12,$I179)         &amp;IF($J179=1,""," Risk"&amp;INDEX(i.risk_aversion,$J179,1))    &amp;IF($K179=1,""," REV"&amp; INDEX(DataMaster!$B$54:$B$58,$K179))              &amp; IF($L179=1,""," Minroe"&amp;INDEX(minroe,$L179))              &amp;  IF($M179=1,""," Overdraw"&amp;INDEX(overdraw,$M179))
&amp; IF($N179=1,""," Mach"&amp;INDEX(i.mach_option,$N179))
&amp; IF($O179=1,""," Interest"&amp;INDEX(i.interest_rate,$O179))            &amp; IF($P179=1,""," Opp cost"&amp;INDEX(i.opp_cost_capital,$P179))           &amp; IF($Q179=1,""," Casual_ub"&amp;INDEX(i.casual_ub,$Q179))           &amp; IF($R179=1,""," Cropgraze"&amp;INDEX(i.cropgraze_inc,$R179))
&amp; IF($S179=1,""," Yield"&amp;INDEX(i.all_rot_yield,$S179))          &amp; IF($T179=1,""," Pasture"&amp;INDEX(i.pasture_prod,$T179))          &amp; IF($U179=1,""," Scan"&amp;INDEX(i.scan,$U179))
&amp; IF($JL179=1,""," WP"&amp;TEXT($JL179*100,"000p"))                &amp; IF($JM179=1,""," MP"&amp;TEXT($JM179*100,"000p"))                      &amp; IF($JN179=1,""," GP"&amp;TEXT($JN179*100,"000p"))          &amp; IF($JO179=1,""," Can"&amp;TEXT($JO179*100,"000p"))
&amp; " (F"&amp;3+IFERROR(1*$CH179,0)+IFERROR(1*$CI179,0)&amp;3-IFERROR(1*NOT($CK179),0)&amp;"N"&amp;$CP179&amp;$CQ179&amp;")"</f>
        <v>00002 Presentation_SR_high_crop36SE 28SE CropgrazeFALSE (F33N11)</v>
      </c>
      <c r="AB179" s="10" t="str">
        <f ca="1">IF(COUNTIF(AA$5:AA179,AA179)=1,"-","Dup")</f>
        <v>-</v>
      </c>
      <c r="AC179" s="10"/>
      <c r="AD179" s="168" t="str">
        <f t="shared" ca="1" si="472"/>
        <v>-</v>
      </c>
      <c r="AE179" s="167" t="b">
        <v>1</v>
      </c>
      <c r="AF179" s="167" t="b">
        <v>1</v>
      </c>
      <c r="AG179" s="168" t="str">
        <f t="shared" ca="1" si="472"/>
        <v>-</v>
      </c>
      <c r="AH179" s="168" t="str">
        <f t="shared" ca="1" si="472"/>
        <v>-</v>
      </c>
      <c r="AI179" s="168" t="b">
        <f t="shared" ca="1" si="472"/>
        <v>1</v>
      </c>
      <c r="AJ179" s="10"/>
      <c r="AK179" s="166" t="b">
        <f t="shared" ca="1" si="473"/>
        <v>1</v>
      </c>
      <c r="AL179" s="166" t="str">
        <f t="shared" ca="1" si="473"/>
        <v>-</v>
      </c>
      <c r="AM179" s="166" t="str">
        <f t="shared" ca="1" si="473"/>
        <v>-</v>
      </c>
      <c r="AN179" s="166" t="str">
        <f t="shared" ca="1" si="473"/>
        <v>-</v>
      </c>
      <c r="AO179" s="166" t="b">
        <f t="shared" ca="1" si="473"/>
        <v>0</v>
      </c>
      <c r="AP179" s="166" t="b">
        <f t="shared" ca="1" si="473"/>
        <v>0</v>
      </c>
      <c r="AQ179" s="166">
        <f t="shared" ca="1" si="474"/>
        <v>0</v>
      </c>
      <c r="AR179" s="166" t="b">
        <f t="shared" ca="1" si="475"/>
        <v>0</v>
      </c>
      <c r="AS179" s="166" t="b">
        <f t="shared" ca="1" si="475"/>
        <v>0</v>
      </c>
      <c r="AT179" s="166" t="str">
        <f t="shared" ca="1" si="475"/>
        <v>-</v>
      </c>
      <c r="AU179" s="166" t="str">
        <f t="shared" ca="1" si="475"/>
        <v>-</v>
      </c>
      <c r="AV179" s="166" t="str">
        <f t="shared" ca="1" si="475"/>
        <v>-</v>
      </c>
      <c r="AW179" s="10"/>
      <c r="AX179" s="166" t="b">
        <f t="shared" ca="1" si="476"/>
        <v>1</v>
      </c>
      <c r="AY179" s="168" t="b">
        <f t="shared" ca="1" si="477"/>
        <v>1</v>
      </c>
      <c r="AZ179" s="168" t="b">
        <f t="shared" ca="1" si="477"/>
        <v>1</v>
      </c>
      <c r="BA179" s="167">
        <f t="shared" ca="1" si="478"/>
        <v>3108</v>
      </c>
      <c r="BB179" s="168" t="str">
        <f t="shared" ca="1" si="525"/>
        <v>-</v>
      </c>
      <c r="BC179" s="168" t="str">
        <f t="shared" ca="1" si="525"/>
        <v>-</v>
      </c>
      <c r="BD179" s="168" t="str">
        <f t="shared" ca="1" si="525"/>
        <v>-</v>
      </c>
      <c r="BE179" s="168" t="str">
        <f t="shared" ca="1" si="525"/>
        <v>-</v>
      </c>
      <c r="BF179" s="168" t="str">
        <f t="shared" ca="1" si="525"/>
        <v>-</v>
      </c>
      <c r="BG179" s="168">
        <f t="shared" ca="1" si="525"/>
        <v>1</v>
      </c>
      <c r="BH179" s="168">
        <f t="shared" ca="1" si="525"/>
        <v>1</v>
      </c>
      <c r="BI179" s="168" t="str">
        <f t="shared" ca="1" si="525"/>
        <v>-</v>
      </c>
      <c r="BJ179" s="168" t="str">
        <f t="shared" ca="1" si="525"/>
        <v>-</v>
      </c>
      <c r="BK179" s="10"/>
      <c r="BL179" s="168" t="str">
        <f t="shared" ca="1" si="525"/>
        <v>-</v>
      </c>
      <c r="BM179" s="168" t="str">
        <f t="shared" ca="1" si="525"/>
        <v>-</v>
      </c>
      <c r="BN179" s="168" t="str">
        <f t="shared" ca="1" si="525"/>
        <v>-</v>
      </c>
      <c r="BO179" s="168" t="str">
        <f t="shared" ca="1" si="525"/>
        <v>-</v>
      </c>
      <c r="BP179" s="168" t="str">
        <f t="shared" ca="1" si="525"/>
        <v>-</v>
      </c>
      <c r="BQ179" s="168" t="str">
        <f t="shared" ca="1" si="525"/>
        <v>-</v>
      </c>
      <c r="BR179" s="168" t="str">
        <f t="shared" ca="1" si="525"/>
        <v>-</v>
      </c>
      <c r="BS179" s="168" t="str">
        <f t="shared" ca="1" si="525"/>
        <v>-</v>
      </c>
      <c r="BT179" s="168" t="str">
        <f t="shared" ca="1" si="525"/>
        <v>-</v>
      </c>
      <c r="BU179" s="168" t="str">
        <f t="shared" ca="1" si="525"/>
        <v>-</v>
      </c>
      <c r="BV179" s="168" t="str">
        <f t="shared" ca="1" si="525"/>
        <v>-</v>
      </c>
      <c r="BW179" s="166" t="str" cm="1">
        <f t="array" aca="1" ref="BW179" ca="1">INDEX(i.rev,$K179,BW$15)</f>
        <v>-</v>
      </c>
      <c r="BX179" s="166" t="str" cm="1">
        <f t="array" aca="1" ref="BX179" ca="1">INDEX(i.rev,$K179,BX$15)</f>
        <v>-</v>
      </c>
      <c r="BY179" s="166" t="str" cm="1">
        <f t="array" aca="1" ref="BY179" ca="1">INDEX(i.rev,$K179,BY$15)</f>
        <v>-</v>
      </c>
      <c r="BZ179" s="166" t="str" cm="1">
        <f t="array" aca="1" ref="BZ179" ca="1">INDEX(i.rev,$K179,BZ$15)</f>
        <v>-</v>
      </c>
      <c r="CA179" s="166" t="str" cm="1">
        <f t="array" aca="1" ref="CA179" ca="1">INDEX(i.rev,$K179,CA$15)</f>
        <v>-</v>
      </c>
      <c r="CB179" s="166" t="str" cm="1">
        <f t="array" aca="1" ref="CB179" ca="1">INDEX(i.rev,$K179,CB$15)</f>
        <v>-</v>
      </c>
      <c r="CC179" s="166" t="str" cm="1">
        <f t="array" aca="1" ref="CC179" ca="1">INDEX(i.rev,$K179,CC$15)</f>
        <v>-</v>
      </c>
      <c r="CD179" s="166" t="str" cm="1">
        <f t="array" aca="1" ref="CD179" ca="1">INDEX(i.rev,$K179,CD$15)</f>
        <v>-</v>
      </c>
      <c r="CE179" s="166" t="str" cm="1">
        <f t="array" aca="1" ref="CE179" ca="1">INDEX(i.rev,$K179,CE$15)</f>
        <v>-</v>
      </c>
      <c r="CF179" s="166" t="str" cm="1">
        <f t="array" aca="1" ref="CF179" ca="1">INDEX(i.rev,$K179,CF$15)</f>
        <v>-</v>
      </c>
      <c r="CG179" s="10"/>
      <c r="CH179" s="168" t="str">
        <f t="shared" ca="1" si="529"/>
        <v>-</v>
      </c>
      <c r="CI179" s="168" t="str">
        <f t="shared" ca="1" si="529"/>
        <v>-</v>
      </c>
      <c r="CJ179" s="168" t="str">
        <f t="shared" ca="1" si="529"/>
        <v>-</v>
      </c>
      <c r="CK179" s="168" t="str">
        <f t="shared" ca="1" si="529"/>
        <v>-</v>
      </c>
      <c r="CL179" s="168" t="str">
        <f t="shared" ca="1" si="529"/>
        <v>-</v>
      </c>
      <c r="CM179" s="168" t="str">
        <f t="shared" ca="1" si="529"/>
        <v>-</v>
      </c>
      <c r="CN179" s="168" t="str">
        <f t="shared" ca="1" si="529"/>
        <v>-</v>
      </c>
      <c r="CO179" s="168" t="str">
        <f t="shared" ca="1" si="529"/>
        <v>-</v>
      </c>
      <c r="CP179" s="168">
        <f t="shared" ca="1" si="529"/>
        <v>1</v>
      </c>
      <c r="CQ179" s="168">
        <f t="shared" ca="1" si="529"/>
        <v>1</v>
      </c>
      <c r="CR179" s="168">
        <f t="shared" ca="1" si="529"/>
        <v>0</v>
      </c>
      <c r="CS179" s="168" t="str">
        <f t="shared" ca="1" si="529"/>
        <v>-</v>
      </c>
      <c r="CT179" s="168" t="str">
        <f t="shared" ca="1" si="529"/>
        <v>-</v>
      </c>
      <c r="CU179" s="168" t="str">
        <f t="shared" ca="1" si="529"/>
        <v>-</v>
      </c>
      <c r="CV179" s="168" t="str">
        <f t="shared" ca="1" si="529"/>
        <v>-</v>
      </c>
      <c r="CW179" s="168" t="str">
        <f t="shared" ca="1" si="529"/>
        <v>-</v>
      </c>
      <c r="CX179" s="168" t="str">
        <f t="shared" ca="1" si="530"/>
        <v>-</v>
      </c>
      <c r="CY179" s="168" t="str">
        <f t="shared" ca="1" si="530"/>
        <v>-</v>
      </c>
      <c r="CZ179" s="168">
        <f t="shared" ca="1" si="530"/>
        <v>0</v>
      </c>
      <c r="DA179" s="168" t="str">
        <f t="shared" ca="1" si="530"/>
        <v>-</v>
      </c>
      <c r="DB179" s="168" t="str">
        <f t="shared" ca="1" si="530"/>
        <v>-</v>
      </c>
      <c r="DC179" s="168" t="str">
        <f t="shared" ca="1" si="530"/>
        <v>-</v>
      </c>
      <c r="DD179" s="168" t="str">
        <f t="shared" ca="1" si="530"/>
        <v>-</v>
      </c>
      <c r="DE179" s="168" t="str">
        <f t="shared" ca="1" si="530"/>
        <v>-</v>
      </c>
      <c r="DF179" s="168">
        <f t="shared" ca="1" si="530"/>
        <v>0</v>
      </c>
      <c r="DG179" s="168">
        <f t="shared" ca="1" si="530"/>
        <v>0</v>
      </c>
      <c r="DH179" s="168">
        <f t="shared" ca="1" si="530"/>
        <v>0</v>
      </c>
      <c r="DI179" s="168">
        <f t="shared" ca="1" si="530"/>
        <v>0</v>
      </c>
      <c r="DJ179" s="168">
        <f t="shared" ca="1" si="530"/>
        <v>0</v>
      </c>
      <c r="DK179" s="168">
        <f t="shared" ca="1" si="530"/>
        <v>0</v>
      </c>
      <c r="DL179" s="168">
        <f t="shared" ca="1" si="530"/>
        <v>0</v>
      </c>
      <c r="DM179" s="168" t="str">
        <f t="shared" ca="1" si="530"/>
        <v>-</v>
      </c>
      <c r="DN179" s="168" t="str">
        <f t="shared" ca="1" si="526"/>
        <v>-</v>
      </c>
      <c r="DO179" s="168" t="str">
        <f t="shared" ca="1" si="526"/>
        <v>-</v>
      </c>
      <c r="DP179" s="168" t="str">
        <f t="shared" ca="1" si="526"/>
        <v>-</v>
      </c>
      <c r="DQ179" s="168" t="str">
        <f t="shared" ca="1" si="526"/>
        <v>-</v>
      </c>
      <c r="DR179" s="168" t="str">
        <f t="shared" ca="1" si="526"/>
        <v>-</v>
      </c>
      <c r="DS179" s="168" t="str">
        <f t="shared" ca="1" si="526"/>
        <v>-</v>
      </c>
      <c r="DT179" s="168" t="str">
        <f t="shared" ca="1" si="526"/>
        <v>-</v>
      </c>
      <c r="DU179" s="168" t="str">
        <f t="shared" ca="1" si="526"/>
        <v>-</v>
      </c>
      <c r="DV179" s="168" t="str">
        <f t="shared" ca="1" si="526"/>
        <v>-</v>
      </c>
      <c r="DW179" s="168" t="str">
        <f t="shared" ca="1" si="527"/>
        <v>-</v>
      </c>
      <c r="DX179" s="10"/>
      <c r="DY179" s="168">
        <f t="shared" ca="1" si="527"/>
        <v>1</v>
      </c>
      <c r="DZ179" s="168" t="str">
        <f t="shared" ca="1" si="527"/>
        <v>-</v>
      </c>
      <c r="EA179" s="168" t="str">
        <f t="shared" ca="1" si="527"/>
        <v>-</v>
      </c>
      <c r="EB179" s="168" t="str">
        <f t="shared" ca="1" si="527"/>
        <v>-</v>
      </c>
      <c r="EC179" s="168" t="str">
        <f t="shared" ca="1" si="481"/>
        <v>-</v>
      </c>
      <c r="ED179" s="168" t="b">
        <f t="shared" ca="1" si="481"/>
        <v>0</v>
      </c>
      <c r="EE179" s="168" t="str">
        <f t="shared" ca="1" si="481"/>
        <v>-</v>
      </c>
      <c r="EF179" s="168">
        <f t="shared" ca="1" si="481"/>
        <v>0</v>
      </c>
      <c r="EG179" s="168" t="str">
        <f t="shared" ca="1" si="481"/>
        <v>-</v>
      </c>
      <c r="EH179" s="166" cm="1">
        <f t="array" aca="1" ref="EH179" ca="1">INDEX(i.rev,$K179,EH$15)</f>
        <v>1</v>
      </c>
      <c r="EI179" s="168">
        <f t="shared" ca="1" si="535"/>
        <v>0</v>
      </c>
      <c r="EJ179" s="168">
        <f t="shared" ca="1" si="535"/>
        <v>1</v>
      </c>
      <c r="EK179" s="168">
        <f t="shared" ca="1" si="535"/>
        <v>0</v>
      </c>
      <c r="EL179" s="168">
        <f t="shared" ca="1" si="535"/>
        <v>1</v>
      </c>
      <c r="EM179" s="168">
        <f t="shared" ca="1" si="535"/>
        <v>1</v>
      </c>
      <c r="EN179" s="168">
        <f t="shared" ca="1" si="535"/>
        <v>1</v>
      </c>
      <c r="EO179" s="168">
        <f t="shared" ca="1" si="535"/>
        <v>0</v>
      </c>
      <c r="EP179" s="168">
        <f t="shared" ca="1" si="535"/>
        <v>0</v>
      </c>
      <c r="EQ179" s="168">
        <f t="shared" ca="1" si="535"/>
        <v>0</v>
      </c>
      <c r="ER179" s="168">
        <f t="shared" ca="1" si="535"/>
        <v>0</v>
      </c>
      <c r="ES179" s="168">
        <f t="shared" ca="1" si="535"/>
        <v>0</v>
      </c>
      <c r="ET179" s="168">
        <f t="shared" ca="1" si="535"/>
        <v>0</v>
      </c>
      <c r="EU179" s="168">
        <f t="shared" ca="1" si="535"/>
        <v>0</v>
      </c>
      <c r="EV179" s="168">
        <f t="shared" ca="1" si="535"/>
        <v>0</v>
      </c>
      <c r="EW179" s="168">
        <f t="shared" ca="1" si="535"/>
        <v>0</v>
      </c>
      <c r="EX179" s="168">
        <f t="shared" ca="1" si="535"/>
        <v>0</v>
      </c>
      <c r="EY179" s="166" cm="1">
        <f t="array" aca="1" ref="EY179" ca="1">INDEX(i.rev,$K179,EY$15)</f>
        <v>0</v>
      </c>
      <c r="EZ179" s="168">
        <f t="shared" ca="1" si="483"/>
        <v>0</v>
      </c>
      <c r="FA179" s="166" cm="1">
        <f t="array" aca="1" ref="FA179" ca="1">INDEX(i.rev,$K179,FA$15)</f>
        <v>1</v>
      </c>
      <c r="FB179" s="168">
        <f t="shared" ca="1" si="523"/>
        <v>0</v>
      </c>
      <c r="FC179" s="168">
        <f t="shared" ca="1" si="523"/>
        <v>0</v>
      </c>
      <c r="FD179" s="168">
        <f t="shared" ca="1" si="523"/>
        <v>0</v>
      </c>
      <c r="FE179" s="168">
        <f t="shared" ca="1" si="523"/>
        <v>0</v>
      </c>
      <c r="FF179" s="168">
        <f t="shared" ca="1" si="523"/>
        <v>0</v>
      </c>
      <c r="FG179" s="168">
        <f t="shared" ca="1" si="523"/>
        <v>0</v>
      </c>
      <c r="FH179" s="168">
        <f t="shared" ca="1" si="523"/>
        <v>0</v>
      </c>
      <c r="FI179" s="10">
        <v>0.25</v>
      </c>
      <c r="FJ179" s="166" t="b">
        <f t="shared" si="539"/>
        <v>1</v>
      </c>
      <c r="FK179" s="192">
        <f t="shared" si="540"/>
        <v>532.5</v>
      </c>
      <c r="FL179" s="166" t="b">
        <f t="shared" si="518"/>
        <v>1</v>
      </c>
      <c r="FM179" s="192">
        <f t="shared" si="543"/>
        <v>28</v>
      </c>
      <c r="FN179" s="192">
        <f t="shared" si="543"/>
        <v>40</v>
      </c>
      <c r="FO179" s="166" t="b">
        <f t="shared" ca="1" si="486"/>
        <v>0</v>
      </c>
      <c r="FP179" s="166" t="b">
        <f t="shared" ca="1" si="486"/>
        <v>0</v>
      </c>
      <c r="FQ179" s="166" t="b">
        <f t="shared" ca="1" si="486"/>
        <v>1</v>
      </c>
      <c r="FR179" s="168">
        <f t="shared" ca="1" si="523"/>
        <v>0</v>
      </c>
      <c r="FS179" s="166">
        <f t="shared" ca="1" si="487"/>
        <v>1</v>
      </c>
      <c r="FT179" s="166">
        <f t="shared" ca="1" si="487"/>
        <v>1</v>
      </c>
      <c r="FU179" s="168" t="str">
        <f t="shared" ca="1" si="523"/>
        <v>-</v>
      </c>
      <c r="FV179" s="168" t="str">
        <f t="shared" ca="1" si="523"/>
        <v>-</v>
      </c>
      <c r="FW179" s="168" t="str">
        <f t="shared" ca="1" si="523"/>
        <v>-</v>
      </c>
      <c r="FX179" s="168" t="str">
        <f t="shared" ca="1" si="523"/>
        <v>-</v>
      </c>
      <c r="FY179" s="168" t="str">
        <f t="shared" ca="1" si="523"/>
        <v>-</v>
      </c>
      <c r="FZ179" s="168" t="str">
        <f t="shared" ca="1" si="523"/>
        <v>-</v>
      </c>
      <c r="GA179" s="168" t="str">
        <f t="shared" ca="1" si="523"/>
        <v>-</v>
      </c>
      <c r="GB179" s="168" t="str">
        <f t="shared" ca="1" si="523"/>
        <v>-</v>
      </c>
      <c r="GC179" s="168" t="str">
        <f t="shared" ca="1" si="523"/>
        <v>-</v>
      </c>
      <c r="GD179" s="168" t="b">
        <f t="shared" ca="1" si="523"/>
        <v>1</v>
      </c>
      <c r="GE179" s="168" t="str">
        <f t="shared" ca="1" si="523"/>
        <v>-</v>
      </c>
      <c r="GF179" s="168" t="str">
        <f t="shared" ca="1" si="523"/>
        <v>-</v>
      </c>
      <c r="GG179" s="168" t="str">
        <f t="shared" ca="1" si="523"/>
        <v>-</v>
      </c>
      <c r="GH179" s="168" t="str">
        <f t="shared" ca="1" si="488"/>
        <v>-</v>
      </c>
      <c r="GI179" s="168" t="str">
        <f t="shared" ca="1" si="488"/>
        <v>-</v>
      </c>
      <c r="GJ179" s="168" t="str">
        <f t="shared" ca="1" si="488"/>
        <v>-</v>
      </c>
      <c r="GK179" s="168" t="str">
        <f t="shared" ca="1" si="488"/>
        <v>-</v>
      </c>
      <c r="GL179" s="168" t="str">
        <f t="shared" ca="1" si="488"/>
        <v>-</v>
      </c>
      <c r="GM179" s="168" t="str">
        <f t="shared" ca="1" si="488"/>
        <v>-</v>
      </c>
      <c r="GN179" s="168" t="str">
        <f t="shared" ca="1" si="488"/>
        <v>-</v>
      </c>
      <c r="GO179" s="168" t="str">
        <f t="shared" ca="1" si="488"/>
        <v>-</v>
      </c>
      <c r="GP179" s="168" t="str">
        <f t="shared" ca="1" si="488"/>
        <v>-</v>
      </c>
      <c r="GQ179" s="168" t="str">
        <f t="shared" ca="1" si="488"/>
        <v>-</v>
      </c>
      <c r="GR179" s="168" t="str">
        <f t="shared" ca="1" si="488"/>
        <v>-</v>
      </c>
      <c r="GS179" s="168">
        <f t="shared" ca="1" si="488"/>
        <v>500</v>
      </c>
      <c r="GT179" s="168">
        <f t="shared" ca="1" si="488"/>
        <v>500</v>
      </c>
      <c r="GU179" s="168" t="str">
        <f t="shared" ca="1" si="488"/>
        <v>-</v>
      </c>
      <c r="GV179" s="168" t="str">
        <f t="shared" ca="1" si="488"/>
        <v>-</v>
      </c>
      <c r="GW179" s="168" t="str">
        <f t="shared" ca="1" si="488"/>
        <v>-</v>
      </c>
      <c r="GX179" s="168" t="str">
        <f t="shared" ca="1" si="537"/>
        <v>-</v>
      </c>
      <c r="GY179" s="168" t="str">
        <f t="shared" ca="1" si="537"/>
        <v>-</v>
      </c>
      <c r="GZ179" s="168" t="str">
        <f t="shared" ca="1" si="541"/>
        <v>-</v>
      </c>
      <c r="HA179" s="168" t="str">
        <f t="shared" ca="1" si="541"/>
        <v>-</v>
      </c>
      <c r="HB179" s="168" t="str">
        <f t="shared" ca="1" si="541"/>
        <v>-</v>
      </c>
      <c r="HC179" s="168" t="str">
        <f t="shared" ca="1" si="541"/>
        <v>-</v>
      </c>
      <c r="HD179" s="168" t="str">
        <f t="shared" ca="1" si="541"/>
        <v>-</v>
      </c>
      <c r="HE179" s="168" t="str">
        <f t="shared" ca="1" si="541"/>
        <v>-</v>
      </c>
      <c r="HF179" s="168" t="str">
        <f t="shared" ca="1" si="541"/>
        <v>-</v>
      </c>
      <c r="HG179" s="168" t="str">
        <f t="shared" ca="1" si="541"/>
        <v>-</v>
      </c>
      <c r="HH179" s="168" t="str">
        <f t="shared" ca="1" si="541"/>
        <v>-</v>
      </c>
      <c r="HI179" s="168" t="str">
        <f t="shared" ca="1" si="541"/>
        <v>-</v>
      </c>
      <c r="HJ179" s="168" t="str">
        <f t="shared" ca="1" si="541"/>
        <v>-</v>
      </c>
      <c r="HK179" s="168" t="str">
        <f t="shared" ca="1" si="541"/>
        <v>-</v>
      </c>
      <c r="HL179" s="168" t="str">
        <f t="shared" ca="1" si="541"/>
        <v>-</v>
      </c>
      <c r="HM179" s="168" t="str">
        <f t="shared" ca="1" si="541"/>
        <v>-</v>
      </c>
      <c r="HN179" s="168" t="str">
        <f t="shared" ca="1" si="541"/>
        <v>-</v>
      </c>
      <c r="HO179" s="168" t="str">
        <f t="shared" ca="1" si="541"/>
        <v>-</v>
      </c>
      <c r="HP179" s="168" t="str">
        <f t="shared" ca="1" si="541"/>
        <v>-</v>
      </c>
      <c r="HQ179" s="168" t="str">
        <f t="shared" ca="1" si="541"/>
        <v>-</v>
      </c>
      <c r="HR179" s="168" t="str">
        <f t="shared" ca="1" si="541"/>
        <v>-</v>
      </c>
      <c r="HS179" s="168" t="str">
        <f t="shared" ca="1" si="541"/>
        <v>-</v>
      </c>
      <c r="HT179" s="168" t="str">
        <f t="shared" ca="1" si="541"/>
        <v>-</v>
      </c>
      <c r="HU179" s="168" t="str">
        <f t="shared" ca="1" si="541"/>
        <v>-</v>
      </c>
      <c r="HV179" s="168" t="str">
        <f t="shared" ca="1" si="541"/>
        <v>-</v>
      </c>
      <c r="HW179" s="168" t="str">
        <f t="shared" ca="1" si="541"/>
        <v>-</v>
      </c>
      <c r="HX179" s="168" t="str">
        <f t="shared" ca="1" si="541"/>
        <v>-</v>
      </c>
      <c r="HY179" s="168" t="str">
        <f t="shared" ca="1" si="541"/>
        <v>-</v>
      </c>
      <c r="HZ179" s="168" t="str">
        <f t="shared" ca="1" si="541"/>
        <v>-</v>
      </c>
      <c r="IA179" s="168" t="str">
        <f t="shared" ca="1" si="541"/>
        <v>-</v>
      </c>
      <c r="IB179" s="168" t="str">
        <f t="shared" ca="1" si="541"/>
        <v>-</v>
      </c>
      <c r="IC179" s="168" t="str">
        <f t="shared" ca="1" si="541"/>
        <v>-</v>
      </c>
      <c r="ID179" s="168" t="str">
        <f t="shared" ca="1" si="541"/>
        <v>-</v>
      </c>
      <c r="IE179" s="168" t="str">
        <f t="shared" ca="1" si="541"/>
        <v>-</v>
      </c>
      <c r="IF179" s="168" t="str">
        <f t="shared" ca="1" si="541"/>
        <v>-</v>
      </c>
      <c r="IG179" s="168" t="str">
        <f t="shared" ca="1" si="541"/>
        <v>-</v>
      </c>
      <c r="IH179" s="168" t="str">
        <f t="shared" ca="1" si="541"/>
        <v>-</v>
      </c>
      <c r="II179" s="168" t="str">
        <f t="shared" ca="1" si="541"/>
        <v>-</v>
      </c>
      <c r="IJ179" s="168" t="str">
        <f t="shared" ca="1" si="541"/>
        <v>-</v>
      </c>
      <c r="IK179" s="168" t="str">
        <f t="shared" ca="1" si="541"/>
        <v>-</v>
      </c>
      <c r="IL179" s="168" t="str">
        <f t="shared" ca="1" si="541"/>
        <v>-</v>
      </c>
      <c r="IM179" s="168" t="str">
        <f t="shared" ca="1" si="541"/>
        <v>-</v>
      </c>
      <c r="IN179" s="168" t="str">
        <f t="shared" ca="1" si="541"/>
        <v>-</v>
      </c>
      <c r="IO179" s="168" t="str">
        <f t="shared" ca="1" si="541"/>
        <v>-</v>
      </c>
      <c r="IP179" s="168" t="str">
        <f t="shared" ca="1" si="491"/>
        <v>-</v>
      </c>
      <c r="IQ179" s="168" t="str">
        <f t="shared" ca="1" si="491"/>
        <v>-</v>
      </c>
      <c r="IR179" s="168" t="str">
        <f t="shared" ca="1" si="491"/>
        <v>-</v>
      </c>
      <c r="IS179" s="168" t="str">
        <f t="shared" ca="1" si="491"/>
        <v>-</v>
      </c>
      <c r="IT179" s="168" t="str">
        <f t="shared" ca="1" si="491"/>
        <v>-</v>
      </c>
      <c r="IU179" s="168" t="str">
        <f t="shared" ca="1" si="491"/>
        <v>-</v>
      </c>
      <c r="IV179" s="168" t="str">
        <f t="shared" ca="1" si="491"/>
        <v>-</v>
      </c>
      <c r="IW179" s="168" t="str">
        <f t="shared" ca="1" si="491"/>
        <v>-</v>
      </c>
      <c r="IX179" s="168" t="str">
        <f t="shared" ca="1" si="491"/>
        <v>-</v>
      </c>
      <c r="IY179" s="168" t="str">
        <f t="shared" ca="1" si="491"/>
        <v>-</v>
      </c>
      <c r="IZ179" s="10"/>
      <c r="JA179" s="166">
        <f t="shared" ca="1" si="492"/>
        <v>4.4999999999999998E-2</v>
      </c>
      <c r="JB179" s="166">
        <f t="shared" ca="1" si="493"/>
        <v>4.4999999999999998E-2</v>
      </c>
      <c r="JC179" s="168">
        <f t="shared" ca="1" si="533"/>
        <v>1</v>
      </c>
      <c r="JD179" s="168">
        <f t="shared" ca="1" si="533"/>
        <v>0</v>
      </c>
      <c r="JE179" s="168">
        <f t="shared" ca="1" si="533"/>
        <v>1</v>
      </c>
      <c r="JF179" s="168">
        <f t="shared" ca="1" si="533"/>
        <v>1</v>
      </c>
      <c r="JG179" s="168">
        <f t="shared" ca="1" si="533"/>
        <v>0</v>
      </c>
      <c r="JH179" s="168">
        <f t="shared" ca="1" si="533"/>
        <v>70</v>
      </c>
      <c r="JI179" s="168">
        <f t="shared" ca="1" si="533"/>
        <v>50</v>
      </c>
      <c r="JJ179" s="168">
        <f t="shared" ca="1" si="533"/>
        <v>70</v>
      </c>
      <c r="JK179" s="168">
        <f t="shared" ca="1" si="533"/>
        <v>50</v>
      </c>
      <c r="JL179" s="166">
        <f t="shared" ca="1" si="495"/>
        <v>1</v>
      </c>
      <c r="JM179" s="166">
        <f t="shared" ca="1" si="496"/>
        <v>1</v>
      </c>
      <c r="JN179" s="166">
        <f t="shared" ca="1" si="497"/>
        <v>1</v>
      </c>
      <c r="JO179" s="166">
        <f t="shared" ca="1" si="498"/>
        <v>1</v>
      </c>
      <c r="JP179" s="166">
        <f t="shared" ca="1" si="498"/>
        <v>1</v>
      </c>
      <c r="JQ179" s="168">
        <f t="shared" ca="1" si="533"/>
        <v>1</v>
      </c>
      <c r="JR179" s="10"/>
      <c r="JS179" s="168">
        <f t="shared" ca="1" si="533"/>
        <v>1</v>
      </c>
      <c r="JT179" s="166">
        <f t="shared" ca="1" si="499"/>
        <v>1</v>
      </c>
      <c r="JU179" s="168">
        <f t="shared" ca="1" si="533"/>
        <v>1</v>
      </c>
      <c r="JV179" s="168">
        <f t="shared" ca="1" si="533"/>
        <v>1</v>
      </c>
      <c r="JW179" s="168">
        <f t="shared" ca="1" si="533"/>
        <v>1</v>
      </c>
      <c r="JX179" s="168">
        <f t="shared" ca="1" si="533"/>
        <v>1</v>
      </c>
      <c r="JY179" s="168">
        <f t="shared" ca="1" si="533"/>
        <v>1</v>
      </c>
      <c r="JZ179" s="168">
        <f t="shared" ca="1" si="533"/>
        <v>1</v>
      </c>
      <c r="KA179" s="166">
        <f t="shared" ca="1" si="500"/>
        <v>1</v>
      </c>
      <c r="KB179" s="166">
        <f t="shared" ca="1" si="501"/>
        <v>1</v>
      </c>
      <c r="KC179" s="166">
        <f t="shared" ca="1" si="502"/>
        <v>1</v>
      </c>
      <c r="KD179" s="166" t="str">
        <f t="shared" ca="1" si="503"/>
        <v>-</v>
      </c>
      <c r="KE179" s="166" t="str">
        <f t="shared" ca="1" si="504"/>
        <v>-</v>
      </c>
      <c r="KF179" s="166" t="str">
        <f t="shared" ca="1" si="505"/>
        <v>-</v>
      </c>
      <c r="KG179" s="166" t="b">
        <f t="shared" ca="1" si="506"/>
        <v>0</v>
      </c>
      <c r="KH179" s="168">
        <f t="shared" ca="1" si="533"/>
        <v>0</v>
      </c>
      <c r="KI179" s="27">
        <v>0</v>
      </c>
    </row>
    <row r="180" spans="1:295" s="148" customFormat="1" outlineLevel="1">
      <c r="A180" s="126">
        <f t="shared" si="13"/>
        <v>175</v>
      </c>
      <c r="B180" s="126">
        <f t="shared" si="544"/>
        <v>13</v>
      </c>
      <c r="C180" s="148">
        <v>1000</v>
      </c>
      <c r="D180" s="148" t="s">
        <v>884</v>
      </c>
      <c r="E180" s="148" t="b">
        <v>0</v>
      </c>
      <c r="F180" s="148" t="b">
        <v>0</v>
      </c>
      <c r="G180" s="148" t="b">
        <f t="shared" si="507"/>
        <v>0</v>
      </c>
      <c r="H180" s="144">
        <f t="shared" ca="1" si="542"/>
        <v>3</v>
      </c>
      <c r="I180" s="144">
        <f t="shared" ca="1" si="542"/>
        <v>1</v>
      </c>
      <c r="J180" s="144">
        <f t="shared" ca="1" si="542"/>
        <v>1</v>
      </c>
      <c r="K180" s="144">
        <f t="shared" ca="1" si="542"/>
        <v>1</v>
      </c>
      <c r="L180" s="144">
        <f t="shared" ca="1" si="542"/>
        <v>1</v>
      </c>
      <c r="M180" s="144">
        <f t="shared" ca="1" si="542"/>
        <v>1</v>
      </c>
      <c r="N180" s="144">
        <f t="shared" ca="1" si="542"/>
        <v>1</v>
      </c>
      <c r="O180" s="144">
        <f t="shared" ca="1" si="542"/>
        <v>1</v>
      </c>
      <c r="P180" s="144">
        <f t="shared" ca="1" si="542"/>
        <v>1</v>
      </c>
      <c r="Q180" s="144">
        <f t="shared" ca="1" si="542"/>
        <v>1</v>
      </c>
      <c r="R180" s="144">
        <f t="shared" ca="1" si="542"/>
        <v>2</v>
      </c>
      <c r="S180" s="144">
        <f t="shared" ca="1" si="542"/>
        <v>1</v>
      </c>
      <c r="T180" s="144">
        <f t="shared" ca="1" si="542"/>
        <v>1</v>
      </c>
      <c r="U180" s="144">
        <f t="shared" ca="1" si="542"/>
        <v>1</v>
      </c>
      <c r="V180" s="144">
        <f t="shared" ca="1" si="542"/>
        <v>1</v>
      </c>
      <c r="W180" s="144">
        <f t="shared" ca="1" si="542"/>
        <v>1</v>
      </c>
      <c r="X180" s="144">
        <f t="shared" ca="1" si="542"/>
        <v>1</v>
      </c>
      <c r="Y180" s="144">
        <f t="shared" ca="1" si="542"/>
        <v>1</v>
      </c>
      <c r="AA180" s="162" t="str" cm="1">
        <f t="array" aca="1" ref="AA180" ca="1">TEXT(LEFT(OFFSET(AA180,-1,0),5)+1,"00000")&amp;MID(OFFSET(AA180,-1,0),6,FIND(" ",OFFSET(AA180,-1,0),7)-5)
&amp;FM180
&amp;INDEX(DataMaster!$B$10:$B$12,$I180)         &amp;IF($J180=1,""," Risk"&amp;INDEX(i.risk_aversion,$J180,1))    &amp;IF($K180=1,""," REV"&amp; INDEX(DataMaster!$B$54:$B$58,$K180))              &amp; IF($L180=1,""," Minroe"&amp;INDEX(minroe,$L180))              &amp;  IF($M180=1,""," Overdraw"&amp;INDEX(overdraw,$M180))
&amp; IF($N180=1,""," Mach"&amp;INDEX(i.mach_option,$N180))
&amp; IF($O180=1,""," Interest"&amp;INDEX(i.interest_rate,$O180))            &amp; IF($P180=1,""," Opp cost"&amp;INDEX(i.opp_cost_capital,$P180))           &amp; IF($Q180=1,""," Casual_ub"&amp;INDEX(i.casual_ub,$Q180))           &amp; IF($R180=1,""," Cropgraze"&amp;INDEX(i.cropgraze_inc,$R180))
&amp; IF($S180=1,""," Yield"&amp;INDEX(i.all_rot_yield,$S180))          &amp; IF($T180=1,""," Pasture"&amp;INDEX(i.pasture_prod,$T180))          &amp; IF($U180=1,""," Scan"&amp;INDEX(i.scan,$U180))
&amp; IF($JL180=1,""," WP"&amp;TEXT($JL180*100,"000p"))                &amp; IF($JM180=1,""," MP"&amp;TEXT($JM180*100,"000p"))                      &amp; IF($JN180=1,""," GP"&amp;TEXT($JN180*100,"000p"))          &amp; IF($JO180=1,""," Can"&amp;TEXT($JO180*100,"000p"))
&amp; " (F"&amp;3+IFERROR(1*$CH180,0)+IFERROR(1*$CI180,0)&amp;3-IFERROR(1*NOT($CK180),0)&amp;"N"&amp;$CP180&amp;$CQ180&amp;")"</f>
        <v>00003 Presentation_SR_high_crop36SE 24SE CropgrazeFALSE (F33N11)</v>
      </c>
      <c r="AB180" s="10" t="str">
        <f ca="1">IF(COUNTIF(AA$5:AA180,AA180)=1,"-","Dup")</f>
        <v>-</v>
      </c>
      <c r="AC180" s="10"/>
      <c r="AD180" s="168" t="str">
        <f t="shared" ca="1" si="472"/>
        <v>-</v>
      </c>
      <c r="AE180" s="167" t="b">
        <v>1</v>
      </c>
      <c r="AF180" s="167" t="b">
        <v>1</v>
      </c>
      <c r="AG180" s="168" t="str">
        <f t="shared" ca="1" si="472"/>
        <v>-</v>
      </c>
      <c r="AH180" s="168" t="str">
        <f t="shared" ca="1" si="472"/>
        <v>-</v>
      </c>
      <c r="AI180" s="168" t="b">
        <f t="shared" ca="1" si="472"/>
        <v>1</v>
      </c>
      <c r="AJ180" s="10"/>
      <c r="AK180" s="166" t="b">
        <f t="shared" ca="1" si="473"/>
        <v>1</v>
      </c>
      <c r="AL180" s="166" t="str">
        <f t="shared" ca="1" si="473"/>
        <v>-</v>
      </c>
      <c r="AM180" s="166" t="str">
        <f t="shared" ca="1" si="473"/>
        <v>-</v>
      </c>
      <c r="AN180" s="166" t="str">
        <f t="shared" ca="1" si="473"/>
        <v>-</v>
      </c>
      <c r="AO180" s="166" t="b">
        <f t="shared" ca="1" si="473"/>
        <v>0</v>
      </c>
      <c r="AP180" s="166" t="b">
        <f t="shared" ca="1" si="473"/>
        <v>0</v>
      </c>
      <c r="AQ180" s="166">
        <f t="shared" ca="1" si="474"/>
        <v>0</v>
      </c>
      <c r="AR180" s="166" t="b">
        <f t="shared" ca="1" si="475"/>
        <v>0</v>
      </c>
      <c r="AS180" s="166" t="b">
        <f t="shared" ca="1" si="475"/>
        <v>0</v>
      </c>
      <c r="AT180" s="166" t="str">
        <f t="shared" ca="1" si="475"/>
        <v>-</v>
      </c>
      <c r="AU180" s="166" t="str">
        <f t="shared" ca="1" si="475"/>
        <v>-</v>
      </c>
      <c r="AV180" s="166" t="str">
        <f t="shared" ca="1" si="475"/>
        <v>-</v>
      </c>
      <c r="AW180" s="10"/>
      <c r="AX180" s="166" t="b">
        <f t="shared" ca="1" si="476"/>
        <v>1</v>
      </c>
      <c r="AY180" s="168" t="b">
        <f t="shared" ca="1" si="477"/>
        <v>1</v>
      </c>
      <c r="AZ180" s="168" t="b">
        <f t="shared" ca="1" si="477"/>
        <v>1</v>
      </c>
      <c r="BA180" s="167">
        <f t="shared" ca="1" si="478"/>
        <v>3108</v>
      </c>
      <c r="BB180" s="168" t="str">
        <f t="shared" ca="1" si="525"/>
        <v>-</v>
      </c>
      <c r="BC180" s="168" t="str">
        <f t="shared" ca="1" si="525"/>
        <v>-</v>
      </c>
      <c r="BD180" s="168" t="str">
        <f t="shared" ca="1" si="525"/>
        <v>-</v>
      </c>
      <c r="BE180" s="168" t="str">
        <f t="shared" ca="1" si="525"/>
        <v>-</v>
      </c>
      <c r="BF180" s="168" t="str">
        <f t="shared" ca="1" si="525"/>
        <v>-</v>
      </c>
      <c r="BG180" s="168">
        <f t="shared" ca="1" si="525"/>
        <v>1</v>
      </c>
      <c r="BH180" s="168">
        <f t="shared" ca="1" si="525"/>
        <v>1</v>
      </c>
      <c r="BI180" s="168" t="str">
        <f t="shared" ca="1" si="525"/>
        <v>-</v>
      </c>
      <c r="BJ180" s="168" t="str">
        <f t="shared" ca="1" si="525"/>
        <v>-</v>
      </c>
      <c r="BK180" s="10"/>
      <c r="BL180" s="168" t="str">
        <f t="shared" ca="1" si="525"/>
        <v>-</v>
      </c>
      <c r="BM180" s="168" t="str">
        <f t="shared" ca="1" si="525"/>
        <v>-</v>
      </c>
      <c r="BN180" s="168" t="str">
        <f t="shared" ca="1" si="525"/>
        <v>-</v>
      </c>
      <c r="BO180" s="168" t="str">
        <f t="shared" ca="1" si="525"/>
        <v>-</v>
      </c>
      <c r="BP180" s="168" t="str">
        <f t="shared" ca="1" si="525"/>
        <v>-</v>
      </c>
      <c r="BQ180" s="168" t="str">
        <f t="shared" ca="1" si="525"/>
        <v>-</v>
      </c>
      <c r="BR180" s="168" t="str">
        <f t="shared" ca="1" si="525"/>
        <v>-</v>
      </c>
      <c r="BS180" s="168" t="str">
        <f t="shared" ca="1" si="525"/>
        <v>-</v>
      </c>
      <c r="BT180" s="168" t="str">
        <f t="shared" ca="1" si="525"/>
        <v>-</v>
      </c>
      <c r="BU180" s="168" t="str">
        <f t="shared" ca="1" si="525"/>
        <v>-</v>
      </c>
      <c r="BV180" s="168" t="str">
        <f t="shared" ca="1" si="525"/>
        <v>-</v>
      </c>
      <c r="BW180" s="166" t="str" cm="1">
        <f t="array" aca="1" ref="BW180" ca="1">INDEX(i.rev,$K180,BW$15)</f>
        <v>-</v>
      </c>
      <c r="BX180" s="166" t="str" cm="1">
        <f t="array" aca="1" ref="BX180" ca="1">INDEX(i.rev,$K180,BX$15)</f>
        <v>-</v>
      </c>
      <c r="BY180" s="166" t="str" cm="1">
        <f t="array" aca="1" ref="BY180" ca="1">INDEX(i.rev,$K180,BY$15)</f>
        <v>-</v>
      </c>
      <c r="BZ180" s="166" t="str" cm="1">
        <f t="array" aca="1" ref="BZ180" ca="1">INDEX(i.rev,$K180,BZ$15)</f>
        <v>-</v>
      </c>
      <c r="CA180" s="166" t="str" cm="1">
        <f t="array" aca="1" ref="CA180" ca="1">INDEX(i.rev,$K180,CA$15)</f>
        <v>-</v>
      </c>
      <c r="CB180" s="166" t="str" cm="1">
        <f t="array" aca="1" ref="CB180" ca="1">INDEX(i.rev,$K180,CB$15)</f>
        <v>-</v>
      </c>
      <c r="CC180" s="166" t="str" cm="1">
        <f t="array" aca="1" ref="CC180" ca="1">INDEX(i.rev,$K180,CC$15)</f>
        <v>-</v>
      </c>
      <c r="CD180" s="166" t="str" cm="1">
        <f t="array" aca="1" ref="CD180" ca="1">INDEX(i.rev,$K180,CD$15)</f>
        <v>-</v>
      </c>
      <c r="CE180" s="166" t="str" cm="1">
        <f t="array" aca="1" ref="CE180" ca="1">INDEX(i.rev,$K180,CE$15)</f>
        <v>-</v>
      </c>
      <c r="CF180" s="166" t="str" cm="1">
        <f t="array" aca="1" ref="CF180" ca="1">INDEX(i.rev,$K180,CF$15)</f>
        <v>-</v>
      </c>
      <c r="CG180" s="10"/>
      <c r="CH180" s="168" t="str">
        <f t="shared" ca="1" si="529"/>
        <v>-</v>
      </c>
      <c r="CI180" s="168" t="str">
        <f t="shared" ca="1" si="529"/>
        <v>-</v>
      </c>
      <c r="CJ180" s="168" t="str">
        <f t="shared" ca="1" si="529"/>
        <v>-</v>
      </c>
      <c r="CK180" s="168" t="str">
        <f t="shared" ca="1" si="529"/>
        <v>-</v>
      </c>
      <c r="CL180" s="168" t="str">
        <f t="shared" ca="1" si="529"/>
        <v>-</v>
      </c>
      <c r="CM180" s="168" t="str">
        <f t="shared" ca="1" si="529"/>
        <v>-</v>
      </c>
      <c r="CN180" s="168" t="str">
        <f t="shared" ca="1" si="529"/>
        <v>-</v>
      </c>
      <c r="CO180" s="168" t="str">
        <f t="shared" ca="1" si="529"/>
        <v>-</v>
      </c>
      <c r="CP180" s="168">
        <f t="shared" ca="1" si="529"/>
        <v>1</v>
      </c>
      <c r="CQ180" s="168">
        <f t="shared" ca="1" si="529"/>
        <v>1</v>
      </c>
      <c r="CR180" s="168">
        <f t="shared" ca="1" si="529"/>
        <v>0</v>
      </c>
      <c r="CS180" s="168" t="str">
        <f t="shared" ca="1" si="529"/>
        <v>-</v>
      </c>
      <c r="CT180" s="168" t="str">
        <f t="shared" ca="1" si="529"/>
        <v>-</v>
      </c>
      <c r="CU180" s="168" t="str">
        <f t="shared" ca="1" si="529"/>
        <v>-</v>
      </c>
      <c r="CV180" s="168" t="str">
        <f t="shared" ca="1" si="529"/>
        <v>-</v>
      </c>
      <c r="CW180" s="168" t="str">
        <f t="shared" ca="1" si="529"/>
        <v>-</v>
      </c>
      <c r="CX180" s="168" t="str">
        <f t="shared" ca="1" si="530"/>
        <v>-</v>
      </c>
      <c r="CY180" s="168" t="str">
        <f t="shared" ca="1" si="530"/>
        <v>-</v>
      </c>
      <c r="CZ180" s="168">
        <f t="shared" ca="1" si="530"/>
        <v>0</v>
      </c>
      <c r="DA180" s="168" t="str">
        <f t="shared" ca="1" si="530"/>
        <v>-</v>
      </c>
      <c r="DB180" s="168" t="str">
        <f t="shared" ca="1" si="530"/>
        <v>-</v>
      </c>
      <c r="DC180" s="168" t="str">
        <f t="shared" ca="1" si="530"/>
        <v>-</v>
      </c>
      <c r="DD180" s="168" t="str">
        <f t="shared" ca="1" si="530"/>
        <v>-</v>
      </c>
      <c r="DE180" s="168" t="str">
        <f t="shared" ca="1" si="530"/>
        <v>-</v>
      </c>
      <c r="DF180" s="168">
        <f t="shared" ca="1" si="530"/>
        <v>0</v>
      </c>
      <c r="DG180" s="168">
        <f t="shared" ca="1" si="530"/>
        <v>0</v>
      </c>
      <c r="DH180" s="168">
        <f t="shared" ca="1" si="530"/>
        <v>0</v>
      </c>
      <c r="DI180" s="168">
        <f t="shared" ca="1" si="530"/>
        <v>0</v>
      </c>
      <c r="DJ180" s="168">
        <f t="shared" ca="1" si="530"/>
        <v>0</v>
      </c>
      <c r="DK180" s="168">
        <f t="shared" ca="1" si="530"/>
        <v>0</v>
      </c>
      <c r="DL180" s="168">
        <f t="shared" ca="1" si="530"/>
        <v>0</v>
      </c>
      <c r="DM180" s="168" t="str">
        <f t="shared" ca="1" si="530"/>
        <v>-</v>
      </c>
      <c r="DN180" s="168" t="str">
        <f t="shared" ca="1" si="526"/>
        <v>-</v>
      </c>
      <c r="DO180" s="168" t="str">
        <f t="shared" ca="1" si="526"/>
        <v>-</v>
      </c>
      <c r="DP180" s="168" t="str">
        <f t="shared" ca="1" si="526"/>
        <v>-</v>
      </c>
      <c r="DQ180" s="168" t="str">
        <f t="shared" ca="1" si="526"/>
        <v>-</v>
      </c>
      <c r="DR180" s="168" t="str">
        <f t="shared" ca="1" si="526"/>
        <v>-</v>
      </c>
      <c r="DS180" s="168" t="str">
        <f t="shared" ca="1" si="526"/>
        <v>-</v>
      </c>
      <c r="DT180" s="168" t="str">
        <f t="shared" ca="1" si="526"/>
        <v>-</v>
      </c>
      <c r="DU180" s="168" t="str">
        <f t="shared" ca="1" si="526"/>
        <v>-</v>
      </c>
      <c r="DV180" s="168" t="str">
        <f t="shared" ca="1" si="526"/>
        <v>-</v>
      </c>
      <c r="DW180" s="168" t="str">
        <f t="shared" ca="1" si="527"/>
        <v>-</v>
      </c>
      <c r="DX180" s="10"/>
      <c r="DY180" s="168">
        <f t="shared" ca="1" si="527"/>
        <v>1</v>
      </c>
      <c r="DZ180" s="168" t="str">
        <f t="shared" ca="1" si="527"/>
        <v>-</v>
      </c>
      <c r="EA180" s="168" t="str">
        <f t="shared" ca="1" si="527"/>
        <v>-</v>
      </c>
      <c r="EB180" s="168" t="str">
        <f t="shared" ca="1" si="527"/>
        <v>-</v>
      </c>
      <c r="EC180" s="168" t="str">
        <f t="shared" ca="1" si="481"/>
        <v>-</v>
      </c>
      <c r="ED180" s="168" t="b">
        <f t="shared" ca="1" si="481"/>
        <v>0</v>
      </c>
      <c r="EE180" s="168" t="str">
        <f t="shared" ca="1" si="481"/>
        <v>-</v>
      </c>
      <c r="EF180" s="168">
        <f t="shared" ca="1" si="481"/>
        <v>0</v>
      </c>
      <c r="EG180" s="168" t="str">
        <f t="shared" ca="1" si="481"/>
        <v>-</v>
      </c>
      <c r="EH180" s="166" cm="1">
        <f t="array" aca="1" ref="EH180" ca="1">INDEX(i.rev,$K180,EH$15)</f>
        <v>1</v>
      </c>
      <c r="EI180" s="168">
        <f t="shared" ca="1" si="535"/>
        <v>0</v>
      </c>
      <c r="EJ180" s="168">
        <f t="shared" ca="1" si="535"/>
        <v>1</v>
      </c>
      <c r="EK180" s="168">
        <f t="shared" ca="1" si="535"/>
        <v>0</v>
      </c>
      <c r="EL180" s="168">
        <f t="shared" ca="1" si="535"/>
        <v>1</v>
      </c>
      <c r="EM180" s="168">
        <f t="shared" ca="1" si="535"/>
        <v>1</v>
      </c>
      <c r="EN180" s="168">
        <f t="shared" ca="1" si="535"/>
        <v>1</v>
      </c>
      <c r="EO180" s="168">
        <f t="shared" ca="1" si="535"/>
        <v>0</v>
      </c>
      <c r="EP180" s="168">
        <f t="shared" ca="1" si="535"/>
        <v>0</v>
      </c>
      <c r="EQ180" s="168">
        <f t="shared" ca="1" si="535"/>
        <v>0</v>
      </c>
      <c r="ER180" s="168">
        <f t="shared" ca="1" si="535"/>
        <v>0</v>
      </c>
      <c r="ES180" s="168">
        <f t="shared" ca="1" si="535"/>
        <v>0</v>
      </c>
      <c r="ET180" s="168">
        <f t="shared" ca="1" si="535"/>
        <v>0</v>
      </c>
      <c r="EU180" s="168">
        <f t="shared" ca="1" si="535"/>
        <v>0</v>
      </c>
      <c r="EV180" s="168">
        <f t="shared" ca="1" si="535"/>
        <v>0</v>
      </c>
      <c r="EW180" s="168">
        <f t="shared" ca="1" si="535"/>
        <v>0</v>
      </c>
      <c r="EX180" s="168">
        <f t="shared" ca="1" si="535"/>
        <v>0</v>
      </c>
      <c r="EY180" s="166" cm="1">
        <f t="array" aca="1" ref="EY180" ca="1">INDEX(i.rev,$K180,EY$15)</f>
        <v>0</v>
      </c>
      <c r="EZ180" s="168">
        <f t="shared" ca="1" si="483"/>
        <v>0</v>
      </c>
      <c r="FA180" s="166" cm="1">
        <f t="array" aca="1" ref="FA180" ca="1">INDEX(i.rev,$K180,FA$15)</f>
        <v>1</v>
      </c>
      <c r="FB180" s="168">
        <f t="shared" ca="1" si="523"/>
        <v>0</v>
      </c>
      <c r="FC180" s="168">
        <f t="shared" ca="1" si="523"/>
        <v>0</v>
      </c>
      <c r="FD180" s="168">
        <f t="shared" ca="1" si="523"/>
        <v>0</v>
      </c>
      <c r="FE180" s="168">
        <f t="shared" ca="1" si="523"/>
        <v>0</v>
      </c>
      <c r="FF180" s="168">
        <f t="shared" ca="1" si="523"/>
        <v>0</v>
      </c>
      <c r="FG180" s="168">
        <f t="shared" ca="1" si="523"/>
        <v>0</v>
      </c>
      <c r="FH180" s="168">
        <f t="shared" ca="1" si="523"/>
        <v>0</v>
      </c>
      <c r="FI180" s="10">
        <v>0.25</v>
      </c>
      <c r="FJ180" s="166" t="b">
        <f t="shared" si="539"/>
        <v>1</v>
      </c>
      <c r="FK180" s="192">
        <f t="shared" si="540"/>
        <v>532.5</v>
      </c>
      <c r="FL180" s="166" t="b">
        <f t="shared" si="518"/>
        <v>1</v>
      </c>
      <c r="FM180" s="192">
        <f t="shared" si="543"/>
        <v>24</v>
      </c>
      <c r="FN180" s="192">
        <f t="shared" si="543"/>
        <v>40</v>
      </c>
      <c r="FO180" s="166" t="b">
        <f t="shared" ca="1" si="486"/>
        <v>0</v>
      </c>
      <c r="FP180" s="166" t="b">
        <f t="shared" ca="1" si="486"/>
        <v>0</v>
      </c>
      <c r="FQ180" s="166" t="b">
        <f t="shared" ca="1" si="486"/>
        <v>1</v>
      </c>
      <c r="FR180" s="168">
        <f t="shared" ca="1" si="523"/>
        <v>0</v>
      </c>
      <c r="FS180" s="166">
        <f t="shared" ca="1" si="487"/>
        <v>1</v>
      </c>
      <c r="FT180" s="166">
        <f t="shared" ca="1" si="487"/>
        <v>1</v>
      </c>
      <c r="FU180" s="168" t="str">
        <f t="shared" ca="1" si="523"/>
        <v>-</v>
      </c>
      <c r="FV180" s="168" t="str">
        <f t="shared" ca="1" si="523"/>
        <v>-</v>
      </c>
      <c r="FW180" s="168" t="str">
        <f t="shared" ca="1" si="523"/>
        <v>-</v>
      </c>
      <c r="FX180" s="168" t="str">
        <f t="shared" ca="1" si="523"/>
        <v>-</v>
      </c>
      <c r="FY180" s="168" t="str">
        <f t="shared" ca="1" si="523"/>
        <v>-</v>
      </c>
      <c r="FZ180" s="168" t="str">
        <f t="shared" ca="1" si="523"/>
        <v>-</v>
      </c>
      <c r="GA180" s="168" t="str">
        <f t="shared" ca="1" si="523"/>
        <v>-</v>
      </c>
      <c r="GB180" s="168" t="str">
        <f t="shared" ca="1" si="523"/>
        <v>-</v>
      </c>
      <c r="GC180" s="168" t="str">
        <f t="shared" ca="1" si="523"/>
        <v>-</v>
      </c>
      <c r="GD180" s="168" t="b">
        <f t="shared" ca="1" si="523"/>
        <v>1</v>
      </c>
      <c r="GE180" s="168" t="str">
        <f t="shared" ca="1" si="523"/>
        <v>-</v>
      </c>
      <c r="GF180" s="168" t="str">
        <f t="shared" ca="1" si="523"/>
        <v>-</v>
      </c>
      <c r="GG180" s="168" t="str">
        <f t="shared" ca="1" si="523"/>
        <v>-</v>
      </c>
      <c r="GH180" s="168" t="str">
        <f t="shared" ca="1" si="488"/>
        <v>-</v>
      </c>
      <c r="GI180" s="168" t="str">
        <f t="shared" ca="1" si="488"/>
        <v>-</v>
      </c>
      <c r="GJ180" s="168" t="str">
        <f t="shared" ca="1" si="488"/>
        <v>-</v>
      </c>
      <c r="GK180" s="168" t="str">
        <f t="shared" ca="1" si="488"/>
        <v>-</v>
      </c>
      <c r="GL180" s="168" t="str">
        <f t="shared" ca="1" si="488"/>
        <v>-</v>
      </c>
      <c r="GM180" s="168" t="str">
        <f t="shared" ca="1" si="488"/>
        <v>-</v>
      </c>
      <c r="GN180" s="168" t="str">
        <f t="shared" ca="1" si="488"/>
        <v>-</v>
      </c>
      <c r="GO180" s="168" t="str">
        <f t="shared" ca="1" si="488"/>
        <v>-</v>
      </c>
      <c r="GP180" s="168" t="str">
        <f t="shared" ca="1" si="488"/>
        <v>-</v>
      </c>
      <c r="GQ180" s="168" t="str">
        <f t="shared" ca="1" si="488"/>
        <v>-</v>
      </c>
      <c r="GR180" s="168" t="str">
        <f t="shared" ca="1" si="488"/>
        <v>-</v>
      </c>
      <c r="GS180" s="168">
        <f t="shared" ca="1" si="488"/>
        <v>500</v>
      </c>
      <c r="GT180" s="168">
        <f t="shared" ca="1" si="488"/>
        <v>500</v>
      </c>
      <c r="GU180" s="168" t="str">
        <f t="shared" ca="1" si="488"/>
        <v>-</v>
      </c>
      <c r="GV180" s="168" t="str">
        <f t="shared" ca="1" si="488"/>
        <v>-</v>
      </c>
      <c r="GW180" s="168" t="str">
        <f t="shared" ca="1" si="488"/>
        <v>-</v>
      </c>
      <c r="GX180" s="168" t="str">
        <f t="shared" ca="1" si="537"/>
        <v>-</v>
      </c>
      <c r="GY180" s="168" t="str">
        <f t="shared" ca="1" si="537"/>
        <v>-</v>
      </c>
      <c r="GZ180" s="168" t="str">
        <f t="shared" ca="1" si="541"/>
        <v>-</v>
      </c>
      <c r="HA180" s="168" t="str">
        <f t="shared" ca="1" si="541"/>
        <v>-</v>
      </c>
      <c r="HB180" s="168" t="str">
        <f t="shared" ca="1" si="541"/>
        <v>-</v>
      </c>
      <c r="HC180" s="168" t="str">
        <f t="shared" ca="1" si="541"/>
        <v>-</v>
      </c>
      <c r="HD180" s="168" t="str">
        <f t="shared" ca="1" si="541"/>
        <v>-</v>
      </c>
      <c r="HE180" s="168" t="str">
        <f t="shared" ca="1" si="541"/>
        <v>-</v>
      </c>
      <c r="HF180" s="168" t="str">
        <f t="shared" ca="1" si="541"/>
        <v>-</v>
      </c>
      <c r="HG180" s="168" t="str">
        <f t="shared" ca="1" si="541"/>
        <v>-</v>
      </c>
      <c r="HH180" s="168" t="str">
        <f t="shared" ca="1" si="541"/>
        <v>-</v>
      </c>
      <c r="HI180" s="168" t="str">
        <f t="shared" ca="1" si="541"/>
        <v>-</v>
      </c>
      <c r="HJ180" s="168" t="str">
        <f t="shared" ca="1" si="541"/>
        <v>-</v>
      </c>
      <c r="HK180" s="168" t="str">
        <f t="shared" ca="1" si="541"/>
        <v>-</v>
      </c>
      <c r="HL180" s="168" t="str">
        <f t="shared" ca="1" si="541"/>
        <v>-</v>
      </c>
      <c r="HM180" s="168" t="str">
        <f t="shared" ca="1" si="541"/>
        <v>-</v>
      </c>
      <c r="HN180" s="168" t="str">
        <f t="shared" ca="1" si="541"/>
        <v>-</v>
      </c>
      <c r="HO180" s="168" t="str">
        <f t="shared" ca="1" si="541"/>
        <v>-</v>
      </c>
      <c r="HP180" s="168" t="str">
        <f t="shared" ca="1" si="541"/>
        <v>-</v>
      </c>
      <c r="HQ180" s="168" t="str">
        <f t="shared" ca="1" si="541"/>
        <v>-</v>
      </c>
      <c r="HR180" s="168" t="str">
        <f t="shared" ca="1" si="541"/>
        <v>-</v>
      </c>
      <c r="HS180" s="168" t="str">
        <f t="shared" ca="1" si="541"/>
        <v>-</v>
      </c>
      <c r="HT180" s="168" t="str">
        <f t="shared" ca="1" si="541"/>
        <v>-</v>
      </c>
      <c r="HU180" s="168" t="str">
        <f t="shared" ca="1" si="541"/>
        <v>-</v>
      </c>
      <c r="HV180" s="168" t="str">
        <f t="shared" ca="1" si="541"/>
        <v>-</v>
      </c>
      <c r="HW180" s="168" t="str">
        <f t="shared" ca="1" si="541"/>
        <v>-</v>
      </c>
      <c r="HX180" s="168" t="str">
        <f t="shared" ca="1" si="541"/>
        <v>-</v>
      </c>
      <c r="HY180" s="168" t="str">
        <f t="shared" ca="1" si="541"/>
        <v>-</v>
      </c>
      <c r="HZ180" s="168" t="str">
        <f t="shared" ca="1" si="541"/>
        <v>-</v>
      </c>
      <c r="IA180" s="168" t="str">
        <f t="shared" ca="1" si="541"/>
        <v>-</v>
      </c>
      <c r="IB180" s="168" t="str">
        <f t="shared" ca="1" si="541"/>
        <v>-</v>
      </c>
      <c r="IC180" s="168" t="str">
        <f t="shared" ca="1" si="541"/>
        <v>-</v>
      </c>
      <c r="ID180" s="168" t="str">
        <f t="shared" ca="1" si="541"/>
        <v>-</v>
      </c>
      <c r="IE180" s="168" t="str">
        <f t="shared" ca="1" si="541"/>
        <v>-</v>
      </c>
      <c r="IF180" s="168" t="str">
        <f t="shared" ca="1" si="541"/>
        <v>-</v>
      </c>
      <c r="IG180" s="168" t="str">
        <f t="shared" ca="1" si="541"/>
        <v>-</v>
      </c>
      <c r="IH180" s="168" t="str">
        <f t="shared" ca="1" si="541"/>
        <v>-</v>
      </c>
      <c r="II180" s="168" t="str">
        <f t="shared" ca="1" si="541"/>
        <v>-</v>
      </c>
      <c r="IJ180" s="168" t="str">
        <f t="shared" ca="1" si="541"/>
        <v>-</v>
      </c>
      <c r="IK180" s="168" t="str">
        <f t="shared" ca="1" si="541"/>
        <v>-</v>
      </c>
      <c r="IL180" s="168" t="str">
        <f t="shared" ca="1" si="541"/>
        <v>-</v>
      </c>
      <c r="IM180" s="168" t="str">
        <f t="shared" ca="1" si="541"/>
        <v>-</v>
      </c>
      <c r="IN180" s="168" t="str">
        <f t="shared" ca="1" si="541"/>
        <v>-</v>
      </c>
      <c r="IO180" s="168" t="str">
        <f t="shared" ca="1" si="541"/>
        <v>-</v>
      </c>
      <c r="IP180" s="168" t="str">
        <f t="shared" ca="1" si="491"/>
        <v>-</v>
      </c>
      <c r="IQ180" s="168" t="str">
        <f t="shared" ca="1" si="491"/>
        <v>-</v>
      </c>
      <c r="IR180" s="168" t="str">
        <f t="shared" ca="1" si="491"/>
        <v>-</v>
      </c>
      <c r="IS180" s="168" t="str">
        <f t="shared" ca="1" si="491"/>
        <v>-</v>
      </c>
      <c r="IT180" s="168" t="str">
        <f t="shared" ca="1" si="491"/>
        <v>-</v>
      </c>
      <c r="IU180" s="168" t="str">
        <f t="shared" ca="1" si="491"/>
        <v>-</v>
      </c>
      <c r="IV180" s="168" t="str">
        <f t="shared" ca="1" si="491"/>
        <v>-</v>
      </c>
      <c r="IW180" s="168" t="str">
        <f t="shared" ca="1" si="491"/>
        <v>-</v>
      </c>
      <c r="IX180" s="168" t="str">
        <f t="shared" ca="1" si="491"/>
        <v>-</v>
      </c>
      <c r="IY180" s="168" t="str">
        <f t="shared" ca="1" si="491"/>
        <v>-</v>
      </c>
      <c r="IZ180" s="10"/>
      <c r="JA180" s="166">
        <f t="shared" ca="1" si="492"/>
        <v>4.4999999999999998E-2</v>
      </c>
      <c r="JB180" s="166">
        <f t="shared" ca="1" si="493"/>
        <v>4.4999999999999998E-2</v>
      </c>
      <c r="JC180" s="168">
        <f t="shared" ca="1" si="533"/>
        <v>1</v>
      </c>
      <c r="JD180" s="168">
        <f t="shared" ca="1" si="533"/>
        <v>0</v>
      </c>
      <c r="JE180" s="168">
        <f t="shared" ca="1" si="533"/>
        <v>1</v>
      </c>
      <c r="JF180" s="168">
        <f t="shared" ca="1" si="533"/>
        <v>1</v>
      </c>
      <c r="JG180" s="168">
        <f t="shared" ca="1" si="533"/>
        <v>0</v>
      </c>
      <c r="JH180" s="168">
        <f t="shared" ca="1" si="533"/>
        <v>70</v>
      </c>
      <c r="JI180" s="168">
        <f t="shared" ca="1" si="533"/>
        <v>50</v>
      </c>
      <c r="JJ180" s="168">
        <f t="shared" ca="1" si="533"/>
        <v>70</v>
      </c>
      <c r="JK180" s="168">
        <f t="shared" ca="1" si="533"/>
        <v>50</v>
      </c>
      <c r="JL180" s="166">
        <f t="shared" ca="1" si="495"/>
        <v>1</v>
      </c>
      <c r="JM180" s="166">
        <f t="shared" ca="1" si="496"/>
        <v>1</v>
      </c>
      <c r="JN180" s="166">
        <f t="shared" ca="1" si="497"/>
        <v>1</v>
      </c>
      <c r="JO180" s="166">
        <f t="shared" ca="1" si="498"/>
        <v>1</v>
      </c>
      <c r="JP180" s="166">
        <f t="shared" ca="1" si="498"/>
        <v>1</v>
      </c>
      <c r="JQ180" s="168">
        <f t="shared" ca="1" si="533"/>
        <v>1</v>
      </c>
      <c r="JR180" s="10"/>
      <c r="JS180" s="168">
        <f t="shared" ca="1" si="533"/>
        <v>1</v>
      </c>
      <c r="JT180" s="166">
        <f t="shared" ca="1" si="499"/>
        <v>1</v>
      </c>
      <c r="JU180" s="168">
        <f t="shared" ca="1" si="533"/>
        <v>1</v>
      </c>
      <c r="JV180" s="168">
        <f t="shared" ca="1" si="533"/>
        <v>1</v>
      </c>
      <c r="JW180" s="168">
        <f t="shared" ca="1" si="533"/>
        <v>1</v>
      </c>
      <c r="JX180" s="168">
        <f t="shared" ca="1" si="533"/>
        <v>1</v>
      </c>
      <c r="JY180" s="168">
        <f t="shared" ca="1" si="533"/>
        <v>1</v>
      </c>
      <c r="JZ180" s="168">
        <f t="shared" ca="1" si="533"/>
        <v>1</v>
      </c>
      <c r="KA180" s="166">
        <f t="shared" ca="1" si="500"/>
        <v>1</v>
      </c>
      <c r="KB180" s="166">
        <f t="shared" ca="1" si="501"/>
        <v>1</v>
      </c>
      <c r="KC180" s="166">
        <f t="shared" ca="1" si="502"/>
        <v>1</v>
      </c>
      <c r="KD180" s="166" t="str">
        <f t="shared" ca="1" si="503"/>
        <v>-</v>
      </c>
      <c r="KE180" s="166" t="str">
        <f t="shared" ca="1" si="504"/>
        <v>-</v>
      </c>
      <c r="KF180" s="166" t="str">
        <f t="shared" ca="1" si="505"/>
        <v>-</v>
      </c>
      <c r="KG180" s="166" t="b">
        <f t="shared" ca="1" si="506"/>
        <v>0</v>
      </c>
      <c r="KH180" s="168">
        <f t="shared" ca="1" si="533"/>
        <v>0</v>
      </c>
      <c r="KI180" s="27">
        <v>0</v>
      </c>
    </row>
    <row r="181" spans="1:295" s="148" customFormat="1" outlineLevel="1">
      <c r="A181" s="126">
        <f t="shared" si="13"/>
        <v>176</v>
      </c>
      <c r="B181" s="126">
        <f t="shared" si="544"/>
        <v>13</v>
      </c>
      <c r="C181" s="148">
        <v>1000</v>
      </c>
      <c r="D181" s="148" t="s">
        <v>884</v>
      </c>
      <c r="E181" s="148" t="b">
        <v>0</v>
      </c>
      <c r="F181" s="148" t="b">
        <v>0</v>
      </c>
      <c r="G181" s="148" t="b">
        <f t="shared" si="507"/>
        <v>0</v>
      </c>
      <c r="H181" s="144">
        <f t="shared" ca="1" si="542"/>
        <v>3</v>
      </c>
      <c r="I181" s="144">
        <f t="shared" ca="1" si="542"/>
        <v>1</v>
      </c>
      <c r="J181" s="144">
        <f t="shared" ca="1" si="542"/>
        <v>1</v>
      </c>
      <c r="K181" s="144">
        <f t="shared" ca="1" si="542"/>
        <v>1</v>
      </c>
      <c r="L181" s="144">
        <f t="shared" ca="1" si="542"/>
        <v>1</v>
      </c>
      <c r="M181" s="144">
        <f t="shared" ca="1" si="542"/>
        <v>1</v>
      </c>
      <c r="N181" s="144">
        <f t="shared" ca="1" si="542"/>
        <v>1</v>
      </c>
      <c r="O181" s="144">
        <f t="shared" ca="1" si="542"/>
        <v>1</v>
      </c>
      <c r="P181" s="144">
        <f t="shared" ca="1" si="542"/>
        <v>1</v>
      </c>
      <c r="Q181" s="144">
        <f t="shared" ca="1" si="542"/>
        <v>1</v>
      </c>
      <c r="R181" s="144">
        <f t="shared" ca="1" si="542"/>
        <v>2</v>
      </c>
      <c r="S181" s="144">
        <f t="shared" ca="1" si="542"/>
        <v>1</v>
      </c>
      <c r="T181" s="144">
        <f t="shared" ca="1" si="542"/>
        <v>1</v>
      </c>
      <c r="U181" s="144">
        <f t="shared" ca="1" si="542"/>
        <v>1</v>
      </c>
      <c r="V181" s="144">
        <f t="shared" ca="1" si="542"/>
        <v>1</v>
      </c>
      <c r="W181" s="144">
        <f t="shared" ca="1" si="542"/>
        <v>1</v>
      </c>
      <c r="X181" s="144">
        <f t="shared" ca="1" si="542"/>
        <v>1</v>
      </c>
      <c r="Y181" s="144">
        <f t="shared" ca="1" si="542"/>
        <v>1</v>
      </c>
      <c r="AA181" s="162" t="str" cm="1">
        <f t="array" aca="1" ref="AA181" ca="1">TEXT(LEFT(OFFSET(AA181,-1,0),5)+1,"00000")&amp;MID(OFFSET(AA181,-1,0),6,FIND(" ",OFFSET(AA181,-1,0),7)-5)
&amp;FM181
&amp;INDEX(DataMaster!$B$10:$B$12,$I181)         &amp;IF($J181=1,""," Risk"&amp;INDEX(i.risk_aversion,$J181,1))    &amp;IF($K181=1,""," REV"&amp; INDEX(DataMaster!$B$54:$B$58,$K181))              &amp; IF($L181=1,""," Minroe"&amp;INDEX(minroe,$L181))              &amp;  IF($M181=1,""," Overdraw"&amp;INDEX(overdraw,$M181))
&amp; IF($N181=1,""," Mach"&amp;INDEX(i.mach_option,$N181))
&amp; IF($O181=1,""," Interest"&amp;INDEX(i.interest_rate,$O181))            &amp; IF($P181=1,""," Opp cost"&amp;INDEX(i.opp_cost_capital,$P181))           &amp; IF($Q181=1,""," Casual_ub"&amp;INDEX(i.casual_ub,$Q181))           &amp; IF($R181=1,""," Cropgraze"&amp;INDEX(i.cropgraze_inc,$R181))
&amp; IF($S181=1,""," Yield"&amp;INDEX(i.all_rot_yield,$S181))          &amp; IF($T181=1,""," Pasture"&amp;INDEX(i.pasture_prod,$T181))          &amp; IF($U181=1,""," Scan"&amp;INDEX(i.scan,$U181))
&amp; IF($JL181=1,""," WP"&amp;TEXT($JL181*100,"000p"))                &amp; IF($JM181=1,""," MP"&amp;TEXT($JM181*100,"000p"))                      &amp; IF($JN181=1,""," GP"&amp;TEXT($JN181*100,"000p"))          &amp; IF($JO181=1,""," Can"&amp;TEXT($JO181*100,"000p"))
&amp; " (F"&amp;3+IFERROR(1*$CH181,0)+IFERROR(1*$CI181,0)&amp;3-IFERROR(1*NOT($CK181),0)&amp;"N"&amp;$CP181&amp;$CQ181&amp;")"</f>
        <v>00004 Presentation_SR_high_crop36SE 20SE CropgrazeFALSE (F33N11)</v>
      </c>
      <c r="AB181" s="10" t="str">
        <f ca="1">IF(COUNTIF(AA$5:AA181,AA181)=1,"-","Dup")</f>
        <v>-</v>
      </c>
      <c r="AC181" s="10"/>
      <c r="AD181" s="168" t="str">
        <f t="shared" ca="1" si="472"/>
        <v>-</v>
      </c>
      <c r="AE181" s="167" t="b">
        <v>1</v>
      </c>
      <c r="AF181" s="167" t="b">
        <v>1</v>
      </c>
      <c r="AG181" s="168" t="str">
        <f t="shared" ca="1" si="472"/>
        <v>-</v>
      </c>
      <c r="AH181" s="168" t="str">
        <f t="shared" ca="1" si="472"/>
        <v>-</v>
      </c>
      <c r="AI181" s="168" t="b">
        <f t="shared" ca="1" si="472"/>
        <v>1</v>
      </c>
      <c r="AJ181" s="10"/>
      <c r="AK181" s="166" t="b">
        <f t="shared" ca="1" si="473"/>
        <v>1</v>
      </c>
      <c r="AL181" s="166" t="str">
        <f t="shared" ca="1" si="473"/>
        <v>-</v>
      </c>
      <c r="AM181" s="166" t="str">
        <f t="shared" ca="1" si="473"/>
        <v>-</v>
      </c>
      <c r="AN181" s="166" t="str">
        <f t="shared" ca="1" si="473"/>
        <v>-</v>
      </c>
      <c r="AO181" s="166" t="b">
        <f t="shared" ca="1" si="473"/>
        <v>0</v>
      </c>
      <c r="AP181" s="166" t="b">
        <f t="shared" ca="1" si="473"/>
        <v>0</v>
      </c>
      <c r="AQ181" s="166">
        <f t="shared" ca="1" si="474"/>
        <v>0</v>
      </c>
      <c r="AR181" s="166" t="b">
        <f t="shared" ca="1" si="475"/>
        <v>0</v>
      </c>
      <c r="AS181" s="166" t="b">
        <f t="shared" ca="1" si="475"/>
        <v>0</v>
      </c>
      <c r="AT181" s="166" t="str">
        <f t="shared" ca="1" si="475"/>
        <v>-</v>
      </c>
      <c r="AU181" s="166" t="str">
        <f t="shared" ca="1" si="475"/>
        <v>-</v>
      </c>
      <c r="AV181" s="166" t="str">
        <f t="shared" ca="1" si="475"/>
        <v>-</v>
      </c>
      <c r="AW181" s="10"/>
      <c r="AX181" s="166" t="b">
        <f t="shared" ca="1" si="476"/>
        <v>1</v>
      </c>
      <c r="AY181" s="168" t="b">
        <f t="shared" ca="1" si="477"/>
        <v>1</v>
      </c>
      <c r="AZ181" s="168" t="b">
        <f t="shared" ca="1" si="477"/>
        <v>1</v>
      </c>
      <c r="BA181" s="167">
        <f t="shared" ca="1" si="478"/>
        <v>3108</v>
      </c>
      <c r="BB181" s="168" t="str">
        <f t="shared" ca="1" si="525"/>
        <v>-</v>
      </c>
      <c r="BC181" s="168" t="str">
        <f t="shared" ca="1" si="525"/>
        <v>-</v>
      </c>
      <c r="BD181" s="168" t="str">
        <f t="shared" ca="1" si="525"/>
        <v>-</v>
      </c>
      <c r="BE181" s="168" t="str">
        <f t="shared" ca="1" si="525"/>
        <v>-</v>
      </c>
      <c r="BF181" s="168" t="str">
        <f t="shared" ca="1" si="525"/>
        <v>-</v>
      </c>
      <c r="BG181" s="168">
        <f t="shared" ca="1" si="525"/>
        <v>1</v>
      </c>
      <c r="BH181" s="168">
        <f t="shared" ca="1" si="525"/>
        <v>1</v>
      </c>
      <c r="BI181" s="168" t="str">
        <f t="shared" ca="1" si="525"/>
        <v>-</v>
      </c>
      <c r="BJ181" s="168" t="str">
        <f t="shared" ca="1" si="525"/>
        <v>-</v>
      </c>
      <c r="BK181" s="10"/>
      <c r="BL181" s="168" t="str">
        <f t="shared" ca="1" si="525"/>
        <v>-</v>
      </c>
      <c r="BM181" s="168" t="str">
        <f t="shared" ca="1" si="525"/>
        <v>-</v>
      </c>
      <c r="BN181" s="168" t="str">
        <f t="shared" ca="1" si="525"/>
        <v>-</v>
      </c>
      <c r="BO181" s="168" t="str">
        <f t="shared" ca="1" si="525"/>
        <v>-</v>
      </c>
      <c r="BP181" s="168" t="str">
        <f t="shared" ca="1" si="525"/>
        <v>-</v>
      </c>
      <c r="BQ181" s="168" t="str">
        <f t="shared" ca="1" si="525"/>
        <v>-</v>
      </c>
      <c r="BR181" s="168" t="str">
        <f t="shared" ca="1" si="525"/>
        <v>-</v>
      </c>
      <c r="BS181" s="168" t="str">
        <f t="shared" ca="1" si="525"/>
        <v>-</v>
      </c>
      <c r="BT181" s="168" t="str">
        <f t="shared" ca="1" si="525"/>
        <v>-</v>
      </c>
      <c r="BU181" s="168" t="str">
        <f t="shared" ca="1" si="525"/>
        <v>-</v>
      </c>
      <c r="BV181" s="168" t="str">
        <f t="shared" ca="1" si="525"/>
        <v>-</v>
      </c>
      <c r="BW181" s="166" t="str" cm="1">
        <f t="array" aca="1" ref="BW181" ca="1">INDEX(i.rev,$K181,BW$15)</f>
        <v>-</v>
      </c>
      <c r="BX181" s="166" t="str" cm="1">
        <f t="array" aca="1" ref="BX181" ca="1">INDEX(i.rev,$K181,BX$15)</f>
        <v>-</v>
      </c>
      <c r="BY181" s="166" t="str" cm="1">
        <f t="array" aca="1" ref="BY181" ca="1">INDEX(i.rev,$K181,BY$15)</f>
        <v>-</v>
      </c>
      <c r="BZ181" s="166" t="str" cm="1">
        <f t="array" aca="1" ref="BZ181" ca="1">INDEX(i.rev,$K181,BZ$15)</f>
        <v>-</v>
      </c>
      <c r="CA181" s="166" t="str" cm="1">
        <f t="array" aca="1" ref="CA181" ca="1">INDEX(i.rev,$K181,CA$15)</f>
        <v>-</v>
      </c>
      <c r="CB181" s="166" t="str" cm="1">
        <f t="array" aca="1" ref="CB181" ca="1">INDEX(i.rev,$K181,CB$15)</f>
        <v>-</v>
      </c>
      <c r="CC181" s="166" t="str" cm="1">
        <f t="array" aca="1" ref="CC181" ca="1">INDEX(i.rev,$K181,CC$15)</f>
        <v>-</v>
      </c>
      <c r="CD181" s="166" t="str" cm="1">
        <f t="array" aca="1" ref="CD181" ca="1">INDEX(i.rev,$K181,CD$15)</f>
        <v>-</v>
      </c>
      <c r="CE181" s="166" t="str" cm="1">
        <f t="array" aca="1" ref="CE181" ca="1">INDEX(i.rev,$K181,CE$15)</f>
        <v>-</v>
      </c>
      <c r="CF181" s="166" t="str" cm="1">
        <f t="array" aca="1" ref="CF181" ca="1">INDEX(i.rev,$K181,CF$15)</f>
        <v>-</v>
      </c>
      <c r="CG181" s="10"/>
      <c r="CH181" s="168" t="str">
        <f t="shared" ca="1" si="529"/>
        <v>-</v>
      </c>
      <c r="CI181" s="168" t="str">
        <f t="shared" ca="1" si="529"/>
        <v>-</v>
      </c>
      <c r="CJ181" s="168" t="str">
        <f t="shared" ca="1" si="529"/>
        <v>-</v>
      </c>
      <c r="CK181" s="168" t="str">
        <f t="shared" ca="1" si="529"/>
        <v>-</v>
      </c>
      <c r="CL181" s="168" t="str">
        <f t="shared" ca="1" si="529"/>
        <v>-</v>
      </c>
      <c r="CM181" s="168" t="str">
        <f t="shared" ca="1" si="529"/>
        <v>-</v>
      </c>
      <c r="CN181" s="168" t="str">
        <f t="shared" ca="1" si="529"/>
        <v>-</v>
      </c>
      <c r="CO181" s="168" t="str">
        <f t="shared" ca="1" si="529"/>
        <v>-</v>
      </c>
      <c r="CP181" s="168">
        <f t="shared" ca="1" si="529"/>
        <v>1</v>
      </c>
      <c r="CQ181" s="168">
        <f t="shared" ca="1" si="529"/>
        <v>1</v>
      </c>
      <c r="CR181" s="168">
        <f t="shared" ca="1" si="529"/>
        <v>0</v>
      </c>
      <c r="CS181" s="168" t="str">
        <f t="shared" ca="1" si="529"/>
        <v>-</v>
      </c>
      <c r="CT181" s="168" t="str">
        <f t="shared" ca="1" si="529"/>
        <v>-</v>
      </c>
      <c r="CU181" s="168" t="str">
        <f t="shared" ca="1" si="529"/>
        <v>-</v>
      </c>
      <c r="CV181" s="168" t="str">
        <f t="shared" ca="1" si="529"/>
        <v>-</v>
      </c>
      <c r="CW181" s="168" t="str">
        <f t="shared" ca="1" si="529"/>
        <v>-</v>
      </c>
      <c r="CX181" s="168" t="str">
        <f t="shared" ca="1" si="530"/>
        <v>-</v>
      </c>
      <c r="CY181" s="168" t="str">
        <f t="shared" ca="1" si="530"/>
        <v>-</v>
      </c>
      <c r="CZ181" s="168">
        <f t="shared" ca="1" si="530"/>
        <v>0</v>
      </c>
      <c r="DA181" s="168" t="str">
        <f t="shared" ca="1" si="530"/>
        <v>-</v>
      </c>
      <c r="DB181" s="168" t="str">
        <f t="shared" ca="1" si="530"/>
        <v>-</v>
      </c>
      <c r="DC181" s="168" t="str">
        <f t="shared" ca="1" si="530"/>
        <v>-</v>
      </c>
      <c r="DD181" s="168" t="str">
        <f t="shared" ca="1" si="530"/>
        <v>-</v>
      </c>
      <c r="DE181" s="168" t="str">
        <f t="shared" ca="1" si="530"/>
        <v>-</v>
      </c>
      <c r="DF181" s="168">
        <f t="shared" ca="1" si="530"/>
        <v>0</v>
      </c>
      <c r="DG181" s="168">
        <f t="shared" ca="1" si="530"/>
        <v>0</v>
      </c>
      <c r="DH181" s="168">
        <f t="shared" ca="1" si="530"/>
        <v>0</v>
      </c>
      <c r="DI181" s="168">
        <f t="shared" ca="1" si="530"/>
        <v>0</v>
      </c>
      <c r="DJ181" s="168">
        <f t="shared" ca="1" si="530"/>
        <v>0</v>
      </c>
      <c r="DK181" s="168">
        <f t="shared" ca="1" si="530"/>
        <v>0</v>
      </c>
      <c r="DL181" s="168">
        <f t="shared" ca="1" si="530"/>
        <v>0</v>
      </c>
      <c r="DM181" s="168" t="str">
        <f t="shared" ca="1" si="530"/>
        <v>-</v>
      </c>
      <c r="DN181" s="168" t="str">
        <f t="shared" ca="1" si="526"/>
        <v>-</v>
      </c>
      <c r="DO181" s="168" t="str">
        <f t="shared" ca="1" si="526"/>
        <v>-</v>
      </c>
      <c r="DP181" s="168" t="str">
        <f t="shared" ca="1" si="526"/>
        <v>-</v>
      </c>
      <c r="DQ181" s="168" t="str">
        <f t="shared" ca="1" si="526"/>
        <v>-</v>
      </c>
      <c r="DR181" s="168" t="str">
        <f t="shared" ca="1" si="526"/>
        <v>-</v>
      </c>
      <c r="DS181" s="168" t="str">
        <f t="shared" ca="1" si="526"/>
        <v>-</v>
      </c>
      <c r="DT181" s="168" t="str">
        <f t="shared" ca="1" si="526"/>
        <v>-</v>
      </c>
      <c r="DU181" s="168" t="str">
        <f t="shared" ca="1" si="526"/>
        <v>-</v>
      </c>
      <c r="DV181" s="168" t="str">
        <f t="shared" ca="1" si="526"/>
        <v>-</v>
      </c>
      <c r="DW181" s="168" t="str">
        <f t="shared" ca="1" si="527"/>
        <v>-</v>
      </c>
      <c r="DX181" s="10"/>
      <c r="DY181" s="168">
        <f t="shared" ca="1" si="527"/>
        <v>1</v>
      </c>
      <c r="DZ181" s="168" t="str">
        <f t="shared" ca="1" si="527"/>
        <v>-</v>
      </c>
      <c r="EA181" s="168" t="str">
        <f t="shared" ca="1" si="527"/>
        <v>-</v>
      </c>
      <c r="EB181" s="168" t="str">
        <f t="shared" ca="1" si="527"/>
        <v>-</v>
      </c>
      <c r="EC181" s="168" t="str">
        <f t="shared" ca="1" si="481"/>
        <v>-</v>
      </c>
      <c r="ED181" s="168" t="b">
        <f t="shared" ca="1" si="481"/>
        <v>0</v>
      </c>
      <c r="EE181" s="168" t="str">
        <f t="shared" ca="1" si="481"/>
        <v>-</v>
      </c>
      <c r="EF181" s="168">
        <f t="shared" ca="1" si="481"/>
        <v>0</v>
      </c>
      <c r="EG181" s="168" t="str">
        <f t="shared" ca="1" si="481"/>
        <v>-</v>
      </c>
      <c r="EH181" s="166" cm="1">
        <f t="array" aca="1" ref="EH181" ca="1">INDEX(i.rev,$K181,EH$15)</f>
        <v>1</v>
      </c>
      <c r="EI181" s="168">
        <f t="shared" ca="1" si="535"/>
        <v>0</v>
      </c>
      <c r="EJ181" s="168">
        <f t="shared" ca="1" si="535"/>
        <v>1</v>
      </c>
      <c r="EK181" s="168">
        <f t="shared" ca="1" si="535"/>
        <v>0</v>
      </c>
      <c r="EL181" s="168">
        <f t="shared" ca="1" si="535"/>
        <v>1</v>
      </c>
      <c r="EM181" s="168">
        <f t="shared" ca="1" si="535"/>
        <v>1</v>
      </c>
      <c r="EN181" s="168">
        <f t="shared" ca="1" si="535"/>
        <v>1</v>
      </c>
      <c r="EO181" s="168">
        <f t="shared" ca="1" si="535"/>
        <v>0</v>
      </c>
      <c r="EP181" s="168">
        <f t="shared" ca="1" si="535"/>
        <v>0</v>
      </c>
      <c r="EQ181" s="168">
        <f t="shared" ca="1" si="535"/>
        <v>0</v>
      </c>
      <c r="ER181" s="168">
        <f t="shared" ca="1" si="535"/>
        <v>0</v>
      </c>
      <c r="ES181" s="168">
        <f t="shared" ca="1" si="535"/>
        <v>0</v>
      </c>
      <c r="ET181" s="168">
        <f t="shared" ca="1" si="535"/>
        <v>0</v>
      </c>
      <c r="EU181" s="168">
        <f t="shared" ca="1" si="535"/>
        <v>0</v>
      </c>
      <c r="EV181" s="168">
        <f t="shared" ca="1" si="535"/>
        <v>0</v>
      </c>
      <c r="EW181" s="168">
        <f t="shared" ca="1" si="535"/>
        <v>0</v>
      </c>
      <c r="EX181" s="168">
        <f t="shared" ca="1" si="535"/>
        <v>0</v>
      </c>
      <c r="EY181" s="166" cm="1">
        <f t="array" aca="1" ref="EY181" ca="1">INDEX(i.rev,$K181,EY$15)</f>
        <v>0</v>
      </c>
      <c r="EZ181" s="168">
        <f t="shared" ca="1" si="483"/>
        <v>0</v>
      </c>
      <c r="FA181" s="166" cm="1">
        <f t="array" aca="1" ref="FA181" ca="1">INDEX(i.rev,$K181,FA$15)</f>
        <v>1</v>
      </c>
      <c r="FB181" s="168">
        <f t="shared" ca="1" si="523"/>
        <v>0</v>
      </c>
      <c r="FC181" s="168">
        <f t="shared" ca="1" si="523"/>
        <v>0</v>
      </c>
      <c r="FD181" s="168">
        <f t="shared" ca="1" si="523"/>
        <v>0</v>
      </c>
      <c r="FE181" s="168">
        <f t="shared" ca="1" si="523"/>
        <v>0</v>
      </c>
      <c r="FF181" s="168">
        <f t="shared" ca="1" si="523"/>
        <v>0</v>
      </c>
      <c r="FG181" s="168">
        <f t="shared" ca="1" si="523"/>
        <v>0</v>
      </c>
      <c r="FH181" s="168">
        <f t="shared" ca="1" si="523"/>
        <v>0</v>
      </c>
      <c r="FI181" s="10">
        <v>0.25</v>
      </c>
      <c r="FJ181" s="166" t="b">
        <f t="shared" si="539"/>
        <v>1</v>
      </c>
      <c r="FK181" s="192">
        <f t="shared" si="540"/>
        <v>532.5</v>
      </c>
      <c r="FL181" s="166" t="b">
        <f t="shared" si="518"/>
        <v>1</v>
      </c>
      <c r="FM181" s="192">
        <f t="shared" si="543"/>
        <v>20</v>
      </c>
      <c r="FN181" s="192">
        <f t="shared" si="543"/>
        <v>40</v>
      </c>
      <c r="FO181" s="166" t="b">
        <f t="shared" ca="1" si="486"/>
        <v>0</v>
      </c>
      <c r="FP181" s="166" t="b">
        <f t="shared" ca="1" si="486"/>
        <v>0</v>
      </c>
      <c r="FQ181" s="166" t="b">
        <f t="shared" ca="1" si="486"/>
        <v>1</v>
      </c>
      <c r="FR181" s="168">
        <f t="shared" ca="1" si="523"/>
        <v>0</v>
      </c>
      <c r="FS181" s="166">
        <f t="shared" ca="1" si="487"/>
        <v>1</v>
      </c>
      <c r="FT181" s="166">
        <f t="shared" ca="1" si="487"/>
        <v>1</v>
      </c>
      <c r="FU181" s="168" t="str">
        <f t="shared" ca="1" si="523"/>
        <v>-</v>
      </c>
      <c r="FV181" s="168" t="str">
        <f t="shared" ca="1" si="523"/>
        <v>-</v>
      </c>
      <c r="FW181" s="168" t="str">
        <f t="shared" ca="1" si="523"/>
        <v>-</v>
      </c>
      <c r="FX181" s="168" t="str">
        <f t="shared" ca="1" si="523"/>
        <v>-</v>
      </c>
      <c r="FY181" s="168" t="str">
        <f t="shared" ca="1" si="523"/>
        <v>-</v>
      </c>
      <c r="FZ181" s="168" t="str">
        <f t="shared" ca="1" si="523"/>
        <v>-</v>
      </c>
      <c r="GA181" s="168" t="str">
        <f t="shared" ca="1" si="523"/>
        <v>-</v>
      </c>
      <c r="GB181" s="168" t="str">
        <f t="shared" ca="1" si="523"/>
        <v>-</v>
      </c>
      <c r="GC181" s="168" t="str">
        <f t="shared" ca="1" si="523"/>
        <v>-</v>
      </c>
      <c r="GD181" s="168" t="b">
        <f t="shared" ca="1" si="523"/>
        <v>1</v>
      </c>
      <c r="GE181" s="168" t="str">
        <f t="shared" ca="1" si="523"/>
        <v>-</v>
      </c>
      <c r="GF181" s="168" t="str">
        <f t="shared" ca="1" si="523"/>
        <v>-</v>
      </c>
      <c r="GG181" s="168" t="str">
        <f t="shared" ca="1" si="523"/>
        <v>-</v>
      </c>
      <c r="GH181" s="168" t="str">
        <f t="shared" ca="1" si="488"/>
        <v>-</v>
      </c>
      <c r="GI181" s="168" t="str">
        <f t="shared" ca="1" si="488"/>
        <v>-</v>
      </c>
      <c r="GJ181" s="168" t="str">
        <f t="shared" ca="1" si="488"/>
        <v>-</v>
      </c>
      <c r="GK181" s="168" t="str">
        <f t="shared" ca="1" si="488"/>
        <v>-</v>
      </c>
      <c r="GL181" s="168" t="str">
        <f t="shared" ca="1" si="488"/>
        <v>-</v>
      </c>
      <c r="GM181" s="168" t="str">
        <f t="shared" ca="1" si="488"/>
        <v>-</v>
      </c>
      <c r="GN181" s="168" t="str">
        <f t="shared" ca="1" si="488"/>
        <v>-</v>
      </c>
      <c r="GO181" s="168" t="str">
        <f t="shared" ca="1" si="488"/>
        <v>-</v>
      </c>
      <c r="GP181" s="168" t="str">
        <f t="shared" ca="1" si="488"/>
        <v>-</v>
      </c>
      <c r="GQ181" s="168" t="str">
        <f t="shared" ca="1" si="488"/>
        <v>-</v>
      </c>
      <c r="GR181" s="168" t="str">
        <f t="shared" ca="1" si="488"/>
        <v>-</v>
      </c>
      <c r="GS181" s="168">
        <f t="shared" ca="1" si="488"/>
        <v>500</v>
      </c>
      <c r="GT181" s="168">
        <f t="shared" ca="1" si="488"/>
        <v>500</v>
      </c>
      <c r="GU181" s="168" t="str">
        <f t="shared" ca="1" si="488"/>
        <v>-</v>
      </c>
      <c r="GV181" s="168" t="str">
        <f t="shared" ca="1" si="488"/>
        <v>-</v>
      </c>
      <c r="GW181" s="168" t="str">
        <f t="shared" ca="1" si="488"/>
        <v>-</v>
      </c>
      <c r="GX181" s="168" t="str">
        <f t="shared" ca="1" si="537"/>
        <v>-</v>
      </c>
      <c r="GY181" s="168" t="str">
        <f t="shared" ca="1" si="537"/>
        <v>-</v>
      </c>
      <c r="GZ181" s="168" t="str">
        <f t="shared" ca="1" si="541"/>
        <v>-</v>
      </c>
      <c r="HA181" s="168" t="str">
        <f t="shared" ca="1" si="541"/>
        <v>-</v>
      </c>
      <c r="HB181" s="168" t="str">
        <f t="shared" ca="1" si="541"/>
        <v>-</v>
      </c>
      <c r="HC181" s="168" t="str">
        <f t="shared" ca="1" si="541"/>
        <v>-</v>
      </c>
      <c r="HD181" s="168" t="str">
        <f t="shared" ca="1" si="541"/>
        <v>-</v>
      </c>
      <c r="HE181" s="168" t="str">
        <f t="shared" ca="1" si="541"/>
        <v>-</v>
      </c>
      <c r="HF181" s="168" t="str">
        <f t="shared" ca="1" si="541"/>
        <v>-</v>
      </c>
      <c r="HG181" s="168" t="str">
        <f t="shared" ca="1" si="541"/>
        <v>-</v>
      </c>
      <c r="HH181" s="168" t="str">
        <f t="shared" ca="1" si="541"/>
        <v>-</v>
      </c>
      <c r="HI181" s="168" t="str">
        <f t="shared" ca="1" si="541"/>
        <v>-</v>
      </c>
      <c r="HJ181" s="168" t="str">
        <f t="shared" ca="1" si="541"/>
        <v>-</v>
      </c>
      <c r="HK181" s="168" t="str">
        <f t="shared" ca="1" si="541"/>
        <v>-</v>
      </c>
      <c r="HL181" s="168" t="str">
        <f t="shared" ca="1" si="541"/>
        <v>-</v>
      </c>
      <c r="HM181" s="168" t="str">
        <f t="shared" ca="1" si="541"/>
        <v>-</v>
      </c>
      <c r="HN181" s="168" t="str">
        <f t="shared" ca="1" si="541"/>
        <v>-</v>
      </c>
      <c r="HO181" s="168" t="str">
        <f t="shared" ca="1" si="541"/>
        <v>-</v>
      </c>
      <c r="HP181" s="168" t="str">
        <f t="shared" ca="1" si="541"/>
        <v>-</v>
      </c>
      <c r="HQ181" s="168" t="str">
        <f t="shared" ca="1" si="541"/>
        <v>-</v>
      </c>
      <c r="HR181" s="168" t="str">
        <f t="shared" ca="1" si="541"/>
        <v>-</v>
      </c>
      <c r="HS181" s="168" t="str">
        <f t="shared" ca="1" si="541"/>
        <v>-</v>
      </c>
      <c r="HT181" s="168" t="str">
        <f t="shared" ca="1" si="541"/>
        <v>-</v>
      </c>
      <c r="HU181" s="168" t="str">
        <f t="shared" ca="1" si="541"/>
        <v>-</v>
      </c>
      <c r="HV181" s="168" t="str">
        <f t="shared" ca="1" si="541"/>
        <v>-</v>
      </c>
      <c r="HW181" s="168" t="str">
        <f t="shared" ca="1" si="541"/>
        <v>-</v>
      </c>
      <c r="HX181" s="168" t="str">
        <f t="shared" ca="1" si="541"/>
        <v>-</v>
      </c>
      <c r="HY181" s="168" t="str">
        <f t="shared" ca="1" si="541"/>
        <v>-</v>
      </c>
      <c r="HZ181" s="168" t="str">
        <f t="shared" ca="1" si="541"/>
        <v>-</v>
      </c>
      <c r="IA181" s="168" t="str">
        <f t="shared" ca="1" si="541"/>
        <v>-</v>
      </c>
      <c r="IB181" s="168" t="str">
        <f t="shared" ca="1" si="541"/>
        <v>-</v>
      </c>
      <c r="IC181" s="168" t="str">
        <f t="shared" ca="1" si="541"/>
        <v>-</v>
      </c>
      <c r="ID181" s="168" t="str">
        <f t="shared" ca="1" si="541"/>
        <v>-</v>
      </c>
      <c r="IE181" s="168" t="str">
        <f t="shared" ca="1" si="541"/>
        <v>-</v>
      </c>
      <c r="IF181" s="168" t="str">
        <f t="shared" ca="1" si="541"/>
        <v>-</v>
      </c>
      <c r="IG181" s="168" t="str">
        <f t="shared" ca="1" si="541"/>
        <v>-</v>
      </c>
      <c r="IH181" s="168" t="str">
        <f t="shared" ca="1" si="541"/>
        <v>-</v>
      </c>
      <c r="II181" s="168" t="str">
        <f t="shared" ca="1" si="541"/>
        <v>-</v>
      </c>
      <c r="IJ181" s="168" t="str">
        <f t="shared" ca="1" si="541"/>
        <v>-</v>
      </c>
      <c r="IK181" s="168" t="str">
        <f t="shared" ca="1" si="541"/>
        <v>-</v>
      </c>
      <c r="IL181" s="168" t="str">
        <f t="shared" ca="1" si="541"/>
        <v>-</v>
      </c>
      <c r="IM181" s="168" t="str">
        <f t="shared" ca="1" si="541"/>
        <v>-</v>
      </c>
      <c r="IN181" s="168" t="str">
        <f t="shared" ca="1" si="541"/>
        <v>-</v>
      </c>
      <c r="IO181" s="168" t="str">
        <f t="shared" ca="1" si="541"/>
        <v>-</v>
      </c>
      <c r="IP181" s="168" t="str">
        <f t="shared" ca="1" si="491"/>
        <v>-</v>
      </c>
      <c r="IQ181" s="168" t="str">
        <f t="shared" ca="1" si="491"/>
        <v>-</v>
      </c>
      <c r="IR181" s="168" t="str">
        <f t="shared" ca="1" si="491"/>
        <v>-</v>
      </c>
      <c r="IS181" s="168" t="str">
        <f t="shared" ca="1" si="491"/>
        <v>-</v>
      </c>
      <c r="IT181" s="168" t="str">
        <f t="shared" ca="1" si="491"/>
        <v>-</v>
      </c>
      <c r="IU181" s="168" t="str">
        <f t="shared" ca="1" si="491"/>
        <v>-</v>
      </c>
      <c r="IV181" s="168" t="str">
        <f t="shared" ca="1" si="491"/>
        <v>-</v>
      </c>
      <c r="IW181" s="168" t="str">
        <f t="shared" ca="1" si="491"/>
        <v>-</v>
      </c>
      <c r="IX181" s="168" t="str">
        <f t="shared" ca="1" si="491"/>
        <v>-</v>
      </c>
      <c r="IY181" s="168" t="str">
        <f t="shared" ca="1" si="491"/>
        <v>-</v>
      </c>
      <c r="IZ181" s="10"/>
      <c r="JA181" s="166">
        <f t="shared" ca="1" si="492"/>
        <v>4.4999999999999998E-2</v>
      </c>
      <c r="JB181" s="166">
        <f t="shared" ca="1" si="493"/>
        <v>4.4999999999999998E-2</v>
      </c>
      <c r="JC181" s="168">
        <f t="shared" ca="1" si="533"/>
        <v>1</v>
      </c>
      <c r="JD181" s="168">
        <f t="shared" ca="1" si="533"/>
        <v>0</v>
      </c>
      <c r="JE181" s="168">
        <f t="shared" ca="1" si="533"/>
        <v>1</v>
      </c>
      <c r="JF181" s="168">
        <f t="shared" ca="1" si="533"/>
        <v>1</v>
      </c>
      <c r="JG181" s="168">
        <f t="shared" ca="1" si="533"/>
        <v>0</v>
      </c>
      <c r="JH181" s="168">
        <f t="shared" ca="1" si="533"/>
        <v>70</v>
      </c>
      <c r="JI181" s="168">
        <f t="shared" ca="1" si="533"/>
        <v>50</v>
      </c>
      <c r="JJ181" s="168">
        <f t="shared" ca="1" si="533"/>
        <v>70</v>
      </c>
      <c r="JK181" s="168">
        <f t="shared" ca="1" si="533"/>
        <v>50</v>
      </c>
      <c r="JL181" s="166">
        <f t="shared" ca="1" si="495"/>
        <v>1</v>
      </c>
      <c r="JM181" s="166">
        <f t="shared" ca="1" si="496"/>
        <v>1</v>
      </c>
      <c r="JN181" s="166">
        <f t="shared" ca="1" si="497"/>
        <v>1</v>
      </c>
      <c r="JO181" s="166">
        <f t="shared" ca="1" si="498"/>
        <v>1</v>
      </c>
      <c r="JP181" s="166">
        <f t="shared" ca="1" si="498"/>
        <v>1</v>
      </c>
      <c r="JQ181" s="168">
        <f t="shared" ca="1" si="533"/>
        <v>1</v>
      </c>
      <c r="JR181" s="10"/>
      <c r="JS181" s="168">
        <f t="shared" ca="1" si="533"/>
        <v>1</v>
      </c>
      <c r="JT181" s="166">
        <f t="shared" ca="1" si="499"/>
        <v>1</v>
      </c>
      <c r="JU181" s="168">
        <f t="shared" ca="1" si="533"/>
        <v>1</v>
      </c>
      <c r="JV181" s="168">
        <f t="shared" ca="1" si="533"/>
        <v>1</v>
      </c>
      <c r="JW181" s="168">
        <f t="shared" ca="1" si="533"/>
        <v>1</v>
      </c>
      <c r="JX181" s="168">
        <f t="shared" ca="1" si="533"/>
        <v>1</v>
      </c>
      <c r="JY181" s="168">
        <f t="shared" ca="1" si="533"/>
        <v>1</v>
      </c>
      <c r="JZ181" s="168">
        <f t="shared" ca="1" si="533"/>
        <v>1</v>
      </c>
      <c r="KA181" s="166">
        <f t="shared" ca="1" si="500"/>
        <v>1</v>
      </c>
      <c r="KB181" s="166">
        <f t="shared" ca="1" si="501"/>
        <v>1</v>
      </c>
      <c r="KC181" s="166">
        <f t="shared" ca="1" si="502"/>
        <v>1</v>
      </c>
      <c r="KD181" s="166" t="str">
        <f t="shared" ca="1" si="503"/>
        <v>-</v>
      </c>
      <c r="KE181" s="166" t="str">
        <f t="shared" ca="1" si="504"/>
        <v>-</v>
      </c>
      <c r="KF181" s="166" t="str">
        <f t="shared" ca="1" si="505"/>
        <v>-</v>
      </c>
      <c r="KG181" s="166" t="b">
        <f t="shared" ca="1" si="506"/>
        <v>0</v>
      </c>
      <c r="KH181" s="168">
        <f t="shared" ca="1" si="533"/>
        <v>0</v>
      </c>
      <c r="KI181" s="27">
        <v>0</v>
      </c>
    </row>
    <row r="182" spans="1:295" s="148" customFormat="1" outlineLevel="1">
      <c r="A182" s="126">
        <f t="shared" si="13"/>
        <v>177</v>
      </c>
      <c r="B182" s="126">
        <f t="shared" si="544"/>
        <v>13</v>
      </c>
      <c r="C182" s="148">
        <v>1000</v>
      </c>
      <c r="D182" s="148" t="s">
        <v>884</v>
      </c>
      <c r="E182" s="148" t="b">
        <v>0</v>
      </c>
      <c r="F182" s="148" t="b">
        <v>0</v>
      </c>
      <c r="G182" s="148" t="b">
        <f t="shared" si="507"/>
        <v>0</v>
      </c>
      <c r="H182" s="144">
        <f t="shared" ca="1" si="542"/>
        <v>3</v>
      </c>
      <c r="I182" s="144">
        <f t="shared" ca="1" si="542"/>
        <v>1</v>
      </c>
      <c r="J182" s="144">
        <f t="shared" ca="1" si="542"/>
        <v>1</v>
      </c>
      <c r="K182" s="144">
        <f t="shared" ca="1" si="542"/>
        <v>1</v>
      </c>
      <c r="L182" s="144">
        <f t="shared" ca="1" si="542"/>
        <v>1</v>
      </c>
      <c r="M182" s="144">
        <f t="shared" ca="1" si="542"/>
        <v>1</v>
      </c>
      <c r="N182" s="144">
        <f t="shared" ca="1" si="542"/>
        <v>1</v>
      </c>
      <c r="O182" s="144">
        <f t="shared" ca="1" si="542"/>
        <v>1</v>
      </c>
      <c r="P182" s="144">
        <f t="shared" ca="1" si="542"/>
        <v>1</v>
      </c>
      <c r="Q182" s="144">
        <f t="shared" ca="1" si="542"/>
        <v>1</v>
      </c>
      <c r="R182" s="144">
        <f t="shared" ca="1" si="542"/>
        <v>2</v>
      </c>
      <c r="S182" s="144">
        <f t="shared" ca="1" si="542"/>
        <v>1</v>
      </c>
      <c r="T182" s="144">
        <f t="shared" ca="1" si="542"/>
        <v>1</v>
      </c>
      <c r="U182" s="144">
        <f t="shared" ca="1" si="542"/>
        <v>1</v>
      </c>
      <c r="V182" s="144">
        <f t="shared" ca="1" si="542"/>
        <v>1</v>
      </c>
      <c r="W182" s="144">
        <f t="shared" ca="1" si="542"/>
        <v>1</v>
      </c>
      <c r="X182" s="144">
        <f t="shared" ca="1" si="542"/>
        <v>1</v>
      </c>
      <c r="Y182" s="144">
        <f t="shared" ca="1" si="542"/>
        <v>1</v>
      </c>
      <c r="AA182" s="162" t="str" cm="1">
        <f t="array" aca="1" ref="AA182" ca="1">TEXT(LEFT(OFFSET(AA182,-1,0),5)+1,"00000")&amp;MID(OFFSET(AA182,-1,0),6,FIND(" ",OFFSET(AA182,-1,0),7)-5)
&amp;FM182
&amp;INDEX(DataMaster!$B$10:$B$12,$I182)         &amp;IF($J182=1,""," Risk"&amp;INDEX(i.risk_aversion,$J182,1))    &amp;IF($K182=1,""," REV"&amp; INDEX(DataMaster!$B$54:$B$58,$K182))              &amp; IF($L182=1,""," Minroe"&amp;INDEX(minroe,$L182))              &amp;  IF($M182=1,""," Overdraw"&amp;INDEX(overdraw,$M182))
&amp; IF($N182=1,""," Mach"&amp;INDEX(i.mach_option,$N182))
&amp; IF($O182=1,""," Interest"&amp;INDEX(i.interest_rate,$O182))            &amp; IF($P182=1,""," Opp cost"&amp;INDEX(i.opp_cost_capital,$P182))           &amp; IF($Q182=1,""," Casual_ub"&amp;INDEX(i.casual_ub,$Q182))           &amp; IF($R182=1,""," Cropgraze"&amp;INDEX(i.cropgraze_inc,$R182))
&amp; IF($S182=1,""," Yield"&amp;INDEX(i.all_rot_yield,$S182))          &amp; IF($T182=1,""," Pasture"&amp;INDEX(i.pasture_prod,$T182))          &amp; IF($U182=1,""," Scan"&amp;INDEX(i.scan,$U182))
&amp; IF($JL182=1,""," WP"&amp;TEXT($JL182*100,"000p"))                &amp; IF($JM182=1,""," MP"&amp;TEXT($JM182*100,"000p"))                      &amp; IF($JN182=1,""," GP"&amp;TEXT($JN182*100,"000p"))          &amp; IF($JO182=1,""," Can"&amp;TEXT($JO182*100,"000p"))
&amp; " (F"&amp;3+IFERROR(1*$CH182,0)+IFERROR(1*$CI182,0)&amp;3-IFERROR(1*NOT($CK182),0)&amp;"N"&amp;$CP182&amp;$CQ182&amp;")"</f>
        <v>00005 Presentation_SR_high_crop36SE 16SE CropgrazeFALSE (F33N11)</v>
      </c>
      <c r="AB182" s="10" t="str">
        <f ca="1">IF(COUNTIF(AA$5:AA182,AA182)=1,"-","Dup")</f>
        <v>-</v>
      </c>
      <c r="AC182" s="10"/>
      <c r="AD182" s="168" t="str">
        <f t="shared" ca="1" si="472"/>
        <v>-</v>
      </c>
      <c r="AE182" s="167" t="b">
        <v>1</v>
      </c>
      <c r="AF182" s="167" t="b">
        <v>1</v>
      </c>
      <c r="AG182" s="168" t="str">
        <f t="shared" ca="1" si="472"/>
        <v>-</v>
      </c>
      <c r="AH182" s="168" t="str">
        <f t="shared" ca="1" si="472"/>
        <v>-</v>
      </c>
      <c r="AI182" s="168" t="b">
        <f t="shared" ca="1" si="472"/>
        <v>1</v>
      </c>
      <c r="AJ182" s="10"/>
      <c r="AK182" s="166" t="b">
        <f t="shared" ca="1" si="473"/>
        <v>1</v>
      </c>
      <c r="AL182" s="166" t="str">
        <f t="shared" ca="1" si="473"/>
        <v>-</v>
      </c>
      <c r="AM182" s="166" t="str">
        <f t="shared" ca="1" si="473"/>
        <v>-</v>
      </c>
      <c r="AN182" s="166" t="str">
        <f t="shared" ca="1" si="473"/>
        <v>-</v>
      </c>
      <c r="AO182" s="166" t="b">
        <f t="shared" ca="1" si="473"/>
        <v>0</v>
      </c>
      <c r="AP182" s="166" t="b">
        <f t="shared" ca="1" si="473"/>
        <v>0</v>
      </c>
      <c r="AQ182" s="166">
        <f t="shared" ca="1" si="474"/>
        <v>0</v>
      </c>
      <c r="AR182" s="166" t="b">
        <f t="shared" ca="1" si="475"/>
        <v>0</v>
      </c>
      <c r="AS182" s="166" t="b">
        <f t="shared" ca="1" si="475"/>
        <v>0</v>
      </c>
      <c r="AT182" s="166" t="str">
        <f t="shared" ca="1" si="475"/>
        <v>-</v>
      </c>
      <c r="AU182" s="166" t="str">
        <f t="shared" ca="1" si="475"/>
        <v>-</v>
      </c>
      <c r="AV182" s="166" t="str">
        <f t="shared" ca="1" si="475"/>
        <v>-</v>
      </c>
      <c r="AW182" s="10"/>
      <c r="AX182" s="166" t="b">
        <f t="shared" ca="1" si="476"/>
        <v>1</v>
      </c>
      <c r="AY182" s="168" t="b">
        <f t="shared" ca="1" si="477"/>
        <v>1</v>
      </c>
      <c r="AZ182" s="168" t="b">
        <f t="shared" ca="1" si="477"/>
        <v>1</v>
      </c>
      <c r="BA182" s="167">
        <f t="shared" ca="1" si="478"/>
        <v>3108</v>
      </c>
      <c r="BB182" s="168" t="str">
        <f t="shared" ca="1" si="525"/>
        <v>-</v>
      </c>
      <c r="BC182" s="168" t="str">
        <f t="shared" ca="1" si="525"/>
        <v>-</v>
      </c>
      <c r="BD182" s="168" t="str">
        <f t="shared" ca="1" si="525"/>
        <v>-</v>
      </c>
      <c r="BE182" s="168" t="str">
        <f t="shared" ca="1" si="525"/>
        <v>-</v>
      </c>
      <c r="BF182" s="168" t="str">
        <f t="shared" ca="1" si="525"/>
        <v>-</v>
      </c>
      <c r="BG182" s="168">
        <f t="shared" ca="1" si="525"/>
        <v>1</v>
      </c>
      <c r="BH182" s="168">
        <f t="shared" ca="1" si="525"/>
        <v>1</v>
      </c>
      <c r="BI182" s="168" t="str">
        <f t="shared" ca="1" si="525"/>
        <v>-</v>
      </c>
      <c r="BJ182" s="168" t="str">
        <f t="shared" ca="1" si="525"/>
        <v>-</v>
      </c>
      <c r="BK182" s="10"/>
      <c r="BL182" s="168" t="str">
        <f t="shared" ca="1" si="525"/>
        <v>-</v>
      </c>
      <c r="BM182" s="168" t="str">
        <f t="shared" ca="1" si="525"/>
        <v>-</v>
      </c>
      <c r="BN182" s="168" t="str">
        <f t="shared" ca="1" si="525"/>
        <v>-</v>
      </c>
      <c r="BO182" s="168" t="str">
        <f t="shared" ca="1" si="525"/>
        <v>-</v>
      </c>
      <c r="BP182" s="168" t="str">
        <f t="shared" ca="1" si="525"/>
        <v>-</v>
      </c>
      <c r="BQ182" s="168" t="str">
        <f t="shared" ca="1" si="525"/>
        <v>-</v>
      </c>
      <c r="BR182" s="168" t="str">
        <f t="shared" ca="1" si="525"/>
        <v>-</v>
      </c>
      <c r="BS182" s="168" t="str">
        <f t="shared" ca="1" si="525"/>
        <v>-</v>
      </c>
      <c r="BT182" s="168" t="str">
        <f t="shared" ca="1" si="525"/>
        <v>-</v>
      </c>
      <c r="BU182" s="168" t="str">
        <f t="shared" ca="1" si="525"/>
        <v>-</v>
      </c>
      <c r="BV182" s="168" t="str">
        <f t="shared" ca="1" si="525"/>
        <v>-</v>
      </c>
      <c r="BW182" s="166" t="str" cm="1">
        <f t="array" aca="1" ref="BW182" ca="1">INDEX(i.rev,$K182,BW$15)</f>
        <v>-</v>
      </c>
      <c r="BX182" s="166" t="str" cm="1">
        <f t="array" aca="1" ref="BX182" ca="1">INDEX(i.rev,$K182,BX$15)</f>
        <v>-</v>
      </c>
      <c r="BY182" s="166" t="str" cm="1">
        <f t="array" aca="1" ref="BY182" ca="1">INDEX(i.rev,$K182,BY$15)</f>
        <v>-</v>
      </c>
      <c r="BZ182" s="166" t="str" cm="1">
        <f t="array" aca="1" ref="BZ182" ca="1">INDEX(i.rev,$K182,BZ$15)</f>
        <v>-</v>
      </c>
      <c r="CA182" s="166" t="str" cm="1">
        <f t="array" aca="1" ref="CA182" ca="1">INDEX(i.rev,$K182,CA$15)</f>
        <v>-</v>
      </c>
      <c r="CB182" s="166" t="str" cm="1">
        <f t="array" aca="1" ref="CB182" ca="1">INDEX(i.rev,$K182,CB$15)</f>
        <v>-</v>
      </c>
      <c r="CC182" s="166" t="str" cm="1">
        <f t="array" aca="1" ref="CC182" ca="1">INDEX(i.rev,$K182,CC$15)</f>
        <v>-</v>
      </c>
      <c r="CD182" s="166" t="str" cm="1">
        <f t="array" aca="1" ref="CD182" ca="1">INDEX(i.rev,$K182,CD$15)</f>
        <v>-</v>
      </c>
      <c r="CE182" s="166" t="str" cm="1">
        <f t="array" aca="1" ref="CE182" ca="1">INDEX(i.rev,$K182,CE$15)</f>
        <v>-</v>
      </c>
      <c r="CF182" s="166" t="str" cm="1">
        <f t="array" aca="1" ref="CF182" ca="1">INDEX(i.rev,$K182,CF$15)</f>
        <v>-</v>
      </c>
      <c r="CG182" s="10"/>
      <c r="CH182" s="168" t="str">
        <f t="shared" ca="1" si="529"/>
        <v>-</v>
      </c>
      <c r="CI182" s="168" t="str">
        <f t="shared" ca="1" si="529"/>
        <v>-</v>
      </c>
      <c r="CJ182" s="168" t="str">
        <f t="shared" ca="1" si="529"/>
        <v>-</v>
      </c>
      <c r="CK182" s="168" t="str">
        <f t="shared" ca="1" si="529"/>
        <v>-</v>
      </c>
      <c r="CL182" s="168" t="str">
        <f t="shared" ca="1" si="529"/>
        <v>-</v>
      </c>
      <c r="CM182" s="168" t="str">
        <f t="shared" ca="1" si="529"/>
        <v>-</v>
      </c>
      <c r="CN182" s="168" t="str">
        <f t="shared" ca="1" si="529"/>
        <v>-</v>
      </c>
      <c r="CO182" s="168" t="str">
        <f t="shared" ca="1" si="529"/>
        <v>-</v>
      </c>
      <c r="CP182" s="168">
        <f t="shared" ca="1" si="529"/>
        <v>1</v>
      </c>
      <c r="CQ182" s="168">
        <f t="shared" ca="1" si="529"/>
        <v>1</v>
      </c>
      <c r="CR182" s="168">
        <f t="shared" ca="1" si="529"/>
        <v>0</v>
      </c>
      <c r="CS182" s="168" t="str">
        <f t="shared" ca="1" si="529"/>
        <v>-</v>
      </c>
      <c r="CT182" s="168" t="str">
        <f t="shared" ca="1" si="529"/>
        <v>-</v>
      </c>
      <c r="CU182" s="168" t="str">
        <f t="shared" ca="1" si="529"/>
        <v>-</v>
      </c>
      <c r="CV182" s="168" t="str">
        <f t="shared" ca="1" si="529"/>
        <v>-</v>
      </c>
      <c r="CW182" s="168" t="str">
        <f t="shared" ca="1" si="529"/>
        <v>-</v>
      </c>
      <c r="CX182" s="168" t="str">
        <f t="shared" ca="1" si="530"/>
        <v>-</v>
      </c>
      <c r="CY182" s="168" t="str">
        <f t="shared" ca="1" si="530"/>
        <v>-</v>
      </c>
      <c r="CZ182" s="168">
        <f t="shared" ca="1" si="530"/>
        <v>0</v>
      </c>
      <c r="DA182" s="168" t="str">
        <f t="shared" ca="1" si="530"/>
        <v>-</v>
      </c>
      <c r="DB182" s="168" t="str">
        <f t="shared" ca="1" si="530"/>
        <v>-</v>
      </c>
      <c r="DC182" s="168" t="str">
        <f t="shared" ca="1" si="530"/>
        <v>-</v>
      </c>
      <c r="DD182" s="168" t="str">
        <f t="shared" ca="1" si="530"/>
        <v>-</v>
      </c>
      <c r="DE182" s="168" t="str">
        <f t="shared" ca="1" si="530"/>
        <v>-</v>
      </c>
      <c r="DF182" s="168">
        <f t="shared" ca="1" si="530"/>
        <v>0</v>
      </c>
      <c r="DG182" s="168">
        <f t="shared" ca="1" si="526"/>
        <v>0</v>
      </c>
      <c r="DH182" s="168">
        <f t="shared" ca="1" si="526"/>
        <v>0</v>
      </c>
      <c r="DI182" s="168">
        <f t="shared" ca="1" si="526"/>
        <v>0</v>
      </c>
      <c r="DJ182" s="168">
        <f t="shared" ca="1" si="526"/>
        <v>0</v>
      </c>
      <c r="DK182" s="168">
        <f t="shared" ca="1" si="526"/>
        <v>0</v>
      </c>
      <c r="DL182" s="168">
        <f t="shared" ca="1" si="526"/>
        <v>0</v>
      </c>
      <c r="DM182" s="168" t="str">
        <f t="shared" ca="1" si="526"/>
        <v>-</v>
      </c>
      <c r="DN182" s="168" t="str">
        <f t="shared" ca="1" si="526"/>
        <v>-</v>
      </c>
      <c r="DO182" s="168" t="str">
        <f t="shared" ca="1" si="526"/>
        <v>-</v>
      </c>
      <c r="DP182" s="168" t="str">
        <f t="shared" ca="1" si="526"/>
        <v>-</v>
      </c>
      <c r="DQ182" s="168" t="str">
        <f t="shared" ca="1" si="526"/>
        <v>-</v>
      </c>
      <c r="DR182" s="168" t="str">
        <f t="shared" ca="1" si="526"/>
        <v>-</v>
      </c>
      <c r="DS182" s="168" t="str">
        <f t="shared" ca="1" si="526"/>
        <v>-</v>
      </c>
      <c r="DT182" s="168" t="str">
        <f t="shared" ca="1" si="526"/>
        <v>-</v>
      </c>
      <c r="DU182" s="168" t="str">
        <f t="shared" ca="1" si="526"/>
        <v>-</v>
      </c>
      <c r="DV182" s="168" t="str">
        <f t="shared" ca="1" si="526"/>
        <v>-</v>
      </c>
      <c r="DW182" s="168" t="str">
        <f t="shared" ca="1" si="527"/>
        <v>-</v>
      </c>
      <c r="DX182" s="10"/>
      <c r="DY182" s="168">
        <f t="shared" ca="1" si="527"/>
        <v>1</v>
      </c>
      <c r="DZ182" s="168" t="str">
        <f t="shared" ca="1" si="527"/>
        <v>-</v>
      </c>
      <c r="EA182" s="168" t="str">
        <f t="shared" ca="1" si="527"/>
        <v>-</v>
      </c>
      <c r="EB182" s="168" t="str">
        <f t="shared" ca="1" si="527"/>
        <v>-</v>
      </c>
      <c r="EC182" s="168" t="str">
        <f t="shared" ca="1" si="481"/>
        <v>-</v>
      </c>
      <c r="ED182" s="168" t="b">
        <f t="shared" ca="1" si="481"/>
        <v>0</v>
      </c>
      <c r="EE182" s="168" t="str">
        <f t="shared" ca="1" si="481"/>
        <v>-</v>
      </c>
      <c r="EF182" s="168">
        <f t="shared" ca="1" si="481"/>
        <v>0</v>
      </c>
      <c r="EG182" s="168" t="str">
        <f t="shared" ca="1" si="481"/>
        <v>-</v>
      </c>
      <c r="EH182" s="166" cm="1">
        <f t="array" aca="1" ref="EH182" ca="1">INDEX(i.rev,$K182,EH$15)</f>
        <v>1</v>
      </c>
      <c r="EI182" s="168">
        <f t="shared" ca="1" si="535"/>
        <v>0</v>
      </c>
      <c r="EJ182" s="168">
        <f t="shared" ca="1" si="535"/>
        <v>1</v>
      </c>
      <c r="EK182" s="168">
        <f t="shared" ca="1" si="535"/>
        <v>0</v>
      </c>
      <c r="EL182" s="168">
        <f t="shared" ca="1" si="535"/>
        <v>1</v>
      </c>
      <c r="EM182" s="168">
        <f t="shared" ca="1" si="535"/>
        <v>1</v>
      </c>
      <c r="EN182" s="168">
        <f t="shared" ca="1" si="535"/>
        <v>1</v>
      </c>
      <c r="EO182" s="168">
        <f t="shared" ca="1" si="535"/>
        <v>0</v>
      </c>
      <c r="EP182" s="168">
        <f t="shared" ca="1" si="535"/>
        <v>0</v>
      </c>
      <c r="EQ182" s="168">
        <f t="shared" ca="1" si="535"/>
        <v>0</v>
      </c>
      <c r="ER182" s="168">
        <f t="shared" ca="1" si="535"/>
        <v>0</v>
      </c>
      <c r="ES182" s="168">
        <f t="shared" ca="1" si="535"/>
        <v>0</v>
      </c>
      <c r="ET182" s="168">
        <f t="shared" ca="1" si="535"/>
        <v>0</v>
      </c>
      <c r="EU182" s="168">
        <f t="shared" ca="1" si="535"/>
        <v>0</v>
      </c>
      <c r="EV182" s="168">
        <f t="shared" ca="1" si="535"/>
        <v>0</v>
      </c>
      <c r="EW182" s="168">
        <f t="shared" ca="1" si="535"/>
        <v>0</v>
      </c>
      <c r="EX182" s="168">
        <f t="shared" ca="1" si="535"/>
        <v>0</v>
      </c>
      <c r="EY182" s="166" cm="1">
        <f t="array" aca="1" ref="EY182" ca="1">INDEX(i.rev,$K182,EY$15)</f>
        <v>0</v>
      </c>
      <c r="EZ182" s="168">
        <f t="shared" ca="1" si="483"/>
        <v>0</v>
      </c>
      <c r="FA182" s="166" cm="1">
        <f t="array" aca="1" ref="FA182" ca="1">INDEX(i.rev,$K182,FA$15)</f>
        <v>1</v>
      </c>
      <c r="FB182" s="168">
        <f t="shared" ca="1" si="523"/>
        <v>0</v>
      </c>
      <c r="FC182" s="168">
        <f t="shared" ca="1" si="523"/>
        <v>0</v>
      </c>
      <c r="FD182" s="168">
        <f t="shared" ca="1" si="523"/>
        <v>0</v>
      </c>
      <c r="FE182" s="168">
        <f t="shared" ca="1" si="523"/>
        <v>0</v>
      </c>
      <c r="FF182" s="168">
        <f t="shared" ca="1" si="523"/>
        <v>0</v>
      </c>
      <c r="FG182" s="168">
        <f t="shared" ca="1" si="523"/>
        <v>0</v>
      </c>
      <c r="FH182" s="168">
        <f t="shared" ca="1" si="523"/>
        <v>0</v>
      </c>
      <c r="FI182" s="10">
        <v>0.25</v>
      </c>
      <c r="FJ182" s="166" t="b">
        <f t="shared" si="539"/>
        <v>1</v>
      </c>
      <c r="FK182" s="192">
        <f t="shared" si="540"/>
        <v>532.5</v>
      </c>
      <c r="FL182" s="166" t="b">
        <f t="shared" si="518"/>
        <v>1</v>
      </c>
      <c r="FM182" s="192">
        <f t="shared" si="543"/>
        <v>16</v>
      </c>
      <c r="FN182" s="192">
        <f t="shared" si="543"/>
        <v>40</v>
      </c>
      <c r="FO182" s="166" t="b">
        <f t="shared" ca="1" si="486"/>
        <v>0</v>
      </c>
      <c r="FP182" s="166" t="b">
        <f t="shared" ca="1" si="486"/>
        <v>0</v>
      </c>
      <c r="FQ182" s="166" t="b">
        <f t="shared" ca="1" si="486"/>
        <v>1</v>
      </c>
      <c r="FR182" s="168">
        <f t="shared" ca="1" si="523"/>
        <v>0</v>
      </c>
      <c r="FS182" s="166">
        <f t="shared" ca="1" si="487"/>
        <v>1</v>
      </c>
      <c r="FT182" s="166">
        <f t="shared" ca="1" si="487"/>
        <v>1</v>
      </c>
      <c r="FU182" s="168" t="str">
        <f t="shared" ca="1" si="523"/>
        <v>-</v>
      </c>
      <c r="FV182" s="168" t="str">
        <f t="shared" ca="1" si="523"/>
        <v>-</v>
      </c>
      <c r="FW182" s="168" t="str">
        <f t="shared" ca="1" si="523"/>
        <v>-</v>
      </c>
      <c r="FX182" s="168" t="str">
        <f t="shared" ca="1" si="523"/>
        <v>-</v>
      </c>
      <c r="FY182" s="168" t="str">
        <f t="shared" ca="1" si="523"/>
        <v>-</v>
      </c>
      <c r="FZ182" s="168" t="str">
        <f t="shared" ca="1" si="523"/>
        <v>-</v>
      </c>
      <c r="GA182" s="168" t="str">
        <f t="shared" ca="1" si="523"/>
        <v>-</v>
      </c>
      <c r="GB182" s="168" t="str">
        <f t="shared" ca="1" si="523"/>
        <v>-</v>
      </c>
      <c r="GC182" s="168" t="str">
        <f t="shared" ca="1" si="523"/>
        <v>-</v>
      </c>
      <c r="GD182" s="168" t="b">
        <f t="shared" ca="1" si="523"/>
        <v>1</v>
      </c>
      <c r="GE182" s="168" t="str">
        <f t="shared" ca="1" si="523"/>
        <v>-</v>
      </c>
      <c r="GF182" s="168" t="str">
        <f t="shared" ca="1" si="523"/>
        <v>-</v>
      </c>
      <c r="GG182" s="168" t="str">
        <f t="shared" ca="1" si="523"/>
        <v>-</v>
      </c>
      <c r="GH182" s="168" t="str">
        <f t="shared" ca="1" si="488"/>
        <v>-</v>
      </c>
      <c r="GI182" s="168" t="str">
        <f t="shared" ca="1" si="488"/>
        <v>-</v>
      </c>
      <c r="GJ182" s="168" t="str">
        <f t="shared" ca="1" si="488"/>
        <v>-</v>
      </c>
      <c r="GK182" s="168" t="str">
        <f t="shared" ca="1" si="488"/>
        <v>-</v>
      </c>
      <c r="GL182" s="168" t="str">
        <f t="shared" ca="1" si="488"/>
        <v>-</v>
      </c>
      <c r="GM182" s="168" t="str">
        <f t="shared" ca="1" si="488"/>
        <v>-</v>
      </c>
      <c r="GN182" s="168" t="str">
        <f t="shared" ca="1" si="488"/>
        <v>-</v>
      </c>
      <c r="GO182" s="168" t="str">
        <f t="shared" ca="1" si="488"/>
        <v>-</v>
      </c>
      <c r="GP182" s="168" t="str">
        <f t="shared" ca="1" si="488"/>
        <v>-</v>
      </c>
      <c r="GQ182" s="168" t="str">
        <f t="shared" ca="1" si="488"/>
        <v>-</v>
      </c>
      <c r="GR182" s="168" t="str">
        <f t="shared" ca="1" si="488"/>
        <v>-</v>
      </c>
      <c r="GS182" s="168">
        <f t="shared" ca="1" si="488"/>
        <v>500</v>
      </c>
      <c r="GT182" s="168">
        <f t="shared" ca="1" si="488"/>
        <v>500</v>
      </c>
      <c r="GU182" s="168" t="str">
        <f t="shared" ca="1" si="488"/>
        <v>-</v>
      </c>
      <c r="GV182" s="168" t="str">
        <f t="shared" ca="1" si="488"/>
        <v>-</v>
      </c>
      <c r="GW182" s="168" t="str">
        <f t="shared" ca="1" si="488"/>
        <v>-</v>
      </c>
      <c r="GX182" s="168" t="str">
        <f t="shared" ca="1" si="537"/>
        <v>-</v>
      </c>
      <c r="GY182" s="168" t="str">
        <f t="shared" ca="1" si="537"/>
        <v>-</v>
      </c>
      <c r="GZ182" s="168" t="str">
        <f t="shared" ca="1" si="541"/>
        <v>-</v>
      </c>
      <c r="HA182" s="168" t="str">
        <f t="shared" ca="1" si="541"/>
        <v>-</v>
      </c>
      <c r="HB182" s="168" t="str">
        <f t="shared" ca="1" si="541"/>
        <v>-</v>
      </c>
      <c r="HC182" s="168" t="str">
        <f t="shared" ca="1" si="541"/>
        <v>-</v>
      </c>
      <c r="HD182" s="168" t="str">
        <f t="shared" ca="1" si="541"/>
        <v>-</v>
      </c>
      <c r="HE182" s="168" t="str">
        <f t="shared" ca="1" si="541"/>
        <v>-</v>
      </c>
      <c r="HF182" s="168" t="str">
        <f t="shared" ca="1" si="541"/>
        <v>-</v>
      </c>
      <c r="HG182" s="168" t="str">
        <f t="shared" ca="1" si="541"/>
        <v>-</v>
      </c>
      <c r="HH182" s="168" t="str">
        <f t="shared" ca="1" si="541"/>
        <v>-</v>
      </c>
      <c r="HI182" s="168" t="str">
        <f t="shared" ca="1" si="541"/>
        <v>-</v>
      </c>
      <c r="HJ182" s="168" t="str">
        <f t="shared" ca="1" si="541"/>
        <v>-</v>
      </c>
      <c r="HK182" s="168" t="str">
        <f t="shared" ca="1" si="541"/>
        <v>-</v>
      </c>
      <c r="HL182" s="168" t="str">
        <f t="shared" ca="1" si="541"/>
        <v>-</v>
      </c>
      <c r="HM182" s="168" t="str">
        <f t="shared" ca="1" si="541"/>
        <v>-</v>
      </c>
      <c r="HN182" s="168" t="str">
        <f t="shared" ca="1" si="541"/>
        <v>-</v>
      </c>
      <c r="HO182" s="168" t="str">
        <f t="shared" ca="1" si="541"/>
        <v>-</v>
      </c>
      <c r="HP182" s="168" t="str">
        <f t="shared" ca="1" si="541"/>
        <v>-</v>
      </c>
      <c r="HQ182" s="168" t="str">
        <f t="shared" ca="1" si="541"/>
        <v>-</v>
      </c>
      <c r="HR182" s="168" t="str">
        <f t="shared" ca="1" si="541"/>
        <v>-</v>
      </c>
      <c r="HS182" s="168" t="str">
        <f t="shared" ca="1" si="541"/>
        <v>-</v>
      </c>
      <c r="HT182" s="168" t="str">
        <f t="shared" ca="1" si="541"/>
        <v>-</v>
      </c>
      <c r="HU182" s="168" t="str">
        <f t="shared" ca="1" si="541"/>
        <v>-</v>
      </c>
      <c r="HV182" s="168" t="str">
        <f t="shared" ca="1" si="541"/>
        <v>-</v>
      </c>
      <c r="HW182" s="168" t="str">
        <f t="shared" ca="1" si="541"/>
        <v>-</v>
      </c>
      <c r="HX182" s="168" t="str">
        <f t="shared" ca="1" si="541"/>
        <v>-</v>
      </c>
      <c r="HY182" s="168" t="str">
        <f t="shared" ca="1" si="541"/>
        <v>-</v>
      </c>
      <c r="HZ182" s="168" t="str">
        <f t="shared" ca="1" si="541"/>
        <v>-</v>
      </c>
      <c r="IA182" s="168" t="str">
        <f t="shared" ca="1" si="541"/>
        <v>-</v>
      </c>
      <c r="IB182" s="168" t="str">
        <f t="shared" ca="1" si="541"/>
        <v>-</v>
      </c>
      <c r="IC182" s="168" t="str">
        <f t="shared" ca="1" si="541"/>
        <v>-</v>
      </c>
      <c r="ID182" s="168" t="str">
        <f t="shared" ca="1" si="541"/>
        <v>-</v>
      </c>
      <c r="IE182" s="168" t="str">
        <f t="shared" ca="1" si="541"/>
        <v>-</v>
      </c>
      <c r="IF182" s="168" t="str">
        <f t="shared" ca="1" si="541"/>
        <v>-</v>
      </c>
      <c r="IG182" s="168" t="str">
        <f t="shared" ca="1" si="541"/>
        <v>-</v>
      </c>
      <c r="IH182" s="168" t="str">
        <f t="shared" ca="1" si="541"/>
        <v>-</v>
      </c>
      <c r="II182" s="168" t="str">
        <f t="shared" ca="1" si="541"/>
        <v>-</v>
      </c>
      <c r="IJ182" s="168" t="str">
        <f t="shared" ca="1" si="541"/>
        <v>-</v>
      </c>
      <c r="IK182" s="168" t="str">
        <f t="shared" ca="1" si="541"/>
        <v>-</v>
      </c>
      <c r="IL182" s="168" t="str">
        <f t="shared" ca="1" si="541"/>
        <v>-</v>
      </c>
      <c r="IM182" s="168" t="str">
        <f t="shared" ca="1" si="541"/>
        <v>-</v>
      </c>
      <c r="IN182" s="168" t="str">
        <f t="shared" ca="1" si="541"/>
        <v>-</v>
      </c>
      <c r="IO182" s="168" t="str">
        <f t="shared" ca="1" si="541"/>
        <v>-</v>
      </c>
      <c r="IP182" s="168" t="str">
        <f t="shared" ca="1" si="491"/>
        <v>-</v>
      </c>
      <c r="IQ182" s="168" t="str">
        <f t="shared" ca="1" si="491"/>
        <v>-</v>
      </c>
      <c r="IR182" s="168" t="str">
        <f t="shared" ca="1" si="491"/>
        <v>-</v>
      </c>
      <c r="IS182" s="168" t="str">
        <f t="shared" ca="1" si="491"/>
        <v>-</v>
      </c>
      <c r="IT182" s="168" t="str">
        <f t="shared" ca="1" si="491"/>
        <v>-</v>
      </c>
      <c r="IU182" s="168" t="str">
        <f t="shared" ca="1" si="491"/>
        <v>-</v>
      </c>
      <c r="IV182" s="168" t="str">
        <f t="shared" ca="1" si="491"/>
        <v>-</v>
      </c>
      <c r="IW182" s="168" t="str">
        <f t="shared" ca="1" si="491"/>
        <v>-</v>
      </c>
      <c r="IX182" s="168" t="str">
        <f t="shared" ca="1" si="491"/>
        <v>-</v>
      </c>
      <c r="IY182" s="168" t="str">
        <f t="shared" ca="1" si="491"/>
        <v>-</v>
      </c>
      <c r="IZ182" s="10"/>
      <c r="JA182" s="166">
        <f t="shared" ca="1" si="492"/>
        <v>4.4999999999999998E-2</v>
      </c>
      <c r="JB182" s="166">
        <f t="shared" ca="1" si="493"/>
        <v>4.4999999999999998E-2</v>
      </c>
      <c r="JC182" s="168">
        <f t="shared" ca="1" si="533"/>
        <v>1</v>
      </c>
      <c r="JD182" s="168">
        <f t="shared" ca="1" si="533"/>
        <v>0</v>
      </c>
      <c r="JE182" s="168">
        <f t="shared" ca="1" si="533"/>
        <v>1</v>
      </c>
      <c r="JF182" s="168">
        <f t="shared" ca="1" si="533"/>
        <v>1</v>
      </c>
      <c r="JG182" s="168">
        <f t="shared" ca="1" si="533"/>
        <v>0</v>
      </c>
      <c r="JH182" s="168">
        <f t="shared" ca="1" si="533"/>
        <v>70</v>
      </c>
      <c r="JI182" s="168">
        <f t="shared" ca="1" si="533"/>
        <v>50</v>
      </c>
      <c r="JJ182" s="168">
        <f t="shared" ca="1" si="533"/>
        <v>70</v>
      </c>
      <c r="JK182" s="168">
        <f t="shared" ca="1" si="533"/>
        <v>50</v>
      </c>
      <c r="JL182" s="166">
        <f t="shared" ca="1" si="495"/>
        <v>1</v>
      </c>
      <c r="JM182" s="166">
        <f t="shared" ca="1" si="496"/>
        <v>1</v>
      </c>
      <c r="JN182" s="166">
        <f t="shared" ca="1" si="497"/>
        <v>1</v>
      </c>
      <c r="JO182" s="166">
        <f t="shared" ca="1" si="498"/>
        <v>1</v>
      </c>
      <c r="JP182" s="166">
        <f t="shared" ca="1" si="498"/>
        <v>1</v>
      </c>
      <c r="JQ182" s="168">
        <f t="shared" ca="1" si="533"/>
        <v>1</v>
      </c>
      <c r="JR182" s="10"/>
      <c r="JS182" s="168">
        <f t="shared" ca="1" si="533"/>
        <v>1</v>
      </c>
      <c r="JT182" s="166">
        <f t="shared" ca="1" si="499"/>
        <v>1</v>
      </c>
      <c r="JU182" s="168">
        <f t="shared" ca="1" si="533"/>
        <v>1</v>
      </c>
      <c r="JV182" s="168">
        <f t="shared" ca="1" si="533"/>
        <v>1</v>
      </c>
      <c r="JW182" s="168">
        <f t="shared" ca="1" si="533"/>
        <v>1</v>
      </c>
      <c r="JX182" s="168">
        <f t="shared" ca="1" si="533"/>
        <v>1</v>
      </c>
      <c r="JY182" s="168">
        <f t="shared" ca="1" si="533"/>
        <v>1</v>
      </c>
      <c r="JZ182" s="168">
        <f t="shared" ca="1" si="533"/>
        <v>1</v>
      </c>
      <c r="KA182" s="166">
        <f t="shared" ca="1" si="500"/>
        <v>1</v>
      </c>
      <c r="KB182" s="166">
        <f t="shared" ca="1" si="501"/>
        <v>1</v>
      </c>
      <c r="KC182" s="166">
        <f t="shared" ca="1" si="502"/>
        <v>1</v>
      </c>
      <c r="KD182" s="166" t="str">
        <f t="shared" ca="1" si="503"/>
        <v>-</v>
      </c>
      <c r="KE182" s="166" t="str">
        <f t="shared" ca="1" si="504"/>
        <v>-</v>
      </c>
      <c r="KF182" s="166" t="str">
        <f t="shared" ca="1" si="505"/>
        <v>-</v>
      </c>
      <c r="KG182" s="166" t="b">
        <f t="shared" ca="1" si="506"/>
        <v>0</v>
      </c>
      <c r="KH182" s="168">
        <f t="shared" ca="1" si="533"/>
        <v>0</v>
      </c>
      <c r="KI182" s="27">
        <v>0</v>
      </c>
    </row>
    <row r="183" spans="1:295" s="148" customFormat="1" outlineLevel="1">
      <c r="A183" s="126">
        <f t="shared" si="13"/>
        <v>178</v>
      </c>
      <c r="B183" s="126">
        <f t="shared" si="544"/>
        <v>13</v>
      </c>
      <c r="C183" s="148">
        <v>1000</v>
      </c>
      <c r="D183" s="148" t="s">
        <v>884</v>
      </c>
      <c r="E183" s="148" t="b">
        <v>0</v>
      </c>
      <c r="F183" s="148" t="b">
        <v>0</v>
      </c>
      <c r="G183" s="148" t="b">
        <f t="shared" si="507"/>
        <v>0</v>
      </c>
      <c r="H183" s="144">
        <f t="shared" ca="1" si="542"/>
        <v>3</v>
      </c>
      <c r="I183" s="144">
        <f t="shared" ca="1" si="542"/>
        <v>1</v>
      </c>
      <c r="J183" s="144">
        <f t="shared" ca="1" si="542"/>
        <v>1</v>
      </c>
      <c r="K183" s="144">
        <f t="shared" ca="1" si="542"/>
        <v>1</v>
      </c>
      <c r="L183" s="144">
        <f t="shared" ca="1" si="542"/>
        <v>1</v>
      </c>
      <c r="M183" s="144">
        <f t="shared" ca="1" si="542"/>
        <v>1</v>
      </c>
      <c r="N183" s="144">
        <f t="shared" ca="1" si="542"/>
        <v>1</v>
      </c>
      <c r="O183" s="144">
        <f t="shared" ca="1" si="542"/>
        <v>1</v>
      </c>
      <c r="P183" s="144">
        <f t="shared" ca="1" si="542"/>
        <v>1</v>
      </c>
      <c r="Q183" s="144">
        <f t="shared" ca="1" si="542"/>
        <v>1</v>
      </c>
      <c r="R183" s="144">
        <f t="shared" ca="1" si="542"/>
        <v>2</v>
      </c>
      <c r="S183" s="144">
        <f t="shared" ca="1" si="542"/>
        <v>1</v>
      </c>
      <c r="T183" s="144">
        <f t="shared" ca="1" si="542"/>
        <v>1</v>
      </c>
      <c r="U183" s="144">
        <f t="shared" ca="1" si="542"/>
        <v>1</v>
      </c>
      <c r="V183" s="144">
        <f t="shared" ca="1" si="542"/>
        <v>1</v>
      </c>
      <c r="W183" s="144">
        <f t="shared" ca="1" si="542"/>
        <v>1</v>
      </c>
      <c r="X183" s="144">
        <f t="shared" ca="1" si="542"/>
        <v>1</v>
      </c>
      <c r="Y183" s="144">
        <f t="shared" ca="1" si="542"/>
        <v>1</v>
      </c>
      <c r="AA183" s="162" t="str" cm="1">
        <f t="array" aca="1" ref="AA183" ca="1">TEXT(LEFT(OFFSET(AA183,-1,0),5)+1,"00000")&amp;MID(OFFSET(AA183,-1,0),6,FIND(" ",OFFSET(AA183,-1,0),7)-5)
&amp;FM183
&amp;INDEX(DataMaster!$B$10:$B$12,$I183)         &amp;IF($J183=1,""," Risk"&amp;INDEX(i.risk_aversion,$J183,1))    &amp;IF($K183=1,""," REV"&amp; INDEX(DataMaster!$B$54:$B$58,$K183))              &amp; IF($L183=1,""," Minroe"&amp;INDEX(minroe,$L183))              &amp;  IF($M183=1,""," Overdraw"&amp;INDEX(overdraw,$M183))
&amp; IF($N183=1,""," Mach"&amp;INDEX(i.mach_option,$N183))
&amp; IF($O183=1,""," Interest"&amp;INDEX(i.interest_rate,$O183))            &amp; IF($P183=1,""," Opp cost"&amp;INDEX(i.opp_cost_capital,$P183))           &amp; IF($Q183=1,""," Casual_ub"&amp;INDEX(i.casual_ub,$Q183))           &amp; IF($R183=1,""," Cropgraze"&amp;INDEX(i.cropgraze_inc,$R183))
&amp; IF($S183=1,""," Yield"&amp;INDEX(i.all_rot_yield,$S183))          &amp; IF($T183=1,""," Pasture"&amp;INDEX(i.pasture_prod,$T183))          &amp; IF($U183=1,""," Scan"&amp;INDEX(i.scan,$U183))
&amp; IF($JL183=1,""," WP"&amp;TEXT($JL183*100,"000p"))                &amp; IF($JM183=1,""," MP"&amp;TEXT($JM183*100,"000p"))                      &amp; IF($JN183=1,""," GP"&amp;TEXT($JN183*100,"000p"))          &amp; IF($JO183=1,""," Can"&amp;TEXT($JO183*100,"000p"))
&amp; " (F"&amp;3+IFERROR(1*$CH183,0)+IFERROR(1*$CI183,0)&amp;3-IFERROR(1*NOT($CK183),0)&amp;"N"&amp;$CP183&amp;$CQ183&amp;")"</f>
        <v>00006 Presentation_SR_high_crop36SE 12SE CropgrazeFALSE (F33N11)</v>
      </c>
      <c r="AB183" s="10" t="str">
        <f ca="1">IF(COUNTIF(AA$5:AA183,AA183)=1,"-","Dup")</f>
        <v>-</v>
      </c>
      <c r="AC183" s="10"/>
      <c r="AD183" s="168" t="str">
        <f t="shared" ca="1" si="472"/>
        <v>-</v>
      </c>
      <c r="AE183" s="167" t="b">
        <v>1</v>
      </c>
      <c r="AF183" s="167" t="b">
        <v>1</v>
      </c>
      <c r="AG183" s="168" t="str">
        <f t="shared" ca="1" si="472"/>
        <v>-</v>
      </c>
      <c r="AH183" s="168" t="str">
        <f t="shared" ca="1" si="472"/>
        <v>-</v>
      </c>
      <c r="AI183" s="168" t="b">
        <f t="shared" ca="1" si="472"/>
        <v>1</v>
      </c>
      <c r="AJ183" s="10"/>
      <c r="AK183" s="166" t="b">
        <f t="shared" ca="1" si="473"/>
        <v>1</v>
      </c>
      <c r="AL183" s="166" t="str">
        <f t="shared" ca="1" si="473"/>
        <v>-</v>
      </c>
      <c r="AM183" s="166" t="str">
        <f t="shared" ca="1" si="473"/>
        <v>-</v>
      </c>
      <c r="AN183" s="166" t="str">
        <f t="shared" ca="1" si="473"/>
        <v>-</v>
      </c>
      <c r="AO183" s="166" t="b">
        <f t="shared" ca="1" si="473"/>
        <v>0</v>
      </c>
      <c r="AP183" s="166" t="b">
        <f t="shared" ca="1" si="473"/>
        <v>0</v>
      </c>
      <c r="AQ183" s="166">
        <f t="shared" ca="1" si="474"/>
        <v>0</v>
      </c>
      <c r="AR183" s="166" t="b">
        <f t="shared" ca="1" si="475"/>
        <v>0</v>
      </c>
      <c r="AS183" s="166" t="b">
        <f t="shared" ca="1" si="475"/>
        <v>0</v>
      </c>
      <c r="AT183" s="166" t="str">
        <f t="shared" ca="1" si="475"/>
        <v>-</v>
      </c>
      <c r="AU183" s="166" t="str">
        <f t="shared" ca="1" si="475"/>
        <v>-</v>
      </c>
      <c r="AV183" s="166" t="str">
        <f t="shared" ca="1" si="475"/>
        <v>-</v>
      </c>
      <c r="AW183" s="10"/>
      <c r="AX183" s="166" t="b">
        <f t="shared" ca="1" si="476"/>
        <v>1</v>
      </c>
      <c r="AY183" s="168" t="b">
        <f t="shared" ca="1" si="477"/>
        <v>1</v>
      </c>
      <c r="AZ183" s="168" t="b">
        <f t="shared" ca="1" si="477"/>
        <v>1</v>
      </c>
      <c r="BA183" s="167">
        <f t="shared" ca="1" si="478"/>
        <v>3108</v>
      </c>
      <c r="BB183" s="168" t="str">
        <f t="shared" ca="1" si="525"/>
        <v>-</v>
      </c>
      <c r="BC183" s="168" t="str">
        <f t="shared" ca="1" si="525"/>
        <v>-</v>
      </c>
      <c r="BD183" s="168" t="str">
        <f t="shared" ca="1" si="525"/>
        <v>-</v>
      </c>
      <c r="BE183" s="168" t="str">
        <f t="shared" ca="1" si="525"/>
        <v>-</v>
      </c>
      <c r="BF183" s="168" t="str">
        <f t="shared" ca="1" si="525"/>
        <v>-</v>
      </c>
      <c r="BG183" s="168">
        <f t="shared" ca="1" si="525"/>
        <v>1</v>
      </c>
      <c r="BH183" s="168">
        <f t="shared" ca="1" si="525"/>
        <v>1</v>
      </c>
      <c r="BI183" s="168" t="str">
        <f t="shared" ca="1" si="525"/>
        <v>-</v>
      </c>
      <c r="BJ183" s="168" t="str">
        <f t="shared" ca="1" si="525"/>
        <v>-</v>
      </c>
      <c r="BK183" s="10"/>
      <c r="BL183" s="168" t="str">
        <f t="shared" ca="1" si="525"/>
        <v>-</v>
      </c>
      <c r="BM183" s="168" t="str">
        <f t="shared" ca="1" si="525"/>
        <v>-</v>
      </c>
      <c r="BN183" s="168" t="str">
        <f t="shared" ca="1" si="525"/>
        <v>-</v>
      </c>
      <c r="BO183" s="168" t="str">
        <f t="shared" ca="1" si="525"/>
        <v>-</v>
      </c>
      <c r="BP183" s="168" t="str">
        <f t="shared" ca="1" si="525"/>
        <v>-</v>
      </c>
      <c r="BQ183" s="168" t="str">
        <f t="shared" ca="1" si="525"/>
        <v>-</v>
      </c>
      <c r="BR183" s="168" t="str">
        <f t="shared" ca="1" si="525"/>
        <v>-</v>
      </c>
      <c r="BS183" s="168" t="str">
        <f t="shared" ca="1" si="525"/>
        <v>-</v>
      </c>
      <c r="BT183" s="168" t="str">
        <f t="shared" ca="1" si="525"/>
        <v>-</v>
      </c>
      <c r="BU183" s="168" t="str">
        <f t="shared" ca="1" si="525"/>
        <v>-</v>
      </c>
      <c r="BV183" s="168" t="str">
        <f t="shared" ca="1" si="525"/>
        <v>-</v>
      </c>
      <c r="BW183" s="166" t="str" cm="1">
        <f t="array" aca="1" ref="BW183" ca="1">INDEX(i.rev,$K183,BW$15)</f>
        <v>-</v>
      </c>
      <c r="BX183" s="166" t="str" cm="1">
        <f t="array" aca="1" ref="BX183" ca="1">INDEX(i.rev,$K183,BX$15)</f>
        <v>-</v>
      </c>
      <c r="BY183" s="166" t="str" cm="1">
        <f t="array" aca="1" ref="BY183" ca="1">INDEX(i.rev,$K183,BY$15)</f>
        <v>-</v>
      </c>
      <c r="BZ183" s="166" t="str" cm="1">
        <f t="array" aca="1" ref="BZ183" ca="1">INDEX(i.rev,$K183,BZ$15)</f>
        <v>-</v>
      </c>
      <c r="CA183" s="166" t="str" cm="1">
        <f t="array" aca="1" ref="CA183" ca="1">INDEX(i.rev,$K183,CA$15)</f>
        <v>-</v>
      </c>
      <c r="CB183" s="166" t="str" cm="1">
        <f t="array" aca="1" ref="CB183" ca="1">INDEX(i.rev,$K183,CB$15)</f>
        <v>-</v>
      </c>
      <c r="CC183" s="166" t="str" cm="1">
        <f t="array" aca="1" ref="CC183" ca="1">INDEX(i.rev,$K183,CC$15)</f>
        <v>-</v>
      </c>
      <c r="CD183" s="166" t="str" cm="1">
        <f t="array" aca="1" ref="CD183" ca="1">INDEX(i.rev,$K183,CD$15)</f>
        <v>-</v>
      </c>
      <c r="CE183" s="166" t="str" cm="1">
        <f t="array" aca="1" ref="CE183" ca="1">INDEX(i.rev,$K183,CE$15)</f>
        <v>-</v>
      </c>
      <c r="CF183" s="166" t="str" cm="1">
        <f t="array" aca="1" ref="CF183" ca="1">INDEX(i.rev,$K183,CF$15)</f>
        <v>-</v>
      </c>
      <c r="CG183" s="10"/>
      <c r="CH183" s="168" t="str">
        <f t="shared" ca="1" si="529"/>
        <v>-</v>
      </c>
      <c r="CI183" s="168" t="str">
        <f t="shared" ca="1" si="529"/>
        <v>-</v>
      </c>
      <c r="CJ183" s="168" t="str">
        <f t="shared" ca="1" si="529"/>
        <v>-</v>
      </c>
      <c r="CK183" s="168" t="str">
        <f t="shared" ca="1" si="529"/>
        <v>-</v>
      </c>
      <c r="CL183" s="168" t="str">
        <f t="shared" ca="1" si="529"/>
        <v>-</v>
      </c>
      <c r="CM183" s="168" t="str">
        <f t="shared" ca="1" si="529"/>
        <v>-</v>
      </c>
      <c r="CN183" s="168" t="str">
        <f t="shared" ca="1" si="529"/>
        <v>-</v>
      </c>
      <c r="CO183" s="168" t="str">
        <f t="shared" ca="1" si="529"/>
        <v>-</v>
      </c>
      <c r="CP183" s="168">
        <f t="shared" ca="1" si="529"/>
        <v>1</v>
      </c>
      <c r="CQ183" s="168">
        <f t="shared" ca="1" si="529"/>
        <v>1</v>
      </c>
      <c r="CR183" s="168">
        <f t="shared" ca="1" si="529"/>
        <v>0</v>
      </c>
      <c r="CS183" s="168" t="str">
        <f t="shared" ca="1" si="529"/>
        <v>-</v>
      </c>
      <c r="CT183" s="168" t="str">
        <f t="shared" ca="1" si="529"/>
        <v>-</v>
      </c>
      <c r="CU183" s="168" t="str">
        <f t="shared" ca="1" si="529"/>
        <v>-</v>
      </c>
      <c r="CV183" s="168" t="str">
        <f t="shared" ca="1" si="529"/>
        <v>-</v>
      </c>
      <c r="CW183" s="168" t="str">
        <f t="shared" ca="1" si="529"/>
        <v>-</v>
      </c>
      <c r="CX183" s="168" t="str">
        <f t="shared" ca="1" si="530"/>
        <v>-</v>
      </c>
      <c r="CY183" s="168" t="str">
        <f t="shared" ca="1" si="530"/>
        <v>-</v>
      </c>
      <c r="CZ183" s="168">
        <f t="shared" ca="1" si="530"/>
        <v>0</v>
      </c>
      <c r="DA183" s="168" t="str">
        <f t="shared" ca="1" si="530"/>
        <v>-</v>
      </c>
      <c r="DB183" s="168" t="str">
        <f t="shared" ca="1" si="530"/>
        <v>-</v>
      </c>
      <c r="DC183" s="168" t="str">
        <f t="shared" ca="1" si="530"/>
        <v>-</v>
      </c>
      <c r="DD183" s="168" t="str">
        <f t="shared" ca="1" si="530"/>
        <v>-</v>
      </c>
      <c r="DE183" s="168" t="str">
        <f t="shared" ca="1" si="530"/>
        <v>-</v>
      </c>
      <c r="DF183" s="168">
        <f t="shared" ca="1" si="530"/>
        <v>0</v>
      </c>
      <c r="DG183" s="168">
        <f t="shared" ca="1" si="530"/>
        <v>0</v>
      </c>
      <c r="DH183" s="168">
        <f t="shared" ca="1" si="530"/>
        <v>0</v>
      </c>
      <c r="DI183" s="168">
        <f t="shared" ca="1" si="530"/>
        <v>0</v>
      </c>
      <c r="DJ183" s="168">
        <f t="shared" ca="1" si="530"/>
        <v>0</v>
      </c>
      <c r="DK183" s="168">
        <f t="shared" ca="1" si="530"/>
        <v>0</v>
      </c>
      <c r="DL183" s="168">
        <f t="shared" ca="1" si="530"/>
        <v>0</v>
      </c>
      <c r="DM183" s="168" t="str">
        <f t="shared" ca="1" si="530"/>
        <v>-</v>
      </c>
      <c r="DN183" s="168" t="str">
        <f t="shared" ca="1" si="526"/>
        <v>-</v>
      </c>
      <c r="DO183" s="168" t="str">
        <f t="shared" ca="1" si="526"/>
        <v>-</v>
      </c>
      <c r="DP183" s="168" t="str">
        <f t="shared" ca="1" si="526"/>
        <v>-</v>
      </c>
      <c r="DQ183" s="168" t="str">
        <f t="shared" ca="1" si="526"/>
        <v>-</v>
      </c>
      <c r="DR183" s="168" t="str">
        <f t="shared" ca="1" si="526"/>
        <v>-</v>
      </c>
      <c r="DS183" s="168" t="str">
        <f t="shared" ca="1" si="526"/>
        <v>-</v>
      </c>
      <c r="DT183" s="168" t="str">
        <f t="shared" ca="1" si="526"/>
        <v>-</v>
      </c>
      <c r="DU183" s="168" t="str">
        <f t="shared" ca="1" si="526"/>
        <v>-</v>
      </c>
      <c r="DV183" s="168" t="str">
        <f t="shared" ca="1" si="526"/>
        <v>-</v>
      </c>
      <c r="DW183" s="168" t="str">
        <f t="shared" ca="1" si="527"/>
        <v>-</v>
      </c>
      <c r="DX183" s="10"/>
      <c r="DY183" s="168">
        <f t="shared" ca="1" si="527"/>
        <v>1</v>
      </c>
      <c r="DZ183" s="168" t="str">
        <f t="shared" ca="1" si="527"/>
        <v>-</v>
      </c>
      <c r="EA183" s="168" t="str">
        <f t="shared" ca="1" si="527"/>
        <v>-</v>
      </c>
      <c r="EB183" s="168" t="str">
        <f t="shared" ca="1" si="527"/>
        <v>-</v>
      </c>
      <c r="EC183" s="168" t="str">
        <f t="shared" ca="1" si="481"/>
        <v>-</v>
      </c>
      <c r="ED183" s="168" t="b">
        <f t="shared" ca="1" si="481"/>
        <v>0</v>
      </c>
      <c r="EE183" s="168" t="str">
        <f t="shared" ca="1" si="481"/>
        <v>-</v>
      </c>
      <c r="EF183" s="168">
        <f t="shared" ca="1" si="481"/>
        <v>0</v>
      </c>
      <c r="EG183" s="168" t="str">
        <f t="shared" ca="1" si="481"/>
        <v>-</v>
      </c>
      <c r="EH183" s="166" cm="1">
        <f t="array" aca="1" ref="EH183" ca="1">INDEX(i.rev,$K183,EH$15)</f>
        <v>1</v>
      </c>
      <c r="EI183" s="168">
        <f t="shared" ca="1" si="535"/>
        <v>0</v>
      </c>
      <c r="EJ183" s="168">
        <f t="shared" ca="1" si="535"/>
        <v>1</v>
      </c>
      <c r="EK183" s="168">
        <f t="shared" ca="1" si="535"/>
        <v>0</v>
      </c>
      <c r="EL183" s="168">
        <f t="shared" ca="1" si="535"/>
        <v>1</v>
      </c>
      <c r="EM183" s="168">
        <f t="shared" ca="1" si="535"/>
        <v>1</v>
      </c>
      <c r="EN183" s="168">
        <f t="shared" ca="1" si="535"/>
        <v>1</v>
      </c>
      <c r="EO183" s="168">
        <f t="shared" ca="1" si="535"/>
        <v>0</v>
      </c>
      <c r="EP183" s="168">
        <f t="shared" ca="1" si="535"/>
        <v>0</v>
      </c>
      <c r="EQ183" s="168">
        <f t="shared" ca="1" si="535"/>
        <v>0</v>
      </c>
      <c r="ER183" s="168">
        <f t="shared" ca="1" si="535"/>
        <v>0</v>
      </c>
      <c r="ES183" s="168">
        <f t="shared" ca="1" si="535"/>
        <v>0</v>
      </c>
      <c r="ET183" s="168">
        <f t="shared" ca="1" si="535"/>
        <v>0</v>
      </c>
      <c r="EU183" s="168">
        <f t="shared" ca="1" si="535"/>
        <v>0</v>
      </c>
      <c r="EV183" s="168">
        <f t="shared" ca="1" si="535"/>
        <v>0</v>
      </c>
      <c r="EW183" s="168">
        <f t="shared" ca="1" si="535"/>
        <v>0</v>
      </c>
      <c r="EX183" s="168">
        <f t="shared" ca="1" si="535"/>
        <v>0</v>
      </c>
      <c r="EY183" s="166" cm="1">
        <f t="array" aca="1" ref="EY183" ca="1">INDEX(i.rev,$K183,EY$15)</f>
        <v>0</v>
      </c>
      <c r="EZ183" s="168">
        <f t="shared" ca="1" si="483"/>
        <v>0</v>
      </c>
      <c r="FA183" s="166" cm="1">
        <f t="array" aca="1" ref="FA183" ca="1">INDEX(i.rev,$K183,FA$15)</f>
        <v>1</v>
      </c>
      <c r="FB183" s="168">
        <f t="shared" ca="1" si="523"/>
        <v>0</v>
      </c>
      <c r="FC183" s="168">
        <f t="shared" ca="1" si="523"/>
        <v>0</v>
      </c>
      <c r="FD183" s="168">
        <f t="shared" ca="1" si="523"/>
        <v>0</v>
      </c>
      <c r="FE183" s="168">
        <f t="shared" ca="1" si="523"/>
        <v>0</v>
      </c>
      <c r="FF183" s="168">
        <f t="shared" ca="1" si="523"/>
        <v>0</v>
      </c>
      <c r="FG183" s="168">
        <f t="shared" ref="FG183:GG183" ca="1" si="545">OFFSET(FG$5,$B183,0)</f>
        <v>0</v>
      </c>
      <c r="FH183" s="168">
        <f t="shared" ca="1" si="545"/>
        <v>0</v>
      </c>
      <c r="FI183" s="10">
        <v>0.25</v>
      </c>
      <c r="FJ183" s="166" t="b">
        <f t="shared" si="539"/>
        <v>1</v>
      </c>
      <c r="FK183" s="192">
        <f t="shared" si="540"/>
        <v>532.5</v>
      </c>
      <c r="FL183" s="166" t="b">
        <f t="shared" si="518"/>
        <v>1</v>
      </c>
      <c r="FM183" s="192">
        <f t="shared" si="543"/>
        <v>12</v>
      </c>
      <c r="FN183" s="192">
        <f t="shared" si="543"/>
        <v>40</v>
      </c>
      <c r="FO183" s="166" t="b">
        <f t="shared" ca="1" si="486"/>
        <v>0</v>
      </c>
      <c r="FP183" s="166" t="b">
        <f t="shared" ca="1" si="486"/>
        <v>0</v>
      </c>
      <c r="FQ183" s="166" t="b">
        <f t="shared" ca="1" si="486"/>
        <v>1</v>
      </c>
      <c r="FR183" s="168">
        <f t="shared" ca="1" si="545"/>
        <v>0</v>
      </c>
      <c r="FS183" s="166">
        <f t="shared" ca="1" si="487"/>
        <v>1</v>
      </c>
      <c r="FT183" s="166">
        <f t="shared" ca="1" si="487"/>
        <v>1</v>
      </c>
      <c r="FU183" s="168" t="str">
        <f t="shared" ca="1" si="545"/>
        <v>-</v>
      </c>
      <c r="FV183" s="168" t="str">
        <f t="shared" ca="1" si="545"/>
        <v>-</v>
      </c>
      <c r="FW183" s="168" t="str">
        <f t="shared" ca="1" si="545"/>
        <v>-</v>
      </c>
      <c r="FX183" s="168" t="str">
        <f t="shared" ca="1" si="545"/>
        <v>-</v>
      </c>
      <c r="FY183" s="168" t="str">
        <f t="shared" ca="1" si="545"/>
        <v>-</v>
      </c>
      <c r="FZ183" s="168" t="str">
        <f t="shared" ca="1" si="545"/>
        <v>-</v>
      </c>
      <c r="GA183" s="168" t="str">
        <f t="shared" ca="1" si="545"/>
        <v>-</v>
      </c>
      <c r="GB183" s="168" t="str">
        <f t="shared" ca="1" si="545"/>
        <v>-</v>
      </c>
      <c r="GC183" s="168" t="str">
        <f t="shared" ca="1" si="545"/>
        <v>-</v>
      </c>
      <c r="GD183" s="168" t="b">
        <f t="shared" ca="1" si="545"/>
        <v>1</v>
      </c>
      <c r="GE183" s="168" t="str">
        <f t="shared" ca="1" si="545"/>
        <v>-</v>
      </c>
      <c r="GF183" s="168" t="str">
        <f t="shared" ca="1" si="545"/>
        <v>-</v>
      </c>
      <c r="GG183" s="168" t="str">
        <f t="shared" ca="1" si="545"/>
        <v>-</v>
      </c>
      <c r="GH183" s="168" t="str">
        <f t="shared" ca="1" si="488"/>
        <v>-</v>
      </c>
      <c r="GI183" s="168" t="str">
        <f t="shared" ca="1" si="488"/>
        <v>-</v>
      </c>
      <c r="GJ183" s="168" t="str">
        <f t="shared" ca="1" si="488"/>
        <v>-</v>
      </c>
      <c r="GK183" s="168" t="str">
        <f t="shared" ca="1" si="488"/>
        <v>-</v>
      </c>
      <c r="GL183" s="168" t="str">
        <f t="shared" ca="1" si="488"/>
        <v>-</v>
      </c>
      <c r="GM183" s="168" t="str">
        <f t="shared" ca="1" si="488"/>
        <v>-</v>
      </c>
      <c r="GN183" s="168" t="str">
        <f t="shared" ca="1" si="488"/>
        <v>-</v>
      </c>
      <c r="GO183" s="168" t="str">
        <f t="shared" ca="1" si="488"/>
        <v>-</v>
      </c>
      <c r="GP183" s="168" t="str">
        <f t="shared" ca="1" si="488"/>
        <v>-</v>
      </c>
      <c r="GQ183" s="168" t="str">
        <f t="shared" ca="1" si="488"/>
        <v>-</v>
      </c>
      <c r="GR183" s="168" t="str">
        <f t="shared" ca="1" si="488"/>
        <v>-</v>
      </c>
      <c r="GS183" s="168">
        <f t="shared" ca="1" si="488"/>
        <v>500</v>
      </c>
      <c r="GT183" s="168">
        <f t="shared" ca="1" si="488"/>
        <v>500</v>
      </c>
      <c r="GU183" s="168" t="str">
        <f t="shared" ca="1" si="488"/>
        <v>-</v>
      </c>
      <c r="GV183" s="168" t="str">
        <f t="shared" ca="1" si="488"/>
        <v>-</v>
      </c>
      <c r="GW183" s="168" t="str">
        <f t="shared" ca="1" si="488"/>
        <v>-</v>
      </c>
      <c r="GX183" s="168" t="str">
        <f t="shared" ca="1" si="537"/>
        <v>-</v>
      </c>
      <c r="GY183" s="168" t="str">
        <f t="shared" ca="1" si="537"/>
        <v>-</v>
      </c>
      <c r="GZ183" s="168" t="str">
        <f t="shared" ca="1" si="541"/>
        <v>-</v>
      </c>
      <c r="HA183" s="168" t="str">
        <f t="shared" ca="1" si="541"/>
        <v>-</v>
      </c>
      <c r="HB183" s="168" t="str">
        <f t="shared" ca="1" si="541"/>
        <v>-</v>
      </c>
      <c r="HC183" s="168" t="str">
        <f t="shared" ca="1" si="541"/>
        <v>-</v>
      </c>
      <c r="HD183" s="168" t="str">
        <f t="shared" ca="1" si="541"/>
        <v>-</v>
      </c>
      <c r="HE183" s="168" t="str">
        <f t="shared" ca="1" si="541"/>
        <v>-</v>
      </c>
      <c r="HF183" s="168" t="str">
        <f t="shared" ca="1" si="541"/>
        <v>-</v>
      </c>
      <c r="HG183" s="168" t="str">
        <f t="shared" ca="1" si="541"/>
        <v>-</v>
      </c>
      <c r="HH183" s="168" t="str">
        <f t="shared" ca="1" si="541"/>
        <v>-</v>
      </c>
      <c r="HI183" s="168" t="str">
        <f t="shared" ca="1" si="541"/>
        <v>-</v>
      </c>
      <c r="HJ183" s="168" t="str">
        <f t="shared" ca="1" si="541"/>
        <v>-</v>
      </c>
      <c r="HK183" s="168" t="str">
        <f t="shared" ca="1" si="541"/>
        <v>-</v>
      </c>
      <c r="HL183" s="168" t="str">
        <f t="shared" ca="1" si="541"/>
        <v>-</v>
      </c>
      <c r="HM183" s="168" t="str">
        <f t="shared" ca="1" si="541"/>
        <v>-</v>
      </c>
      <c r="HN183" s="168" t="str">
        <f t="shared" ca="1" si="541"/>
        <v>-</v>
      </c>
      <c r="HO183" s="168" t="str">
        <f t="shared" ca="1" si="541"/>
        <v>-</v>
      </c>
      <c r="HP183" s="168" t="str">
        <f t="shared" ca="1" si="541"/>
        <v>-</v>
      </c>
      <c r="HQ183" s="168" t="str">
        <f t="shared" ca="1" si="541"/>
        <v>-</v>
      </c>
      <c r="HR183" s="168" t="str">
        <f t="shared" ca="1" si="541"/>
        <v>-</v>
      </c>
      <c r="HS183" s="168" t="str">
        <f t="shared" ca="1" si="541"/>
        <v>-</v>
      </c>
      <c r="HT183" s="168" t="str">
        <f t="shared" ca="1" si="541"/>
        <v>-</v>
      </c>
      <c r="HU183" s="168" t="str">
        <f t="shared" ca="1" si="541"/>
        <v>-</v>
      </c>
      <c r="HV183" s="168" t="str">
        <f t="shared" ca="1" si="541"/>
        <v>-</v>
      </c>
      <c r="HW183" s="168" t="str">
        <f t="shared" ca="1" si="541"/>
        <v>-</v>
      </c>
      <c r="HX183" s="168" t="str">
        <f t="shared" ca="1" si="541"/>
        <v>-</v>
      </c>
      <c r="HY183" s="168" t="str">
        <f t="shared" ca="1" si="541"/>
        <v>-</v>
      </c>
      <c r="HZ183" s="168" t="str">
        <f t="shared" ca="1" si="541"/>
        <v>-</v>
      </c>
      <c r="IA183" s="168" t="str">
        <f t="shared" ca="1" si="541"/>
        <v>-</v>
      </c>
      <c r="IB183" s="168" t="str">
        <f t="shared" ca="1" si="541"/>
        <v>-</v>
      </c>
      <c r="IC183" s="168" t="str">
        <f t="shared" ca="1" si="541"/>
        <v>-</v>
      </c>
      <c r="ID183" s="168" t="str">
        <f t="shared" ca="1" si="541"/>
        <v>-</v>
      </c>
      <c r="IE183" s="168" t="str">
        <f t="shared" ca="1" si="541"/>
        <v>-</v>
      </c>
      <c r="IF183" s="168" t="str">
        <f t="shared" ca="1" si="541"/>
        <v>-</v>
      </c>
      <c r="IG183" s="168" t="str">
        <f t="shared" ca="1" si="541"/>
        <v>-</v>
      </c>
      <c r="IH183" s="168" t="str">
        <f t="shared" ref="GZ183:IO189" ca="1" si="546">OFFSET(IH$5,$B183,0)</f>
        <v>-</v>
      </c>
      <c r="II183" s="168" t="str">
        <f t="shared" ca="1" si="546"/>
        <v>-</v>
      </c>
      <c r="IJ183" s="168" t="str">
        <f t="shared" ca="1" si="546"/>
        <v>-</v>
      </c>
      <c r="IK183" s="168" t="str">
        <f t="shared" ca="1" si="546"/>
        <v>-</v>
      </c>
      <c r="IL183" s="168" t="str">
        <f t="shared" ca="1" si="546"/>
        <v>-</v>
      </c>
      <c r="IM183" s="168" t="str">
        <f t="shared" ca="1" si="546"/>
        <v>-</v>
      </c>
      <c r="IN183" s="168" t="str">
        <f t="shared" ca="1" si="546"/>
        <v>-</v>
      </c>
      <c r="IO183" s="168" t="str">
        <f t="shared" ca="1" si="546"/>
        <v>-</v>
      </c>
      <c r="IP183" s="168" t="str">
        <f t="shared" ca="1" si="491"/>
        <v>-</v>
      </c>
      <c r="IQ183" s="168" t="str">
        <f t="shared" ca="1" si="491"/>
        <v>-</v>
      </c>
      <c r="IR183" s="168" t="str">
        <f t="shared" ca="1" si="491"/>
        <v>-</v>
      </c>
      <c r="IS183" s="168" t="str">
        <f t="shared" ca="1" si="491"/>
        <v>-</v>
      </c>
      <c r="IT183" s="168" t="str">
        <f t="shared" ca="1" si="491"/>
        <v>-</v>
      </c>
      <c r="IU183" s="168" t="str">
        <f t="shared" ca="1" si="491"/>
        <v>-</v>
      </c>
      <c r="IV183" s="168" t="str">
        <f t="shared" ca="1" si="491"/>
        <v>-</v>
      </c>
      <c r="IW183" s="168" t="str">
        <f t="shared" ca="1" si="491"/>
        <v>-</v>
      </c>
      <c r="IX183" s="168" t="str">
        <f t="shared" ca="1" si="491"/>
        <v>-</v>
      </c>
      <c r="IY183" s="168" t="str">
        <f t="shared" ca="1" si="491"/>
        <v>-</v>
      </c>
      <c r="IZ183" s="10"/>
      <c r="JA183" s="166">
        <f t="shared" ca="1" si="492"/>
        <v>4.4999999999999998E-2</v>
      </c>
      <c r="JB183" s="166">
        <f t="shared" ca="1" si="493"/>
        <v>4.4999999999999998E-2</v>
      </c>
      <c r="JC183" s="168">
        <f t="shared" ca="1" si="533"/>
        <v>1</v>
      </c>
      <c r="JD183" s="168">
        <f t="shared" ca="1" si="533"/>
        <v>0</v>
      </c>
      <c r="JE183" s="168">
        <f t="shared" ca="1" si="533"/>
        <v>1</v>
      </c>
      <c r="JF183" s="168">
        <f t="shared" ca="1" si="533"/>
        <v>1</v>
      </c>
      <c r="JG183" s="168">
        <f t="shared" ca="1" si="533"/>
        <v>0</v>
      </c>
      <c r="JH183" s="168">
        <f t="shared" ca="1" si="533"/>
        <v>70</v>
      </c>
      <c r="JI183" s="168">
        <f t="shared" ca="1" si="533"/>
        <v>50</v>
      </c>
      <c r="JJ183" s="168">
        <f t="shared" ca="1" si="533"/>
        <v>70</v>
      </c>
      <c r="JK183" s="168">
        <f t="shared" ca="1" si="533"/>
        <v>50</v>
      </c>
      <c r="JL183" s="166">
        <f t="shared" ca="1" si="495"/>
        <v>1</v>
      </c>
      <c r="JM183" s="166">
        <f t="shared" ca="1" si="496"/>
        <v>1</v>
      </c>
      <c r="JN183" s="166">
        <f t="shared" ca="1" si="497"/>
        <v>1</v>
      </c>
      <c r="JO183" s="166">
        <f t="shared" ca="1" si="498"/>
        <v>1</v>
      </c>
      <c r="JP183" s="166">
        <f t="shared" ca="1" si="498"/>
        <v>1</v>
      </c>
      <c r="JQ183" s="168">
        <f t="shared" ca="1" si="533"/>
        <v>1</v>
      </c>
      <c r="JR183" s="10"/>
      <c r="JS183" s="168">
        <f t="shared" ca="1" si="533"/>
        <v>1</v>
      </c>
      <c r="JT183" s="166">
        <f t="shared" ca="1" si="499"/>
        <v>1</v>
      </c>
      <c r="JU183" s="168">
        <f t="shared" ca="1" si="533"/>
        <v>1</v>
      </c>
      <c r="JV183" s="168">
        <f t="shared" ca="1" si="533"/>
        <v>1</v>
      </c>
      <c r="JW183" s="168">
        <f t="shared" ca="1" si="533"/>
        <v>1</v>
      </c>
      <c r="JX183" s="168">
        <f t="shared" ca="1" si="533"/>
        <v>1</v>
      </c>
      <c r="JY183" s="168">
        <f t="shared" ca="1" si="533"/>
        <v>1</v>
      </c>
      <c r="JZ183" s="168">
        <f t="shared" ca="1" si="533"/>
        <v>1</v>
      </c>
      <c r="KA183" s="166">
        <f t="shared" ca="1" si="500"/>
        <v>1</v>
      </c>
      <c r="KB183" s="166">
        <f t="shared" ca="1" si="501"/>
        <v>1</v>
      </c>
      <c r="KC183" s="166">
        <f t="shared" ca="1" si="502"/>
        <v>1</v>
      </c>
      <c r="KD183" s="166" t="str">
        <f t="shared" ca="1" si="503"/>
        <v>-</v>
      </c>
      <c r="KE183" s="166" t="str">
        <f t="shared" ca="1" si="504"/>
        <v>-</v>
      </c>
      <c r="KF183" s="166" t="str">
        <f t="shared" ca="1" si="505"/>
        <v>-</v>
      </c>
      <c r="KG183" s="166" t="b">
        <f t="shared" ca="1" si="506"/>
        <v>0</v>
      </c>
      <c r="KH183" s="168">
        <f t="shared" ca="1" si="533"/>
        <v>0</v>
      </c>
      <c r="KI183" s="27">
        <v>0</v>
      </c>
    </row>
    <row r="184" spans="1:295" s="148" customFormat="1" outlineLevel="1">
      <c r="A184" s="126">
        <f t="shared" si="13"/>
        <v>179</v>
      </c>
      <c r="B184" s="126">
        <f t="shared" si="544"/>
        <v>13</v>
      </c>
      <c r="C184" s="148">
        <v>1000</v>
      </c>
      <c r="D184" s="148" t="s">
        <v>884</v>
      </c>
      <c r="E184" s="148" t="b">
        <v>0</v>
      </c>
      <c r="F184" s="148" t="b">
        <v>0</v>
      </c>
      <c r="G184" s="148" t="b">
        <f t="shared" si="507"/>
        <v>0</v>
      </c>
      <c r="H184" s="144">
        <f t="shared" ca="1" si="542"/>
        <v>3</v>
      </c>
      <c r="I184" s="144">
        <f t="shared" ca="1" si="542"/>
        <v>1</v>
      </c>
      <c r="J184" s="144">
        <f t="shared" ca="1" si="542"/>
        <v>1</v>
      </c>
      <c r="K184" s="144">
        <f t="shared" ca="1" si="542"/>
        <v>1</v>
      </c>
      <c r="L184" s="144">
        <f t="shared" ca="1" si="542"/>
        <v>1</v>
      </c>
      <c r="M184" s="144">
        <f t="shared" ca="1" si="542"/>
        <v>1</v>
      </c>
      <c r="N184" s="144">
        <f t="shared" ca="1" si="542"/>
        <v>1</v>
      </c>
      <c r="O184" s="144">
        <f t="shared" ca="1" si="542"/>
        <v>1</v>
      </c>
      <c r="P184" s="144">
        <f t="shared" ca="1" si="542"/>
        <v>1</v>
      </c>
      <c r="Q184" s="144">
        <f t="shared" ca="1" si="542"/>
        <v>1</v>
      </c>
      <c r="R184" s="144">
        <f t="shared" ca="1" si="542"/>
        <v>2</v>
      </c>
      <c r="S184" s="144">
        <f t="shared" ca="1" si="542"/>
        <v>1</v>
      </c>
      <c r="T184" s="144">
        <f t="shared" ca="1" si="542"/>
        <v>1</v>
      </c>
      <c r="U184" s="144">
        <f t="shared" ca="1" si="542"/>
        <v>1</v>
      </c>
      <c r="V184" s="144">
        <f t="shared" ca="1" si="542"/>
        <v>1</v>
      </c>
      <c r="W184" s="144">
        <f t="shared" ca="1" si="542"/>
        <v>1</v>
      </c>
      <c r="X184" s="144">
        <f t="shared" ca="1" si="542"/>
        <v>1</v>
      </c>
      <c r="Y184" s="144">
        <f t="shared" ca="1" si="542"/>
        <v>1</v>
      </c>
      <c r="AA184" s="162" t="str" cm="1">
        <f t="array" aca="1" ref="AA184" ca="1">TEXT(LEFT(OFFSET(AA184,-1,0),5)+1,"00000")&amp;MID(OFFSET(AA184,-1,0),6,FIND(" ",OFFSET(AA184,-1,0),7)-5)
&amp;FM184
&amp;INDEX(DataMaster!$B$10:$B$12,$I184)         &amp;IF($J184=1,""," Risk"&amp;INDEX(i.risk_aversion,$J184,1))    &amp;IF($K184=1,""," REV"&amp; INDEX(DataMaster!$B$54:$B$58,$K184))              &amp; IF($L184=1,""," Minroe"&amp;INDEX(minroe,$L184))              &amp;  IF($M184=1,""," Overdraw"&amp;INDEX(overdraw,$M184))
&amp; IF($N184=1,""," Mach"&amp;INDEX(i.mach_option,$N184))
&amp; IF($O184=1,""," Interest"&amp;INDEX(i.interest_rate,$O184))            &amp; IF($P184=1,""," Opp cost"&amp;INDEX(i.opp_cost_capital,$P184))           &amp; IF($Q184=1,""," Casual_ub"&amp;INDEX(i.casual_ub,$Q184))           &amp; IF($R184=1,""," Cropgraze"&amp;INDEX(i.cropgraze_inc,$R184))
&amp; IF($S184=1,""," Yield"&amp;INDEX(i.all_rot_yield,$S184))          &amp; IF($T184=1,""," Pasture"&amp;INDEX(i.pasture_prod,$T184))          &amp; IF($U184=1,""," Scan"&amp;INDEX(i.scan,$U184))
&amp; IF($JL184=1,""," WP"&amp;TEXT($JL184*100,"000p"))                &amp; IF($JM184=1,""," MP"&amp;TEXT($JM184*100,"000p"))                      &amp; IF($JN184=1,""," GP"&amp;TEXT($JN184*100,"000p"))          &amp; IF($JO184=1,""," Can"&amp;TEXT($JO184*100,"000p"))
&amp; " (F"&amp;3+IFERROR(1*$CH184,0)+IFERROR(1*$CI184,0)&amp;3-IFERROR(1*NOT($CK184),0)&amp;"N"&amp;$CP184&amp;$CQ184&amp;")"</f>
        <v>00007 Presentation_SR_high_crop36SE 8SE CropgrazeFALSE (F33N11)</v>
      </c>
      <c r="AB184" s="10" t="str">
        <f ca="1">IF(COUNTIF(AA$5:AA184,AA184)=1,"-","Dup")</f>
        <v>-</v>
      </c>
      <c r="AC184" s="10"/>
      <c r="AD184" s="168" t="str">
        <f t="shared" ca="1" si="472"/>
        <v>-</v>
      </c>
      <c r="AE184" s="167" t="b">
        <v>1</v>
      </c>
      <c r="AF184" s="167" t="b">
        <v>1</v>
      </c>
      <c r="AG184" s="168" t="str">
        <f t="shared" ca="1" si="472"/>
        <v>-</v>
      </c>
      <c r="AH184" s="168" t="str">
        <f t="shared" ca="1" si="472"/>
        <v>-</v>
      </c>
      <c r="AI184" s="168" t="b">
        <f t="shared" ca="1" si="472"/>
        <v>1</v>
      </c>
      <c r="AJ184" s="10"/>
      <c r="AK184" s="166" t="b">
        <f t="shared" ca="1" si="473"/>
        <v>1</v>
      </c>
      <c r="AL184" s="166" t="str">
        <f t="shared" ca="1" si="473"/>
        <v>-</v>
      </c>
      <c r="AM184" s="166" t="str">
        <f t="shared" ca="1" si="473"/>
        <v>-</v>
      </c>
      <c r="AN184" s="166" t="str">
        <f t="shared" ca="1" si="473"/>
        <v>-</v>
      </c>
      <c r="AO184" s="166" t="b">
        <f t="shared" ca="1" si="473"/>
        <v>0</v>
      </c>
      <c r="AP184" s="166" t="b">
        <f t="shared" ca="1" si="473"/>
        <v>0</v>
      </c>
      <c r="AQ184" s="166">
        <f t="shared" ca="1" si="474"/>
        <v>0</v>
      </c>
      <c r="AR184" s="166" t="b">
        <f t="shared" ca="1" si="475"/>
        <v>0</v>
      </c>
      <c r="AS184" s="166" t="b">
        <f t="shared" ca="1" si="475"/>
        <v>0</v>
      </c>
      <c r="AT184" s="166" t="str">
        <f t="shared" ca="1" si="475"/>
        <v>-</v>
      </c>
      <c r="AU184" s="166" t="str">
        <f t="shared" ca="1" si="475"/>
        <v>-</v>
      </c>
      <c r="AV184" s="166" t="str">
        <f t="shared" ca="1" si="475"/>
        <v>-</v>
      </c>
      <c r="AW184" s="10"/>
      <c r="AX184" s="166" t="b">
        <f t="shared" ca="1" si="476"/>
        <v>1</v>
      </c>
      <c r="AY184" s="168" t="b">
        <f t="shared" ca="1" si="477"/>
        <v>1</v>
      </c>
      <c r="AZ184" s="168" t="b">
        <f t="shared" ca="1" si="477"/>
        <v>1</v>
      </c>
      <c r="BA184" s="167">
        <f t="shared" ca="1" si="478"/>
        <v>3108</v>
      </c>
      <c r="BB184" s="168" t="str">
        <f t="shared" ca="1" si="525"/>
        <v>-</v>
      </c>
      <c r="BC184" s="168" t="str">
        <f t="shared" ca="1" si="525"/>
        <v>-</v>
      </c>
      <c r="BD184" s="168" t="str">
        <f t="shared" ca="1" si="525"/>
        <v>-</v>
      </c>
      <c r="BE184" s="168" t="str">
        <f t="shared" ca="1" si="525"/>
        <v>-</v>
      </c>
      <c r="BF184" s="168" t="str">
        <f t="shared" ca="1" si="525"/>
        <v>-</v>
      </c>
      <c r="BG184" s="168">
        <f t="shared" ca="1" si="525"/>
        <v>1</v>
      </c>
      <c r="BH184" s="168">
        <f t="shared" ca="1" si="525"/>
        <v>1</v>
      </c>
      <c r="BI184" s="168" t="str">
        <f t="shared" ca="1" si="525"/>
        <v>-</v>
      </c>
      <c r="BJ184" s="168" t="str">
        <f t="shared" ca="1" si="525"/>
        <v>-</v>
      </c>
      <c r="BK184" s="10"/>
      <c r="BL184" s="168" t="str">
        <f t="shared" ca="1" si="525"/>
        <v>-</v>
      </c>
      <c r="BM184" s="168" t="str">
        <f t="shared" ca="1" si="525"/>
        <v>-</v>
      </c>
      <c r="BN184" s="168" t="str">
        <f t="shared" ca="1" si="525"/>
        <v>-</v>
      </c>
      <c r="BO184" s="168" t="str">
        <f t="shared" ca="1" si="525"/>
        <v>-</v>
      </c>
      <c r="BP184" s="168" t="str">
        <f t="shared" ca="1" si="525"/>
        <v>-</v>
      </c>
      <c r="BQ184" s="168" t="str">
        <f t="shared" ca="1" si="525"/>
        <v>-</v>
      </c>
      <c r="BR184" s="168" t="str">
        <f t="shared" ref="BR184:BV184" ca="1" si="547">OFFSET(BR$5,$B184,0)</f>
        <v>-</v>
      </c>
      <c r="BS184" s="168" t="str">
        <f t="shared" ca="1" si="547"/>
        <v>-</v>
      </c>
      <c r="BT184" s="168" t="str">
        <f t="shared" ca="1" si="547"/>
        <v>-</v>
      </c>
      <c r="BU184" s="168" t="str">
        <f t="shared" ca="1" si="547"/>
        <v>-</v>
      </c>
      <c r="BV184" s="168" t="str">
        <f t="shared" ca="1" si="547"/>
        <v>-</v>
      </c>
      <c r="BW184" s="166" t="str" cm="1">
        <f t="array" aca="1" ref="BW184" ca="1">INDEX(i.rev,$K184,BW$15)</f>
        <v>-</v>
      </c>
      <c r="BX184" s="166" t="str" cm="1">
        <f t="array" aca="1" ref="BX184" ca="1">INDEX(i.rev,$K184,BX$15)</f>
        <v>-</v>
      </c>
      <c r="BY184" s="166" t="str" cm="1">
        <f t="array" aca="1" ref="BY184" ca="1">INDEX(i.rev,$K184,BY$15)</f>
        <v>-</v>
      </c>
      <c r="BZ184" s="166" t="str" cm="1">
        <f t="array" aca="1" ref="BZ184" ca="1">INDEX(i.rev,$K184,BZ$15)</f>
        <v>-</v>
      </c>
      <c r="CA184" s="166" t="str" cm="1">
        <f t="array" aca="1" ref="CA184" ca="1">INDEX(i.rev,$K184,CA$15)</f>
        <v>-</v>
      </c>
      <c r="CB184" s="166" t="str" cm="1">
        <f t="array" aca="1" ref="CB184" ca="1">INDEX(i.rev,$K184,CB$15)</f>
        <v>-</v>
      </c>
      <c r="CC184" s="166" t="str" cm="1">
        <f t="array" aca="1" ref="CC184" ca="1">INDEX(i.rev,$K184,CC$15)</f>
        <v>-</v>
      </c>
      <c r="CD184" s="166" t="str" cm="1">
        <f t="array" aca="1" ref="CD184" ca="1">INDEX(i.rev,$K184,CD$15)</f>
        <v>-</v>
      </c>
      <c r="CE184" s="166" t="str" cm="1">
        <f t="array" aca="1" ref="CE184" ca="1">INDEX(i.rev,$K184,CE$15)</f>
        <v>-</v>
      </c>
      <c r="CF184" s="166" t="str" cm="1">
        <f t="array" aca="1" ref="CF184" ca="1">INDEX(i.rev,$K184,CF$15)</f>
        <v>-</v>
      </c>
      <c r="CG184" s="10"/>
      <c r="CH184" s="168" t="str">
        <f t="shared" ca="1" si="529"/>
        <v>-</v>
      </c>
      <c r="CI184" s="168" t="str">
        <f t="shared" ca="1" si="529"/>
        <v>-</v>
      </c>
      <c r="CJ184" s="168" t="str">
        <f t="shared" ca="1" si="529"/>
        <v>-</v>
      </c>
      <c r="CK184" s="168" t="str">
        <f t="shared" ca="1" si="529"/>
        <v>-</v>
      </c>
      <c r="CL184" s="168" t="str">
        <f t="shared" ca="1" si="529"/>
        <v>-</v>
      </c>
      <c r="CM184" s="168" t="str">
        <f t="shared" ca="1" si="529"/>
        <v>-</v>
      </c>
      <c r="CN184" s="168" t="str">
        <f t="shared" ca="1" si="529"/>
        <v>-</v>
      </c>
      <c r="CO184" s="168" t="str">
        <f t="shared" ca="1" si="529"/>
        <v>-</v>
      </c>
      <c r="CP184" s="168">
        <f t="shared" ca="1" si="529"/>
        <v>1</v>
      </c>
      <c r="CQ184" s="168">
        <f t="shared" ca="1" si="529"/>
        <v>1</v>
      </c>
      <c r="CR184" s="168">
        <f t="shared" ca="1" si="529"/>
        <v>0</v>
      </c>
      <c r="CS184" s="168" t="str">
        <f t="shared" ca="1" si="529"/>
        <v>-</v>
      </c>
      <c r="CT184" s="168" t="str">
        <f t="shared" ca="1" si="529"/>
        <v>-</v>
      </c>
      <c r="CU184" s="168" t="str">
        <f t="shared" ca="1" si="529"/>
        <v>-</v>
      </c>
      <c r="CV184" s="168" t="str">
        <f t="shared" ca="1" si="529"/>
        <v>-</v>
      </c>
      <c r="CW184" s="168" t="str">
        <f t="shared" ca="1" si="529"/>
        <v>-</v>
      </c>
      <c r="CX184" s="168" t="str">
        <f t="shared" ca="1" si="530"/>
        <v>-</v>
      </c>
      <c r="CY184" s="168" t="str">
        <f t="shared" ca="1" si="530"/>
        <v>-</v>
      </c>
      <c r="CZ184" s="168">
        <f t="shared" ca="1" si="530"/>
        <v>0</v>
      </c>
      <c r="DA184" s="168" t="str">
        <f t="shared" ca="1" si="530"/>
        <v>-</v>
      </c>
      <c r="DB184" s="168" t="str">
        <f t="shared" ca="1" si="530"/>
        <v>-</v>
      </c>
      <c r="DC184" s="168" t="str">
        <f t="shared" ca="1" si="530"/>
        <v>-</v>
      </c>
      <c r="DD184" s="168" t="str">
        <f t="shared" ca="1" si="530"/>
        <v>-</v>
      </c>
      <c r="DE184" s="168" t="str">
        <f t="shared" ca="1" si="530"/>
        <v>-</v>
      </c>
      <c r="DF184" s="168">
        <f t="shared" ca="1" si="530"/>
        <v>0</v>
      </c>
      <c r="DG184" s="168">
        <f t="shared" ca="1" si="530"/>
        <v>0</v>
      </c>
      <c r="DH184" s="168">
        <f t="shared" ca="1" si="530"/>
        <v>0</v>
      </c>
      <c r="DI184" s="168">
        <f t="shared" ca="1" si="530"/>
        <v>0</v>
      </c>
      <c r="DJ184" s="168">
        <f t="shared" ca="1" si="530"/>
        <v>0</v>
      </c>
      <c r="DK184" s="168">
        <f t="shared" ca="1" si="530"/>
        <v>0</v>
      </c>
      <c r="DL184" s="168">
        <f t="shared" ca="1" si="530"/>
        <v>0</v>
      </c>
      <c r="DM184" s="168" t="str">
        <f t="shared" ca="1" si="530"/>
        <v>-</v>
      </c>
      <c r="DN184" s="168" t="str">
        <f t="shared" ca="1" si="526"/>
        <v>-</v>
      </c>
      <c r="DO184" s="168" t="str">
        <f t="shared" ca="1" si="526"/>
        <v>-</v>
      </c>
      <c r="DP184" s="168" t="str">
        <f t="shared" ca="1" si="526"/>
        <v>-</v>
      </c>
      <c r="DQ184" s="168" t="str">
        <f t="shared" ca="1" si="526"/>
        <v>-</v>
      </c>
      <c r="DR184" s="168" t="str">
        <f t="shared" ca="1" si="526"/>
        <v>-</v>
      </c>
      <c r="DS184" s="168" t="str">
        <f t="shared" ca="1" si="526"/>
        <v>-</v>
      </c>
      <c r="DT184" s="168" t="str">
        <f t="shared" ca="1" si="526"/>
        <v>-</v>
      </c>
      <c r="DU184" s="168" t="str">
        <f t="shared" ca="1" si="526"/>
        <v>-</v>
      </c>
      <c r="DV184" s="168" t="str">
        <f t="shared" ca="1" si="526"/>
        <v>-</v>
      </c>
      <c r="DW184" s="168" t="str">
        <f t="shared" ca="1" si="527"/>
        <v>-</v>
      </c>
      <c r="DX184" s="10"/>
      <c r="DY184" s="168">
        <f t="shared" ca="1" si="527"/>
        <v>1</v>
      </c>
      <c r="DZ184" s="168" t="str">
        <f t="shared" ca="1" si="527"/>
        <v>-</v>
      </c>
      <c r="EA184" s="168" t="str">
        <f t="shared" ca="1" si="527"/>
        <v>-</v>
      </c>
      <c r="EB184" s="168" t="str">
        <f t="shared" ca="1" si="527"/>
        <v>-</v>
      </c>
      <c r="EC184" s="168" t="str">
        <f t="shared" ca="1" si="481"/>
        <v>-</v>
      </c>
      <c r="ED184" s="168" t="b">
        <f t="shared" ca="1" si="481"/>
        <v>0</v>
      </c>
      <c r="EE184" s="168" t="str">
        <f t="shared" ca="1" si="481"/>
        <v>-</v>
      </c>
      <c r="EF184" s="168">
        <f t="shared" ca="1" si="481"/>
        <v>0</v>
      </c>
      <c r="EG184" s="168" t="str">
        <f t="shared" ca="1" si="481"/>
        <v>-</v>
      </c>
      <c r="EH184" s="166" cm="1">
        <f t="array" aca="1" ref="EH184" ca="1">INDEX(i.rev,$K184,EH$15)</f>
        <v>1</v>
      </c>
      <c r="EI184" s="168">
        <f t="shared" ca="1" si="535"/>
        <v>0</v>
      </c>
      <c r="EJ184" s="168">
        <f t="shared" ca="1" si="535"/>
        <v>1</v>
      </c>
      <c r="EK184" s="168">
        <f t="shared" ca="1" si="535"/>
        <v>0</v>
      </c>
      <c r="EL184" s="168">
        <f t="shared" ca="1" si="535"/>
        <v>1</v>
      </c>
      <c r="EM184" s="168">
        <f t="shared" ca="1" si="535"/>
        <v>1</v>
      </c>
      <c r="EN184" s="168">
        <f t="shared" ca="1" si="535"/>
        <v>1</v>
      </c>
      <c r="EO184" s="168">
        <f t="shared" ca="1" si="535"/>
        <v>0</v>
      </c>
      <c r="EP184" s="168">
        <f t="shared" ca="1" si="535"/>
        <v>0</v>
      </c>
      <c r="EQ184" s="168">
        <f t="shared" ca="1" si="535"/>
        <v>0</v>
      </c>
      <c r="ER184" s="168">
        <f t="shared" ca="1" si="535"/>
        <v>0</v>
      </c>
      <c r="ES184" s="168">
        <f t="shared" ca="1" si="535"/>
        <v>0</v>
      </c>
      <c r="ET184" s="168">
        <f t="shared" ca="1" si="535"/>
        <v>0</v>
      </c>
      <c r="EU184" s="168">
        <f t="shared" ca="1" si="535"/>
        <v>0</v>
      </c>
      <c r="EV184" s="168">
        <f t="shared" ca="1" si="535"/>
        <v>0</v>
      </c>
      <c r="EW184" s="168">
        <f t="shared" ca="1" si="535"/>
        <v>0</v>
      </c>
      <c r="EX184" s="168">
        <f t="shared" ca="1" si="535"/>
        <v>0</v>
      </c>
      <c r="EY184" s="166" cm="1">
        <f t="array" aca="1" ref="EY184" ca="1">INDEX(i.rev,$K184,EY$15)</f>
        <v>0</v>
      </c>
      <c r="EZ184" s="168">
        <f t="shared" ca="1" si="483"/>
        <v>0</v>
      </c>
      <c r="FA184" s="166" cm="1">
        <f t="array" aca="1" ref="FA184" ca="1">INDEX(i.rev,$K184,FA$15)</f>
        <v>1</v>
      </c>
      <c r="FB184" s="168">
        <f t="shared" ref="FB184:GG194" ca="1" si="548">OFFSET(FB$5,$B184,0)</f>
        <v>0</v>
      </c>
      <c r="FC184" s="168">
        <f t="shared" ca="1" si="548"/>
        <v>0</v>
      </c>
      <c r="FD184" s="168">
        <f t="shared" ca="1" si="548"/>
        <v>0</v>
      </c>
      <c r="FE184" s="168">
        <f t="shared" ca="1" si="548"/>
        <v>0</v>
      </c>
      <c r="FF184" s="168">
        <f t="shared" ca="1" si="548"/>
        <v>0</v>
      </c>
      <c r="FG184" s="168">
        <f t="shared" ca="1" si="548"/>
        <v>0</v>
      </c>
      <c r="FH184" s="168">
        <f t="shared" ca="1" si="548"/>
        <v>0</v>
      </c>
      <c r="FI184" s="10">
        <v>0.25</v>
      </c>
      <c r="FJ184" s="166" t="b">
        <f t="shared" si="539"/>
        <v>1</v>
      </c>
      <c r="FK184" s="192">
        <f t="shared" si="540"/>
        <v>532.5</v>
      </c>
      <c r="FL184" s="166" t="b">
        <f t="shared" si="518"/>
        <v>1</v>
      </c>
      <c r="FM184" s="192">
        <f t="shared" si="543"/>
        <v>8</v>
      </c>
      <c r="FN184" s="192">
        <f t="shared" si="543"/>
        <v>40</v>
      </c>
      <c r="FO184" s="166" t="b">
        <f t="shared" ca="1" si="486"/>
        <v>0</v>
      </c>
      <c r="FP184" s="166" t="b">
        <f t="shared" ca="1" si="486"/>
        <v>0</v>
      </c>
      <c r="FQ184" s="166" t="b">
        <f t="shared" ca="1" si="486"/>
        <v>1</v>
      </c>
      <c r="FR184" s="168">
        <f t="shared" ca="1" si="548"/>
        <v>0</v>
      </c>
      <c r="FS184" s="166">
        <f t="shared" ca="1" si="487"/>
        <v>1</v>
      </c>
      <c r="FT184" s="166">
        <f t="shared" ca="1" si="487"/>
        <v>1</v>
      </c>
      <c r="FU184" s="168" t="str">
        <f t="shared" ca="1" si="548"/>
        <v>-</v>
      </c>
      <c r="FV184" s="168" t="str">
        <f t="shared" ca="1" si="548"/>
        <v>-</v>
      </c>
      <c r="FW184" s="168" t="str">
        <f t="shared" ca="1" si="548"/>
        <v>-</v>
      </c>
      <c r="FX184" s="168" t="str">
        <f t="shared" ca="1" si="548"/>
        <v>-</v>
      </c>
      <c r="FY184" s="168" t="str">
        <f t="shared" ca="1" si="548"/>
        <v>-</v>
      </c>
      <c r="FZ184" s="168" t="str">
        <f t="shared" ca="1" si="548"/>
        <v>-</v>
      </c>
      <c r="GA184" s="168" t="str">
        <f t="shared" ca="1" si="548"/>
        <v>-</v>
      </c>
      <c r="GB184" s="168" t="str">
        <f t="shared" ca="1" si="548"/>
        <v>-</v>
      </c>
      <c r="GC184" s="168" t="str">
        <f t="shared" ca="1" si="548"/>
        <v>-</v>
      </c>
      <c r="GD184" s="168" t="b">
        <f t="shared" ca="1" si="548"/>
        <v>1</v>
      </c>
      <c r="GE184" s="168" t="str">
        <f t="shared" ca="1" si="548"/>
        <v>-</v>
      </c>
      <c r="GF184" s="168" t="str">
        <f t="shared" ca="1" si="548"/>
        <v>-</v>
      </c>
      <c r="GG184" s="168" t="str">
        <f t="shared" ca="1" si="548"/>
        <v>-</v>
      </c>
      <c r="GH184" s="168" t="str">
        <f t="shared" ca="1" si="488"/>
        <v>-</v>
      </c>
      <c r="GI184" s="168" t="str">
        <f t="shared" ca="1" si="488"/>
        <v>-</v>
      </c>
      <c r="GJ184" s="168" t="str">
        <f t="shared" ca="1" si="488"/>
        <v>-</v>
      </c>
      <c r="GK184" s="168" t="str">
        <f t="shared" ca="1" si="488"/>
        <v>-</v>
      </c>
      <c r="GL184" s="168" t="str">
        <f t="shared" ca="1" si="488"/>
        <v>-</v>
      </c>
      <c r="GM184" s="168" t="str">
        <f t="shared" ca="1" si="488"/>
        <v>-</v>
      </c>
      <c r="GN184" s="168" t="str">
        <f t="shared" ca="1" si="488"/>
        <v>-</v>
      </c>
      <c r="GO184" s="168" t="str">
        <f t="shared" ca="1" si="488"/>
        <v>-</v>
      </c>
      <c r="GP184" s="168" t="str">
        <f t="shared" ca="1" si="488"/>
        <v>-</v>
      </c>
      <c r="GQ184" s="168" t="str">
        <f t="shared" ca="1" si="488"/>
        <v>-</v>
      </c>
      <c r="GR184" s="168" t="str">
        <f t="shared" ca="1" si="488"/>
        <v>-</v>
      </c>
      <c r="GS184" s="168">
        <f t="shared" ca="1" si="488"/>
        <v>500</v>
      </c>
      <c r="GT184" s="168">
        <f t="shared" ca="1" si="488"/>
        <v>500</v>
      </c>
      <c r="GU184" s="168" t="str">
        <f t="shared" ca="1" si="488"/>
        <v>-</v>
      </c>
      <c r="GV184" s="168" t="str">
        <f t="shared" ca="1" si="488"/>
        <v>-</v>
      </c>
      <c r="GW184" s="168" t="str">
        <f t="shared" ca="1" si="488"/>
        <v>-</v>
      </c>
      <c r="GX184" s="168" t="str">
        <f t="shared" ca="1" si="537"/>
        <v>-</v>
      </c>
      <c r="GY184" s="168" t="str">
        <f t="shared" ca="1" si="537"/>
        <v>-</v>
      </c>
      <c r="GZ184" s="168" t="str">
        <f t="shared" ca="1" si="546"/>
        <v>-</v>
      </c>
      <c r="HA184" s="168" t="str">
        <f t="shared" ca="1" si="546"/>
        <v>-</v>
      </c>
      <c r="HB184" s="168" t="str">
        <f t="shared" ca="1" si="546"/>
        <v>-</v>
      </c>
      <c r="HC184" s="168" t="str">
        <f t="shared" ca="1" si="546"/>
        <v>-</v>
      </c>
      <c r="HD184" s="168" t="str">
        <f t="shared" ca="1" si="546"/>
        <v>-</v>
      </c>
      <c r="HE184" s="168" t="str">
        <f t="shared" ca="1" si="546"/>
        <v>-</v>
      </c>
      <c r="HF184" s="168" t="str">
        <f t="shared" ca="1" si="546"/>
        <v>-</v>
      </c>
      <c r="HG184" s="168" t="str">
        <f t="shared" ca="1" si="546"/>
        <v>-</v>
      </c>
      <c r="HH184" s="168" t="str">
        <f t="shared" ca="1" si="546"/>
        <v>-</v>
      </c>
      <c r="HI184" s="168" t="str">
        <f t="shared" ca="1" si="546"/>
        <v>-</v>
      </c>
      <c r="HJ184" s="168" t="str">
        <f t="shared" ca="1" si="546"/>
        <v>-</v>
      </c>
      <c r="HK184" s="168" t="str">
        <f t="shared" ca="1" si="546"/>
        <v>-</v>
      </c>
      <c r="HL184" s="168" t="str">
        <f t="shared" ca="1" si="546"/>
        <v>-</v>
      </c>
      <c r="HM184" s="168" t="str">
        <f t="shared" ca="1" si="546"/>
        <v>-</v>
      </c>
      <c r="HN184" s="168" t="str">
        <f t="shared" ca="1" si="546"/>
        <v>-</v>
      </c>
      <c r="HO184" s="168" t="str">
        <f t="shared" ca="1" si="546"/>
        <v>-</v>
      </c>
      <c r="HP184" s="168" t="str">
        <f t="shared" ca="1" si="546"/>
        <v>-</v>
      </c>
      <c r="HQ184" s="168" t="str">
        <f t="shared" ca="1" si="546"/>
        <v>-</v>
      </c>
      <c r="HR184" s="168" t="str">
        <f t="shared" ca="1" si="546"/>
        <v>-</v>
      </c>
      <c r="HS184" s="168" t="str">
        <f t="shared" ca="1" si="546"/>
        <v>-</v>
      </c>
      <c r="HT184" s="168" t="str">
        <f t="shared" ca="1" si="546"/>
        <v>-</v>
      </c>
      <c r="HU184" s="168" t="str">
        <f t="shared" ca="1" si="546"/>
        <v>-</v>
      </c>
      <c r="HV184" s="168" t="str">
        <f t="shared" ca="1" si="546"/>
        <v>-</v>
      </c>
      <c r="HW184" s="168" t="str">
        <f t="shared" ca="1" si="546"/>
        <v>-</v>
      </c>
      <c r="HX184" s="168" t="str">
        <f t="shared" ca="1" si="546"/>
        <v>-</v>
      </c>
      <c r="HY184" s="168" t="str">
        <f t="shared" ca="1" si="546"/>
        <v>-</v>
      </c>
      <c r="HZ184" s="168" t="str">
        <f t="shared" ca="1" si="546"/>
        <v>-</v>
      </c>
      <c r="IA184" s="168" t="str">
        <f t="shared" ca="1" si="546"/>
        <v>-</v>
      </c>
      <c r="IB184" s="168" t="str">
        <f t="shared" ca="1" si="546"/>
        <v>-</v>
      </c>
      <c r="IC184" s="168" t="str">
        <f t="shared" ca="1" si="546"/>
        <v>-</v>
      </c>
      <c r="ID184" s="168" t="str">
        <f t="shared" ca="1" si="546"/>
        <v>-</v>
      </c>
      <c r="IE184" s="168" t="str">
        <f t="shared" ca="1" si="546"/>
        <v>-</v>
      </c>
      <c r="IF184" s="168" t="str">
        <f t="shared" ca="1" si="546"/>
        <v>-</v>
      </c>
      <c r="IG184" s="168" t="str">
        <f t="shared" ca="1" si="546"/>
        <v>-</v>
      </c>
      <c r="IH184" s="168" t="str">
        <f t="shared" ca="1" si="546"/>
        <v>-</v>
      </c>
      <c r="II184" s="168" t="str">
        <f t="shared" ca="1" si="546"/>
        <v>-</v>
      </c>
      <c r="IJ184" s="168" t="str">
        <f t="shared" ca="1" si="546"/>
        <v>-</v>
      </c>
      <c r="IK184" s="168" t="str">
        <f t="shared" ca="1" si="546"/>
        <v>-</v>
      </c>
      <c r="IL184" s="168" t="str">
        <f t="shared" ca="1" si="546"/>
        <v>-</v>
      </c>
      <c r="IM184" s="168" t="str">
        <f t="shared" ca="1" si="546"/>
        <v>-</v>
      </c>
      <c r="IN184" s="168" t="str">
        <f t="shared" ca="1" si="546"/>
        <v>-</v>
      </c>
      <c r="IO184" s="168" t="str">
        <f t="shared" ca="1" si="546"/>
        <v>-</v>
      </c>
      <c r="IP184" s="168" t="str">
        <f t="shared" ca="1" si="491"/>
        <v>-</v>
      </c>
      <c r="IQ184" s="168" t="str">
        <f t="shared" ca="1" si="491"/>
        <v>-</v>
      </c>
      <c r="IR184" s="168" t="str">
        <f t="shared" ca="1" si="491"/>
        <v>-</v>
      </c>
      <c r="IS184" s="168" t="str">
        <f t="shared" ca="1" si="491"/>
        <v>-</v>
      </c>
      <c r="IT184" s="168" t="str">
        <f t="shared" ca="1" si="491"/>
        <v>-</v>
      </c>
      <c r="IU184" s="168" t="str">
        <f t="shared" ref="IU184:IY184" ca="1" si="549">OFFSET(IU$5,$B184,0)</f>
        <v>-</v>
      </c>
      <c r="IV184" s="168" t="str">
        <f t="shared" ca="1" si="549"/>
        <v>-</v>
      </c>
      <c r="IW184" s="168" t="str">
        <f t="shared" ca="1" si="549"/>
        <v>-</v>
      </c>
      <c r="IX184" s="168" t="str">
        <f t="shared" ca="1" si="549"/>
        <v>-</v>
      </c>
      <c r="IY184" s="168" t="str">
        <f t="shared" ca="1" si="549"/>
        <v>-</v>
      </c>
      <c r="IZ184" s="10"/>
      <c r="JA184" s="166">
        <f t="shared" ca="1" si="492"/>
        <v>4.4999999999999998E-2</v>
      </c>
      <c r="JB184" s="166">
        <f t="shared" ca="1" si="493"/>
        <v>4.4999999999999998E-2</v>
      </c>
      <c r="JC184" s="168">
        <f t="shared" ca="1" si="533"/>
        <v>1</v>
      </c>
      <c r="JD184" s="168">
        <f t="shared" ca="1" si="533"/>
        <v>0</v>
      </c>
      <c r="JE184" s="168">
        <f t="shared" ca="1" si="533"/>
        <v>1</v>
      </c>
      <c r="JF184" s="168">
        <f t="shared" ca="1" si="533"/>
        <v>1</v>
      </c>
      <c r="JG184" s="168">
        <f t="shared" ca="1" si="533"/>
        <v>0</v>
      </c>
      <c r="JH184" s="168">
        <f t="shared" ca="1" si="533"/>
        <v>70</v>
      </c>
      <c r="JI184" s="168">
        <f t="shared" ca="1" si="533"/>
        <v>50</v>
      </c>
      <c r="JJ184" s="168">
        <f t="shared" ca="1" si="533"/>
        <v>70</v>
      </c>
      <c r="JK184" s="168">
        <f t="shared" ca="1" si="533"/>
        <v>50</v>
      </c>
      <c r="JL184" s="166">
        <f t="shared" ca="1" si="495"/>
        <v>1</v>
      </c>
      <c r="JM184" s="166">
        <f t="shared" ca="1" si="496"/>
        <v>1</v>
      </c>
      <c r="JN184" s="166">
        <f t="shared" ca="1" si="497"/>
        <v>1</v>
      </c>
      <c r="JO184" s="166">
        <f t="shared" ca="1" si="498"/>
        <v>1</v>
      </c>
      <c r="JP184" s="166">
        <f t="shared" ca="1" si="498"/>
        <v>1</v>
      </c>
      <c r="JQ184" s="168">
        <f t="shared" ca="1" si="533"/>
        <v>1</v>
      </c>
      <c r="JR184" s="10"/>
      <c r="JS184" s="168">
        <f t="shared" ca="1" si="533"/>
        <v>1</v>
      </c>
      <c r="JT184" s="166">
        <f t="shared" ca="1" si="499"/>
        <v>1</v>
      </c>
      <c r="JU184" s="168">
        <f t="shared" ca="1" si="533"/>
        <v>1</v>
      </c>
      <c r="JV184" s="168">
        <f t="shared" ca="1" si="533"/>
        <v>1</v>
      </c>
      <c r="JW184" s="168">
        <f t="shared" ca="1" si="533"/>
        <v>1</v>
      </c>
      <c r="JX184" s="168">
        <f t="shared" ca="1" si="533"/>
        <v>1</v>
      </c>
      <c r="JY184" s="168">
        <f t="shared" ca="1" si="533"/>
        <v>1</v>
      </c>
      <c r="JZ184" s="168">
        <f t="shared" ca="1" si="533"/>
        <v>1</v>
      </c>
      <c r="KA184" s="166">
        <f t="shared" ca="1" si="500"/>
        <v>1</v>
      </c>
      <c r="KB184" s="166">
        <f t="shared" ca="1" si="501"/>
        <v>1</v>
      </c>
      <c r="KC184" s="166">
        <f t="shared" ca="1" si="502"/>
        <v>1</v>
      </c>
      <c r="KD184" s="166" t="str">
        <f t="shared" ca="1" si="503"/>
        <v>-</v>
      </c>
      <c r="KE184" s="166" t="str">
        <f t="shared" ca="1" si="504"/>
        <v>-</v>
      </c>
      <c r="KF184" s="166" t="str">
        <f t="shared" ca="1" si="505"/>
        <v>-</v>
      </c>
      <c r="KG184" s="166" t="b">
        <f t="shared" ca="1" si="506"/>
        <v>0</v>
      </c>
      <c r="KH184" s="168">
        <f t="shared" ca="1" si="533"/>
        <v>0</v>
      </c>
      <c r="KI184" s="27">
        <v>0</v>
      </c>
    </row>
    <row r="185" spans="1:295" s="148" customFormat="1" outlineLevel="1">
      <c r="A185" s="126">
        <f t="shared" si="13"/>
        <v>180</v>
      </c>
      <c r="B185" s="126">
        <f>$A$18</f>
        <v>13</v>
      </c>
      <c r="C185" s="148">
        <v>1000</v>
      </c>
      <c r="D185" s="148" t="s">
        <v>884</v>
      </c>
      <c r="E185" s="148" t="b">
        <v>0</v>
      </c>
      <c r="F185" s="148" t="b">
        <v>0</v>
      </c>
      <c r="G185" s="148" t="b">
        <f t="shared" si="507"/>
        <v>0</v>
      </c>
      <c r="H185" s="144">
        <f t="shared" ca="1" si="542"/>
        <v>3</v>
      </c>
      <c r="I185" s="144">
        <f t="shared" ca="1" si="542"/>
        <v>1</v>
      </c>
      <c r="J185" s="144">
        <f t="shared" ca="1" si="542"/>
        <v>1</v>
      </c>
      <c r="K185" s="144">
        <f t="shared" ca="1" si="542"/>
        <v>1</v>
      </c>
      <c r="L185" s="144">
        <f t="shared" ca="1" si="542"/>
        <v>1</v>
      </c>
      <c r="M185" s="144">
        <f t="shared" ca="1" si="542"/>
        <v>1</v>
      </c>
      <c r="N185" s="144">
        <f t="shared" ca="1" si="542"/>
        <v>1</v>
      </c>
      <c r="O185" s="144">
        <f t="shared" ca="1" si="542"/>
        <v>1</v>
      </c>
      <c r="P185" s="144">
        <f t="shared" ca="1" si="542"/>
        <v>1</v>
      </c>
      <c r="Q185" s="144">
        <f t="shared" ca="1" si="542"/>
        <v>1</v>
      </c>
      <c r="R185" s="144">
        <f t="shared" ca="1" si="542"/>
        <v>2</v>
      </c>
      <c r="S185" s="144">
        <f t="shared" ca="1" si="542"/>
        <v>1</v>
      </c>
      <c r="T185" s="144">
        <f t="shared" ca="1" si="542"/>
        <v>1</v>
      </c>
      <c r="U185" s="144">
        <f t="shared" ca="1" si="542"/>
        <v>1</v>
      </c>
      <c r="V185" s="144">
        <f t="shared" ca="1" si="542"/>
        <v>1</v>
      </c>
      <c r="W185" s="144">
        <f t="shared" ca="1" si="542"/>
        <v>1</v>
      </c>
      <c r="X185" s="144">
        <f t="shared" ca="1" si="542"/>
        <v>1</v>
      </c>
      <c r="Y185" s="144">
        <f t="shared" ca="1" si="542"/>
        <v>1</v>
      </c>
      <c r="AA185" s="162" t="str" cm="1">
        <f t="array" aca="1" ref="AA185" ca="1">TEXT(LEFT(OFFSET(AA185,-1,0),5)+1,"00000")&amp;MID(OFFSET(AA185,-1,0),6,FIND(" ",OFFSET(AA185,-1,0),7)-5)
&amp;FM185
&amp;INDEX(DataMaster!$B$10:$B$12,$I185)         &amp;IF($J185=1,""," Risk"&amp;INDEX(i.risk_aversion,$J185,1))    &amp;IF($K185=1,""," REV"&amp; INDEX(DataMaster!$B$54:$B$58,$K185))              &amp; IF($L185=1,""," Minroe"&amp;INDEX(minroe,$L185))              &amp;  IF($M185=1,""," Overdraw"&amp;INDEX(overdraw,$M185))
&amp; IF($N185=1,""," Mach"&amp;INDEX(i.mach_option,$N185))
&amp; IF($O185=1,""," Interest"&amp;INDEX(i.interest_rate,$O185))            &amp; IF($P185=1,""," Opp cost"&amp;INDEX(i.opp_cost_capital,$P185))           &amp; IF($Q185=1,""," Casual_ub"&amp;INDEX(i.casual_ub,$Q185))           &amp; IF($R185=1,""," Cropgraze"&amp;INDEX(i.cropgraze_inc,$R185))
&amp; IF($S185=1,""," Yield"&amp;INDEX(i.all_rot_yield,$S185))          &amp; IF($T185=1,""," Pasture"&amp;INDEX(i.pasture_prod,$T185))          &amp; IF($U185=1,""," Scan"&amp;INDEX(i.scan,$U185))
&amp; IF($JL185=1,""," WP"&amp;TEXT($JL185*100,"000p"))                &amp; IF($JM185=1,""," MP"&amp;TEXT($JM185*100,"000p"))                      &amp; IF($JN185=1,""," GP"&amp;TEXT($JN185*100,"000p"))          &amp; IF($JO185=1,""," Can"&amp;TEXT($JO185*100,"000p"))
&amp; " (F"&amp;3+IFERROR(1*$CH185,0)+IFERROR(1*$CI185,0)&amp;3-IFERROR(1*NOT($CK185),0)&amp;"N"&amp;$CP185&amp;$CQ185&amp;")"</f>
        <v>00008 Presentation_SR_high_crop36SE 4SE CropgrazeFALSE (F33N11)</v>
      </c>
      <c r="AB185" s="10" t="str">
        <f ca="1">IF(COUNTIF(AA$5:AA185,AA185)=1,"-","Dup")</f>
        <v>-</v>
      </c>
      <c r="AC185" s="10"/>
      <c r="AD185" s="168" t="str">
        <f t="shared" ca="1" si="472"/>
        <v>-</v>
      </c>
      <c r="AE185" s="167" t="b">
        <v>1</v>
      </c>
      <c r="AF185" s="167" t="b">
        <v>1</v>
      </c>
      <c r="AG185" s="168" t="str">
        <f t="shared" ca="1" si="472"/>
        <v>-</v>
      </c>
      <c r="AH185" s="168" t="str">
        <f t="shared" ca="1" si="472"/>
        <v>-</v>
      </c>
      <c r="AI185" s="168" t="b">
        <f t="shared" ca="1" si="472"/>
        <v>1</v>
      </c>
      <c r="AJ185" s="10"/>
      <c r="AK185" s="166" t="b">
        <f t="shared" ca="1" si="473"/>
        <v>1</v>
      </c>
      <c r="AL185" s="166" t="str">
        <f t="shared" ca="1" si="473"/>
        <v>-</v>
      </c>
      <c r="AM185" s="166" t="str">
        <f t="shared" ca="1" si="473"/>
        <v>-</v>
      </c>
      <c r="AN185" s="166" t="str">
        <f t="shared" ca="1" si="473"/>
        <v>-</v>
      </c>
      <c r="AO185" s="166" t="b">
        <f t="shared" ca="1" si="473"/>
        <v>0</v>
      </c>
      <c r="AP185" s="166" t="b">
        <f t="shared" ca="1" si="473"/>
        <v>0</v>
      </c>
      <c r="AQ185" s="166">
        <f t="shared" ca="1" si="474"/>
        <v>0</v>
      </c>
      <c r="AR185" s="166" t="b">
        <f t="shared" ca="1" si="475"/>
        <v>0</v>
      </c>
      <c r="AS185" s="166" t="b">
        <f t="shared" ca="1" si="475"/>
        <v>0</v>
      </c>
      <c r="AT185" s="166" t="str">
        <f t="shared" ca="1" si="475"/>
        <v>-</v>
      </c>
      <c r="AU185" s="166" t="str">
        <f t="shared" ca="1" si="475"/>
        <v>-</v>
      </c>
      <c r="AV185" s="166" t="str">
        <f t="shared" ca="1" si="475"/>
        <v>-</v>
      </c>
      <c r="AW185" s="10"/>
      <c r="AX185" s="166" t="b">
        <f t="shared" ca="1" si="476"/>
        <v>1</v>
      </c>
      <c r="AY185" s="168" t="b">
        <f t="shared" ca="1" si="477"/>
        <v>1</v>
      </c>
      <c r="AZ185" s="168" t="b">
        <f t="shared" ca="1" si="477"/>
        <v>1</v>
      </c>
      <c r="BA185" s="167">
        <f t="shared" ca="1" si="478"/>
        <v>3108</v>
      </c>
      <c r="BB185" s="168" t="str">
        <f t="shared" ref="BB185:BV194" ca="1" si="550">OFFSET(BB$5,$B185,0)</f>
        <v>-</v>
      </c>
      <c r="BC185" s="168" t="str">
        <f t="shared" ca="1" si="550"/>
        <v>-</v>
      </c>
      <c r="BD185" s="168" t="str">
        <f t="shared" ca="1" si="550"/>
        <v>-</v>
      </c>
      <c r="BE185" s="168" t="str">
        <f t="shared" ca="1" si="550"/>
        <v>-</v>
      </c>
      <c r="BF185" s="168" t="str">
        <f t="shared" ca="1" si="550"/>
        <v>-</v>
      </c>
      <c r="BG185" s="168">
        <f t="shared" ca="1" si="550"/>
        <v>1</v>
      </c>
      <c r="BH185" s="168">
        <f t="shared" ca="1" si="550"/>
        <v>1</v>
      </c>
      <c r="BI185" s="168" t="str">
        <f t="shared" ca="1" si="550"/>
        <v>-</v>
      </c>
      <c r="BJ185" s="168" t="str">
        <f t="shared" ca="1" si="550"/>
        <v>-</v>
      </c>
      <c r="BK185" s="10"/>
      <c r="BL185" s="168" t="str">
        <f t="shared" ca="1" si="550"/>
        <v>-</v>
      </c>
      <c r="BM185" s="168" t="str">
        <f t="shared" ca="1" si="550"/>
        <v>-</v>
      </c>
      <c r="BN185" s="168" t="str">
        <f t="shared" ca="1" si="550"/>
        <v>-</v>
      </c>
      <c r="BO185" s="168" t="str">
        <f t="shared" ca="1" si="550"/>
        <v>-</v>
      </c>
      <c r="BP185" s="168" t="str">
        <f t="shared" ca="1" si="550"/>
        <v>-</v>
      </c>
      <c r="BQ185" s="168" t="str">
        <f t="shared" ca="1" si="550"/>
        <v>-</v>
      </c>
      <c r="BR185" s="168" t="str">
        <f t="shared" ca="1" si="550"/>
        <v>-</v>
      </c>
      <c r="BS185" s="168" t="str">
        <f t="shared" ca="1" si="550"/>
        <v>-</v>
      </c>
      <c r="BT185" s="168" t="str">
        <f t="shared" ca="1" si="550"/>
        <v>-</v>
      </c>
      <c r="BU185" s="168" t="str">
        <f t="shared" ca="1" si="550"/>
        <v>-</v>
      </c>
      <c r="BV185" s="168" t="str">
        <f t="shared" ca="1" si="550"/>
        <v>-</v>
      </c>
      <c r="BW185" s="166" t="str" cm="1">
        <f t="array" aca="1" ref="BW185" ca="1">INDEX(i.rev,$K185,BW$15)</f>
        <v>-</v>
      </c>
      <c r="BX185" s="166" t="str" cm="1">
        <f t="array" aca="1" ref="BX185" ca="1">INDEX(i.rev,$K185,BX$15)</f>
        <v>-</v>
      </c>
      <c r="BY185" s="166" t="str" cm="1">
        <f t="array" aca="1" ref="BY185" ca="1">INDEX(i.rev,$K185,BY$15)</f>
        <v>-</v>
      </c>
      <c r="BZ185" s="166" t="str" cm="1">
        <f t="array" aca="1" ref="BZ185" ca="1">INDEX(i.rev,$K185,BZ$15)</f>
        <v>-</v>
      </c>
      <c r="CA185" s="166" t="str" cm="1">
        <f t="array" aca="1" ref="CA185" ca="1">INDEX(i.rev,$K185,CA$15)</f>
        <v>-</v>
      </c>
      <c r="CB185" s="166" t="str" cm="1">
        <f t="array" aca="1" ref="CB185" ca="1">INDEX(i.rev,$K185,CB$15)</f>
        <v>-</v>
      </c>
      <c r="CC185" s="166" t="str" cm="1">
        <f t="array" aca="1" ref="CC185" ca="1">INDEX(i.rev,$K185,CC$15)</f>
        <v>-</v>
      </c>
      <c r="CD185" s="166" t="str" cm="1">
        <f t="array" aca="1" ref="CD185" ca="1">INDEX(i.rev,$K185,CD$15)</f>
        <v>-</v>
      </c>
      <c r="CE185" s="166" t="str" cm="1">
        <f t="array" aca="1" ref="CE185" ca="1">INDEX(i.rev,$K185,CE$15)</f>
        <v>-</v>
      </c>
      <c r="CF185" s="166" t="str" cm="1">
        <f t="array" aca="1" ref="CF185" ca="1">INDEX(i.rev,$K185,CF$15)</f>
        <v>-</v>
      </c>
      <c r="CG185" s="10"/>
      <c r="CH185" s="168" t="str">
        <f t="shared" ca="1" si="529"/>
        <v>-</v>
      </c>
      <c r="CI185" s="168" t="str">
        <f t="shared" ca="1" si="529"/>
        <v>-</v>
      </c>
      <c r="CJ185" s="168" t="str">
        <f t="shared" ca="1" si="529"/>
        <v>-</v>
      </c>
      <c r="CK185" s="168" t="str">
        <f t="shared" ca="1" si="529"/>
        <v>-</v>
      </c>
      <c r="CL185" s="168" t="str">
        <f t="shared" ca="1" si="529"/>
        <v>-</v>
      </c>
      <c r="CM185" s="168" t="str">
        <f t="shared" ca="1" si="529"/>
        <v>-</v>
      </c>
      <c r="CN185" s="168" t="str">
        <f t="shared" ca="1" si="529"/>
        <v>-</v>
      </c>
      <c r="CO185" s="168" t="str">
        <f t="shared" ca="1" si="529"/>
        <v>-</v>
      </c>
      <c r="CP185" s="168">
        <f t="shared" ca="1" si="529"/>
        <v>1</v>
      </c>
      <c r="CQ185" s="168">
        <f t="shared" ca="1" si="529"/>
        <v>1</v>
      </c>
      <c r="CR185" s="168">
        <f t="shared" ca="1" si="529"/>
        <v>0</v>
      </c>
      <c r="CS185" s="168" t="str">
        <f t="shared" ca="1" si="529"/>
        <v>-</v>
      </c>
      <c r="CT185" s="168" t="str">
        <f t="shared" ca="1" si="529"/>
        <v>-</v>
      </c>
      <c r="CU185" s="168" t="str">
        <f t="shared" ca="1" si="529"/>
        <v>-</v>
      </c>
      <c r="CV185" s="168" t="str">
        <f t="shared" ca="1" si="529"/>
        <v>-</v>
      </c>
      <c r="CW185" s="168" t="str">
        <f t="shared" ca="1" si="529"/>
        <v>-</v>
      </c>
      <c r="CX185" s="168" t="str">
        <f t="shared" ca="1" si="530"/>
        <v>-</v>
      </c>
      <c r="CY185" s="168" t="str">
        <f t="shared" ca="1" si="530"/>
        <v>-</v>
      </c>
      <c r="CZ185" s="168">
        <f t="shared" ca="1" si="530"/>
        <v>0</v>
      </c>
      <c r="DA185" s="168" t="str">
        <f t="shared" ca="1" si="530"/>
        <v>-</v>
      </c>
      <c r="DB185" s="168" t="str">
        <f t="shared" ca="1" si="530"/>
        <v>-</v>
      </c>
      <c r="DC185" s="168" t="str">
        <f t="shared" ca="1" si="530"/>
        <v>-</v>
      </c>
      <c r="DD185" s="168" t="str">
        <f t="shared" ca="1" si="530"/>
        <v>-</v>
      </c>
      <c r="DE185" s="168" t="str">
        <f t="shared" ca="1" si="530"/>
        <v>-</v>
      </c>
      <c r="DF185" s="168">
        <f t="shared" ca="1" si="530"/>
        <v>0</v>
      </c>
      <c r="DG185" s="168">
        <f t="shared" ca="1" si="530"/>
        <v>0</v>
      </c>
      <c r="DH185" s="168">
        <f t="shared" ca="1" si="530"/>
        <v>0</v>
      </c>
      <c r="DI185" s="168">
        <f t="shared" ca="1" si="530"/>
        <v>0</v>
      </c>
      <c r="DJ185" s="168">
        <f t="shared" ca="1" si="530"/>
        <v>0</v>
      </c>
      <c r="DK185" s="168">
        <f t="shared" ca="1" si="530"/>
        <v>0</v>
      </c>
      <c r="DL185" s="168">
        <f t="shared" ca="1" si="530"/>
        <v>0</v>
      </c>
      <c r="DM185" s="168" t="str">
        <f t="shared" ca="1" si="530"/>
        <v>-</v>
      </c>
      <c r="DN185" s="168" t="str">
        <f t="shared" ca="1" si="526"/>
        <v>-</v>
      </c>
      <c r="DO185" s="168" t="str">
        <f t="shared" ca="1" si="526"/>
        <v>-</v>
      </c>
      <c r="DP185" s="168" t="str">
        <f t="shared" ca="1" si="526"/>
        <v>-</v>
      </c>
      <c r="DQ185" s="168" t="str">
        <f t="shared" ca="1" si="526"/>
        <v>-</v>
      </c>
      <c r="DR185" s="168" t="str">
        <f t="shared" ca="1" si="526"/>
        <v>-</v>
      </c>
      <c r="DS185" s="168" t="str">
        <f t="shared" ca="1" si="526"/>
        <v>-</v>
      </c>
      <c r="DT185" s="168" t="str">
        <f t="shared" ca="1" si="526"/>
        <v>-</v>
      </c>
      <c r="DU185" s="168" t="str">
        <f t="shared" ca="1" si="526"/>
        <v>-</v>
      </c>
      <c r="DV185" s="168" t="str">
        <f t="shared" ca="1" si="526"/>
        <v>-</v>
      </c>
      <c r="DW185" s="168" t="str">
        <f t="shared" ca="1" si="527"/>
        <v>-</v>
      </c>
      <c r="DX185" s="10"/>
      <c r="DY185" s="168">
        <f t="shared" ca="1" si="527"/>
        <v>1</v>
      </c>
      <c r="DZ185" s="168" t="str">
        <f t="shared" ca="1" si="527"/>
        <v>-</v>
      </c>
      <c r="EA185" s="168" t="str">
        <f t="shared" ca="1" si="527"/>
        <v>-</v>
      </c>
      <c r="EB185" s="168" t="str">
        <f t="shared" ca="1" si="527"/>
        <v>-</v>
      </c>
      <c r="EC185" s="168" t="str">
        <f t="shared" ca="1" si="481"/>
        <v>-</v>
      </c>
      <c r="ED185" s="168" t="b">
        <f t="shared" ca="1" si="481"/>
        <v>0</v>
      </c>
      <c r="EE185" s="168" t="str">
        <f t="shared" ca="1" si="481"/>
        <v>-</v>
      </c>
      <c r="EF185" s="168">
        <f t="shared" ca="1" si="481"/>
        <v>0</v>
      </c>
      <c r="EG185" s="168" t="str">
        <f t="shared" ca="1" si="481"/>
        <v>-</v>
      </c>
      <c r="EH185" s="166" cm="1">
        <f t="array" aca="1" ref="EH185" ca="1">INDEX(i.rev,$K185,EH$15)</f>
        <v>1</v>
      </c>
      <c r="EI185" s="168">
        <f t="shared" ca="1" si="535"/>
        <v>0</v>
      </c>
      <c r="EJ185" s="168">
        <f t="shared" ca="1" si="535"/>
        <v>1</v>
      </c>
      <c r="EK185" s="168">
        <f t="shared" ca="1" si="535"/>
        <v>0</v>
      </c>
      <c r="EL185" s="168">
        <f t="shared" ca="1" si="535"/>
        <v>1</v>
      </c>
      <c r="EM185" s="168">
        <f t="shared" ca="1" si="535"/>
        <v>1</v>
      </c>
      <c r="EN185" s="168">
        <f t="shared" ca="1" si="535"/>
        <v>1</v>
      </c>
      <c r="EO185" s="168">
        <f t="shared" ca="1" si="535"/>
        <v>0</v>
      </c>
      <c r="EP185" s="168">
        <f t="shared" ca="1" si="535"/>
        <v>0</v>
      </c>
      <c r="EQ185" s="168">
        <f t="shared" ca="1" si="535"/>
        <v>0</v>
      </c>
      <c r="ER185" s="168">
        <f t="shared" ca="1" si="535"/>
        <v>0</v>
      </c>
      <c r="ES185" s="168">
        <f t="shared" ca="1" si="535"/>
        <v>0</v>
      </c>
      <c r="ET185" s="168">
        <f t="shared" ca="1" si="535"/>
        <v>0</v>
      </c>
      <c r="EU185" s="168">
        <f t="shared" ca="1" si="535"/>
        <v>0</v>
      </c>
      <c r="EV185" s="168">
        <f t="shared" ca="1" si="535"/>
        <v>0</v>
      </c>
      <c r="EW185" s="168">
        <f t="shared" ca="1" si="535"/>
        <v>0</v>
      </c>
      <c r="EX185" s="168">
        <f t="shared" ca="1" si="535"/>
        <v>0</v>
      </c>
      <c r="EY185" s="166" cm="1">
        <f t="array" aca="1" ref="EY185" ca="1">INDEX(i.rev,$K185,EY$15)</f>
        <v>0</v>
      </c>
      <c r="EZ185" s="168">
        <f t="shared" ca="1" si="483"/>
        <v>0</v>
      </c>
      <c r="FA185" s="166" cm="1">
        <f t="array" aca="1" ref="FA185" ca="1">INDEX(i.rev,$K185,FA$15)</f>
        <v>1</v>
      </c>
      <c r="FB185" s="168">
        <f t="shared" ca="1" si="548"/>
        <v>0</v>
      </c>
      <c r="FC185" s="168">
        <f t="shared" ca="1" si="548"/>
        <v>0</v>
      </c>
      <c r="FD185" s="168">
        <f t="shared" ca="1" si="548"/>
        <v>0</v>
      </c>
      <c r="FE185" s="168">
        <f t="shared" ca="1" si="548"/>
        <v>0</v>
      </c>
      <c r="FF185" s="168">
        <f t="shared" ca="1" si="548"/>
        <v>0</v>
      </c>
      <c r="FG185" s="168">
        <f t="shared" ca="1" si="548"/>
        <v>0</v>
      </c>
      <c r="FH185" s="168">
        <f t="shared" ca="1" si="548"/>
        <v>0</v>
      </c>
      <c r="FI185" s="10">
        <v>0.25</v>
      </c>
      <c r="FJ185" s="166" t="b">
        <f t="shared" si="539"/>
        <v>1</v>
      </c>
      <c r="FK185" s="192">
        <f t="shared" si="540"/>
        <v>532.5</v>
      </c>
      <c r="FL185" s="166" t="b">
        <f t="shared" si="518"/>
        <v>1</v>
      </c>
      <c r="FM185" s="192">
        <f t="shared" si="543"/>
        <v>4</v>
      </c>
      <c r="FN185" s="192">
        <f t="shared" si="543"/>
        <v>40</v>
      </c>
      <c r="FO185" s="166" t="b">
        <f t="shared" ca="1" si="486"/>
        <v>0</v>
      </c>
      <c r="FP185" s="166" t="b">
        <f t="shared" ca="1" si="486"/>
        <v>0</v>
      </c>
      <c r="FQ185" s="166" t="b">
        <f t="shared" ca="1" si="486"/>
        <v>1</v>
      </c>
      <c r="FR185" s="168">
        <f t="shared" ca="1" si="548"/>
        <v>0</v>
      </c>
      <c r="FS185" s="166">
        <f t="shared" ca="1" si="487"/>
        <v>1</v>
      </c>
      <c r="FT185" s="166">
        <f t="shared" ca="1" si="487"/>
        <v>1</v>
      </c>
      <c r="FU185" s="168" t="str">
        <f t="shared" ca="1" si="548"/>
        <v>-</v>
      </c>
      <c r="FV185" s="168" t="str">
        <f t="shared" ca="1" si="548"/>
        <v>-</v>
      </c>
      <c r="FW185" s="168" t="str">
        <f t="shared" ca="1" si="548"/>
        <v>-</v>
      </c>
      <c r="FX185" s="168" t="str">
        <f t="shared" ca="1" si="548"/>
        <v>-</v>
      </c>
      <c r="FY185" s="168" t="str">
        <f t="shared" ca="1" si="548"/>
        <v>-</v>
      </c>
      <c r="FZ185" s="168" t="str">
        <f t="shared" ca="1" si="548"/>
        <v>-</v>
      </c>
      <c r="GA185" s="168" t="str">
        <f t="shared" ca="1" si="548"/>
        <v>-</v>
      </c>
      <c r="GB185" s="168" t="str">
        <f t="shared" ca="1" si="548"/>
        <v>-</v>
      </c>
      <c r="GC185" s="168" t="str">
        <f t="shared" ca="1" si="548"/>
        <v>-</v>
      </c>
      <c r="GD185" s="168" t="b">
        <f t="shared" ca="1" si="548"/>
        <v>1</v>
      </c>
      <c r="GE185" s="168" t="str">
        <f t="shared" ca="1" si="548"/>
        <v>-</v>
      </c>
      <c r="GF185" s="168" t="str">
        <f t="shared" ca="1" si="548"/>
        <v>-</v>
      </c>
      <c r="GG185" s="168" t="str">
        <f t="shared" ca="1" si="548"/>
        <v>-</v>
      </c>
      <c r="GH185" s="168" t="str">
        <f t="shared" ca="1" si="488"/>
        <v>-</v>
      </c>
      <c r="GI185" s="168" t="str">
        <f t="shared" ca="1" si="488"/>
        <v>-</v>
      </c>
      <c r="GJ185" s="168" t="str">
        <f t="shared" ca="1" si="488"/>
        <v>-</v>
      </c>
      <c r="GK185" s="168" t="str">
        <f t="shared" ca="1" si="488"/>
        <v>-</v>
      </c>
      <c r="GL185" s="168" t="str">
        <f t="shared" ca="1" si="488"/>
        <v>-</v>
      </c>
      <c r="GM185" s="168" t="str">
        <f t="shared" ca="1" si="488"/>
        <v>-</v>
      </c>
      <c r="GN185" s="168" t="str">
        <f t="shared" ca="1" si="488"/>
        <v>-</v>
      </c>
      <c r="GO185" s="168" t="str">
        <f t="shared" ca="1" si="488"/>
        <v>-</v>
      </c>
      <c r="GP185" s="168" t="str">
        <f t="shared" ca="1" si="488"/>
        <v>-</v>
      </c>
      <c r="GQ185" s="168" t="str">
        <f t="shared" ca="1" si="488"/>
        <v>-</v>
      </c>
      <c r="GR185" s="168" t="str">
        <f t="shared" ca="1" si="488"/>
        <v>-</v>
      </c>
      <c r="GS185" s="168">
        <f t="shared" ca="1" si="488"/>
        <v>500</v>
      </c>
      <c r="GT185" s="168">
        <f t="shared" ca="1" si="488"/>
        <v>500</v>
      </c>
      <c r="GU185" s="168" t="str">
        <f t="shared" ca="1" si="488"/>
        <v>-</v>
      </c>
      <c r="GV185" s="168" t="str">
        <f t="shared" ca="1" si="488"/>
        <v>-</v>
      </c>
      <c r="GW185" s="168" t="str">
        <f t="shared" ca="1" si="488"/>
        <v>-</v>
      </c>
      <c r="GX185" s="168" t="str">
        <f t="shared" ca="1" si="537"/>
        <v>-</v>
      </c>
      <c r="GY185" s="168" t="str">
        <f t="shared" ca="1" si="537"/>
        <v>-</v>
      </c>
      <c r="GZ185" s="168" t="str">
        <f t="shared" ca="1" si="546"/>
        <v>-</v>
      </c>
      <c r="HA185" s="168" t="str">
        <f t="shared" ca="1" si="546"/>
        <v>-</v>
      </c>
      <c r="HB185" s="168" t="str">
        <f t="shared" ca="1" si="546"/>
        <v>-</v>
      </c>
      <c r="HC185" s="168" t="str">
        <f t="shared" ca="1" si="546"/>
        <v>-</v>
      </c>
      <c r="HD185" s="168" t="str">
        <f t="shared" ca="1" si="546"/>
        <v>-</v>
      </c>
      <c r="HE185" s="168" t="str">
        <f t="shared" ca="1" si="546"/>
        <v>-</v>
      </c>
      <c r="HF185" s="168" t="str">
        <f t="shared" ca="1" si="546"/>
        <v>-</v>
      </c>
      <c r="HG185" s="168" t="str">
        <f t="shared" ca="1" si="546"/>
        <v>-</v>
      </c>
      <c r="HH185" s="168" t="str">
        <f t="shared" ca="1" si="546"/>
        <v>-</v>
      </c>
      <c r="HI185" s="168" t="str">
        <f t="shared" ca="1" si="546"/>
        <v>-</v>
      </c>
      <c r="HJ185" s="168" t="str">
        <f t="shared" ca="1" si="546"/>
        <v>-</v>
      </c>
      <c r="HK185" s="168" t="str">
        <f t="shared" ca="1" si="546"/>
        <v>-</v>
      </c>
      <c r="HL185" s="168" t="str">
        <f t="shared" ca="1" si="546"/>
        <v>-</v>
      </c>
      <c r="HM185" s="168" t="str">
        <f t="shared" ca="1" si="546"/>
        <v>-</v>
      </c>
      <c r="HN185" s="168" t="str">
        <f t="shared" ca="1" si="546"/>
        <v>-</v>
      </c>
      <c r="HO185" s="168" t="str">
        <f t="shared" ca="1" si="546"/>
        <v>-</v>
      </c>
      <c r="HP185" s="168" t="str">
        <f t="shared" ca="1" si="546"/>
        <v>-</v>
      </c>
      <c r="HQ185" s="168" t="str">
        <f t="shared" ca="1" si="546"/>
        <v>-</v>
      </c>
      <c r="HR185" s="168" t="str">
        <f t="shared" ca="1" si="546"/>
        <v>-</v>
      </c>
      <c r="HS185" s="168" t="str">
        <f t="shared" ca="1" si="546"/>
        <v>-</v>
      </c>
      <c r="HT185" s="168" t="str">
        <f t="shared" ca="1" si="546"/>
        <v>-</v>
      </c>
      <c r="HU185" s="168" t="str">
        <f t="shared" ca="1" si="546"/>
        <v>-</v>
      </c>
      <c r="HV185" s="168" t="str">
        <f t="shared" ca="1" si="546"/>
        <v>-</v>
      </c>
      <c r="HW185" s="168" t="str">
        <f t="shared" ca="1" si="546"/>
        <v>-</v>
      </c>
      <c r="HX185" s="168" t="str">
        <f t="shared" ca="1" si="546"/>
        <v>-</v>
      </c>
      <c r="HY185" s="168" t="str">
        <f t="shared" ca="1" si="546"/>
        <v>-</v>
      </c>
      <c r="HZ185" s="168" t="str">
        <f t="shared" ca="1" si="546"/>
        <v>-</v>
      </c>
      <c r="IA185" s="168" t="str">
        <f t="shared" ca="1" si="546"/>
        <v>-</v>
      </c>
      <c r="IB185" s="168" t="str">
        <f t="shared" ca="1" si="546"/>
        <v>-</v>
      </c>
      <c r="IC185" s="168" t="str">
        <f t="shared" ca="1" si="546"/>
        <v>-</v>
      </c>
      <c r="ID185" s="168" t="str">
        <f t="shared" ca="1" si="546"/>
        <v>-</v>
      </c>
      <c r="IE185" s="168" t="str">
        <f t="shared" ca="1" si="546"/>
        <v>-</v>
      </c>
      <c r="IF185" s="168" t="str">
        <f t="shared" ca="1" si="546"/>
        <v>-</v>
      </c>
      <c r="IG185" s="168" t="str">
        <f t="shared" ca="1" si="546"/>
        <v>-</v>
      </c>
      <c r="IH185" s="168" t="str">
        <f t="shared" ca="1" si="546"/>
        <v>-</v>
      </c>
      <c r="II185" s="168" t="str">
        <f t="shared" ca="1" si="546"/>
        <v>-</v>
      </c>
      <c r="IJ185" s="168" t="str">
        <f t="shared" ca="1" si="546"/>
        <v>-</v>
      </c>
      <c r="IK185" s="168" t="str">
        <f t="shared" ca="1" si="546"/>
        <v>-</v>
      </c>
      <c r="IL185" s="168" t="str">
        <f t="shared" ca="1" si="546"/>
        <v>-</v>
      </c>
      <c r="IM185" s="168" t="str">
        <f t="shared" ca="1" si="546"/>
        <v>-</v>
      </c>
      <c r="IN185" s="168" t="str">
        <f t="shared" ca="1" si="546"/>
        <v>-</v>
      </c>
      <c r="IO185" s="168" t="str">
        <f t="shared" ca="1" si="546"/>
        <v>-</v>
      </c>
      <c r="IP185" s="168" t="str">
        <f t="shared" ca="1" si="537"/>
        <v>-</v>
      </c>
      <c r="IQ185" s="168" t="str">
        <f t="shared" ca="1" si="537"/>
        <v>-</v>
      </c>
      <c r="IR185" s="168" t="str">
        <f t="shared" ca="1" si="537"/>
        <v>-</v>
      </c>
      <c r="IS185" s="168" t="str">
        <f t="shared" ca="1" si="537"/>
        <v>-</v>
      </c>
      <c r="IT185" s="168" t="str">
        <f t="shared" ca="1" si="537"/>
        <v>-</v>
      </c>
      <c r="IU185" s="168" t="str">
        <f t="shared" ca="1" si="537"/>
        <v>-</v>
      </c>
      <c r="IV185" s="168" t="str">
        <f t="shared" ca="1" si="537"/>
        <v>-</v>
      </c>
      <c r="IW185" s="168" t="str">
        <f t="shared" ca="1" si="537"/>
        <v>-</v>
      </c>
      <c r="IX185" s="168" t="str">
        <f t="shared" ca="1" si="537"/>
        <v>-</v>
      </c>
      <c r="IY185" s="168" t="str">
        <f t="shared" ca="1" si="537"/>
        <v>-</v>
      </c>
      <c r="IZ185" s="10"/>
      <c r="JA185" s="166">
        <f t="shared" ca="1" si="492"/>
        <v>4.4999999999999998E-2</v>
      </c>
      <c r="JB185" s="166">
        <f t="shared" ca="1" si="493"/>
        <v>4.4999999999999998E-2</v>
      </c>
      <c r="JC185" s="168">
        <f t="shared" ca="1" si="533"/>
        <v>1</v>
      </c>
      <c r="JD185" s="168">
        <f t="shared" ca="1" si="533"/>
        <v>0</v>
      </c>
      <c r="JE185" s="168">
        <f t="shared" ca="1" si="533"/>
        <v>1</v>
      </c>
      <c r="JF185" s="168">
        <f t="shared" ca="1" si="533"/>
        <v>1</v>
      </c>
      <c r="JG185" s="168">
        <f t="shared" ca="1" si="533"/>
        <v>0</v>
      </c>
      <c r="JH185" s="168">
        <f t="shared" ca="1" si="533"/>
        <v>70</v>
      </c>
      <c r="JI185" s="168">
        <f t="shared" ca="1" si="533"/>
        <v>50</v>
      </c>
      <c r="JJ185" s="168">
        <f t="shared" ca="1" si="533"/>
        <v>70</v>
      </c>
      <c r="JK185" s="168">
        <f t="shared" ca="1" si="533"/>
        <v>50</v>
      </c>
      <c r="JL185" s="166">
        <f t="shared" ca="1" si="495"/>
        <v>1</v>
      </c>
      <c r="JM185" s="166">
        <f t="shared" ca="1" si="496"/>
        <v>1</v>
      </c>
      <c r="JN185" s="166">
        <f t="shared" ca="1" si="497"/>
        <v>1</v>
      </c>
      <c r="JO185" s="166">
        <f t="shared" ca="1" si="498"/>
        <v>1</v>
      </c>
      <c r="JP185" s="166">
        <f t="shared" ca="1" si="498"/>
        <v>1</v>
      </c>
      <c r="JQ185" s="168">
        <f t="shared" ca="1" si="533"/>
        <v>1</v>
      </c>
      <c r="JR185" s="10"/>
      <c r="JS185" s="168">
        <f t="shared" ca="1" si="533"/>
        <v>1</v>
      </c>
      <c r="JT185" s="166">
        <f t="shared" ca="1" si="499"/>
        <v>1</v>
      </c>
      <c r="JU185" s="168">
        <f t="shared" ca="1" si="533"/>
        <v>1</v>
      </c>
      <c r="JV185" s="168">
        <f t="shared" ca="1" si="533"/>
        <v>1</v>
      </c>
      <c r="JW185" s="168">
        <f t="shared" ca="1" si="533"/>
        <v>1</v>
      </c>
      <c r="JX185" s="168">
        <f t="shared" ca="1" si="533"/>
        <v>1</v>
      </c>
      <c r="JY185" s="168">
        <f t="shared" ca="1" si="533"/>
        <v>1</v>
      </c>
      <c r="JZ185" s="168">
        <f t="shared" ca="1" si="533"/>
        <v>1</v>
      </c>
      <c r="KA185" s="166">
        <f t="shared" ca="1" si="500"/>
        <v>1</v>
      </c>
      <c r="KB185" s="166">
        <f t="shared" ca="1" si="501"/>
        <v>1</v>
      </c>
      <c r="KC185" s="166">
        <f t="shared" ca="1" si="502"/>
        <v>1</v>
      </c>
      <c r="KD185" s="166" t="str">
        <f t="shared" ca="1" si="503"/>
        <v>-</v>
      </c>
      <c r="KE185" s="166" t="str">
        <f t="shared" ca="1" si="504"/>
        <v>-</v>
      </c>
      <c r="KF185" s="166" t="str">
        <f t="shared" ca="1" si="505"/>
        <v>-</v>
      </c>
      <c r="KG185" s="166" t="b">
        <f t="shared" ca="1" si="506"/>
        <v>0</v>
      </c>
      <c r="KH185" s="168">
        <f t="shared" ca="1" si="533"/>
        <v>0</v>
      </c>
      <c r="KI185" s="27">
        <v>0</v>
      </c>
    </row>
    <row r="186" spans="1:295" s="148" customFormat="1" outlineLevel="1">
      <c r="A186" s="126">
        <f t="shared" si="13"/>
        <v>181</v>
      </c>
      <c r="B186" s="126">
        <f>$A$7</f>
        <v>2</v>
      </c>
      <c r="C186" s="148">
        <v>1000</v>
      </c>
      <c r="D186" s="148" t="s">
        <v>884</v>
      </c>
      <c r="E186" s="148" t="b">
        <v>0</v>
      </c>
      <c r="F186" s="148" t="b">
        <v>0</v>
      </c>
      <c r="G186" s="148" t="b">
        <f t="shared" si="507"/>
        <v>0</v>
      </c>
      <c r="H186" s="32">
        <v>3</v>
      </c>
      <c r="I186" s="32">
        <v>1</v>
      </c>
      <c r="J186" s="32">
        <v>1</v>
      </c>
      <c r="K186" s="32">
        <v>1</v>
      </c>
      <c r="L186" s="32">
        <v>1</v>
      </c>
      <c r="M186" s="32">
        <v>1</v>
      </c>
      <c r="N186" s="32">
        <v>1</v>
      </c>
      <c r="O186" s="32">
        <v>1</v>
      </c>
      <c r="P186" s="32">
        <v>1</v>
      </c>
      <c r="Q186" s="32">
        <v>1</v>
      </c>
      <c r="R186" s="32">
        <v>2</v>
      </c>
      <c r="S186" s="32">
        <v>1</v>
      </c>
      <c r="T186" s="32">
        <v>1</v>
      </c>
      <c r="U186" s="32">
        <v>1</v>
      </c>
      <c r="V186" s="32">
        <v>1</v>
      </c>
      <c r="W186" s="32">
        <v>1</v>
      </c>
      <c r="X186" s="32">
        <v>1</v>
      </c>
      <c r="Y186" s="32">
        <v>1</v>
      </c>
      <c r="AA186" s="142" t="str" cm="1">
        <f t="array" aca="1" ref="AA186" ca="1">"00000 "&amp;"SR_low_crop"
&amp;IF($FM186="-","",FM186)
&amp;INDEX(DataMaster!$B$10:$B$12,$I186)         &amp;IF($J186=1,""," Risk"&amp;INDEX(i.risk_aversion,$J186,1))        &amp;IF($K186=1,""," REV"&amp; INDEX(DataMaster!$B$54:$B$58,$K186))              &amp; IF($L186=1,""," Minroe"&amp;INDEX(minroe,$L186))              &amp;  IF($M186=1,""," Overdraw"&amp;INDEX(overdraw,$M186))
&amp; IF($N186=1,""," Mach"&amp;INDEX(i.mach_option,$N186))
&amp; IF($O186=1,""," Interest"&amp;INDEX(i.interest_rate,$O186))            &amp; IF($P186=1,""," Opp cost"&amp;INDEX(i.opp_cost_capital,$P186))           &amp; IF($Q186=1,""," Casual_ub"&amp;INDEX(i.casual_ub,$Q186))           &amp; IF($R186=1,""," Cropgraze"&amp;INDEX(i.cropgraze_inc,$R186))
&amp; IF($S186=1,""," Yield"&amp;INDEX(i.all_rot_yield,$S186))          &amp; IF($T186=1,""," Pasture"&amp;INDEX(i.pasture_prod,$T186))          &amp; IF($U186=1,""," Scan"&amp;INDEX(i.scan,$U186))
&amp;  IF($JL186=1,""," WP"&amp;TEXT($JL186*100,"000p"))                &amp; IF($JM186=1,""," MP"&amp;TEXT($JM186*100,"000p"))                      &amp; IF($JN186=1,""," GP"&amp;TEXT($JN186*100,"000p"))          &amp; IF($JO186=1,""," Can"&amp;TEXT($JO186*100,"000p"))
&amp; " (F"&amp;3+IFERROR(1*$CH186,0)+IFERROR(1*$CI186,0)&amp;3-IFERROR(1*NOT($CK186),0)&amp;"N"&amp;$CP186&amp;$CQ186&amp;")"</f>
        <v>00000 SR_low_crop30SE CropgrazeFALSE (F33N11)</v>
      </c>
      <c r="AB186" s="10" t="str">
        <f ca="1">IF(COUNTIF(AA$5:AA186,AA186)=1,"-","Dup")</f>
        <v>-</v>
      </c>
      <c r="AC186" s="10"/>
      <c r="AD186" s="168" t="str">
        <f t="shared" ca="1" si="472"/>
        <v>-</v>
      </c>
      <c r="AE186" s="167" t="b">
        <v>1</v>
      </c>
      <c r="AF186" s="167" t="b">
        <v>1</v>
      </c>
      <c r="AG186" s="168" t="str">
        <f t="shared" ca="1" si="472"/>
        <v>-</v>
      </c>
      <c r="AH186" s="168" t="str">
        <f t="shared" ca="1" si="472"/>
        <v>-</v>
      </c>
      <c r="AI186" s="168" t="b">
        <f t="shared" ca="1" si="472"/>
        <v>1</v>
      </c>
      <c r="AJ186" s="10"/>
      <c r="AK186" s="166" t="b">
        <f t="shared" si="473"/>
        <v>1</v>
      </c>
      <c r="AL186" s="166" t="str">
        <f t="shared" si="473"/>
        <v>-</v>
      </c>
      <c r="AM186" s="166" t="str">
        <f t="shared" si="473"/>
        <v>-</v>
      </c>
      <c r="AN186" s="166" t="str">
        <f t="shared" si="473"/>
        <v>-</v>
      </c>
      <c r="AO186" s="166" t="b">
        <f t="shared" si="473"/>
        <v>0</v>
      </c>
      <c r="AP186" s="166" t="b">
        <f t="shared" si="473"/>
        <v>0</v>
      </c>
      <c r="AQ186" s="166">
        <f t="shared" si="474"/>
        <v>0</v>
      </c>
      <c r="AR186" s="166" t="b">
        <f t="shared" si="475"/>
        <v>0</v>
      </c>
      <c r="AS186" s="166" t="b">
        <f t="shared" si="475"/>
        <v>0</v>
      </c>
      <c r="AT186" s="166" t="str">
        <f t="shared" si="475"/>
        <v>-</v>
      </c>
      <c r="AU186" s="166" t="str">
        <f t="shared" si="475"/>
        <v>-</v>
      </c>
      <c r="AV186" s="166" t="str">
        <f t="shared" si="475"/>
        <v>-</v>
      </c>
      <c r="AW186" s="10"/>
      <c r="AX186" s="166" t="b">
        <f t="shared" si="476"/>
        <v>1</v>
      </c>
      <c r="AY186" s="168" t="b">
        <f t="shared" ca="1" si="477"/>
        <v>1</v>
      </c>
      <c r="AZ186" s="168" t="b">
        <f t="shared" ca="1" si="477"/>
        <v>1</v>
      </c>
      <c r="BA186" s="167">
        <f t="shared" si="478"/>
        <v>3108</v>
      </c>
      <c r="BB186" s="168" t="str">
        <f t="shared" ca="1" si="550"/>
        <v>-</v>
      </c>
      <c r="BC186" s="168" t="str">
        <f t="shared" ca="1" si="550"/>
        <v>-</v>
      </c>
      <c r="BD186" s="168" t="str">
        <f t="shared" ca="1" si="550"/>
        <v>-</v>
      </c>
      <c r="BE186" s="168" t="str">
        <f t="shared" ca="1" si="550"/>
        <v>-</v>
      </c>
      <c r="BF186" s="168" t="str">
        <f t="shared" ca="1" si="550"/>
        <v>-</v>
      </c>
      <c r="BG186" s="168">
        <f t="shared" ca="1" si="550"/>
        <v>1</v>
      </c>
      <c r="BH186" s="168">
        <f t="shared" ca="1" si="550"/>
        <v>1</v>
      </c>
      <c r="BI186" s="168" t="str">
        <f t="shared" ca="1" si="550"/>
        <v>-</v>
      </c>
      <c r="BJ186" s="168" t="str">
        <f t="shared" ca="1" si="550"/>
        <v>-</v>
      </c>
      <c r="BK186" s="10"/>
      <c r="BL186" s="168" t="str">
        <f t="shared" ca="1" si="550"/>
        <v>-</v>
      </c>
      <c r="BM186" s="168" t="str">
        <f t="shared" ca="1" si="550"/>
        <v>-</v>
      </c>
      <c r="BN186" s="168" t="str">
        <f t="shared" ca="1" si="550"/>
        <v>-</v>
      </c>
      <c r="BO186" s="168" t="str">
        <f t="shared" ca="1" si="550"/>
        <v>-</v>
      </c>
      <c r="BP186" s="168" t="str">
        <f t="shared" ca="1" si="550"/>
        <v>-</v>
      </c>
      <c r="BQ186" s="168" t="str">
        <f t="shared" ca="1" si="550"/>
        <v>-</v>
      </c>
      <c r="BR186" s="168" t="str">
        <f t="shared" ca="1" si="550"/>
        <v>-</v>
      </c>
      <c r="BS186" s="168" t="str">
        <f t="shared" ca="1" si="550"/>
        <v>-</v>
      </c>
      <c r="BT186" s="168" t="str">
        <f t="shared" ca="1" si="550"/>
        <v>-</v>
      </c>
      <c r="BU186" s="168" t="str">
        <f t="shared" ca="1" si="550"/>
        <v>-</v>
      </c>
      <c r="BV186" s="168" t="str">
        <f t="shared" ca="1" si="550"/>
        <v>-</v>
      </c>
      <c r="BW186" s="166" t="str" cm="1">
        <f t="array" ref="BW186">INDEX(i.rev,$K186,BW$15)</f>
        <v>-</v>
      </c>
      <c r="BX186" s="166" t="str" cm="1">
        <f t="array" ref="BX186">INDEX(i.rev,$K186,BX$15)</f>
        <v>-</v>
      </c>
      <c r="BY186" s="166" t="str" cm="1">
        <f t="array" ref="BY186">INDEX(i.rev,$K186,BY$15)</f>
        <v>-</v>
      </c>
      <c r="BZ186" s="166" t="str" cm="1">
        <f t="array" ref="BZ186">INDEX(i.rev,$K186,BZ$15)</f>
        <v>-</v>
      </c>
      <c r="CA186" s="166" t="str" cm="1">
        <f t="array" ref="CA186">INDEX(i.rev,$K186,CA$15)</f>
        <v>-</v>
      </c>
      <c r="CB186" s="166" t="str" cm="1">
        <f t="array" ref="CB186">INDEX(i.rev,$K186,CB$15)</f>
        <v>-</v>
      </c>
      <c r="CC186" s="166" t="str" cm="1">
        <f t="array" ref="CC186">INDEX(i.rev,$K186,CC$15)</f>
        <v>-</v>
      </c>
      <c r="CD186" s="166" t="str" cm="1">
        <f t="array" ref="CD186">INDEX(i.rev,$K186,CD$15)</f>
        <v>-</v>
      </c>
      <c r="CE186" s="166" t="str" cm="1">
        <f t="array" ref="CE186">INDEX(i.rev,$K186,CE$15)</f>
        <v>-</v>
      </c>
      <c r="CF186" s="166" t="str" cm="1">
        <f t="array" ref="CF186">INDEX(i.rev,$K186,CF$15)</f>
        <v>-</v>
      </c>
      <c r="CG186" s="10"/>
      <c r="CH186" s="168" t="str">
        <f t="shared" ca="1" si="529"/>
        <v>-</v>
      </c>
      <c r="CI186" s="168" t="str">
        <f t="shared" ca="1" si="529"/>
        <v>-</v>
      </c>
      <c r="CJ186" s="168" t="str">
        <f t="shared" ca="1" si="529"/>
        <v>-</v>
      </c>
      <c r="CK186" s="168" t="str">
        <f t="shared" ca="1" si="529"/>
        <v>-</v>
      </c>
      <c r="CL186" s="168" t="str">
        <f t="shared" ca="1" si="529"/>
        <v>-</v>
      </c>
      <c r="CM186" s="168" t="str">
        <f t="shared" ca="1" si="529"/>
        <v>-</v>
      </c>
      <c r="CN186" s="168" t="str">
        <f t="shared" ca="1" si="529"/>
        <v>-</v>
      </c>
      <c r="CO186" s="168" t="str">
        <f t="shared" ca="1" si="529"/>
        <v>-</v>
      </c>
      <c r="CP186" s="168">
        <f t="shared" ca="1" si="529"/>
        <v>1</v>
      </c>
      <c r="CQ186" s="168">
        <f t="shared" ca="1" si="529"/>
        <v>1</v>
      </c>
      <c r="CR186" s="168">
        <f t="shared" ca="1" si="529"/>
        <v>0</v>
      </c>
      <c r="CS186" s="168" t="str">
        <f t="shared" ca="1" si="529"/>
        <v>-</v>
      </c>
      <c r="CT186" s="168" t="str">
        <f t="shared" ca="1" si="529"/>
        <v>-</v>
      </c>
      <c r="CU186" s="168" t="str">
        <f t="shared" ca="1" si="529"/>
        <v>-</v>
      </c>
      <c r="CV186" s="168" t="str">
        <f t="shared" ca="1" si="529"/>
        <v>-</v>
      </c>
      <c r="CW186" s="168" t="str">
        <f t="shared" ca="1" si="529"/>
        <v>-</v>
      </c>
      <c r="CX186" s="168" t="str">
        <f t="shared" ca="1" si="530"/>
        <v>-</v>
      </c>
      <c r="CY186" s="168" t="str">
        <f t="shared" ca="1" si="530"/>
        <v>-</v>
      </c>
      <c r="CZ186" s="168">
        <f t="shared" ca="1" si="530"/>
        <v>0</v>
      </c>
      <c r="DA186" s="168" t="str">
        <f t="shared" ca="1" si="530"/>
        <v>-</v>
      </c>
      <c r="DB186" s="168" t="str">
        <f t="shared" ca="1" si="530"/>
        <v>-</v>
      </c>
      <c r="DC186" s="168" t="str">
        <f t="shared" ca="1" si="530"/>
        <v>-</v>
      </c>
      <c r="DD186" s="168" t="str">
        <f t="shared" ca="1" si="530"/>
        <v>-</v>
      </c>
      <c r="DE186" s="168" t="str">
        <f t="shared" ca="1" si="530"/>
        <v>-</v>
      </c>
      <c r="DF186" s="168">
        <f t="shared" ca="1" si="530"/>
        <v>0</v>
      </c>
      <c r="DG186" s="168">
        <f t="shared" ca="1" si="530"/>
        <v>0</v>
      </c>
      <c r="DH186" s="168">
        <f t="shared" ca="1" si="530"/>
        <v>0</v>
      </c>
      <c r="DI186" s="168">
        <f t="shared" ca="1" si="530"/>
        <v>0</v>
      </c>
      <c r="DJ186" s="168">
        <f t="shared" ca="1" si="530"/>
        <v>0</v>
      </c>
      <c r="DK186" s="168">
        <f t="shared" ca="1" si="530"/>
        <v>0</v>
      </c>
      <c r="DL186" s="168">
        <f t="shared" ca="1" si="530"/>
        <v>0</v>
      </c>
      <c r="DM186" s="168" t="str">
        <f t="shared" ca="1" si="530"/>
        <v>-</v>
      </c>
      <c r="DN186" s="168" t="str">
        <f t="shared" ca="1" si="526"/>
        <v>-</v>
      </c>
      <c r="DO186" s="168" t="str">
        <f t="shared" ca="1" si="526"/>
        <v>-</v>
      </c>
      <c r="DP186" s="168" t="str">
        <f t="shared" ca="1" si="526"/>
        <v>-</v>
      </c>
      <c r="DQ186" s="168" t="str">
        <f t="shared" ca="1" si="526"/>
        <v>-</v>
      </c>
      <c r="DR186" s="168" t="str">
        <f t="shared" ca="1" si="526"/>
        <v>-</v>
      </c>
      <c r="DS186" s="168" t="str">
        <f t="shared" ca="1" si="526"/>
        <v>-</v>
      </c>
      <c r="DT186" s="168" t="str">
        <f t="shared" ca="1" si="526"/>
        <v>-</v>
      </c>
      <c r="DU186" s="168" t="str">
        <f t="shared" ca="1" si="526"/>
        <v>-</v>
      </c>
      <c r="DV186" s="168" t="str">
        <f t="shared" ca="1" si="526"/>
        <v>-</v>
      </c>
      <c r="DW186" s="168" t="str">
        <f t="shared" ca="1" si="527"/>
        <v>-</v>
      </c>
      <c r="DX186" s="10"/>
      <c r="DY186" s="168">
        <f t="shared" ca="1" si="527"/>
        <v>1</v>
      </c>
      <c r="DZ186" s="168" t="str">
        <f t="shared" ca="1" si="527"/>
        <v>-</v>
      </c>
      <c r="EA186" s="168" t="str">
        <f t="shared" ca="1" si="527"/>
        <v>-</v>
      </c>
      <c r="EB186" s="168" t="str">
        <f t="shared" ca="1" si="527"/>
        <v>-</v>
      </c>
      <c r="EC186" s="168" t="str">
        <f t="shared" ca="1" si="481"/>
        <v>-</v>
      </c>
      <c r="ED186" s="168" t="b">
        <f t="shared" ca="1" si="481"/>
        <v>0</v>
      </c>
      <c r="EE186" s="168" t="str">
        <f t="shared" ca="1" si="481"/>
        <v>-</v>
      </c>
      <c r="EF186" s="168">
        <f t="shared" ca="1" si="481"/>
        <v>0</v>
      </c>
      <c r="EG186" s="168" t="str">
        <f t="shared" ca="1" si="481"/>
        <v>-</v>
      </c>
      <c r="EH186" s="166" cm="1">
        <f t="array" ref="EH186">INDEX(i.rev,$K186,EH$15)</f>
        <v>1</v>
      </c>
      <c r="EI186" s="168">
        <f t="shared" ca="1" si="535"/>
        <v>0</v>
      </c>
      <c r="EJ186" s="168">
        <f t="shared" ca="1" si="535"/>
        <v>1</v>
      </c>
      <c r="EK186" s="168">
        <f t="shared" ca="1" si="535"/>
        <v>0</v>
      </c>
      <c r="EL186" s="168">
        <f t="shared" ca="1" si="535"/>
        <v>1</v>
      </c>
      <c r="EM186" s="168">
        <f t="shared" ca="1" si="535"/>
        <v>1</v>
      </c>
      <c r="EN186" s="168">
        <f t="shared" ca="1" si="535"/>
        <v>1</v>
      </c>
      <c r="EO186" s="168">
        <f t="shared" ca="1" si="535"/>
        <v>0</v>
      </c>
      <c r="EP186" s="168">
        <f t="shared" ca="1" si="535"/>
        <v>0</v>
      </c>
      <c r="EQ186" s="168">
        <f t="shared" ca="1" si="535"/>
        <v>0</v>
      </c>
      <c r="ER186" s="168">
        <f t="shared" ca="1" si="535"/>
        <v>0</v>
      </c>
      <c r="ES186" s="168">
        <f t="shared" ca="1" si="535"/>
        <v>0</v>
      </c>
      <c r="ET186" s="168">
        <f t="shared" ca="1" si="535"/>
        <v>0</v>
      </c>
      <c r="EU186" s="168">
        <f t="shared" ca="1" si="535"/>
        <v>0</v>
      </c>
      <c r="EV186" s="168">
        <f t="shared" ca="1" si="535"/>
        <v>0</v>
      </c>
      <c r="EW186" s="168">
        <f t="shared" ca="1" si="535"/>
        <v>0</v>
      </c>
      <c r="EX186" s="168">
        <f t="shared" ca="1" si="535"/>
        <v>0</v>
      </c>
      <c r="EY186" s="166" cm="1">
        <f t="array" ref="EY186">INDEX(i.rev,$K186,EY$15)</f>
        <v>0</v>
      </c>
      <c r="EZ186" s="168">
        <f t="shared" ca="1" si="483"/>
        <v>0</v>
      </c>
      <c r="FA186" s="166" cm="1">
        <f t="array" ref="FA186">INDEX(i.rev,$K186,FA$15)</f>
        <v>1</v>
      </c>
      <c r="FB186" s="168">
        <f t="shared" ca="1" si="548"/>
        <v>0</v>
      </c>
      <c r="FC186" s="168">
        <f t="shared" ca="1" si="548"/>
        <v>0</v>
      </c>
      <c r="FD186" s="168">
        <f t="shared" ca="1" si="548"/>
        <v>0</v>
      </c>
      <c r="FE186" s="168">
        <f t="shared" ca="1" si="548"/>
        <v>0</v>
      </c>
      <c r="FF186" s="168">
        <f t="shared" ca="1" si="548"/>
        <v>0</v>
      </c>
      <c r="FG186" s="168">
        <f t="shared" ca="1" si="548"/>
        <v>0</v>
      </c>
      <c r="FH186" s="168">
        <f t="shared" ca="1" si="548"/>
        <v>0</v>
      </c>
      <c r="FI186" s="10">
        <v>0.75</v>
      </c>
      <c r="FJ186" s="166" t="b">
        <f t="shared" si="539"/>
        <v>1</v>
      </c>
      <c r="FK186" s="192">
        <f t="shared" si="540"/>
        <v>1597.5</v>
      </c>
      <c r="FL186" s="166" t="b">
        <f>FM186&gt;0</f>
        <v>1</v>
      </c>
      <c r="FM186" s="192">
        <v>30</v>
      </c>
      <c r="FN186" s="192">
        <v>30</v>
      </c>
      <c r="FO186" s="166" t="b">
        <f t="shared" si="486"/>
        <v>0</v>
      </c>
      <c r="FP186" s="166" t="b">
        <f t="shared" si="486"/>
        <v>0</v>
      </c>
      <c r="FQ186" s="166" t="b">
        <f t="shared" si="486"/>
        <v>1</v>
      </c>
      <c r="FR186" s="168">
        <f t="shared" ca="1" si="548"/>
        <v>0</v>
      </c>
      <c r="FS186" s="166">
        <f t="shared" si="487"/>
        <v>1</v>
      </c>
      <c r="FT186" s="166">
        <f t="shared" si="487"/>
        <v>1</v>
      </c>
      <c r="FU186" s="168" t="str">
        <f t="shared" ca="1" si="548"/>
        <v>-</v>
      </c>
      <c r="FV186" s="168" t="str">
        <f t="shared" ca="1" si="548"/>
        <v>-</v>
      </c>
      <c r="FW186" s="168" t="str">
        <f t="shared" ca="1" si="548"/>
        <v>-</v>
      </c>
      <c r="FX186" s="168" t="str">
        <f t="shared" ca="1" si="548"/>
        <v>-</v>
      </c>
      <c r="FY186" s="168" t="str">
        <f t="shared" ca="1" si="548"/>
        <v>-</v>
      </c>
      <c r="FZ186" s="168" t="str">
        <f t="shared" ca="1" si="548"/>
        <v>-</v>
      </c>
      <c r="GA186" s="168" t="str">
        <f t="shared" ca="1" si="548"/>
        <v>-</v>
      </c>
      <c r="GB186" s="168" t="str">
        <f t="shared" ca="1" si="548"/>
        <v>-</v>
      </c>
      <c r="GC186" s="168" t="str">
        <f t="shared" ca="1" si="548"/>
        <v>-</v>
      </c>
      <c r="GD186" s="168" t="b">
        <f t="shared" ca="1" si="548"/>
        <v>1</v>
      </c>
      <c r="GE186" s="168" t="str">
        <f t="shared" ca="1" si="548"/>
        <v>-</v>
      </c>
      <c r="GF186" s="168" t="str">
        <f t="shared" ca="1" si="548"/>
        <v>-</v>
      </c>
      <c r="GG186" s="168" t="str">
        <f ca="1">OFFSET(GG$5,$B186,0)</f>
        <v>-</v>
      </c>
      <c r="GH186" s="168" t="str">
        <f t="shared" ca="1" si="488"/>
        <v>-</v>
      </c>
      <c r="GI186" s="168" t="str">
        <f ca="1">OFFSET(GI$5,$B186,0)</f>
        <v>-</v>
      </c>
      <c r="GJ186" s="168" t="str">
        <f t="shared" ca="1" si="488"/>
        <v>-</v>
      </c>
      <c r="GK186" s="168" t="str">
        <f t="shared" ca="1" si="488"/>
        <v>-</v>
      </c>
      <c r="GL186" s="168" t="str">
        <f t="shared" ca="1" si="488"/>
        <v>-</v>
      </c>
      <c r="GM186" s="168" t="str">
        <f t="shared" ca="1" si="488"/>
        <v>-</v>
      </c>
      <c r="GN186" s="168" t="str">
        <f t="shared" ca="1" si="488"/>
        <v>-</v>
      </c>
      <c r="GO186" s="168" t="str">
        <f t="shared" ca="1" si="488"/>
        <v>-</v>
      </c>
      <c r="GP186" s="168" t="str">
        <f t="shared" ca="1" si="488"/>
        <v>-</v>
      </c>
      <c r="GQ186" s="168" t="str">
        <f t="shared" ca="1" si="488"/>
        <v>-</v>
      </c>
      <c r="GR186" s="168" t="str">
        <f t="shared" ca="1" si="488"/>
        <v>-</v>
      </c>
      <c r="GS186" s="168">
        <f t="shared" ca="1" si="488"/>
        <v>500</v>
      </c>
      <c r="GT186" s="168">
        <f t="shared" ca="1" si="488"/>
        <v>500</v>
      </c>
      <c r="GU186" s="168" t="str">
        <f t="shared" ca="1" si="488"/>
        <v>-</v>
      </c>
      <c r="GV186" s="168" t="str">
        <f t="shared" ca="1" si="488"/>
        <v>-</v>
      </c>
      <c r="GW186" s="168" t="str">
        <f t="shared" ca="1" si="488"/>
        <v>-</v>
      </c>
      <c r="GX186" s="168" t="str">
        <f t="shared" ca="1" si="537"/>
        <v>-</v>
      </c>
      <c r="GY186" s="168" t="str">
        <f t="shared" ca="1" si="537"/>
        <v>-</v>
      </c>
      <c r="GZ186" s="168" t="str">
        <f t="shared" ca="1" si="546"/>
        <v>-</v>
      </c>
      <c r="HA186" s="168" t="str">
        <f t="shared" ca="1" si="546"/>
        <v>-</v>
      </c>
      <c r="HB186" s="168" t="str">
        <f t="shared" ca="1" si="546"/>
        <v>-</v>
      </c>
      <c r="HC186" s="168" t="str">
        <f t="shared" ca="1" si="546"/>
        <v>-</v>
      </c>
      <c r="HD186" s="168" t="str">
        <f t="shared" ca="1" si="546"/>
        <v>-</v>
      </c>
      <c r="HE186" s="168" t="str">
        <f t="shared" ca="1" si="546"/>
        <v>-</v>
      </c>
      <c r="HF186" s="168" t="str">
        <f t="shared" ca="1" si="546"/>
        <v>-</v>
      </c>
      <c r="HG186" s="168" t="str">
        <f t="shared" ca="1" si="546"/>
        <v>-</v>
      </c>
      <c r="HH186" s="168" t="str">
        <f t="shared" ca="1" si="546"/>
        <v>-</v>
      </c>
      <c r="HI186" s="168" t="str">
        <f t="shared" ca="1" si="546"/>
        <v>-</v>
      </c>
      <c r="HJ186" s="168" t="str">
        <f t="shared" ca="1" si="546"/>
        <v>-</v>
      </c>
      <c r="HK186" s="168" t="str">
        <f t="shared" ca="1" si="546"/>
        <v>-</v>
      </c>
      <c r="HL186" s="168" t="str">
        <f t="shared" ca="1" si="546"/>
        <v>-</v>
      </c>
      <c r="HM186" s="168" t="str">
        <f t="shared" ca="1" si="546"/>
        <v>-</v>
      </c>
      <c r="HN186" s="168" t="str">
        <f t="shared" ca="1" si="546"/>
        <v>-</v>
      </c>
      <c r="HO186" s="168" t="str">
        <f t="shared" ca="1" si="546"/>
        <v>-</v>
      </c>
      <c r="HP186" s="168" t="str">
        <f t="shared" ca="1" si="546"/>
        <v>-</v>
      </c>
      <c r="HQ186" s="168" t="str">
        <f t="shared" ca="1" si="546"/>
        <v>-</v>
      </c>
      <c r="HR186" s="168" t="str">
        <f t="shared" ca="1" si="546"/>
        <v>-</v>
      </c>
      <c r="HS186" s="168" t="str">
        <f t="shared" ca="1" si="546"/>
        <v>-</v>
      </c>
      <c r="HT186" s="168" t="str">
        <f t="shared" ca="1" si="546"/>
        <v>-</v>
      </c>
      <c r="HU186" s="168" t="str">
        <f t="shared" ca="1" si="546"/>
        <v>-</v>
      </c>
      <c r="HV186" s="168" t="str">
        <f t="shared" ca="1" si="546"/>
        <v>-</v>
      </c>
      <c r="HW186" s="168" t="str">
        <f t="shared" ca="1" si="546"/>
        <v>-</v>
      </c>
      <c r="HX186" s="168" t="str">
        <f t="shared" ca="1" si="546"/>
        <v>-</v>
      </c>
      <c r="HY186" s="168" t="str">
        <f t="shared" ca="1" si="546"/>
        <v>-</v>
      </c>
      <c r="HZ186" s="168" t="str">
        <f t="shared" ca="1" si="546"/>
        <v>-</v>
      </c>
      <c r="IA186" s="168" t="str">
        <f t="shared" ca="1" si="546"/>
        <v>-</v>
      </c>
      <c r="IB186" s="168" t="str">
        <f t="shared" ca="1" si="546"/>
        <v>-</v>
      </c>
      <c r="IC186" s="168" t="str">
        <f t="shared" ca="1" si="546"/>
        <v>-</v>
      </c>
      <c r="ID186" s="168" t="str">
        <f t="shared" ca="1" si="546"/>
        <v>-</v>
      </c>
      <c r="IE186" s="168" t="str">
        <f t="shared" ca="1" si="546"/>
        <v>-</v>
      </c>
      <c r="IF186" s="168" t="str">
        <f t="shared" ca="1" si="546"/>
        <v>-</v>
      </c>
      <c r="IG186" s="168" t="str">
        <f t="shared" ca="1" si="546"/>
        <v>-</v>
      </c>
      <c r="IH186" s="168" t="str">
        <f t="shared" ca="1" si="546"/>
        <v>-</v>
      </c>
      <c r="II186" s="168" t="str">
        <f t="shared" ca="1" si="546"/>
        <v>-</v>
      </c>
      <c r="IJ186" s="168" t="str">
        <f t="shared" ca="1" si="546"/>
        <v>-</v>
      </c>
      <c r="IK186" s="168" t="str">
        <f t="shared" ca="1" si="546"/>
        <v>-</v>
      </c>
      <c r="IL186" s="168" t="str">
        <f t="shared" ca="1" si="546"/>
        <v>-</v>
      </c>
      <c r="IM186" s="168" t="str">
        <f t="shared" ca="1" si="546"/>
        <v>-</v>
      </c>
      <c r="IN186" s="168" t="str">
        <f t="shared" ca="1" si="546"/>
        <v>-</v>
      </c>
      <c r="IO186" s="168" t="str">
        <f t="shared" ca="1" si="546"/>
        <v>-</v>
      </c>
      <c r="IP186" s="168" t="str">
        <f t="shared" ca="1" si="537"/>
        <v>-</v>
      </c>
      <c r="IQ186" s="168" t="str">
        <f t="shared" ca="1" si="537"/>
        <v>-</v>
      </c>
      <c r="IR186" s="168" t="str">
        <f t="shared" ca="1" si="537"/>
        <v>-</v>
      </c>
      <c r="IS186" s="168" t="str">
        <f t="shared" ca="1" si="537"/>
        <v>-</v>
      </c>
      <c r="IT186" s="168" t="str">
        <f t="shared" ca="1" si="537"/>
        <v>-</v>
      </c>
      <c r="IU186" s="168" t="str">
        <f t="shared" ca="1" si="537"/>
        <v>-</v>
      </c>
      <c r="IV186" s="168" t="str">
        <f t="shared" ca="1" si="537"/>
        <v>-</v>
      </c>
      <c r="IW186" s="168" t="str">
        <f t="shared" ca="1" si="537"/>
        <v>-</v>
      </c>
      <c r="IX186" s="168" t="str">
        <f t="shared" ca="1" si="537"/>
        <v>-</v>
      </c>
      <c r="IY186" s="168" t="str">
        <f t="shared" ca="1" si="537"/>
        <v>-</v>
      </c>
      <c r="IZ186" s="10"/>
      <c r="JA186" s="166">
        <f t="shared" si="492"/>
        <v>4.4999999999999998E-2</v>
      </c>
      <c r="JB186" s="166">
        <f t="shared" si="493"/>
        <v>4.4999999999999998E-2</v>
      </c>
      <c r="JC186" s="168">
        <f t="shared" ca="1" si="533"/>
        <v>1</v>
      </c>
      <c r="JD186" s="168">
        <f t="shared" ca="1" si="533"/>
        <v>0</v>
      </c>
      <c r="JE186" s="168">
        <f t="shared" ca="1" si="533"/>
        <v>1</v>
      </c>
      <c r="JF186" s="168">
        <f t="shared" ca="1" si="533"/>
        <v>1</v>
      </c>
      <c r="JG186" s="168">
        <f t="shared" ca="1" si="533"/>
        <v>0</v>
      </c>
      <c r="JH186" s="168">
        <f t="shared" ca="1" si="533"/>
        <v>70</v>
      </c>
      <c r="JI186" s="168">
        <f t="shared" ca="1" si="533"/>
        <v>50</v>
      </c>
      <c r="JJ186" s="168">
        <f t="shared" ca="1" si="533"/>
        <v>70</v>
      </c>
      <c r="JK186" s="168">
        <f t="shared" ca="1" si="533"/>
        <v>50</v>
      </c>
      <c r="JL186" s="166">
        <f t="shared" si="495"/>
        <v>1</v>
      </c>
      <c r="JM186" s="166">
        <f t="shared" si="496"/>
        <v>1</v>
      </c>
      <c r="JN186" s="166">
        <f t="shared" si="497"/>
        <v>1</v>
      </c>
      <c r="JO186" s="166">
        <f t="shared" si="498"/>
        <v>1</v>
      </c>
      <c r="JP186" s="166">
        <f t="shared" si="498"/>
        <v>1</v>
      </c>
      <c r="JQ186" s="168">
        <f t="shared" ca="1" si="533"/>
        <v>1</v>
      </c>
      <c r="JR186" s="10"/>
      <c r="JS186" s="168">
        <f t="shared" ca="1" si="533"/>
        <v>1</v>
      </c>
      <c r="JT186" s="166">
        <f t="shared" si="499"/>
        <v>1</v>
      </c>
      <c r="JU186" s="168">
        <f t="shared" ca="1" si="533"/>
        <v>1</v>
      </c>
      <c r="JV186" s="168">
        <f t="shared" ca="1" si="533"/>
        <v>1</v>
      </c>
      <c r="JW186" s="168">
        <f t="shared" ca="1" si="533"/>
        <v>1</v>
      </c>
      <c r="JX186" s="168">
        <f t="shared" ca="1" si="533"/>
        <v>1</v>
      </c>
      <c r="JY186" s="168">
        <f t="shared" ca="1" si="533"/>
        <v>1</v>
      </c>
      <c r="JZ186" s="168">
        <f t="shared" ca="1" si="533"/>
        <v>1</v>
      </c>
      <c r="KA186" s="166">
        <f t="shared" si="500"/>
        <v>1</v>
      </c>
      <c r="KB186" s="166">
        <f t="shared" si="501"/>
        <v>1</v>
      </c>
      <c r="KC186" s="166">
        <f t="shared" si="502"/>
        <v>1</v>
      </c>
      <c r="KD186" s="166" t="str">
        <f t="shared" si="503"/>
        <v>-</v>
      </c>
      <c r="KE186" s="166" t="str">
        <f t="shared" si="504"/>
        <v>-</v>
      </c>
      <c r="KF186" s="166" t="str">
        <f t="shared" si="505"/>
        <v>-</v>
      </c>
      <c r="KG186" s="166" t="b">
        <f t="shared" si="506"/>
        <v>0</v>
      </c>
      <c r="KH186" s="168">
        <f t="shared" ca="1" si="533"/>
        <v>0</v>
      </c>
      <c r="KI186" s="27">
        <v>0</v>
      </c>
    </row>
    <row r="187" spans="1:295" s="148" customFormat="1" outlineLevel="1">
      <c r="A187" s="126">
        <f t="shared" si="13"/>
        <v>182</v>
      </c>
      <c r="B187" s="126">
        <f>$A$18</f>
        <v>13</v>
      </c>
      <c r="C187" s="148">
        <v>1000</v>
      </c>
      <c r="D187" s="148" t="s">
        <v>884</v>
      </c>
      <c r="E187" s="148" t="b">
        <v>0</v>
      </c>
      <c r="F187" s="148" t="b">
        <v>0</v>
      </c>
      <c r="G187" s="148" t="b">
        <f t="shared" si="507"/>
        <v>0</v>
      </c>
      <c r="H187" s="144">
        <f t="shared" ca="1" si="542"/>
        <v>3</v>
      </c>
      <c r="I187" s="144">
        <f t="shared" ca="1" si="542"/>
        <v>1</v>
      </c>
      <c r="J187" s="144">
        <f t="shared" ca="1" si="542"/>
        <v>1</v>
      </c>
      <c r="K187" s="144">
        <f t="shared" ca="1" si="542"/>
        <v>1</v>
      </c>
      <c r="L187" s="144">
        <f t="shared" ca="1" si="542"/>
        <v>1</v>
      </c>
      <c r="M187" s="144">
        <f t="shared" ca="1" si="542"/>
        <v>1</v>
      </c>
      <c r="N187" s="144">
        <f t="shared" ca="1" si="542"/>
        <v>1</v>
      </c>
      <c r="O187" s="144">
        <f t="shared" ca="1" si="542"/>
        <v>1</v>
      </c>
      <c r="P187" s="144">
        <f t="shared" ca="1" si="542"/>
        <v>1</v>
      </c>
      <c r="Q187" s="144">
        <f t="shared" ca="1" si="542"/>
        <v>1</v>
      </c>
      <c r="R187" s="144">
        <f t="shared" ca="1" si="542"/>
        <v>2</v>
      </c>
      <c r="S187" s="144">
        <f t="shared" ca="1" si="542"/>
        <v>1</v>
      </c>
      <c r="T187" s="144">
        <f t="shared" ca="1" si="542"/>
        <v>1</v>
      </c>
      <c r="U187" s="144">
        <f t="shared" ca="1" si="542"/>
        <v>1</v>
      </c>
      <c r="V187" s="144">
        <f t="shared" ca="1" si="542"/>
        <v>1</v>
      </c>
      <c r="W187" s="144">
        <f t="shared" ca="1" si="542"/>
        <v>1</v>
      </c>
      <c r="X187" s="144">
        <f t="shared" ca="1" si="542"/>
        <v>1</v>
      </c>
      <c r="Y187" s="144">
        <f t="shared" ca="1" si="542"/>
        <v>1</v>
      </c>
      <c r="AA187" s="162" t="str" cm="1">
        <f t="array" aca="1" ref="AA187" ca="1">TEXT(LEFT(OFFSET(AA187,-1,0),5)+1,"00000")&amp;MID(OFFSET(AA187,-1,0),6,FIND(" ",OFFSET(AA187,-1,0),7)-5)
&amp;FM187
&amp;INDEX(DataMaster!$B$10:$B$12,$I187)         &amp;IF($J187=1,""," Risk"&amp;INDEX(i.risk_aversion,$J187,1))    &amp;IF($K187=1,""," REV"&amp; INDEX(DataMaster!$B$54:$B$58,$K187))              &amp; IF($L187=1,""," Minroe"&amp;INDEX(minroe,$L187))              &amp;  IF($M187=1,""," Overdraw"&amp;INDEX(overdraw,$M187))
&amp; IF($N187=1,""," Mach"&amp;INDEX(i.mach_option,$N187))
&amp; IF($O187=1,""," Interest"&amp;INDEX(i.interest_rate,$O187))            &amp; IF($P187=1,""," Opp cost"&amp;INDEX(i.opp_cost_capital,$P187))           &amp; IF($Q187=1,""," Casual_ub"&amp;INDEX(i.casual_ub,$Q187))           &amp; IF($R187=1,""," Cropgraze"&amp;INDEX(i.cropgraze_inc,$R187))
&amp; IF($S187=1,""," Yield"&amp;INDEX(i.all_rot_yield,$S187))          &amp; IF($T187=1,""," Pasture"&amp;INDEX(i.pasture_prod,$T187))          &amp; IF($U187=1,""," Scan"&amp;INDEX(i.scan,$U187))
&amp; IF($JL187=1,""," WP"&amp;TEXT($JL187*100,"000p"))                &amp; IF($JM187=1,""," MP"&amp;TEXT($JM187*100,"000p"))                      &amp; IF($JN187=1,""," GP"&amp;TEXT($JN187*100,"000p"))          &amp; IF($JO187=1,""," Can"&amp;TEXT($JO187*100,"000p"))
&amp; " (F"&amp;3+IFERROR(1*$CH187,0)+IFERROR(1*$CI187,0)&amp;3-IFERROR(1*NOT($CK187),0)&amp;"N"&amp;$CP187&amp;$CQ187&amp;")"</f>
        <v>00001 SR_low_crop30SE 32SE CropgrazeFALSE (F33N11)</v>
      </c>
      <c r="AB187" s="10" t="str">
        <f ca="1">IF(COUNTIF(AA$5:AA187,AA187)=1,"-","Dup")</f>
        <v>-</v>
      </c>
      <c r="AC187" s="10"/>
      <c r="AD187" s="168" t="str">
        <f t="shared" ca="1" si="472"/>
        <v>-</v>
      </c>
      <c r="AE187" s="167" t="b">
        <v>1</v>
      </c>
      <c r="AF187" s="167" t="b">
        <v>1</v>
      </c>
      <c r="AG187" s="168" t="str">
        <f t="shared" ca="1" si="472"/>
        <v>-</v>
      </c>
      <c r="AH187" s="168" t="str">
        <f t="shared" ca="1" si="472"/>
        <v>-</v>
      </c>
      <c r="AI187" s="168" t="b">
        <f t="shared" ca="1" si="472"/>
        <v>1</v>
      </c>
      <c r="AJ187" s="10"/>
      <c r="AK187" s="166" t="b">
        <f t="shared" ca="1" si="473"/>
        <v>1</v>
      </c>
      <c r="AL187" s="166" t="str">
        <f t="shared" ca="1" si="473"/>
        <v>-</v>
      </c>
      <c r="AM187" s="166" t="str">
        <f t="shared" ca="1" si="473"/>
        <v>-</v>
      </c>
      <c r="AN187" s="166" t="str">
        <f t="shared" ca="1" si="473"/>
        <v>-</v>
      </c>
      <c r="AO187" s="166" t="b">
        <f t="shared" ca="1" si="473"/>
        <v>0</v>
      </c>
      <c r="AP187" s="166" t="b">
        <f t="shared" ca="1" si="473"/>
        <v>0</v>
      </c>
      <c r="AQ187" s="166">
        <f t="shared" ca="1" si="474"/>
        <v>0</v>
      </c>
      <c r="AR187" s="166" t="b">
        <f t="shared" ca="1" si="475"/>
        <v>0</v>
      </c>
      <c r="AS187" s="166" t="b">
        <f t="shared" ca="1" si="475"/>
        <v>0</v>
      </c>
      <c r="AT187" s="166" t="str">
        <f t="shared" ca="1" si="475"/>
        <v>-</v>
      </c>
      <c r="AU187" s="166" t="str">
        <f t="shared" ca="1" si="475"/>
        <v>-</v>
      </c>
      <c r="AV187" s="166" t="str">
        <f t="shared" ca="1" si="475"/>
        <v>-</v>
      </c>
      <c r="AW187" s="10"/>
      <c r="AX187" s="166" t="b">
        <f t="shared" ca="1" si="476"/>
        <v>1</v>
      </c>
      <c r="AY187" s="168" t="b">
        <f t="shared" ca="1" si="477"/>
        <v>1</v>
      </c>
      <c r="AZ187" s="168" t="b">
        <f t="shared" ca="1" si="477"/>
        <v>1</v>
      </c>
      <c r="BA187" s="167">
        <f t="shared" ca="1" si="478"/>
        <v>3108</v>
      </c>
      <c r="BB187" s="168" t="str">
        <f t="shared" ca="1" si="550"/>
        <v>-</v>
      </c>
      <c r="BC187" s="168" t="str">
        <f t="shared" ca="1" si="550"/>
        <v>-</v>
      </c>
      <c r="BD187" s="168" t="str">
        <f t="shared" ca="1" si="550"/>
        <v>-</v>
      </c>
      <c r="BE187" s="168" t="str">
        <f t="shared" ca="1" si="550"/>
        <v>-</v>
      </c>
      <c r="BF187" s="168" t="str">
        <f t="shared" ca="1" si="550"/>
        <v>-</v>
      </c>
      <c r="BG187" s="168">
        <f t="shared" ca="1" si="550"/>
        <v>1</v>
      </c>
      <c r="BH187" s="168">
        <f t="shared" ca="1" si="550"/>
        <v>1</v>
      </c>
      <c r="BI187" s="168" t="str">
        <f t="shared" ca="1" si="550"/>
        <v>-</v>
      </c>
      <c r="BJ187" s="168" t="str">
        <f t="shared" ca="1" si="550"/>
        <v>-</v>
      </c>
      <c r="BK187" s="10"/>
      <c r="BL187" s="168" t="str">
        <f t="shared" ca="1" si="550"/>
        <v>-</v>
      </c>
      <c r="BM187" s="168" t="str">
        <f t="shared" ca="1" si="550"/>
        <v>-</v>
      </c>
      <c r="BN187" s="168" t="str">
        <f t="shared" ca="1" si="550"/>
        <v>-</v>
      </c>
      <c r="BO187" s="168" t="str">
        <f t="shared" ca="1" si="550"/>
        <v>-</v>
      </c>
      <c r="BP187" s="168" t="str">
        <f t="shared" ca="1" si="550"/>
        <v>-</v>
      </c>
      <c r="BQ187" s="168" t="str">
        <f t="shared" ca="1" si="550"/>
        <v>-</v>
      </c>
      <c r="BR187" s="168" t="str">
        <f t="shared" ca="1" si="550"/>
        <v>-</v>
      </c>
      <c r="BS187" s="168" t="str">
        <f t="shared" ca="1" si="550"/>
        <v>-</v>
      </c>
      <c r="BT187" s="168" t="str">
        <f t="shared" ca="1" si="550"/>
        <v>-</v>
      </c>
      <c r="BU187" s="168" t="str">
        <f t="shared" ca="1" si="550"/>
        <v>-</v>
      </c>
      <c r="BV187" s="168" t="str">
        <f t="shared" ca="1" si="550"/>
        <v>-</v>
      </c>
      <c r="BW187" s="166" t="str" cm="1">
        <f t="array" aca="1" ref="BW187" ca="1">INDEX(i.rev,$K187,BW$15)</f>
        <v>-</v>
      </c>
      <c r="BX187" s="166" t="str" cm="1">
        <f t="array" aca="1" ref="BX187" ca="1">INDEX(i.rev,$K187,BX$15)</f>
        <v>-</v>
      </c>
      <c r="BY187" s="166" t="str" cm="1">
        <f t="array" aca="1" ref="BY187" ca="1">INDEX(i.rev,$K187,BY$15)</f>
        <v>-</v>
      </c>
      <c r="BZ187" s="166" t="str" cm="1">
        <f t="array" aca="1" ref="BZ187" ca="1">INDEX(i.rev,$K187,BZ$15)</f>
        <v>-</v>
      </c>
      <c r="CA187" s="166" t="str" cm="1">
        <f t="array" aca="1" ref="CA187" ca="1">INDEX(i.rev,$K187,CA$15)</f>
        <v>-</v>
      </c>
      <c r="CB187" s="166" t="str" cm="1">
        <f t="array" aca="1" ref="CB187" ca="1">INDEX(i.rev,$K187,CB$15)</f>
        <v>-</v>
      </c>
      <c r="CC187" s="166" t="str" cm="1">
        <f t="array" aca="1" ref="CC187" ca="1">INDEX(i.rev,$K187,CC$15)</f>
        <v>-</v>
      </c>
      <c r="CD187" s="166" t="str" cm="1">
        <f t="array" aca="1" ref="CD187" ca="1">INDEX(i.rev,$K187,CD$15)</f>
        <v>-</v>
      </c>
      <c r="CE187" s="166" t="str" cm="1">
        <f t="array" aca="1" ref="CE187" ca="1">INDEX(i.rev,$K187,CE$15)</f>
        <v>-</v>
      </c>
      <c r="CF187" s="166" t="str" cm="1">
        <f t="array" aca="1" ref="CF187" ca="1">INDEX(i.rev,$K187,CF$15)</f>
        <v>-</v>
      </c>
      <c r="CG187" s="10"/>
      <c r="CH187" s="168" t="str">
        <f t="shared" ca="1" si="529"/>
        <v>-</v>
      </c>
      <c r="CI187" s="168" t="str">
        <f t="shared" ca="1" si="529"/>
        <v>-</v>
      </c>
      <c r="CJ187" s="168" t="str">
        <f t="shared" ca="1" si="529"/>
        <v>-</v>
      </c>
      <c r="CK187" s="168" t="str">
        <f t="shared" ca="1" si="529"/>
        <v>-</v>
      </c>
      <c r="CL187" s="168" t="str">
        <f t="shared" ca="1" si="529"/>
        <v>-</v>
      </c>
      <c r="CM187" s="168" t="str">
        <f t="shared" ca="1" si="529"/>
        <v>-</v>
      </c>
      <c r="CN187" s="168" t="str">
        <f t="shared" ca="1" si="529"/>
        <v>-</v>
      </c>
      <c r="CO187" s="168" t="str">
        <f t="shared" ca="1" si="529"/>
        <v>-</v>
      </c>
      <c r="CP187" s="168">
        <f t="shared" ca="1" si="529"/>
        <v>1</v>
      </c>
      <c r="CQ187" s="168">
        <f t="shared" ca="1" si="529"/>
        <v>1</v>
      </c>
      <c r="CR187" s="168">
        <f t="shared" ca="1" si="529"/>
        <v>0</v>
      </c>
      <c r="CS187" s="168" t="str">
        <f t="shared" ca="1" si="529"/>
        <v>-</v>
      </c>
      <c r="CT187" s="168" t="str">
        <f t="shared" ca="1" si="529"/>
        <v>-</v>
      </c>
      <c r="CU187" s="168" t="str">
        <f t="shared" ca="1" si="529"/>
        <v>-</v>
      </c>
      <c r="CV187" s="168" t="str">
        <f t="shared" ca="1" si="529"/>
        <v>-</v>
      </c>
      <c r="CW187" s="168" t="str">
        <f t="shared" ca="1" si="529"/>
        <v>-</v>
      </c>
      <c r="CX187" s="168" t="str">
        <f t="shared" ca="1" si="530"/>
        <v>-</v>
      </c>
      <c r="CY187" s="168" t="str">
        <f t="shared" ca="1" si="530"/>
        <v>-</v>
      </c>
      <c r="CZ187" s="168">
        <f t="shared" ca="1" si="530"/>
        <v>0</v>
      </c>
      <c r="DA187" s="168" t="str">
        <f t="shared" ca="1" si="530"/>
        <v>-</v>
      </c>
      <c r="DB187" s="168" t="str">
        <f t="shared" ca="1" si="530"/>
        <v>-</v>
      </c>
      <c r="DC187" s="168" t="str">
        <f t="shared" ca="1" si="530"/>
        <v>-</v>
      </c>
      <c r="DD187" s="168" t="str">
        <f t="shared" ca="1" si="530"/>
        <v>-</v>
      </c>
      <c r="DE187" s="168" t="str">
        <f t="shared" ca="1" si="530"/>
        <v>-</v>
      </c>
      <c r="DF187" s="168">
        <f t="shared" ca="1" si="530"/>
        <v>0</v>
      </c>
      <c r="DG187" s="168">
        <f t="shared" ca="1" si="530"/>
        <v>0</v>
      </c>
      <c r="DH187" s="168">
        <f t="shared" ca="1" si="530"/>
        <v>0</v>
      </c>
      <c r="DI187" s="168">
        <f t="shared" ca="1" si="530"/>
        <v>0</v>
      </c>
      <c r="DJ187" s="168">
        <f t="shared" ca="1" si="530"/>
        <v>0</v>
      </c>
      <c r="DK187" s="168">
        <f t="shared" ca="1" si="530"/>
        <v>0</v>
      </c>
      <c r="DL187" s="168">
        <f t="shared" ca="1" si="530"/>
        <v>0</v>
      </c>
      <c r="DM187" s="168" t="str">
        <f t="shared" ca="1" si="530"/>
        <v>-</v>
      </c>
      <c r="DN187" s="168" t="str">
        <f t="shared" ca="1" si="526"/>
        <v>-</v>
      </c>
      <c r="DO187" s="168" t="str">
        <f t="shared" ca="1" si="526"/>
        <v>-</v>
      </c>
      <c r="DP187" s="168" t="str">
        <f t="shared" ca="1" si="526"/>
        <v>-</v>
      </c>
      <c r="DQ187" s="168" t="str">
        <f t="shared" ca="1" si="526"/>
        <v>-</v>
      </c>
      <c r="DR187" s="168" t="str">
        <f t="shared" ca="1" si="526"/>
        <v>-</v>
      </c>
      <c r="DS187" s="168" t="str">
        <f t="shared" ca="1" si="526"/>
        <v>-</v>
      </c>
      <c r="DT187" s="168" t="str">
        <f t="shared" ca="1" si="526"/>
        <v>-</v>
      </c>
      <c r="DU187" s="168" t="str">
        <f t="shared" ca="1" si="526"/>
        <v>-</v>
      </c>
      <c r="DV187" s="168" t="str">
        <f t="shared" ca="1" si="526"/>
        <v>-</v>
      </c>
      <c r="DW187" s="168" t="str">
        <f t="shared" ca="1" si="527"/>
        <v>-</v>
      </c>
      <c r="DX187" s="10"/>
      <c r="DY187" s="168">
        <f t="shared" ca="1" si="527"/>
        <v>1</v>
      </c>
      <c r="DZ187" s="168" t="str">
        <f t="shared" ca="1" si="527"/>
        <v>-</v>
      </c>
      <c r="EA187" s="168" t="str">
        <f t="shared" ca="1" si="527"/>
        <v>-</v>
      </c>
      <c r="EB187" s="168" t="str">
        <f t="shared" ca="1" si="527"/>
        <v>-</v>
      </c>
      <c r="EC187" s="168" t="str">
        <f t="shared" ca="1" si="481"/>
        <v>-</v>
      </c>
      <c r="ED187" s="168" t="b">
        <f t="shared" ca="1" si="481"/>
        <v>0</v>
      </c>
      <c r="EE187" s="168" t="str">
        <f t="shared" ca="1" si="481"/>
        <v>-</v>
      </c>
      <c r="EF187" s="168">
        <f t="shared" ca="1" si="481"/>
        <v>0</v>
      </c>
      <c r="EG187" s="168" t="str">
        <f t="shared" ca="1" si="481"/>
        <v>-</v>
      </c>
      <c r="EH187" s="166" cm="1">
        <f t="array" aca="1" ref="EH187" ca="1">INDEX(i.rev,$K187,EH$15)</f>
        <v>1</v>
      </c>
      <c r="EI187" s="168">
        <f t="shared" ca="1" si="535"/>
        <v>0</v>
      </c>
      <c r="EJ187" s="168">
        <f t="shared" ca="1" si="535"/>
        <v>1</v>
      </c>
      <c r="EK187" s="168">
        <f t="shared" ca="1" si="535"/>
        <v>0</v>
      </c>
      <c r="EL187" s="168">
        <f t="shared" ca="1" si="535"/>
        <v>1</v>
      </c>
      <c r="EM187" s="168">
        <f t="shared" ca="1" si="535"/>
        <v>1</v>
      </c>
      <c r="EN187" s="168">
        <f t="shared" ca="1" si="535"/>
        <v>1</v>
      </c>
      <c r="EO187" s="168">
        <f t="shared" ca="1" si="535"/>
        <v>0</v>
      </c>
      <c r="EP187" s="168">
        <f t="shared" ca="1" si="535"/>
        <v>0</v>
      </c>
      <c r="EQ187" s="168">
        <f t="shared" ca="1" si="535"/>
        <v>0</v>
      </c>
      <c r="ER187" s="168">
        <f t="shared" ca="1" si="535"/>
        <v>0</v>
      </c>
      <c r="ES187" s="168">
        <f t="shared" ca="1" si="535"/>
        <v>0</v>
      </c>
      <c r="ET187" s="168">
        <f t="shared" ca="1" si="535"/>
        <v>0</v>
      </c>
      <c r="EU187" s="168">
        <f t="shared" ca="1" si="535"/>
        <v>0</v>
      </c>
      <c r="EV187" s="168">
        <f t="shared" ca="1" si="535"/>
        <v>0</v>
      </c>
      <c r="EW187" s="168">
        <f t="shared" ca="1" si="535"/>
        <v>0</v>
      </c>
      <c r="EX187" s="168">
        <f t="shared" ca="1" si="535"/>
        <v>0</v>
      </c>
      <c r="EY187" s="166" cm="1">
        <f t="array" aca="1" ref="EY187" ca="1">INDEX(i.rev,$K187,EY$15)</f>
        <v>0</v>
      </c>
      <c r="EZ187" s="168">
        <f t="shared" ca="1" si="483"/>
        <v>0</v>
      </c>
      <c r="FA187" s="166" cm="1">
        <f t="array" aca="1" ref="FA187" ca="1">INDEX(i.rev,$K187,FA$15)</f>
        <v>1</v>
      </c>
      <c r="FB187" s="168">
        <f t="shared" ca="1" si="548"/>
        <v>0</v>
      </c>
      <c r="FC187" s="168">
        <f t="shared" ca="1" si="548"/>
        <v>0</v>
      </c>
      <c r="FD187" s="168">
        <f t="shared" ca="1" si="548"/>
        <v>0</v>
      </c>
      <c r="FE187" s="168">
        <f t="shared" ca="1" si="548"/>
        <v>0</v>
      </c>
      <c r="FF187" s="168">
        <f t="shared" ca="1" si="548"/>
        <v>0</v>
      </c>
      <c r="FG187" s="168">
        <f t="shared" ca="1" si="548"/>
        <v>0</v>
      </c>
      <c r="FH187" s="168">
        <f t="shared" ca="1" si="548"/>
        <v>0</v>
      </c>
      <c r="FI187" s="10">
        <v>0.75</v>
      </c>
      <c r="FJ187" s="166" t="b">
        <f t="shared" si="539"/>
        <v>1</v>
      </c>
      <c r="FK187" s="192">
        <f t="shared" si="540"/>
        <v>1597.5</v>
      </c>
      <c r="FL187" s="166" t="b">
        <f t="shared" si="518"/>
        <v>1</v>
      </c>
      <c r="FM187" s="192">
        <f t="shared" ref="FM187:FN194" si="551">$FM$158*FI160</f>
        <v>32</v>
      </c>
      <c r="FN187" s="192">
        <f t="shared" si="551"/>
        <v>40</v>
      </c>
      <c r="FO187" s="166" t="b">
        <f t="shared" ca="1" si="486"/>
        <v>0</v>
      </c>
      <c r="FP187" s="166" t="b">
        <f t="shared" ca="1" si="486"/>
        <v>0</v>
      </c>
      <c r="FQ187" s="166" t="b">
        <f t="shared" ca="1" si="486"/>
        <v>1</v>
      </c>
      <c r="FR187" s="168">
        <f t="shared" ca="1" si="548"/>
        <v>0</v>
      </c>
      <c r="FS187" s="166">
        <f t="shared" ca="1" si="487"/>
        <v>1</v>
      </c>
      <c r="FT187" s="166">
        <f t="shared" ca="1" si="487"/>
        <v>1</v>
      </c>
      <c r="FU187" s="168" t="str">
        <f t="shared" ca="1" si="548"/>
        <v>-</v>
      </c>
      <c r="FV187" s="168" t="str">
        <f t="shared" ca="1" si="548"/>
        <v>-</v>
      </c>
      <c r="FW187" s="168" t="str">
        <f t="shared" ca="1" si="548"/>
        <v>-</v>
      </c>
      <c r="FX187" s="168" t="str">
        <f t="shared" ca="1" si="548"/>
        <v>-</v>
      </c>
      <c r="FY187" s="168" t="str">
        <f t="shared" ca="1" si="548"/>
        <v>-</v>
      </c>
      <c r="FZ187" s="168" t="str">
        <f t="shared" ca="1" si="548"/>
        <v>-</v>
      </c>
      <c r="GA187" s="168" t="str">
        <f t="shared" ca="1" si="548"/>
        <v>-</v>
      </c>
      <c r="GB187" s="168" t="str">
        <f t="shared" ca="1" si="548"/>
        <v>-</v>
      </c>
      <c r="GC187" s="168" t="str">
        <f t="shared" ca="1" si="548"/>
        <v>-</v>
      </c>
      <c r="GD187" s="168" t="b">
        <f t="shared" ca="1" si="548"/>
        <v>1</v>
      </c>
      <c r="GE187" s="168" t="str">
        <f t="shared" ca="1" si="548"/>
        <v>-</v>
      </c>
      <c r="GF187" s="168" t="str">
        <f t="shared" ca="1" si="548"/>
        <v>-</v>
      </c>
      <c r="GG187" s="168" t="str">
        <f ca="1">OFFSET(GG$5,$B187,0)</f>
        <v>-</v>
      </c>
      <c r="GH187" s="168" t="str">
        <f t="shared" ca="1" si="488"/>
        <v>-</v>
      </c>
      <c r="GI187" s="168" t="str">
        <f ca="1">OFFSET(GI$5,$B187,0)</f>
        <v>-</v>
      </c>
      <c r="GJ187" s="168" t="str">
        <f t="shared" ca="1" si="488"/>
        <v>-</v>
      </c>
      <c r="GK187" s="168" t="str">
        <f t="shared" ca="1" si="488"/>
        <v>-</v>
      </c>
      <c r="GL187" s="168" t="str">
        <f t="shared" ca="1" si="488"/>
        <v>-</v>
      </c>
      <c r="GM187" s="168" t="str">
        <f t="shared" ca="1" si="488"/>
        <v>-</v>
      </c>
      <c r="GN187" s="168" t="str">
        <f t="shared" ca="1" si="488"/>
        <v>-</v>
      </c>
      <c r="GO187" s="168" t="str">
        <f t="shared" ca="1" si="488"/>
        <v>-</v>
      </c>
      <c r="GP187" s="168" t="str">
        <f t="shared" ca="1" si="488"/>
        <v>-</v>
      </c>
      <c r="GQ187" s="168" t="str">
        <f t="shared" ca="1" si="488"/>
        <v>-</v>
      </c>
      <c r="GR187" s="168" t="str">
        <f t="shared" ca="1" si="488"/>
        <v>-</v>
      </c>
      <c r="GS187" s="168">
        <f t="shared" ca="1" si="488"/>
        <v>500</v>
      </c>
      <c r="GT187" s="168">
        <f t="shared" ca="1" si="488"/>
        <v>500</v>
      </c>
      <c r="GU187" s="168" t="str">
        <f t="shared" ca="1" si="488"/>
        <v>-</v>
      </c>
      <c r="GV187" s="168" t="str">
        <f t="shared" ca="1" si="488"/>
        <v>-</v>
      </c>
      <c r="GW187" s="168" t="str">
        <f t="shared" ca="1" si="488"/>
        <v>-</v>
      </c>
      <c r="GX187" s="168" t="str">
        <f t="shared" ca="1" si="537"/>
        <v>-</v>
      </c>
      <c r="GY187" s="168" t="str">
        <f t="shared" ca="1" si="537"/>
        <v>-</v>
      </c>
      <c r="GZ187" s="168" t="str">
        <f t="shared" ca="1" si="546"/>
        <v>-</v>
      </c>
      <c r="HA187" s="168" t="str">
        <f t="shared" ca="1" si="546"/>
        <v>-</v>
      </c>
      <c r="HB187" s="168" t="str">
        <f t="shared" ca="1" si="546"/>
        <v>-</v>
      </c>
      <c r="HC187" s="168" t="str">
        <f t="shared" ca="1" si="546"/>
        <v>-</v>
      </c>
      <c r="HD187" s="168" t="str">
        <f t="shared" ca="1" si="546"/>
        <v>-</v>
      </c>
      <c r="HE187" s="168" t="str">
        <f t="shared" ca="1" si="546"/>
        <v>-</v>
      </c>
      <c r="HF187" s="168" t="str">
        <f t="shared" ca="1" si="546"/>
        <v>-</v>
      </c>
      <c r="HG187" s="168" t="str">
        <f t="shared" ca="1" si="546"/>
        <v>-</v>
      </c>
      <c r="HH187" s="168" t="str">
        <f t="shared" ca="1" si="546"/>
        <v>-</v>
      </c>
      <c r="HI187" s="168" t="str">
        <f t="shared" ca="1" si="546"/>
        <v>-</v>
      </c>
      <c r="HJ187" s="168" t="str">
        <f t="shared" ca="1" si="546"/>
        <v>-</v>
      </c>
      <c r="HK187" s="168" t="str">
        <f t="shared" ca="1" si="546"/>
        <v>-</v>
      </c>
      <c r="HL187" s="168" t="str">
        <f t="shared" ca="1" si="546"/>
        <v>-</v>
      </c>
      <c r="HM187" s="168" t="str">
        <f t="shared" ca="1" si="546"/>
        <v>-</v>
      </c>
      <c r="HN187" s="168" t="str">
        <f t="shared" ca="1" si="546"/>
        <v>-</v>
      </c>
      <c r="HO187" s="168" t="str">
        <f t="shared" ca="1" si="546"/>
        <v>-</v>
      </c>
      <c r="HP187" s="168" t="str">
        <f t="shared" ca="1" si="546"/>
        <v>-</v>
      </c>
      <c r="HQ187" s="168" t="str">
        <f t="shared" ca="1" si="546"/>
        <v>-</v>
      </c>
      <c r="HR187" s="168" t="str">
        <f t="shared" ca="1" si="546"/>
        <v>-</v>
      </c>
      <c r="HS187" s="168" t="str">
        <f t="shared" ca="1" si="546"/>
        <v>-</v>
      </c>
      <c r="HT187" s="168" t="str">
        <f t="shared" ca="1" si="546"/>
        <v>-</v>
      </c>
      <c r="HU187" s="168" t="str">
        <f t="shared" ca="1" si="546"/>
        <v>-</v>
      </c>
      <c r="HV187" s="168" t="str">
        <f t="shared" ca="1" si="546"/>
        <v>-</v>
      </c>
      <c r="HW187" s="168" t="str">
        <f t="shared" ca="1" si="546"/>
        <v>-</v>
      </c>
      <c r="HX187" s="168" t="str">
        <f t="shared" ca="1" si="546"/>
        <v>-</v>
      </c>
      <c r="HY187" s="168" t="str">
        <f t="shared" ca="1" si="546"/>
        <v>-</v>
      </c>
      <c r="HZ187" s="168" t="str">
        <f t="shared" ca="1" si="546"/>
        <v>-</v>
      </c>
      <c r="IA187" s="168" t="str">
        <f t="shared" ca="1" si="546"/>
        <v>-</v>
      </c>
      <c r="IB187" s="168" t="str">
        <f t="shared" ca="1" si="546"/>
        <v>-</v>
      </c>
      <c r="IC187" s="168" t="str">
        <f t="shared" ca="1" si="546"/>
        <v>-</v>
      </c>
      <c r="ID187" s="168" t="str">
        <f t="shared" ca="1" si="546"/>
        <v>-</v>
      </c>
      <c r="IE187" s="168" t="str">
        <f t="shared" ca="1" si="546"/>
        <v>-</v>
      </c>
      <c r="IF187" s="168" t="str">
        <f t="shared" ca="1" si="546"/>
        <v>-</v>
      </c>
      <c r="IG187" s="168" t="str">
        <f t="shared" ca="1" si="546"/>
        <v>-</v>
      </c>
      <c r="IH187" s="168" t="str">
        <f t="shared" ca="1" si="546"/>
        <v>-</v>
      </c>
      <c r="II187" s="168" t="str">
        <f t="shared" ca="1" si="546"/>
        <v>-</v>
      </c>
      <c r="IJ187" s="168" t="str">
        <f t="shared" ca="1" si="546"/>
        <v>-</v>
      </c>
      <c r="IK187" s="168" t="str">
        <f t="shared" ca="1" si="546"/>
        <v>-</v>
      </c>
      <c r="IL187" s="168" t="str">
        <f t="shared" ca="1" si="546"/>
        <v>-</v>
      </c>
      <c r="IM187" s="168" t="str">
        <f t="shared" ca="1" si="546"/>
        <v>-</v>
      </c>
      <c r="IN187" s="168" t="str">
        <f t="shared" ca="1" si="546"/>
        <v>-</v>
      </c>
      <c r="IO187" s="168" t="str">
        <f t="shared" ca="1" si="546"/>
        <v>-</v>
      </c>
      <c r="IP187" s="168" t="str">
        <f t="shared" ca="1" si="537"/>
        <v>-</v>
      </c>
      <c r="IQ187" s="168" t="str">
        <f t="shared" ca="1" si="537"/>
        <v>-</v>
      </c>
      <c r="IR187" s="168" t="str">
        <f t="shared" ca="1" si="537"/>
        <v>-</v>
      </c>
      <c r="IS187" s="168" t="str">
        <f t="shared" ca="1" si="537"/>
        <v>-</v>
      </c>
      <c r="IT187" s="168" t="str">
        <f t="shared" ca="1" si="537"/>
        <v>-</v>
      </c>
      <c r="IU187" s="168" t="str">
        <f t="shared" ca="1" si="537"/>
        <v>-</v>
      </c>
      <c r="IV187" s="168" t="str">
        <f t="shared" ca="1" si="537"/>
        <v>-</v>
      </c>
      <c r="IW187" s="168" t="str">
        <f t="shared" ca="1" si="537"/>
        <v>-</v>
      </c>
      <c r="IX187" s="168" t="str">
        <f t="shared" ca="1" si="537"/>
        <v>-</v>
      </c>
      <c r="IY187" s="168" t="str">
        <f t="shared" ca="1" si="537"/>
        <v>-</v>
      </c>
      <c r="IZ187" s="10"/>
      <c r="JA187" s="166">
        <f t="shared" ca="1" si="492"/>
        <v>4.4999999999999998E-2</v>
      </c>
      <c r="JB187" s="166">
        <f t="shared" ca="1" si="493"/>
        <v>4.4999999999999998E-2</v>
      </c>
      <c r="JC187" s="168">
        <f t="shared" ca="1" si="533"/>
        <v>1</v>
      </c>
      <c r="JD187" s="168">
        <f t="shared" ca="1" si="533"/>
        <v>0</v>
      </c>
      <c r="JE187" s="168">
        <f t="shared" ca="1" si="533"/>
        <v>1</v>
      </c>
      <c r="JF187" s="168">
        <f t="shared" ca="1" si="533"/>
        <v>1</v>
      </c>
      <c r="JG187" s="168">
        <f t="shared" ca="1" si="533"/>
        <v>0</v>
      </c>
      <c r="JH187" s="168">
        <f t="shared" ca="1" si="533"/>
        <v>70</v>
      </c>
      <c r="JI187" s="168">
        <f t="shared" ca="1" si="533"/>
        <v>50</v>
      </c>
      <c r="JJ187" s="168">
        <f t="shared" ca="1" si="533"/>
        <v>70</v>
      </c>
      <c r="JK187" s="168">
        <f t="shared" ca="1" si="533"/>
        <v>50</v>
      </c>
      <c r="JL187" s="166">
        <f t="shared" ca="1" si="495"/>
        <v>1</v>
      </c>
      <c r="JM187" s="166">
        <f t="shared" ca="1" si="496"/>
        <v>1</v>
      </c>
      <c r="JN187" s="166">
        <f t="shared" ca="1" si="497"/>
        <v>1</v>
      </c>
      <c r="JO187" s="166">
        <f t="shared" ca="1" si="498"/>
        <v>1</v>
      </c>
      <c r="JP187" s="166">
        <f t="shared" ca="1" si="498"/>
        <v>1</v>
      </c>
      <c r="JQ187" s="168">
        <f t="shared" ca="1" si="533"/>
        <v>1</v>
      </c>
      <c r="JR187" s="10"/>
      <c r="JS187" s="168">
        <f t="shared" ca="1" si="533"/>
        <v>1</v>
      </c>
      <c r="JT187" s="166">
        <f t="shared" ca="1" si="499"/>
        <v>1</v>
      </c>
      <c r="JU187" s="168">
        <f t="shared" ca="1" si="533"/>
        <v>1</v>
      </c>
      <c r="JV187" s="168">
        <f t="shared" ca="1" si="533"/>
        <v>1</v>
      </c>
      <c r="JW187" s="168">
        <f t="shared" ca="1" si="533"/>
        <v>1</v>
      </c>
      <c r="JX187" s="168">
        <f t="shared" ca="1" si="533"/>
        <v>1</v>
      </c>
      <c r="JY187" s="168">
        <f t="shared" ca="1" si="533"/>
        <v>1</v>
      </c>
      <c r="JZ187" s="168">
        <f t="shared" ca="1" si="533"/>
        <v>1</v>
      </c>
      <c r="KA187" s="166">
        <f t="shared" ca="1" si="500"/>
        <v>1</v>
      </c>
      <c r="KB187" s="166">
        <f t="shared" ca="1" si="501"/>
        <v>1</v>
      </c>
      <c r="KC187" s="166">
        <f t="shared" ca="1" si="502"/>
        <v>1</v>
      </c>
      <c r="KD187" s="166" t="str">
        <f t="shared" ca="1" si="503"/>
        <v>-</v>
      </c>
      <c r="KE187" s="166" t="str">
        <f t="shared" ca="1" si="504"/>
        <v>-</v>
      </c>
      <c r="KF187" s="166" t="str">
        <f t="shared" ca="1" si="505"/>
        <v>-</v>
      </c>
      <c r="KG187" s="166" t="b">
        <f t="shared" ca="1" si="506"/>
        <v>0</v>
      </c>
      <c r="KH187" s="168">
        <f t="shared" ca="1" si="533"/>
        <v>0</v>
      </c>
      <c r="KI187" s="27">
        <v>0</v>
      </c>
    </row>
    <row r="188" spans="1:295" s="148" customFormat="1" outlineLevel="1">
      <c r="A188" s="126">
        <f t="shared" si="13"/>
        <v>183</v>
      </c>
      <c r="B188" s="126">
        <f t="shared" ref="B188:B193" si="552">$A$18</f>
        <v>13</v>
      </c>
      <c r="C188" s="148">
        <v>1000</v>
      </c>
      <c r="D188" s="148" t="s">
        <v>884</v>
      </c>
      <c r="E188" s="148" t="b">
        <v>0</v>
      </c>
      <c r="F188" s="148" t="b">
        <v>0</v>
      </c>
      <c r="G188" s="148" t="b">
        <f t="shared" si="507"/>
        <v>0</v>
      </c>
      <c r="H188" s="144">
        <f t="shared" ca="1" si="542"/>
        <v>3</v>
      </c>
      <c r="I188" s="144">
        <f t="shared" ca="1" si="542"/>
        <v>1</v>
      </c>
      <c r="J188" s="144">
        <f t="shared" ca="1" si="542"/>
        <v>1</v>
      </c>
      <c r="K188" s="144">
        <f t="shared" ca="1" si="542"/>
        <v>1</v>
      </c>
      <c r="L188" s="144">
        <f t="shared" ca="1" si="542"/>
        <v>1</v>
      </c>
      <c r="M188" s="144">
        <f t="shared" ca="1" si="542"/>
        <v>1</v>
      </c>
      <c r="N188" s="144">
        <f t="shared" ca="1" si="542"/>
        <v>1</v>
      </c>
      <c r="O188" s="144">
        <f t="shared" ca="1" si="542"/>
        <v>1</v>
      </c>
      <c r="P188" s="144">
        <f t="shared" ca="1" si="542"/>
        <v>1</v>
      </c>
      <c r="Q188" s="144">
        <f t="shared" ca="1" si="542"/>
        <v>1</v>
      </c>
      <c r="R188" s="144">
        <f t="shared" ca="1" si="542"/>
        <v>2</v>
      </c>
      <c r="S188" s="144">
        <f t="shared" ca="1" si="542"/>
        <v>1</v>
      </c>
      <c r="T188" s="144">
        <f t="shared" ca="1" si="542"/>
        <v>1</v>
      </c>
      <c r="U188" s="144">
        <f t="shared" ca="1" si="542"/>
        <v>1</v>
      </c>
      <c r="V188" s="144">
        <f t="shared" ca="1" si="542"/>
        <v>1</v>
      </c>
      <c r="W188" s="144">
        <f t="shared" ca="1" si="542"/>
        <v>1</v>
      </c>
      <c r="X188" s="144">
        <f t="shared" ca="1" si="542"/>
        <v>1</v>
      </c>
      <c r="Y188" s="144">
        <f t="shared" ca="1" si="542"/>
        <v>1</v>
      </c>
      <c r="AA188" s="162" t="str" cm="1">
        <f t="array" aca="1" ref="AA188" ca="1">TEXT(LEFT(OFFSET(AA188,-1,0),5)+1,"00000")&amp;MID(OFFSET(AA188,-1,0),6,FIND(" ",OFFSET(AA188,-1,0),7)-5)
&amp;FM188
&amp;INDEX(DataMaster!$B$10:$B$12,$I188)         &amp;IF($J188=1,""," Risk"&amp;INDEX(i.risk_aversion,$J188,1))    &amp;IF($K188=1,""," REV"&amp; INDEX(DataMaster!$B$54:$B$58,$K188))              &amp; IF($L188=1,""," Minroe"&amp;INDEX(minroe,$L188))              &amp;  IF($M188=1,""," Overdraw"&amp;INDEX(overdraw,$M188))
&amp; IF($N188=1,""," Mach"&amp;INDEX(i.mach_option,$N188))
&amp; IF($O188=1,""," Interest"&amp;INDEX(i.interest_rate,$O188))            &amp; IF($P188=1,""," Opp cost"&amp;INDEX(i.opp_cost_capital,$P188))           &amp; IF($Q188=1,""," Casual_ub"&amp;INDEX(i.casual_ub,$Q188))           &amp; IF($R188=1,""," Cropgraze"&amp;INDEX(i.cropgraze_inc,$R188))
&amp; IF($S188=1,""," Yield"&amp;INDEX(i.all_rot_yield,$S188))          &amp; IF($T188=1,""," Pasture"&amp;INDEX(i.pasture_prod,$T188))          &amp; IF($U188=1,""," Scan"&amp;INDEX(i.scan,$U188))
&amp; IF($JL188=1,""," WP"&amp;TEXT($JL188*100,"000p"))                &amp; IF($JM188=1,""," MP"&amp;TEXT($JM188*100,"000p"))                      &amp; IF($JN188=1,""," GP"&amp;TEXT($JN188*100,"000p"))          &amp; IF($JO188=1,""," Can"&amp;TEXT($JO188*100,"000p"))
&amp; " (F"&amp;3+IFERROR(1*$CH188,0)+IFERROR(1*$CI188,0)&amp;3-IFERROR(1*NOT($CK188),0)&amp;"N"&amp;$CP188&amp;$CQ188&amp;")"</f>
        <v>00002 SR_low_crop30SE 28SE CropgrazeFALSE (F33N11)</v>
      </c>
      <c r="AB188" s="10" t="str">
        <f ca="1">IF(COUNTIF(AA$5:AA188,AA188)=1,"-","Dup")</f>
        <v>-</v>
      </c>
      <c r="AC188" s="10"/>
      <c r="AD188" s="168" t="str">
        <f t="shared" ca="1" si="472"/>
        <v>-</v>
      </c>
      <c r="AE188" s="167" t="b">
        <v>1</v>
      </c>
      <c r="AF188" s="167" t="b">
        <v>1</v>
      </c>
      <c r="AG188" s="168" t="str">
        <f t="shared" ca="1" si="472"/>
        <v>-</v>
      </c>
      <c r="AH188" s="168" t="str">
        <f t="shared" ca="1" si="472"/>
        <v>-</v>
      </c>
      <c r="AI188" s="168" t="b">
        <f t="shared" ca="1" si="472"/>
        <v>1</v>
      </c>
      <c r="AJ188" s="10"/>
      <c r="AK188" s="166" t="b">
        <f t="shared" ca="1" si="473"/>
        <v>1</v>
      </c>
      <c r="AL188" s="166" t="str">
        <f t="shared" ca="1" si="473"/>
        <v>-</v>
      </c>
      <c r="AM188" s="166" t="str">
        <f t="shared" ca="1" si="473"/>
        <v>-</v>
      </c>
      <c r="AN188" s="166" t="str">
        <f t="shared" ca="1" si="473"/>
        <v>-</v>
      </c>
      <c r="AO188" s="166" t="b">
        <f t="shared" ca="1" si="473"/>
        <v>0</v>
      </c>
      <c r="AP188" s="166" t="b">
        <f t="shared" ca="1" si="473"/>
        <v>0</v>
      </c>
      <c r="AQ188" s="166">
        <f t="shared" ca="1" si="474"/>
        <v>0</v>
      </c>
      <c r="AR188" s="166" t="b">
        <f t="shared" ca="1" si="475"/>
        <v>0</v>
      </c>
      <c r="AS188" s="166" t="b">
        <f t="shared" ca="1" si="475"/>
        <v>0</v>
      </c>
      <c r="AT188" s="166" t="str">
        <f t="shared" ca="1" si="475"/>
        <v>-</v>
      </c>
      <c r="AU188" s="166" t="str">
        <f t="shared" ca="1" si="475"/>
        <v>-</v>
      </c>
      <c r="AV188" s="166" t="str">
        <f t="shared" ca="1" si="475"/>
        <v>-</v>
      </c>
      <c r="AW188" s="10"/>
      <c r="AX188" s="166" t="b">
        <f t="shared" ca="1" si="476"/>
        <v>1</v>
      </c>
      <c r="AY188" s="168" t="b">
        <f t="shared" ca="1" si="477"/>
        <v>1</v>
      </c>
      <c r="AZ188" s="168" t="b">
        <f t="shared" ca="1" si="477"/>
        <v>1</v>
      </c>
      <c r="BA188" s="167">
        <f t="shared" ca="1" si="478"/>
        <v>3108</v>
      </c>
      <c r="BB188" s="168" t="str">
        <f t="shared" ca="1" si="550"/>
        <v>-</v>
      </c>
      <c r="BC188" s="168" t="str">
        <f t="shared" ca="1" si="550"/>
        <v>-</v>
      </c>
      <c r="BD188" s="168" t="str">
        <f t="shared" ca="1" si="550"/>
        <v>-</v>
      </c>
      <c r="BE188" s="168" t="str">
        <f t="shared" ca="1" si="550"/>
        <v>-</v>
      </c>
      <c r="BF188" s="168" t="str">
        <f t="shared" ca="1" si="550"/>
        <v>-</v>
      </c>
      <c r="BG188" s="168">
        <f t="shared" ca="1" si="550"/>
        <v>1</v>
      </c>
      <c r="BH188" s="168">
        <f t="shared" ca="1" si="550"/>
        <v>1</v>
      </c>
      <c r="BI188" s="168" t="str">
        <f t="shared" ca="1" si="550"/>
        <v>-</v>
      </c>
      <c r="BJ188" s="168" t="str">
        <f t="shared" ca="1" si="550"/>
        <v>-</v>
      </c>
      <c r="BK188" s="10"/>
      <c r="BL188" s="168" t="str">
        <f t="shared" ca="1" si="550"/>
        <v>-</v>
      </c>
      <c r="BM188" s="168" t="str">
        <f t="shared" ca="1" si="550"/>
        <v>-</v>
      </c>
      <c r="BN188" s="168" t="str">
        <f t="shared" ca="1" si="550"/>
        <v>-</v>
      </c>
      <c r="BO188" s="168" t="str">
        <f t="shared" ca="1" si="550"/>
        <v>-</v>
      </c>
      <c r="BP188" s="168" t="str">
        <f t="shared" ca="1" si="550"/>
        <v>-</v>
      </c>
      <c r="BQ188" s="168" t="str">
        <f t="shared" ca="1" si="550"/>
        <v>-</v>
      </c>
      <c r="BR188" s="168" t="str">
        <f t="shared" ca="1" si="550"/>
        <v>-</v>
      </c>
      <c r="BS188" s="168" t="str">
        <f t="shared" ca="1" si="550"/>
        <v>-</v>
      </c>
      <c r="BT188" s="168" t="str">
        <f t="shared" ca="1" si="550"/>
        <v>-</v>
      </c>
      <c r="BU188" s="168" t="str">
        <f t="shared" ca="1" si="550"/>
        <v>-</v>
      </c>
      <c r="BV188" s="168" t="str">
        <f t="shared" ca="1" si="550"/>
        <v>-</v>
      </c>
      <c r="BW188" s="166" t="str" cm="1">
        <f t="array" aca="1" ref="BW188" ca="1">INDEX(i.rev,$K188,BW$15)</f>
        <v>-</v>
      </c>
      <c r="BX188" s="166" t="str" cm="1">
        <f t="array" aca="1" ref="BX188" ca="1">INDEX(i.rev,$K188,BX$15)</f>
        <v>-</v>
      </c>
      <c r="BY188" s="166" t="str" cm="1">
        <f t="array" aca="1" ref="BY188" ca="1">INDEX(i.rev,$K188,BY$15)</f>
        <v>-</v>
      </c>
      <c r="BZ188" s="166" t="str" cm="1">
        <f t="array" aca="1" ref="BZ188" ca="1">INDEX(i.rev,$K188,BZ$15)</f>
        <v>-</v>
      </c>
      <c r="CA188" s="166" t="str" cm="1">
        <f t="array" aca="1" ref="CA188" ca="1">INDEX(i.rev,$K188,CA$15)</f>
        <v>-</v>
      </c>
      <c r="CB188" s="166" t="str" cm="1">
        <f t="array" aca="1" ref="CB188" ca="1">INDEX(i.rev,$K188,CB$15)</f>
        <v>-</v>
      </c>
      <c r="CC188" s="166" t="str" cm="1">
        <f t="array" aca="1" ref="CC188" ca="1">INDEX(i.rev,$K188,CC$15)</f>
        <v>-</v>
      </c>
      <c r="CD188" s="166" t="str" cm="1">
        <f t="array" aca="1" ref="CD188" ca="1">INDEX(i.rev,$K188,CD$15)</f>
        <v>-</v>
      </c>
      <c r="CE188" s="166" t="str" cm="1">
        <f t="array" aca="1" ref="CE188" ca="1">INDEX(i.rev,$K188,CE$15)</f>
        <v>-</v>
      </c>
      <c r="CF188" s="166" t="str" cm="1">
        <f t="array" aca="1" ref="CF188" ca="1">INDEX(i.rev,$K188,CF$15)</f>
        <v>-</v>
      </c>
      <c r="CG188" s="10"/>
      <c r="CH188" s="168" t="str">
        <f t="shared" ca="1" si="529"/>
        <v>-</v>
      </c>
      <c r="CI188" s="168" t="str">
        <f t="shared" ca="1" si="529"/>
        <v>-</v>
      </c>
      <c r="CJ188" s="168" t="str">
        <f t="shared" ca="1" si="529"/>
        <v>-</v>
      </c>
      <c r="CK188" s="168" t="str">
        <f t="shared" ca="1" si="529"/>
        <v>-</v>
      </c>
      <c r="CL188" s="168" t="str">
        <f t="shared" ca="1" si="529"/>
        <v>-</v>
      </c>
      <c r="CM188" s="168" t="str">
        <f t="shared" ca="1" si="529"/>
        <v>-</v>
      </c>
      <c r="CN188" s="168" t="str">
        <f t="shared" ca="1" si="529"/>
        <v>-</v>
      </c>
      <c r="CO188" s="168" t="str">
        <f t="shared" ca="1" si="529"/>
        <v>-</v>
      </c>
      <c r="CP188" s="168">
        <f t="shared" ca="1" si="529"/>
        <v>1</v>
      </c>
      <c r="CQ188" s="168">
        <f t="shared" ca="1" si="529"/>
        <v>1</v>
      </c>
      <c r="CR188" s="168">
        <f t="shared" ca="1" si="529"/>
        <v>0</v>
      </c>
      <c r="CS188" s="168" t="str">
        <f t="shared" ca="1" si="529"/>
        <v>-</v>
      </c>
      <c r="CT188" s="168" t="str">
        <f t="shared" ca="1" si="529"/>
        <v>-</v>
      </c>
      <c r="CU188" s="168" t="str">
        <f t="shared" ca="1" si="529"/>
        <v>-</v>
      </c>
      <c r="CV188" s="168" t="str">
        <f t="shared" ca="1" si="529"/>
        <v>-</v>
      </c>
      <c r="CW188" s="168" t="str">
        <f t="shared" ca="1" si="529"/>
        <v>-</v>
      </c>
      <c r="CX188" s="168" t="str">
        <f t="shared" ca="1" si="530"/>
        <v>-</v>
      </c>
      <c r="CY188" s="168" t="str">
        <f t="shared" ca="1" si="530"/>
        <v>-</v>
      </c>
      <c r="CZ188" s="168">
        <f t="shared" ca="1" si="530"/>
        <v>0</v>
      </c>
      <c r="DA188" s="168" t="str">
        <f t="shared" ca="1" si="530"/>
        <v>-</v>
      </c>
      <c r="DB188" s="168" t="str">
        <f t="shared" ca="1" si="530"/>
        <v>-</v>
      </c>
      <c r="DC188" s="168" t="str">
        <f t="shared" ca="1" si="530"/>
        <v>-</v>
      </c>
      <c r="DD188" s="168" t="str">
        <f t="shared" ca="1" si="530"/>
        <v>-</v>
      </c>
      <c r="DE188" s="168" t="str">
        <f t="shared" ca="1" si="530"/>
        <v>-</v>
      </c>
      <c r="DF188" s="168">
        <f t="shared" ca="1" si="530"/>
        <v>0</v>
      </c>
      <c r="DG188" s="168">
        <f t="shared" ca="1" si="530"/>
        <v>0</v>
      </c>
      <c r="DH188" s="168">
        <f t="shared" ca="1" si="530"/>
        <v>0</v>
      </c>
      <c r="DI188" s="168">
        <f t="shared" ca="1" si="530"/>
        <v>0</v>
      </c>
      <c r="DJ188" s="168">
        <f t="shared" ca="1" si="530"/>
        <v>0</v>
      </c>
      <c r="DK188" s="168">
        <f t="shared" ca="1" si="530"/>
        <v>0</v>
      </c>
      <c r="DL188" s="168">
        <f t="shared" ca="1" si="530"/>
        <v>0</v>
      </c>
      <c r="DM188" s="168" t="str">
        <f t="shared" ca="1" si="530"/>
        <v>-</v>
      </c>
      <c r="DN188" s="168" t="str">
        <f t="shared" ca="1" si="526"/>
        <v>-</v>
      </c>
      <c r="DO188" s="168" t="str">
        <f t="shared" ca="1" si="526"/>
        <v>-</v>
      </c>
      <c r="DP188" s="168" t="str">
        <f t="shared" ca="1" si="526"/>
        <v>-</v>
      </c>
      <c r="DQ188" s="168" t="str">
        <f t="shared" ca="1" si="526"/>
        <v>-</v>
      </c>
      <c r="DR188" s="168" t="str">
        <f t="shared" ca="1" si="526"/>
        <v>-</v>
      </c>
      <c r="DS188" s="168" t="str">
        <f t="shared" ca="1" si="526"/>
        <v>-</v>
      </c>
      <c r="DT188" s="168" t="str">
        <f t="shared" ca="1" si="526"/>
        <v>-</v>
      </c>
      <c r="DU188" s="168" t="str">
        <f t="shared" ca="1" si="526"/>
        <v>-</v>
      </c>
      <c r="DV188" s="168" t="str">
        <f t="shared" ca="1" si="526"/>
        <v>-</v>
      </c>
      <c r="DW188" s="168" t="str">
        <f t="shared" ca="1" si="527"/>
        <v>-</v>
      </c>
      <c r="DX188" s="10"/>
      <c r="DY188" s="168">
        <f t="shared" ca="1" si="527"/>
        <v>1</v>
      </c>
      <c r="DZ188" s="168" t="str">
        <f t="shared" ca="1" si="527"/>
        <v>-</v>
      </c>
      <c r="EA188" s="168" t="str">
        <f t="shared" ca="1" si="527"/>
        <v>-</v>
      </c>
      <c r="EB188" s="168" t="str">
        <f t="shared" ca="1" si="527"/>
        <v>-</v>
      </c>
      <c r="EC188" s="168" t="str">
        <f t="shared" ca="1" si="481"/>
        <v>-</v>
      </c>
      <c r="ED188" s="168" t="b">
        <f t="shared" ca="1" si="481"/>
        <v>0</v>
      </c>
      <c r="EE188" s="168" t="str">
        <f t="shared" ca="1" si="481"/>
        <v>-</v>
      </c>
      <c r="EF188" s="168">
        <f t="shared" ca="1" si="481"/>
        <v>0</v>
      </c>
      <c r="EG188" s="168" t="str">
        <f t="shared" ca="1" si="481"/>
        <v>-</v>
      </c>
      <c r="EH188" s="166" cm="1">
        <f t="array" aca="1" ref="EH188" ca="1">INDEX(i.rev,$K188,EH$15)</f>
        <v>1</v>
      </c>
      <c r="EI188" s="168">
        <f t="shared" ca="1" si="535"/>
        <v>0</v>
      </c>
      <c r="EJ188" s="168">
        <f t="shared" ca="1" si="535"/>
        <v>1</v>
      </c>
      <c r="EK188" s="168">
        <f t="shared" ca="1" si="535"/>
        <v>0</v>
      </c>
      <c r="EL188" s="168">
        <f t="shared" ca="1" si="535"/>
        <v>1</v>
      </c>
      <c r="EM188" s="168">
        <f t="shared" ca="1" si="535"/>
        <v>1</v>
      </c>
      <c r="EN188" s="168">
        <f t="shared" ca="1" si="535"/>
        <v>1</v>
      </c>
      <c r="EO188" s="168">
        <f t="shared" ca="1" si="535"/>
        <v>0</v>
      </c>
      <c r="EP188" s="168">
        <f t="shared" ca="1" si="535"/>
        <v>0</v>
      </c>
      <c r="EQ188" s="168">
        <f t="shared" ca="1" si="535"/>
        <v>0</v>
      </c>
      <c r="ER188" s="168">
        <f t="shared" ca="1" si="535"/>
        <v>0</v>
      </c>
      <c r="ES188" s="168">
        <f t="shared" ca="1" si="535"/>
        <v>0</v>
      </c>
      <c r="ET188" s="168">
        <f t="shared" ca="1" si="535"/>
        <v>0</v>
      </c>
      <c r="EU188" s="168">
        <f t="shared" ca="1" si="535"/>
        <v>0</v>
      </c>
      <c r="EV188" s="168">
        <f t="shared" ca="1" si="535"/>
        <v>0</v>
      </c>
      <c r="EW188" s="168">
        <f t="shared" ca="1" si="535"/>
        <v>0</v>
      </c>
      <c r="EX188" s="168">
        <f t="shared" ca="1" si="535"/>
        <v>0</v>
      </c>
      <c r="EY188" s="166" cm="1">
        <f t="array" aca="1" ref="EY188" ca="1">INDEX(i.rev,$K188,EY$15)</f>
        <v>0</v>
      </c>
      <c r="EZ188" s="168">
        <f t="shared" ca="1" si="483"/>
        <v>0</v>
      </c>
      <c r="FA188" s="166" cm="1">
        <f t="array" aca="1" ref="FA188" ca="1">INDEX(i.rev,$K188,FA$15)</f>
        <v>1</v>
      </c>
      <c r="FB188" s="168">
        <f t="shared" ca="1" si="548"/>
        <v>0</v>
      </c>
      <c r="FC188" s="168">
        <f t="shared" ca="1" si="548"/>
        <v>0</v>
      </c>
      <c r="FD188" s="168">
        <f t="shared" ca="1" si="548"/>
        <v>0</v>
      </c>
      <c r="FE188" s="168">
        <f t="shared" ca="1" si="548"/>
        <v>0</v>
      </c>
      <c r="FF188" s="168">
        <f t="shared" ca="1" si="548"/>
        <v>0</v>
      </c>
      <c r="FG188" s="168">
        <f t="shared" ca="1" si="548"/>
        <v>0</v>
      </c>
      <c r="FH188" s="168">
        <f t="shared" ca="1" si="548"/>
        <v>0</v>
      </c>
      <c r="FI188" s="10">
        <v>0.75</v>
      </c>
      <c r="FJ188" s="166" t="b">
        <f t="shared" si="539"/>
        <v>1</v>
      </c>
      <c r="FK188" s="192">
        <f t="shared" si="540"/>
        <v>1597.5</v>
      </c>
      <c r="FL188" s="166" t="b">
        <f t="shared" si="518"/>
        <v>1</v>
      </c>
      <c r="FM188" s="192">
        <f t="shared" si="551"/>
        <v>28</v>
      </c>
      <c r="FN188" s="192">
        <f t="shared" si="551"/>
        <v>40</v>
      </c>
      <c r="FO188" s="166" t="b">
        <f t="shared" ca="1" si="486"/>
        <v>0</v>
      </c>
      <c r="FP188" s="166" t="b">
        <f t="shared" ca="1" si="486"/>
        <v>0</v>
      </c>
      <c r="FQ188" s="166" t="b">
        <f t="shared" ca="1" si="486"/>
        <v>1</v>
      </c>
      <c r="FR188" s="168">
        <f t="shared" ca="1" si="548"/>
        <v>0</v>
      </c>
      <c r="FS188" s="166">
        <f t="shared" ca="1" si="487"/>
        <v>1</v>
      </c>
      <c r="FT188" s="166">
        <f t="shared" ca="1" si="487"/>
        <v>1</v>
      </c>
      <c r="FU188" s="168" t="str">
        <f t="shared" ca="1" si="548"/>
        <v>-</v>
      </c>
      <c r="FV188" s="168" t="str">
        <f t="shared" ca="1" si="548"/>
        <v>-</v>
      </c>
      <c r="FW188" s="168" t="str">
        <f t="shared" ca="1" si="548"/>
        <v>-</v>
      </c>
      <c r="FX188" s="168" t="str">
        <f t="shared" ca="1" si="548"/>
        <v>-</v>
      </c>
      <c r="FY188" s="168" t="str">
        <f t="shared" ca="1" si="548"/>
        <v>-</v>
      </c>
      <c r="FZ188" s="168" t="str">
        <f t="shared" ca="1" si="548"/>
        <v>-</v>
      </c>
      <c r="GA188" s="168" t="str">
        <f t="shared" ca="1" si="548"/>
        <v>-</v>
      </c>
      <c r="GB188" s="168" t="str">
        <f t="shared" ca="1" si="548"/>
        <v>-</v>
      </c>
      <c r="GC188" s="168" t="str">
        <f t="shared" ca="1" si="548"/>
        <v>-</v>
      </c>
      <c r="GD188" s="168" t="b">
        <f t="shared" ca="1" si="548"/>
        <v>1</v>
      </c>
      <c r="GE188" s="168" t="str">
        <f t="shared" ca="1" si="548"/>
        <v>-</v>
      </c>
      <c r="GF188" s="168" t="str">
        <f t="shared" ca="1" si="548"/>
        <v>-</v>
      </c>
      <c r="GG188" s="168" t="str">
        <f t="shared" ca="1" si="548"/>
        <v>-</v>
      </c>
      <c r="GH188" s="168" t="str">
        <f t="shared" ca="1" si="488"/>
        <v>-</v>
      </c>
      <c r="GI188" s="168" t="str">
        <f t="shared" ca="1" si="488"/>
        <v>-</v>
      </c>
      <c r="GJ188" s="168" t="str">
        <f t="shared" ca="1" si="488"/>
        <v>-</v>
      </c>
      <c r="GK188" s="168" t="str">
        <f t="shared" ca="1" si="488"/>
        <v>-</v>
      </c>
      <c r="GL188" s="168" t="str">
        <f t="shared" ca="1" si="488"/>
        <v>-</v>
      </c>
      <c r="GM188" s="168" t="str">
        <f t="shared" ca="1" si="488"/>
        <v>-</v>
      </c>
      <c r="GN188" s="168" t="str">
        <f t="shared" ca="1" si="488"/>
        <v>-</v>
      </c>
      <c r="GO188" s="168" t="str">
        <f t="shared" ca="1" si="488"/>
        <v>-</v>
      </c>
      <c r="GP188" s="168" t="str">
        <f t="shared" ca="1" si="488"/>
        <v>-</v>
      </c>
      <c r="GQ188" s="168" t="str">
        <f t="shared" ca="1" si="488"/>
        <v>-</v>
      </c>
      <c r="GR188" s="168" t="str">
        <f t="shared" ca="1" si="488"/>
        <v>-</v>
      </c>
      <c r="GS188" s="168">
        <f t="shared" ca="1" si="488"/>
        <v>500</v>
      </c>
      <c r="GT188" s="168">
        <f t="shared" ca="1" si="488"/>
        <v>500</v>
      </c>
      <c r="GU188" s="168" t="str">
        <f t="shared" ca="1" si="488"/>
        <v>-</v>
      </c>
      <c r="GV188" s="168" t="str">
        <f t="shared" ca="1" si="488"/>
        <v>-</v>
      </c>
      <c r="GW188" s="168" t="str">
        <f t="shared" ca="1" si="488"/>
        <v>-</v>
      </c>
      <c r="GX188" s="168" t="str">
        <f t="shared" ca="1" si="537"/>
        <v>-</v>
      </c>
      <c r="GY188" s="168" t="str">
        <f t="shared" ca="1" si="537"/>
        <v>-</v>
      </c>
      <c r="GZ188" s="168" t="str">
        <f t="shared" ca="1" si="546"/>
        <v>-</v>
      </c>
      <c r="HA188" s="168" t="str">
        <f t="shared" ca="1" si="546"/>
        <v>-</v>
      </c>
      <c r="HB188" s="168" t="str">
        <f t="shared" ca="1" si="546"/>
        <v>-</v>
      </c>
      <c r="HC188" s="168" t="str">
        <f t="shared" ca="1" si="546"/>
        <v>-</v>
      </c>
      <c r="HD188" s="168" t="str">
        <f t="shared" ca="1" si="546"/>
        <v>-</v>
      </c>
      <c r="HE188" s="168" t="str">
        <f t="shared" ca="1" si="546"/>
        <v>-</v>
      </c>
      <c r="HF188" s="168" t="str">
        <f t="shared" ca="1" si="546"/>
        <v>-</v>
      </c>
      <c r="HG188" s="168" t="str">
        <f t="shared" ca="1" si="546"/>
        <v>-</v>
      </c>
      <c r="HH188" s="168" t="str">
        <f t="shared" ca="1" si="546"/>
        <v>-</v>
      </c>
      <c r="HI188" s="168" t="str">
        <f t="shared" ca="1" si="546"/>
        <v>-</v>
      </c>
      <c r="HJ188" s="168" t="str">
        <f t="shared" ca="1" si="546"/>
        <v>-</v>
      </c>
      <c r="HK188" s="168" t="str">
        <f t="shared" ca="1" si="546"/>
        <v>-</v>
      </c>
      <c r="HL188" s="168" t="str">
        <f t="shared" ca="1" si="546"/>
        <v>-</v>
      </c>
      <c r="HM188" s="168" t="str">
        <f t="shared" ca="1" si="546"/>
        <v>-</v>
      </c>
      <c r="HN188" s="168" t="str">
        <f t="shared" ca="1" si="546"/>
        <v>-</v>
      </c>
      <c r="HO188" s="168" t="str">
        <f t="shared" ca="1" si="546"/>
        <v>-</v>
      </c>
      <c r="HP188" s="168" t="str">
        <f t="shared" ca="1" si="546"/>
        <v>-</v>
      </c>
      <c r="HQ188" s="168" t="str">
        <f t="shared" ca="1" si="546"/>
        <v>-</v>
      </c>
      <c r="HR188" s="168" t="str">
        <f t="shared" ca="1" si="546"/>
        <v>-</v>
      </c>
      <c r="HS188" s="168" t="str">
        <f t="shared" ca="1" si="546"/>
        <v>-</v>
      </c>
      <c r="HT188" s="168" t="str">
        <f t="shared" ca="1" si="546"/>
        <v>-</v>
      </c>
      <c r="HU188" s="168" t="str">
        <f t="shared" ca="1" si="546"/>
        <v>-</v>
      </c>
      <c r="HV188" s="168" t="str">
        <f t="shared" ca="1" si="546"/>
        <v>-</v>
      </c>
      <c r="HW188" s="168" t="str">
        <f t="shared" ca="1" si="546"/>
        <v>-</v>
      </c>
      <c r="HX188" s="168" t="str">
        <f t="shared" ca="1" si="546"/>
        <v>-</v>
      </c>
      <c r="HY188" s="168" t="str">
        <f t="shared" ca="1" si="546"/>
        <v>-</v>
      </c>
      <c r="HZ188" s="168" t="str">
        <f t="shared" ca="1" si="546"/>
        <v>-</v>
      </c>
      <c r="IA188" s="168" t="str">
        <f t="shared" ca="1" si="546"/>
        <v>-</v>
      </c>
      <c r="IB188" s="168" t="str">
        <f t="shared" ca="1" si="546"/>
        <v>-</v>
      </c>
      <c r="IC188" s="168" t="str">
        <f t="shared" ca="1" si="546"/>
        <v>-</v>
      </c>
      <c r="ID188" s="168" t="str">
        <f t="shared" ca="1" si="546"/>
        <v>-</v>
      </c>
      <c r="IE188" s="168" t="str">
        <f t="shared" ca="1" si="546"/>
        <v>-</v>
      </c>
      <c r="IF188" s="168" t="str">
        <f t="shared" ca="1" si="546"/>
        <v>-</v>
      </c>
      <c r="IG188" s="168" t="str">
        <f t="shared" ca="1" si="546"/>
        <v>-</v>
      </c>
      <c r="IH188" s="168" t="str">
        <f t="shared" ca="1" si="546"/>
        <v>-</v>
      </c>
      <c r="II188" s="168" t="str">
        <f t="shared" ca="1" si="546"/>
        <v>-</v>
      </c>
      <c r="IJ188" s="168" t="str">
        <f t="shared" ca="1" si="546"/>
        <v>-</v>
      </c>
      <c r="IK188" s="168" t="str">
        <f t="shared" ca="1" si="546"/>
        <v>-</v>
      </c>
      <c r="IL188" s="168" t="str">
        <f t="shared" ca="1" si="546"/>
        <v>-</v>
      </c>
      <c r="IM188" s="168" t="str">
        <f t="shared" ca="1" si="546"/>
        <v>-</v>
      </c>
      <c r="IN188" s="168" t="str">
        <f t="shared" ca="1" si="546"/>
        <v>-</v>
      </c>
      <c r="IO188" s="168" t="str">
        <f t="shared" ca="1" si="546"/>
        <v>-</v>
      </c>
      <c r="IP188" s="168" t="str">
        <f t="shared" ca="1" si="537"/>
        <v>-</v>
      </c>
      <c r="IQ188" s="168" t="str">
        <f t="shared" ca="1" si="537"/>
        <v>-</v>
      </c>
      <c r="IR188" s="168" t="str">
        <f t="shared" ca="1" si="537"/>
        <v>-</v>
      </c>
      <c r="IS188" s="168" t="str">
        <f t="shared" ca="1" si="537"/>
        <v>-</v>
      </c>
      <c r="IT188" s="168" t="str">
        <f t="shared" ca="1" si="537"/>
        <v>-</v>
      </c>
      <c r="IU188" s="168" t="str">
        <f t="shared" ca="1" si="537"/>
        <v>-</v>
      </c>
      <c r="IV188" s="168" t="str">
        <f t="shared" ca="1" si="537"/>
        <v>-</v>
      </c>
      <c r="IW188" s="168" t="str">
        <f t="shared" ca="1" si="537"/>
        <v>-</v>
      </c>
      <c r="IX188" s="168" t="str">
        <f t="shared" ca="1" si="537"/>
        <v>-</v>
      </c>
      <c r="IY188" s="168" t="str">
        <f t="shared" ca="1" si="537"/>
        <v>-</v>
      </c>
      <c r="IZ188" s="10"/>
      <c r="JA188" s="166">
        <f t="shared" ca="1" si="492"/>
        <v>4.4999999999999998E-2</v>
      </c>
      <c r="JB188" s="166">
        <f t="shared" ca="1" si="493"/>
        <v>4.4999999999999998E-2</v>
      </c>
      <c r="JC188" s="168">
        <f t="shared" ca="1" si="533"/>
        <v>1</v>
      </c>
      <c r="JD188" s="168">
        <f t="shared" ca="1" si="533"/>
        <v>0</v>
      </c>
      <c r="JE188" s="168">
        <f t="shared" ca="1" si="533"/>
        <v>1</v>
      </c>
      <c r="JF188" s="168">
        <f t="shared" ref="JF188:KH188" ca="1" si="553">OFFSET(JF$5,$B188,0)</f>
        <v>1</v>
      </c>
      <c r="JG188" s="168">
        <f t="shared" ca="1" si="553"/>
        <v>0</v>
      </c>
      <c r="JH188" s="168">
        <f t="shared" ca="1" si="553"/>
        <v>70</v>
      </c>
      <c r="JI188" s="168">
        <f t="shared" ca="1" si="553"/>
        <v>50</v>
      </c>
      <c r="JJ188" s="168">
        <f t="shared" ca="1" si="553"/>
        <v>70</v>
      </c>
      <c r="JK188" s="168">
        <f t="shared" ca="1" si="553"/>
        <v>50</v>
      </c>
      <c r="JL188" s="166">
        <f t="shared" ca="1" si="495"/>
        <v>1</v>
      </c>
      <c r="JM188" s="166">
        <f t="shared" ca="1" si="496"/>
        <v>1</v>
      </c>
      <c r="JN188" s="166">
        <f t="shared" ca="1" si="497"/>
        <v>1</v>
      </c>
      <c r="JO188" s="166">
        <f t="shared" ca="1" si="498"/>
        <v>1</v>
      </c>
      <c r="JP188" s="166">
        <f t="shared" ca="1" si="498"/>
        <v>1</v>
      </c>
      <c r="JQ188" s="168">
        <f t="shared" ca="1" si="553"/>
        <v>1</v>
      </c>
      <c r="JR188" s="10"/>
      <c r="JS188" s="168">
        <f t="shared" ca="1" si="553"/>
        <v>1</v>
      </c>
      <c r="JT188" s="166">
        <f t="shared" ca="1" si="499"/>
        <v>1</v>
      </c>
      <c r="JU188" s="168">
        <f t="shared" ca="1" si="553"/>
        <v>1</v>
      </c>
      <c r="JV188" s="168">
        <f t="shared" ca="1" si="553"/>
        <v>1</v>
      </c>
      <c r="JW188" s="168">
        <f t="shared" ca="1" si="553"/>
        <v>1</v>
      </c>
      <c r="JX188" s="168">
        <f t="shared" ca="1" si="553"/>
        <v>1</v>
      </c>
      <c r="JY188" s="168">
        <f t="shared" ca="1" si="553"/>
        <v>1</v>
      </c>
      <c r="JZ188" s="168">
        <f t="shared" ca="1" si="553"/>
        <v>1</v>
      </c>
      <c r="KA188" s="166">
        <f t="shared" ca="1" si="500"/>
        <v>1</v>
      </c>
      <c r="KB188" s="166">
        <f t="shared" ca="1" si="501"/>
        <v>1</v>
      </c>
      <c r="KC188" s="166">
        <f t="shared" ca="1" si="502"/>
        <v>1</v>
      </c>
      <c r="KD188" s="166" t="str">
        <f t="shared" ca="1" si="503"/>
        <v>-</v>
      </c>
      <c r="KE188" s="166" t="str">
        <f t="shared" ca="1" si="504"/>
        <v>-</v>
      </c>
      <c r="KF188" s="166" t="str">
        <f t="shared" ca="1" si="505"/>
        <v>-</v>
      </c>
      <c r="KG188" s="166" t="b">
        <f t="shared" ca="1" si="506"/>
        <v>0</v>
      </c>
      <c r="KH188" s="168">
        <f t="shared" ca="1" si="553"/>
        <v>0</v>
      </c>
      <c r="KI188" s="27">
        <v>0</v>
      </c>
    </row>
    <row r="189" spans="1:295" s="148" customFormat="1" outlineLevel="1">
      <c r="A189" s="126">
        <f t="shared" si="13"/>
        <v>184</v>
      </c>
      <c r="B189" s="126">
        <f t="shared" si="552"/>
        <v>13</v>
      </c>
      <c r="C189" s="148">
        <v>1000</v>
      </c>
      <c r="D189" s="148" t="s">
        <v>884</v>
      </c>
      <c r="E189" s="148" t="b">
        <v>0</v>
      </c>
      <c r="F189" s="148" t="b">
        <v>0</v>
      </c>
      <c r="G189" s="148" t="b">
        <f t="shared" si="507"/>
        <v>0</v>
      </c>
      <c r="H189" s="144">
        <f t="shared" ca="1" si="542"/>
        <v>3</v>
      </c>
      <c r="I189" s="144">
        <f t="shared" ca="1" si="542"/>
        <v>1</v>
      </c>
      <c r="J189" s="144">
        <f t="shared" ca="1" si="542"/>
        <v>1</v>
      </c>
      <c r="K189" s="144">
        <f t="shared" ca="1" si="542"/>
        <v>1</v>
      </c>
      <c r="L189" s="144">
        <f t="shared" ca="1" si="542"/>
        <v>1</v>
      </c>
      <c r="M189" s="144">
        <f t="shared" ca="1" si="542"/>
        <v>1</v>
      </c>
      <c r="N189" s="144">
        <f t="shared" ca="1" si="542"/>
        <v>1</v>
      </c>
      <c r="O189" s="144">
        <f t="shared" ca="1" si="542"/>
        <v>1</v>
      </c>
      <c r="P189" s="144">
        <f t="shared" ca="1" si="542"/>
        <v>1</v>
      </c>
      <c r="Q189" s="144">
        <f t="shared" ca="1" si="542"/>
        <v>1</v>
      </c>
      <c r="R189" s="144">
        <f t="shared" ca="1" si="542"/>
        <v>2</v>
      </c>
      <c r="S189" s="144">
        <f t="shared" ca="1" si="542"/>
        <v>1</v>
      </c>
      <c r="T189" s="144">
        <f t="shared" ca="1" si="542"/>
        <v>1</v>
      </c>
      <c r="U189" s="144">
        <f t="shared" ca="1" si="542"/>
        <v>1</v>
      </c>
      <c r="V189" s="144">
        <f t="shared" ca="1" si="542"/>
        <v>1</v>
      </c>
      <c r="W189" s="144">
        <f t="shared" ca="1" si="542"/>
        <v>1</v>
      </c>
      <c r="X189" s="144">
        <f t="shared" ca="1" si="542"/>
        <v>1</v>
      </c>
      <c r="Y189" s="144">
        <f t="shared" ca="1" si="542"/>
        <v>1</v>
      </c>
      <c r="AA189" s="162" t="str" cm="1">
        <f t="array" aca="1" ref="AA189" ca="1">TEXT(LEFT(OFFSET(AA189,-1,0),5)+1,"00000")&amp;MID(OFFSET(AA189,-1,0),6,FIND(" ",OFFSET(AA189,-1,0),7)-5)
&amp;FM189
&amp;INDEX(DataMaster!$B$10:$B$12,$I189)         &amp;IF($J189=1,""," Risk"&amp;INDEX(i.risk_aversion,$J189,1))    &amp;IF($K189=1,""," REV"&amp; INDEX(DataMaster!$B$54:$B$58,$K189))              &amp; IF($L189=1,""," Minroe"&amp;INDEX(minroe,$L189))              &amp;  IF($M189=1,""," Overdraw"&amp;INDEX(overdraw,$M189))
&amp; IF($N189=1,""," Mach"&amp;INDEX(i.mach_option,$N189))
&amp; IF($O189=1,""," Interest"&amp;INDEX(i.interest_rate,$O189))            &amp; IF($P189=1,""," Opp cost"&amp;INDEX(i.opp_cost_capital,$P189))           &amp; IF($Q189=1,""," Casual_ub"&amp;INDEX(i.casual_ub,$Q189))           &amp; IF($R189=1,""," Cropgraze"&amp;INDEX(i.cropgraze_inc,$R189))
&amp; IF($S189=1,""," Yield"&amp;INDEX(i.all_rot_yield,$S189))          &amp; IF($T189=1,""," Pasture"&amp;INDEX(i.pasture_prod,$T189))          &amp; IF($U189=1,""," Scan"&amp;INDEX(i.scan,$U189))
&amp; IF($JL189=1,""," WP"&amp;TEXT($JL189*100,"000p"))                &amp; IF($JM189=1,""," MP"&amp;TEXT($JM189*100,"000p"))                      &amp; IF($JN189=1,""," GP"&amp;TEXT($JN189*100,"000p"))          &amp; IF($JO189=1,""," Can"&amp;TEXT($JO189*100,"000p"))
&amp; " (F"&amp;3+IFERROR(1*$CH189,0)+IFERROR(1*$CI189,0)&amp;3-IFERROR(1*NOT($CK189),0)&amp;"N"&amp;$CP189&amp;$CQ189&amp;")"</f>
        <v>00003 SR_low_crop30SE 24SE CropgrazeFALSE (F33N11)</v>
      </c>
      <c r="AB189" s="10" t="str">
        <f ca="1">IF(COUNTIF(AA$5:AA189,AA189)=1,"-","Dup")</f>
        <v>-</v>
      </c>
      <c r="AC189" s="10"/>
      <c r="AD189" s="168" t="str">
        <f t="shared" ca="1" si="472"/>
        <v>-</v>
      </c>
      <c r="AE189" s="167" t="b">
        <v>1</v>
      </c>
      <c r="AF189" s="167" t="b">
        <v>1</v>
      </c>
      <c r="AG189" s="168" t="str">
        <f t="shared" ca="1" si="472"/>
        <v>-</v>
      </c>
      <c r="AH189" s="168" t="str">
        <f t="shared" ca="1" si="472"/>
        <v>-</v>
      </c>
      <c r="AI189" s="168" t="b">
        <f t="shared" ca="1" si="472"/>
        <v>1</v>
      </c>
      <c r="AJ189" s="10"/>
      <c r="AK189" s="166" t="b">
        <f t="shared" ca="1" si="473"/>
        <v>1</v>
      </c>
      <c r="AL189" s="166" t="str">
        <f t="shared" ca="1" si="473"/>
        <v>-</v>
      </c>
      <c r="AM189" s="166" t="str">
        <f t="shared" ca="1" si="473"/>
        <v>-</v>
      </c>
      <c r="AN189" s="166" t="str">
        <f t="shared" ca="1" si="473"/>
        <v>-</v>
      </c>
      <c r="AO189" s="166" t="b">
        <f t="shared" ca="1" si="473"/>
        <v>0</v>
      </c>
      <c r="AP189" s="166" t="b">
        <f t="shared" ca="1" si="473"/>
        <v>0</v>
      </c>
      <c r="AQ189" s="166">
        <f t="shared" ca="1" si="474"/>
        <v>0</v>
      </c>
      <c r="AR189" s="166" t="b">
        <f t="shared" ca="1" si="475"/>
        <v>0</v>
      </c>
      <c r="AS189" s="166" t="b">
        <f t="shared" ca="1" si="475"/>
        <v>0</v>
      </c>
      <c r="AT189" s="166" t="str">
        <f t="shared" ca="1" si="475"/>
        <v>-</v>
      </c>
      <c r="AU189" s="166" t="str">
        <f t="shared" ca="1" si="475"/>
        <v>-</v>
      </c>
      <c r="AV189" s="166" t="str">
        <f t="shared" ca="1" si="475"/>
        <v>-</v>
      </c>
      <c r="AW189" s="10"/>
      <c r="AX189" s="166" t="b">
        <f t="shared" ca="1" si="476"/>
        <v>1</v>
      </c>
      <c r="AY189" s="168" t="b">
        <f t="shared" ca="1" si="477"/>
        <v>1</v>
      </c>
      <c r="AZ189" s="168" t="b">
        <f t="shared" ca="1" si="477"/>
        <v>1</v>
      </c>
      <c r="BA189" s="167">
        <f t="shared" ca="1" si="478"/>
        <v>3108</v>
      </c>
      <c r="BB189" s="168" t="str">
        <f t="shared" ca="1" si="550"/>
        <v>-</v>
      </c>
      <c r="BC189" s="168" t="str">
        <f t="shared" ca="1" si="550"/>
        <v>-</v>
      </c>
      <c r="BD189" s="168" t="str">
        <f t="shared" ca="1" si="550"/>
        <v>-</v>
      </c>
      <c r="BE189" s="168" t="str">
        <f t="shared" ca="1" si="550"/>
        <v>-</v>
      </c>
      <c r="BF189" s="168" t="str">
        <f t="shared" ca="1" si="550"/>
        <v>-</v>
      </c>
      <c r="BG189" s="168">
        <f t="shared" ca="1" si="550"/>
        <v>1</v>
      </c>
      <c r="BH189" s="168">
        <f t="shared" ca="1" si="550"/>
        <v>1</v>
      </c>
      <c r="BI189" s="168" t="str">
        <f t="shared" ca="1" si="550"/>
        <v>-</v>
      </c>
      <c r="BJ189" s="168" t="str">
        <f t="shared" ca="1" si="550"/>
        <v>-</v>
      </c>
      <c r="BK189" s="10"/>
      <c r="BL189" s="168" t="str">
        <f t="shared" ca="1" si="550"/>
        <v>-</v>
      </c>
      <c r="BM189" s="168" t="str">
        <f t="shared" ca="1" si="550"/>
        <v>-</v>
      </c>
      <c r="BN189" s="168" t="str">
        <f t="shared" ca="1" si="550"/>
        <v>-</v>
      </c>
      <c r="BO189" s="168" t="str">
        <f t="shared" ca="1" si="550"/>
        <v>-</v>
      </c>
      <c r="BP189" s="168" t="str">
        <f t="shared" ca="1" si="550"/>
        <v>-</v>
      </c>
      <c r="BQ189" s="168" t="str">
        <f t="shared" ca="1" si="550"/>
        <v>-</v>
      </c>
      <c r="BR189" s="168" t="str">
        <f t="shared" ca="1" si="550"/>
        <v>-</v>
      </c>
      <c r="BS189" s="168" t="str">
        <f t="shared" ca="1" si="550"/>
        <v>-</v>
      </c>
      <c r="BT189" s="168" t="str">
        <f t="shared" ca="1" si="550"/>
        <v>-</v>
      </c>
      <c r="BU189" s="168" t="str">
        <f t="shared" ca="1" si="550"/>
        <v>-</v>
      </c>
      <c r="BV189" s="168" t="str">
        <f t="shared" ca="1" si="550"/>
        <v>-</v>
      </c>
      <c r="BW189" s="166" t="str" cm="1">
        <f t="array" aca="1" ref="BW189" ca="1">INDEX(i.rev,$K189,BW$15)</f>
        <v>-</v>
      </c>
      <c r="BX189" s="166" t="str" cm="1">
        <f t="array" aca="1" ref="BX189" ca="1">INDEX(i.rev,$K189,BX$15)</f>
        <v>-</v>
      </c>
      <c r="BY189" s="166" t="str" cm="1">
        <f t="array" aca="1" ref="BY189" ca="1">INDEX(i.rev,$K189,BY$15)</f>
        <v>-</v>
      </c>
      <c r="BZ189" s="166" t="str" cm="1">
        <f t="array" aca="1" ref="BZ189" ca="1">INDEX(i.rev,$K189,BZ$15)</f>
        <v>-</v>
      </c>
      <c r="CA189" s="166" t="str" cm="1">
        <f t="array" aca="1" ref="CA189" ca="1">INDEX(i.rev,$K189,CA$15)</f>
        <v>-</v>
      </c>
      <c r="CB189" s="166" t="str" cm="1">
        <f t="array" aca="1" ref="CB189" ca="1">INDEX(i.rev,$K189,CB$15)</f>
        <v>-</v>
      </c>
      <c r="CC189" s="166" t="str" cm="1">
        <f t="array" aca="1" ref="CC189" ca="1">INDEX(i.rev,$K189,CC$15)</f>
        <v>-</v>
      </c>
      <c r="CD189" s="166" t="str" cm="1">
        <f t="array" aca="1" ref="CD189" ca="1">INDEX(i.rev,$K189,CD$15)</f>
        <v>-</v>
      </c>
      <c r="CE189" s="166" t="str" cm="1">
        <f t="array" aca="1" ref="CE189" ca="1">INDEX(i.rev,$K189,CE$15)</f>
        <v>-</v>
      </c>
      <c r="CF189" s="166" t="str" cm="1">
        <f t="array" aca="1" ref="CF189" ca="1">INDEX(i.rev,$K189,CF$15)</f>
        <v>-</v>
      </c>
      <c r="CG189" s="10"/>
      <c r="CH189" s="168" t="str">
        <f t="shared" ca="1" si="529"/>
        <v>-</v>
      </c>
      <c r="CI189" s="168" t="str">
        <f t="shared" ca="1" si="529"/>
        <v>-</v>
      </c>
      <c r="CJ189" s="168" t="str">
        <f t="shared" ca="1" si="529"/>
        <v>-</v>
      </c>
      <c r="CK189" s="168" t="str">
        <f t="shared" ca="1" si="529"/>
        <v>-</v>
      </c>
      <c r="CL189" s="168" t="str">
        <f t="shared" ca="1" si="529"/>
        <v>-</v>
      </c>
      <c r="CM189" s="168" t="str">
        <f t="shared" ca="1" si="529"/>
        <v>-</v>
      </c>
      <c r="CN189" s="168" t="str">
        <f t="shared" ca="1" si="529"/>
        <v>-</v>
      </c>
      <c r="CO189" s="168" t="str">
        <f t="shared" ca="1" si="529"/>
        <v>-</v>
      </c>
      <c r="CP189" s="168">
        <f t="shared" ca="1" si="529"/>
        <v>1</v>
      </c>
      <c r="CQ189" s="168">
        <f t="shared" ca="1" si="529"/>
        <v>1</v>
      </c>
      <c r="CR189" s="168">
        <f t="shared" ca="1" si="529"/>
        <v>0</v>
      </c>
      <c r="CS189" s="168" t="str">
        <f t="shared" ca="1" si="529"/>
        <v>-</v>
      </c>
      <c r="CT189" s="168" t="str">
        <f t="shared" ca="1" si="529"/>
        <v>-</v>
      </c>
      <c r="CU189" s="168" t="str">
        <f t="shared" ca="1" si="529"/>
        <v>-</v>
      </c>
      <c r="CV189" s="168" t="str">
        <f t="shared" ca="1" si="529"/>
        <v>-</v>
      </c>
      <c r="CW189" s="168" t="str">
        <f t="shared" ref="CW189" ca="1" si="554">OFFSET(CW$5,$B189,0)</f>
        <v>-</v>
      </c>
      <c r="CX189" s="168" t="str">
        <f t="shared" ca="1" si="530"/>
        <v>-</v>
      </c>
      <c r="CY189" s="168" t="str">
        <f t="shared" ca="1" si="530"/>
        <v>-</v>
      </c>
      <c r="CZ189" s="168">
        <f t="shared" ca="1" si="530"/>
        <v>0</v>
      </c>
      <c r="DA189" s="168" t="str">
        <f t="shared" ca="1" si="530"/>
        <v>-</v>
      </c>
      <c r="DB189" s="168" t="str">
        <f t="shared" ca="1" si="530"/>
        <v>-</v>
      </c>
      <c r="DC189" s="168" t="str">
        <f t="shared" ca="1" si="530"/>
        <v>-</v>
      </c>
      <c r="DD189" s="168" t="str">
        <f t="shared" ca="1" si="530"/>
        <v>-</v>
      </c>
      <c r="DE189" s="168" t="str">
        <f t="shared" ca="1" si="530"/>
        <v>-</v>
      </c>
      <c r="DF189" s="168">
        <f t="shared" ca="1" si="530"/>
        <v>0</v>
      </c>
      <c r="DG189" s="168">
        <f t="shared" ca="1" si="530"/>
        <v>0</v>
      </c>
      <c r="DH189" s="168">
        <f t="shared" ca="1" si="530"/>
        <v>0</v>
      </c>
      <c r="DI189" s="168">
        <f t="shared" ca="1" si="530"/>
        <v>0</v>
      </c>
      <c r="DJ189" s="168">
        <f t="shared" ca="1" si="530"/>
        <v>0</v>
      </c>
      <c r="DK189" s="168">
        <f t="shared" ca="1" si="530"/>
        <v>0</v>
      </c>
      <c r="DL189" s="168">
        <f t="shared" ca="1" si="530"/>
        <v>0</v>
      </c>
      <c r="DM189" s="168" t="str">
        <f t="shared" ca="1" si="530"/>
        <v>-</v>
      </c>
      <c r="DN189" s="168" t="str">
        <f t="shared" ca="1" si="526"/>
        <v>-</v>
      </c>
      <c r="DO189" s="168" t="str">
        <f t="shared" ca="1" si="526"/>
        <v>-</v>
      </c>
      <c r="DP189" s="168" t="str">
        <f t="shared" ca="1" si="526"/>
        <v>-</v>
      </c>
      <c r="DQ189" s="168" t="str">
        <f t="shared" ca="1" si="526"/>
        <v>-</v>
      </c>
      <c r="DR189" s="168" t="str">
        <f t="shared" ca="1" si="526"/>
        <v>-</v>
      </c>
      <c r="DS189" s="168" t="str">
        <f t="shared" ca="1" si="526"/>
        <v>-</v>
      </c>
      <c r="DT189" s="168" t="str">
        <f t="shared" ca="1" si="526"/>
        <v>-</v>
      </c>
      <c r="DU189" s="168" t="str">
        <f t="shared" ca="1" si="526"/>
        <v>-</v>
      </c>
      <c r="DV189" s="168" t="str">
        <f t="shared" ca="1" si="526"/>
        <v>-</v>
      </c>
      <c r="DW189" s="168" t="str">
        <f t="shared" ca="1" si="527"/>
        <v>-</v>
      </c>
      <c r="DX189" s="10"/>
      <c r="DY189" s="168">
        <f t="shared" ca="1" si="527"/>
        <v>1</v>
      </c>
      <c r="DZ189" s="168" t="str">
        <f t="shared" ca="1" si="527"/>
        <v>-</v>
      </c>
      <c r="EA189" s="168" t="str">
        <f t="shared" ca="1" si="527"/>
        <v>-</v>
      </c>
      <c r="EB189" s="168" t="str">
        <f t="shared" ca="1" si="527"/>
        <v>-</v>
      </c>
      <c r="EC189" s="168" t="str">
        <f t="shared" ca="1" si="481"/>
        <v>-</v>
      </c>
      <c r="ED189" s="168" t="b">
        <f t="shared" ca="1" si="481"/>
        <v>0</v>
      </c>
      <c r="EE189" s="168" t="str">
        <f t="shared" ca="1" si="481"/>
        <v>-</v>
      </c>
      <c r="EF189" s="168">
        <f t="shared" ca="1" si="481"/>
        <v>0</v>
      </c>
      <c r="EG189" s="168" t="str">
        <f t="shared" ca="1" si="481"/>
        <v>-</v>
      </c>
      <c r="EH189" s="166" cm="1">
        <f t="array" aca="1" ref="EH189" ca="1">INDEX(i.rev,$K189,EH$15)</f>
        <v>1</v>
      </c>
      <c r="EI189" s="168">
        <f t="shared" ca="1" si="535"/>
        <v>0</v>
      </c>
      <c r="EJ189" s="168">
        <f t="shared" ca="1" si="535"/>
        <v>1</v>
      </c>
      <c r="EK189" s="168">
        <f t="shared" ca="1" si="535"/>
        <v>0</v>
      </c>
      <c r="EL189" s="168">
        <f t="shared" ca="1" si="535"/>
        <v>1</v>
      </c>
      <c r="EM189" s="168">
        <f t="shared" ca="1" si="535"/>
        <v>1</v>
      </c>
      <c r="EN189" s="168">
        <f t="shared" ca="1" si="535"/>
        <v>1</v>
      </c>
      <c r="EO189" s="168">
        <f t="shared" ca="1" si="535"/>
        <v>0</v>
      </c>
      <c r="EP189" s="168">
        <f t="shared" ca="1" si="535"/>
        <v>0</v>
      </c>
      <c r="EQ189" s="168">
        <f t="shared" ca="1" si="535"/>
        <v>0</v>
      </c>
      <c r="ER189" s="168">
        <f t="shared" ca="1" si="535"/>
        <v>0</v>
      </c>
      <c r="ES189" s="168">
        <f t="shared" ca="1" si="535"/>
        <v>0</v>
      </c>
      <c r="ET189" s="168">
        <f t="shared" ca="1" si="535"/>
        <v>0</v>
      </c>
      <c r="EU189" s="168">
        <f t="shared" ca="1" si="535"/>
        <v>0</v>
      </c>
      <c r="EV189" s="168">
        <f t="shared" ca="1" si="535"/>
        <v>0</v>
      </c>
      <c r="EW189" s="168">
        <f t="shared" ca="1" si="535"/>
        <v>0</v>
      </c>
      <c r="EX189" s="168">
        <f t="shared" ca="1" si="535"/>
        <v>0</v>
      </c>
      <c r="EY189" s="166" cm="1">
        <f t="array" aca="1" ref="EY189" ca="1">INDEX(i.rev,$K189,EY$15)</f>
        <v>0</v>
      </c>
      <c r="EZ189" s="168">
        <f t="shared" ca="1" si="483"/>
        <v>0</v>
      </c>
      <c r="FA189" s="166" cm="1">
        <f t="array" aca="1" ref="FA189" ca="1">INDEX(i.rev,$K189,FA$15)</f>
        <v>1</v>
      </c>
      <c r="FB189" s="168">
        <f t="shared" ca="1" si="548"/>
        <v>0</v>
      </c>
      <c r="FC189" s="168">
        <f t="shared" ca="1" si="548"/>
        <v>0</v>
      </c>
      <c r="FD189" s="168">
        <f t="shared" ca="1" si="548"/>
        <v>0</v>
      </c>
      <c r="FE189" s="168">
        <f t="shared" ca="1" si="548"/>
        <v>0</v>
      </c>
      <c r="FF189" s="168">
        <f t="shared" ca="1" si="548"/>
        <v>0</v>
      </c>
      <c r="FG189" s="168">
        <f t="shared" ca="1" si="548"/>
        <v>0</v>
      </c>
      <c r="FH189" s="168">
        <f t="shared" ca="1" si="548"/>
        <v>0</v>
      </c>
      <c r="FI189" s="10">
        <v>0.75</v>
      </c>
      <c r="FJ189" s="166" t="b">
        <f t="shared" si="539"/>
        <v>1</v>
      </c>
      <c r="FK189" s="192">
        <f t="shared" si="540"/>
        <v>1597.5</v>
      </c>
      <c r="FL189" s="166" t="b">
        <f t="shared" si="518"/>
        <v>1</v>
      </c>
      <c r="FM189" s="192">
        <f t="shared" si="551"/>
        <v>24</v>
      </c>
      <c r="FN189" s="192">
        <f t="shared" si="551"/>
        <v>40</v>
      </c>
      <c r="FO189" s="166" t="b">
        <f t="shared" ca="1" si="486"/>
        <v>0</v>
      </c>
      <c r="FP189" s="166" t="b">
        <f t="shared" ca="1" si="486"/>
        <v>0</v>
      </c>
      <c r="FQ189" s="166" t="b">
        <f t="shared" ca="1" si="486"/>
        <v>1</v>
      </c>
      <c r="FR189" s="168">
        <f t="shared" ca="1" si="548"/>
        <v>0</v>
      </c>
      <c r="FS189" s="166">
        <f t="shared" ca="1" si="487"/>
        <v>1</v>
      </c>
      <c r="FT189" s="166">
        <f t="shared" ca="1" si="487"/>
        <v>1</v>
      </c>
      <c r="FU189" s="168" t="str">
        <f t="shared" ca="1" si="548"/>
        <v>-</v>
      </c>
      <c r="FV189" s="168" t="str">
        <f t="shared" ca="1" si="548"/>
        <v>-</v>
      </c>
      <c r="FW189" s="168" t="str">
        <f t="shared" ca="1" si="548"/>
        <v>-</v>
      </c>
      <c r="FX189" s="168" t="str">
        <f t="shared" ca="1" si="548"/>
        <v>-</v>
      </c>
      <c r="FY189" s="168" t="str">
        <f t="shared" ca="1" si="548"/>
        <v>-</v>
      </c>
      <c r="FZ189" s="168" t="str">
        <f t="shared" ca="1" si="548"/>
        <v>-</v>
      </c>
      <c r="GA189" s="168" t="str">
        <f t="shared" ca="1" si="548"/>
        <v>-</v>
      </c>
      <c r="GB189" s="168" t="str">
        <f t="shared" ca="1" si="548"/>
        <v>-</v>
      </c>
      <c r="GC189" s="168" t="str">
        <f t="shared" ca="1" si="548"/>
        <v>-</v>
      </c>
      <c r="GD189" s="168" t="b">
        <f t="shared" ca="1" si="548"/>
        <v>1</v>
      </c>
      <c r="GE189" s="168" t="str">
        <f t="shared" ca="1" si="548"/>
        <v>-</v>
      </c>
      <c r="GF189" s="168" t="str">
        <f t="shared" ca="1" si="548"/>
        <v>-</v>
      </c>
      <c r="GG189" s="168" t="str">
        <f t="shared" ca="1" si="548"/>
        <v>-</v>
      </c>
      <c r="GH189" s="168" t="str">
        <f t="shared" ca="1" si="488"/>
        <v>-</v>
      </c>
      <c r="GI189" s="168" t="str">
        <f t="shared" ca="1" si="488"/>
        <v>-</v>
      </c>
      <c r="GJ189" s="168" t="str">
        <f t="shared" ca="1" si="488"/>
        <v>-</v>
      </c>
      <c r="GK189" s="168" t="str">
        <f t="shared" ca="1" si="488"/>
        <v>-</v>
      </c>
      <c r="GL189" s="168" t="str">
        <f t="shared" ca="1" si="488"/>
        <v>-</v>
      </c>
      <c r="GM189" s="168" t="str">
        <f t="shared" ca="1" si="488"/>
        <v>-</v>
      </c>
      <c r="GN189" s="168" t="str">
        <f t="shared" ca="1" si="488"/>
        <v>-</v>
      </c>
      <c r="GO189" s="168" t="str">
        <f t="shared" ref="GO189:GW189" ca="1" si="555">OFFSET(GO$5,$B189,0)</f>
        <v>-</v>
      </c>
      <c r="GP189" s="168" t="str">
        <f t="shared" ca="1" si="555"/>
        <v>-</v>
      </c>
      <c r="GQ189" s="168" t="str">
        <f t="shared" ca="1" si="555"/>
        <v>-</v>
      </c>
      <c r="GR189" s="168" t="str">
        <f t="shared" ca="1" si="555"/>
        <v>-</v>
      </c>
      <c r="GS189" s="168">
        <f t="shared" ca="1" si="555"/>
        <v>500</v>
      </c>
      <c r="GT189" s="168">
        <f t="shared" ca="1" si="555"/>
        <v>500</v>
      </c>
      <c r="GU189" s="168" t="str">
        <f t="shared" ca="1" si="555"/>
        <v>-</v>
      </c>
      <c r="GV189" s="168" t="str">
        <f t="shared" ca="1" si="555"/>
        <v>-</v>
      </c>
      <c r="GW189" s="168" t="str">
        <f t="shared" ca="1" si="555"/>
        <v>-</v>
      </c>
      <c r="GX189" s="168" t="str">
        <f t="shared" ca="1" si="537"/>
        <v>-</v>
      </c>
      <c r="GY189" s="168" t="str">
        <f t="shared" ca="1" si="537"/>
        <v>-</v>
      </c>
      <c r="GZ189" s="168" t="str">
        <f t="shared" ca="1" si="546"/>
        <v>-</v>
      </c>
      <c r="HA189" s="168" t="str">
        <f t="shared" ca="1" si="546"/>
        <v>-</v>
      </c>
      <c r="HB189" s="168" t="str">
        <f t="shared" ca="1" si="546"/>
        <v>-</v>
      </c>
      <c r="HC189" s="168" t="str">
        <f t="shared" ca="1" si="546"/>
        <v>-</v>
      </c>
      <c r="HD189" s="168" t="str">
        <f t="shared" ca="1" si="546"/>
        <v>-</v>
      </c>
      <c r="HE189" s="168" t="str">
        <f t="shared" ca="1" si="546"/>
        <v>-</v>
      </c>
      <c r="HF189" s="168" t="str">
        <f t="shared" ca="1" si="546"/>
        <v>-</v>
      </c>
      <c r="HG189" s="168" t="str">
        <f t="shared" ca="1" si="546"/>
        <v>-</v>
      </c>
      <c r="HH189" s="168" t="str">
        <f t="shared" ca="1" si="546"/>
        <v>-</v>
      </c>
      <c r="HI189" s="168" t="str">
        <f t="shared" ca="1" si="546"/>
        <v>-</v>
      </c>
      <c r="HJ189" s="168" t="str">
        <f t="shared" ca="1" si="546"/>
        <v>-</v>
      </c>
      <c r="HK189" s="168" t="str">
        <f t="shared" ca="1" si="546"/>
        <v>-</v>
      </c>
      <c r="HL189" s="168" t="str">
        <f t="shared" ca="1" si="546"/>
        <v>-</v>
      </c>
      <c r="HM189" s="168" t="str">
        <f t="shared" ca="1" si="546"/>
        <v>-</v>
      </c>
      <c r="HN189" s="168" t="str">
        <f t="shared" ca="1" si="546"/>
        <v>-</v>
      </c>
      <c r="HO189" s="168" t="str">
        <f t="shared" ca="1" si="546"/>
        <v>-</v>
      </c>
      <c r="HP189" s="168" t="str">
        <f t="shared" ca="1" si="546"/>
        <v>-</v>
      </c>
      <c r="HQ189" s="168" t="str">
        <f t="shared" ca="1" si="546"/>
        <v>-</v>
      </c>
      <c r="HR189" s="168" t="str">
        <f t="shared" ca="1" si="546"/>
        <v>-</v>
      </c>
      <c r="HS189" s="168" t="str">
        <f t="shared" ca="1" si="546"/>
        <v>-</v>
      </c>
      <c r="HT189" s="168" t="str">
        <f t="shared" ca="1" si="546"/>
        <v>-</v>
      </c>
      <c r="HU189" s="168" t="str">
        <f t="shared" ca="1" si="546"/>
        <v>-</v>
      </c>
      <c r="HV189" s="168" t="str">
        <f t="shared" ca="1" si="546"/>
        <v>-</v>
      </c>
      <c r="HW189" s="168" t="str">
        <f t="shared" ca="1" si="546"/>
        <v>-</v>
      </c>
      <c r="HX189" s="168" t="str">
        <f t="shared" ca="1" si="546"/>
        <v>-</v>
      </c>
      <c r="HY189" s="168" t="str">
        <f t="shared" ca="1" si="546"/>
        <v>-</v>
      </c>
      <c r="HZ189" s="168" t="str">
        <f t="shared" ca="1" si="546"/>
        <v>-</v>
      </c>
      <c r="IA189" s="168" t="str">
        <f t="shared" ca="1" si="546"/>
        <v>-</v>
      </c>
      <c r="IB189" s="168" t="str">
        <f t="shared" ca="1" si="546"/>
        <v>-</v>
      </c>
      <c r="IC189" s="168" t="str">
        <f t="shared" ca="1" si="546"/>
        <v>-</v>
      </c>
      <c r="ID189" s="168" t="str">
        <f t="shared" ca="1" si="546"/>
        <v>-</v>
      </c>
      <c r="IE189" s="168" t="str">
        <f t="shared" ca="1" si="546"/>
        <v>-</v>
      </c>
      <c r="IF189" s="168" t="str">
        <f t="shared" ca="1" si="546"/>
        <v>-</v>
      </c>
      <c r="IG189" s="168" t="str">
        <f t="shared" ca="1" si="546"/>
        <v>-</v>
      </c>
      <c r="IH189" s="168" t="str">
        <f t="shared" ca="1" si="546"/>
        <v>-</v>
      </c>
      <c r="II189" s="168" t="str">
        <f t="shared" ca="1" si="546"/>
        <v>-</v>
      </c>
      <c r="IJ189" s="168" t="str">
        <f t="shared" ca="1" si="546"/>
        <v>-</v>
      </c>
      <c r="IK189" s="168" t="str">
        <f t="shared" ref="GZ189:IO194" ca="1" si="556">OFFSET(IK$5,$B189,0)</f>
        <v>-</v>
      </c>
      <c r="IL189" s="168" t="str">
        <f t="shared" ca="1" si="556"/>
        <v>-</v>
      </c>
      <c r="IM189" s="168" t="str">
        <f t="shared" ca="1" si="556"/>
        <v>-</v>
      </c>
      <c r="IN189" s="168" t="str">
        <f t="shared" ca="1" si="556"/>
        <v>-</v>
      </c>
      <c r="IO189" s="168" t="str">
        <f t="shared" ca="1" si="556"/>
        <v>-</v>
      </c>
      <c r="IP189" s="168" t="str">
        <f t="shared" ca="1" si="537"/>
        <v>-</v>
      </c>
      <c r="IQ189" s="168" t="str">
        <f t="shared" ca="1" si="537"/>
        <v>-</v>
      </c>
      <c r="IR189" s="168" t="str">
        <f t="shared" ca="1" si="537"/>
        <v>-</v>
      </c>
      <c r="IS189" s="168" t="str">
        <f t="shared" ca="1" si="537"/>
        <v>-</v>
      </c>
      <c r="IT189" s="168" t="str">
        <f t="shared" ca="1" si="537"/>
        <v>-</v>
      </c>
      <c r="IU189" s="168" t="str">
        <f t="shared" ca="1" si="537"/>
        <v>-</v>
      </c>
      <c r="IV189" s="168" t="str">
        <f t="shared" ca="1" si="537"/>
        <v>-</v>
      </c>
      <c r="IW189" s="168" t="str">
        <f t="shared" ca="1" si="537"/>
        <v>-</v>
      </c>
      <c r="IX189" s="168" t="str">
        <f t="shared" ca="1" si="537"/>
        <v>-</v>
      </c>
      <c r="IY189" s="168" t="str">
        <f t="shared" ca="1" si="537"/>
        <v>-</v>
      </c>
      <c r="IZ189" s="10"/>
      <c r="JA189" s="166">
        <f t="shared" ca="1" si="492"/>
        <v>4.4999999999999998E-2</v>
      </c>
      <c r="JB189" s="166">
        <f t="shared" ca="1" si="493"/>
        <v>4.4999999999999998E-2</v>
      </c>
      <c r="JC189" s="168">
        <f t="shared" ref="JC189:KH194" ca="1" si="557">OFFSET(JC$5,$B189,0)</f>
        <v>1</v>
      </c>
      <c r="JD189" s="168">
        <f t="shared" ca="1" si="557"/>
        <v>0</v>
      </c>
      <c r="JE189" s="168">
        <f t="shared" ca="1" si="557"/>
        <v>1</v>
      </c>
      <c r="JF189" s="168">
        <f t="shared" ca="1" si="557"/>
        <v>1</v>
      </c>
      <c r="JG189" s="168">
        <f t="shared" ca="1" si="557"/>
        <v>0</v>
      </c>
      <c r="JH189" s="168">
        <f t="shared" ca="1" si="557"/>
        <v>70</v>
      </c>
      <c r="JI189" s="168">
        <f t="shared" ca="1" si="557"/>
        <v>50</v>
      </c>
      <c r="JJ189" s="168">
        <f t="shared" ca="1" si="557"/>
        <v>70</v>
      </c>
      <c r="JK189" s="168">
        <f t="shared" ca="1" si="557"/>
        <v>50</v>
      </c>
      <c r="JL189" s="166">
        <f t="shared" ca="1" si="495"/>
        <v>1</v>
      </c>
      <c r="JM189" s="166">
        <f t="shared" ca="1" si="496"/>
        <v>1</v>
      </c>
      <c r="JN189" s="166">
        <f t="shared" ca="1" si="497"/>
        <v>1</v>
      </c>
      <c r="JO189" s="166">
        <f t="shared" ca="1" si="498"/>
        <v>1</v>
      </c>
      <c r="JP189" s="166">
        <f t="shared" ca="1" si="498"/>
        <v>1</v>
      </c>
      <c r="JQ189" s="168">
        <f t="shared" ca="1" si="557"/>
        <v>1</v>
      </c>
      <c r="JR189" s="10"/>
      <c r="JS189" s="168">
        <f t="shared" ca="1" si="557"/>
        <v>1</v>
      </c>
      <c r="JT189" s="166">
        <f t="shared" ca="1" si="499"/>
        <v>1</v>
      </c>
      <c r="JU189" s="168">
        <f t="shared" ca="1" si="557"/>
        <v>1</v>
      </c>
      <c r="JV189" s="168">
        <f t="shared" ca="1" si="557"/>
        <v>1</v>
      </c>
      <c r="JW189" s="168">
        <f t="shared" ca="1" si="557"/>
        <v>1</v>
      </c>
      <c r="JX189" s="168">
        <f t="shared" ca="1" si="557"/>
        <v>1</v>
      </c>
      <c r="JY189" s="168">
        <f t="shared" ca="1" si="557"/>
        <v>1</v>
      </c>
      <c r="JZ189" s="168">
        <f t="shared" ca="1" si="557"/>
        <v>1</v>
      </c>
      <c r="KA189" s="166">
        <f t="shared" ca="1" si="500"/>
        <v>1</v>
      </c>
      <c r="KB189" s="166">
        <f t="shared" ca="1" si="501"/>
        <v>1</v>
      </c>
      <c r="KC189" s="166">
        <f t="shared" ca="1" si="502"/>
        <v>1</v>
      </c>
      <c r="KD189" s="166" t="str">
        <f t="shared" ca="1" si="503"/>
        <v>-</v>
      </c>
      <c r="KE189" s="166" t="str">
        <f t="shared" ca="1" si="504"/>
        <v>-</v>
      </c>
      <c r="KF189" s="166" t="str">
        <f t="shared" ca="1" si="505"/>
        <v>-</v>
      </c>
      <c r="KG189" s="166" t="b">
        <f t="shared" ca="1" si="506"/>
        <v>0</v>
      </c>
      <c r="KH189" s="168">
        <f t="shared" ca="1" si="557"/>
        <v>0</v>
      </c>
      <c r="KI189" s="27">
        <v>0</v>
      </c>
    </row>
    <row r="190" spans="1:295" s="148" customFormat="1" outlineLevel="1">
      <c r="A190" s="126">
        <f t="shared" si="13"/>
        <v>185</v>
      </c>
      <c r="B190" s="126">
        <f t="shared" si="552"/>
        <v>13</v>
      </c>
      <c r="C190" s="148">
        <v>1000</v>
      </c>
      <c r="D190" s="148" t="s">
        <v>884</v>
      </c>
      <c r="E190" s="148" t="b">
        <v>0</v>
      </c>
      <c r="F190" s="148" t="b">
        <v>0</v>
      </c>
      <c r="G190" s="148" t="b">
        <f t="shared" si="507"/>
        <v>0</v>
      </c>
      <c r="H190" s="144">
        <f t="shared" ca="1" si="542"/>
        <v>3</v>
      </c>
      <c r="I190" s="144">
        <f t="shared" ca="1" si="542"/>
        <v>1</v>
      </c>
      <c r="J190" s="144">
        <f t="shared" ca="1" si="542"/>
        <v>1</v>
      </c>
      <c r="K190" s="144">
        <f t="shared" ca="1" si="542"/>
        <v>1</v>
      </c>
      <c r="L190" s="144">
        <f t="shared" ca="1" si="542"/>
        <v>1</v>
      </c>
      <c r="M190" s="144">
        <f t="shared" ca="1" si="542"/>
        <v>1</v>
      </c>
      <c r="N190" s="144">
        <f t="shared" ca="1" si="542"/>
        <v>1</v>
      </c>
      <c r="O190" s="144">
        <f t="shared" ca="1" si="542"/>
        <v>1</v>
      </c>
      <c r="P190" s="144">
        <f t="shared" ca="1" si="542"/>
        <v>1</v>
      </c>
      <c r="Q190" s="144">
        <f t="shared" ca="1" si="542"/>
        <v>1</v>
      </c>
      <c r="R190" s="144">
        <f t="shared" ca="1" si="542"/>
        <v>2</v>
      </c>
      <c r="S190" s="144">
        <f t="shared" ca="1" si="542"/>
        <v>1</v>
      </c>
      <c r="T190" s="144">
        <f t="shared" ca="1" si="542"/>
        <v>1</v>
      </c>
      <c r="U190" s="144">
        <f t="shared" ca="1" si="542"/>
        <v>1</v>
      </c>
      <c r="V190" s="144">
        <f t="shared" ca="1" si="542"/>
        <v>1</v>
      </c>
      <c r="W190" s="144">
        <f t="shared" ca="1" si="542"/>
        <v>1</v>
      </c>
      <c r="X190" s="144">
        <f t="shared" ca="1" si="542"/>
        <v>1</v>
      </c>
      <c r="Y190" s="144">
        <f t="shared" ca="1" si="542"/>
        <v>1</v>
      </c>
      <c r="AA190" s="162" t="str" cm="1">
        <f t="array" aca="1" ref="AA190" ca="1">TEXT(LEFT(OFFSET(AA190,-1,0),5)+1,"00000")&amp;MID(OFFSET(AA190,-1,0),6,FIND(" ",OFFSET(AA190,-1,0),7)-5)
&amp;FM190
&amp;INDEX(DataMaster!$B$10:$B$12,$I190)         &amp;IF($J190=1,""," Risk"&amp;INDEX(i.risk_aversion,$J190,1))    &amp;IF($K190=1,""," REV"&amp; INDEX(DataMaster!$B$54:$B$58,$K190))              &amp; IF($L190=1,""," Minroe"&amp;INDEX(minroe,$L190))              &amp;  IF($M190=1,""," Overdraw"&amp;INDEX(overdraw,$M190))
&amp; IF($N190=1,""," Mach"&amp;INDEX(i.mach_option,$N190))
&amp; IF($O190=1,""," Interest"&amp;INDEX(i.interest_rate,$O190))            &amp; IF($P190=1,""," Opp cost"&amp;INDEX(i.opp_cost_capital,$P190))           &amp; IF($Q190=1,""," Casual_ub"&amp;INDEX(i.casual_ub,$Q190))           &amp; IF($R190=1,""," Cropgraze"&amp;INDEX(i.cropgraze_inc,$R190))
&amp; IF($S190=1,""," Yield"&amp;INDEX(i.all_rot_yield,$S190))          &amp; IF($T190=1,""," Pasture"&amp;INDEX(i.pasture_prod,$T190))          &amp; IF($U190=1,""," Scan"&amp;INDEX(i.scan,$U190))
&amp; IF($JL190=1,""," WP"&amp;TEXT($JL190*100,"000p"))                &amp; IF($JM190=1,""," MP"&amp;TEXT($JM190*100,"000p"))                      &amp; IF($JN190=1,""," GP"&amp;TEXT($JN190*100,"000p"))          &amp; IF($JO190=1,""," Can"&amp;TEXT($JO190*100,"000p"))
&amp; " (F"&amp;3+IFERROR(1*$CH190,0)+IFERROR(1*$CI190,0)&amp;3-IFERROR(1*NOT($CK190),0)&amp;"N"&amp;$CP190&amp;$CQ190&amp;")"</f>
        <v>00004 SR_low_crop30SE 20SE CropgrazeFALSE (F33N11)</v>
      </c>
      <c r="AB190" s="10" t="str">
        <f ca="1">IF(COUNTIF(AA$5:AA190,AA190)=1,"-","Dup")</f>
        <v>-</v>
      </c>
      <c r="AC190" s="10"/>
      <c r="AD190" s="168" t="str">
        <f t="shared" ca="1" si="472"/>
        <v>-</v>
      </c>
      <c r="AE190" s="167" t="b">
        <v>1</v>
      </c>
      <c r="AF190" s="167" t="b">
        <v>1</v>
      </c>
      <c r="AG190" s="168" t="str">
        <f t="shared" ca="1" si="472"/>
        <v>-</v>
      </c>
      <c r="AH190" s="168" t="str">
        <f t="shared" ca="1" si="472"/>
        <v>-</v>
      </c>
      <c r="AI190" s="168" t="b">
        <f t="shared" ca="1" si="472"/>
        <v>1</v>
      </c>
      <c r="AJ190" s="10"/>
      <c r="AK190" s="166" t="b">
        <f t="shared" ca="1" si="473"/>
        <v>1</v>
      </c>
      <c r="AL190" s="166" t="str">
        <f t="shared" ca="1" si="473"/>
        <v>-</v>
      </c>
      <c r="AM190" s="166" t="str">
        <f t="shared" ca="1" si="473"/>
        <v>-</v>
      </c>
      <c r="AN190" s="166" t="str">
        <f t="shared" ca="1" si="473"/>
        <v>-</v>
      </c>
      <c r="AO190" s="166" t="b">
        <f t="shared" ca="1" si="473"/>
        <v>0</v>
      </c>
      <c r="AP190" s="166" t="b">
        <f t="shared" ca="1" si="473"/>
        <v>0</v>
      </c>
      <c r="AQ190" s="166">
        <f t="shared" ca="1" si="474"/>
        <v>0</v>
      </c>
      <c r="AR190" s="166" t="b">
        <f t="shared" ca="1" si="475"/>
        <v>0</v>
      </c>
      <c r="AS190" s="166" t="b">
        <f t="shared" ca="1" si="475"/>
        <v>0</v>
      </c>
      <c r="AT190" s="166" t="str">
        <f t="shared" ca="1" si="475"/>
        <v>-</v>
      </c>
      <c r="AU190" s="166" t="str">
        <f t="shared" ca="1" si="475"/>
        <v>-</v>
      </c>
      <c r="AV190" s="166" t="str">
        <f t="shared" ca="1" si="475"/>
        <v>-</v>
      </c>
      <c r="AW190" s="10"/>
      <c r="AX190" s="166" t="b">
        <f t="shared" ca="1" si="476"/>
        <v>1</v>
      </c>
      <c r="AY190" s="168" t="b">
        <f t="shared" ca="1" si="477"/>
        <v>1</v>
      </c>
      <c r="AZ190" s="168" t="b">
        <f t="shared" ca="1" si="477"/>
        <v>1</v>
      </c>
      <c r="BA190" s="167">
        <f t="shared" ca="1" si="478"/>
        <v>3108</v>
      </c>
      <c r="BB190" s="168" t="str">
        <f t="shared" ca="1" si="550"/>
        <v>-</v>
      </c>
      <c r="BC190" s="168" t="str">
        <f t="shared" ca="1" si="550"/>
        <v>-</v>
      </c>
      <c r="BD190" s="168" t="str">
        <f t="shared" ca="1" si="550"/>
        <v>-</v>
      </c>
      <c r="BE190" s="168" t="str">
        <f t="shared" ca="1" si="550"/>
        <v>-</v>
      </c>
      <c r="BF190" s="168" t="str">
        <f t="shared" ca="1" si="550"/>
        <v>-</v>
      </c>
      <c r="BG190" s="168">
        <f t="shared" ca="1" si="550"/>
        <v>1</v>
      </c>
      <c r="BH190" s="168">
        <f t="shared" ca="1" si="550"/>
        <v>1</v>
      </c>
      <c r="BI190" s="168" t="str">
        <f t="shared" ca="1" si="550"/>
        <v>-</v>
      </c>
      <c r="BJ190" s="168" t="str">
        <f t="shared" ca="1" si="550"/>
        <v>-</v>
      </c>
      <c r="BK190" s="10"/>
      <c r="BL190" s="168" t="str">
        <f t="shared" ca="1" si="550"/>
        <v>-</v>
      </c>
      <c r="BM190" s="168" t="str">
        <f t="shared" ca="1" si="550"/>
        <v>-</v>
      </c>
      <c r="BN190" s="168" t="str">
        <f t="shared" ca="1" si="550"/>
        <v>-</v>
      </c>
      <c r="BO190" s="168" t="str">
        <f t="shared" ca="1" si="550"/>
        <v>-</v>
      </c>
      <c r="BP190" s="168" t="str">
        <f t="shared" ca="1" si="550"/>
        <v>-</v>
      </c>
      <c r="BQ190" s="168" t="str">
        <f t="shared" ca="1" si="550"/>
        <v>-</v>
      </c>
      <c r="BR190" s="168" t="str">
        <f t="shared" ca="1" si="550"/>
        <v>-</v>
      </c>
      <c r="BS190" s="168" t="str">
        <f t="shared" ca="1" si="550"/>
        <v>-</v>
      </c>
      <c r="BT190" s="168" t="str">
        <f t="shared" ca="1" si="550"/>
        <v>-</v>
      </c>
      <c r="BU190" s="168" t="str">
        <f t="shared" ca="1" si="550"/>
        <v>-</v>
      </c>
      <c r="BV190" s="168" t="str">
        <f t="shared" ca="1" si="550"/>
        <v>-</v>
      </c>
      <c r="BW190" s="166" t="str" cm="1">
        <f t="array" aca="1" ref="BW190" ca="1">INDEX(i.rev,$K190,BW$15)</f>
        <v>-</v>
      </c>
      <c r="BX190" s="166" t="str" cm="1">
        <f t="array" aca="1" ref="BX190" ca="1">INDEX(i.rev,$K190,BX$15)</f>
        <v>-</v>
      </c>
      <c r="BY190" s="166" t="str" cm="1">
        <f t="array" aca="1" ref="BY190" ca="1">INDEX(i.rev,$K190,BY$15)</f>
        <v>-</v>
      </c>
      <c r="BZ190" s="166" t="str" cm="1">
        <f t="array" aca="1" ref="BZ190" ca="1">INDEX(i.rev,$K190,BZ$15)</f>
        <v>-</v>
      </c>
      <c r="CA190" s="166" t="str" cm="1">
        <f t="array" aca="1" ref="CA190" ca="1">INDEX(i.rev,$K190,CA$15)</f>
        <v>-</v>
      </c>
      <c r="CB190" s="166" t="str" cm="1">
        <f t="array" aca="1" ref="CB190" ca="1">INDEX(i.rev,$K190,CB$15)</f>
        <v>-</v>
      </c>
      <c r="CC190" s="166" t="str" cm="1">
        <f t="array" aca="1" ref="CC190" ca="1">INDEX(i.rev,$K190,CC$15)</f>
        <v>-</v>
      </c>
      <c r="CD190" s="166" t="str" cm="1">
        <f t="array" aca="1" ref="CD190" ca="1">INDEX(i.rev,$K190,CD$15)</f>
        <v>-</v>
      </c>
      <c r="CE190" s="166" t="str" cm="1">
        <f t="array" aca="1" ref="CE190" ca="1">INDEX(i.rev,$K190,CE$15)</f>
        <v>-</v>
      </c>
      <c r="CF190" s="166" t="str" cm="1">
        <f t="array" aca="1" ref="CF190" ca="1">INDEX(i.rev,$K190,CF$15)</f>
        <v>-</v>
      </c>
      <c r="CG190" s="10"/>
      <c r="CH190" s="168" t="str">
        <f t="shared" ref="CH190:CW194" ca="1" si="558">OFFSET(CH$5,$B190,0)</f>
        <v>-</v>
      </c>
      <c r="CI190" s="168" t="str">
        <f t="shared" ca="1" si="558"/>
        <v>-</v>
      </c>
      <c r="CJ190" s="168" t="str">
        <f t="shared" ca="1" si="558"/>
        <v>-</v>
      </c>
      <c r="CK190" s="168" t="str">
        <f t="shared" ca="1" si="558"/>
        <v>-</v>
      </c>
      <c r="CL190" s="168" t="str">
        <f t="shared" ca="1" si="558"/>
        <v>-</v>
      </c>
      <c r="CM190" s="168" t="str">
        <f t="shared" ca="1" si="558"/>
        <v>-</v>
      </c>
      <c r="CN190" s="168" t="str">
        <f t="shared" ca="1" si="558"/>
        <v>-</v>
      </c>
      <c r="CO190" s="168" t="str">
        <f t="shared" ca="1" si="558"/>
        <v>-</v>
      </c>
      <c r="CP190" s="168">
        <f t="shared" ca="1" si="558"/>
        <v>1</v>
      </c>
      <c r="CQ190" s="168">
        <f t="shared" ca="1" si="558"/>
        <v>1</v>
      </c>
      <c r="CR190" s="168">
        <f t="shared" ca="1" si="558"/>
        <v>0</v>
      </c>
      <c r="CS190" s="168" t="str">
        <f t="shared" ca="1" si="558"/>
        <v>-</v>
      </c>
      <c r="CT190" s="168" t="str">
        <f t="shared" ca="1" si="558"/>
        <v>-</v>
      </c>
      <c r="CU190" s="168" t="str">
        <f t="shared" ca="1" si="558"/>
        <v>-</v>
      </c>
      <c r="CV190" s="168" t="str">
        <f t="shared" ca="1" si="558"/>
        <v>-</v>
      </c>
      <c r="CW190" s="168" t="str">
        <f t="shared" ca="1" si="558"/>
        <v>-</v>
      </c>
      <c r="CX190" s="168" t="str">
        <f t="shared" ca="1" si="530"/>
        <v>-</v>
      </c>
      <c r="CY190" s="168" t="str">
        <f t="shared" ca="1" si="530"/>
        <v>-</v>
      </c>
      <c r="CZ190" s="168">
        <f t="shared" ca="1" si="530"/>
        <v>0</v>
      </c>
      <c r="DA190" s="168" t="str">
        <f t="shared" ca="1" si="530"/>
        <v>-</v>
      </c>
      <c r="DB190" s="168" t="str">
        <f t="shared" ca="1" si="530"/>
        <v>-</v>
      </c>
      <c r="DC190" s="168" t="str">
        <f t="shared" ca="1" si="530"/>
        <v>-</v>
      </c>
      <c r="DD190" s="168" t="str">
        <f t="shared" ref="DD190:DM190" ca="1" si="559">OFFSET(DD$5,$B190,0)</f>
        <v>-</v>
      </c>
      <c r="DE190" s="168" t="str">
        <f t="shared" ca="1" si="559"/>
        <v>-</v>
      </c>
      <c r="DF190" s="168">
        <f t="shared" ca="1" si="559"/>
        <v>0</v>
      </c>
      <c r="DG190" s="168">
        <f t="shared" ca="1" si="559"/>
        <v>0</v>
      </c>
      <c r="DH190" s="168">
        <f t="shared" ca="1" si="559"/>
        <v>0</v>
      </c>
      <c r="DI190" s="168">
        <f t="shared" ca="1" si="559"/>
        <v>0</v>
      </c>
      <c r="DJ190" s="168">
        <f t="shared" ca="1" si="559"/>
        <v>0</v>
      </c>
      <c r="DK190" s="168">
        <f t="shared" ca="1" si="559"/>
        <v>0</v>
      </c>
      <c r="DL190" s="168">
        <f t="shared" ca="1" si="559"/>
        <v>0</v>
      </c>
      <c r="DM190" s="168" t="str">
        <f t="shared" ca="1" si="559"/>
        <v>-</v>
      </c>
      <c r="DN190" s="168" t="str">
        <f t="shared" ca="1" si="526"/>
        <v>-</v>
      </c>
      <c r="DO190" s="168" t="str">
        <f t="shared" ca="1" si="526"/>
        <v>-</v>
      </c>
      <c r="DP190" s="168" t="str">
        <f t="shared" ca="1" si="526"/>
        <v>-</v>
      </c>
      <c r="DQ190" s="168" t="str">
        <f t="shared" ca="1" si="526"/>
        <v>-</v>
      </c>
      <c r="DR190" s="168" t="str">
        <f t="shared" ca="1" si="526"/>
        <v>-</v>
      </c>
      <c r="DS190" s="168" t="str">
        <f t="shared" ca="1" si="526"/>
        <v>-</v>
      </c>
      <c r="DT190" s="168" t="str">
        <f t="shared" ca="1" si="526"/>
        <v>-</v>
      </c>
      <c r="DU190" s="168" t="str">
        <f t="shared" ca="1" si="526"/>
        <v>-</v>
      </c>
      <c r="DV190" s="168" t="str">
        <f t="shared" ca="1" si="526"/>
        <v>-</v>
      </c>
      <c r="DW190" s="168" t="str">
        <f t="shared" ca="1" si="527"/>
        <v>-</v>
      </c>
      <c r="DX190" s="10"/>
      <c r="DY190" s="168">
        <f t="shared" ca="1" si="527"/>
        <v>1</v>
      </c>
      <c r="DZ190" s="168" t="str">
        <f t="shared" ca="1" si="527"/>
        <v>-</v>
      </c>
      <c r="EA190" s="168" t="str">
        <f t="shared" ca="1" si="527"/>
        <v>-</v>
      </c>
      <c r="EB190" s="168" t="str">
        <f t="shared" ca="1" si="527"/>
        <v>-</v>
      </c>
      <c r="EC190" s="168" t="str">
        <f t="shared" ca="1" si="481"/>
        <v>-</v>
      </c>
      <c r="ED190" s="168" t="b">
        <f t="shared" ca="1" si="481"/>
        <v>0</v>
      </c>
      <c r="EE190" s="168" t="str">
        <f t="shared" ca="1" si="481"/>
        <v>-</v>
      </c>
      <c r="EF190" s="168">
        <f t="shared" ca="1" si="481"/>
        <v>0</v>
      </c>
      <c r="EG190" s="168" t="str">
        <f t="shared" ca="1" si="481"/>
        <v>-</v>
      </c>
      <c r="EH190" s="166" cm="1">
        <f t="array" aca="1" ref="EH190" ca="1">INDEX(i.rev,$K190,EH$15)</f>
        <v>1</v>
      </c>
      <c r="EI190" s="168">
        <f t="shared" ca="1" si="535"/>
        <v>0</v>
      </c>
      <c r="EJ190" s="168">
        <f t="shared" ca="1" si="535"/>
        <v>1</v>
      </c>
      <c r="EK190" s="168">
        <f t="shared" ca="1" si="535"/>
        <v>0</v>
      </c>
      <c r="EL190" s="168">
        <f t="shared" ca="1" si="535"/>
        <v>1</v>
      </c>
      <c r="EM190" s="168">
        <f t="shared" ca="1" si="535"/>
        <v>1</v>
      </c>
      <c r="EN190" s="168">
        <f t="shared" ca="1" si="535"/>
        <v>1</v>
      </c>
      <c r="EO190" s="168">
        <f t="shared" ca="1" si="535"/>
        <v>0</v>
      </c>
      <c r="EP190" s="168">
        <f t="shared" ca="1" si="535"/>
        <v>0</v>
      </c>
      <c r="EQ190" s="168">
        <f t="shared" ca="1" si="535"/>
        <v>0</v>
      </c>
      <c r="ER190" s="168">
        <f t="shared" ca="1" si="535"/>
        <v>0</v>
      </c>
      <c r="ES190" s="168">
        <f t="shared" ca="1" si="535"/>
        <v>0</v>
      </c>
      <c r="ET190" s="168">
        <f t="shared" ca="1" si="535"/>
        <v>0</v>
      </c>
      <c r="EU190" s="168">
        <f t="shared" ca="1" si="535"/>
        <v>0</v>
      </c>
      <c r="EV190" s="168">
        <f t="shared" ca="1" si="535"/>
        <v>0</v>
      </c>
      <c r="EW190" s="168">
        <f t="shared" ca="1" si="535"/>
        <v>0</v>
      </c>
      <c r="EX190" s="168">
        <f t="shared" ref="EX190" ca="1" si="560">OFFSET(EX$5,$B190,0)</f>
        <v>0</v>
      </c>
      <c r="EY190" s="166" cm="1">
        <f t="array" aca="1" ref="EY190" ca="1">INDEX(i.rev,$K190,EY$15)</f>
        <v>0</v>
      </c>
      <c r="EZ190" s="168">
        <f t="shared" ca="1" si="483"/>
        <v>0</v>
      </c>
      <c r="FA190" s="166" cm="1">
        <f t="array" aca="1" ref="FA190" ca="1">INDEX(i.rev,$K190,FA$15)</f>
        <v>1</v>
      </c>
      <c r="FB190" s="168">
        <f t="shared" ca="1" si="548"/>
        <v>0</v>
      </c>
      <c r="FC190" s="168">
        <f t="shared" ca="1" si="548"/>
        <v>0</v>
      </c>
      <c r="FD190" s="168">
        <f t="shared" ca="1" si="548"/>
        <v>0</v>
      </c>
      <c r="FE190" s="168">
        <f t="shared" ca="1" si="548"/>
        <v>0</v>
      </c>
      <c r="FF190" s="168">
        <f t="shared" ca="1" si="548"/>
        <v>0</v>
      </c>
      <c r="FG190" s="168">
        <f t="shared" ca="1" si="548"/>
        <v>0</v>
      </c>
      <c r="FH190" s="168">
        <f t="shared" ca="1" si="548"/>
        <v>0</v>
      </c>
      <c r="FI190" s="10">
        <v>0.75</v>
      </c>
      <c r="FJ190" s="166" t="b">
        <f t="shared" si="539"/>
        <v>1</v>
      </c>
      <c r="FK190" s="192">
        <f t="shared" si="540"/>
        <v>1597.5</v>
      </c>
      <c r="FL190" s="166" t="b">
        <f t="shared" si="518"/>
        <v>1</v>
      </c>
      <c r="FM190" s="192">
        <f t="shared" si="551"/>
        <v>20</v>
      </c>
      <c r="FN190" s="192">
        <f t="shared" si="551"/>
        <v>40</v>
      </c>
      <c r="FO190" s="166" t="b">
        <f t="shared" ca="1" si="486"/>
        <v>0</v>
      </c>
      <c r="FP190" s="166" t="b">
        <f t="shared" ca="1" si="486"/>
        <v>0</v>
      </c>
      <c r="FQ190" s="166" t="b">
        <f t="shared" ca="1" si="486"/>
        <v>1</v>
      </c>
      <c r="FR190" s="168">
        <f t="shared" ca="1" si="548"/>
        <v>0</v>
      </c>
      <c r="FS190" s="166">
        <f t="shared" ca="1" si="487"/>
        <v>1</v>
      </c>
      <c r="FT190" s="166">
        <f t="shared" ca="1" si="487"/>
        <v>1</v>
      </c>
      <c r="FU190" s="168" t="str">
        <f t="shared" ca="1" si="548"/>
        <v>-</v>
      </c>
      <c r="FV190" s="168" t="str">
        <f t="shared" ca="1" si="548"/>
        <v>-</v>
      </c>
      <c r="FW190" s="168" t="str">
        <f t="shared" ca="1" si="548"/>
        <v>-</v>
      </c>
      <c r="FX190" s="168" t="str">
        <f t="shared" ca="1" si="548"/>
        <v>-</v>
      </c>
      <c r="FY190" s="168" t="str">
        <f t="shared" ca="1" si="548"/>
        <v>-</v>
      </c>
      <c r="FZ190" s="168" t="str">
        <f t="shared" ca="1" si="548"/>
        <v>-</v>
      </c>
      <c r="GA190" s="168" t="str">
        <f t="shared" ca="1" si="548"/>
        <v>-</v>
      </c>
      <c r="GB190" s="168" t="str">
        <f t="shared" ca="1" si="548"/>
        <v>-</v>
      </c>
      <c r="GC190" s="168" t="str">
        <f t="shared" ca="1" si="548"/>
        <v>-</v>
      </c>
      <c r="GD190" s="168" t="b">
        <f t="shared" ca="1" si="548"/>
        <v>1</v>
      </c>
      <c r="GE190" s="168" t="str">
        <f t="shared" ca="1" si="548"/>
        <v>-</v>
      </c>
      <c r="GF190" s="168" t="str">
        <f t="shared" ca="1" si="548"/>
        <v>-</v>
      </c>
      <c r="GG190" s="168" t="str">
        <f t="shared" ca="1" si="548"/>
        <v>-</v>
      </c>
      <c r="GH190" s="168" t="str">
        <f t="shared" ref="GH190:GW194" ca="1" si="561">OFFSET(GH$5,$B190,0)</f>
        <v>-</v>
      </c>
      <c r="GI190" s="168" t="str">
        <f t="shared" ca="1" si="561"/>
        <v>-</v>
      </c>
      <c r="GJ190" s="168" t="str">
        <f t="shared" ca="1" si="561"/>
        <v>-</v>
      </c>
      <c r="GK190" s="168" t="str">
        <f t="shared" ca="1" si="561"/>
        <v>-</v>
      </c>
      <c r="GL190" s="168" t="str">
        <f t="shared" ca="1" si="561"/>
        <v>-</v>
      </c>
      <c r="GM190" s="168" t="str">
        <f t="shared" ca="1" si="561"/>
        <v>-</v>
      </c>
      <c r="GN190" s="168" t="str">
        <f t="shared" ca="1" si="561"/>
        <v>-</v>
      </c>
      <c r="GO190" s="168" t="str">
        <f t="shared" ca="1" si="561"/>
        <v>-</v>
      </c>
      <c r="GP190" s="168" t="str">
        <f t="shared" ca="1" si="561"/>
        <v>-</v>
      </c>
      <c r="GQ190" s="168" t="str">
        <f t="shared" ca="1" si="561"/>
        <v>-</v>
      </c>
      <c r="GR190" s="168" t="str">
        <f t="shared" ca="1" si="561"/>
        <v>-</v>
      </c>
      <c r="GS190" s="168">
        <f t="shared" ca="1" si="561"/>
        <v>500</v>
      </c>
      <c r="GT190" s="168">
        <f t="shared" ca="1" si="561"/>
        <v>500</v>
      </c>
      <c r="GU190" s="168" t="str">
        <f t="shared" ca="1" si="561"/>
        <v>-</v>
      </c>
      <c r="GV190" s="168" t="str">
        <f t="shared" ca="1" si="561"/>
        <v>-</v>
      </c>
      <c r="GW190" s="168" t="str">
        <f t="shared" ca="1" si="561"/>
        <v>-</v>
      </c>
      <c r="GX190" s="168" t="str">
        <f t="shared" ca="1" si="537"/>
        <v>-</v>
      </c>
      <c r="GY190" s="168" t="str">
        <f t="shared" ca="1" si="537"/>
        <v>-</v>
      </c>
      <c r="GZ190" s="168" t="str">
        <f t="shared" ca="1" si="556"/>
        <v>-</v>
      </c>
      <c r="HA190" s="168" t="str">
        <f t="shared" ca="1" si="556"/>
        <v>-</v>
      </c>
      <c r="HB190" s="168" t="str">
        <f t="shared" ca="1" si="556"/>
        <v>-</v>
      </c>
      <c r="HC190" s="168" t="str">
        <f t="shared" ca="1" si="556"/>
        <v>-</v>
      </c>
      <c r="HD190" s="168" t="str">
        <f t="shared" ca="1" si="556"/>
        <v>-</v>
      </c>
      <c r="HE190" s="168" t="str">
        <f t="shared" ca="1" si="556"/>
        <v>-</v>
      </c>
      <c r="HF190" s="168" t="str">
        <f t="shared" ca="1" si="556"/>
        <v>-</v>
      </c>
      <c r="HG190" s="168" t="str">
        <f t="shared" ca="1" si="556"/>
        <v>-</v>
      </c>
      <c r="HH190" s="168" t="str">
        <f t="shared" ca="1" si="556"/>
        <v>-</v>
      </c>
      <c r="HI190" s="168" t="str">
        <f t="shared" ca="1" si="556"/>
        <v>-</v>
      </c>
      <c r="HJ190" s="168" t="str">
        <f t="shared" ca="1" si="556"/>
        <v>-</v>
      </c>
      <c r="HK190" s="168" t="str">
        <f t="shared" ca="1" si="556"/>
        <v>-</v>
      </c>
      <c r="HL190" s="168" t="str">
        <f t="shared" ca="1" si="556"/>
        <v>-</v>
      </c>
      <c r="HM190" s="168" t="str">
        <f t="shared" ca="1" si="556"/>
        <v>-</v>
      </c>
      <c r="HN190" s="168" t="str">
        <f t="shared" ca="1" si="556"/>
        <v>-</v>
      </c>
      <c r="HO190" s="168" t="str">
        <f t="shared" ca="1" si="556"/>
        <v>-</v>
      </c>
      <c r="HP190" s="168" t="str">
        <f t="shared" ca="1" si="556"/>
        <v>-</v>
      </c>
      <c r="HQ190" s="168" t="str">
        <f t="shared" ca="1" si="556"/>
        <v>-</v>
      </c>
      <c r="HR190" s="168" t="str">
        <f t="shared" ca="1" si="556"/>
        <v>-</v>
      </c>
      <c r="HS190" s="168" t="str">
        <f t="shared" ca="1" si="556"/>
        <v>-</v>
      </c>
      <c r="HT190" s="168" t="str">
        <f t="shared" ca="1" si="556"/>
        <v>-</v>
      </c>
      <c r="HU190" s="168" t="str">
        <f t="shared" ca="1" si="556"/>
        <v>-</v>
      </c>
      <c r="HV190" s="168" t="str">
        <f t="shared" ca="1" si="556"/>
        <v>-</v>
      </c>
      <c r="HW190" s="168" t="str">
        <f t="shared" ca="1" si="556"/>
        <v>-</v>
      </c>
      <c r="HX190" s="168" t="str">
        <f t="shared" ca="1" si="556"/>
        <v>-</v>
      </c>
      <c r="HY190" s="168" t="str">
        <f t="shared" ca="1" si="556"/>
        <v>-</v>
      </c>
      <c r="HZ190" s="168" t="str">
        <f t="shared" ca="1" si="556"/>
        <v>-</v>
      </c>
      <c r="IA190" s="168" t="str">
        <f t="shared" ca="1" si="556"/>
        <v>-</v>
      </c>
      <c r="IB190" s="168" t="str">
        <f t="shared" ca="1" si="556"/>
        <v>-</v>
      </c>
      <c r="IC190" s="168" t="str">
        <f t="shared" ca="1" si="556"/>
        <v>-</v>
      </c>
      <c r="ID190" s="168" t="str">
        <f t="shared" ca="1" si="556"/>
        <v>-</v>
      </c>
      <c r="IE190" s="168" t="str">
        <f t="shared" ca="1" si="556"/>
        <v>-</v>
      </c>
      <c r="IF190" s="168" t="str">
        <f t="shared" ca="1" si="556"/>
        <v>-</v>
      </c>
      <c r="IG190" s="168" t="str">
        <f t="shared" ca="1" si="556"/>
        <v>-</v>
      </c>
      <c r="IH190" s="168" t="str">
        <f t="shared" ca="1" si="556"/>
        <v>-</v>
      </c>
      <c r="II190" s="168" t="str">
        <f t="shared" ca="1" si="556"/>
        <v>-</v>
      </c>
      <c r="IJ190" s="168" t="str">
        <f t="shared" ca="1" si="556"/>
        <v>-</v>
      </c>
      <c r="IK190" s="168" t="str">
        <f t="shared" ca="1" si="556"/>
        <v>-</v>
      </c>
      <c r="IL190" s="168" t="str">
        <f t="shared" ca="1" si="556"/>
        <v>-</v>
      </c>
      <c r="IM190" s="168" t="str">
        <f t="shared" ca="1" si="556"/>
        <v>-</v>
      </c>
      <c r="IN190" s="168" t="str">
        <f t="shared" ca="1" si="556"/>
        <v>-</v>
      </c>
      <c r="IO190" s="168" t="str">
        <f t="shared" ca="1" si="556"/>
        <v>-</v>
      </c>
      <c r="IP190" s="168" t="str">
        <f t="shared" ca="1" si="537"/>
        <v>-</v>
      </c>
      <c r="IQ190" s="168" t="str">
        <f t="shared" ca="1" si="537"/>
        <v>-</v>
      </c>
      <c r="IR190" s="168" t="str">
        <f t="shared" ca="1" si="537"/>
        <v>-</v>
      </c>
      <c r="IS190" s="168" t="str">
        <f t="shared" ca="1" si="537"/>
        <v>-</v>
      </c>
      <c r="IT190" s="168" t="str">
        <f t="shared" ca="1" si="537"/>
        <v>-</v>
      </c>
      <c r="IU190" s="168" t="str">
        <f t="shared" ca="1" si="537"/>
        <v>-</v>
      </c>
      <c r="IV190" s="168" t="str">
        <f t="shared" ca="1" si="537"/>
        <v>-</v>
      </c>
      <c r="IW190" s="168" t="str">
        <f t="shared" ca="1" si="537"/>
        <v>-</v>
      </c>
      <c r="IX190" s="168" t="str">
        <f t="shared" ca="1" si="537"/>
        <v>-</v>
      </c>
      <c r="IY190" s="168" t="str">
        <f t="shared" ca="1" si="537"/>
        <v>-</v>
      </c>
      <c r="IZ190" s="10"/>
      <c r="JA190" s="166">
        <f t="shared" ca="1" si="492"/>
        <v>4.4999999999999998E-2</v>
      </c>
      <c r="JB190" s="166">
        <f t="shared" ca="1" si="493"/>
        <v>4.4999999999999998E-2</v>
      </c>
      <c r="JC190" s="168">
        <f t="shared" ca="1" si="557"/>
        <v>1</v>
      </c>
      <c r="JD190" s="168">
        <f t="shared" ca="1" si="557"/>
        <v>0</v>
      </c>
      <c r="JE190" s="168">
        <f t="shared" ca="1" si="557"/>
        <v>1</v>
      </c>
      <c r="JF190" s="168">
        <f t="shared" ca="1" si="557"/>
        <v>1</v>
      </c>
      <c r="JG190" s="168">
        <f t="shared" ca="1" si="557"/>
        <v>0</v>
      </c>
      <c r="JH190" s="168">
        <f t="shared" ca="1" si="557"/>
        <v>70</v>
      </c>
      <c r="JI190" s="168">
        <f t="shared" ca="1" si="557"/>
        <v>50</v>
      </c>
      <c r="JJ190" s="168">
        <f t="shared" ca="1" si="557"/>
        <v>70</v>
      </c>
      <c r="JK190" s="168">
        <f t="shared" ca="1" si="557"/>
        <v>50</v>
      </c>
      <c r="JL190" s="166">
        <f t="shared" ca="1" si="495"/>
        <v>1</v>
      </c>
      <c r="JM190" s="166">
        <f t="shared" ca="1" si="496"/>
        <v>1</v>
      </c>
      <c r="JN190" s="166">
        <f t="shared" ca="1" si="497"/>
        <v>1</v>
      </c>
      <c r="JO190" s="166">
        <f t="shared" ca="1" si="498"/>
        <v>1</v>
      </c>
      <c r="JP190" s="166">
        <f t="shared" ca="1" si="498"/>
        <v>1</v>
      </c>
      <c r="JQ190" s="168">
        <f t="shared" ca="1" si="557"/>
        <v>1</v>
      </c>
      <c r="JR190" s="10"/>
      <c r="JS190" s="168">
        <f t="shared" ca="1" si="557"/>
        <v>1</v>
      </c>
      <c r="JT190" s="166">
        <f t="shared" ca="1" si="499"/>
        <v>1</v>
      </c>
      <c r="JU190" s="168">
        <f t="shared" ca="1" si="557"/>
        <v>1</v>
      </c>
      <c r="JV190" s="168">
        <f t="shared" ca="1" si="557"/>
        <v>1</v>
      </c>
      <c r="JW190" s="168">
        <f t="shared" ca="1" si="557"/>
        <v>1</v>
      </c>
      <c r="JX190" s="168">
        <f t="shared" ca="1" si="557"/>
        <v>1</v>
      </c>
      <c r="JY190" s="168">
        <f t="shared" ca="1" si="557"/>
        <v>1</v>
      </c>
      <c r="JZ190" s="168">
        <f t="shared" ca="1" si="557"/>
        <v>1</v>
      </c>
      <c r="KA190" s="166">
        <f t="shared" ca="1" si="500"/>
        <v>1</v>
      </c>
      <c r="KB190" s="166">
        <f t="shared" ca="1" si="501"/>
        <v>1</v>
      </c>
      <c r="KC190" s="166">
        <f t="shared" ca="1" si="502"/>
        <v>1</v>
      </c>
      <c r="KD190" s="166" t="str">
        <f t="shared" ca="1" si="503"/>
        <v>-</v>
      </c>
      <c r="KE190" s="166" t="str">
        <f t="shared" ca="1" si="504"/>
        <v>-</v>
      </c>
      <c r="KF190" s="166" t="str">
        <f t="shared" ca="1" si="505"/>
        <v>-</v>
      </c>
      <c r="KG190" s="166" t="b">
        <f t="shared" ca="1" si="506"/>
        <v>0</v>
      </c>
      <c r="KH190" s="168">
        <f t="shared" ca="1" si="557"/>
        <v>0</v>
      </c>
      <c r="KI190" s="27">
        <v>0</v>
      </c>
    </row>
    <row r="191" spans="1:295" s="148" customFormat="1" outlineLevel="1">
      <c r="A191" s="126">
        <f t="shared" si="13"/>
        <v>186</v>
      </c>
      <c r="B191" s="126">
        <f t="shared" si="552"/>
        <v>13</v>
      </c>
      <c r="C191" s="148">
        <v>1000</v>
      </c>
      <c r="D191" s="148" t="s">
        <v>884</v>
      </c>
      <c r="E191" s="148" t="b">
        <v>0</v>
      </c>
      <c r="F191" s="148" t="b">
        <v>0</v>
      </c>
      <c r="G191" s="148" t="b">
        <f t="shared" si="507"/>
        <v>0</v>
      </c>
      <c r="H191" s="144">
        <f t="shared" ca="1" si="542"/>
        <v>3</v>
      </c>
      <c r="I191" s="144">
        <f t="shared" ca="1" si="542"/>
        <v>1</v>
      </c>
      <c r="J191" s="144">
        <f t="shared" ca="1" si="542"/>
        <v>1</v>
      </c>
      <c r="K191" s="144">
        <f t="shared" ca="1" si="542"/>
        <v>1</v>
      </c>
      <c r="L191" s="144">
        <f t="shared" ca="1" si="542"/>
        <v>1</v>
      </c>
      <c r="M191" s="144">
        <f t="shared" ca="1" si="542"/>
        <v>1</v>
      </c>
      <c r="N191" s="144">
        <f t="shared" ca="1" si="542"/>
        <v>1</v>
      </c>
      <c r="O191" s="144">
        <f t="shared" ca="1" si="542"/>
        <v>1</v>
      </c>
      <c r="P191" s="144">
        <f t="shared" ca="1" si="542"/>
        <v>1</v>
      </c>
      <c r="Q191" s="144">
        <f t="shared" ca="1" si="542"/>
        <v>1</v>
      </c>
      <c r="R191" s="144">
        <f t="shared" ca="1" si="542"/>
        <v>2</v>
      </c>
      <c r="S191" s="144">
        <f t="shared" ca="1" si="542"/>
        <v>1</v>
      </c>
      <c r="T191" s="144">
        <f t="shared" ca="1" si="542"/>
        <v>1</v>
      </c>
      <c r="U191" s="144">
        <f t="shared" ca="1" si="542"/>
        <v>1</v>
      </c>
      <c r="V191" s="144">
        <f t="shared" ca="1" si="542"/>
        <v>1</v>
      </c>
      <c r="W191" s="144">
        <f t="shared" ca="1" si="542"/>
        <v>1</v>
      </c>
      <c r="X191" s="144">
        <f t="shared" ca="1" si="542"/>
        <v>1</v>
      </c>
      <c r="Y191" s="144">
        <f t="shared" ca="1" si="542"/>
        <v>1</v>
      </c>
      <c r="AA191" s="162" t="str" cm="1">
        <f t="array" aca="1" ref="AA191" ca="1">TEXT(LEFT(OFFSET(AA191,-1,0),5)+1,"00000")&amp;MID(OFFSET(AA191,-1,0),6,FIND(" ",OFFSET(AA191,-1,0),7)-5)
&amp;FM191
&amp;INDEX(DataMaster!$B$10:$B$12,$I191)         &amp;IF($J191=1,""," Risk"&amp;INDEX(i.risk_aversion,$J191,1))    &amp;IF($K191=1,""," REV"&amp; INDEX(DataMaster!$B$54:$B$58,$K191))              &amp; IF($L191=1,""," Minroe"&amp;INDEX(minroe,$L191))              &amp;  IF($M191=1,""," Overdraw"&amp;INDEX(overdraw,$M191))
&amp; IF($N191=1,""," Mach"&amp;INDEX(i.mach_option,$N191))
&amp; IF($O191=1,""," Interest"&amp;INDEX(i.interest_rate,$O191))            &amp; IF($P191=1,""," Opp cost"&amp;INDEX(i.opp_cost_capital,$P191))           &amp; IF($Q191=1,""," Casual_ub"&amp;INDEX(i.casual_ub,$Q191))           &amp; IF($R191=1,""," Cropgraze"&amp;INDEX(i.cropgraze_inc,$R191))
&amp; IF($S191=1,""," Yield"&amp;INDEX(i.all_rot_yield,$S191))          &amp; IF($T191=1,""," Pasture"&amp;INDEX(i.pasture_prod,$T191))          &amp; IF($U191=1,""," Scan"&amp;INDEX(i.scan,$U191))
&amp; IF($JL191=1,""," WP"&amp;TEXT($JL191*100,"000p"))                &amp; IF($JM191=1,""," MP"&amp;TEXT($JM191*100,"000p"))                      &amp; IF($JN191=1,""," GP"&amp;TEXT($JN191*100,"000p"))          &amp; IF($JO191=1,""," Can"&amp;TEXT($JO191*100,"000p"))
&amp; " (F"&amp;3+IFERROR(1*$CH191,0)+IFERROR(1*$CI191,0)&amp;3-IFERROR(1*NOT($CK191),0)&amp;"N"&amp;$CP191&amp;$CQ191&amp;")"</f>
        <v>00005 SR_low_crop30SE 16SE CropgrazeFALSE (F33N11)</v>
      </c>
      <c r="AB191" s="10" t="str">
        <f ca="1">IF(COUNTIF(AA$5:AA191,AA191)=1,"-","Dup")</f>
        <v>-</v>
      </c>
      <c r="AC191" s="10"/>
      <c r="AD191" s="168" t="str">
        <f t="shared" ca="1" si="472"/>
        <v>-</v>
      </c>
      <c r="AE191" s="167" t="b">
        <v>1</v>
      </c>
      <c r="AF191" s="167" t="b">
        <v>1</v>
      </c>
      <c r="AG191" s="168" t="str">
        <f t="shared" ca="1" si="472"/>
        <v>-</v>
      </c>
      <c r="AH191" s="168" t="str">
        <f t="shared" ca="1" si="472"/>
        <v>-</v>
      </c>
      <c r="AI191" s="168" t="b">
        <f t="shared" ca="1" si="472"/>
        <v>1</v>
      </c>
      <c r="AJ191" s="10"/>
      <c r="AK191" s="166" t="b">
        <f t="shared" ca="1" si="473"/>
        <v>1</v>
      </c>
      <c r="AL191" s="166" t="str">
        <f t="shared" ca="1" si="473"/>
        <v>-</v>
      </c>
      <c r="AM191" s="166" t="str">
        <f t="shared" ca="1" si="473"/>
        <v>-</v>
      </c>
      <c r="AN191" s="166" t="str">
        <f t="shared" ca="1" si="473"/>
        <v>-</v>
      </c>
      <c r="AO191" s="166" t="b">
        <f t="shared" ca="1" si="473"/>
        <v>0</v>
      </c>
      <c r="AP191" s="166" t="b">
        <f t="shared" ca="1" si="473"/>
        <v>0</v>
      </c>
      <c r="AQ191" s="166">
        <f t="shared" ca="1" si="474"/>
        <v>0</v>
      </c>
      <c r="AR191" s="166" t="b">
        <f t="shared" ca="1" si="475"/>
        <v>0</v>
      </c>
      <c r="AS191" s="166" t="b">
        <f t="shared" ca="1" si="475"/>
        <v>0</v>
      </c>
      <c r="AT191" s="166" t="str">
        <f t="shared" ca="1" si="475"/>
        <v>-</v>
      </c>
      <c r="AU191" s="166" t="str">
        <f t="shared" ca="1" si="475"/>
        <v>-</v>
      </c>
      <c r="AV191" s="166" t="str">
        <f t="shared" ca="1" si="475"/>
        <v>-</v>
      </c>
      <c r="AW191" s="10"/>
      <c r="AX191" s="166" t="b">
        <f t="shared" ca="1" si="476"/>
        <v>1</v>
      </c>
      <c r="AY191" s="168" t="b">
        <f t="shared" ca="1" si="477"/>
        <v>1</v>
      </c>
      <c r="AZ191" s="168" t="b">
        <f t="shared" ca="1" si="477"/>
        <v>1</v>
      </c>
      <c r="BA191" s="167">
        <f t="shared" ca="1" si="478"/>
        <v>3108</v>
      </c>
      <c r="BB191" s="168" t="str">
        <f t="shared" ca="1" si="550"/>
        <v>-</v>
      </c>
      <c r="BC191" s="168" t="str">
        <f t="shared" ca="1" si="550"/>
        <v>-</v>
      </c>
      <c r="BD191" s="168" t="str">
        <f t="shared" ca="1" si="550"/>
        <v>-</v>
      </c>
      <c r="BE191" s="168" t="str">
        <f t="shared" ca="1" si="550"/>
        <v>-</v>
      </c>
      <c r="BF191" s="168" t="str">
        <f t="shared" ca="1" si="550"/>
        <v>-</v>
      </c>
      <c r="BG191" s="168">
        <f t="shared" ca="1" si="550"/>
        <v>1</v>
      </c>
      <c r="BH191" s="168">
        <f t="shared" ca="1" si="550"/>
        <v>1</v>
      </c>
      <c r="BI191" s="168" t="str">
        <f t="shared" ca="1" si="550"/>
        <v>-</v>
      </c>
      <c r="BJ191" s="168" t="str">
        <f t="shared" ca="1" si="550"/>
        <v>-</v>
      </c>
      <c r="BK191" s="10"/>
      <c r="BL191" s="168" t="str">
        <f t="shared" ca="1" si="550"/>
        <v>-</v>
      </c>
      <c r="BM191" s="168" t="str">
        <f t="shared" ca="1" si="550"/>
        <v>-</v>
      </c>
      <c r="BN191" s="168" t="str">
        <f t="shared" ca="1" si="550"/>
        <v>-</v>
      </c>
      <c r="BO191" s="168" t="str">
        <f t="shared" ca="1" si="550"/>
        <v>-</v>
      </c>
      <c r="BP191" s="168" t="str">
        <f t="shared" ca="1" si="550"/>
        <v>-</v>
      </c>
      <c r="BQ191" s="168" t="str">
        <f t="shared" ca="1" si="550"/>
        <v>-</v>
      </c>
      <c r="BR191" s="168" t="str">
        <f t="shared" ca="1" si="550"/>
        <v>-</v>
      </c>
      <c r="BS191" s="168" t="str">
        <f t="shared" ca="1" si="550"/>
        <v>-</v>
      </c>
      <c r="BT191" s="168" t="str">
        <f t="shared" ca="1" si="550"/>
        <v>-</v>
      </c>
      <c r="BU191" s="168" t="str">
        <f t="shared" ca="1" si="550"/>
        <v>-</v>
      </c>
      <c r="BV191" s="168" t="str">
        <f t="shared" ca="1" si="550"/>
        <v>-</v>
      </c>
      <c r="BW191" s="166" t="str" cm="1">
        <f t="array" aca="1" ref="BW191" ca="1">INDEX(i.rev,$K191,BW$15)</f>
        <v>-</v>
      </c>
      <c r="BX191" s="166" t="str" cm="1">
        <f t="array" aca="1" ref="BX191" ca="1">INDEX(i.rev,$K191,BX$15)</f>
        <v>-</v>
      </c>
      <c r="BY191" s="166" t="str" cm="1">
        <f t="array" aca="1" ref="BY191" ca="1">INDEX(i.rev,$K191,BY$15)</f>
        <v>-</v>
      </c>
      <c r="BZ191" s="166" t="str" cm="1">
        <f t="array" aca="1" ref="BZ191" ca="1">INDEX(i.rev,$K191,BZ$15)</f>
        <v>-</v>
      </c>
      <c r="CA191" s="166" t="str" cm="1">
        <f t="array" aca="1" ref="CA191" ca="1">INDEX(i.rev,$K191,CA$15)</f>
        <v>-</v>
      </c>
      <c r="CB191" s="166" t="str" cm="1">
        <f t="array" aca="1" ref="CB191" ca="1">INDEX(i.rev,$K191,CB$15)</f>
        <v>-</v>
      </c>
      <c r="CC191" s="166" t="str" cm="1">
        <f t="array" aca="1" ref="CC191" ca="1">INDEX(i.rev,$K191,CC$15)</f>
        <v>-</v>
      </c>
      <c r="CD191" s="166" t="str" cm="1">
        <f t="array" aca="1" ref="CD191" ca="1">INDEX(i.rev,$K191,CD$15)</f>
        <v>-</v>
      </c>
      <c r="CE191" s="166" t="str" cm="1">
        <f t="array" aca="1" ref="CE191" ca="1">INDEX(i.rev,$K191,CE$15)</f>
        <v>-</v>
      </c>
      <c r="CF191" s="166" t="str" cm="1">
        <f t="array" aca="1" ref="CF191" ca="1">INDEX(i.rev,$K191,CF$15)</f>
        <v>-</v>
      </c>
      <c r="CG191" s="10"/>
      <c r="CH191" s="168" t="str">
        <f t="shared" ca="1" si="558"/>
        <v>-</v>
      </c>
      <c r="CI191" s="168" t="str">
        <f t="shared" ca="1" si="558"/>
        <v>-</v>
      </c>
      <c r="CJ191" s="168" t="str">
        <f t="shared" ca="1" si="558"/>
        <v>-</v>
      </c>
      <c r="CK191" s="168" t="str">
        <f t="shared" ca="1" si="558"/>
        <v>-</v>
      </c>
      <c r="CL191" s="168" t="str">
        <f t="shared" ca="1" si="558"/>
        <v>-</v>
      </c>
      <c r="CM191" s="168" t="str">
        <f t="shared" ca="1" si="558"/>
        <v>-</v>
      </c>
      <c r="CN191" s="168" t="str">
        <f t="shared" ca="1" si="558"/>
        <v>-</v>
      </c>
      <c r="CO191" s="168" t="str">
        <f t="shared" ca="1" si="558"/>
        <v>-</v>
      </c>
      <c r="CP191" s="168">
        <f t="shared" ca="1" si="558"/>
        <v>1</v>
      </c>
      <c r="CQ191" s="168">
        <f t="shared" ca="1" si="558"/>
        <v>1</v>
      </c>
      <c r="CR191" s="168">
        <f t="shared" ca="1" si="558"/>
        <v>0</v>
      </c>
      <c r="CS191" s="168" t="str">
        <f t="shared" ca="1" si="558"/>
        <v>-</v>
      </c>
      <c r="CT191" s="168" t="str">
        <f t="shared" ca="1" si="558"/>
        <v>-</v>
      </c>
      <c r="CU191" s="168" t="str">
        <f t="shared" ca="1" si="558"/>
        <v>-</v>
      </c>
      <c r="CV191" s="168" t="str">
        <f t="shared" ca="1" si="558"/>
        <v>-</v>
      </c>
      <c r="CW191" s="168" t="str">
        <f t="shared" ca="1" si="558"/>
        <v>-</v>
      </c>
      <c r="CX191" s="168" t="str">
        <f t="shared" ref="CX191:DM194" ca="1" si="562">OFFSET(CX$5,$B191,0)</f>
        <v>-</v>
      </c>
      <c r="CY191" s="168" t="str">
        <f t="shared" ca="1" si="562"/>
        <v>-</v>
      </c>
      <c r="CZ191" s="168">
        <f t="shared" ca="1" si="562"/>
        <v>0</v>
      </c>
      <c r="DA191" s="168" t="str">
        <f t="shared" ca="1" si="562"/>
        <v>-</v>
      </c>
      <c r="DB191" s="168" t="str">
        <f t="shared" ca="1" si="562"/>
        <v>-</v>
      </c>
      <c r="DC191" s="168" t="str">
        <f t="shared" ca="1" si="562"/>
        <v>-</v>
      </c>
      <c r="DD191" s="168" t="str">
        <f t="shared" ca="1" si="562"/>
        <v>-</v>
      </c>
      <c r="DE191" s="168" t="str">
        <f t="shared" ca="1" si="562"/>
        <v>-</v>
      </c>
      <c r="DF191" s="168">
        <f t="shared" ca="1" si="562"/>
        <v>0</v>
      </c>
      <c r="DG191" s="168">
        <f t="shared" ca="1" si="526"/>
        <v>0</v>
      </c>
      <c r="DH191" s="168">
        <f t="shared" ca="1" si="526"/>
        <v>0</v>
      </c>
      <c r="DI191" s="168">
        <f t="shared" ca="1" si="526"/>
        <v>0</v>
      </c>
      <c r="DJ191" s="168">
        <f t="shared" ca="1" si="526"/>
        <v>0</v>
      </c>
      <c r="DK191" s="168">
        <f t="shared" ca="1" si="526"/>
        <v>0</v>
      </c>
      <c r="DL191" s="168">
        <f t="shared" ca="1" si="526"/>
        <v>0</v>
      </c>
      <c r="DM191" s="168" t="str">
        <f t="shared" ca="1" si="526"/>
        <v>-</v>
      </c>
      <c r="DN191" s="168" t="str">
        <f t="shared" ca="1" si="526"/>
        <v>-</v>
      </c>
      <c r="DO191" s="168" t="str">
        <f t="shared" ca="1" si="526"/>
        <v>-</v>
      </c>
      <c r="DP191" s="168" t="str">
        <f t="shared" ca="1" si="526"/>
        <v>-</v>
      </c>
      <c r="DQ191" s="168" t="str">
        <f t="shared" ca="1" si="526"/>
        <v>-</v>
      </c>
      <c r="DR191" s="168" t="str">
        <f t="shared" ca="1" si="526"/>
        <v>-</v>
      </c>
      <c r="DS191" s="168" t="str">
        <f t="shared" ca="1" si="526"/>
        <v>-</v>
      </c>
      <c r="DT191" s="168" t="str">
        <f t="shared" ca="1" si="526"/>
        <v>-</v>
      </c>
      <c r="DU191" s="168" t="str">
        <f t="shared" ca="1" si="526"/>
        <v>-</v>
      </c>
      <c r="DV191" s="168" t="str">
        <f t="shared" ca="1" si="526"/>
        <v>-</v>
      </c>
      <c r="DW191" s="168" t="str">
        <f t="shared" ca="1" si="527"/>
        <v>-</v>
      </c>
      <c r="DX191" s="10"/>
      <c r="DY191" s="168">
        <f t="shared" ca="1" si="527"/>
        <v>1</v>
      </c>
      <c r="DZ191" s="168" t="str">
        <f t="shared" ca="1" si="527"/>
        <v>-</v>
      </c>
      <c r="EA191" s="168" t="str">
        <f t="shared" ca="1" si="527"/>
        <v>-</v>
      </c>
      <c r="EB191" s="168" t="str">
        <f t="shared" ca="1" si="527"/>
        <v>-</v>
      </c>
      <c r="EC191" s="168" t="str">
        <f t="shared" ca="1" si="481"/>
        <v>-</v>
      </c>
      <c r="ED191" s="168" t="b">
        <f t="shared" ca="1" si="481"/>
        <v>0</v>
      </c>
      <c r="EE191" s="168" t="str">
        <f t="shared" ca="1" si="481"/>
        <v>-</v>
      </c>
      <c r="EF191" s="168">
        <f t="shared" ca="1" si="481"/>
        <v>0</v>
      </c>
      <c r="EG191" s="168" t="str">
        <f t="shared" ca="1" si="481"/>
        <v>-</v>
      </c>
      <c r="EH191" s="166" cm="1">
        <f t="array" aca="1" ref="EH191" ca="1">INDEX(i.rev,$K191,EH$15)</f>
        <v>1</v>
      </c>
      <c r="EI191" s="168">
        <f t="shared" ref="EI191:EX194" ca="1" si="563">OFFSET(EI$5,$B191,0)</f>
        <v>0</v>
      </c>
      <c r="EJ191" s="168">
        <f t="shared" ca="1" si="563"/>
        <v>1</v>
      </c>
      <c r="EK191" s="168">
        <f t="shared" ca="1" si="563"/>
        <v>0</v>
      </c>
      <c r="EL191" s="168">
        <f t="shared" ca="1" si="563"/>
        <v>1</v>
      </c>
      <c r="EM191" s="168">
        <f t="shared" ca="1" si="563"/>
        <v>1</v>
      </c>
      <c r="EN191" s="168">
        <f t="shared" ca="1" si="563"/>
        <v>1</v>
      </c>
      <c r="EO191" s="168">
        <f t="shared" ca="1" si="563"/>
        <v>0</v>
      </c>
      <c r="EP191" s="168">
        <f t="shared" ca="1" si="563"/>
        <v>0</v>
      </c>
      <c r="EQ191" s="168">
        <f t="shared" ca="1" si="563"/>
        <v>0</v>
      </c>
      <c r="ER191" s="168">
        <f t="shared" ca="1" si="563"/>
        <v>0</v>
      </c>
      <c r="ES191" s="168">
        <f t="shared" ca="1" si="563"/>
        <v>0</v>
      </c>
      <c r="ET191" s="168">
        <f t="shared" ca="1" si="563"/>
        <v>0</v>
      </c>
      <c r="EU191" s="168">
        <f t="shared" ca="1" si="563"/>
        <v>0</v>
      </c>
      <c r="EV191" s="168">
        <f t="shared" ca="1" si="563"/>
        <v>0</v>
      </c>
      <c r="EW191" s="168">
        <f t="shared" ca="1" si="563"/>
        <v>0</v>
      </c>
      <c r="EX191" s="168">
        <f t="shared" ca="1" si="563"/>
        <v>0</v>
      </c>
      <c r="EY191" s="166" cm="1">
        <f t="array" aca="1" ref="EY191" ca="1">INDEX(i.rev,$K191,EY$15)</f>
        <v>0</v>
      </c>
      <c r="EZ191" s="168">
        <f t="shared" ca="1" si="483"/>
        <v>0</v>
      </c>
      <c r="FA191" s="166" cm="1">
        <f t="array" aca="1" ref="FA191" ca="1">INDEX(i.rev,$K191,FA$15)</f>
        <v>1</v>
      </c>
      <c r="FB191" s="168">
        <f t="shared" ca="1" si="548"/>
        <v>0</v>
      </c>
      <c r="FC191" s="168">
        <f t="shared" ca="1" si="548"/>
        <v>0</v>
      </c>
      <c r="FD191" s="168">
        <f t="shared" ca="1" si="548"/>
        <v>0</v>
      </c>
      <c r="FE191" s="168">
        <f t="shared" ca="1" si="548"/>
        <v>0</v>
      </c>
      <c r="FF191" s="168">
        <f t="shared" ca="1" si="548"/>
        <v>0</v>
      </c>
      <c r="FG191" s="168">
        <f t="shared" ca="1" si="548"/>
        <v>0</v>
      </c>
      <c r="FH191" s="168">
        <f t="shared" ca="1" si="548"/>
        <v>0</v>
      </c>
      <c r="FI191" s="10">
        <v>0.75</v>
      </c>
      <c r="FJ191" s="166" t="b">
        <f t="shared" si="539"/>
        <v>1</v>
      </c>
      <c r="FK191" s="192">
        <f t="shared" si="540"/>
        <v>1597.5</v>
      </c>
      <c r="FL191" s="166" t="b">
        <f t="shared" si="518"/>
        <v>1</v>
      </c>
      <c r="FM191" s="192">
        <f t="shared" si="551"/>
        <v>16</v>
      </c>
      <c r="FN191" s="192">
        <f t="shared" si="551"/>
        <v>40</v>
      </c>
      <c r="FO191" s="166" t="b">
        <f t="shared" ca="1" si="486"/>
        <v>0</v>
      </c>
      <c r="FP191" s="166" t="b">
        <f t="shared" ca="1" si="486"/>
        <v>0</v>
      </c>
      <c r="FQ191" s="166" t="b">
        <f t="shared" ca="1" si="486"/>
        <v>1</v>
      </c>
      <c r="FR191" s="168">
        <f t="shared" ca="1" si="548"/>
        <v>0</v>
      </c>
      <c r="FS191" s="166">
        <f t="shared" ca="1" si="487"/>
        <v>1</v>
      </c>
      <c r="FT191" s="166">
        <f t="shared" ca="1" si="487"/>
        <v>1</v>
      </c>
      <c r="FU191" s="168" t="str">
        <f t="shared" ca="1" si="548"/>
        <v>-</v>
      </c>
      <c r="FV191" s="168" t="str">
        <f t="shared" ca="1" si="548"/>
        <v>-</v>
      </c>
      <c r="FW191" s="168" t="str">
        <f t="shared" ca="1" si="548"/>
        <v>-</v>
      </c>
      <c r="FX191" s="168" t="str">
        <f t="shared" ca="1" si="548"/>
        <v>-</v>
      </c>
      <c r="FY191" s="168" t="str">
        <f t="shared" ca="1" si="548"/>
        <v>-</v>
      </c>
      <c r="FZ191" s="168" t="str">
        <f t="shared" ca="1" si="548"/>
        <v>-</v>
      </c>
      <c r="GA191" s="168" t="str">
        <f t="shared" ca="1" si="548"/>
        <v>-</v>
      </c>
      <c r="GB191" s="168" t="str">
        <f t="shared" ca="1" si="548"/>
        <v>-</v>
      </c>
      <c r="GC191" s="168" t="str">
        <f t="shared" ca="1" si="548"/>
        <v>-</v>
      </c>
      <c r="GD191" s="168" t="b">
        <f t="shared" ca="1" si="548"/>
        <v>1</v>
      </c>
      <c r="GE191" s="168" t="str">
        <f t="shared" ca="1" si="548"/>
        <v>-</v>
      </c>
      <c r="GF191" s="168" t="str">
        <f t="shared" ca="1" si="548"/>
        <v>-</v>
      </c>
      <c r="GG191" s="168" t="str">
        <f t="shared" ca="1" si="548"/>
        <v>-</v>
      </c>
      <c r="GH191" s="168" t="str">
        <f t="shared" ca="1" si="561"/>
        <v>-</v>
      </c>
      <c r="GI191" s="168" t="str">
        <f t="shared" ca="1" si="561"/>
        <v>-</v>
      </c>
      <c r="GJ191" s="168" t="str">
        <f t="shared" ca="1" si="561"/>
        <v>-</v>
      </c>
      <c r="GK191" s="168" t="str">
        <f t="shared" ca="1" si="561"/>
        <v>-</v>
      </c>
      <c r="GL191" s="168" t="str">
        <f t="shared" ca="1" si="561"/>
        <v>-</v>
      </c>
      <c r="GM191" s="168" t="str">
        <f t="shared" ca="1" si="561"/>
        <v>-</v>
      </c>
      <c r="GN191" s="168" t="str">
        <f t="shared" ca="1" si="561"/>
        <v>-</v>
      </c>
      <c r="GO191" s="168" t="str">
        <f t="shared" ca="1" si="561"/>
        <v>-</v>
      </c>
      <c r="GP191" s="168" t="str">
        <f t="shared" ca="1" si="561"/>
        <v>-</v>
      </c>
      <c r="GQ191" s="168" t="str">
        <f t="shared" ca="1" si="561"/>
        <v>-</v>
      </c>
      <c r="GR191" s="168" t="str">
        <f t="shared" ca="1" si="561"/>
        <v>-</v>
      </c>
      <c r="GS191" s="168">
        <f t="shared" ca="1" si="561"/>
        <v>500</v>
      </c>
      <c r="GT191" s="168">
        <f t="shared" ca="1" si="561"/>
        <v>500</v>
      </c>
      <c r="GU191" s="168" t="str">
        <f t="shared" ca="1" si="561"/>
        <v>-</v>
      </c>
      <c r="GV191" s="168" t="str">
        <f t="shared" ca="1" si="561"/>
        <v>-</v>
      </c>
      <c r="GW191" s="168" t="str">
        <f t="shared" ca="1" si="561"/>
        <v>-</v>
      </c>
      <c r="GX191" s="168" t="str">
        <f t="shared" ca="1" si="537"/>
        <v>-</v>
      </c>
      <c r="GY191" s="168" t="str">
        <f t="shared" ca="1" si="537"/>
        <v>-</v>
      </c>
      <c r="GZ191" s="168" t="str">
        <f t="shared" ca="1" si="556"/>
        <v>-</v>
      </c>
      <c r="HA191" s="168" t="str">
        <f t="shared" ca="1" si="556"/>
        <v>-</v>
      </c>
      <c r="HB191" s="168" t="str">
        <f t="shared" ca="1" si="556"/>
        <v>-</v>
      </c>
      <c r="HC191" s="168" t="str">
        <f t="shared" ca="1" si="556"/>
        <v>-</v>
      </c>
      <c r="HD191" s="168" t="str">
        <f t="shared" ca="1" si="556"/>
        <v>-</v>
      </c>
      <c r="HE191" s="168" t="str">
        <f t="shared" ca="1" si="556"/>
        <v>-</v>
      </c>
      <c r="HF191" s="168" t="str">
        <f t="shared" ca="1" si="556"/>
        <v>-</v>
      </c>
      <c r="HG191" s="168" t="str">
        <f t="shared" ca="1" si="556"/>
        <v>-</v>
      </c>
      <c r="HH191" s="168" t="str">
        <f t="shared" ca="1" si="556"/>
        <v>-</v>
      </c>
      <c r="HI191" s="168" t="str">
        <f t="shared" ca="1" si="556"/>
        <v>-</v>
      </c>
      <c r="HJ191" s="168" t="str">
        <f t="shared" ca="1" si="556"/>
        <v>-</v>
      </c>
      <c r="HK191" s="168" t="str">
        <f t="shared" ca="1" si="556"/>
        <v>-</v>
      </c>
      <c r="HL191" s="168" t="str">
        <f t="shared" ca="1" si="556"/>
        <v>-</v>
      </c>
      <c r="HM191" s="168" t="str">
        <f t="shared" ca="1" si="556"/>
        <v>-</v>
      </c>
      <c r="HN191" s="168" t="str">
        <f t="shared" ca="1" si="556"/>
        <v>-</v>
      </c>
      <c r="HO191" s="168" t="str">
        <f t="shared" ca="1" si="556"/>
        <v>-</v>
      </c>
      <c r="HP191" s="168" t="str">
        <f t="shared" ca="1" si="556"/>
        <v>-</v>
      </c>
      <c r="HQ191" s="168" t="str">
        <f t="shared" ca="1" si="556"/>
        <v>-</v>
      </c>
      <c r="HR191" s="168" t="str">
        <f t="shared" ca="1" si="556"/>
        <v>-</v>
      </c>
      <c r="HS191" s="168" t="str">
        <f t="shared" ca="1" si="556"/>
        <v>-</v>
      </c>
      <c r="HT191" s="168" t="str">
        <f t="shared" ca="1" si="556"/>
        <v>-</v>
      </c>
      <c r="HU191" s="168" t="str">
        <f t="shared" ca="1" si="556"/>
        <v>-</v>
      </c>
      <c r="HV191" s="168" t="str">
        <f t="shared" ca="1" si="556"/>
        <v>-</v>
      </c>
      <c r="HW191" s="168" t="str">
        <f t="shared" ca="1" si="556"/>
        <v>-</v>
      </c>
      <c r="HX191" s="168" t="str">
        <f t="shared" ca="1" si="556"/>
        <v>-</v>
      </c>
      <c r="HY191" s="168" t="str">
        <f t="shared" ca="1" si="556"/>
        <v>-</v>
      </c>
      <c r="HZ191" s="168" t="str">
        <f t="shared" ca="1" si="556"/>
        <v>-</v>
      </c>
      <c r="IA191" s="168" t="str">
        <f t="shared" ca="1" si="556"/>
        <v>-</v>
      </c>
      <c r="IB191" s="168" t="str">
        <f t="shared" ca="1" si="556"/>
        <v>-</v>
      </c>
      <c r="IC191" s="168" t="str">
        <f t="shared" ca="1" si="556"/>
        <v>-</v>
      </c>
      <c r="ID191" s="168" t="str">
        <f t="shared" ca="1" si="556"/>
        <v>-</v>
      </c>
      <c r="IE191" s="168" t="str">
        <f t="shared" ca="1" si="556"/>
        <v>-</v>
      </c>
      <c r="IF191" s="168" t="str">
        <f t="shared" ca="1" si="556"/>
        <v>-</v>
      </c>
      <c r="IG191" s="168" t="str">
        <f t="shared" ca="1" si="556"/>
        <v>-</v>
      </c>
      <c r="IH191" s="168" t="str">
        <f t="shared" ca="1" si="556"/>
        <v>-</v>
      </c>
      <c r="II191" s="168" t="str">
        <f t="shared" ca="1" si="556"/>
        <v>-</v>
      </c>
      <c r="IJ191" s="168" t="str">
        <f t="shared" ca="1" si="556"/>
        <v>-</v>
      </c>
      <c r="IK191" s="168" t="str">
        <f t="shared" ca="1" si="556"/>
        <v>-</v>
      </c>
      <c r="IL191" s="168" t="str">
        <f t="shared" ca="1" si="556"/>
        <v>-</v>
      </c>
      <c r="IM191" s="168" t="str">
        <f t="shared" ca="1" si="556"/>
        <v>-</v>
      </c>
      <c r="IN191" s="168" t="str">
        <f t="shared" ca="1" si="556"/>
        <v>-</v>
      </c>
      <c r="IO191" s="168" t="str">
        <f t="shared" ca="1" si="556"/>
        <v>-</v>
      </c>
      <c r="IP191" s="168" t="str">
        <f t="shared" ca="1" si="537"/>
        <v>-</v>
      </c>
      <c r="IQ191" s="168" t="str">
        <f t="shared" ca="1" si="537"/>
        <v>-</v>
      </c>
      <c r="IR191" s="168" t="str">
        <f t="shared" ca="1" si="537"/>
        <v>-</v>
      </c>
      <c r="IS191" s="168" t="str">
        <f t="shared" ca="1" si="537"/>
        <v>-</v>
      </c>
      <c r="IT191" s="168" t="str">
        <f t="shared" ca="1" si="537"/>
        <v>-</v>
      </c>
      <c r="IU191" s="168" t="str">
        <f t="shared" ca="1" si="537"/>
        <v>-</v>
      </c>
      <c r="IV191" s="168" t="str">
        <f t="shared" ca="1" si="537"/>
        <v>-</v>
      </c>
      <c r="IW191" s="168" t="str">
        <f t="shared" ca="1" si="537"/>
        <v>-</v>
      </c>
      <c r="IX191" s="168" t="str">
        <f t="shared" ca="1" si="537"/>
        <v>-</v>
      </c>
      <c r="IY191" s="168" t="str">
        <f t="shared" ca="1" si="537"/>
        <v>-</v>
      </c>
      <c r="IZ191" s="10"/>
      <c r="JA191" s="166">
        <f t="shared" ca="1" si="492"/>
        <v>4.4999999999999998E-2</v>
      </c>
      <c r="JB191" s="166">
        <f t="shared" ca="1" si="493"/>
        <v>4.4999999999999998E-2</v>
      </c>
      <c r="JC191" s="168">
        <f t="shared" ca="1" si="557"/>
        <v>1</v>
      </c>
      <c r="JD191" s="168">
        <f t="shared" ca="1" si="557"/>
        <v>0</v>
      </c>
      <c r="JE191" s="168">
        <f t="shared" ca="1" si="557"/>
        <v>1</v>
      </c>
      <c r="JF191" s="168">
        <f t="shared" ca="1" si="557"/>
        <v>1</v>
      </c>
      <c r="JG191" s="168">
        <f t="shared" ca="1" si="557"/>
        <v>0</v>
      </c>
      <c r="JH191" s="168">
        <f t="shared" ca="1" si="557"/>
        <v>70</v>
      </c>
      <c r="JI191" s="168">
        <f t="shared" ca="1" si="557"/>
        <v>50</v>
      </c>
      <c r="JJ191" s="168">
        <f t="shared" ca="1" si="557"/>
        <v>70</v>
      </c>
      <c r="JK191" s="168">
        <f t="shared" ca="1" si="557"/>
        <v>50</v>
      </c>
      <c r="JL191" s="166">
        <f t="shared" ca="1" si="495"/>
        <v>1</v>
      </c>
      <c r="JM191" s="166">
        <f t="shared" ca="1" si="496"/>
        <v>1</v>
      </c>
      <c r="JN191" s="166">
        <f t="shared" ca="1" si="497"/>
        <v>1</v>
      </c>
      <c r="JO191" s="166">
        <f t="shared" ca="1" si="498"/>
        <v>1</v>
      </c>
      <c r="JP191" s="166">
        <f t="shared" ca="1" si="498"/>
        <v>1</v>
      </c>
      <c r="JQ191" s="168">
        <f t="shared" ca="1" si="557"/>
        <v>1</v>
      </c>
      <c r="JR191" s="10"/>
      <c r="JS191" s="168">
        <f t="shared" ca="1" si="557"/>
        <v>1</v>
      </c>
      <c r="JT191" s="166">
        <f t="shared" ca="1" si="499"/>
        <v>1</v>
      </c>
      <c r="JU191" s="168">
        <f t="shared" ca="1" si="557"/>
        <v>1</v>
      </c>
      <c r="JV191" s="168">
        <f t="shared" ca="1" si="557"/>
        <v>1</v>
      </c>
      <c r="JW191" s="168">
        <f t="shared" ca="1" si="557"/>
        <v>1</v>
      </c>
      <c r="JX191" s="168">
        <f t="shared" ca="1" si="557"/>
        <v>1</v>
      </c>
      <c r="JY191" s="168">
        <f t="shared" ca="1" si="557"/>
        <v>1</v>
      </c>
      <c r="JZ191" s="168">
        <f t="shared" ca="1" si="557"/>
        <v>1</v>
      </c>
      <c r="KA191" s="166">
        <f t="shared" ca="1" si="500"/>
        <v>1</v>
      </c>
      <c r="KB191" s="166">
        <f t="shared" ca="1" si="501"/>
        <v>1</v>
      </c>
      <c r="KC191" s="166">
        <f t="shared" ca="1" si="502"/>
        <v>1</v>
      </c>
      <c r="KD191" s="166" t="str">
        <f t="shared" ca="1" si="503"/>
        <v>-</v>
      </c>
      <c r="KE191" s="166" t="str">
        <f t="shared" ca="1" si="504"/>
        <v>-</v>
      </c>
      <c r="KF191" s="166" t="str">
        <f t="shared" ca="1" si="505"/>
        <v>-</v>
      </c>
      <c r="KG191" s="166" t="b">
        <f t="shared" ca="1" si="506"/>
        <v>0</v>
      </c>
      <c r="KH191" s="168">
        <f t="shared" ca="1" si="557"/>
        <v>0</v>
      </c>
      <c r="KI191" s="27">
        <v>0</v>
      </c>
    </row>
    <row r="192" spans="1:295" s="148" customFormat="1" outlineLevel="1">
      <c r="A192" s="126">
        <f t="shared" si="13"/>
        <v>187</v>
      </c>
      <c r="B192" s="126">
        <f t="shared" si="552"/>
        <v>13</v>
      </c>
      <c r="C192" s="148">
        <v>1000</v>
      </c>
      <c r="D192" s="148" t="s">
        <v>884</v>
      </c>
      <c r="E192" s="148" t="b">
        <v>0</v>
      </c>
      <c r="F192" s="148" t="b">
        <v>0</v>
      </c>
      <c r="G192" s="148" t="b">
        <f t="shared" si="507"/>
        <v>0</v>
      </c>
      <c r="H192" s="144">
        <f t="shared" ca="1" si="542"/>
        <v>3</v>
      </c>
      <c r="I192" s="144">
        <f t="shared" ca="1" si="542"/>
        <v>1</v>
      </c>
      <c r="J192" s="144">
        <f t="shared" ca="1" si="542"/>
        <v>1</v>
      </c>
      <c r="K192" s="144">
        <f t="shared" ca="1" si="542"/>
        <v>1</v>
      </c>
      <c r="L192" s="144">
        <f t="shared" ca="1" si="542"/>
        <v>1</v>
      </c>
      <c r="M192" s="144">
        <f t="shared" ca="1" si="542"/>
        <v>1</v>
      </c>
      <c r="N192" s="144">
        <f t="shared" ca="1" si="542"/>
        <v>1</v>
      </c>
      <c r="O192" s="144">
        <f t="shared" ca="1" si="542"/>
        <v>1</v>
      </c>
      <c r="P192" s="144">
        <f t="shared" ca="1" si="542"/>
        <v>1</v>
      </c>
      <c r="Q192" s="144">
        <f t="shared" ca="1" si="542"/>
        <v>1</v>
      </c>
      <c r="R192" s="144">
        <f t="shared" ca="1" si="542"/>
        <v>2</v>
      </c>
      <c r="S192" s="144">
        <f t="shared" ca="1" si="542"/>
        <v>1</v>
      </c>
      <c r="T192" s="144">
        <f t="shared" ca="1" si="542"/>
        <v>1</v>
      </c>
      <c r="U192" s="144">
        <f t="shared" ca="1" si="542"/>
        <v>1</v>
      </c>
      <c r="V192" s="144">
        <f t="shared" ca="1" si="542"/>
        <v>1</v>
      </c>
      <c r="W192" s="144">
        <f t="shared" ca="1" si="542"/>
        <v>1</v>
      </c>
      <c r="X192" s="144">
        <f t="shared" ca="1" si="542"/>
        <v>1</v>
      </c>
      <c r="Y192" s="144">
        <f t="shared" ca="1" si="542"/>
        <v>1</v>
      </c>
      <c r="AA192" s="162" t="str" cm="1">
        <f t="array" aca="1" ref="AA192" ca="1">TEXT(LEFT(OFFSET(AA192,-1,0),5)+1,"00000")&amp;MID(OFFSET(AA192,-1,0),6,FIND(" ",OFFSET(AA192,-1,0),7)-5)
&amp;FM192
&amp;INDEX(DataMaster!$B$10:$B$12,$I192)         &amp;IF($J192=1,""," Risk"&amp;INDEX(i.risk_aversion,$J192,1))    &amp;IF($K192=1,""," REV"&amp; INDEX(DataMaster!$B$54:$B$58,$K192))              &amp; IF($L192=1,""," Minroe"&amp;INDEX(minroe,$L192))              &amp;  IF($M192=1,""," Overdraw"&amp;INDEX(overdraw,$M192))
&amp; IF($N192=1,""," Mach"&amp;INDEX(i.mach_option,$N192))
&amp; IF($O192=1,""," Interest"&amp;INDEX(i.interest_rate,$O192))            &amp; IF($P192=1,""," Opp cost"&amp;INDEX(i.opp_cost_capital,$P192))           &amp; IF($Q192=1,""," Casual_ub"&amp;INDEX(i.casual_ub,$Q192))           &amp; IF($R192=1,""," Cropgraze"&amp;INDEX(i.cropgraze_inc,$R192))
&amp; IF($S192=1,""," Yield"&amp;INDEX(i.all_rot_yield,$S192))          &amp; IF($T192=1,""," Pasture"&amp;INDEX(i.pasture_prod,$T192))          &amp; IF($U192=1,""," Scan"&amp;INDEX(i.scan,$U192))
&amp; IF($JL192=1,""," WP"&amp;TEXT($JL192*100,"000p"))                &amp; IF($JM192=1,""," MP"&amp;TEXT($JM192*100,"000p"))                      &amp; IF($JN192=1,""," GP"&amp;TEXT($JN192*100,"000p"))          &amp; IF($JO192=1,""," Can"&amp;TEXT($JO192*100,"000p"))
&amp; " (F"&amp;3+IFERROR(1*$CH192,0)+IFERROR(1*$CI192,0)&amp;3-IFERROR(1*NOT($CK192),0)&amp;"N"&amp;$CP192&amp;$CQ192&amp;")"</f>
        <v>00006 SR_low_crop30SE 12SE CropgrazeFALSE (F33N11)</v>
      </c>
      <c r="AB192" s="10" t="str">
        <f ca="1">IF(COUNTIF(AA$5:AA192,AA192)=1,"-","Dup")</f>
        <v>-</v>
      </c>
      <c r="AC192" s="10"/>
      <c r="AD192" s="168" t="str">
        <f t="shared" ca="1" si="472"/>
        <v>-</v>
      </c>
      <c r="AE192" s="167" t="b">
        <v>1</v>
      </c>
      <c r="AF192" s="167" t="b">
        <v>1</v>
      </c>
      <c r="AG192" s="168" t="str">
        <f t="shared" ca="1" si="472"/>
        <v>-</v>
      </c>
      <c r="AH192" s="168" t="str">
        <f t="shared" ca="1" si="472"/>
        <v>-</v>
      </c>
      <c r="AI192" s="168" t="b">
        <f t="shared" ca="1" si="472"/>
        <v>1</v>
      </c>
      <c r="AJ192" s="10"/>
      <c r="AK192" s="166" t="b">
        <f t="shared" ca="1" si="473"/>
        <v>1</v>
      </c>
      <c r="AL192" s="166" t="str">
        <f t="shared" ca="1" si="473"/>
        <v>-</v>
      </c>
      <c r="AM192" s="166" t="str">
        <f t="shared" ca="1" si="473"/>
        <v>-</v>
      </c>
      <c r="AN192" s="166" t="str">
        <f t="shared" ca="1" si="473"/>
        <v>-</v>
      </c>
      <c r="AO192" s="166" t="b">
        <f t="shared" ca="1" si="473"/>
        <v>0</v>
      </c>
      <c r="AP192" s="166" t="b">
        <f t="shared" ca="1" si="473"/>
        <v>0</v>
      </c>
      <c r="AQ192" s="166">
        <f t="shared" ca="1" si="474"/>
        <v>0</v>
      </c>
      <c r="AR192" s="166" t="b">
        <f t="shared" ca="1" si="475"/>
        <v>0</v>
      </c>
      <c r="AS192" s="166" t="b">
        <f t="shared" ca="1" si="475"/>
        <v>0</v>
      </c>
      <c r="AT192" s="166" t="str">
        <f t="shared" ca="1" si="475"/>
        <v>-</v>
      </c>
      <c r="AU192" s="166" t="str">
        <f t="shared" ca="1" si="475"/>
        <v>-</v>
      </c>
      <c r="AV192" s="166" t="str">
        <f t="shared" ca="1" si="475"/>
        <v>-</v>
      </c>
      <c r="AW192" s="10"/>
      <c r="AX192" s="166" t="b">
        <f t="shared" ca="1" si="476"/>
        <v>1</v>
      </c>
      <c r="AY192" s="168" t="b">
        <f t="shared" ca="1" si="477"/>
        <v>1</v>
      </c>
      <c r="AZ192" s="168" t="b">
        <f t="shared" ca="1" si="477"/>
        <v>1</v>
      </c>
      <c r="BA192" s="167">
        <f t="shared" ca="1" si="478"/>
        <v>3108</v>
      </c>
      <c r="BB192" s="168" t="str">
        <f t="shared" ca="1" si="550"/>
        <v>-</v>
      </c>
      <c r="BC192" s="168" t="str">
        <f t="shared" ca="1" si="550"/>
        <v>-</v>
      </c>
      <c r="BD192" s="168" t="str">
        <f t="shared" ca="1" si="550"/>
        <v>-</v>
      </c>
      <c r="BE192" s="168" t="str">
        <f t="shared" ca="1" si="550"/>
        <v>-</v>
      </c>
      <c r="BF192" s="168" t="str">
        <f t="shared" ca="1" si="550"/>
        <v>-</v>
      </c>
      <c r="BG192" s="168">
        <f t="shared" ca="1" si="550"/>
        <v>1</v>
      </c>
      <c r="BH192" s="168">
        <f t="shared" ca="1" si="550"/>
        <v>1</v>
      </c>
      <c r="BI192" s="168" t="str">
        <f t="shared" ca="1" si="550"/>
        <v>-</v>
      </c>
      <c r="BJ192" s="168" t="str">
        <f t="shared" ca="1" si="550"/>
        <v>-</v>
      </c>
      <c r="BK192" s="10"/>
      <c r="BL192" s="168" t="str">
        <f t="shared" ca="1" si="550"/>
        <v>-</v>
      </c>
      <c r="BM192" s="168" t="str">
        <f t="shared" ca="1" si="550"/>
        <v>-</v>
      </c>
      <c r="BN192" s="168" t="str">
        <f t="shared" ca="1" si="550"/>
        <v>-</v>
      </c>
      <c r="BO192" s="168" t="str">
        <f t="shared" ca="1" si="550"/>
        <v>-</v>
      </c>
      <c r="BP192" s="168" t="str">
        <f t="shared" ca="1" si="550"/>
        <v>-</v>
      </c>
      <c r="BQ192" s="168" t="str">
        <f t="shared" ca="1" si="550"/>
        <v>-</v>
      </c>
      <c r="BR192" s="168" t="str">
        <f t="shared" ca="1" si="550"/>
        <v>-</v>
      </c>
      <c r="BS192" s="168" t="str">
        <f t="shared" ca="1" si="550"/>
        <v>-</v>
      </c>
      <c r="BT192" s="168" t="str">
        <f t="shared" ca="1" si="550"/>
        <v>-</v>
      </c>
      <c r="BU192" s="168" t="str">
        <f t="shared" ca="1" si="550"/>
        <v>-</v>
      </c>
      <c r="BV192" s="168" t="str">
        <f t="shared" ca="1" si="550"/>
        <v>-</v>
      </c>
      <c r="BW192" s="166" t="str" cm="1">
        <f t="array" aca="1" ref="BW192" ca="1">INDEX(i.rev,$K192,BW$15)</f>
        <v>-</v>
      </c>
      <c r="BX192" s="166" t="str" cm="1">
        <f t="array" aca="1" ref="BX192" ca="1">INDEX(i.rev,$K192,BX$15)</f>
        <v>-</v>
      </c>
      <c r="BY192" s="166" t="str" cm="1">
        <f t="array" aca="1" ref="BY192" ca="1">INDEX(i.rev,$K192,BY$15)</f>
        <v>-</v>
      </c>
      <c r="BZ192" s="166" t="str" cm="1">
        <f t="array" aca="1" ref="BZ192" ca="1">INDEX(i.rev,$K192,BZ$15)</f>
        <v>-</v>
      </c>
      <c r="CA192" s="166" t="str" cm="1">
        <f t="array" aca="1" ref="CA192" ca="1">INDEX(i.rev,$K192,CA$15)</f>
        <v>-</v>
      </c>
      <c r="CB192" s="166" t="str" cm="1">
        <f t="array" aca="1" ref="CB192" ca="1">INDEX(i.rev,$K192,CB$15)</f>
        <v>-</v>
      </c>
      <c r="CC192" s="166" t="str" cm="1">
        <f t="array" aca="1" ref="CC192" ca="1">INDEX(i.rev,$K192,CC$15)</f>
        <v>-</v>
      </c>
      <c r="CD192" s="166" t="str" cm="1">
        <f t="array" aca="1" ref="CD192" ca="1">INDEX(i.rev,$K192,CD$15)</f>
        <v>-</v>
      </c>
      <c r="CE192" s="166" t="str" cm="1">
        <f t="array" aca="1" ref="CE192" ca="1">INDEX(i.rev,$K192,CE$15)</f>
        <v>-</v>
      </c>
      <c r="CF192" s="166" t="str" cm="1">
        <f t="array" aca="1" ref="CF192" ca="1">INDEX(i.rev,$K192,CF$15)</f>
        <v>-</v>
      </c>
      <c r="CG192" s="10"/>
      <c r="CH192" s="168" t="str">
        <f t="shared" ca="1" si="558"/>
        <v>-</v>
      </c>
      <c r="CI192" s="168" t="str">
        <f t="shared" ca="1" si="558"/>
        <v>-</v>
      </c>
      <c r="CJ192" s="168" t="str">
        <f t="shared" ca="1" si="558"/>
        <v>-</v>
      </c>
      <c r="CK192" s="168" t="str">
        <f t="shared" ca="1" si="558"/>
        <v>-</v>
      </c>
      <c r="CL192" s="168" t="str">
        <f t="shared" ca="1" si="558"/>
        <v>-</v>
      </c>
      <c r="CM192" s="168" t="str">
        <f t="shared" ca="1" si="558"/>
        <v>-</v>
      </c>
      <c r="CN192" s="168" t="str">
        <f t="shared" ca="1" si="558"/>
        <v>-</v>
      </c>
      <c r="CO192" s="168" t="str">
        <f t="shared" ca="1" si="558"/>
        <v>-</v>
      </c>
      <c r="CP192" s="168">
        <f t="shared" ca="1" si="558"/>
        <v>1</v>
      </c>
      <c r="CQ192" s="168">
        <f t="shared" ca="1" si="558"/>
        <v>1</v>
      </c>
      <c r="CR192" s="168">
        <f t="shared" ca="1" si="558"/>
        <v>0</v>
      </c>
      <c r="CS192" s="168" t="str">
        <f t="shared" ca="1" si="558"/>
        <v>-</v>
      </c>
      <c r="CT192" s="168" t="str">
        <f t="shared" ca="1" si="558"/>
        <v>-</v>
      </c>
      <c r="CU192" s="168" t="str">
        <f t="shared" ca="1" si="558"/>
        <v>-</v>
      </c>
      <c r="CV192" s="168" t="str">
        <f t="shared" ca="1" si="558"/>
        <v>-</v>
      </c>
      <c r="CW192" s="168" t="str">
        <f t="shared" ca="1" si="558"/>
        <v>-</v>
      </c>
      <c r="CX192" s="168" t="str">
        <f t="shared" ca="1" si="562"/>
        <v>-</v>
      </c>
      <c r="CY192" s="168" t="str">
        <f t="shared" ca="1" si="562"/>
        <v>-</v>
      </c>
      <c r="CZ192" s="168">
        <f t="shared" ca="1" si="562"/>
        <v>0</v>
      </c>
      <c r="DA192" s="168" t="str">
        <f t="shared" ca="1" si="562"/>
        <v>-</v>
      </c>
      <c r="DB192" s="168" t="str">
        <f t="shared" ca="1" si="562"/>
        <v>-</v>
      </c>
      <c r="DC192" s="168" t="str">
        <f t="shared" ca="1" si="562"/>
        <v>-</v>
      </c>
      <c r="DD192" s="168" t="str">
        <f t="shared" ca="1" si="562"/>
        <v>-</v>
      </c>
      <c r="DE192" s="168" t="str">
        <f t="shared" ca="1" si="562"/>
        <v>-</v>
      </c>
      <c r="DF192" s="168">
        <f t="shared" ca="1" si="562"/>
        <v>0</v>
      </c>
      <c r="DG192" s="168">
        <f t="shared" ca="1" si="562"/>
        <v>0</v>
      </c>
      <c r="DH192" s="168">
        <f t="shared" ca="1" si="562"/>
        <v>0</v>
      </c>
      <c r="DI192" s="168">
        <f t="shared" ca="1" si="562"/>
        <v>0</v>
      </c>
      <c r="DJ192" s="168">
        <f t="shared" ca="1" si="562"/>
        <v>0</v>
      </c>
      <c r="DK192" s="168">
        <f t="shared" ca="1" si="562"/>
        <v>0</v>
      </c>
      <c r="DL192" s="168">
        <f t="shared" ca="1" si="562"/>
        <v>0</v>
      </c>
      <c r="DM192" s="168" t="str">
        <f t="shared" ca="1" si="562"/>
        <v>-</v>
      </c>
      <c r="DN192" s="168" t="str">
        <f t="shared" ca="1" si="526"/>
        <v>-</v>
      </c>
      <c r="DO192" s="168" t="str">
        <f t="shared" ca="1" si="526"/>
        <v>-</v>
      </c>
      <c r="DP192" s="168" t="str">
        <f t="shared" ca="1" si="526"/>
        <v>-</v>
      </c>
      <c r="DQ192" s="168" t="str">
        <f t="shared" ca="1" si="526"/>
        <v>-</v>
      </c>
      <c r="DR192" s="168" t="str">
        <f t="shared" ca="1" si="526"/>
        <v>-</v>
      </c>
      <c r="DS192" s="168" t="str">
        <f t="shared" ca="1" si="526"/>
        <v>-</v>
      </c>
      <c r="DT192" s="168" t="str">
        <f t="shared" ca="1" si="526"/>
        <v>-</v>
      </c>
      <c r="DU192" s="168" t="str">
        <f t="shared" ca="1" si="526"/>
        <v>-</v>
      </c>
      <c r="DV192" s="168" t="str">
        <f t="shared" ca="1" si="526"/>
        <v>-</v>
      </c>
      <c r="DW192" s="168" t="str">
        <f t="shared" ca="1" si="527"/>
        <v>-</v>
      </c>
      <c r="DX192" s="10"/>
      <c r="DY192" s="168">
        <f t="shared" ca="1" si="527"/>
        <v>1</v>
      </c>
      <c r="DZ192" s="168" t="str">
        <f t="shared" ca="1" si="527"/>
        <v>-</v>
      </c>
      <c r="EA192" s="168" t="str">
        <f t="shared" ca="1" si="527"/>
        <v>-</v>
      </c>
      <c r="EB192" s="168" t="str">
        <f t="shared" ca="1" si="527"/>
        <v>-</v>
      </c>
      <c r="EC192" s="168" t="str">
        <f t="shared" ca="1" si="481"/>
        <v>-</v>
      </c>
      <c r="ED192" s="168" t="b">
        <f t="shared" ca="1" si="481"/>
        <v>0</v>
      </c>
      <c r="EE192" s="168" t="str">
        <f t="shared" ca="1" si="481"/>
        <v>-</v>
      </c>
      <c r="EF192" s="168">
        <f t="shared" ca="1" si="481"/>
        <v>0</v>
      </c>
      <c r="EG192" s="168" t="str">
        <f t="shared" ca="1" si="481"/>
        <v>-</v>
      </c>
      <c r="EH192" s="166" cm="1">
        <f t="array" aca="1" ref="EH192" ca="1">INDEX(i.rev,$K192,EH$15)</f>
        <v>1</v>
      </c>
      <c r="EI192" s="168">
        <f t="shared" ca="1" si="563"/>
        <v>0</v>
      </c>
      <c r="EJ192" s="168">
        <f t="shared" ca="1" si="563"/>
        <v>1</v>
      </c>
      <c r="EK192" s="168">
        <f t="shared" ca="1" si="563"/>
        <v>0</v>
      </c>
      <c r="EL192" s="168">
        <f t="shared" ca="1" si="563"/>
        <v>1</v>
      </c>
      <c r="EM192" s="168">
        <f t="shared" ca="1" si="563"/>
        <v>1</v>
      </c>
      <c r="EN192" s="168">
        <f t="shared" ca="1" si="563"/>
        <v>1</v>
      </c>
      <c r="EO192" s="168">
        <f t="shared" ca="1" si="563"/>
        <v>0</v>
      </c>
      <c r="EP192" s="168">
        <f t="shared" ca="1" si="563"/>
        <v>0</v>
      </c>
      <c r="EQ192" s="168">
        <f t="shared" ca="1" si="563"/>
        <v>0</v>
      </c>
      <c r="ER192" s="168">
        <f t="shared" ca="1" si="563"/>
        <v>0</v>
      </c>
      <c r="ES192" s="168">
        <f t="shared" ca="1" si="563"/>
        <v>0</v>
      </c>
      <c r="ET192" s="168">
        <f t="shared" ca="1" si="563"/>
        <v>0</v>
      </c>
      <c r="EU192" s="168">
        <f t="shared" ca="1" si="563"/>
        <v>0</v>
      </c>
      <c r="EV192" s="168">
        <f t="shared" ca="1" si="563"/>
        <v>0</v>
      </c>
      <c r="EW192" s="168">
        <f t="shared" ca="1" si="563"/>
        <v>0</v>
      </c>
      <c r="EX192" s="168">
        <f t="shared" ca="1" si="563"/>
        <v>0</v>
      </c>
      <c r="EY192" s="166" cm="1">
        <f t="array" aca="1" ref="EY192" ca="1">INDEX(i.rev,$K192,EY$15)</f>
        <v>0</v>
      </c>
      <c r="EZ192" s="168">
        <f t="shared" ca="1" si="483"/>
        <v>0</v>
      </c>
      <c r="FA192" s="166" cm="1">
        <f t="array" aca="1" ref="FA192" ca="1">INDEX(i.rev,$K192,FA$15)</f>
        <v>1</v>
      </c>
      <c r="FB192" s="168">
        <f t="shared" ca="1" si="548"/>
        <v>0</v>
      </c>
      <c r="FC192" s="168">
        <f t="shared" ca="1" si="548"/>
        <v>0</v>
      </c>
      <c r="FD192" s="168">
        <f t="shared" ca="1" si="548"/>
        <v>0</v>
      </c>
      <c r="FE192" s="168">
        <f t="shared" ca="1" si="548"/>
        <v>0</v>
      </c>
      <c r="FF192" s="168">
        <f t="shared" ca="1" si="548"/>
        <v>0</v>
      </c>
      <c r="FG192" s="168">
        <f t="shared" ca="1" si="548"/>
        <v>0</v>
      </c>
      <c r="FH192" s="168">
        <f t="shared" ca="1" si="548"/>
        <v>0</v>
      </c>
      <c r="FI192" s="10">
        <v>0.75</v>
      </c>
      <c r="FJ192" s="166" t="b">
        <f t="shared" si="539"/>
        <v>1</v>
      </c>
      <c r="FK192" s="192">
        <f t="shared" si="540"/>
        <v>1597.5</v>
      </c>
      <c r="FL192" s="166" t="b">
        <f t="shared" si="518"/>
        <v>1</v>
      </c>
      <c r="FM192" s="192">
        <f t="shared" si="551"/>
        <v>12</v>
      </c>
      <c r="FN192" s="192">
        <f t="shared" si="551"/>
        <v>40</v>
      </c>
      <c r="FO192" s="166" t="b">
        <f t="shared" ca="1" si="486"/>
        <v>0</v>
      </c>
      <c r="FP192" s="166" t="b">
        <f t="shared" ca="1" si="486"/>
        <v>0</v>
      </c>
      <c r="FQ192" s="166" t="b">
        <f t="shared" ca="1" si="486"/>
        <v>1</v>
      </c>
      <c r="FR192" s="168">
        <f t="shared" ca="1" si="548"/>
        <v>0</v>
      </c>
      <c r="FS192" s="166">
        <f t="shared" ca="1" si="487"/>
        <v>1</v>
      </c>
      <c r="FT192" s="166">
        <f t="shared" ca="1" si="487"/>
        <v>1</v>
      </c>
      <c r="FU192" s="168" t="str">
        <f t="shared" ca="1" si="548"/>
        <v>-</v>
      </c>
      <c r="FV192" s="168" t="str">
        <f t="shared" ca="1" si="548"/>
        <v>-</v>
      </c>
      <c r="FW192" s="168" t="str">
        <f t="shared" ca="1" si="548"/>
        <v>-</v>
      </c>
      <c r="FX192" s="168" t="str">
        <f t="shared" ca="1" si="548"/>
        <v>-</v>
      </c>
      <c r="FY192" s="168" t="str">
        <f t="shared" ca="1" si="548"/>
        <v>-</v>
      </c>
      <c r="FZ192" s="168" t="str">
        <f t="shared" ca="1" si="548"/>
        <v>-</v>
      </c>
      <c r="GA192" s="168" t="str">
        <f t="shared" ca="1" si="548"/>
        <v>-</v>
      </c>
      <c r="GB192" s="168" t="str">
        <f t="shared" ca="1" si="548"/>
        <v>-</v>
      </c>
      <c r="GC192" s="168" t="str">
        <f t="shared" ca="1" si="548"/>
        <v>-</v>
      </c>
      <c r="GD192" s="168" t="b">
        <f t="shared" ca="1" si="548"/>
        <v>1</v>
      </c>
      <c r="GE192" s="168" t="str">
        <f t="shared" ca="1" si="548"/>
        <v>-</v>
      </c>
      <c r="GF192" s="168" t="str">
        <f t="shared" ca="1" si="548"/>
        <v>-</v>
      </c>
      <c r="GG192" s="168" t="str">
        <f t="shared" ca="1" si="548"/>
        <v>-</v>
      </c>
      <c r="GH192" s="168" t="str">
        <f t="shared" ca="1" si="561"/>
        <v>-</v>
      </c>
      <c r="GI192" s="168" t="str">
        <f t="shared" ca="1" si="561"/>
        <v>-</v>
      </c>
      <c r="GJ192" s="168" t="str">
        <f t="shared" ca="1" si="561"/>
        <v>-</v>
      </c>
      <c r="GK192" s="168" t="str">
        <f t="shared" ca="1" si="561"/>
        <v>-</v>
      </c>
      <c r="GL192" s="168" t="str">
        <f t="shared" ca="1" si="561"/>
        <v>-</v>
      </c>
      <c r="GM192" s="168" t="str">
        <f t="shared" ca="1" si="561"/>
        <v>-</v>
      </c>
      <c r="GN192" s="168" t="str">
        <f t="shared" ca="1" si="561"/>
        <v>-</v>
      </c>
      <c r="GO192" s="168" t="str">
        <f t="shared" ca="1" si="561"/>
        <v>-</v>
      </c>
      <c r="GP192" s="168" t="str">
        <f t="shared" ca="1" si="561"/>
        <v>-</v>
      </c>
      <c r="GQ192" s="168" t="str">
        <f t="shared" ca="1" si="561"/>
        <v>-</v>
      </c>
      <c r="GR192" s="168" t="str">
        <f t="shared" ca="1" si="561"/>
        <v>-</v>
      </c>
      <c r="GS192" s="168">
        <f t="shared" ca="1" si="561"/>
        <v>500</v>
      </c>
      <c r="GT192" s="168">
        <f t="shared" ca="1" si="561"/>
        <v>500</v>
      </c>
      <c r="GU192" s="168" t="str">
        <f t="shared" ca="1" si="561"/>
        <v>-</v>
      </c>
      <c r="GV192" s="168" t="str">
        <f t="shared" ca="1" si="561"/>
        <v>-</v>
      </c>
      <c r="GW192" s="168" t="str">
        <f t="shared" ca="1" si="561"/>
        <v>-</v>
      </c>
      <c r="GX192" s="168" t="str">
        <f t="shared" ca="1" si="537"/>
        <v>-</v>
      </c>
      <c r="GY192" s="168" t="str">
        <f t="shared" ca="1" si="537"/>
        <v>-</v>
      </c>
      <c r="GZ192" s="168" t="str">
        <f t="shared" ca="1" si="556"/>
        <v>-</v>
      </c>
      <c r="HA192" s="168" t="str">
        <f t="shared" ca="1" si="556"/>
        <v>-</v>
      </c>
      <c r="HB192" s="168" t="str">
        <f t="shared" ca="1" si="556"/>
        <v>-</v>
      </c>
      <c r="HC192" s="168" t="str">
        <f t="shared" ca="1" si="556"/>
        <v>-</v>
      </c>
      <c r="HD192" s="168" t="str">
        <f t="shared" ca="1" si="556"/>
        <v>-</v>
      </c>
      <c r="HE192" s="168" t="str">
        <f t="shared" ca="1" si="556"/>
        <v>-</v>
      </c>
      <c r="HF192" s="168" t="str">
        <f t="shared" ca="1" si="556"/>
        <v>-</v>
      </c>
      <c r="HG192" s="168" t="str">
        <f t="shared" ca="1" si="556"/>
        <v>-</v>
      </c>
      <c r="HH192" s="168" t="str">
        <f t="shared" ca="1" si="556"/>
        <v>-</v>
      </c>
      <c r="HI192" s="168" t="str">
        <f t="shared" ca="1" si="556"/>
        <v>-</v>
      </c>
      <c r="HJ192" s="168" t="str">
        <f t="shared" ca="1" si="556"/>
        <v>-</v>
      </c>
      <c r="HK192" s="168" t="str">
        <f t="shared" ca="1" si="556"/>
        <v>-</v>
      </c>
      <c r="HL192" s="168" t="str">
        <f t="shared" ca="1" si="556"/>
        <v>-</v>
      </c>
      <c r="HM192" s="168" t="str">
        <f t="shared" ca="1" si="556"/>
        <v>-</v>
      </c>
      <c r="HN192" s="168" t="str">
        <f t="shared" ca="1" si="556"/>
        <v>-</v>
      </c>
      <c r="HO192" s="168" t="str">
        <f t="shared" ca="1" si="556"/>
        <v>-</v>
      </c>
      <c r="HP192" s="168" t="str">
        <f t="shared" ca="1" si="556"/>
        <v>-</v>
      </c>
      <c r="HQ192" s="168" t="str">
        <f t="shared" ca="1" si="556"/>
        <v>-</v>
      </c>
      <c r="HR192" s="168" t="str">
        <f t="shared" ca="1" si="556"/>
        <v>-</v>
      </c>
      <c r="HS192" s="168" t="str">
        <f t="shared" ca="1" si="556"/>
        <v>-</v>
      </c>
      <c r="HT192" s="168" t="str">
        <f t="shared" ca="1" si="556"/>
        <v>-</v>
      </c>
      <c r="HU192" s="168" t="str">
        <f t="shared" ca="1" si="556"/>
        <v>-</v>
      </c>
      <c r="HV192" s="168" t="str">
        <f t="shared" ca="1" si="556"/>
        <v>-</v>
      </c>
      <c r="HW192" s="168" t="str">
        <f t="shared" ca="1" si="556"/>
        <v>-</v>
      </c>
      <c r="HX192" s="168" t="str">
        <f t="shared" ca="1" si="556"/>
        <v>-</v>
      </c>
      <c r="HY192" s="168" t="str">
        <f t="shared" ca="1" si="556"/>
        <v>-</v>
      </c>
      <c r="HZ192" s="168" t="str">
        <f t="shared" ca="1" si="556"/>
        <v>-</v>
      </c>
      <c r="IA192" s="168" t="str">
        <f t="shared" ca="1" si="556"/>
        <v>-</v>
      </c>
      <c r="IB192" s="168" t="str">
        <f t="shared" ca="1" si="556"/>
        <v>-</v>
      </c>
      <c r="IC192" s="168" t="str">
        <f t="shared" ca="1" si="556"/>
        <v>-</v>
      </c>
      <c r="ID192" s="168" t="str">
        <f t="shared" ca="1" si="556"/>
        <v>-</v>
      </c>
      <c r="IE192" s="168" t="str">
        <f t="shared" ca="1" si="556"/>
        <v>-</v>
      </c>
      <c r="IF192" s="168" t="str">
        <f t="shared" ca="1" si="556"/>
        <v>-</v>
      </c>
      <c r="IG192" s="168" t="str">
        <f t="shared" ca="1" si="556"/>
        <v>-</v>
      </c>
      <c r="IH192" s="168" t="str">
        <f t="shared" ca="1" si="556"/>
        <v>-</v>
      </c>
      <c r="II192" s="168" t="str">
        <f t="shared" ca="1" si="556"/>
        <v>-</v>
      </c>
      <c r="IJ192" s="168" t="str">
        <f t="shared" ca="1" si="556"/>
        <v>-</v>
      </c>
      <c r="IK192" s="168" t="str">
        <f t="shared" ca="1" si="556"/>
        <v>-</v>
      </c>
      <c r="IL192" s="168" t="str">
        <f t="shared" ca="1" si="556"/>
        <v>-</v>
      </c>
      <c r="IM192" s="168" t="str">
        <f t="shared" ca="1" si="556"/>
        <v>-</v>
      </c>
      <c r="IN192" s="168" t="str">
        <f t="shared" ca="1" si="556"/>
        <v>-</v>
      </c>
      <c r="IO192" s="168" t="str">
        <f t="shared" ca="1" si="556"/>
        <v>-</v>
      </c>
      <c r="IP192" s="168" t="str">
        <f t="shared" ca="1" si="537"/>
        <v>-</v>
      </c>
      <c r="IQ192" s="168" t="str">
        <f t="shared" ca="1" si="537"/>
        <v>-</v>
      </c>
      <c r="IR192" s="168" t="str">
        <f t="shared" ca="1" si="537"/>
        <v>-</v>
      </c>
      <c r="IS192" s="168" t="str">
        <f t="shared" ca="1" si="537"/>
        <v>-</v>
      </c>
      <c r="IT192" s="168" t="str">
        <f t="shared" ca="1" si="537"/>
        <v>-</v>
      </c>
      <c r="IU192" s="168" t="str">
        <f t="shared" ca="1" si="537"/>
        <v>-</v>
      </c>
      <c r="IV192" s="168" t="str">
        <f t="shared" ca="1" si="537"/>
        <v>-</v>
      </c>
      <c r="IW192" s="168" t="str">
        <f t="shared" ca="1" si="537"/>
        <v>-</v>
      </c>
      <c r="IX192" s="168" t="str">
        <f t="shared" ca="1" si="537"/>
        <v>-</v>
      </c>
      <c r="IY192" s="168" t="str">
        <f t="shared" ca="1" si="537"/>
        <v>-</v>
      </c>
      <c r="IZ192" s="10"/>
      <c r="JA192" s="166">
        <f t="shared" ca="1" si="492"/>
        <v>4.4999999999999998E-2</v>
      </c>
      <c r="JB192" s="166">
        <f t="shared" ca="1" si="493"/>
        <v>4.4999999999999998E-2</v>
      </c>
      <c r="JC192" s="168">
        <f t="shared" ca="1" si="557"/>
        <v>1</v>
      </c>
      <c r="JD192" s="168">
        <f t="shared" ca="1" si="557"/>
        <v>0</v>
      </c>
      <c r="JE192" s="168">
        <f t="shared" ca="1" si="557"/>
        <v>1</v>
      </c>
      <c r="JF192" s="168">
        <f t="shared" ca="1" si="557"/>
        <v>1</v>
      </c>
      <c r="JG192" s="168">
        <f t="shared" ca="1" si="557"/>
        <v>0</v>
      </c>
      <c r="JH192" s="168">
        <f t="shared" ca="1" si="557"/>
        <v>70</v>
      </c>
      <c r="JI192" s="168">
        <f t="shared" ca="1" si="557"/>
        <v>50</v>
      </c>
      <c r="JJ192" s="168">
        <f t="shared" ca="1" si="557"/>
        <v>70</v>
      </c>
      <c r="JK192" s="168">
        <f t="shared" ca="1" si="557"/>
        <v>50</v>
      </c>
      <c r="JL192" s="166">
        <f t="shared" ca="1" si="495"/>
        <v>1</v>
      </c>
      <c r="JM192" s="166">
        <f t="shared" ca="1" si="496"/>
        <v>1</v>
      </c>
      <c r="JN192" s="166">
        <f t="shared" ca="1" si="497"/>
        <v>1</v>
      </c>
      <c r="JO192" s="166">
        <f t="shared" ca="1" si="498"/>
        <v>1</v>
      </c>
      <c r="JP192" s="166">
        <f t="shared" ca="1" si="498"/>
        <v>1</v>
      </c>
      <c r="JQ192" s="168">
        <f t="shared" ca="1" si="557"/>
        <v>1</v>
      </c>
      <c r="JR192" s="10"/>
      <c r="JS192" s="168">
        <f t="shared" ca="1" si="557"/>
        <v>1</v>
      </c>
      <c r="JT192" s="166">
        <f t="shared" ca="1" si="499"/>
        <v>1</v>
      </c>
      <c r="JU192" s="168">
        <f t="shared" ca="1" si="557"/>
        <v>1</v>
      </c>
      <c r="JV192" s="168">
        <f t="shared" ca="1" si="557"/>
        <v>1</v>
      </c>
      <c r="JW192" s="168">
        <f t="shared" ca="1" si="557"/>
        <v>1</v>
      </c>
      <c r="JX192" s="168">
        <f t="shared" ca="1" si="557"/>
        <v>1</v>
      </c>
      <c r="JY192" s="168">
        <f t="shared" ca="1" si="557"/>
        <v>1</v>
      </c>
      <c r="JZ192" s="168">
        <f t="shared" ca="1" si="557"/>
        <v>1</v>
      </c>
      <c r="KA192" s="166">
        <f t="shared" ca="1" si="500"/>
        <v>1</v>
      </c>
      <c r="KB192" s="166">
        <f t="shared" ca="1" si="501"/>
        <v>1</v>
      </c>
      <c r="KC192" s="166">
        <f t="shared" ca="1" si="502"/>
        <v>1</v>
      </c>
      <c r="KD192" s="166" t="str">
        <f t="shared" ca="1" si="503"/>
        <v>-</v>
      </c>
      <c r="KE192" s="166" t="str">
        <f t="shared" ca="1" si="504"/>
        <v>-</v>
      </c>
      <c r="KF192" s="166" t="str">
        <f t="shared" ca="1" si="505"/>
        <v>-</v>
      </c>
      <c r="KG192" s="166" t="b">
        <f t="shared" ca="1" si="506"/>
        <v>0</v>
      </c>
      <c r="KH192" s="168">
        <f t="shared" ca="1" si="557"/>
        <v>0</v>
      </c>
      <c r="KI192" s="27">
        <v>0</v>
      </c>
    </row>
    <row r="193" spans="1:295" s="148" customFormat="1" outlineLevel="1">
      <c r="A193" s="126">
        <f t="shared" si="13"/>
        <v>188</v>
      </c>
      <c r="B193" s="126">
        <f t="shared" si="552"/>
        <v>13</v>
      </c>
      <c r="C193" s="148">
        <v>1000</v>
      </c>
      <c r="D193" s="148" t="s">
        <v>884</v>
      </c>
      <c r="E193" s="148" t="b">
        <v>0</v>
      </c>
      <c r="F193" s="148" t="b">
        <v>0</v>
      </c>
      <c r="G193" s="148" t="b">
        <f t="shared" si="507"/>
        <v>0</v>
      </c>
      <c r="H193" s="144">
        <f t="shared" ca="1" si="542"/>
        <v>3</v>
      </c>
      <c r="I193" s="144">
        <f t="shared" ca="1" si="542"/>
        <v>1</v>
      </c>
      <c r="J193" s="144">
        <f t="shared" ca="1" si="542"/>
        <v>1</v>
      </c>
      <c r="K193" s="144">
        <f t="shared" ref="K193:Y193" ca="1" si="564">OFFSET(K193,-1,0)</f>
        <v>1</v>
      </c>
      <c r="L193" s="144">
        <f t="shared" ca="1" si="564"/>
        <v>1</v>
      </c>
      <c r="M193" s="144">
        <f t="shared" ca="1" si="564"/>
        <v>1</v>
      </c>
      <c r="N193" s="144">
        <f t="shared" ca="1" si="564"/>
        <v>1</v>
      </c>
      <c r="O193" s="144">
        <f t="shared" ca="1" si="564"/>
        <v>1</v>
      </c>
      <c r="P193" s="144">
        <f t="shared" ca="1" si="564"/>
        <v>1</v>
      </c>
      <c r="Q193" s="144">
        <f t="shared" ca="1" si="564"/>
        <v>1</v>
      </c>
      <c r="R193" s="144">
        <f t="shared" ca="1" si="564"/>
        <v>2</v>
      </c>
      <c r="S193" s="144">
        <f t="shared" ca="1" si="564"/>
        <v>1</v>
      </c>
      <c r="T193" s="144">
        <f t="shared" ca="1" si="564"/>
        <v>1</v>
      </c>
      <c r="U193" s="144">
        <f t="shared" ca="1" si="564"/>
        <v>1</v>
      </c>
      <c r="V193" s="144">
        <f t="shared" ca="1" si="564"/>
        <v>1</v>
      </c>
      <c r="W193" s="144">
        <f t="shared" ca="1" si="564"/>
        <v>1</v>
      </c>
      <c r="X193" s="144">
        <f t="shared" ca="1" si="564"/>
        <v>1</v>
      </c>
      <c r="Y193" s="144">
        <f t="shared" ca="1" si="564"/>
        <v>1</v>
      </c>
      <c r="AA193" s="162" t="str" cm="1">
        <f t="array" aca="1" ref="AA193" ca="1">TEXT(LEFT(OFFSET(AA193,-1,0),5)+1,"00000")&amp;MID(OFFSET(AA193,-1,0),6,FIND(" ",OFFSET(AA193,-1,0),7)-5)
&amp;FM193
&amp;INDEX(DataMaster!$B$10:$B$12,$I193)         &amp;IF($J193=1,""," Risk"&amp;INDEX(i.risk_aversion,$J193,1))    &amp;IF($K193=1,""," REV"&amp; INDEX(DataMaster!$B$54:$B$58,$K193))              &amp; IF($L193=1,""," Minroe"&amp;INDEX(minroe,$L193))              &amp;  IF($M193=1,""," Overdraw"&amp;INDEX(overdraw,$M193))
&amp; IF($N193=1,""," Mach"&amp;INDEX(i.mach_option,$N193))
&amp; IF($O193=1,""," Interest"&amp;INDEX(i.interest_rate,$O193))            &amp; IF($P193=1,""," Opp cost"&amp;INDEX(i.opp_cost_capital,$P193))           &amp; IF($Q193=1,""," Casual_ub"&amp;INDEX(i.casual_ub,$Q193))           &amp; IF($R193=1,""," Cropgraze"&amp;INDEX(i.cropgraze_inc,$R193))
&amp; IF($S193=1,""," Yield"&amp;INDEX(i.all_rot_yield,$S193))          &amp; IF($T193=1,""," Pasture"&amp;INDEX(i.pasture_prod,$T193))          &amp; IF($U193=1,""," Scan"&amp;INDEX(i.scan,$U193))
&amp; IF($JL193=1,""," WP"&amp;TEXT($JL193*100,"000p"))                &amp; IF($JM193=1,""," MP"&amp;TEXT($JM193*100,"000p"))                      &amp; IF($JN193=1,""," GP"&amp;TEXT($JN193*100,"000p"))          &amp; IF($JO193=1,""," Can"&amp;TEXT($JO193*100,"000p"))
&amp; " (F"&amp;3+IFERROR(1*$CH193,0)+IFERROR(1*$CI193,0)&amp;3-IFERROR(1*NOT($CK193),0)&amp;"N"&amp;$CP193&amp;$CQ193&amp;")"</f>
        <v>00007 SR_low_crop30SE 8SE CropgrazeFALSE (F33N11)</v>
      </c>
      <c r="AB193" s="10" t="str">
        <f ca="1">IF(COUNTIF(AA$5:AA193,AA193)=1,"-","Dup")</f>
        <v>-</v>
      </c>
      <c r="AC193" s="10"/>
      <c r="AD193" s="168" t="str">
        <f t="shared" ca="1" si="472"/>
        <v>-</v>
      </c>
      <c r="AE193" s="167" t="b">
        <v>1</v>
      </c>
      <c r="AF193" s="167" t="b">
        <v>1</v>
      </c>
      <c r="AG193" s="168" t="str">
        <f t="shared" ca="1" si="472"/>
        <v>-</v>
      </c>
      <c r="AH193" s="168" t="str">
        <f t="shared" ca="1" si="472"/>
        <v>-</v>
      </c>
      <c r="AI193" s="168" t="b">
        <f t="shared" ca="1" si="472"/>
        <v>1</v>
      </c>
      <c r="AJ193" s="10"/>
      <c r="AK193" s="166" t="b">
        <f t="shared" ca="1" si="473"/>
        <v>1</v>
      </c>
      <c r="AL193" s="166" t="str">
        <f t="shared" ca="1" si="473"/>
        <v>-</v>
      </c>
      <c r="AM193" s="166" t="str">
        <f t="shared" ca="1" si="473"/>
        <v>-</v>
      </c>
      <c r="AN193" s="166" t="str">
        <f t="shared" ca="1" si="473"/>
        <v>-</v>
      </c>
      <c r="AO193" s="166" t="b">
        <f t="shared" ca="1" si="473"/>
        <v>0</v>
      </c>
      <c r="AP193" s="166" t="b">
        <f t="shared" ca="1" si="473"/>
        <v>0</v>
      </c>
      <c r="AQ193" s="166">
        <f t="shared" ca="1" si="474"/>
        <v>0</v>
      </c>
      <c r="AR193" s="166" t="b">
        <f t="shared" ca="1" si="475"/>
        <v>0</v>
      </c>
      <c r="AS193" s="166" t="b">
        <f t="shared" ca="1" si="475"/>
        <v>0</v>
      </c>
      <c r="AT193" s="166" t="str">
        <f t="shared" ca="1" si="475"/>
        <v>-</v>
      </c>
      <c r="AU193" s="166" t="str">
        <f t="shared" ca="1" si="475"/>
        <v>-</v>
      </c>
      <c r="AV193" s="166" t="str">
        <f t="shared" ca="1" si="475"/>
        <v>-</v>
      </c>
      <c r="AW193" s="10"/>
      <c r="AX193" s="166" t="b">
        <f t="shared" ca="1" si="476"/>
        <v>1</v>
      </c>
      <c r="AY193" s="168" t="b">
        <f t="shared" ca="1" si="477"/>
        <v>1</v>
      </c>
      <c r="AZ193" s="168" t="b">
        <f t="shared" ca="1" si="477"/>
        <v>1</v>
      </c>
      <c r="BA193" s="167">
        <f t="shared" ca="1" si="478"/>
        <v>3108</v>
      </c>
      <c r="BB193" s="168" t="str">
        <f t="shared" ca="1" si="550"/>
        <v>-</v>
      </c>
      <c r="BC193" s="168" t="str">
        <f t="shared" ca="1" si="550"/>
        <v>-</v>
      </c>
      <c r="BD193" s="168" t="str">
        <f t="shared" ca="1" si="550"/>
        <v>-</v>
      </c>
      <c r="BE193" s="168" t="str">
        <f t="shared" ca="1" si="550"/>
        <v>-</v>
      </c>
      <c r="BF193" s="168" t="str">
        <f t="shared" ca="1" si="550"/>
        <v>-</v>
      </c>
      <c r="BG193" s="168">
        <f t="shared" ca="1" si="550"/>
        <v>1</v>
      </c>
      <c r="BH193" s="168">
        <f t="shared" ca="1" si="550"/>
        <v>1</v>
      </c>
      <c r="BI193" s="168" t="str">
        <f t="shared" ca="1" si="550"/>
        <v>-</v>
      </c>
      <c r="BJ193" s="168" t="str">
        <f t="shared" ca="1" si="550"/>
        <v>-</v>
      </c>
      <c r="BK193" s="10"/>
      <c r="BL193" s="168" t="str">
        <f t="shared" ca="1" si="550"/>
        <v>-</v>
      </c>
      <c r="BM193" s="168" t="str">
        <f t="shared" ca="1" si="550"/>
        <v>-</v>
      </c>
      <c r="BN193" s="168" t="str">
        <f t="shared" ca="1" si="550"/>
        <v>-</v>
      </c>
      <c r="BO193" s="168" t="str">
        <f t="shared" ca="1" si="550"/>
        <v>-</v>
      </c>
      <c r="BP193" s="168" t="str">
        <f t="shared" ca="1" si="550"/>
        <v>-</v>
      </c>
      <c r="BQ193" s="168" t="str">
        <f t="shared" ca="1" si="550"/>
        <v>-</v>
      </c>
      <c r="BR193" s="168" t="str">
        <f t="shared" ca="1" si="550"/>
        <v>-</v>
      </c>
      <c r="BS193" s="168" t="str">
        <f t="shared" ca="1" si="550"/>
        <v>-</v>
      </c>
      <c r="BT193" s="168" t="str">
        <f t="shared" ca="1" si="550"/>
        <v>-</v>
      </c>
      <c r="BU193" s="168" t="str">
        <f t="shared" ca="1" si="550"/>
        <v>-</v>
      </c>
      <c r="BV193" s="168" t="str">
        <f t="shared" ca="1" si="550"/>
        <v>-</v>
      </c>
      <c r="BW193" s="166" t="str" cm="1">
        <f t="array" aca="1" ref="BW193" ca="1">INDEX(i.rev,$K193,BW$15)</f>
        <v>-</v>
      </c>
      <c r="BX193" s="166" t="str" cm="1">
        <f t="array" aca="1" ref="BX193" ca="1">INDEX(i.rev,$K193,BX$15)</f>
        <v>-</v>
      </c>
      <c r="BY193" s="166" t="str" cm="1">
        <f t="array" aca="1" ref="BY193" ca="1">INDEX(i.rev,$K193,BY$15)</f>
        <v>-</v>
      </c>
      <c r="BZ193" s="166" t="str" cm="1">
        <f t="array" aca="1" ref="BZ193" ca="1">INDEX(i.rev,$K193,BZ$15)</f>
        <v>-</v>
      </c>
      <c r="CA193" s="166" t="str" cm="1">
        <f t="array" aca="1" ref="CA193" ca="1">INDEX(i.rev,$K193,CA$15)</f>
        <v>-</v>
      </c>
      <c r="CB193" s="166" t="str" cm="1">
        <f t="array" aca="1" ref="CB193" ca="1">INDEX(i.rev,$K193,CB$15)</f>
        <v>-</v>
      </c>
      <c r="CC193" s="166" t="str" cm="1">
        <f t="array" aca="1" ref="CC193" ca="1">INDEX(i.rev,$K193,CC$15)</f>
        <v>-</v>
      </c>
      <c r="CD193" s="166" t="str" cm="1">
        <f t="array" aca="1" ref="CD193" ca="1">INDEX(i.rev,$K193,CD$15)</f>
        <v>-</v>
      </c>
      <c r="CE193" s="166" t="str" cm="1">
        <f t="array" aca="1" ref="CE193" ca="1">INDEX(i.rev,$K193,CE$15)</f>
        <v>-</v>
      </c>
      <c r="CF193" s="166" t="str" cm="1">
        <f t="array" aca="1" ref="CF193" ca="1">INDEX(i.rev,$K193,CF$15)</f>
        <v>-</v>
      </c>
      <c r="CG193" s="10"/>
      <c r="CH193" s="168" t="str">
        <f t="shared" ca="1" si="558"/>
        <v>-</v>
      </c>
      <c r="CI193" s="168" t="str">
        <f t="shared" ca="1" si="558"/>
        <v>-</v>
      </c>
      <c r="CJ193" s="168" t="str">
        <f t="shared" ca="1" si="558"/>
        <v>-</v>
      </c>
      <c r="CK193" s="168" t="str">
        <f t="shared" ca="1" si="558"/>
        <v>-</v>
      </c>
      <c r="CL193" s="168" t="str">
        <f t="shared" ca="1" si="558"/>
        <v>-</v>
      </c>
      <c r="CM193" s="168" t="str">
        <f t="shared" ca="1" si="558"/>
        <v>-</v>
      </c>
      <c r="CN193" s="168" t="str">
        <f t="shared" ca="1" si="558"/>
        <v>-</v>
      </c>
      <c r="CO193" s="168" t="str">
        <f t="shared" ca="1" si="558"/>
        <v>-</v>
      </c>
      <c r="CP193" s="168">
        <f t="shared" ca="1" si="558"/>
        <v>1</v>
      </c>
      <c r="CQ193" s="168">
        <f t="shared" ca="1" si="558"/>
        <v>1</v>
      </c>
      <c r="CR193" s="168">
        <f t="shared" ca="1" si="558"/>
        <v>0</v>
      </c>
      <c r="CS193" s="168" t="str">
        <f t="shared" ca="1" si="558"/>
        <v>-</v>
      </c>
      <c r="CT193" s="168" t="str">
        <f t="shared" ca="1" si="558"/>
        <v>-</v>
      </c>
      <c r="CU193" s="168" t="str">
        <f t="shared" ca="1" si="558"/>
        <v>-</v>
      </c>
      <c r="CV193" s="168" t="str">
        <f t="shared" ca="1" si="558"/>
        <v>-</v>
      </c>
      <c r="CW193" s="168" t="str">
        <f t="shared" ca="1" si="558"/>
        <v>-</v>
      </c>
      <c r="CX193" s="168" t="str">
        <f t="shared" ca="1" si="562"/>
        <v>-</v>
      </c>
      <c r="CY193" s="168" t="str">
        <f t="shared" ca="1" si="562"/>
        <v>-</v>
      </c>
      <c r="CZ193" s="168">
        <f t="shared" ca="1" si="562"/>
        <v>0</v>
      </c>
      <c r="DA193" s="168" t="str">
        <f t="shared" ca="1" si="562"/>
        <v>-</v>
      </c>
      <c r="DB193" s="168" t="str">
        <f t="shared" ca="1" si="562"/>
        <v>-</v>
      </c>
      <c r="DC193" s="168" t="str">
        <f t="shared" ca="1" si="562"/>
        <v>-</v>
      </c>
      <c r="DD193" s="168" t="str">
        <f t="shared" ca="1" si="562"/>
        <v>-</v>
      </c>
      <c r="DE193" s="168" t="str">
        <f t="shared" ca="1" si="562"/>
        <v>-</v>
      </c>
      <c r="DF193" s="168">
        <f t="shared" ca="1" si="562"/>
        <v>0</v>
      </c>
      <c r="DG193" s="168">
        <f t="shared" ca="1" si="562"/>
        <v>0</v>
      </c>
      <c r="DH193" s="168">
        <f t="shared" ca="1" si="562"/>
        <v>0</v>
      </c>
      <c r="DI193" s="168">
        <f t="shared" ca="1" si="562"/>
        <v>0</v>
      </c>
      <c r="DJ193" s="168">
        <f t="shared" ca="1" si="562"/>
        <v>0</v>
      </c>
      <c r="DK193" s="168">
        <f t="shared" ca="1" si="562"/>
        <v>0</v>
      </c>
      <c r="DL193" s="168">
        <f t="shared" ca="1" si="562"/>
        <v>0</v>
      </c>
      <c r="DM193" s="168" t="str">
        <f t="shared" ca="1" si="562"/>
        <v>-</v>
      </c>
      <c r="DN193" s="168" t="str">
        <f t="shared" ca="1" si="526"/>
        <v>-</v>
      </c>
      <c r="DO193" s="168" t="str">
        <f t="shared" ca="1" si="526"/>
        <v>-</v>
      </c>
      <c r="DP193" s="168" t="str">
        <f t="shared" ca="1" si="526"/>
        <v>-</v>
      </c>
      <c r="DQ193" s="168" t="str">
        <f t="shared" ca="1" si="526"/>
        <v>-</v>
      </c>
      <c r="DR193" s="168" t="str">
        <f t="shared" ca="1" si="526"/>
        <v>-</v>
      </c>
      <c r="DS193" s="168" t="str">
        <f t="shared" ca="1" si="526"/>
        <v>-</v>
      </c>
      <c r="DT193" s="168" t="str">
        <f t="shared" ca="1" si="526"/>
        <v>-</v>
      </c>
      <c r="DU193" s="168" t="str">
        <f t="shared" ca="1" si="526"/>
        <v>-</v>
      </c>
      <c r="DV193" s="168" t="str">
        <f t="shared" ca="1" si="526"/>
        <v>-</v>
      </c>
      <c r="DW193" s="168" t="str">
        <f t="shared" ca="1" si="527"/>
        <v>-</v>
      </c>
      <c r="DX193" s="10"/>
      <c r="DY193" s="168">
        <f t="shared" ca="1" si="527"/>
        <v>1</v>
      </c>
      <c r="DZ193" s="168" t="str">
        <f t="shared" ca="1" si="527"/>
        <v>-</v>
      </c>
      <c r="EA193" s="168" t="str">
        <f t="shared" ca="1" si="527"/>
        <v>-</v>
      </c>
      <c r="EB193" s="168" t="str">
        <f t="shared" ca="1" si="527"/>
        <v>-</v>
      </c>
      <c r="EC193" s="168" t="str">
        <f t="shared" ca="1" si="481"/>
        <v>-</v>
      </c>
      <c r="ED193" s="168" t="b">
        <f t="shared" ca="1" si="481"/>
        <v>0</v>
      </c>
      <c r="EE193" s="168" t="str">
        <f t="shared" ca="1" si="481"/>
        <v>-</v>
      </c>
      <c r="EF193" s="168">
        <f t="shared" ca="1" si="481"/>
        <v>0</v>
      </c>
      <c r="EG193" s="168" t="str">
        <f t="shared" ca="1" si="481"/>
        <v>-</v>
      </c>
      <c r="EH193" s="166" cm="1">
        <f t="array" aca="1" ref="EH193" ca="1">INDEX(i.rev,$K193,EH$15)</f>
        <v>1</v>
      </c>
      <c r="EI193" s="168">
        <f t="shared" ca="1" si="563"/>
        <v>0</v>
      </c>
      <c r="EJ193" s="168">
        <f t="shared" ca="1" si="563"/>
        <v>1</v>
      </c>
      <c r="EK193" s="168">
        <f t="shared" ca="1" si="563"/>
        <v>0</v>
      </c>
      <c r="EL193" s="168">
        <f t="shared" ca="1" si="563"/>
        <v>1</v>
      </c>
      <c r="EM193" s="168">
        <f t="shared" ca="1" si="563"/>
        <v>1</v>
      </c>
      <c r="EN193" s="168">
        <f t="shared" ca="1" si="563"/>
        <v>1</v>
      </c>
      <c r="EO193" s="168">
        <f t="shared" ca="1" si="563"/>
        <v>0</v>
      </c>
      <c r="EP193" s="168">
        <f t="shared" ca="1" si="563"/>
        <v>0</v>
      </c>
      <c r="EQ193" s="168">
        <f t="shared" ca="1" si="563"/>
        <v>0</v>
      </c>
      <c r="ER193" s="168">
        <f t="shared" ca="1" si="563"/>
        <v>0</v>
      </c>
      <c r="ES193" s="168">
        <f t="shared" ca="1" si="563"/>
        <v>0</v>
      </c>
      <c r="ET193" s="168">
        <f t="shared" ca="1" si="563"/>
        <v>0</v>
      </c>
      <c r="EU193" s="168">
        <f t="shared" ca="1" si="563"/>
        <v>0</v>
      </c>
      <c r="EV193" s="168">
        <f t="shared" ca="1" si="563"/>
        <v>0</v>
      </c>
      <c r="EW193" s="168">
        <f t="shared" ca="1" si="563"/>
        <v>0</v>
      </c>
      <c r="EX193" s="168">
        <f t="shared" ca="1" si="563"/>
        <v>0</v>
      </c>
      <c r="EY193" s="166" cm="1">
        <f t="array" aca="1" ref="EY193" ca="1">INDEX(i.rev,$K193,EY$15)</f>
        <v>0</v>
      </c>
      <c r="EZ193" s="168">
        <f t="shared" ca="1" si="483"/>
        <v>0</v>
      </c>
      <c r="FA193" s="166" cm="1">
        <f t="array" aca="1" ref="FA193" ca="1">INDEX(i.rev,$K193,FA$15)</f>
        <v>1</v>
      </c>
      <c r="FB193" s="168">
        <f t="shared" ca="1" si="548"/>
        <v>0</v>
      </c>
      <c r="FC193" s="168">
        <f t="shared" ca="1" si="548"/>
        <v>0</v>
      </c>
      <c r="FD193" s="168">
        <f t="shared" ca="1" si="548"/>
        <v>0</v>
      </c>
      <c r="FE193" s="168">
        <f t="shared" ca="1" si="548"/>
        <v>0</v>
      </c>
      <c r="FF193" s="168">
        <f t="shared" ca="1" si="548"/>
        <v>0</v>
      </c>
      <c r="FG193" s="168">
        <f t="shared" ca="1" si="548"/>
        <v>0</v>
      </c>
      <c r="FH193" s="168">
        <f t="shared" ca="1" si="548"/>
        <v>0</v>
      </c>
      <c r="FI193" s="10">
        <v>0.75</v>
      </c>
      <c r="FJ193" s="166" t="b">
        <f t="shared" si="539"/>
        <v>1</v>
      </c>
      <c r="FK193" s="192">
        <f t="shared" si="540"/>
        <v>1597.5</v>
      </c>
      <c r="FL193" s="166" t="b">
        <f t="shared" si="518"/>
        <v>1</v>
      </c>
      <c r="FM193" s="192">
        <f t="shared" si="551"/>
        <v>8</v>
      </c>
      <c r="FN193" s="192">
        <f t="shared" si="551"/>
        <v>40</v>
      </c>
      <c r="FO193" s="166" t="b">
        <f t="shared" ca="1" si="486"/>
        <v>0</v>
      </c>
      <c r="FP193" s="166" t="b">
        <f t="shared" ca="1" si="486"/>
        <v>0</v>
      </c>
      <c r="FQ193" s="166" t="b">
        <f t="shared" ca="1" si="486"/>
        <v>1</v>
      </c>
      <c r="FR193" s="168">
        <f t="shared" ca="1" si="548"/>
        <v>0</v>
      </c>
      <c r="FS193" s="166">
        <f t="shared" ca="1" si="487"/>
        <v>1</v>
      </c>
      <c r="FT193" s="166">
        <f t="shared" ca="1" si="487"/>
        <v>1</v>
      </c>
      <c r="FU193" s="168" t="str">
        <f t="shared" ca="1" si="548"/>
        <v>-</v>
      </c>
      <c r="FV193" s="168" t="str">
        <f t="shared" ca="1" si="548"/>
        <v>-</v>
      </c>
      <c r="FW193" s="168" t="str">
        <f t="shared" ca="1" si="548"/>
        <v>-</v>
      </c>
      <c r="FX193" s="168" t="str">
        <f t="shared" ca="1" si="548"/>
        <v>-</v>
      </c>
      <c r="FY193" s="168" t="str">
        <f t="shared" ca="1" si="548"/>
        <v>-</v>
      </c>
      <c r="FZ193" s="168" t="str">
        <f t="shared" ca="1" si="548"/>
        <v>-</v>
      </c>
      <c r="GA193" s="168" t="str">
        <f t="shared" ca="1" si="548"/>
        <v>-</v>
      </c>
      <c r="GB193" s="168" t="str">
        <f t="shared" ca="1" si="548"/>
        <v>-</v>
      </c>
      <c r="GC193" s="168" t="str">
        <f t="shared" ca="1" si="548"/>
        <v>-</v>
      </c>
      <c r="GD193" s="168" t="b">
        <f t="shared" ca="1" si="548"/>
        <v>1</v>
      </c>
      <c r="GE193" s="168" t="str">
        <f t="shared" ca="1" si="548"/>
        <v>-</v>
      </c>
      <c r="GF193" s="168" t="str">
        <f t="shared" ca="1" si="548"/>
        <v>-</v>
      </c>
      <c r="GG193" s="168" t="str">
        <f t="shared" ca="1" si="548"/>
        <v>-</v>
      </c>
      <c r="GH193" s="168" t="str">
        <f t="shared" ca="1" si="561"/>
        <v>-</v>
      </c>
      <c r="GI193" s="168" t="str">
        <f t="shared" ca="1" si="561"/>
        <v>-</v>
      </c>
      <c r="GJ193" s="168" t="str">
        <f t="shared" ca="1" si="561"/>
        <v>-</v>
      </c>
      <c r="GK193" s="168" t="str">
        <f t="shared" ca="1" si="561"/>
        <v>-</v>
      </c>
      <c r="GL193" s="168" t="str">
        <f t="shared" ca="1" si="561"/>
        <v>-</v>
      </c>
      <c r="GM193" s="168" t="str">
        <f t="shared" ca="1" si="561"/>
        <v>-</v>
      </c>
      <c r="GN193" s="168" t="str">
        <f t="shared" ca="1" si="561"/>
        <v>-</v>
      </c>
      <c r="GO193" s="168" t="str">
        <f t="shared" ca="1" si="561"/>
        <v>-</v>
      </c>
      <c r="GP193" s="168" t="str">
        <f t="shared" ca="1" si="561"/>
        <v>-</v>
      </c>
      <c r="GQ193" s="168" t="str">
        <f t="shared" ca="1" si="561"/>
        <v>-</v>
      </c>
      <c r="GR193" s="168" t="str">
        <f t="shared" ca="1" si="561"/>
        <v>-</v>
      </c>
      <c r="GS193" s="168">
        <f t="shared" ca="1" si="561"/>
        <v>500</v>
      </c>
      <c r="GT193" s="168">
        <f t="shared" ca="1" si="561"/>
        <v>500</v>
      </c>
      <c r="GU193" s="168" t="str">
        <f t="shared" ca="1" si="561"/>
        <v>-</v>
      </c>
      <c r="GV193" s="168" t="str">
        <f t="shared" ca="1" si="561"/>
        <v>-</v>
      </c>
      <c r="GW193" s="168" t="str">
        <f t="shared" ca="1" si="561"/>
        <v>-</v>
      </c>
      <c r="GX193" s="168" t="str">
        <f t="shared" ca="1" si="537"/>
        <v>-</v>
      </c>
      <c r="GY193" s="168" t="str">
        <f t="shared" ca="1" si="537"/>
        <v>-</v>
      </c>
      <c r="GZ193" s="168" t="str">
        <f t="shared" ca="1" si="556"/>
        <v>-</v>
      </c>
      <c r="HA193" s="168" t="str">
        <f t="shared" ca="1" si="556"/>
        <v>-</v>
      </c>
      <c r="HB193" s="168" t="str">
        <f t="shared" ca="1" si="556"/>
        <v>-</v>
      </c>
      <c r="HC193" s="168" t="str">
        <f t="shared" ca="1" si="556"/>
        <v>-</v>
      </c>
      <c r="HD193" s="168" t="str">
        <f t="shared" ca="1" si="556"/>
        <v>-</v>
      </c>
      <c r="HE193" s="168" t="str">
        <f t="shared" ca="1" si="556"/>
        <v>-</v>
      </c>
      <c r="HF193" s="168" t="str">
        <f t="shared" ca="1" si="556"/>
        <v>-</v>
      </c>
      <c r="HG193" s="168" t="str">
        <f t="shared" ca="1" si="556"/>
        <v>-</v>
      </c>
      <c r="HH193" s="168" t="str">
        <f t="shared" ca="1" si="556"/>
        <v>-</v>
      </c>
      <c r="HI193" s="168" t="str">
        <f t="shared" ca="1" si="556"/>
        <v>-</v>
      </c>
      <c r="HJ193" s="168" t="str">
        <f t="shared" ca="1" si="556"/>
        <v>-</v>
      </c>
      <c r="HK193" s="168" t="str">
        <f t="shared" ca="1" si="556"/>
        <v>-</v>
      </c>
      <c r="HL193" s="168" t="str">
        <f t="shared" ca="1" si="556"/>
        <v>-</v>
      </c>
      <c r="HM193" s="168" t="str">
        <f t="shared" ca="1" si="556"/>
        <v>-</v>
      </c>
      <c r="HN193" s="168" t="str">
        <f t="shared" ca="1" si="556"/>
        <v>-</v>
      </c>
      <c r="HO193" s="168" t="str">
        <f t="shared" ca="1" si="556"/>
        <v>-</v>
      </c>
      <c r="HP193" s="168" t="str">
        <f t="shared" ca="1" si="556"/>
        <v>-</v>
      </c>
      <c r="HQ193" s="168" t="str">
        <f t="shared" ca="1" si="556"/>
        <v>-</v>
      </c>
      <c r="HR193" s="168" t="str">
        <f t="shared" ca="1" si="556"/>
        <v>-</v>
      </c>
      <c r="HS193" s="168" t="str">
        <f t="shared" ca="1" si="556"/>
        <v>-</v>
      </c>
      <c r="HT193" s="168" t="str">
        <f t="shared" ca="1" si="556"/>
        <v>-</v>
      </c>
      <c r="HU193" s="168" t="str">
        <f t="shared" ca="1" si="556"/>
        <v>-</v>
      </c>
      <c r="HV193" s="168" t="str">
        <f t="shared" ca="1" si="556"/>
        <v>-</v>
      </c>
      <c r="HW193" s="168" t="str">
        <f t="shared" ca="1" si="556"/>
        <v>-</v>
      </c>
      <c r="HX193" s="168" t="str">
        <f t="shared" ca="1" si="556"/>
        <v>-</v>
      </c>
      <c r="HY193" s="168" t="str">
        <f t="shared" ca="1" si="556"/>
        <v>-</v>
      </c>
      <c r="HZ193" s="168" t="str">
        <f t="shared" ca="1" si="556"/>
        <v>-</v>
      </c>
      <c r="IA193" s="168" t="str">
        <f t="shared" ca="1" si="556"/>
        <v>-</v>
      </c>
      <c r="IB193" s="168" t="str">
        <f t="shared" ca="1" si="556"/>
        <v>-</v>
      </c>
      <c r="IC193" s="168" t="str">
        <f t="shared" ca="1" si="556"/>
        <v>-</v>
      </c>
      <c r="ID193" s="168" t="str">
        <f t="shared" ca="1" si="556"/>
        <v>-</v>
      </c>
      <c r="IE193" s="168" t="str">
        <f t="shared" ca="1" si="556"/>
        <v>-</v>
      </c>
      <c r="IF193" s="168" t="str">
        <f t="shared" ca="1" si="556"/>
        <v>-</v>
      </c>
      <c r="IG193" s="168" t="str">
        <f t="shared" ca="1" si="556"/>
        <v>-</v>
      </c>
      <c r="IH193" s="168" t="str">
        <f t="shared" ca="1" si="556"/>
        <v>-</v>
      </c>
      <c r="II193" s="168" t="str">
        <f t="shared" ca="1" si="556"/>
        <v>-</v>
      </c>
      <c r="IJ193" s="168" t="str">
        <f t="shared" ca="1" si="556"/>
        <v>-</v>
      </c>
      <c r="IK193" s="168" t="str">
        <f t="shared" ca="1" si="556"/>
        <v>-</v>
      </c>
      <c r="IL193" s="168" t="str">
        <f t="shared" ca="1" si="556"/>
        <v>-</v>
      </c>
      <c r="IM193" s="168" t="str">
        <f t="shared" ca="1" si="556"/>
        <v>-</v>
      </c>
      <c r="IN193" s="168" t="str">
        <f t="shared" ca="1" si="556"/>
        <v>-</v>
      </c>
      <c r="IO193" s="168" t="str">
        <f t="shared" ca="1" si="556"/>
        <v>-</v>
      </c>
      <c r="IP193" s="168" t="str">
        <f t="shared" ca="1" si="537"/>
        <v>-</v>
      </c>
      <c r="IQ193" s="168" t="str">
        <f t="shared" ca="1" si="537"/>
        <v>-</v>
      </c>
      <c r="IR193" s="168" t="str">
        <f t="shared" ca="1" si="537"/>
        <v>-</v>
      </c>
      <c r="IS193" s="168" t="str">
        <f t="shared" ca="1" si="537"/>
        <v>-</v>
      </c>
      <c r="IT193" s="168" t="str">
        <f t="shared" ca="1" si="537"/>
        <v>-</v>
      </c>
      <c r="IU193" s="168" t="str">
        <f t="shared" ca="1" si="537"/>
        <v>-</v>
      </c>
      <c r="IV193" s="168" t="str">
        <f t="shared" ca="1" si="537"/>
        <v>-</v>
      </c>
      <c r="IW193" s="168" t="str">
        <f t="shared" ca="1" si="537"/>
        <v>-</v>
      </c>
      <c r="IX193" s="168" t="str">
        <f t="shared" ca="1" si="537"/>
        <v>-</v>
      </c>
      <c r="IY193" s="168" t="str">
        <f t="shared" ca="1" si="537"/>
        <v>-</v>
      </c>
      <c r="IZ193" s="10"/>
      <c r="JA193" s="166">
        <f t="shared" ca="1" si="492"/>
        <v>4.4999999999999998E-2</v>
      </c>
      <c r="JB193" s="166">
        <f t="shared" ca="1" si="493"/>
        <v>4.4999999999999998E-2</v>
      </c>
      <c r="JC193" s="168">
        <f t="shared" ca="1" si="557"/>
        <v>1</v>
      </c>
      <c r="JD193" s="168">
        <f t="shared" ca="1" si="557"/>
        <v>0</v>
      </c>
      <c r="JE193" s="168">
        <f t="shared" ca="1" si="557"/>
        <v>1</v>
      </c>
      <c r="JF193" s="168">
        <f t="shared" ca="1" si="557"/>
        <v>1</v>
      </c>
      <c r="JG193" s="168">
        <f t="shared" ca="1" si="557"/>
        <v>0</v>
      </c>
      <c r="JH193" s="168">
        <f t="shared" ca="1" si="557"/>
        <v>70</v>
      </c>
      <c r="JI193" s="168">
        <f t="shared" ca="1" si="557"/>
        <v>50</v>
      </c>
      <c r="JJ193" s="168">
        <f t="shared" ca="1" si="557"/>
        <v>70</v>
      </c>
      <c r="JK193" s="168">
        <f t="shared" ca="1" si="557"/>
        <v>50</v>
      </c>
      <c r="JL193" s="166">
        <f t="shared" ca="1" si="495"/>
        <v>1</v>
      </c>
      <c r="JM193" s="166">
        <f t="shared" ca="1" si="496"/>
        <v>1</v>
      </c>
      <c r="JN193" s="166">
        <f t="shared" ca="1" si="497"/>
        <v>1</v>
      </c>
      <c r="JO193" s="166">
        <f t="shared" ca="1" si="498"/>
        <v>1</v>
      </c>
      <c r="JP193" s="166">
        <f t="shared" ca="1" si="498"/>
        <v>1</v>
      </c>
      <c r="JQ193" s="168">
        <f t="shared" ca="1" si="557"/>
        <v>1</v>
      </c>
      <c r="JR193" s="10"/>
      <c r="JS193" s="168">
        <f t="shared" ca="1" si="557"/>
        <v>1</v>
      </c>
      <c r="JT193" s="166">
        <f t="shared" ca="1" si="499"/>
        <v>1</v>
      </c>
      <c r="JU193" s="168">
        <f t="shared" ca="1" si="557"/>
        <v>1</v>
      </c>
      <c r="JV193" s="168">
        <f t="shared" ca="1" si="557"/>
        <v>1</v>
      </c>
      <c r="JW193" s="168">
        <f t="shared" ca="1" si="557"/>
        <v>1</v>
      </c>
      <c r="JX193" s="168">
        <f t="shared" ca="1" si="557"/>
        <v>1</v>
      </c>
      <c r="JY193" s="168">
        <f t="shared" ca="1" si="557"/>
        <v>1</v>
      </c>
      <c r="JZ193" s="168">
        <f t="shared" ca="1" si="557"/>
        <v>1</v>
      </c>
      <c r="KA193" s="166">
        <f t="shared" ca="1" si="500"/>
        <v>1</v>
      </c>
      <c r="KB193" s="166">
        <f t="shared" ca="1" si="501"/>
        <v>1</v>
      </c>
      <c r="KC193" s="166">
        <f t="shared" ca="1" si="502"/>
        <v>1</v>
      </c>
      <c r="KD193" s="166" t="str">
        <f t="shared" ca="1" si="503"/>
        <v>-</v>
      </c>
      <c r="KE193" s="166" t="str">
        <f t="shared" ca="1" si="504"/>
        <v>-</v>
      </c>
      <c r="KF193" s="166" t="str">
        <f t="shared" ca="1" si="505"/>
        <v>-</v>
      </c>
      <c r="KG193" s="166" t="b">
        <f t="shared" ca="1" si="506"/>
        <v>0</v>
      </c>
      <c r="KH193" s="168">
        <f t="shared" ca="1" si="557"/>
        <v>0</v>
      </c>
      <c r="KI193" s="27">
        <v>0</v>
      </c>
    </row>
    <row r="194" spans="1:295" s="148" customFormat="1" outlineLevel="1">
      <c r="A194" s="126">
        <f t="shared" si="13"/>
        <v>189</v>
      </c>
      <c r="B194" s="126">
        <f>$A$18</f>
        <v>13</v>
      </c>
      <c r="C194" s="148">
        <v>1000</v>
      </c>
      <c r="D194" s="148" t="s">
        <v>884</v>
      </c>
      <c r="E194" s="148" t="b">
        <v>0</v>
      </c>
      <c r="F194" s="148" t="b">
        <v>0</v>
      </c>
      <c r="G194" s="148" t="b">
        <f t="shared" si="507"/>
        <v>0</v>
      </c>
      <c r="H194" s="144">
        <f t="shared" ref="H194:Y194" ca="1" si="565">OFFSET(H194,-1,0)</f>
        <v>3</v>
      </c>
      <c r="I194" s="144">
        <f t="shared" ca="1" si="565"/>
        <v>1</v>
      </c>
      <c r="J194" s="144">
        <f t="shared" ca="1" si="565"/>
        <v>1</v>
      </c>
      <c r="K194" s="144">
        <f t="shared" ca="1" si="565"/>
        <v>1</v>
      </c>
      <c r="L194" s="144">
        <f t="shared" ca="1" si="565"/>
        <v>1</v>
      </c>
      <c r="M194" s="144">
        <f t="shared" ca="1" si="565"/>
        <v>1</v>
      </c>
      <c r="N194" s="144">
        <f t="shared" ca="1" si="565"/>
        <v>1</v>
      </c>
      <c r="O194" s="144">
        <f t="shared" ca="1" si="565"/>
        <v>1</v>
      </c>
      <c r="P194" s="144">
        <f t="shared" ca="1" si="565"/>
        <v>1</v>
      </c>
      <c r="Q194" s="144">
        <f t="shared" ca="1" si="565"/>
        <v>1</v>
      </c>
      <c r="R194" s="144">
        <f t="shared" ca="1" si="565"/>
        <v>2</v>
      </c>
      <c r="S194" s="144">
        <f t="shared" ca="1" si="565"/>
        <v>1</v>
      </c>
      <c r="T194" s="144">
        <f t="shared" ca="1" si="565"/>
        <v>1</v>
      </c>
      <c r="U194" s="144">
        <f t="shared" ca="1" si="565"/>
        <v>1</v>
      </c>
      <c r="V194" s="144">
        <f t="shared" ca="1" si="565"/>
        <v>1</v>
      </c>
      <c r="W194" s="144">
        <f t="shared" ca="1" si="565"/>
        <v>1</v>
      </c>
      <c r="X194" s="144">
        <f t="shared" ca="1" si="565"/>
        <v>1</v>
      </c>
      <c r="Y194" s="144">
        <f t="shared" ca="1" si="565"/>
        <v>1</v>
      </c>
      <c r="AA194" s="162" t="str" cm="1">
        <f t="array" aca="1" ref="AA194" ca="1">TEXT(LEFT(OFFSET(AA194,-1,0),5)+1,"00000")&amp;MID(OFFSET(AA194,-1,0),6,FIND(" ",OFFSET(AA194,-1,0),7)-5)
&amp;FM194
&amp;INDEX(DataMaster!$B$10:$B$12,$I194)         &amp;IF($J194=1,""," Risk"&amp;INDEX(i.risk_aversion,$J194,1))    &amp;IF($K194=1,""," REV"&amp; INDEX(DataMaster!$B$54:$B$58,$K194))              &amp; IF($L194=1,""," Minroe"&amp;INDEX(minroe,$L194))              &amp;  IF($M194=1,""," Overdraw"&amp;INDEX(overdraw,$M194))
&amp; IF($N194=1,""," Mach"&amp;INDEX(i.mach_option,$N194))
&amp; IF($O194=1,""," Interest"&amp;INDEX(i.interest_rate,$O194))            &amp; IF($P194=1,""," Opp cost"&amp;INDEX(i.opp_cost_capital,$P194))           &amp; IF($Q194=1,""," Casual_ub"&amp;INDEX(i.casual_ub,$Q194))           &amp; IF($R194=1,""," Cropgraze"&amp;INDEX(i.cropgraze_inc,$R194))
&amp; IF($S194=1,""," Yield"&amp;INDEX(i.all_rot_yield,$S194))          &amp; IF($T194=1,""," Pasture"&amp;INDEX(i.pasture_prod,$T194))          &amp; IF($U194=1,""," Scan"&amp;INDEX(i.scan,$U194))
&amp; IF($JL194=1,""," WP"&amp;TEXT($JL194*100,"000p"))                &amp; IF($JM194=1,""," MP"&amp;TEXT($JM194*100,"000p"))                      &amp; IF($JN194=1,""," GP"&amp;TEXT($JN194*100,"000p"))          &amp; IF($JO194=1,""," Can"&amp;TEXT($JO194*100,"000p"))
&amp; " (F"&amp;3+IFERROR(1*$CH194,0)+IFERROR(1*$CI194,0)&amp;3-IFERROR(1*NOT($CK194),0)&amp;"N"&amp;$CP194&amp;$CQ194&amp;")"</f>
        <v>00008 SR_low_crop30SE 4SE CropgrazeFALSE (F33N11)</v>
      </c>
      <c r="AB194" s="10" t="str">
        <f ca="1">IF(COUNTIF(AA$5:AA194,AA194)=1,"-","Dup")</f>
        <v>-</v>
      </c>
      <c r="AC194" s="10"/>
      <c r="AD194" s="168" t="str">
        <f t="shared" ca="1" si="472"/>
        <v>-</v>
      </c>
      <c r="AE194" s="167" t="b">
        <v>1</v>
      </c>
      <c r="AF194" s="167" t="b">
        <v>1</v>
      </c>
      <c r="AG194" s="168" t="str">
        <f t="shared" ca="1" si="472"/>
        <v>-</v>
      </c>
      <c r="AH194" s="168" t="str">
        <f t="shared" ca="1" si="472"/>
        <v>-</v>
      </c>
      <c r="AI194" s="168" t="b">
        <f t="shared" ca="1" si="472"/>
        <v>1</v>
      </c>
      <c r="AJ194" s="10"/>
      <c r="AK194" s="166" t="b">
        <f t="shared" ca="1" si="473"/>
        <v>1</v>
      </c>
      <c r="AL194" s="166" t="str">
        <f t="shared" ca="1" si="473"/>
        <v>-</v>
      </c>
      <c r="AM194" s="166" t="str">
        <f t="shared" ca="1" si="473"/>
        <v>-</v>
      </c>
      <c r="AN194" s="166" t="str">
        <f t="shared" ca="1" si="473"/>
        <v>-</v>
      </c>
      <c r="AO194" s="166" t="b">
        <f t="shared" ca="1" si="473"/>
        <v>0</v>
      </c>
      <c r="AP194" s="166" t="b">
        <f t="shared" ca="1" si="473"/>
        <v>0</v>
      </c>
      <c r="AQ194" s="166">
        <f t="shared" ca="1" si="474"/>
        <v>0</v>
      </c>
      <c r="AR194" s="166" t="b">
        <f t="shared" ca="1" si="475"/>
        <v>0</v>
      </c>
      <c r="AS194" s="166" t="b">
        <f t="shared" ca="1" si="475"/>
        <v>0</v>
      </c>
      <c r="AT194" s="166" t="str">
        <f t="shared" ca="1" si="475"/>
        <v>-</v>
      </c>
      <c r="AU194" s="166" t="str">
        <f t="shared" ca="1" si="475"/>
        <v>-</v>
      </c>
      <c r="AV194" s="166" t="str">
        <f t="shared" ca="1" si="475"/>
        <v>-</v>
      </c>
      <c r="AW194" s="10"/>
      <c r="AX194" s="166" t="b">
        <f t="shared" ca="1" si="476"/>
        <v>1</v>
      </c>
      <c r="AY194" s="168" t="b">
        <f t="shared" ca="1" si="477"/>
        <v>1</v>
      </c>
      <c r="AZ194" s="168" t="b">
        <f t="shared" ca="1" si="477"/>
        <v>1</v>
      </c>
      <c r="BA194" s="167">
        <f t="shared" ca="1" si="478"/>
        <v>3108</v>
      </c>
      <c r="BB194" s="168" t="str">
        <f t="shared" ca="1" si="550"/>
        <v>-</v>
      </c>
      <c r="BC194" s="168" t="str">
        <f t="shared" ca="1" si="550"/>
        <v>-</v>
      </c>
      <c r="BD194" s="168" t="str">
        <f t="shared" ca="1" si="550"/>
        <v>-</v>
      </c>
      <c r="BE194" s="168" t="str">
        <f t="shared" ca="1" si="550"/>
        <v>-</v>
      </c>
      <c r="BF194" s="168" t="str">
        <f t="shared" ca="1" si="550"/>
        <v>-</v>
      </c>
      <c r="BG194" s="168">
        <f t="shared" ca="1" si="550"/>
        <v>1</v>
      </c>
      <c r="BH194" s="168">
        <f t="shared" ca="1" si="550"/>
        <v>1</v>
      </c>
      <c r="BI194" s="168" t="str">
        <f t="shared" ca="1" si="550"/>
        <v>-</v>
      </c>
      <c r="BJ194" s="168" t="str">
        <f t="shared" ca="1" si="550"/>
        <v>-</v>
      </c>
      <c r="BK194" s="10"/>
      <c r="BL194" s="168" t="str">
        <f t="shared" ca="1" si="550"/>
        <v>-</v>
      </c>
      <c r="BM194" s="168" t="str">
        <f t="shared" ca="1" si="550"/>
        <v>-</v>
      </c>
      <c r="BN194" s="168" t="str">
        <f t="shared" ca="1" si="550"/>
        <v>-</v>
      </c>
      <c r="BO194" s="168" t="str">
        <f t="shared" ca="1" si="550"/>
        <v>-</v>
      </c>
      <c r="BP194" s="168" t="str">
        <f t="shared" ca="1" si="550"/>
        <v>-</v>
      </c>
      <c r="BQ194" s="168" t="str">
        <f t="shared" ca="1" si="550"/>
        <v>-</v>
      </c>
      <c r="BR194" s="168" t="str">
        <f t="shared" ca="1" si="550"/>
        <v>-</v>
      </c>
      <c r="BS194" s="168" t="str">
        <f t="shared" ca="1" si="550"/>
        <v>-</v>
      </c>
      <c r="BT194" s="168" t="str">
        <f t="shared" ca="1" si="550"/>
        <v>-</v>
      </c>
      <c r="BU194" s="168" t="str">
        <f t="shared" ca="1" si="550"/>
        <v>-</v>
      </c>
      <c r="BV194" s="168" t="str">
        <f t="shared" ca="1" si="550"/>
        <v>-</v>
      </c>
      <c r="BW194" s="166" t="str" cm="1">
        <f t="array" aca="1" ref="BW194" ca="1">INDEX(i.rev,$K194,BW$15)</f>
        <v>-</v>
      </c>
      <c r="BX194" s="166" t="str" cm="1">
        <f t="array" aca="1" ref="BX194" ca="1">INDEX(i.rev,$K194,BX$15)</f>
        <v>-</v>
      </c>
      <c r="BY194" s="166" t="str" cm="1">
        <f t="array" aca="1" ref="BY194" ca="1">INDEX(i.rev,$K194,BY$15)</f>
        <v>-</v>
      </c>
      <c r="BZ194" s="166" t="str" cm="1">
        <f t="array" aca="1" ref="BZ194" ca="1">INDEX(i.rev,$K194,BZ$15)</f>
        <v>-</v>
      </c>
      <c r="CA194" s="166" t="str" cm="1">
        <f t="array" aca="1" ref="CA194" ca="1">INDEX(i.rev,$K194,CA$15)</f>
        <v>-</v>
      </c>
      <c r="CB194" s="166" t="str" cm="1">
        <f t="array" aca="1" ref="CB194" ca="1">INDEX(i.rev,$K194,CB$15)</f>
        <v>-</v>
      </c>
      <c r="CC194" s="166" t="str" cm="1">
        <f t="array" aca="1" ref="CC194" ca="1">INDEX(i.rev,$K194,CC$15)</f>
        <v>-</v>
      </c>
      <c r="CD194" s="166" t="str" cm="1">
        <f t="array" aca="1" ref="CD194" ca="1">INDEX(i.rev,$K194,CD$15)</f>
        <v>-</v>
      </c>
      <c r="CE194" s="166" t="str" cm="1">
        <f t="array" aca="1" ref="CE194" ca="1">INDEX(i.rev,$K194,CE$15)</f>
        <v>-</v>
      </c>
      <c r="CF194" s="166" t="str" cm="1">
        <f t="array" aca="1" ref="CF194" ca="1">INDEX(i.rev,$K194,CF$15)</f>
        <v>-</v>
      </c>
      <c r="CG194" s="10"/>
      <c r="CH194" s="168" t="str">
        <f t="shared" ca="1" si="558"/>
        <v>-</v>
      </c>
      <c r="CI194" s="168" t="str">
        <f t="shared" ca="1" si="558"/>
        <v>-</v>
      </c>
      <c r="CJ194" s="168" t="str">
        <f t="shared" ca="1" si="558"/>
        <v>-</v>
      </c>
      <c r="CK194" s="168" t="str">
        <f t="shared" ca="1" si="558"/>
        <v>-</v>
      </c>
      <c r="CL194" s="168" t="str">
        <f t="shared" ca="1" si="558"/>
        <v>-</v>
      </c>
      <c r="CM194" s="168" t="str">
        <f t="shared" ca="1" si="558"/>
        <v>-</v>
      </c>
      <c r="CN194" s="168" t="str">
        <f t="shared" ca="1" si="558"/>
        <v>-</v>
      </c>
      <c r="CO194" s="168" t="str">
        <f t="shared" ca="1" si="558"/>
        <v>-</v>
      </c>
      <c r="CP194" s="168">
        <f t="shared" ca="1" si="558"/>
        <v>1</v>
      </c>
      <c r="CQ194" s="168">
        <f t="shared" ca="1" si="558"/>
        <v>1</v>
      </c>
      <c r="CR194" s="168">
        <f t="shared" ca="1" si="558"/>
        <v>0</v>
      </c>
      <c r="CS194" s="168" t="str">
        <f t="shared" ca="1" si="558"/>
        <v>-</v>
      </c>
      <c r="CT194" s="168" t="str">
        <f t="shared" ca="1" si="558"/>
        <v>-</v>
      </c>
      <c r="CU194" s="168" t="str">
        <f t="shared" ca="1" si="558"/>
        <v>-</v>
      </c>
      <c r="CV194" s="168" t="str">
        <f t="shared" ca="1" si="558"/>
        <v>-</v>
      </c>
      <c r="CW194" s="168" t="str">
        <f t="shared" ca="1" si="558"/>
        <v>-</v>
      </c>
      <c r="CX194" s="168" t="str">
        <f t="shared" ca="1" si="562"/>
        <v>-</v>
      </c>
      <c r="CY194" s="168" t="str">
        <f t="shared" ca="1" si="562"/>
        <v>-</v>
      </c>
      <c r="CZ194" s="168">
        <f t="shared" ca="1" si="562"/>
        <v>0</v>
      </c>
      <c r="DA194" s="168" t="str">
        <f t="shared" ca="1" si="562"/>
        <v>-</v>
      </c>
      <c r="DB194" s="168" t="str">
        <f t="shared" ca="1" si="562"/>
        <v>-</v>
      </c>
      <c r="DC194" s="168" t="str">
        <f t="shared" ca="1" si="562"/>
        <v>-</v>
      </c>
      <c r="DD194" s="168" t="str">
        <f t="shared" ca="1" si="562"/>
        <v>-</v>
      </c>
      <c r="DE194" s="168" t="str">
        <f t="shared" ca="1" si="562"/>
        <v>-</v>
      </c>
      <c r="DF194" s="168">
        <f t="shared" ca="1" si="562"/>
        <v>0</v>
      </c>
      <c r="DG194" s="168">
        <f t="shared" ca="1" si="562"/>
        <v>0</v>
      </c>
      <c r="DH194" s="168">
        <f t="shared" ca="1" si="562"/>
        <v>0</v>
      </c>
      <c r="DI194" s="168">
        <f t="shared" ca="1" si="562"/>
        <v>0</v>
      </c>
      <c r="DJ194" s="168">
        <f t="shared" ca="1" si="562"/>
        <v>0</v>
      </c>
      <c r="DK194" s="168">
        <f t="shared" ca="1" si="562"/>
        <v>0</v>
      </c>
      <c r="DL194" s="168">
        <f t="shared" ca="1" si="562"/>
        <v>0</v>
      </c>
      <c r="DM194" s="168" t="str">
        <f t="shared" ca="1" si="562"/>
        <v>-</v>
      </c>
      <c r="DN194" s="168" t="str">
        <f t="shared" ca="1" si="526"/>
        <v>-</v>
      </c>
      <c r="DO194" s="168" t="str">
        <f t="shared" ca="1" si="526"/>
        <v>-</v>
      </c>
      <c r="DP194" s="168" t="str">
        <f t="shared" ca="1" si="526"/>
        <v>-</v>
      </c>
      <c r="DQ194" s="168" t="str">
        <f t="shared" ca="1" si="526"/>
        <v>-</v>
      </c>
      <c r="DR194" s="168" t="str">
        <f t="shared" ca="1" si="526"/>
        <v>-</v>
      </c>
      <c r="DS194" s="168" t="str">
        <f t="shared" ca="1" si="526"/>
        <v>-</v>
      </c>
      <c r="DT194" s="168" t="str">
        <f t="shared" ca="1" si="526"/>
        <v>-</v>
      </c>
      <c r="DU194" s="168" t="str">
        <f t="shared" ca="1" si="526"/>
        <v>-</v>
      </c>
      <c r="DV194" s="168" t="str">
        <f t="shared" ca="1" si="526"/>
        <v>-</v>
      </c>
      <c r="DW194" s="168" t="str">
        <f t="shared" ca="1" si="527"/>
        <v>-</v>
      </c>
      <c r="DX194" s="10"/>
      <c r="DY194" s="168">
        <f t="shared" ca="1" si="527"/>
        <v>1</v>
      </c>
      <c r="DZ194" s="168" t="str">
        <f t="shared" ca="1" si="527"/>
        <v>-</v>
      </c>
      <c r="EA194" s="168" t="str">
        <f t="shared" ca="1" si="527"/>
        <v>-</v>
      </c>
      <c r="EB194" s="168" t="str">
        <f t="shared" ca="1" si="527"/>
        <v>-</v>
      </c>
      <c r="EC194" s="168" t="str">
        <f t="shared" ca="1" si="481"/>
        <v>-</v>
      </c>
      <c r="ED194" s="168" t="b">
        <f t="shared" ca="1" si="481"/>
        <v>0</v>
      </c>
      <c r="EE194" s="168" t="str">
        <f t="shared" ca="1" si="481"/>
        <v>-</v>
      </c>
      <c r="EF194" s="168">
        <f t="shared" ca="1" si="481"/>
        <v>0</v>
      </c>
      <c r="EG194" s="168" t="str">
        <f t="shared" ca="1" si="481"/>
        <v>-</v>
      </c>
      <c r="EH194" s="166" cm="1">
        <f t="array" aca="1" ref="EH194" ca="1">INDEX(i.rev,$K194,EH$15)</f>
        <v>1</v>
      </c>
      <c r="EI194" s="168">
        <f t="shared" ca="1" si="563"/>
        <v>0</v>
      </c>
      <c r="EJ194" s="168">
        <f t="shared" ca="1" si="563"/>
        <v>1</v>
      </c>
      <c r="EK194" s="168">
        <f t="shared" ca="1" si="563"/>
        <v>0</v>
      </c>
      <c r="EL194" s="168">
        <f t="shared" ca="1" si="563"/>
        <v>1</v>
      </c>
      <c r="EM194" s="168">
        <f t="shared" ca="1" si="563"/>
        <v>1</v>
      </c>
      <c r="EN194" s="168">
        <f t="shared" ca="1" si="563"/>
        <v>1</v>
      </c>
      <c r="EO194" s="168">
        <f t="shared" ca="1" si="563"/>
        <v>0</v>
      </c>
      <c r="EP194" s="168">
        <f t="shared" ca="1" si="563"/>
        <v>0</v>
      </c>
      <c r="EQ194" s="168">
        <f t="shared" ca="1" si="563"/>
        <v>0</v>
      </c>
      <c r="ER194" s="168">
        <f t="shared" ca="1" si="563"/>
        <v>0</v>
      </c>
      <c r="ES194" s="168">
        <f t="shared" ca="1" si="563"/>
        <v>0</v>
      </c>
      <c r="ET194" s="168">
        <f t="shared" ca="1" si="563"/>
        <v>0</v>
      </c>
      <c r="EU194" s="168">
        <f t="shared" ca="1" si="563"/>
        <v>0</v>
      </c>
      <c r="EV194" s="168">
        <f t="shared" ca="1" si="563"/>
        <v>0</v>
      </c>
      <c r="EW194" s="168">
        <f t="shared" ca="1" si="563"/>
        <v>0</v>
      </c>
      <c r="EX194" s="168">
        <f t="shared" ca="1" si="563"/>
        <v>0</v>
      </c>
      <c r="EY194" s="166" cm="1">
        <f t="array" aca="1" ref="EY194" ca="1">INDEX(i.rev,$K194,EY$15)</f>
        <v>0</v>
      </c>
      <c r="EZ194" s="168">
        <f t="shared" ca="1" si="483"/>
        <v>0</v>
      </c>
      <c r="FA194" s="166" cm="1">
        <f t="array" aca="1" ref="FA194" ca="1">INDEX(i.rev,$K194,FA$15)</f>
        <v>1</v>
      </c>
      <c r="FB194" s="168">
        <f t="shared" ca="1" si="548"/>
        <v>0</v>
      </c>
      <c r="FC194" s="168">
        <f t="shared" ca="1" si="548"/>
        <v>0</v>
      </c>
      <c r="FD194" s="168">
        <f t="shared" ca="1" si="548"/>
        <v>0</v>
      </c>
      <c r="FE194" s="168">
        <f t="shared" ca="1" si="548"/>
        <v>0</v>
      </c>
      <c r="FF194" s="168">
        <f t="shared" ca="1" si="548"/>
        <v>0</v>
      </c>
      <c r="FG194" s="168">
        <f t="shared" ca="1" si="548"/>
        <v>0</v>
      </c>
      <c r="FH194" s="168">
        <f t="shared" ca="1" si="548"/>
        <v>0</v>
      </c>
      <c r="FI194" s="10">
        <v>0.75</v>
      </c>
      <c r="FJ194" s="166" t="b">
        <f t="shared" si="539"/>
        <v>1</v>
      </c>
      <c r="FK194" s="192">
        <f t="shared" si="540"/>
        <v>1597.5</v>
      </c>
      <c r="FL194" s="166" t="b">
        <f t="shared" si="518"/>
        <v>1</v>
      </c>
      <c r="FM194" s="192">
        <f t="shared" si="551"/>
        <v>4</v>
      </c>
      <c r="FN194" s="192">
        <f t="shared" si="551"/>
        <v>40</v>
      </c>
      <c r="FO194" s="166" t="b">
        <f t="shared" ca="1" si="486"/>
        <v>0</v>
      </c>
      <c r="FP194" s="166" t="b">
        <f t="shared" ca="1" si="486"/>
        <v>0</v>
      </c>
      <c r="FQ194" s="166" t="b">
        <f t="shared" ca="1" si="486"/>
        <v>1</v>
      </c>
      <c r="FR194" s="168">
        <f t="shared" ca="1" si="548"/>
        <v>0</v>
      </c>
      <c r="FS194" s="166">
        <f t="shared" ca="1" si="487"/>
        <v>1</v>
      </c>
      <c r="FT194" s="166">
        <f t="shared" ca="1" si="487"/>
        <v>1</v>
      </c>
      <c r="FU194" s="168" t="str">
        <f t="shared" ca="1" si="548"/>
        <v>-</v>
      </c>
      <c r="FV194" s="168" t="str">
        <f t="shared" ca="1" si="548"/>
        <v>-</v>
      </c>
      <c r="FW194" s="168" t="str">
        <f t="shared" ca="1" si="548"/>
        <v>-</v>
      </c>
      <c r="FX194" s="168" t="str">
        <f t="shared" ca="1" si="548"/>
        <v>-</v>
      </c>
      <c r="FY194" s="168" t="str">
        <f t="shared" ca="1" si="548"/>
        <v>-</v>
      </c>
      <c r="FZ194" s="168" t="str">
        <f t="shared" ca="1" si="548"/>
        <v>-</v>
      </c>
      <c r="GA194" s="168" t="str">
        <f t="shared" ca="1" si="548"/>
        <v>-</v>
      </c>
      <c r="GB194" s="168" t="str">
        <f t="shared" ca="1" si="548"/>
        <v>-</v>
      </c>
      <c r="GC194" s="168" t="str">
        <f t="shared" ca="1" si="548"/>
        <v>-</v>
      </c>
      <c r="GD194" s="168" t="b">
        <f t="shared" ca="1" si="548"/>
        <v>1</v>
      </c>
      <c r="GE194" s="168" t="str">
        <f t="shared" ca="1" si="548"/>
        <v>-</v>
      </c>
      <c r="GF194" s="168" t="str">
        <f t="shared" ca="1" si="548"/>
        <v>-</v>
      </c>
      <c r="GG194" s="168" t="str">
        <f t="shared" ca="1" si="548"/>
        <v>-</v>
      </c>
      <c r="GH194" s="168" t="str">
        <f t="shared" ca="1" si="561"/>
        <v>-</v>
      </c>
      <c r="GI194" s="168" t="str">
        <f t="shared" ca="1" si="561"/>
        <v>-</v>
      </c>
      <c r="GJ194" s="168" t="str">
        <f t="shared" ca="1" si="561"/>
        <v>-</v>
      </c>
      <c r="GK194" s="168" t="str">
        <f t="shared" ca="1" si="561"/>
        <v>-</v>
      </c>
      <c r="GL194" s="168" t="str">
        <f t="shared" ca="1" si="561"/>
        <v>-</v>
      </c>
      <c r="GM194" s="168" t="str">
        <f t="shared" ca="1" si="561"/>
        <v>-</v>
      </c>
      <c r="GN194" s="168" t="str">
        <f t="shared" ca="1" si="561"/>
        <v>-</v>
      </c>
      <c r="GO194" s="168" t="str">
        <f t="shared" ca="1" si="561"/>
        <v>-</v>
      </c>
      <c r="GP194" s="168" t="str">
        <f t="shared" ca="1" si="561"/>
        <v>-</v>
      </c>
      <c r="GQ194" s="168" t="str">
        <f t="shared" ca="1" si="561"/>
        <v>-</v>
      </c>
      <c r="GR194" s="168" t="str">
        <f t="shared" ca="1" si="561"/>
        <v>-</v>
      </c>
      <c r="GS194" s="168">
        <f t="shared" ca="1" si="561"/>
        <v>500</v>
      </c>
      <c r="GT194" s="168">
        <f t="shared" ca="1" si="561"/>
        <v>500</v>
      </c>
      <c r="GU194" s="168" t="str">
        <f t="shared" ca="1" si="561"/>
        <v>-</v>
      </c>
      <c r="GV194" s="168" t="str">
        <f t="shared" ca="1" si="561"/>
        <v>-</v>
      </c>
      <c r="GW194" s="168" t="str">
        <f t="shared" ca="1" si="561"/>
        <v>-</v>
      </c>
      <c r="GX194" s="168" t="str">
        <f t="shared" ca="1" si="537"/>
        <v>-</v>
      </c>
      <c r="GY194" s="168" t="str">
        <f t="shared" ca="1" si="537"/>
        <v>-</v>
      </c>
      <c r="GZ194" s="168" t="str">
        <f t="shared" ca="1" si="556"/>
        <v>-</v>
      </c>
      <c r="HA194" s="168" t="str">
        <f t="shared" ca="1" si="556"/>
        <v>-</v>
      </c>
      <c r="HB194" s="168" t="str">
        <f t="shared" ca="1" si="556"/>
        <v>-</v>
      </c>
      <c r="HC194" s="168" t="str">
        <f t="shared" ca="1" si="556"/>
        <v>-</v>
      </c>
      <c r="HD194" s="168" t="str">
        <f t="shared" ca="1" si="556"/>
        <v>-</v>
      </c>
      <c r="HE194" s="168" t="str">
        <f t="shared" ca="1" si="556"/>
        <v>-</v>
      </c>
      <c r="HF194" s="168" t="str">
        <f t="shared" ca="1" si="556"/>
        <v>-</v>
      </c>
      <c r="HG194" s="168" t="str">
        <f t="shared" ca="1" si="556"/>
        <v>-</v>
      </c>
      <c r="HH194" s="168" t="str">
        <f t="shared" ca="1" si="556"/>
        <v>-</v>
      </c>
      <c r="HI194" s="168" t="str">
        <f t="shared" ca="1" si="556"/>
        <v>-</v>
      </c>
      <c r="HJ194" s="168" t="str">
        <f t="shared" ca="1" si="556"/>
        <v>-</v>
      </c>
      <c r="HK194" s="168" t="str">
        <f t="shared" ca="1" si="556"/>
        <v>-</v>
      </c>
      <c r="HL194" s="168" t="str">
        <f t="shared" ca="1" si="556"/>
        <v>-</v>
      </c>
      <c r="HM194" s="168" t="str">
        <f t="shared" ca="1" si="556"/>
        <v>-</v>
      </c>
      <c r="HN194" s="168" t="str">
        <f t="shared" ca="1" si="556"/>
        <v>-</v>
      </c>
      <c r="HO194" s="168" t="str">
        <f t="shared" ca="1" si="556"/>
        <v>-</v>
      </c>
      <c r="HP194" s="168" t="str">
        <f t="shared" ca="1" si="556"/>
        <v>-</v>
      </c>
      <c r="HQ194" s="168" t="str">
        <f t="shared" ca="1" si="556"/>
        <v>-</v>
      </c>
      <c r="HR194" s="168" t="str">
        <f t="shared" ca="1" si="556"/>
        <v>-</v>
      </c>
      <c r="HS194" s="168" t="str">
        <f t="shared" ca="1" si="556"/>
        <v>-</v>
      </c>
      <c r="HT194" s="168" t="str">
        <f t="shared" ca="1" si="556"/>
        <v>-</v>
      </c>
      <c r="HU194" s="168" t="str">
        <f t="shared" ca="1" si="556"/>
        <v>-</v>
      </c>
      <c r="HV194" s="168" t="str">
        <f t="shared" ca="1" si="556"/>
        <v>-</v>
      </c>
      <c r="HW194" s="168" t="str">
        <f t="shared" ca="1" si="556"/>
        <v>-</v>
      </c>
      <c r="HX194" s="168" t="str">
        <f t="shared" ca="1" si="556"/>
        <v>-</v>
      </c>
      <c r="HY194" s="168" t="str">
        <f t="shared" ca="1" si="556"/>
        <v>-</v>
      </c>
      <c r="HZ194" s="168" t="str">
        <f t="shared" ca="1" si="556"/>
        <v>-</v>
      </c>
      <c r="IA194" s="168" t="str">
        <f t="shared" ca="1" si="556"/>
        <v>-</v>
      </c>
      <c r="IB194" s="168" t="str">
        <f t="shared" ca="1" si="556"/>
        <v>-</v>
      </c>
      <c r="IC194" s="168" t="str">
        <f t="shared" ca="1" si="556"/>
        <v>-</v>
      </c>
      <c r="ID194" s="168" t="str">
        <f t="shared" ca="1" si="556"/>
        <v>-</v>
      </c>
      <c r="IE194" s="168" t="str">
        <f t="shared" ca="1" si="556"/>
        <v>-</v>
      </c>
      <c r="IF194" s="168" t="str">
        <f t="shared" ca="1" si="556"/>
        <v>-</v>
      </c>
      <c r="IG194" s="168" t="str">
        <f t="shared" ca="1" si="556"/>
        <v>-</v>
      </c>
      <c r="IH194" s="168" t="str">
        <f t="shared" ca="1" si="556"/>
        <v>-</v>
      </c>
      <c r="II194" s="168" t="str">
        <f t="shared" ca="1" si="556"/>
        <v>-</v>
      </c>
      <c r="IJ194" s="168" t="str">
        <f t="shared" ca="1" si="556"/>
        <v>-</v>
      </c>
      <c r="IK194" s="168" t="str">
        <f t="shared" ca="1" si="556"/>
        <v>-</v>
      </c>
      <c r="IL194" s="168" t="str">
        <f t="shared" ca="1" si="556"/>
        <v>-</v>
      </c>
      <c r="IM194" s="168" t="str">
        <f t="shared" ca="1" si="556"/>
        <v>-</v>
      </c>
      <c r="IN194" s="168" t="str">
        <f t="shared" ca="1" si="556"/>
        <v>-</v>
      </c>
      <c r="IO194" s="168" t="str">
        <f t="shared" ca="1" si="556"/>
        <v>-</v>
      </c>
      <c r="IP194" s="168" t="str">
        <f t="shared" ca="1" si="537"/>
        <v>-</v>
      </c>
      <c r="IQ194" s="168" t="str">
        <f t="shared" ca="1" si="537"/>
        <v>-</v>
      </c>
      <c r="IR194" s="168" t="str">
        <f t="shared" ca="1" si="537"/>
        <v>-</v>
      </c>
      <c r="IS194" s="168" t="str">
        <f t="shared" ca="1" si="537"/>
        <v>-</v>
      </c>
      <c r="IT194" s="168" t="str">
        <f t="shared" ca="1" si="537"/>
        <v>-</v>
      </c>
      <c r="IU194" s="168" t="str">
        <f t="shared" ca="1" si="537"/>
        <v>-</v>
      </c>
      <c r="IV194" s="168" t="str">
        <f t="shared" ca="1" si="537"/>
        <v>-</v>
      </c>
      <c r="IW194" s="168" t="str">
        <f t="shared" ca="1" si="537"/>
        <v>-</v>
      </c>
      <c r="IX194" s="168" t="str">
        <f t="shared" ca="1" si="537"/>
        <v>-</v>
      </c>
      <c r="IY194" s="168" t="str">
        <f t="shared" ca="1" si="537"/>
        <v>-</v>
      </c>
      <c r="IZ194" s="10"/>
      <c r="JA194" s="166">
        <f t="shared" ca="1" si="492"/>
        <v>4.4999999999999998E-2</v>
      </c>
      <c r="JB194" s="166">
        <f t="shared" ca="1" si="493"/>
        <v>4.4999999999999998E-2</v>
      </c>
      <c r="JC194" s="168">
        <f t="shared" ca="1" si="557"/>
        <v>1</v>
      </c>
      <c r="JD194" s="168">
        <f t="shared" ca="1" si="557"/>
        <v>0</v>
      </c>
      <c r="JE194" s="168">
        <f t="shared" ca="1" si="557"/>
        <v>1</v>
      </c>
      <c r="JF194" s="168">
        <f t="shared" ca="1" si="557"/>
        <v>1</v>
      </c>
      <c r="JG194" s="168">
        <f t="shared" ca="1" si="557"/>
        <v>0</v>
      </c>
      <c r="JH194" s="168">
        <f t="shared" ca="1" si="557"/>
        <v>70</v>
      </c>
      <c r="JI194" s="168">
        <f t="shared" ca="1" si="557"/>
        <v>50</v>
      </c>
      <c r="JJ194" s="168">
        <f t="shared" ca="1" si="557"/>
        <v>70</v>
      </c>
      <c r="JK194" s="168">
        <f t="shared" ca="1" si="557"/>
        <v>50</v>
      </c>
      <c r="JL194" s="166">
        <f t="shared" ca="1" si="495"/>
        <v>1</v>
      </c>
      <c r="JM194" s="166">
        <f t="shared" ca="1" si="496"/>
        <v>1</v>
      </c>
      <c r="JN194" s="166">
        <f t="shared" ca="1" si="497"/>
        <v>1</v>
      </c>
      <c r="JO194" s="166">
        <f t="shared" ca="1" si="498"/>
        <v>1</v>
      </c>
      <c r="JP194" s="166">
        <f t="shared" ca="1" si="498"/>
        <v>1</v>
      </c>
      <c r="JQ194" s="168">
        <f t="shared" ca="1" si="557"/>
        <v>1</v>
      </c>
      <c r="JR194" s="10"/>
      <c r="JS194" s="168">
        <f t="shared" ca="1" si="557"/>
        <v>1</v>
      </c>
      <c r="JT194" s="166">
        <f t="shared" ca="1" si="499"/>
        <v>1</v>
      </c>
      <c r="JU194" s="168">
        <f t="shared" ca="1" si="557"/>
        <v>1</v>
      </c>
      <c r="JV194" s="168">
        <f t="shared" ca="1" si="557"/>
        <v>1</v>
      </c>
      <c r="JW194" s="168">
        <f t="shared" ca="1" si="557"/>
        <v>1</v>
      </c>
      <c r="JX194" s="168">
        <f t="shared" ca="1" si="557"/>
        <v>1</v>
      </c>
      <c r="JY194" s="168">
        <f t="shared" ca="1" si="557"/>
        <v>1</v>
      </c>
      <c r="JZ194" s="168">
        <f t="shared" ca="1" si="557"/>
        <v>1</v>
      </c>
      <c r="KA194" s="166">
        <f t="shared" ca="1" si="500"/>
        <v>1</v>
      </c>
      <c r="KB194" s="166">
        <f t="shared" ca="1" si="501"/>
        <v>1</v>
      </c>
      <c r="KC194" s="166">
        <f t="shared" ca="1" si="502"/>
        <v>1</v>
      </c>
      <c r="KD194" s="166" t="str">
        <f t="shared" ca="1" si="503"/>
        <v>-</v>
      </c>
      <c r="KE194" s="166" t="str">
        <f t="shared" ca="1" si="504"/>
        <v>-</v>
      </c>
      <c r="KF194" s="166" t="str">
        <f t="shared" ca="1" si="505"/>
        <v>-</v>
      </c>
      <c r="KG194" s="166" t="b">
        <f t="shared" ca="1" si="506"/>
        <v>0</v>
      </c>
      <c r="KH194" s="168">
        <f t="shared" ca="1" si="557"/>
        <v>0</v>
      </c>
      <c r="KI194" s="27">
        <v>0</v>
      </c>
    </row>
    <row r="195" spans="1:295" s="148" customFormat="1" outlineLevel="1">
      <c r="A195" s="126">
        <f t="shared" si="13"/>
        <v>190</v>
      </c>
      <c r="B195" s="126"/>
      <c r="E195" s="148" t="b">
        <v>0</v>
      </c>
      <c r="H195" s="126"/>
      <c r="I195" s="126"/>
      <c r="J195" s="126"/>
      <c r="K195" s="126"/>
      <c r="L195" s="126"/>
      <c r="M195" s="126"/>
      <c r="N195" s="126"/>
      <c r="O195" s="126"/>
      <c r="P195" s="126"/>
      <c r="Q195" s="126"/>
      <c r="R195" s="126"/>
      <c r="S195" s="126"/>
      <c r="T195" s="126"/>
      <c r="U195" s="126"/>
      <c r="V195" s="126"/>
      <c r="W195" s="126"/>
      <c r="X195" s="126"/>
      <c r="Y195" s="126"/>
      <c r="AA195" s="141" t="str">
        <f ca="1">"blank "&amp;TEXT(RAND(),"0.000")</f>
        <v>blank 0.672</v>
      </c>
      <c r="AB195" s="10" t="str">
        <f ca="1">IF(COUNTIF(AA$5:AA195,AA195)=1,"-","Dup")</f>
        <v>-</v>
      </c>
      <c r="AC195" s="10"/>
      <c r="AD195" s="154"/>
      <c r="AE195" s="154"/>
      <c r="AF195" s="154"/>
      <c r="AG195" s="154"/>
      <c r="AH195" s="154"/>
      <c r="AI195" s="154"/>
      <c r="AJ195" s="10"/>
      <c r="AK195" s="154"/>
      <c r="AL195" s="154"/>
      <c r="AM195" s="154"/>
      <c r="AN195" s="154"/>
      <c r="AO195" s="154"/>
      <c r="AP195" s="154"/>
      <c r="AQ195" s="154"/>
      <c r="AR195" s="198"/>
      <c r="AS195" s="198"/>
      <c r="AT195" s="198"/>
      <c r="AU195" s="198"/>
      <c r="AV195" s="198"/>
      <c r="AW195" s="10"/>
      <c r="AX195" s="154"/>
      <c r="AY195" s="154"/>
      <c r="AZ195" s="154"/>
      <c r="BA195" s="154"/>
      <c r="BB195" s="154"/>
      <c r="BC195" s="154"/>
      <c r="BD195" s="154"/>
      <c r="BE195" s="154"/>
      <c r="BF195" s="154"/>
      <c r="BG195" s="154"/>
      <c r="BH195" s="154"/>
      <c r="BI195" s="154"/>
      <c r="BJ195" s="154"/>
      <c r="BK195" s="10"/>
      <c r="BL195" s="154"/>
      <c r="BM195" s="154"/>
      <c r="BN195" s="154"/>
      <c r="BO195" s="154"/>
      <c r="BP195" s="154"/>
      <c r="BQ195" s="154"/>
      <c r="BR195" s="154"/>
      <c r="BS195" s="154"/>
      <c r="BT195" s="154"/>
      <c r="BU195" s="154"/>
      <c r="BV195" s="154"/>
      <c r="BW195" s="154"/>
      <c r="BX195" s="154"/>
      <c r="BY195" s="154"/>
      <c r="BZ195" s="154"/>
      <c r="CA195" s="154"/>
      <c r="CB195" s="154"/>
      <c r="CC195" s="154"/>
      <c r="CD195" s="154"/>
      <c r="CE195" s="154"/>
      <c r="CF195" s="154"/>
      <c r="CG195" s="10"/>
      <c r="CH195" s="154"/>
      <c r="CI195" s="154"/>
      <c r="CJ195" s="154"/>
      <c r="CK195" s="154"/>
      <c r="CL195" s="154"/>
      <c r="CM195" s="154"/>
      <c r="CN195" s="154"/>
      <c r="CO195" s="154"/>
      <c r="CP195" s="154"/>
      <c r="CQ195" s="154"/>
      <c r="CR195" s="154"/>
      <c r="CS195" s="154"/>
      <c r="CT195" s="154"/>
      <c r="CU195" s="154"/>
      <c r="CV195" s="154"/>
      <c r="CW195" s="154"/>
      <c r="CX195" s="154"/>
      <c r="CY195" s="154"/>
      <c r="CZ195" s="154"/>
      <c r="DA195" s="154"/>
      <c r="DB195" s="154"/>
      <c r="DC195" s="154"/>
      <c r="DD195" s="154"/>
      <c r="DE195" s="154"/>
      <c r="DF195" s="154"/>
      <c r="DG195" s="154"/>
      <c r="DH195" s="154"/>
      <c r="DI195" s="154"/>
      <c r="DJ195" s="154"/>
      <c r="DK195" s="154"/>
      <c r="DL195" s="154"/>
      <c r="DM195" s="154"/>
      <c r="DN195" s="154"/>
      <c r="DO195" s="154"/>
      <c r="DP195" s="154"/>
      <c r="DQ195" s="154"/>
      <c r="DR195" s="154"/>
      <c r="DS195" s="154"/>
      <c r="DT195" s="154"/>
      <c r="DU195" s="154"/>
      <c r="DV195" s="154"/>
      <c r="DW195" s="154"/>
      <c r="DX195" s="10"/>
      <c r="DY195" s="154"/>
      <c r="DZ195" s="154"/>
      <c r="EA195" s="154"/>
      <c r="EB195" s="154"/>
      <c r="EC195" s="154"/>
      <c r="ED195" s="154"/>
      <c r="EE195" s="154"/>
      <c r="EF195" s="154"/>
      <c r="EG195" s="154"/>
      <c r="EH195" s="154"/>
      <c r="EI195" s="154"/>
      <c r="EJ195" s="154"/>
      <c r="EK195" s="154"/>
      <c r="EL195" s="154"/>
      <c r="EM195" s="154"/>
      <c r="EN195" s="154"/>
      <c r="EO195" s="154"/>
      <c r="EP195" s="154"/>
      <c r="EQ195" s="154"/>
      <c r="ER195" s="154"/>
      <c r="ES195" s="154"/>
      <c r="ET195" s="154"/>
      <c r="EU195" s="154"/>
      <c r="EV195" s="154"/>
      <c r="EW195" s="154"/>
      <c r="EX195" s="154"/>
      <c r="EY195" s="154"/>
      <c r="EZ195" s="154"/>
      <c r="FA195" s="154"/>
      <c r="FB195" s="154"/>
      <c r="FC195" s="154"/>
      <c r="FD195" s="154"/>
      <c r="FE195" s="154"/>
      <c r="FF195" s="154"/>
      <c r="FG195" s="154"/>
      <c r="FH195" s="154"/>
      <c r="FI195" s="10"/>
      <c r="FJ195" s="154"/>
      <c r="FK195" s="154"/>
      <c r="FL195" s="154"/>
      <c r="FM195" s="154"/>
      <c r="FN195" s="154"/>
      <c r="FO195" s="154"/>
      <c r="FP195" s="154"/>
      <c r="FQ195" s="154"/>
      <c r="FR195" s="154"/>
      <c r="FS195" s="154"/>
      <c r="FT195" s="154"/>
      <c r="FU195" s="154"/>
      <c r="FV195" s="154"/>
      <c r="FW195" s="154"/>
      <c r="FX195" s="154"/>
      <c r="FY195" s="154"/>
      <c r="FZ195" s="154"/>
      <c r="GA195" s="154"/>
      <c r="GB195" s="154"/>
      <c r="GC195" s="154"/>
      <c r="GD195" s="154"/>
      <c r="GE195" s="154"/>
      <c r="GF195" s="154"/>
      <c r="GG195" s="154"/>
      <c r="GH195" s="154"/>
      <c r="GI195" s="154"/>
      <c r="GJ195" s="154"/>
      <c r="GK195" s="154"/>
      <c r="GL195" s="154"/>
      <c r="GM195" s="154"/>
      <c r="GN195" s="154"/>
      <c r="GO195" s="154"/>
      <c r="GP195" s="154"/>
      <c r="GQ195" s="154"/>
      <c r="GR195" s="154"/>
      <c r="GS195" s="154"/>
      <c r="GT195" s="154"/>
      <c r="GU195" s="154"/>
      <c r="GV195" s="154"/>
      <c r="GW195" s="154"/>
      <c r="GX195" s="154"/>
      <c r="GY195" s="154"/>
      <c r="GZ195" s="154"/>
      <c r="HA195" s="154"/>
      <c r="HB195" s="154"/>
      <c r="HC195" s="154"/>
      <c r="HD195" s="154"/>
      <c r="HE195" s="154"/>
      <c r="HF195" s="154"/>
      <c r="HG195" s="154"/>
      <c r="HH195" s="154"/>
      <c r="HI195" s="154"/>
      <c r="HJ195" s="154"/>
      <c r="HK195" s="154"/>
      <c r="HL195" s="154"/>
      <c r="HM195" s="154"/>
      <c r="HN195" s="154"/>
      <c r="HO195" s="154"/>
      <c r="HP195" s="154"/>
      <c r="HQ195" s="154"/>
      <c r="HR195" s="154"/>
      <c r="HS195" s="154"/>
      <c r="HT195" s="154"/>
      <c r="HU195" s="154"/>
      <c r="HV195" s="154"/>
      <c r="HW195" s="154"/>
      <c r="HX195" s="154"/>
      <c r="HY195" s="154"/>
      <c r="HZ195" s="154"/>
      <c r="IA195" s="154"/>
      <c r="IB195" s="154"/>
      <c r="IC195" s="154"/>
      <c r="ID195" s="154"/>
      <c r="IE195" s="154"/>
      <c r="IF195" s="154"/>
      <c r="IG195" s="154"/>
      <c r="IH195" s="154"/>
      <c r="II195" s="154"/>
      <c r="IJ195" s="154"/>
      <c r="IK195" s="154"/>
      <c r="IL195" s="154"/>
      <c r="IM195" s="154"/>
      <c r="IN195" s="154"/>
      <c r="IO195" s="154"/>
      <c r="IP195" s="154"/>
      <c r="IQ195" s="154"/>
      <c r="IR195" s="154"/>
      <c r="IS195" s="154"/>
      <c r="IT195" s="154"/>
      <c r="IU195" s="154"/>
      <c r="IV195" s="154"/>
      <c r="IW195" s="154"/>
      <c r="IX195" s="154"/>
      <c r="IY195" s="154"/>
      <c r="IZ195" s="10"/>
      <c r="JA195" s="154"/>
      <c r="JB195" s="154"/>
      <c r="JC195" s="154"/>
      <c r="JD195" s="154"/>
      <c r="JE195" s="154"/>
      <c r="JF195" s="154"/>
      <c r="JG195" s="154"/>
      <c r="JH195" s="154"/>
      <c r="JI195" s="154"/>
      <c r="JJ195" s="154"/>
      <c r="JK195" s="154"/>
      <c r="JL195" s="154"/>
      <c r="JM195" s="154"/>
      <c r="JN195" s="154"/>
      <c r="JO195" s="154"/>
      <c r="JP195" s="154"/>
      <c r="JQ195" s="154"/>
      <c r="JR195" s="10"/>
      <c r="JS195" s="154"/>
      <c r="JT195" s="154"/>
      <c r="JU195" s="154"/>
      <c r="JV195" s="154"/>
      <c r="JW195" s="154"/>
      <c r="JX195" s="154"/>
      <c r="JY195" s="154"/>
      <c r="JZ195" s="154"/>
      <c r="KA195" s="154"/>
      <c r="KB195" s="154"/>
      <c r="KC195" s="154"/>
      <c r="KD195" s="154"/>
      <c r="KE195" s="154"/>
      <c r="KF195" s="154"/>
      <c r="KG195" s="154"/>
      <c r="KH195" s="154"/>
      <c r="KI195" s="27">
        <v>0</v>
      </c>
    </row>
    <row r="196" spans="1:295" s="148" customFormat="1">
      <c r="A196" s="126">
        <f>ROW(A196)-5</f>
        <v>191</v>
      </c>
      <c r="B196" s="126"/>
      <c r="E196" s="148" t="b">
        <v>0</v>
      </c>
      <c r="F196" s="128"/>
      <c r="G196" s="125" t="s">
        <v>917</v>
      </c>
      <c r="H196" s="148">
        <v>1</v>
      </c>
      <c r="I196" s="148">
        <v>1</v>
      </c>
      <c r="J196" s="148">
        <v>1</v>
      </c>
      <c r="K196" s="148">
        <v>1</v>
      </c>
      <c r="L196" s="148">
        <v>1</v>
      </c>
      <c r="M196" s="148">
        <v>1</v>
      </c>
      <c r="N196" s="148">
        <v>1</v>
      </c>
      <c r="O196" s="148">
        <v>1</v>
      </c>
      <c r="P196" s="148">
        <v>1</v>
      </c>
      <c r="Q196" s="148">
        <v>1</v>
      </c>
      <c r="R196" s="148">
        <v>1</v>
      </c>
      <c r="S196" s="148">
        <v>1</v>
      </c>
      <c r="T196" s="148">
        <v>1</v>
      </c>
      <c r="U196" s="148">
        <v>1</v>
      </c>
      <c r="V196" s="148">
        <v>1</v>
      </c>
      <c r="W196" s="148">
        <v>1</v>
      </c>
      <c r="X196" s="148">
        <v>1</v>
      </c>
      <c r="Y196" s="148">
        <v>1</v>
      </c>
      <c r="Z196" s="148">
        <v>0</v>
      </c>
      <c r="AA196" s="139" t="s">
        <v>1598</v>
      </c>
      <c r="AB196" s="10" t="str">
        <f ca="1">IF(COUNTIF(AA$5:AA196,AA196)=1,"-","Dup")</f>
        <v>-</v>
      </c>
      <c r="AC196" s="10"/>
      <c r="AD196" s="154"/>
      <c r="AE196" s="154"/>
      <c r="AF196" s="154"/>
      <c r="AG196" s="154"/>
      <c r="AH196" s="154"/>
      <c r="AI196" s="154"/>
      <c r="AJ196" s="10"/>
      <c r="AK196" s="154"/>
      <c r="AL196" s="154"/>
      <c r="AM196" s="154"/>
      <c r="AN196" s="154"/>
      <c r="AO196" s="154"/>
      <c r="AP196" s="154"/>
      <c r="AQ196" s="154"/>
      <c r="AR196" s="198"/>
      <c r="AS196" s="198"/>
      <c r="AT196" s="198"/>
      <c r="AU196" s="198"/>
      <c r="AV196" s="198"/>
      <c r="AW196" s="10"/>
      <c r="AX196" s="154"/>
      <c r="AY196" s="154"/>
      <c r="AZ196" s="154"/>
      <c r="BA196" s="154"/>
      <c r="BB196" s="154"/>
      <c r="BC196" s="154"/>
      <c r="BD196" s="154"/>
      <c r="BE196" s="154"/>
      <c r="BF196" s="154"/>
      <c r="BG196" s="154"/>
      <c r="BH196" s="154"/>
      <c r="BI196" s="154"/>
      <c r="BJ196" s="154"/>
      <c r="BK196" s="10"/>
      <c r="BL196" s="154"/>
      <c r="BM196" s="154"/>
      <c r="BN196" s="154"/>
      <c r="BO196" s="154"/>
      <c r="BP196" s="154"/>
      <c r="BQ196" s="154"/>
      <c r="BR196" s="154"/>
      <c r="BS196" s="154"/>
      <c r="BT196" s="154"/>
      <c r="BU196" s="154"/>
      <c r="BV196" s="154"/>
      <c r="BW196" s="154"/>
      <c r="BX196" s="154"/>
      <c r="BY196" s="154"/>
      <c r="BZ196" s="154"/>
      <c r="CA196" s="154"/>
      <c r="CB196" s="154"/>
      <c r="CC196" s="154"/>
      <c r="CD196" s="154"/>
      <c r="CE196" s="154"/>
      <c r="CF196" s="154"/>
      <c r="CG196" s="10"/>
      <c r="CH196" s="154"/>
      <c r="CI196" s="154"/>
      <c r="CJ196" s="154"/>
      <c r="CK196" s="154"/>
      <c r="CL196" s="154"/>
      <c r="CM196" s="154"/>
      <c r="CN196" s="154"/>
      <c r="CO196" s="154"/>
      <c r="CP196" s="154"/>
      <c r="CQ196" s="154"/>
      <c r="CR196" s="154"/>
      <c r="CS196" s="154"/>
      <c r="CT196" s="154"/>
      <c r="CU196" s="154"/>
      <c r="CV196" s="154"/>
      <c r="CW196" s="154"/>
      <c r="CX196" s="154"/>
      <c r="CY196" s="154"/>
      <c r="CZ196" s="154"/>
      <c r="DA196" s="154"/>
      <c r="DB196" s="154"/>
      <c r="DC196" s="154"/>
      <c r="DD196" s="154"/>
      <c r="DE196" s="154"/>
      <c r="DF196" s="154"/>
      <c r="DG196" s="154"/>
      <c r="DH196" s="154"/>
      <c r="DI196" s="154"/>
      <c r="DJ196" s="154"/>
      <c r="DK196" s="154"/>
      <c r="DL196" s="154"/>
      <c r="DM196" s="154"/>
      <c r="DN196" s="154"/>
      <c r="DO196" s="154"/>
      <c r="DP196" s="154"/>
      <c r="DQ196" s="154"/>
      <c r="DR196" s="154"/>
      <c r="DS196" s="154"/>
      <c r="DT196" s="154"/>
      <c r="DU196" s="154"/>
      <c r="DV196" s="154"/>
      <c r="DW196" s="154"/>
      <c r="DX196" s="10"/>
      <c r="DY196" s="154"/>
      <c r="DZ196" s="154"/>
      <c r="EA196" s="154"/>
      <c r="EB196" s="154"/>
      <c r="EC196" s="154"/>
      <c r="ED196" s="154"/>
      <c r="EE196" s="154"/>
      <c r="EF196" s="154"/>
      <c r="EG196" s="154"/>
      <c r="EH196" s="154"/>
      <c r="EI196" s="154"/>
      <c r="EJ196" s="154"/>
      <c r="EK196" s="154"/>
      <c r="EL196" s="154"/>
      <c r="EM196" s="154"/>
      <c r="EN196" s="154"/>
      <c r="EO196" s="154"/>
      <c r="EP196" s="154"/>
      <c r="EQ196" s="154"/>
      <c r="ER196" s="154"/>
      <c r="ES196" s="154"/>
      <c r="ET196" s="154"/>
      <c r="EU196" s="154"/>
      <c r="EV196" s="154"/>
      <c r="EW196" s="154"/>
      <c r="EX196" s="154"/>
      <c r="EY196" s="154"/>
      <c r="EZ196" s="154"/>
      <c r="FA196" s="154"/>
      <c r="FB196" s="154"/>
      <c r="FC196" s="154"/>
      <c r="FD196" s="154"/>
      <c r="FE196" s="154"/>
      <c r="FF196" s="154"/>
      <c r="FG196" s="154"/>
      <c r="FH196" s="154"/>
      <c r="FI196" s="10"/>
      <c r="FJ196" s="154"/>
      <c r="FK196" s="154"/>
      <c r="FL196" s="154"/>
      <c r="FM196" s="154"/>
      <c r="FN196" s="154"/>
      <c r="FO196" s="154"/>
      <c r="FP196" s="154"/>
      <c r="FQ196" s="154"/>
      <c r="FR196" s="154"/>
      <c r="FS196" s="154"/>
      <c r="FT196" s="154"/>
      <c r="FU196" s="154"/>
      <c r="FV196" s="154"/>
      <c r="FW196" s="154"/>
      <c r="FX196" s="154"/>
      <c r="FY196" s="154"/>
      <c r="FZ196" s="154"/>
      <c r="GA196" s="154"/>
      <c r="GB196" s="154"/>
      <c r="GC196" s="154"/>
      <c r="GD196" s="154"/>
      <c r="GE196" s="154"/>
      <c r="GF196" s="154"/>
      <c r="GG196" s="154"/>
      <c r="GH196" s="154"/>
      <c r="GI196" s="154"/>
      <c r="GJ196" s="154"/>
      <c r="GK196" s="154"/>
      <c r="GL196" s="154"/>
      <c r="GM196" s="154"/>
      <c r="GN196" s="154"/>
      <c r="GO196" s="154"/>
      <c r="GP196" s="154"/>
      <c r="GQ196" s="154"/>
      <c r="GR196" s="154"/>
      <c r="GS196" s="154"/>
      <c r="GT196" s="154"/>
      <c r="GU196" s="154"/>
      <c r="GV196" s="154"/>
      <c r="GW196" s="154"/>
      <c r="GX196" s="154"/>
      <c r="GY196" s="154"/>
      <c r="GZ196" s="154"/>
      <c r="HA196" s="154"/>
      <c r="HB196" s="154"/>
      <c r="HC196" s="154"/>
      <c r="HD196" s="154"/>
      <c r="HE196" s="154"/>
      <c r="HF196" s="154"/>
      <c r="HG196" s="154"/>
      <c r="HH196" s="154"/>
      <c r="HI196" s="154"/>
      <c r="HJ196" s="154"/>
      <c r="HK196" s="154"/>
      <c r="HL196" s="154"/>
      <c r="HM196" s="154"/>
      <c r="HN196" s="154"/>
      <c r="HO196" s="154"/>
      <c r="HP196" s="154"/>
      <c r="HQ196" s="154"/>
      <c r="HR196" s="154"/>
      <c r="HS196" s="154"/>
      <c r="HT196" s="154"/>
      <c r="HU196" s="154"/>
      <c r="HV196" s="154"/>
      <c r="HW196" s="154"/>
      <c r="HX196" s="154"/>
      <c r="HY196" s="154"/>
      <c r="HZ196" s="154"/>
      <c r="IA196" s="154"/>
      <c r="IB196" s="154"/>
      <c r="IC196" s="154"/>
      <c r="ID196" s="154"/>
      <c r="IE196" s="154"/>
      <c r="IF196" s="154"/>
      <c r="IG196" s="154"/>
      <c r="IH196" s="154"/>
      <c r="II196" s="154"/>
      <c r="IJ196" s="154"/>
      <c r="IK196" s="154"/>
      <c r="IL196" s="154"/>
      <c r="IM196" s="154"/>
      <c r="IN196" s="154"/>
      <c r="IO196" s="154"/>
      <c r="IP196" s="154"/>
      <c r="IQ196" s="154"/>
      <c r="IR196" s="154"/>
      <c r="IS196" s="154"/>
      <c r="IT196" s="154"/>
      <c r="IU196" s="154"/>
      <c r="IV196" s="154"/>
      <c r="IW196" s="154"/>
      <c r="IX196" s="154"/>
      <c r="IY196" s="154"/>
      <c r="IZ196" s="10"/>
      <c r="JA196" s="154"/>
      <c r="JB196" s="154"/>
      <c r="JC196" s="154"/>
      <c r="JD196" s="154"/>
      <c r="JE196" s="154"/>
      <c r="JF196" s="154"/>
      <c r="JG196" s="154"/>
      <c r="JH196" s="154"/>
      <c r="JI196" s="154"/>
      <c r="JJ196" s="154"/>
      <c r="JK196" s="154"/>
      <c r="JL196" s="154"/>
      <c r="JM196" s="154"/>
      <c r="JN196" s="154"/>
      <c r="JO196" s="154"/>
      <c r="JP196" s="154"/>
      <c r="JQ196" s="154"/>
      <c r="JR196" s="10"/>
      <c r="JS196" s="154"/>
      <c r="JT196" s="154"/>
      <c r="JU196" s="154"/>
      <c r="JV196" s="154"/>
      <c r="JW196" s="154"/>
      <c r="JX196" s="154"/>
      <c r="JY196" s="154"/>
      <c r="JZ196" s="154"/>
      <c r="KA196" s="154"/>
      <c r="KB196" s="154"/>
      <c r="KC196" s="154"/>
      <c r="KD196" s="154"/>
      <c r="KE196" s="154"/>
      <c r="KF196" s="154"/>
      <c r="KG196" s="154"/>
      <c r="KH196" s="154"/>
      <c r="KI196" s="27">
        <v>0</v>
      </c>
    </row>
    <row r="197" spans="1:295" s="148" customFormat="1" outlineLevel="1">
      <c r="A197" s="126">
        <f>ROW(A197)-5</f>
        <v>192</v>
      </c>
      <c r="B197" s="126"/>
      <c r="E197" s="148" t="b">
        <v>0</v>
      </c>
      <c r="F197" s="128"/>
      <c r="G197" s="125" t="s">
        <v>918</v>
      </c>
      <c r="H197" s="148">
        <v>3</v>
      </c>
      <c r="I197" s="148">
        <v>3</v>
      </c>
      <c r="J197" s="148">
        <v>2</v>
      </c>
      <c r="K197" s="148">
        <v>4</v>
      </c>
      <c r="L197" s="148">
        <v>3</v>
      </c>
      <c r="M197" s="148">
        <v>3</v>
      </c>
      <c r="N197" s="148">
        <v>3</v>
      </c>
      <c r="O197" s="148">
        <v>3</v>
      </c>
      <c r="P197" s="148">
        <v>3</v>
      </c>
      <c r="Q197" s="148">
        <v>3</v>
      </c>
      <c r="R197" s="148">
        <v>3</v>
      </c>
      <c r="S197" s="148">
        <v>3</v>
      </c>
      <c r="T197" s="148">
        <v>3</v>
      </c>
      <c r="U197" s="148">
        <v>4</v>
      </c>
      <c r="V197" s="148">
        <v>3</v>
      </c>
      <c r="W197" s="148">
        <v>4</v>
      </c>
      <c r="X197" s="148">
        <v>3</v>
      </c>
      <c r="Y197" s="148">
        <v>3</v>
      </c>
      <c r="Z197" s="148">
        <v>0</v>
      </c>
      <c r="AA197" s="140" t="str">
        <f t="array" ref="AA197">PRODUCT($H197:$Z197-$H196:$Z196+1)&amp;" "&amp;AA196&amp;" specific pointers"</f>
        <v>612220032 Price  specific pointers</v>
      </c>
      <c r="AB197" s="10" t="str">
        <f ca="1">IF(COUNTIF(AA$5:AA197,AA197)=1,"-","Dup")</f>
        <v>-</v>
      </c>
      <c r="AC197" s="10"/>
      <c r="AD197" s="154"/>
      <c r="AE197" s="154"/>
      <c r="AF197" s="154"/>
      <c r="AG197" s="154"/>
      <c r="AH197" s="154"/>
      <c r="AI197" s="154"/>
      <c r="AJ197" s="10"/>
      <c r="AK197" s="154"/>
      <c r="AL197" s="154"/>
      <c r="AM197" s="154"/>
      <c r="AN197" s="154"/>
      <c r="AO197" s="154"/>
      <c r="AP197" s="154"/>
      <c r="AQ197" s="154"/>
      <c r="AR197" s="198"/>
      <c r="AS197" s="198"/>
      <c r="AT197" s="198"/>
      <c r="AU197" s="198"/>
      <c r="AV197" s="198"/>
      <c r="AW197" s="10"/>
      <c r="AX197" s="154"/>
      <c r="AY197" s="154"/>
      <c r="AZ197" s="154"/>
      <c r="BA197" s="154"/>
      <c r="BB197" s="154"/>
      <c r="BC197" s="161"/>
      <c r="BD197" s="154"/>
      <c r="BE197" s="154"/>
      <c r="BF197" s="154"/>
      <c r="BG197" s="154"/>
      <c r="BH197" s="154"/>
      <c r="BI197" s="154"/>
      <c r="BJ197" s="154"/>
      <c r="BK197" s="10"/>
      <c r="BL197" s="154"/>
      <c r="BM197" s="154"/>
      <c r="BN197" s="154"/>
      <c r="BO197" s="154"/>
      <c r="BP197" s="154"/>
      <c r="BQ197" s="154"/>
      <c r="BR197" s="154"/>
      <c r="BS197" s="154"/>
      <c r="BT197" s="154"/>
      <c r="BU197" s="154"/>
      <c r="BV197" s="154"/>
      <c r="BW197" s="154"/>
      <c r="BX197" s="154"/>
      <c r="BY197" s="154"/>
      <c r="BZ197" s="154"/>
      <c r="CA197" s="154"/>
      <c r="CB197" s="154"/>
      <c r="CC197" s="154"/>
      <c r="CD197" s="154"/>
      <c r="CE197" s="154"/>
      <c r="CF197" s="154"/>
      <c r="CG197" s="10"/>
      <c r="CH197" s="154"/>
      <c r="CI197" s="154"/>
      <c r="CJ197" s="154"/>
      <c r="CK197" s="154"/>
      <c r="CL197" s="154"/>
      <c r="CM197" s="154"/>
      <c r="CN197" s="154"/>
      <c r="CO197" s="154"/>
      <c r="CP197" s="154"/>
      <c r="CQ197" s="154"/>
      <c r="CR197" s="154"/>
      <c r="CS197" s="154"/>
      <c r="CT197" s="154"/>
      <c r="CU197" s="154"/>
      <c r="CV197" s="154"/>
      <c r="CW197" s="154"/>
      <c r="CX197" s="154"/>
      <c r="CY197" s="154"/>
      <c r="CZ197" s="154"/>
      <c r="DA197" s="154"/>
      <c r="DB197" s="154"/>
      <c r="DC197" s="154"/>
      <c r="DD197" s="154"/>
      <c r="DE197" s="154"/>
      <c r="DF197" s="154"/>
      <c r="DG197" s="154"/>
      <c r="DH197" s="154"/>
      <c r="DI197" s="154"/>
      <c r="DJ197" s="154"/>
      <c r="DK197" s="154"/>
      <c r="DL197" s="154"/>
      <c r="DM197" s="154"/>
      <c r="DN197" s="154"/>
      <c r="DO197" s="167"/>
      <c r="DP197" s="167"/>
      <c r="DQ197" s="154"/>
      <c r="DR197" s="154"/>
      <c r="DS197" s="154"/>
      <c r="DT197" s="154"/>
      <c r="DU197" s="154"/>
      <c r="DV197" s="154"/>
      <c r="DW197" s="154"/>
      <c r="DX197" s="10"/>
      <c r="DY197" s="167"/>
      <c r="DZ197" s="154"/>
      <c r="EA197" s="154"/>
      <c r="EB197" s="154"/>
      <c r="EC197" s="154"/>
      <c r="ED197" s="167"/>
      <c r="EE197" s="154"/>
      <c r="EF197" s="154"/>
      <c r="EG197" s="154"/>
      <c r="EH197" s="154"/>
      <c r="EI197" s="154"/>
      <c r="EJ197" s="154"/>
      <c r="EK197" s="154"/>
      <c r="EL197" s="154"/>
      <c r="EM197" s="154"/>
      <c r="EN197" s="154"/>
      <c r="EO197" s="154"/>
      <c r="EP197" s="154"/>
      <c r="EQ197" s="154"/>
      <c r="ER197" s="154"/>
      <c r="ES197" s="154"/>
      <c r="ET197" s="154"/>
      <c r="EU197" s="154"/>
      <c r="EV197" s="154"/>
      <c r="EW197" s="154"/>
      <c r="EX197" s="154"/>
      <c r="EY197" s="154"/>
      <c r="EZ197" s="154"/>
      <c r="FA197" s="154"/>
      <c r="FB197" s="154"/>
      <c r="FC197" s="167"/>
      <c r="FD197" s="167"/>
      <c r="FE197" s="167"/>
      <c r="FF197" s="167"/>
      <c r="FG197" s="167"/>
      <c r="FH197" s="167"/>
      <c r="FI197" s="10"/>
      <c r="FJ197" s="154"/>
      <c r="FK197" s="154"/>
      <c r="FL197" s="154"/>
      <c r="FM197" s="154"/>
      <c r="FN197" s="154"/>
      <c r="FO197" s="167"/>
      <c r="FP197" s="167"/>
      <c r="FQ197" s="167"/>
      <c r="FR197" s="167"/>
      <c r="FS197" s="154"/>
      <c r="FT197" s="154"/>
      <c r="FU197" s="167"/>
      <c r="FV197" s="167"/>
      <c r="FW197" s="167"/>
      <c r="FX197" s="167"/>
      <c r="FY197" s="167"/>
      <c r="FZ197" s="167"/>
      <c r="GA197" s="154"/>
      <c r="GB197" s="154"/>
      <c r="GC197" s="167"/>
      <c r="GD197" s="154"/>
      <c r="GE197" s="154"/>
      <c r="GF197" s="154"/>
      <c r="GG197" s="154"/>
      <c r="GH197" s="154"/>
      <c r="GI197" s="154"/>
      <c r="GJ197" s="167"/>
      <c r="GK197" s="167"/>
      <c r="GL197" s="167"/>
      <c r="GM197" s="167"/>
      <c r="GN197" s="154"/>
      <c r="GO197" s="167"/>
      <c r="GP197" s="154"/>
      <c r="GQ197" s="154"/>
      <c r="GR197" s="154"/>
      <c r="GS197" s="154"/>
      <c r="GT197" s="154"/>
      <c r="GU197" s="154"/>
      <c r="GV197" s="154"/>
      <c r="GW197" s="154"/>
      <c r="GX197" s="154"/>
      <c r="GY197" s="154"/>
      <c r="GZ197" s="154"/>
      <c r="HA197" s="154"/>
      <c r="HB197" s="154"/>
      <c r="HC197" s="154"/>
      <c r="HD197" s="154"/>
      <c r="HE197" s="154"/>
      <c r="HF197" s="154"/>
      <c r="HG197" s="154"/>
      <c r="HH197" s="154"/>
      <c r="HI197" s="154"/>
      <c r="HJ197" s="154"/>
      <c r="HK197" s="154"/>
      <c r="HL197" s="154"/>
      <c r="HM197" s="154"/>
      <c r="HN197" s="154"/>
      <c r="HO197" s="154"/>
      <c r="HP197" s="154"/>
      <c r="HQ197" s="154"/>
      <c r="HR197" s="154"/>
      <c r="HS197" s="154"/>
      <c r="HT197" s="154"/>
      <c r="HU197" s="154"/>
      <c r="HV197" s="154"/>
      <c r="HW197" s="154"/>
      <c r="HX197" s="154"/>
      <c r="HY197" s="154"/>
      <c r="HZ197" s="154"/>
      <c r="IA197" s="154"/>
      <c r="IB197" s="154"/>
      <c r="IC197" s="154"/>
      <c r="ID197" s="154"/>
      <c r="IE197" s="154"/>
      <c r="IF197" s="154"/>
      <c r="IG197" s="154"/>
      <c r="IH197" s="154"/>
      <c r="II197" s="154"/>
      <c r="IJ197" s="154"/>
      <c r="IK197" s="154"/>
      <c r="IL197" s="154"/>
      <c r="IM197" s="154"/>
      <c r="IN197" s="154"/>
      <c r="IO197" s="154"/>
      <c r="IP197" s="154"/>
      <c r="IQ197" s="154"/>
      <c r="IR197" s="154"/>
      <c r="IS197" s="154"/>
      <c r="IT197" s="154"/>
      <c r="IU197" s="154"/>
      <c r="IV197" s="154"/>
      <c r="IW197" s="154"/>
      <c r="IX197" s="154"/>
      <c r="IY197" s="154"/>
      <c r="IZ197" s="10"/>
      <c r="JA197" s="154"/>
      <c r="JB197" s="154"/>
      <c r="JC197" s="154"/>
      <c r="JD197" s="154"/>
      <c r="JE197" s="154"/>
      <c r="JF197" s="154"/>
      <c r="JG197" s="154"/>
      <c r="JH197" s="154"/>
      <c r="JI197" s="154"/>
      <c r="JJ197" s="154"/>
      <c r="JK197" s="154"/>
      <c r="JL197" s="167"/>
      <c r="JM197" s="167"/>
      <c r="JN197" s="167"/>
      <c r="JO197" s="167"/>
      <c r="JP197" s="167"/>
      <c r="JQ197" s="154"/>
      <c r="JR197" s="10"/>
      <c r="JS197" s="154"/>
      <c r="JT197" s="154"/>
      <c r="JU197" s="154"/>
      <c r="JV197" s="154"/>
      <c r="JW197" s="154"/>
      <c r="JX197" s="154"/>
      <c r="JY197" s="154"/>
      <c r="JZ197" s="154"/>
      <c r="KA197" s="154"/>
      <c r="KB197" s="154"/>
      <c r="KC197" s="154"/>
      <c r="KD197" s="154"/>
      <c r="KE197" s="154"/>
      <c r="KF197" s="154"/>
      <c r="KG197" s="154"/>
      <c r="KH197" s="154"/>
      <c r="KI197" s="27">
        <v>0</v>
      </c>
    </row>
    <row r="198" spans="1:295" s="148" customFormat="1" outlineLevel="1">
      <c r="A198" s="126">
        <f t="shared" si="13"/>
        <v>193</v>
      </c>
      <c r="B198" s="126">
        <f>$A$7</f>
        <v>2</v>
      </c>
      <c r="C198" s="167">
        <f>C149</f>
        <v>1002</v>
      </c>
      <c r="D198" s="148" t="s">
        <v>884</v>
      </c>
      <c r="E198" s="148" t="b">
        <f>J198=1</f>
        <v>1</v>
      </c>
      <c r="F198" s="148" t="b">
        <v>0</v>
      </c>
      <c r="G198" s="148" t="b">
        <f>E198</f>
        <v>1</v>
      </c>
      <c r="H198" s="32">
        <v>3</v>
      </c>
      <c r="I198" s="32">
        <v>1</v>
      </c>
      <c r="J198" s="32">
        <v>1</v>
      </c>
      <c r="K198" s="32">
        <v>1</v>
      </c>
      <c r="L198" s="32">
        <v>1</v>
      </c>
      <c r="M198" s="32">
        <v>2</v>
      </c>
      <c r="N198" s="32">
        <v>1</v>
      </c>
      <c r="O198" s="32">
        <v>1</v>
      </c>
      <c r="P198" s="32">
        <v>1</v>
      </c>
      <c r="Q198" s="32">
        <v>1</v>
      </c>
      <c r="R198" s="32">
        <v>2</v>
      </c>
      <c r="S198" s="32">
        <v>1</v>
      </c>
      <c r="T198" s="32">
        <v>1</v>
      </c>
      <c r="U198" s="32">
        <v>1</v>
      </c>
      <c r="V198" s="32">
        <v>1</v>
      </c>
      <c r="W198" s="32">
        <v>1</v>
      </c>
      <c r="X198" s="32">
        <v>1</v>
      </c>
      <c r="Y198" s="32">
        <v>1</v>
      </c>
      <c r="AA198" s="142" t="str" cm="1">
        <f t="array" aca="1" ref="AA198" ca="1">"00000 " &amp;AA196
&amp;INDEX(DataMaster!$B$10:$B$12,$I198)         &amp;IF($J198=1,""," Risk"&amp;INDEX(i.risk_aversion,$J198,1))        &amp;IF($K198=1,""," REV"&amp; INDEX(DataMaster!$B$54:$B$58,$K198))              &amp; IF($L198=1,""," Minroe"&amp;INDEX(minroe,$L198))              &amp;  IF($M198=1,""," Overdraw"&amp;INDEX(overdraw,$M198))
&amp; IF($N198=1,""," Mach"&amp;INDEX(i.mach_option,$N198))
&amp; IF($O198=1,""," Interest"&amp;INDEX(i.interest_rate,$O198))            &amp; IF($P198=1,""," Opp cost"&amp;INDEX(i.opp_cost_capital,$P198))           &amp; IF($Q198=1,""," Casual_ub"&amp;INDEX(i.casual_ub,$Q198))           &amp; IF($R198=1,""," Cropgraze"&amp;INDEX(i.cropgraze_inc,$R198))
&amp; IF($S198=1,""," Yield"&amp;INDEX(i.all_rot_yield,$S198))          &amp; IF($T198=1,""," Pasture"&amp;INDEX(i.pasture_prod,$T198))          &amp; IF($U198=1,""," Scan"&amp;INDEX(i.scan,$U198))
&amp;  IF($JL198=1,""," WP"&amp;TEXT($JL198*100,"000p"))                &amp; IF($JM198=1,""," MP"&amp;TEXT($JM198*100,"000p"))                      &amp; IF($JN198=1,""," GP"&amp;TEXT($JN198*100,"000p"))          &amp; IF($JO198=1,""," Can"&amp;TEXT($JO198*100,"000p"))
&amp; " (F"&amp;3+IFERROR(1*$CH198,0)+IFERROR(1*$CI198,0)&amp;3-IFERROR(1*NOT($CK198),0)&amp;"N"&amp;$CP198&amp;$CQ198&amp;")"</f>
        <v>00000 Price SE Overdraw500000 CropgrazeFALSE (F33N11)</v>
      </c>
      <c r="AB198" s="10" t="str">
        <f ca="1">IF(COUNTIF(AA$5:AA198,AA198)=1,"-","Dup")</f>
        <v>-</v>
      </c>
      <c r="AC198" s="10"/>
      <c r="AD198" s="168" t="str">
        <f t="shared" ref="AD198:AI227" ca="1" si="566">OFFSET(AD$5,$B198,0)</f>
        <v>-</v>
      </c>
      <c r="AE198" s="168" t="str">
        <f t="shared" ca="1" si="566"/>
        <v>-</v>
      </c>
      <c r="AF198" s="168" t="str">
        <f t="shared" ca="1" si="566"/>
        <v>-</v>
      </c>
      <c r="AG198" s="168" t="str">
        <f t="shared" ca="1" si="566"/>
        <v>-</v>
      </c>
      <c r="AH198" s="168" t="str">
        <f t="shared" ca="1" si="566"/>
        <v>-</v>
      </c>
      <c r="AI198" s="168" t="b">
        <f t="shared" ca="1" si="566"/>
        <v>1</v>
      </c>
      <c r="AJ198" s="10"/>
      <c r="AK198" s="166" t="b">
        <f t="shared" ref="AK198:AP227" si="567">INDEX(model_structure,$I198,AK$15)</f>
        <v>1</v>
      </c>
      <c r="AL198" s="166" t="str">
        <f t="shared" si="567"/>
        <v>-</v>
      </c>
      <c r="AM198" s="166" t="str">
        <f t="shared" si="567"/>
        <v>-</v>
      </c>
      <c r="AN198" s="166" t="str">
        <f t="shared" si="567"/>
        <v>-</v>
      </c>
      <c r="AO198" s="166" t="b">
        <f t="shared" si="567"/>
        <v>0</v>
      </c>
      <c r="AP198" s="166" t="b">
        <f t="shared" si="567"/>
        <v>0</v>
      </c>
      <c r="AQ198" s="166">
        <f t="shared" ref="AQ198:AQ227" si="568">INDEX(minroe,$L198)</f>
        <v>0</v>
      </c>
      <c r="AR198" s="166" t="b">
        <f t="shared" ref="AR198:AV207" si="569">INDEX(i.risk_aversion,$J198,AR$15)</f>
        <v>0</v>
      </c>
      <c r="AS198" s="166" t="b">
        <f t="shared" si="569"/>
        <v>0</v>
      </c>
      <c r="AT198" s="166" t="str">
        <f t="shared" si="569"/>
        <v>-</v>
      </c>
      <c r="AU198" s="166" t="str">
        <f t="shared" si="569"/>
        <v>-</v>
      </c>
      <c r="AV198" s="166" t="str">
        <f t="shared" si="569"/>
        <v>-</v>
      </c>
      <c r="AW198" s="10"/>
      <c r="AX198" s="166" t="b">
        <f t="shared" ref="AX198:AX227" si="570">INDEX(model_structure,$I198,AX$15)</f>
        <v>1</v>
      </c>
      <c r="AY198" s="168" t="b">
        <f t="shared" ref="AY198:AZ227" ca="1" si="571">OFFSET(AY$5,$B198,0)</f>
        <v>1</v>
      </c>
      <c r="AZ198" s="168" t="b">
        <f t="shared" ca="1" si="571"/>
        <v>1</v>
      </c>
      <c r="BA198" s="167">
        <f t="shared" ref="BA198:BA227" si="572">VALUE($H198&amp;MIN(2,$I198)&amp;10)</f>
        <v>3110</v>
      </c>
      <c r="BB198" s="168" t="str">
        <f t="shared" ref="BB198:BV221" ca="1" si="573">OFFSET(BB$5,$B198,0)</f>
        <v>-</v>
      </c>
      <c r="BC198" s="168" t="str">
        <f t="shared" ca="1" si="573"/>
        <v>-</v>
      </c>
      <c r="BD198" s="168" t="str">
        <f t="shared" ca="1" si="573"/>
        <v>-</v>
      </c>
      <c r="BE198" s="168" t="str">
        <f t="shared" ca="1" si="573"/>
        <v>-</v>
      </c>
      <c r="BF198" s="168" t="str">
        <f t="shared" ca="1" si="573"/>
        <v>-</v>
      </c>
      <c r="BG198" s="168">
        <f t="shared" ca="1" si="573"/>
        <v>1</v>
      </c>
      <c r="BH198" s="168">
        <f t="shared" ca="1" si="573"/>
        <v>1</v>
      </c>
      <c r="BI198" s="168" t="str">
        <f t="shared" ca="1" si="573"/>
        <v>-</v>
      </c>
      <c r="BJ198" s="168" t="str">
        <f t="shared" ca="1" si="573"/>
        <v>-</v>
      </c>
      <c r="BK198" s="10"/>
      <c r="BL198" s="168" t="str">
        <f t="shared" ca="1" si="573"/>
        <v>-</v>
      </c>
      <c r="BM198" s="168" t="str">
        <f t="shared" ca="1" si="573"/>
        <v>-</v>
      </c>
      <c r="BN198" s="168" t="str">
        <f t="shared" ca="1" si="573"/>
        <v>-</v>
      </c>
      <c r="BO198" s="168" t="str">
        <f t="shared" ca="1" si="573"/>
        <v>-</v>
      </c>
      <c r="BP198" s="168" t="str">
        <f t="shared" ca="1" si="573"/>
        <v>-</v>
      </c>
      <c r="BQ198" s="168" t="str">
        <f t="shared" ca="1" si="573"/>
        <v>-</v>
      </c>
      <c r="BR198" s="168" t="str">
        <f t="shared" ca="1" si="573"/>
        <v>-</v>
      </c>
      <c r="BS198" s="168" t="str">
        <f t="shared" ca="1" si="573"/>
        <v>-</v>
      </c>
      <c r="BT198" s="168" t="str">
        <f t="shared" ca="1" si="573"/>
        <v>-</v>
      </c>
      <c r="BU198" s="168" t="str">
        <f t="shared" ca="1" si="573"/>
        <v>-</v>
      </c>
      <c r="BV198" s="168" t="str">
        <f t="shared" ca="1" si="573"/>
        <v>-</v>
      </c>
      <c r="BW198" s="166" t="str" cm="1">
        <f t="array" ref="BW198">INDEX(i.rev,$K198,BW$15)</f>
        <v>-</v>
      </c>
      <c r="BX198" s="166" t="str" cm="1">
        <f t="array" ref="BX198">INDEX(i.rev,$K198,BX$15)</f>
        <v>-</v>
      </c>
      <c r="BY198" s="166" t="str" cm="1">
        <f t="array" ref="BY198">INDEX(i.rev,$K198,BY$15)</f>
        <v>-</v>
      </c>
      <c r="BZ198" s="166" t="str" cm="1">
        <f t="array" ref="BZ198">INDEX(i.rev,$K198,BZ$15)</f>
        <v>-</v>
      </c>
      <c r="CA198" s="166" t="str" cm="1">
        <f t="array" ref="CA198">INDEX(i.rev,$K198,CA$15)</f>
        <v>-</v>
      </c>
      <c r="CB198" s="166" t="str" cm="1">
        <f t="array" ref="CB198">INDEX(i.rev,$K198,CB$15)</f>
        <v>-</v>
      </c>
      <c r="CC198" s="166" t="str" cm="1">
        <f t="array" ref="CC198">INDEX(i.rev,$K198,CC$15)</f>
        <v>-</v>
      </c>
      <c r="CD198" s="166" t="str" cm="1">
        <f t="array" ref="CD198">INDEX(i.rev,$K198,CD$15)</f>
        <v>-</v>
      </c>
      <c r="CE198" s="166" t="str" cm="1">
        <f t="array" ref="CE198">INDEX(i.rev,$K198,CE$15)</f>
        <v>-</v>
      </c>
      <c r="CF198" s="166" t="str" cm="1">
        <f t="array" ref="CF198">INDEX(i.rev,$K198,CF$15)</f>
        <v>-</v>
      </c>
      <c r="CG198" s="10"/>
      <c r="CH198" s="168" t="str">
        <f t="shared" ref="CH198:EB208" ca="1" si="574">OFFSET(CH$5,$B198,0)</f>
        <v>-</v>
      </c>
      <c r="CI198" s="168" t="str">
        <f t="shared" ca="1" si="574"/>
        <v>-</v>
      </c>
      <c r="CJ198" s="168" t="str">
        <f t="shared" ca="1" si="574"/>
        <v>-</v>
      </c>
      <c r="CK198" s="168" t="str">
        <f t="shared" ca="1" si="574"/>
        <v>-</v>
      </c>
      <c r="CL198" s="168" t="str">
        <f t="shared" ca="1" si="574"/>
        <v>-</v>
      </c>
      <c r="CM198" s="168" t="str">
        <f t="shared" ca="1" si="574"/>
        <v>-</v>
      </c>
      <c r="CN198" s="168" t="str">
        <f t="shared" ca="1" si="574"/>
        <v>-</v>
      </c>
      <c r="CO198" s="168" t="str">
        <f t="shared" ca="1" si="574"/>
        <v>-</v>
      </c>
      <c r="CP198" s="168">
        <f t="shared" ca="1" si="574"/>
        <v>1</v>
      </c>
      <c r="CQ198" s="168">
        <f t="shared" ca="1" si="574"/>
        <v>1</v>
      </c>
      <c r="CR198" s="168">
        <f t="shared" ca="1" si="574"/>
        <v>0</v>
      </c>
      <c r="CS198" s="168" t="str">
        <f t="shared" ca="1" si="574"/>
        <v>-</v>
      </c>
      <c r="CT198" s="168" t="str">
        <f t="shared" ca="1" si="574"/>
        <v>-</v>
      </c>
      <c r="CU198" s="168" t="str">
        <f t="shared" ca="1" si="574"/>
        <v>-</v>
      </c>
      <c r="CV198" s="168" t="str">
        <f t="shared" ca="1" si="574"/>
        <v>-</v>
      </c>
      <c r="CW198" s="168" t="str">
        <f t="shared" ca="1" si="574"/>
        <v>-</v>
      </c>
      <c r="CX198" s="168" t="str">
        <f t="shared" ca="1" si="574"/>
        <v>-</v>
      </c>
      <c r="CY198" s="168" t="str">
        <f t="shared" ca="1" si="574"/>
        <v>-</v>
      </c>
      <c r="CZ198" s="168">
        <f t="shared" ca="1" si="574"/>
        <v>0</v>
      </c>
      <c r="DA198" s="168" t="str">
        <f t="shared" ca="1" si="574"/>
        <v>-</v>
      </c>
      <c r="DB198" s="168" t="str">
        <f t="shared" ca="1" si="574"/>
        <v>-</v>
      </c>
      <c r="DC198" s="168" t="str">
        <f t="shared" ca="1" si="574"/>
        <v>-</v>
      </c>
      <c r="DD198" s="168" t="str">
        <f t="shared" ca="1" si="574"/>
        <v>-</v>
      </c>
      <c r="DE198" s="168" t="str">
        <f t="shared" ca="1" si="574"/>
        <v>-</v>
      </c>
      <c r="DF198" s="168">
        <f t="shared" ca="1" si="574"/>
        <v>0</v>
      </c>
      <c r="DG198" s="168">
        <f t="shared" ca="1" si="574"/>
        <v>0</v>
      </c>
      <c r="DH198" s="168">
        <f t="shared" ca="1" si="574"/>
        <v>0</v>
      </c>
      <c r="DI198" s="168">
        <f t="shared" ca="1" si="574"/>
        <v>0</v>
      </c>
      <c r="DJ198" s="168">
        <f t="shared" ca="1" si="574"/>
        <v>0</v>
      </c>
      <c r="DK198" s="168">
        <f t="shared" ca="1" si="574"/>
        <v>0</v>
      </c>
      <c r="DL198" s="168">
        <f t="shared" ca="1" si="574"/>
        <v>0</v>
      </c>
      <c r="DM198" s="168" t="str">
        <f t="shared" ca="1" si="574"/>
        <v>-</v>
      </c>
      <c r="DN198" s="168" t="str">
        <f t="shared" ca="1" si="574"/>
        <v>-</v>
      </c>
      <c r="DO198" s="168" t="str">
        <f t="shared" ca="1" si="574"/>
        <v>-</v>
      </c>
      <c r="DP198" s="168" t="str">
        <f t="shared" ca="1" si="574"/>
        <v>-</v>
      </c>
      <c r="DQ198" s="168" t="str">
        <f t="shared" ca="1" si="574"/>
        <v>-</v>
      </c>
      <c r="DR198" s="168" t="str">
        <f t="shared" ca="1" si="574"/>
        <v>-</v>
      </c>
      <c r="DS198" s="168" t="str">
        <f t="shared" ca="1" si="574"/>
        <v>-</v>
      </c>
      <c r="DT198" s="168" t="str">
        <f t="shared" ca="1" si="574"/>
        <v>-</v>
      </c>
      <c r="DU198" s="168" t="str">
        <f t="shared" ca="1" si="574"/>
        <v>-</v>
      </c>
      <c r="DV198" s="168" t="str">
        <f t="shared" ca="1" si="574"/>
        <v>-</v>
      </c>
      <c r="DW198" s="168" t="str">
        <f t="shared" ca="1" si="574"/>
        <v>-</v>
      </c>
      <c r="DX198" s="10"/>
      <c r="DY198" s="168">
        <f t="shared" ca="1" si="574"/>
        <v>1</v>
      </c>
      <c r="DZ198" s="168" t="str">
        <f t="shared" ca="1" si="574"/>
        <v>-</v>
      </c>
      <c r="EA198" s="168" t="str">
        <f t="shared" ca="1" si="574"/>
        <v>-</v>
      </c>
      <c r="EB198" s="168" t="str">
        <f t="shared" ca="1" si="574"/>
        <v>-</v>
      </c>
      <c r="EC198" s="168" t="str">
        <f t="shared" ref="EC198:EG227" ca="1" si="575">OFFSET(EC$5,$B198,0)</f>
        <v>-</v>
      </c>
      <c r="ED198" s="168" t="b">
        <f t="shared" ca="1" si="575"/>
        <v>0</v>
      </c>
      <c r="EE198" s="168" t="str">
        <f t="shared" ca="1" si="575"/>
        <v>-</v>
      </c>
      <c r="EF198" s="168">
        <f t="shared" ca="1" si="575"/>
        <v>0</v>
      </c>
      <c r="EG198" s="168" t="str">
        <f t="shared" ca="1" si="575"/>
        <v>-</v>
      </c>
      <c r="EH198" s="166" cm="1">
        <f t="array" ref="EH198">INDEX(i.rev,$K198,EH$15)</f>
        <v>1</v>
      </c>
      <c r="EI198" s="168">
        <f t="shared" ref="EI198:EX221" ca="1" si="576">OFFSET(EI$5,$B198,0)</f>
        <v>0</v>
      </c>
      <c r="EJ198" s="168">
        <f t="shared" ca="1" si="576"/>
        <v>1</v>
      </c>
      <c r="EK198" s="168">
        <f t="shared" ca="1" si="576"/>
        <v>0</v>
      </c>
      <c r="EL198" s="168">
        <f t="shared" ca="1" si="576"/>
        <v>1</v>
      </c>
      <c r="EM198" s="168">
        <f t="shared" ca="1" si="576"/>
        <v>1</v>
      </c>
      <c r="EN198" s="168">
        <f t="shared" ca="1" si="576"/>
        <v>1</v>
      </c>
      <c r="EO198" s="168">
        <f t="shared" ca="1" si="576"/>
        <v>0</v>
      </c>
      <c r="EP198" s="168">
        <f t="shared" ca="1" si="576"/>
        <v>0</v>
      </c>
      <c r="EQ198" s="168">
        <f t="shared" ca="1" si="576"/>
        <v>0</v>
      </c>
      <c r="ER198" s="168">
        <f t="shared" ca="1" si="576"/>
        <v>0</v>
      </c>
      <c r="ES198" s="168">
        <f t="shared" ca="1" si="576"/>
        <v>0</v>
      </c>
      <c r="ET198" s="168">
        <f t="shared" ca="1" si="576"/>
        <v>0</v>
      </c>
      <c r="EU198" s="168">
        <f t="shared" ca="1" si="576"/>
        <v>0</v>
      </c>
      <c r="EV198" s="168">
        <f t="shared" ca="1" si="576"/>
        <v>0</v>
      </c>
      <c r="EW198" s="168">
        <f t="shared" ca="1" si="576"/>
        <v>0</v>
      </c>
      <c r="EX198" s="168">
        <f t="shared" ca="1" si="576"/>
        <v>0</v>
      </c>
      <c r="EY198" s="166" cm="1">
        <f t="array" ref="EY198">INDEX(i.rev,$K198,EY$15)</f>
        <v>0</v>
      </c>
      <c r="EZ198" s="168">
        <f t="shared" ref="EZ198:EZ227" ca="1" si="577">OFFSET(EZ$5,$B198,0)</f>
        <v>0</v>
      </c>
      <c r="FA198" s="166" cm="1">
        <f t="array" ref="FA198">INDEX(i.rev,$K198,FA$15)</f>
        <v>1</v>
      </c>
      <c r="FB198" s="168">
        <f t="shared" ref="FB198:GG219" ca="1" si="578">OFFSET(FB$5,$B198,0)</f>
        <v>0</v>
      </c>
      <c r="FC198" s="168">
        <f t="shared" ca="1" si="578"/>
        <v>0</v>
      </c>
      <c r="FD198" s="168">
        <f t="shared" ca="1" si="578"/>
        <v>0</v>
      </c>
      <c r="FE198" s="168">
        <f t="shared" ca="1" si="578"/>
        <v>0</v>
      </c>
      <c r="FF198" s="168">
        <f t="shared" ca="1" si="578"/>
        <v>0</v>
      </c>
      <c r="FG198" s="168">
        <f t="shared" ca="1" si="578"/>
        <v>0</v>
      </c>
      <c r="FH198" s="168">
        <f t="shared" ca="1" si="578"/>
        <v>0</v>
      </c>
      <c r="FI198" s="10"/>
      <c r="FJ198" s="168" t="str">
        <f t="shared" ca="1" si="578"/>
        <v>-</v>
      </c>
      <c r="FK198" s="168" t="str">
        <f t="shared" ca="1" si="578"/>
        <v>-</v>
      </c>
      <c r="FL198" s="168" t="str">
        <f t="shared" ca="1" si="578"/>
        <v>-</v>
      </c>
      <c r="FM198" s="168" t="str">
        <f t="shared" ca="1" si="578"/>
        <v>-</v>
      </c>
      <c r="FN198" s="168" t="str">
        <f t="shared" ref="FN198:FN218" ca="1" si="579">OFFSET(FN$5,$B198,0)</f>
        <v>-</v>
      </c>
      <c r="FO198" s="166" t="b">
        <f t="shared" ref="FO198:FQ227" si="580">INDEX(i.TOL,$H198,FO$15)</f>
        <v>0</v>
      </c>
      <c r="FP198" s="166" t="b">
        <f t="shared" si="580"/>
        <v>0</v>
      </c>
      <c r="FQ198" s="166" t="b">
        <f t="shared" si="580"/>
        <v>1</v>
      </c>
      <c r="FR198" s="168">
        <f t="shared" ca="1" si="578"/>
        <v>0</v>
      </c>
      <c r="FS198" s="166">
        <f t="shared" ref="FS198:FT227" si="581">INDEX(i.scan,$U198)</f>
        <v>1</v>
      </c>
      <c r="FT198" s="166">
        <f t="shared" si="581"/>
        <v>1</v>
      </c>
      <c r="FU198" s="168" t="str">
        <f t="shared" ca="1" si="578"/>
        <v>-</v>
      </c>
      <c r="FV198" s="168" t="str">
        <f t="shared" ca="1" si="578"/>
        <v>-</v>
      </c>
      <c r="FW198" s="168" t="str">
        <f t="shared" ca="1" si="578"/>
        <v>-</v>
      </c>
      <c r="FX198" s="168" t="str">
        <f t="shared" ca="1" si="578"/>
        <v>-</v>
      </c>
      <c r="FY198" s="168" t="str">
        <f t="shared" ca="1" si="578"/>
        <v>-</v>
      </c>
      <c r="FZ198" s="168" t="str">
        <f t="shared" ca="1" si="578"/>
        <v>-</v>
      </c>
      <c r="GA198" s="168" t="str">
        <f t="shared" ca="1" si="578"/>
        <v>-</v>
      </c>
      <c r="GB198" s="168" t="str">
        <f t="shared" ca="1" si="578"/>
        <v>-</v>
      </c>
      <c r="GC198" s="168" t="str">
        <f t="shared" ca="1" si="578"/>
        <v>-</v>
      </c>
      <c r="GD198" s="168" t="b">
        <f t="shared" ca="1" si="578"/>
        <v>1</v>
      </c>
      <c r="GE198" s="168" t="str">
        <f t="shared" ca="1" si="578"/>
        <v>-</v>
      </c>
      <c r="GF198" s="168" t="str">
        <f t="shared" ca="1" si="578"/>
        <v>-</v>
      </c>
      <c r="GG198" s="168" t="str">
        <f ca="1">OFFSET(GG$5,$B198,0)</f>
        <v>-</v>
      </c>
      <c r="GH198" s="168" t="str">
        <f t="shared" ref="GH198:GW227" ca="1" si="582">OFFSET(GH$5,$B198,0)</f>
        <v>-</v>
      </c>
      <c r="GI198" s="168" t="str">
        <f ca="1">OFFSET(GI$5,$B198,0)</f>
        <v>-</v>
      </c>
      <c r="GJ198" s="168" t="str">
        <f t="shared" ref="GJ198:GY221" ca="1" si="583">OFFSET(GJ$5,$B198,0)</f>
        <v>-</v>
      </c>
      <c r="GK198" s="168" t="str">
        <f t="shared" ca="1" si="583"/>
        <v>-</v>
      </c>
      <c r="GL198" s="168" t="str">
        <f t="shared" ca="1" si="583"/>
        <v>-</v>
      </c>
      <c r="GM198" s="168" t="str">
        <f t="shared" ca="1" si="583"/>
        <v>-</v>
      </c>
      <c r="GN198" s="168" t="str">
        <f t="shared" ca="1" si="583"/>
        <v>-</v>
      </c>
      <c r="GO198" s="168" t="str">
        <f t="shared" ca="1" si="583"/>
        <v>-</v>
      </c>
      <c r="GP198" s="168" t="str">
        <f t="shared" ca="1" si="583"/>
        <v>-</v>
      </c>
      <c r="GQ198" s="168" t="str">
        <f t="shared" ca="1" si="583"/>
        <v>-</v>
      </c>
      <c r="GR198" s="168" t="str">
        <f t="shared" ca="1" si="583"/>
        <v>-</v>
      </c>
      <c r="GS198" s="168">
        <f t="shared" ca="1" si="583"/>
        <v>500</v>
      </c>
      <c r="GT198" s="168">
        <f t="shared" ca="1" si="583"/>
        <v>500</v>
      </c>
      <c r="GU198" s="168" t="str">
        <f t="shared" ca="1" si="583"/>
        <v>-</v>
      </c>
      <c r="GV198" s="168" t="str">
        <f t="shared" ca="1" si="583"/>
        <v>-</v>
      </c>
      <c r="GW198" s="168" t="str">
        <f t="shared" ca="1" si="583"/>
        <v>-</v>
      </c>
      <c r="GX198" s="168" t="str">
        <f t="shared" ca="1" si="583"/>
        <v>-</v>
      </c>
      <c r="GY198" s="168" t="str">
        <f t="shared" ca="1" si="583"/>
        <v>-</v>
      </c>
      <c r="GZ198" s="168" t="str">
        <f t="shared" ref="GZ198:IO204" ca="1" si="584">OFFSET(GZ$5,$B198,0)</f>
        <v>-</v>
      </c>
      <c r="HA198" s="168" t="str">
        <f t="shared" ca="1" si="584"/>
        <v>-</v>
      </c>
      <c r="HB198" s="168" t="str">
        <f t="shared" ca="1" si="584"/>
        <v>-</v>
      </c>
      <c r="HC198" s="168" t="str">
        <f t="shared" ca="1" si="584"/>
        <v>-</v>
      </c>
      <c r="HD198" s="168" t="str">
        <f t="shared" ca="1" si="584"/>
        <v>-</v>
      </c>
      <c r="HE198" s="168" t="str">
        <f t="shared" ca="1" si="584"/>
        <v>-</v>
      </c>
      <c r="HF198" s="168" t="str">
        <f t="shared" ca="1" si="584"/>
        <v>-</v>
      </c>
      <c r="HG198" s="168" t="str">
        <f t="shared" ca="1" si="584"/>
        <v>-</v>
      </c>
      <c r="HH198" s="168" t="str">
        <f t="shared" ca="1" si="584"/>
        <v>-</v>
      </c>
      <c r="HI198" s="168" t="str">
        <f t="shared" ca="1" si="584"/>
        <v>-</v>
      </c>
      <c r="HJ198" s="168" t="str">
        <f t="shared" ca="1" si="584"/>
        <v>-</v>
      </c>
      <c r="HK198" s="168" t="str">
        <f t="shared" ca="1" si="584"/>
        <v>-</v>
      </c>
      <c r="HL198" s="168" t="str">
        <f t="shared" ca="1" si="584"/>
        <v>-</v>
      </c>
      <c r="HM198" s="168" t="str">
        <f t="shared" ca="1" si="584"/>
        <v>-</v>
      </c>
      <c r="HN198" s="168" t="str">
        <f t="shared" ca="1" si="584"/>
        <v>-</v>
      </c>
      <c r="HO198" s="168" t="str">
        <f t="shared" ca="1" si="584"/>
        <v>-</v>
      </c>
      <c r="HP198" s="168" t="str">
        <f t="shared" ca="1" si="584"/>
        <v>-</v>
      </c>
      <c r="HQ198" s="168" t="str">
        <f t="shared" ca="1" si="584"/>
        <v>-</v>
      </c>
      <c r="HR198" s="168" t="str">
        <f t="shared" ca="1" si="584"/>
        <v>-</v>
      </c>
      <c r="HS198" s="168" t="str">
        <f t="shared" ca="1" si="584"/>
        <v>-</v>
      </c>
      <c r="HT198" s="168" t="str">
        <f t="shared" ca="1" si="584"/>
        <v>-</v>
      </c>
      <c r="HU198" s="168" t="str">
        <f t="shared" ca="1" si="584"/>
        <v>-</v>
      </c>
      <c r="HV198" s="168" t="str">
        <f t="shared" ca="1" si="584"/>
        <v>-</v>
      </c>
      <c r="HW198" s="168" t="str">
        <f t="shared" ca="1" si="584"/>
        <v>-</v>
      </c>
      <c r="HX198" s="168" t="str">
        <f t="shared" ca="1" si="584"/>
        <v>-</v>
      </c>
      <c r="HY198" s="168" t="str">
        <f t="shared" ca="1" si="584"/>
        <v>-</v>
      </c>
      <c r="HZ198" s="168" t="str">
        <f t="shared" ca="1" si="584"/>
        <v>-</v>
      </c>
      <c r="IA198" s="168" t="str">
        <f t="shared" ca="1" si="584"/>
        <v>-</v>
      </c>
      <c r="IB198" s="168" t="str">
        <f t="shared" ca="1" si="584"/>
        <v>-</v>
      </c>
      <c r="IC198" s="168" t="str">
        <f t="shared" ca="1" si="584"/>
        <v>-</v>
      </c>
      <c r="ID198" s="168" t="str">
        <f t="shared" ca="1" si="584"/>
        <v>-</v>
      </c>
      <c r="IE198" s="168" t="str">
        <f t="shared" ca="1" si="584"/>
        <v>-</v>
      </c>
      <c r="IF198" s="168" t="str">
        <f t="shared" ca="1" si="584"/>
        <v>-</v>
      </c>
      <c r="IG198" s="168" t="str">
        <f t="shared" ca="1" si="584"/>
        <v>-</v>
      </c>
      <c r="IH198" s="168" t="str">
        <f t="shared" ca="1" si="584"/>
        <v>-</v>
      </c>
      <c r="II198" s="168" t="str">
        <f t="shared" ca="1" si="584"/>
        <v>-</v>
      </c>
      <c r="IJ198" s="168" t="str">
        <f t="shared" ca="1" si="584"/>
        <v>-</v>
      </c>
      <c r="IK198" s="168" t="str">
        <f t="shared" ca="1" si="584"/>
        <v>-</v>
      </c>
      <c r="IL198" s="168" t="str">
        <f t="shared" ca="1" si="584"/>
        <v>-</v>
      </c>
      <c r="IM198" s="168" t="str">
        <f t="shared" ca="1" si="584"/>
        <v>-</v>
      </c>
      <c r="IN198" s="168" t="str">
        <f t="shared" ca="1" si="584"/>
        <v>-</v>
      </c>
      <c r="IO198" s="168" t="str">
        <f t="shared" ca="1" si="584"/>
        <v>-</v>
      </c>
      <c r="IP198" s="168" t="str">
        <f t="shared" ref="IP198:IY223" ca="1" si="585">OFFSET(IP$5,$B198,0)</f>
        <v>-</v>
      </c>
      <c r="IQ198" s="168" t="str">
        <f t="shared" ca="1" si="585"/>
        <v>-</v>
      </c>
      <c r="IR198" s="168" t="str">
        <f t="shared" ca="1" si="585"/>
        <v>-</v>
      </c>
      <c r="IS198" s="168" t="str">
        <f t="shared" ca="1" si="585"/>
        <v>-</v>
      </c>
      <c r="IT198" s="168" t="str">
        <f t="shared" ca="1" si="585"/>
        <v>-</v>
      </c>
      <c r="IU198" s="168" t="str">
        <f t="shared" ca="1" si="585"/>
        <v>-</v>
      </c>
      <c r="IV198" s="168" t="str">
        <f t="shared" ca="1" si="585"/>
        <v>-</v>
      </c>
      <c r="IW198" s="168" t="str">
        <f t="shared" ca="1" si="585"/>
        <v>-</v>
      </c>
      <c r="IX198" s="168" t="str">
        <f t="shared" ca="1" si="585"/>
        <v>-</v>
      </c>
      <c r="IY198" s="168" t="str">
        <f t="shared" ca="1" si="585"/>
        <v>-</v>
      </c>
      <c r="IZ198" s="10"/>
      <c r="JA198" s="166">
        <f t="shared" ref="JA198:JA227" si="586">INDEX(i.interest_rate,$O198)</f>
        <v>4.4999999999999998E-2</v>
      </c>
      <c r="JB198" s="166">
        <f t="shared" ref="JB198:JB227" si="587">INDEX(i.opp_cost_capital,$P198)</f>
        <v>4.4999999999999998E-2</v>
      </c>
      <c r="JC198" s="168">
        <f t="shared" ref="JC198:KH221" ca="1" si="588">OFFSET(JC$5,$B198,0)</f>
        <v>1</v>
      </c>
      <c r="JD198" s="168">
        <f t="shared" ca="1" si="588"/>
        <v>0</v>
      </c>
      <c r="JE198" s="168">
        <f t="shared" ca="1" si="588"/>
        <v>1</v>
      </c>
      <c r="JF198" s="168">
        <f t="shared" ca="1" si="588"/>
        <v>1</v>
      </c>
      <c r="JG198" s="168">
        <f t="shared" ca="1" si="588"/>
        <v>0</v>
      </c>
      <c r="JH198" s="168">
        <f t="shared" ca="1" si="588"/>
        <v>70</v>
      </c>
      <c r="JI198" s="168">
        <f t="shared" ca="1" si="588"/>
        <v>50</v>
      </c>
      <c r="JJ198" s="168">
        <f t="shared" ca="1" si="588"/>
        <v>70</v>
      </c>
      <c r="JK198" s="168">
        <f t="shared" ca="1" si="588"/>
        <v>50</v>
      </c>
      <c r="JL198" s="166">
        <f t="shared" ref="JL198:JL227" si="589">INDEX(i.WoolPrices,$V198,JL$15)</f>
        <v>1</v>
      </c>
      <c r="JM198" s="166">
        <f t="shared" ref="JM198:JM227" si="590">INDEX(i.MeatPrices,$W198,JM$15)</f>
        <v>1</v>
      </c>
      <c r="JN198" s="166">
        <f t="shared" ref="JN198:JN227" si="591">INDEX(i.GrainPrices,$X198,JN$15)</f>
        <v>1</v>
      </c>
      <c r="JO198" s="166">
        <f t="shared" ref="JO198:JP227" si="592">INDEX(i.GrainPrices_k,$Y198,JO$15)</f>
        <v>1</v>
      </c>
      <c r="JP198" s="166">
        <f t="shared" si="592"/>
        <v>1</v>
      </c>
      <c r="JQ198" s="168">
        <f t="shared" ca="1" si="588"/>
        <v>1</v>
      </c>
      <c r="JR198" s="10"/>
      <c r="JS198" s="168">
        <f t="shared" ca="1" si="588"/>
        <v>1</v>
      </c>
      <c r="JT198" s="166">
        <f t="shared" ref="JT198:JT227" si="593">INDEX(i.pasture_prod,$T198)</f>
        <v>1</v>
      </c>
      <c r="JU198" s="168">
        <f t="shared" ref="JU198:JU221" ca="1" si="594">OFFSET(JU$5,$B198,0)</f>
        <v>1</v>
      </c>
      <c r="JV198" s="168">
        <f t="shared" ca="1" si="588"/>
        <v>1</v>
      </c>
      <c r="JW198" s="168">
        <f t="shared" ca="1" si="588"/>
        <v>1</v>
      </c>
      <c r="JX198" s="168">
        <f t="shared" ref="JX198:JX221" ca="1" si="595">OFFSET(JX$5,$B198,0)</f>
        <v>1</v>
      </c>
      <c r="JY198" s="168">
        <f t="shared" ca="1" si="588"/>
        <v>1</v>
      </c>
      <c r="JZ198" s="168">
        <f t="shared" ca="1" si="588"/>
        <v>1</v>
      </c>
      <c r="KA198" s="166">
        <f t="shared" ref="KA198:KA227" si="596">INDEX(i.pasture_prod,$T198)</f>
        <v>1</v>
      </c>
      <c r="KB198" s="166">
        <f t="shared" ref="KB198:KB227" si="597">INDEX(i.all_rot_yield,$S198)</f>
        <v>1</v>
      </c>
      <c r="KC198" s="166">
        <f t="shared" ref="KC198:KC227" si="598">INDEX(i.mach_option,$N198)</f>
        <v>1</v>
      </c>
      <c r="KD198" s="166">
        <f t="shared" ref="KD198:KD227" si="599">INDEX(overdraw,$M198)</f>
        <v>500000</v>
      </c>
      <c r="KE198" s="166" t="str">
        <f t="shared" ref="KE198:KE227" si="600">INDEX(i.casual_ub,$Q198)</f>
        <v>-</v>
      </c>
      <c r="KF198" s="166" t="str">
        <f t="shared" ref="KF198:KF227" si="601">INDEX(i.seedharv_casual_ub,$Q198)</f>
        <v>-</v>
      </c>
      <c r="KG198" s="166" t="b">
        <f t="shared" ref="KG198:KG227" si="602">INDEX(i.cropgraze_inc,$R198)</f>
        <v>0</v>
      </c>
      <c r="KH198" s="168">
        <f t="shared" ca="1" si="588"/>
        <v>0</v>
      </c>
      <c r="KI198" s="27">
        <v>0</v>
      </c>
    </row>
    <row r="199" spans="1:295" s="148" customFormat="1" outlineLevel="1">
      <c r="A199" s="126">
        <f t="shared" si="13"/>
        <v>194</v>
      </c>
      <c r="B199" s="126">
        <f t="shared" ref="B199:B227" si="603">$A$18</f>
        <v>13</v>
      </c>
      <c r="C199" s="148">
        <f>C198</f>
        <v>1002</v>
      </c>
      <c r="D199" s="148" t="s">
        <v>884</v>
      </c>
      <c r="E199" s="148" t="b">
        <f t="shared" ref="E199:E227" si="604">J199=1</f>
        <v>1</v>
      </c>
      <c r="F199" s="148" t="b">
        <v>0</v>
      </c>
      <c r="G199" s="148" t="b">
        <f t="shared" ref="G199:G227" si="605">E199</f>
        <v>1</v>
      </c>
      <c r="H199" s="144">
        <f t="shared" ref="H199:U199" ca="1" si="606">OFFSET(H199,-1,0)</f>
        <v>3</v>
      </c>
      <c r="I199" s="32">
        <v>1</v>
      </c>
      <c r="J199" s="32">
        <v>1</v>
      </c>
      <c r="K199" s="144">
        <f t="shared" ca="1" si="606"/>
        <v>1</v>
      </c>
      <c r="L199" s="144">
        <f t="shared" ca="1" si="606"/>
        <v>1</v>
      </c>
      <c r="M199" s="144">
        <f t="shared" ca="1" si="606"/>
        <v>2</v>
      </c>
      <c r="N199" s="144">
        <f t="shared" ca="1" si="606"/>
        <v>1</v>
      </c>
      <c r="O199" s="144">
        <f t="shared" ca="1" si="606"/>
        <v>1</v>
      </c>
      <c r="P199" s="144">
        <f t="shared" ca="1" si="606"/>
        <v>1</v>
      </c>
      <c r="Q199" s="144">
        <f t="shared" ca="1" si="606"/>
        <v>1</v>
      </c>
      <c r="R199" s="144">
        <f t="shared" ca="1" si="606"/>
        <v>2</v>
      </c>
      <c r="S199" s="144">
        <f t="shared" ca="1" si="606"/>
        <v>1</v>
      </c>
      <c r="T199" s="144">
        <f t="shared" ca="1" si="606"/>
        <v>1</v>
      </c>
      <c r="U199" s="144">
        <f t="shared" ca="1" si="606"/>
        <v>1</v>
      </c>
      <c r="V199" s="32">
        <v>2</v>
      </c>
      <c r="W199" s="32">
        <v>2</v>
      </c>
      <c r="X199" s="32">
        <v>2</v>
      </c>
      <c r="Y199" s="144">
        <f t="shared" ref="Y199:Y212" ca="1" si="607">OFFSET(Y199,-1,0)</f>
        <v>1</v>
      </c>
      <c r="AA199" s="162" t="str" cm="1">
        <f t="array" aca="1" ref="AA199" ca="1">TEXT(LEFT(OFFSET(AA199,-1,0),5)+1,"00000")&amp;MID(OFFSET(AA199,-1,0),6,FIND(" ",OFFSET(AA199,-1,0),7)-5)
&amp;INDEX(DataMaster!$B$10:$B$12,$I199)         &amp;IF($J199=1,""," Risk"&amp;INDEX(i.risk_aversion,$J199,1))    &amp;IF($K199=1,""," REV"&amp; INDEX(DataMaster!$B$54:$B$58,$K199))              &amp; IF($L199=1,""," Minroe"&amp;INDEX(minroe,$L199))              &amp;  IF($M199=1,""," Overdraw"&amp;INDEX(overdraw,$M199))
&amp; IF($N199=1,""," Mach"&amp;INDEX(i.mach_option,$N199))
&amp; IF($O199=1,""," Interest"&amp;INDEX(i.interest_rate,$O199))            &amp; IF($P199=1,""," Opp cost"&amp;INDEX(i.opp_cost_capital,$P199))           &amp; IF($Q199=1,""," Casual_ub"&amp;INDEX(i.casual_ub,$Q199))           &amp; IF($R199=1,""," Cropgraze"&amp;INDEX(i.cropgraze_inc,$R199))
&amp; IF($S199=1,""," Yield"&amp;INDEX(i.all_rot_yield,$S199))          &amp; IF($T199=1,""," Pasture"&amp;INDEX(i.pasture_prod,$T199))          &amp; IF($U199=1,""," Scan"&amp;INDEX(i.scan,$U199))
&amp; IF($JL199=1,""," WP"&amp;TEXT($JL199*100,"000p"))                &amp; IF($JM199=1,""," MP"&amp;TEXT($JM199*100,"000p"))                      &amp; IF($JN199=1,""," GP"&amp;TEXT($JN199*100,"000p"))          &amp; IF($JO199=1,""," Can"&amp;TEXT($JO199*100,"000p"))
&amp; " (F"&amp;3+IFERROR(1*$CH199,0)+IFERROR(1*$CI199,0)&amp;3-IFERROR(1*NOT($CK199),0)&amp;"N"&amp;$CP199&amp;$CQ199&amp;")"</f>
        <v>00001 Price SE Overdraw500000 CropgrazeFALSE WP070p MP070p GP070p (F33N11)</v>
      </c>
      <c r="AB199" s="10" t="str">
        <f ca="1">IF(COUNTIF(AA$5:AA199,AA199)=1,"-","Dup")</f>
        <v>-</v>
      </c>
      <c r="AC199" s="10"/>
      <c r="AD199" s="168" t="str">
        <f t="shared" ca="1" si="566"/>
        <v>-</v>
      </c>
      <c r="AE199" s="168" t="str">
        <f t="shared" ca="1" si="566"/>
        <v>-</v>
      </c>
      <c r="AF199" s="168" t="str">
        <f t="shared" ca="1" si="566"/>
        <v>-</v>
      </c>
      <c r="AG199" s="168" t="str">
        <f t="shared" ca="1" si="566"/>
        <v>-</v>
      </c>
      <c r="AH199" s="168" t="str">
        <f t="shared" ca="1" si="566"/>
        <v>-</v>
      </c>
      <c r="AI199" s="168" t="b">
        <f t="shared" ca="1" si="566"/>
        <v>1</v>
      </c>
      <c r="AJ199" s="10"/>
      <c r="AK199" s="166" t="b">
        <f t="shared" si="567"/>
        <v>1</v>
      </c>
      <c r="AL199" s="166" t="str">
        <f t="shared" si="567"/>
        <v>-</v>
      </c>
      <c r="AM199" s="166" t="str">
        <f t="shared" si="567"/>
        <v>-</v>
      </c>
      <c r="AN199" s="166" t="str">
        <f t="shared" si="567"/>
        <v>-</v>
      </c>
      <c r="AO199" s="166" t="b">
        <f t="shared" si="567"/>
        <v>0</v>
      </c>
      <c r="AP199" s="166" t="b">
        <f t="shared" si="567"/>
        <v>0</v>
      </c>
      <c r="AQ199" s="166">
        <f t="shared" ca="1" si="568"/>
        <v>0</v>
      </c>
      <c r="AR199" s="166" t="b">
        <f t="shared" si="569"/>
        <v>0</v>
      </c>
      <c r="AS199" s="166" t="b">
        <f t="shared" si="569"/>
        <v>0</v>
      </c>
      <c r="AT199" s="166" t="str">
        <f t="shared" si="569"/>
        <v>-</v>
      </c>
      <c r="AU199" s="166" t="str">
        <f t="shared" si="569"/>
        <v>-</v>
      </c>
      <c r="AV199" s="166" t="str">
        <f t="shared" si="569"/>
        <v>-</v>
      </c>
      <c r="AW199" s="10"/>
      <c r="AX199" s="166" t="b">
        <f t="shared" si="570"/>
        <v>1</v>
      </c>
      <c r="AY199" s="168" t="b">
        <f t="shared" ca="1" si="571"/>
        <v>1</v>
      </c>
      <c r="AZ199" s="168" t="b">
        <f t="shared" ca="1" si="571"/>
        <v>1</v>
      </c>
      <c r="BA199" s="167">
        <f t="shared" ca="1" si="572"/>
        <v>3110</v>
      </c>
      <c r="BB199" s="168" t="str">
        <f t="shared" ca="1" si="573"/>
        <v>-</v>
      </c>
      <c r="BC199" s="168" t="str">
        <f t="shared" ca="1" si="573"/>
        <v>-</v>
      </c>
      <c r="BD199" s="168" t="str">
        <f t="shared" ca="1" si="573"/>
        <v>-</v>
      </c>
      <c r="BE199" s="168" t="str">
        <f t="shared" ca="1" si="573"/>
        <v>-</v>
      </c>
      <c r="BF199" s="168" t="str">
        <f t="shared" ca="1" si="573"/>
        <v>-</v>
      </c>
      <c r="BG199" s="168">
        <f t="shared" ca="1" si="573"/>
        <v>1</v>
      </c>
      <c r="BH199" s="168">
        <f t="shared" ca="1" si="573"/>
        <v>1</v>
      </c>
      <c r="BI199" s="168" t="str">
        <f t="shared" ca="1" si="573"/>
        <v>-</v>
      </c>
      <c r="BJ199" s="168" t="str">
        <f t="shared" ca="1" si="573"/>
        <v>-</v>
      </c>
      <c r="BK199" s="10"/>
      <c r="BL199" s="168" t="str">
        <f t="shared" ca="1" si="573"/>
        <v>-</v>
      </c>
      <c r="BM199" s="168" t="str">
        <f t="shared" ca="1" si="573"/>
        <v>-</v>
      </c>
      <c r="BN199" s="168" t="str">
        <f t="shared" ca="1" si="573"/>
        <v>-</v>
      </c>
      <c r="BO199" s="168" t="str">
        <f t="shared" ca="1" si="573"/>
        <v>-</v>
      </c>
      <c r="BP199" s="168" t="str">
        <f t="shared" ca="1" si="573"/>
        <v>-</v>
      </c>
      <c r="BQ199" s="168" t="str">
        <f t="shared" ca="1" si="573"/>
        <v>-</v>
      </c>
      <c r="BR199" s="168" t="str">
        <f t="shared" ca="1" si="573"/>
        <v>-</v>
      </c>
      <c r="BS199" s="168" t="str">
        <f t="shared" ca="1" si="573"/>
        <v>-</v>
      </c>
      <c r="BT199" s="168" t="str">
        <f t="shared" ca="1" si="573"/>
        <v>-</v>
      </c>
      <c r="BU199" s="168" t="str">
        <f t="shared" ca="1" si="573"/>
        <v>-</v>
      </c>
      <c r="BV199" s="168" t="str">
        <f t="shared" ca="1" si="573"/>
        <v>-</v>
      </c>
      <c r="BW199" s="166" t="str" cm="1">
        <f t="array" aca="1" ref="BW199" ca="1">INDEX(i.rev,$K199,BW$15)</f>
        <v>-</v>
      </c>
      <c r="BX199" s="166" t="str" cm="1">
        <f t="array" aca="1" ref="BX199" ca="1">INDEX(i.rev,$K199,BX$15)</f>
        <v>-</v>
      </c>
      <c r="BY199" s="166" t="str" cm="1">
        <f t="array" aca="1" ref="BY199" ca="1">INDEX(i.rev,$K199,BY$15)</f>
        <v>-</v>
      </c>
      <c r="BZ199" s="166" t="str" cm="1">
        <f t="array" aca="1" ref="BZ199" ca="1">INDEX(i.rev,$K199,BZ$15)</f>
        <v>-</v>
      </c>
      <c r="CA199" s="166" t="str" cm="1">
        <f t="array" aca="1" ref="CA199" ca="1">INDEX(i.rev,$K199,CA$15)</f>
        <v>-</v>
      </c>
      <c r="CB199" s="166" t="str" cm="1">
        <f t="array" aca="1" ref="CB199" ca="1">INDEX(i.rev,$K199,CB$15)</f>
        <v>-</v>
      </c>
      <c r="CC199" s="166" t="str" cm="1">
        <f t="array" aca="1" ref="CC199" ca="1">INDEX(i.rev,$K199,CC$15)</f>
        <v>-</v>
      </c>
      <c r="CD199" s="166" t="str" cm="1">
        <f t="array" aca="1" ref="CD199" ca="1">INDEX(i.rev,$K199,CD$15)</f>
        <v>-</v>
      </c>
      <c r="CE199" s="166" t="str" cm="1">
        <f t="array" aca="1" ref="CE199" ca="1">INDEX(i.rev,$K199,CE$15)</f>
        <v>-</v>
      </c>
      <c r="CF199" s="166" t="str" cm="1">
        <f t="array" aca="1" ref="CF199" ca="1">INDEX(i.rev,$K199,CF$15)</f>
        <v>-</v>
      </c>
      <c r="CG199" s="10"/>
      <c r="CH199" s="168" t="str">
        <f t="shared" ca="1" si="574"/>
        <v>-</v>
      </c>
      <c r="CI199" s="168" t="str">
        <f t="shared" ca="1" si="574"/>
        <v>-</v>
      </c>
      <c r="CJ199" s="168" t="str">
        <f t="shared" ca="1" si="574"/>
        <v>-</v>
      </c>
      <c r="CK199" s="168" t="str">
        <f t="shared" ca="1" si="574"/>
        <v>-</v>
      </c>
      <c r="CL199" s="168" t="str">
        <f t="shared" ca="1" si="574"/>
        <v>-</v>
      </c>
      <c r="CM199" s="168" t="str">
        <f t="shared" ca="1" si="574"/>
        <v>-</v>
      </c>
      <c r="CN199" s="168" t="str">
        <f t="shared" ca="1" si="574"/>
        <v>-</v>
      </c>
      <c r="CO199" s="168" t="str">
        <f t="shared" ca="1" si="574"/>
        <v>-</v>
      </c>
      <c r="CP199" s="168">
        <f t="shared" ca="1" si="574"/>
        <v>1</v>
      </c>
      <c r="CQ199" s="168">
        <f t="shared" ca="1" si="574"/>
        <v>1</v>
      </c>
      <c r="CR199" s="168">
        <f t="shared" ca="1" si="574"/>
        <v>0</v>
      </c>
      <c r="CS199" s="168" t="str">
        <f t="shared" ca="1" si="574"/>
        <v>-</v>
      </c>
      <c r="CT199" s="168" t="str">
        <f t="shared" ca="1" si="574"/>
        <v>-</v>
      </c>
      <c r="CU199" s="168" t="str">
        <f t="shared" ca="1" si="574"/>
        <v>-</v>
      </c>
      <c r="CV199" s="168" t="str">
        <f t="shared" ca="1" si="574"/>
        <v>-</v>
      </c>
      <c r="CW199" s="168" t="str">
        <f t="shared" ca="1" si="574"/>
        <v>-</v>
      </c>
      <c r="CX199" s="168" t="str">
        <f t="shared" ca="1" si="574"/>
        <v>-</v>
      </c>
      <c r="CY199" s="168" t="str">
        <f t="shared" ca="1" si="574"/>
        <v>-</v>
      </c>
      <c r="CZ199" s="168">
        <f t="shared" ca="1" si="574"/>
        <v>0</v>
      </c>
      <c r="DA199" s="168" t="str">
        <f t="shared" ca="1" si="574"/>
        <v>-</v>
      </c>
      <c r="DB199" s="168" t="str">
        <f t="shared" ca="1" si="574"/>
        <v>-</v>
      </c>
      <c r="DC199" s="168" t="str">
        <f t="shared" ca="1" si="574"/>
        <v>-</v>
      </c>
      <c r="DD199" s="168" t="str">
        <f t="shared" ca="1" si="574"/>
        <v>-</v>
      </c>
      <c r="DE199" s="168" t="str">
        <f t="shared" ca="1" si="574"/>
        <v>-</v>
      </c>
      <c r="DF199" s="168">
        <f t="shared" ca="1" si="574"/>
        <v>0</v>
      </c>
      <c r="DG199" s="168">
        <f t="shared" ca="1" si="574"/>
        <v>0</v>
      </c>
      <c r="DH199" s="168">
        <f t="shared" ca="1" si="574"/>
        <v>0</v>
      </c>
      <c r="DI199" s="168">
        <f t="shared" ca="1" si="574"/>
        <v>0</v>
      </c>
      <c r="DJ199" s="168">
        <f t="shared" ca="1" si="574"/>
        <v>0</v>
      </c>
      <c r="DK199" s="168">
        <f t="shared" ca="1" si="574"/>
        <v>0</v>
      </c>
      <c r="DL199" s="168">
        <f t="shared" ca="1" si="574"/>
        <v>0</v>
      </c>
      <c r="DM199" s="168" t="str">
        <f t="shared" ca="1" si="574"/>
        <v>-</v>
      </c>
      <c r="DN199" s="168" t="str">
        <f t="shared" ca="1" si="574"/>
        <v>-</v>
      </c>
      <c r="DO199" s="168" t="str">
        <f t="shared" ca="1" si="574"/>
        <v>-</v>
      </c>
      <c r="DP199" s="168" t="str">
        <f t="shared" ca="1" si="574"/>
        <v>-</v>
      </c>
      <c r="DQ199" s="168" t="str">
        <f t="shared" ca="1" si="574"/>
        <v>-</v>
      </c>
      <c r="DR199" s="168" t="str">
        <f t="shared" ca="1" si="574"/>
        <v>-</v>
      </c>
      <c r="DS199" s="168" t="str">
        <f t="shared" ca="1" si="574"/>
        <v>-</v>
      </c>
      <c r="DT199" s="168" t="str">
        <f t="shared" ca="1" si="574"/>
        <v>-</v>
      </c>
      <c r="DU199" s="168" t="str">
        <f t="shared" ca="1" si="574"/>
        <v>-</v>
      </c>
      <c r="DV199" s="168" t="str">
        <f t="shared" ca="1" si="574"/>
        <v>-</v>
      </c>
      <c r="DW199" s="168" t="str">
        <f t="shared" ca="1" si="574"/>
        <v>-</v>
      </c>
      <c r="DX199" s="10"/>
      <c r="DY199" s="168">
        <f t="shared" ca="1" si="574"/>
        <v>1</v>
      </c>
      <c r="DZ199" s="168" t="str">
        <f t="shared" ca="1" si="574"/>
        <v>-</v>
      </c>
      <c r="EA199" s="168" t="str">
        <f t="shared" ca="1" si="574"/>
        <v>-</v>
      </c>
      <c r="EB199" s="168" t="str">
        <f t="shared" ca="1" si="574"/>
        <v>-</v>
      </c>
      <c r="EC199" s="168" t="str">
        <f t="shared" ca="1" si="575"/>
        <v>-</v>
      </c>
      <c r="ED199" s="168" t="b">
        <f t="shared" ca="1" si="575"/>
        <v>0</v>
      </c>
      <c r="EE199" s="168" t="str">
        <f t="shared" ca="1" si="575"/>
        <v>-</v>
      </c>
      <c r="EF199" s="168">
        <f t="shared" ca="1" si="575"/>
        <v>0</v>
      </c>
      <c r="EG199" s="168" t="str">
        <f t="shared" ca="1" si="575"/>
        <v>-</v>
      </c>
      <c r="EH199" s="166" cm="1">
        <f t="array" aca="1" ref="EH199" ca="1">INDEX(i.rev,$K199,EH$15)</f>
        <v>1</v>
      </c>
      <c r="EI199" s="168">
        <f t="shared" ca="1" si="576"/>
        <v>0</v>
      </c>
      <c r="EJ199" s="168">
        <f t="shared" ca="1" si="576"/>
        <v>1</v>
      </c>
      <c r="EK199" s="168">
        <f t="shared" ca="1" si="576"/>
        <v>0</v>
      </c>
      <c r="EL199" s="168">
        <f t="shared" ca="1" si="576"/>
        <v>1</v>
      </c>
      <c r="EM199" s="168">
        <f t="shared" ca="1" si="576"/>
        <v>1</v>
      </c>
      <c r="EN199" s="168">
        <f t="shared" ca="1" si="576"/>
        <v>1</v>
      </c>
      <c r="EO199" s="168">
        <f t="shared" ca="1" si="576"/>
        <v>0</v>
      </c>
      <c r="EP199" s="168">
        <f t="shared" ca="1" si="576"/>
        <v>0</v>
      </c>
      <c r="EQ199" s="168">
        <f t="shared" ca="1" si="576"/>
        <v>0</v>
      </c>
      <c r="ER199" s="168">
        <f t="shared" ca="1" si="576"/>
        <v>0</v>
      </c>
      <c r="ES199" s="168">
        <f t="shared" ca="1" si="576"/>
        <v>0</v>
      </c>
      <c r="ET199" s="168">
        <f t="shared" ca="1" si="576"/>
        <v>0</v>
      </c>
      <c r="EU199" s="168">
        <f t="shared" ca="1" si="576"/>
        <v>0</v>
      </c>
      <c r="EV199" s="168">
        <f t="shared" ca="1" si="576"/>
        <v>0</v>
      </c>
      <c r="EW199" s="168">
        <f t="shared" ca="1" si="576"/>
        <v>0</v>
      </c>
      <c r="EX199" s="168">
        <f t="shared" ca="1" si="576"/>
        <v>0</v>
      </c>
      <c r="EY199" s="166" cm="1">
        <f t="array" aca="1" ref="EY199" ca="1">INDEX(i.rev,$K199,EY$15)</f>
        <v>0</v>
      </c>
      <c r="EZ199" s="168">
        <f t="shared" ca="1" si="577"/>
        <v>0</v>
      </c>
      <c r="FA199" s="166" cm="1">
        <f t="array" aca="1" ref="FA199" ca="1">INDEX(i.rev,$K199,FA$15)</f>
        <v>1</v>
      </c>
      <c r="FB199" s="168">
        <f t="shared" ca="1" si="578"/>
        <v>0</v>
      </c>
      <c r="FC199" s="168">
        <f t="shared" ca="1" si="578"/>
        <v>0</v>
      </c>
      <c r="FD199" s="168">
        <f t="shared" ca="1" si="578"/>
        <v>0</v>
      </c>
      <c r="FE199" s="168">
        <f t="shared" ca="1" si="578"/>
        <v>0</v>
      </c>
      <c r="FF199" s="168">
        <f t="shared" ca="1" si="578"/>
        <v>0</v>
      </c>
      <c r="FG199" s="168">
        <f t="shared" ca="1" si="578"/>
        <v>0</v>
      </c>
      <c r="FH199" s="168">
        <f t="shared" ca="1" si="578"/>
        <v>0</v>
      </c>
      <c r="FI199" s="10"/>
      <c r="FJ199" s="168" t="str">
        <f t="shared" ca="1" si="578"/>
        <v>-</v>
      </c>
      <c r="FK199" s="168" t="str">
        <f t="shared" ca="1" si="578"/>
        <v>-</v>
      </c>
      <c r="FL199" s="168" t="str">
        <f t="shared" ca="1" si="578"/>
        <v>-</v>
      </c>
      <c r="FM199" s="168" t="str">
        <f t="shared" ca="1" si="578"/>
        <v>-</v>
      </c>
      <c r="FN199" s="168" t="str">
        <f t="shared" ca="1" si="579"/>
        <v>-</v>
      </c>
      <c r="FO199" s="166" t="b">
        <f t="shared" ca="1" si="580"/>
        <v>0</v>
      </c>
      <c r="FP199" s="166" t="b">
        <f t="shared" ca="1" si="580"/>
        <v>0</v>
      </c>
      <c r="FQ199" s="166" t="b">
        <f t="shared" ca="1" si="580"/>
        <v>1</v>
      </c>
      <c r="FR199" s="168">
        <f t="shared" ca="1" si="578"/>
        <v>0</v>
      </c>
      <c r="FS199" s="166">
        <f t="shared" ca="1" si="581"/>
        <v>1</v>
      </c>
      <c r="FT199" s="166">
        <f t="shared" ca="1" si="581"/>
        <v>1</v>
      </c>
      <c r="FU199" s="168" t="str">
        <f t="shared" ca="1" si="578"/>
        <v>-</v>
      </c>
      <c r="FV199" s="168" t="str">
        <f t="shared" ca="1" si="578"/>
        <v>-</v>
      </c>
      <c r="FW199" s="168" t="str">
        <f t="shared" ca="1" si="578"/>
        <v>-</v>
      </c>
      <c r="FX199" s="168" t="str">
        <f t="shared" ca="1" si="578"/>
        <v>-</v>
      </c>
      <c r="FY199" s="168" t="str">
        <f t="shared" ca="1" si="578"/>
        <v>-</v>
      </c>
      <c r="FZ199" s="168" t="str">
        <f t="shared" ca="1" si="578"/>
        <v>-</v>
      </c>
      <c r="GA199" s="168" t="str">
        <f t="shared" ca="1" si="578"/>
        <v>-</v>
      </c>
      <c r="GB199" s="168" t="str">
        <f t="shared" ca="1" si="578"/>
        <v>-</v>
      </c>
      <c r="GC199" s="168" t="str">
        <f t="shared" ca="1" si="578"/>
        <v>-</v>
      </c>
      <c r="GD199" s="168" t="b">
        <f t="shared" ca="1" si="578"/>
        <v>1</v>
      </c>
      <c r="GE199" s="168" t="str">
        <f t="shared" ca="1" si="578"/>
        <v>-</v>
      </c>
      <c r="GF199" s="168" t="str">
        <f t="shared" ca="1" si="578"/>
        <v>-</v>
      </c>
      <c r="GG199" s="168" t="str">
        <f t="shared" ca="1" si="578"/>
        <v>-</v>
      </c>
      <c r="GH199" s="168" t="str">
        <f t="shared" ca="1" si="582"/>
        <v>-</v>
      </c>
      <c r="GI199" s="168" t="str">
        <f t="shared" ca="1" si="582"/>
        <v>-</v>
      </c>
      <c r="GJ199" s="168" t="str">
        <f t="shared" ca="1" si="583"/>
        <v>-</v>
      </c>
      <c r="GK199" s="168" t="str">
        <f t="shared" ca="1" si="583"/>
        <v>-</v>
      </c>
      <c r="GL199" s="168" t="str">
        <f t="shared" ca="1" si="583"/>
        <v>-</v>
      </c>
      <c r="GM199" s="168" t="str">
        <f t="shared" ca="1" si="583"/>
        <v>-</v>
      </c>
      <c r="GN199" s="168" t="str">
        <f t="shared" ca="1" si="583"/>
        <v>-</v>
      </c>
      <c r="GO199" s="168" t="str">
        <f t="shared" ca="1" si="583"/>
        <v>-</v>
      </c>
      <c r="GP199" s="168" t="str">
        <f t="shared" ca="1" si="583"/>
        <v>-</v>
      </c>
      <c r="GQ199" s="168" t="str">
        <f t="shared" ca="1" si="583"/>
        <v>-</v>
      </c>
      <c r="GR199" s="168" t="str">
        <f t="shared" ca="1" si="583"/>
        <v>-</v>
      </c>
      <c r="GS199" s="168">
        <f t="shared" ca="1" si="583"/>
        <v>500</v>
      </c>
      <c r="GT199" s="168">
        <f t="shared" ca="1" si="583"/>
        <v>500</v>
      </c>
      <c r="GU199" s="168" t="str">
        <f t="shared" ca="1" si="583"/>
        <v>-</v>
      </c>
      <c r="GV199" s="168" t="str">
        <f t="shared" ca="1" si="583"/>
        <v>-</v>
      </c>
      <c r="GW199" s="168" t="str">
        <f t="shared" ca="1" si="583"/>
        <v>-</v>
      </c>
      <c r="GX199" s="168" t="str">
        <f t="shared" ca="1" si="583"/>
        <v>-</v>
      </c>
      <c r="GY199" s="168" t="str">
        <f t="shared" ca="1" si="583"/>
        <v>-</v>
      </c>
      <c r="GZ199" s="168" t="str">
        <f t="shared" ca="1" si="584"/>
        <v>-</v>
      </c>
      <c r="HA199" s="168" t="str">
        <f t="shared" ca="1" si="584"/>
        <v>-</v>
      </c>
      <c r="HB199" s="168" t="str">
        <f t="shared" ca="1" si="584"/>
        <v>-</v>
      </c>
      <c r="HC199" s="168" t="str">
        <f t="shared" ca="1" si="584"/>
        <v>-</v>
      </c>
      <c r="HD199" s="168" t="str">
        <f t="shared" ca="1" si="584"/>
        <v>-</v>
      </c>
      <c r="HE199" s="168" t="str">
        <f t="shared" ca="1" si="584"/>
        <v>-</v>
      </c>
      <c r="HF199" s="168" t="str">
        <f t="shared" ca="1" si="584"/>
        <v>-</v>
      </c>
      <c r="HG199" s="168" t="str">
        <f t="shared" ca="1" si="584"/>
        <v>-</v>
      </c>
      <c r="HH199" s="168" t="str">
        <f t="shared" ca="1" si="584"/>
        <v>-</v>
      </c>
      <c r="HI199" s="168" t="str">
        <f t="shared" ca="1" si="584"/>
        <v>-</v>
      </c>
      <c r="HJ199" s="168" t="str">
        <f t="shared" ca="1" si="584"/>
        <v>-</v>
      </c>
      <c r="HK199" s="168" t="str">
        <f t="shared" ca="1" si="584"/>
        <v>-</v>
      </c>
      <c r="HL199" s="168" t="str">
        <f t="shared" ca="1" si="584"/>
        <v>-</v>
      </c>
      <c r="HM199" s="168" t="str">
        <f t="shared" ca="1" si="584"/>
        <v>-</v>
      </c>
      <c r="HN199" s="168" t="str">
        <f t="shared" ca="1" si="584"/>
        <v>-</v>
      </c>
      <c r="HO199" s="168" t="str">
        <f t="shared" ca="1" si="584"/>
        <v>-</v>
      </c>
      <c r="HP199" s="168" t="str">
        <f t="shared" ca="1" si="584"/>
        <v>-</v>
      </c>
      <c r="HQ199" s="168" t="str">
        <f t="shared" ca="1" si="584"/>
        <v>-</v>
      </c>
      <c r="HR199" s="168" t="str">
        <f t="shared" ca="1" si="584"/>
        <v>-</v>
      </c>
      <c r="HS199" s="168" t="str">
        <f t="shared" ca="1" si="584"/>
        <v>-</v>
      </c>
      <c r="HT199" s="168" t="str">
        <f t="shared" ca="1" si="584"/>
        <v>-</v>
      </c>
      <c r="HU199" s="168" t="str">
        <f t="shared" ca="1" si="584"/>
        <v>-</v>
      </c>
      <c r="HV199" s="168" t="str">
        <f t="shared" ca="1" si="584"/>
        <v>-</v>
      </c>
      <c r="HW199" s="168" t="str">
        <f t="shared" ca="1" si="584"/>
        <v>-</v>
      </c>
      <c r="HX199" s="168" t="str">
        <f t="shared" ca="1" si="584"/>
        <v>-</v>
      </c>
      <c r="HY199" s="168" t="str">
        <f t="shared" ca="1" si="584"/>
        <v>-</v>
      </c>
      <c r="HZ199" s="168" t="str">
        <f t="shared" ca="1" si="584"/>
        <v>-</v>
      </c>
      <c r="IA199" s="168" t="str">
        <f t="shared" ca="1" si="584"/>
        <v>-</v>
      </c>
      <c r="IB199" s="168" t="str">
        <f t="shared" ca="1" si="584"/>
        <v>-</v>
      </c>
      <c r="IC199" s="168" t="str">
        <f t="shared" ca="1" si="584"/>
        <v>-</v>
      </c>
      <c r="ID199" s="168" t="str">
        <f t="shared" ca="1" si="584"/>
        <v>-</v>
      </c>
      <c r="IE199" s="168" t="str">
        <f t="shared" ca="1" si="584"/>
        <v>-</v>
      </c>
      <c r="IF199" s="168" t="str">
        <f t="shared" ca="1" si="584"/>
        <v>-</v>
      </c>
      <c r="IG199" s="168" t="str">
        <f t="shared" ca="1" si="584"/>
        <v>-</v>
      </c>
      <c r="IH199" s="168" t="str">
        <f t="shared" ca="1" si="584"/>
        <v>-</v>
      </c>
      <c r="II199" s="168" t="str">
        <f t="shared" ca="1" si="584"/>
        <v>-</v>
      </c>
      <c r="IJ199" s="168" t="str">
        <f t="shared" ca="1" si="584"/>
        <v>-</v>
      </c>
      <c r="IK199" s="168" t="str">
        <f t="shared" ca="1" si="584"/>
        <v>-</v>
      </c>
      <c r="IL199" s="168" t="str">
        <f t="shared" ca="1" si="584"/>
        <v>-</v>
      </c>
      <c r="IM199" s="168" t="str">
        <f t="shared" ca="1" si="584"/>
        <v>-</v>
      </c>
      <c r="IN199" s="168" t="str">
        <f t="shared" ca="1" si="584"/>
        <v>-</v>
      </c>
      <c r="IO199" s="168" t="str">
        <f t="shared" ca="1" si="584"/>
        <v>-</v>
      </c>
      <c r="IP199" s="168" t="str">
        <f t="shared" ca="1" si="585"/>
        <v>-</v>
      </c>
      <c r="IQ199" s="168" t="str">
        <f t="shared" ca="1" si="585"/>
        <v>-</v>
      </c>
      <c r="IR199" s="168" t="str">
        <f t="shared" ca="1" si="585"/>
        <v>-</v>
      </c>
      <c r="IS199" s="168" t="str">
        <f t="shared" ca="1" si="585"/>
        <v>-</v>
      </c>
      <c r="IT199" s="168" t="str">
        <f t="shared" ca="1" si="585"/>
        <v>-</v>
      </c>
      <c r="IU199" s="168" t="str">
        <f t="shared" ca="1" si="585"/>
        <v>-</v>
      </c>
      <c r="IV199" s="168" t="str">
        <f t="shared" ca="1" si="585"/>
        <v>-</v>
      </c>
      <c r="IW199" s="168" t="str">
        <f t="shared" ca="1" si="585"/>
        <v>-</v>
      </c>
      <c r="IX199" s="168" t="str">
        <f t="shared" ca="1" si="585"/>
        <v>-</v>
      </c>
      <c r="IY199" s="168" t="str">
        <f t="shared" ca="1" si="585"/>
        <v>-</v>
      </c>
      <c r="IZ199" s="10"/>
      <c r="JA199" s="166">
        <f t="shared" ca="1" si="586"/>
        <v>4.4999999999999998E-2</v>
      </c>
      <c r="JB199" s="166">
        <f t="shared" ca="1" si="587"/>
        <v>4.4999999999999998E-2</v>
      </c>
      <c r="JC199" s="168">
        <f t="shared" ca="1" si="588"/>
        <v>1</v>
      </c>
      <c r="JD199" s="168">
        <f t="shared" ca="1" si="588"/>
        <v>0</v>
      </c>
      <c r="JE199" s="168">
        <f t="shared" ca="1" si="588"/>
        <v>1</v>
      </c>
      <c r="JF199" s="168">
        <f t="shared" ca="1" si="588"/>
        <v>1</v>
      </c>
      <c r="JG199" s="168">
        <f t="shared" ca="1" si="588"/>
        <v>0</v>
      </c>
      <c r="JH199" s="168">
        <f t="shared" ca="1" si="588"/>
        <v>70</v>
      </c>
      <c r="JI199" s="168">
        <f t="shared" ca="1" si="588"/>
        <v>50</v>
      </c>
      <c r="JJ199" s="168">
        <f t="shared" ca="1" si="588"/>
        <v>70</v>
      </c>
      <c r="JK199" s="168">
        <f t="shared" ca="1" si="588"/>
        <v>50</v>
      </c>
      <c r="JL199" s="166">
        <f t="shared" si="589"/>
        <v>0.7</v>
      </c>
      <c r="JM199" s="166">
        <f t="shared" si="590"/>
        <v>0.7</v>
      </c>
      <c r="JN199" s="166">
        <f t="shared" si="591"/>
        <v>0.7</v>
      </c>
      <c r="JO199" s="166">
        <f t="shared" ca="1" si="592"/>
        <v>1</v>
      </c>
      <c r="JP199" s="166">
        <f t="shared" ca="1" si="592"/>
        <v>1</v>
      </c>
      <c r="JQ199" s="168">
        <f t="shared" ca="1" si="588"/>
        <v>1</v>
      </c>
      <c r="JR199" s="10"/>
      <c r="JS199" s="168">
        <f t="shared" ca="1" si="588"/>
        <v>1</v>
      </c>
      <c r="JT199" s="166">
        <f t="shared" ca="1" si="593"/>
        <v>1</v>
      </c>
      <c r="JU199" s="168">
        <f t="shared" ca="1" si="594"/>
        <v>1</v>
      </c>
      <c r="JV199" s="168">
        <f t="shared" ca="1" si="588"/>
        <v>1</v>
      </c>
      <c r="JW199" s="168">
        <f t="shared" ca="1" si="588"/>
        <v>1</v>
      </c>
      <c r="JX199" s="168">
        <f t="shared" ca="1" si="595"/>
        <v>1</v>
      </c>
      <c r="JY199" s="168">
        <f t="shared" ca="1" si="588"/>
        <v>1</v>
      </c>
      <c r="JZ199" s="168">
        <f t="shared" ca="1" si="588"/>
        <v>1</v>
      </c>
      <c r="KA199" s="166">
        <f t="shared" ca="1" si="596"/>
        <v>1</v>
      </c>
      <c r="KB199" s="166">
        <f t="shared" ca="1" si="597"/>
        <v>1</v>
      </c>
      <c r="KC199" s="166">
        <f t="shared" ca="1" si="598"/>
        <v>1</v>
      </c>
      <c r="KD199" s="166">
        <f t="shared" ca="1" si="599"/>
        <v>500000</v>
      </c>
      <c r="KE199" s="166" t="str">
        <f t="shared" ca="1" si="600"/>
        <v>-</v>
      </c>
      <c r="KF199" s="166" t="str">
        <f t="shared" ca="1" si="601"/>
        <v>-</v>
      </c>
      <c r="KG199" s="166" t="b">
        <f t="shared" ca="1" si="602"/>
        <v>0</v>
      </c>
      <c r="KH199" s="168">
        <f t="shared" ca="1" si="588"/>
        <v>0</v>
      </c>
      <c r="KI199" s="27">
        <v>0</v>
      </c>
    </row>
    <row r="200" spans="1:295" s="148" customFormat="1" outlineLevel="1">
      <c r="A200" s="126">
        <f t="shared" si="13"/>
        <v>195</v>
      </c>
      <c r="B200" s="126">
        <f t="shared" si="603"/>
        <v>13</v>
      </c>
      <c r="C200" s="148">
        <f>C199</f>
        <v>1002</v>
      </c>
      <c r="D200" s="148" t="s">
        <v>884</v>
      </c>
      <c r="E200" s="148" t="b">
        <f t="shared" si="604"/>
        <v>0</v>
      </c>
      <c r="F200" s="148" t="b">
        <v>0</v>
      </c>
      <c r="G200" s="148" t="b">
        <f t="shared" si="605"/>
        <v>0</v>
      </c>
      <c r="H200" s="144">
        <f t="shared" ref="H200:U221" ca="1" si="608">OFFSET(H200,-1,0)</f>
        <v>3</v>
      </c>
      <c r="I200" s="32">
        <v>1</v>
      </c>
      <c r="J200" s="32">
        <v>2</v>
      </c>
      <c r="K200" s="144">
        <f t="shared" ca="1" si="608"/>
        <v>1</v>
      </c>
      <c r="L200" s="144">
        <f t="shared" ca="1" si="608"/>
        <v>1</v>
      </c>
      <c r="M200" s="144">
        <f t="shared" ca="1" si="608"/>
        <v>2</v>
      </c>
      <c r="N200" s="144">
        <f t="shared" ca="1" si="608"/>
        <v>1</v>
      </c>
      <c r="O200" s="144">
        <f t="shared" ca="1" si="608"/>
        <v>1</v>
      </c>
      <c r="P200" s="144">
        <f t="shared" ca="1" si="608"/>
        <v>1</v>
      </c>
      <c r="Q200" s="144">
        <f t="shared" ca="1" si="608"/>
        <v>1</v>
      </c>
      <c r="R200" s="144">
        <f t="shared" ca="1" si="608"/>
        <v>2</v>
      </c>
      <c r="S200" s="144">
        <f t="shared" ca="1" si="608"/>
        <v>1</v>
      </c>
      <c r="T200" s="144">
        <f t="shared" ca="1" si="608"/>
        <v>1</v>
      </c>
      <c r="U200" s="144">
        <f t="shared" ca="1" si="608"/>
        <v>1</v>
      </c>
      <c r="V200" s="32">
        <v>1</v>
      </c>
      <c r="W200" s="32">
        <v>1</v>
      </c>
      <c r="X200" s="32">
        <v>1</v>
      </c>
      <c r="Y200" s="144">
        <f t="shared" ca="1" si="607"/>
        <v>1</v>
      </c>
      <c r="AA200" s="162" t="str" cm="1">
        <f t="array" aca="1" ref="AA200" ca="1">TEXT(LEFT(OFFSET(AA200,-1,0),5)+1,"00000")&amp;MID(OFFSET(AA200,-1,0),6,FIND(" ",OFFSET(AA200,-1,0),7)-5)
&amp;INDEX(DataMaster!$B$10:$B$12,$I200)         &amp;IF($J200=1,""," Risk"&amp;INDEX(i.risk_aversion,$J200,1))    &amp;IF($K200=1,""," REV"&amp; INDEX(DataMaster!$B$54:$B$58,$K200))              &amp; IF($L200=1,""," Minroe"&amp;INDEX(minroe,$L200))              &amp;  IF($M200=1,""," Overdraw"&amp;INDEX(overdraw,$M200))
&amp; IF($N200=1,""," Mach"&amp;INDEX(i.mach_option,$N200))
&amp; IF($O200=1,""," Interest"&amp;INDEX(i.interest_rate,$O200))            &amp; IF($P200=1,""," Opp cost"&amp;INDEX(i.opp_cost_capital,$P200))           &amp; IF($Q200=1,""," Casual_ub"&amp;INDEX(i.casual_ub,$Q200))           &amp; IF($R200=1,""," Cropgraze"&amp;INDEX(i.cropgraze_inc,$R200))
&amp; IF($S200=1,""," Yield"&amp;INDEX(i.all_rot_yield,$S200))          &amp; IF($T200=1,""," Pasture"&amp;INDEX(i.pasture_prod,$T200))          &amp; IF($U200=1,""," Scan"&amp;INDEX(i.scan,$U200))
&amp; IF($JL200=1,""," WP"&amp;TEXT($JL200*100,"000p"))                &amp; IF($JM200=1,""," MP"&amp;TEXT($JM200*100,"000p"))                      &amp; IF($JN200=1,""," GP"&amp;TEXT($JN200*100,"000p"))          &amp; IF($JO200=1,""," Can"&amp;TEXT($JO200*100,"000p"))
&amp; " (F"&amp;3+IFERROR(1*$CH200,0)+IFERROR(1*$CI200,0)&amp;3-IFERROR(1*NOT($CK200),0)&amp;"N"&amp;$CP200&amp;$CQ200&amp;")"</f>
        <v>00002 Price SE RiskCARA-low Overdraw500000 CropgrazeFALSE (F33N11)</v>
      </c>
      <c r="AB200" s="10" t="str">
        <f ca="1">IF(COUNTIF(AA$5:AA200,AA200)=1,"-","Dup")</f>
        <v>-</v>
      </c>
      <c r="AC200" s="10"/>
      <c r="AD200" s="168" t="str">
        <f t="shared" ca="1" si="566"/>
        <v>-</v>
      </c>
      <c r="AE200" s="168" t="str">
        <f t="shared" ca="1" si="566"/>
        <v>-</v>
      </c>
      <c r="AF200" s="168" t="str">
        <f t="shared" ca="1" si="566"/>
        <v>-</v>
      </c>
      <c r="AG200" s="168" t="str">
        <f t="shared" ca="1" si="566"/>
        <v>-</v>
      </c>
      <c r="AH200" s="168" t="str">
        <f t="shared" ca="1" si="566"/>
        <v>-</v>
      </c>
      <c r="AI200" s="168" t="b">
        <f t="shared" ca="1" si="566"/>
        <v>1</v>
      </c>
      <c r="AJ200" s="10"/>
      <c r="AK200" s="166" t="b">
        <f t="shared" si="567"/>
        <v>1</v>
      </c>
      <c r="AL200" s="166" t="str">
        <f t="shared" si="567"/>
        <v>-</v>
      </c>
      <c r="AM200" s="166" t="str">
        <f t="shared" si="567"/>
        <v>-</v>
      </c>
      <c r="AN200" s="166" t="str">
        <f t="shared" si="567"/>
        <v>-</v>
      </c>
      <c r="AO200" s="166" t="b">
        <f t="shared" si="567"/>
        <v>0</v>
      </c>
      <c r="AP200" s="166" t="b">
        <f t="shared" si="567"/>
        <v>0</v>
      </c>
      <c r="AQ200" s="166">
        <f t="shared" ca="1" si="568"/>
        <v>0</v>
      </c>
      <c r="AR200" s="166" t="b">
        <f t="shared" si="569"/>
        <v>1</v>
      </c>
      <c r="AS200" s="166" t="b">
        <f t="shared" si="569"/>
        <v>1</v>
      </c>
      <c r="AT200" s="166">
        <f t="shared" si="569"/>
        <v>1</v>
      </c>
      <c r="AU200" s="166">
        <f t="shared" si="569"/>
        <v>3.0000000000000001E-6</v>
      </c>
      <c r="AV200" s="166" t="str">
        <f t="shared" si="569"/>
        <v>-</v>
      </c>
      <c r="AW200" s="10"/>
      <c r="AX200" s="166" t="b">
        <f t="shared" si="570"/>
        <v>1</v>
      </c>
      <c r="AY200" s="168" t="b">
        <f t="shared" ca="1" si="571"/>
        <v>1</v>
      </c>
      <c r="AZ200" s="168" t="b">
        <f t="shared" ca="1" si="571"/>
        <v>1</v>
      </c>
      <c r="BA200" s="167">
        <f t="shared" ca="1" si="572"/>
        <v>3110</v>
      </c>
      <c r="BB200" s="168" t="str">
        <f t="shared" ca="1" si="573"/>
        <v>-</v>
      </c>
      <c r="BC200" s="168" t="str">
        <f t="shared" ca="1" si="573"/>
        <v>-</v>
      </c>
      <c r="BD200" s="168" t="str">
        <f t="shared" ca="1" si="573"/>
        <v>-</v>
      </c>
      <c r="BE200" s="168" t="str">
        <f t="shared" ca="1" si="573"/>
        <v>-</v>
      </c>
      <c r="BF200" s="168" t="str">
        <f t="shared" ca="1" si="573"/>
        <v>-</v>
      </c>
      <c r="BG200" s="168">
        <f t="shared" ca="1" si="573"/>
        <v>1</v>
      </c>
      <c r="BH200" s="168">
        <f t="shared" ca="1" si="573"/>
        <v>1</v>
      </c>
      <c r="BI200" s="168" t="str">
        <f t="shared" ca="1" si="573"/>
        <v>-</v>
      </c>
      <c r="BJ200" s="168" t="str">
        <f t="shared" ca="1" si="573"/>
        <v>-</v>
      </c>
      <c r="BK200" s="10"/>
      <c r="BL200" s="168" t="str">
        <f t="shared" ca="1" si="573"/>
        <v>-</v>
      </c>
      <c r="BM200" s="168" t="str">
        <f t="shared" ca="1" si="573"/>
        <v>-</v>
      </c>
      <c r="BN200" s="168" t="str">
        <f t="shared" ca="1" si="573"/>
        <v>-</v>
      </c>
      <c r="BO200" s="168" t="str">
        <f t="shared" ca="1" si="573"/>
        <v>-</v>
      </c>
      <c r="BP200" s="168" t="str">
        <f t="shared" ca="1" si="573"/>
        <v>-</v>
      </c>
      <c r="BQ200" s="168" t="str">
        <f t="shared" ca="1" si="573"/>
        <v>-</v>
      </c>
      <c r="BR200" s="168" t="str">
        <f t="shared" ca="1" si="573"/>
        <v>-</v>
      </c>
      <c r="BS200" s="168" t="str">
        <f t="shared" ca="1" si="573"/>
        <v>-</v>
      </c>
      <c r="BT200" s="168" t="str">
        <f t="shared" ca="1" si="573"/>
        <v>-</v>
      </c>
      <c r="BU200" s="168" t="str">
        <f t="shared" ca="1" si="573"/>
        <v>-</v>
      </c>
      <c r="BV200" s="168" t="str">
        <f t="shared" ca="1" si="573"/>
        <v>-</v>
      </c>
      <c r="BW200" s="166" t="str" cm="1">
        <f t="array" aca="1" ref="BW200" ca="1">INDEX(i.rev,$K200,BW$15)</f>
        <v>-</v>
      </c>
      <c r="BX200" s="166" t="str" cm="1">
        <f t="array" aca="1" ref="BX200" ca="1">INDEX(i.rev,$K200,BX$15)</f>
        <v>-</v>
      </c>
      <c r="BY200" s="166" t="str" cm="1">
        <f t="array" aca="1" ref="BY200" ca="1">INDEX(i.rev,$K200,BY$15)</f>
        <v>-</v>
      </c>
      <c r="BZ200" s="166" t="str" cm="1">
        <f t="array" aca="1" ref="BZ200" ca="1">INDEX(i.rev,$K200,BZ$15)</f>
        <v>-</v>
      </c>
      <c r="CA200" s="166" t="str" cm="1">
        <f t="array" aca="1" ref="CA200" ca="1">INDEX(i.rev,$K200,CA$15)</f>
        <v>-</v>
      </c>
      <c r="CB200" s="166" t="str" cm="1">
        <f t="array" aca="1" ref="CB200" ca="1">INDEX(i.rev,$K200,CB$15)</f>
        <v>-</v>
      </c>
      <c r="CC200" s="166" t="str" cm="1">
        <f t="array" aca="1" ref="CC200" ca="1">INDEX(i.rev,$K200,CC$15)</f>
        <v>-</v>
      </c>
      <c r="CD200" s="166" t="str" cm="1">
        <f t="array" aca="1" ref="CD200" ca="1">INDEX(i.rev,$K200,CD$15)</f>
        <v>-</v>
      </c>
      <c r="CE200" s="166" t="str" cm="1">
        <f t="array" aca="1" ref="CE200" ca="1">INDEX(i.rev,$K200,CE$15)</f>
        <v>-</v>
      </c>
      <c r="CF200" s="166" t="str" cm="1">
        <f t="array" aca="1" ref="CF200" ca="1">INDEX(i.rev,$K200,CF$15)</f>
        <v>-</v>
      </c>
      <c r="CG200" s="10"/>
      <c r="CH200" s="168" t="str">
        <f t="shared" ca="1" si="574"/>
        <v>-</v>
      </c>
      <c r="CI200" s="168" t="str">
        <f t="shared" ca="1" si="574"/>
        <v>-</v>
      </c>
      <c r="CJ200" s="168" t="str">
        <f t="shared" ca="1" si="574"/>
        <v>-</v>
      </c>
      <c r="CK200" s="168" t="str">
        <f t="shared" ca="1" si="574"/>
        <v>-</v>
      </c>
      <c r="CL200" s="168" t="str">
        <f t="shared" ca="1" si="574"/>
        <v>-</v>
      </c>
      <c r="CM200" s="168" t="str">
        <f t="shared" ca="1" si="574"/>
        <v>-</v>
      </c>
      <c r="CN200" s="168" t="str">
        <f t="shared" ca="1" si="574"/>
        <v>-</v>
      </c>
      <c r="CO200" s="168" t="str">
        <f t="shared" ca="1" si="574"/>
        <v>-</v>
      </c>
      <c r="CP200" s="168">
        <f t="shared" ca="1" si="574"/>
        <v>1</v>
      </c>
      <c r="CQ200" s="168">
        <f t="shared" ca="1" si="574"/>
        <v>1</v>
      </c>
      <c r="CR200" s="168">
        <f t="shared" ca="1" si="574"/>
        <v>0</v>
      </c>
      <c r="CS200" s="168" t="str">
        <f t="shared" ca="1" si="574"/>
        <v>-</v>
      </c>
      <c r="CT200" s="168" t="str">
        <f t="shared" ca="1" si="574"/>
        <v>-</v>
      </c>
      <c r="CU200" s="168" t="str">
        <f t="shared" ca="1" si="574"/>
        <v>-</v>
      </c>
      <c r="CV200" s="168" t="str">
        <f t="shared" ca="1" si="574"/>
        <v>-</v>
      </c>
      <c r="CW200" s="168" t="str">
        <f t="shared" ca="1" si="574"/>
        <v>-</v>
      </c>
      <c r="CX200" s="168" t="str">
        <f t="shared" ca="1" si="574"/>
        <v>-</v>
      </c>
      <c r="CY200" s="168" t="str">
        <f t="shared" ca="1" si="574"/>
        <v>-</v>
      </c>
      <c r="CZ200" s="168">
        <f t="shared" ca="1" si="574"/>
        <v>0</v>
      </c>
      <c r="DA200" s="168" t="str">
        <f t="shared" ca="1" si="574"/>
        <v>-</v>
      </c>
      <c r="DB200" s="168" t="str">
        <f t="shared" ca="1" si="574"/>
        <v>-</v>
      </c>
      <c r="DC200" s="168" t="str">
        <f t="shared" ca="1" si="574"/>
        <v>-</v>
      </c>
      <c r="DD200" s="168" t="str">
        <f t="shared" ca="1" si="574"/>
        <v>-</v>
      </c>
      <c r="DE200" s="168" t="str">
        <f t="shared" ca="1" si="574"/>
        <v>-</v>
      </c>
      <c r="DF200" s="168">
        <f t="shared" ca="1" si="574"/>
        <v>0</v>
      </c>
      <c r="DG200" s="168">
        <f t="shared" ca="1" si="574"/>
        <v>0</v>
      </c>
      <c r="DH200" s="168">
        <f t="shared" ca="1" si="574"/>
        <v>0</v>
      </c>
      <c r="DI200" s="168">
        <f t="shared" ca="1" si="574"/>
        <v>0</v>
      </c>
      <c r="DJ200" s="168">
        <f t="shared" ca="1" si="574"/>
        <v>0</v>
      </c>
      <c r="DK200" s="168">
        <f t="shared" ca="1" si="574"/>
        <v>0</v>
      </c>
      <c r="DL200" s="168">
        <f t="shared" ca="1" si="574"/>
        <v>0</v>
      </c>
      <c r="DM200" s="168" t="str">
        <f t="shared" ca="1" si="574"/>
        <v>-</v>
      </c>
      <c r="DN200" s="168" t="str">
        <f t="shared" ca="1" si="574"/>
        <v>-</v>
      </c>
      <c r="DO200" s="168" t="str">
        <f t="shared" ca="1" si="574"/>
        <v>-</v>
      </c>
      <c r="DP200" s="168" t="str">
        <f t="shared" ca="1" si="574"/>
        <v>-</v>
      </c>
      <c r="DQ200" s="168" t="str">
        <f t="shared" ca="1" si="574"/>
        <v>-</v>
      </c>
      <c r="DR200" s="168" t="str">
        <f t="shared" ca="1" si="574"/>
        <v>-</v>
      </c>
      <c r="DS200" s="168" t="str">
        <f t="shared" ca="1" si="574"/>
        <v>-</v>
      </c>
      <c r="DT200" s="168" t="str">
        <f t="shared" ca="1" si="574"/>
        <v>-</v>
      </c>
      <c r="DU200" s="168" t="str">
        <f t="shared" ca="1" si="574"/>
        <v>-</v>
      </c>
      <c r="DV200" s="168" t="str">
        <f t="shared" ca="1" si="574"/>
        <v>-</v>
      </c>
      <c r="DW200" s="168" t="str">
        <f t="shared" ca="1" si="574"/>
        <v>-</v>
      </c>
      <c r="DX200" s="10"/>
      <c r="DY200" s="168">
        <f t="shared" ca="1" si="574"/>
        <v>1</v>
      </c>
      <c r="DZ200" s="168" t="str">
        <f t="shared" ca="1" si="574"/>
        <v>-</v>
      </c>
      <c r="EA200" s="168" t="str">
        <f t="shared" ca="1" si="574"/>
        <v>-</v>
      </c>
      <c r="EB200" s="168" t="str">
        <f t="shared" ca="1" si="574"/>
        <v>-</v>
      </c>
      <c r="EC200" s="168" t="str">
        <f t="shared" ca="1" si="575"/>
        <v>-</v>
      </c>
      <c r="ED200" s="168" t="b">
        <f t="shared" ca="1" si="575"/>
        <v>0</v>
      </c>
      <c r="EE200" s="168" t="str">
        <f t="shared" ca="1" si="575"/>
        <v>-</v>
      </c>
      <c r="EF200" s="168">
        <f t="shared" ca="1" si="575"/>
        <v>0</v>
      </c>
      <c r="EG200" s="168" t="str">
        <f t="shared" ca="1" si="575"/>
        <v>-</v>
      </c>
      <c r="EH200" s="166" cm="1">
        <f t="array" aca="1" ref="EH200" ca="1">INDEX(i.rev,$K200,EH$15)</f>
        <v>1</v>
      </c>
      <c r="EI200" s="168">
        <f t="shared" ca="1" si="576"/>
        <v>0</v>
      </c>
      <c r="EJ200" s="168">
        <f t="shared" ca="1" si="576"/>
        <v>1</v>
      </c>
      <c r="EK200" s="168">
        <f t="shared" ca="1" si="576"/>
        <v>0</v>
      </c>
      <c r="EL200" s="168">
        <f t="shared" ca="1" si="576"/>
        <v>1</v>
      </c>
      <c r="EM200" s="168">
        <f t="shared" ca="1" si="576"/>
        <v>1</v>
      </c>
      <c r="EN200" s="168">
        <f t="shared" ca="1" si="576"/>
        <v>1</v>
      </c>
      <c r="EO200" s="168">
        <f t="shared" ca="1" si="576"/>
        <v>0</v>
      </c>
      <c r="EP200" s="168">
        <f t="shared" ca="1" si="576"/>
        <v>0</v>
      </c>
      <c r="EQ200" s="168">
        <f t="shared" ca="1" si="576"/>
        <v>0</v>
      </c>
      <c r="ER200" s="168">
        <f t="shared" ca="1" si="576"/>
        <v>0</v>
      </c>
      <c r="ES200" s="168">
        <f t="shared" ca="1" si="576"/>
        <v>0</v>
      </c>
      <c r="ET200" s="168">
        <f t="shared" ca="1" si="576"/>
        <v>0</v>
      </c>
      <c r="EU200" s="168">
        <f t="shared" ca="1" si="576"/>
        <v>0</v>
      </c>
      <c r="EV200" s="168">
        <f t="shared" ca="1" si="576"/>
        <v>0</v>
      </c>
      <c r="EW200" s="168">
        <f t="shared" ca="1" si="576"/>
        <v>0</v>
      </c>
      <c r="EX200" s="168">
        <f t="shared" ca="1" si="576"/>
        <v>0</v>
      </c>
      <c r="EY200" s="166" cm="1">
        <f t="array" aca="1" ref="EY200" ca="1">INDEX(i.rev,$K200,EY$15)</f>
        <v>0</v>
      </c>
      <c r="EZ200" s="168">
        <f t="shared" ca="1" si="577"/>
        <v>0</v>
      </c>
      <c r="FA200" s="166" cm="1">
        <f t="array" aca="1" ref="FA200" ca="1">INDEX(i.rev,$K200,FA$15)</f>
        <v>1</v>
      </c>
      <c r="FB200" s="168">
        <f t="shared" ca="1" si="578"/>
        <v>0</v>
      </c>
      <c r="FC200" s="168">
        <f t="shared" ca="1" si="578"/>
        <v>0</v>
      </c>
      <c r="FD200" s="168">
        <f t="shared" ca="1" si="578"/>
        <v>0</v>
      </c>
      <c r="FE200" s="168">
        <f t="shared" ca="1" si="578"/>
        <v>0</v>
      </c>
      <c r="FF200" s="168">
        <f t="shared" ca="1" si="578"/>
        <v>0</v>
      </c>
      <c r="FG200" s="168">
        <f t="shared" ca="1" si="578"/>
        <v>0</v>
      </c>
      <c r="FH200" s="168">
        <f t="shared" ca="1" si="578"/>
        <v>0</v>
      </c>
      <c r="FI200" s="10"/>
      <c r="FJ200" s="168" t="str">
        <f t="shared" ca="1" si="578"/>
        <v>-</v>
      </c>
      <c r="FK200" s="168" t="str">
        <f t="shared" ca="1" si="578"/>
        <v>-</v>
      </c>
      <c r="FL200" s="168" t="str">
        <f t="shared" ca="1" si="578"/>
        <v>-</v>
      </c>
      <c r="FM200" s="168" t="str">
        <f t="shared" ca="1" si="578"/>
        <v>-</v>
      </c>
      <c r="FN200" s="168" t="str">
        <f t="shared" ca="1" si="579"/>
        <v>-</v>
      </c>
      <c r="FO200" s="166" t="b">
        <f t="shared" ca="1" si="580"/>
        <v>0</v>
      </c>
      <c r="FP200" s="166" t="b">
        <f t="shared" ca="1" si="580"/>
        <v>0</v>
      </c>
      <c r="FQ200" s="166" t="b">
        <f t="shared" ca="1" si="580"/>
        <v>1</v>
      </c>
      <c r="FR200" s="168">
        <f t="shared" ca="1" si="578"/>
        <v>0</v>
      </c>
      <c r="FS200" s="166">
        <f t="shared" ca="1" si="581"/>
        <v>1</v>
      </c>
      <c r="FT200" s="166">
        <f t="shared" ca="1" si="581"/>
        <v>1</v>
      </c>
      <c r="FU200" s="168" t="str">
        <f t="shared" ca="1" si="578"/>
        <v>-</v>
      </c>
      <c r="FV200" s="168" t="str">
        <f t="shared" ca="1" si="578"/>
        <v>-</v>
      </c>
      <c r="FW200" s="168" t="str">
        <f t="shared" ca="1" si="578"/>
        <v>-</v>
      </c>
      <c r="FX200" s="168" t="str">
        <f t="shared" ca="1" si="578"/>
        <v>-</v>
      </c>
      <c r="FY200" s="168" t="str">
        <f t="shared" ca="1" si="578"/>
        <v>-</v>
      </c>
      <c r="FZ200" s="168" t="str">
        <f t="shared" ca="1" si="578"/>
        <v>-</v>
      </c>
      <c r="GA200" s="168" t="str">
        <f t="shared" ca="1" si="578"/>
        <v>-</v>
      </c>
      <c r="GB200" s="168" t="str">
        <f t="shared" ca="1" si="578"/>
        <v>-</v>
      </c>
      <c r="GC200" s="168" t="str">
        <f t="shared" ca="1" si="578"/>
        <v>-</v>
      </c>
      <c r="GD200" s="168" t="b">
        <f t="shared" ca="1" si="578"/>
        <v>1</v>
      </c>
      <c r="GE200" s="168" t="str">
        <f t="shared" ca="1" si="578"/>
        <v>-</v>
      </c>
      <c r="GF200" s="168" t="str">
        <f t="shared" ca="1" si="578"/>
        <v>-</v>
      </c>
      <c r="GG200" s="168" t="str">
        <f t="shared" ca="1" si="578"/>
        <v>-</v>
      </c>
      <c r="GH200" s="168" t="str">
        <f t="shared" ca="1" si="582"/>
        <v>-</v>
      </c>
      <c r="GI200" s="168" t="str">
        <f t="shared" ca="1" si="582"/>
        <v>-</v>
      </c>
      <c r="GJ200" s="168" t="str">
        <f t="shared" ca="1" si="583"/>
        <v>-</v>
      </c>
      <c r="GK200" s="168" t="str">
        <f t="shared" ca="1" si="583"/>
        <v>-</v>
      </c>
      <c r="GL200" s="168" t="str">
        <f t="shared" ca="1" si="583"/>
        <v>-</v>
      </c>
      <c r="GM200" s="168" t="str">
        <f t="shared" ca="1" si="583"/>
        <v>-</v>
      </c>
      <c r="GN200" s="168" t="str">
        <f t="shared" ca="1" si="583"/>
        <v>-</v>
      </c>
      <c r="GO200" s="168" t="str">
        <f t="shared" ca="1" si="583"/>
        <v>-</v>
      </c>
      <c r="GP200" s="168" t="str">
        <f t="shared" ca="1" si="583"/>
        <v>-</v>
      </c>
      <c r="GQ200" s="168" t="str">
        <f t="shared" ca="1" si="583"/>
        <v>-</v>
      </c>
      <c r="GR200" s="168" t="str">
        <f t="shared" ca="1" si="583"/>
        <v>-</v>
      </c>
      <c r="GS200" s="168">
        <f t="shared" ca="1" si="583"/>
        <v>500</v>
      </c>
      <c r="GT200" s="168">
        <f t="shared" ca="1" si="583"/>
        <v>500</v>
      </c>
      <c r="GU200" s="168" t="str">
        <f t="shared" ca="1" si="583"/>
        <v>-</v>
      </c>
      <c r="GV200" s="168" t="str">
        <f t="shared" ca="1" si="583"/>
        <v>-</v>
      </c>
      <c r="GW200" s="168" t="str">
        <f t="shared" ca="1" si="583"/>
        <v>-</v>
      </c>
      <c r="GX200" s="168" t="str">
        <f t="shared" ca="1" si="583"/>
        <v>-</v>
      </c>
      <c r="GY200" s="168" t="str">
        <f t="shared" ca="1" si="583"/>
        <v>-</v>
      </c>
      <c r="GZ200" s="168" t="str">
        <f t="shared" ca="1" si="584"/>
        <v>-</v>
      </c>
      <c r="HA200" s="168" t="str">
        <f t="shared" ca="1" si="584"/>
        <v>-</v>
      </c>
      <c r="HB200" s="168" t="str">
        <f t="shared" ca="1" si="584"/>
        <v>-</v>
      </c>
      <c r="HC200" s="168" t="str">
        <f t="shared" ca="1" si="584"/>
        <v>-</v>
      </c>
      <c r="HD200" s="168" t="str">
        <f t="shared" ca="1" si="584"/>
        <v>-</v>
      </c>
      <c r="HE200" s="168" t="str">
        <f t="shared" ca="1" si="584"/>
        <v>-</v>
      </c>
      <c r="HF200" s="168" t="str">
        <f t="shared" ca="1" si="584"/>
        <v>-</v>
      </c>
      <c r="HG200" s="168" t="str">
        <f t="shared" ca="1" si="584"/>
        <v>-</v>
      </c>
      <c r="HH200" s="168" t="str">
        <f t="shared" ca="1" si="584"/>
        <v>-</v>
      </c>
      <c r="HI200" s="168" t="str">
        <f t="shared" ca="1" si="584"/>
        <v>-</v>
      </c>
      <c r="HJ200" s="168" t="str">
        <f t="shared" ca="1" si="584"/>
        <v>-</v>
      </c>
      <c r="HK200" s="168" t="str">
        <f t="shared" ca="1" si="584"/>
        <v>-</v>
      </c>
      <c r="HL200" s="168" t="str">
        <f t="shared" ca="1" si="584"/>
        <v>-</v>
      </c>
      <c r="HM200" s="168" t="str">
        <f t="shared" ca="1" si="584"/>
        <v>-</v>
      </c>
      <c r="HN200" s="168" t="str">
        <f t="shared" ca="1" si="584"/>
        <v>-</v>
      </c>
      <c r="HO200" s="168" t="str">
        <f t="shared" ca="1" si="584"/>
        <v>-</v>
      </c>
      <c r="HP200" s="168" t="str">
        <f t="shared" ca="1" si="584"/>
        <v>-</v>
      </c>
      <c r="HQ200" s="168" t="str">
        <f t="shared" ca="1" si="584"/>
        <v>-</v>
      </c>
      <c r="HR200" s="168" t="str">
        <f t="shared" ca="1" si="584"/>
        <v>-</v>
      </c>
      <c r="HS200" s="168" t="str">
        <f t="shared" ca="1" si="584"/>
        <v>-</v>
      </c>
      <c r="HT200" s="168" t="str">
        <f t="shared" ca="1" si="584"/>
        <v>-</v>
      </c>
      <c r="HU200" s="168" t="str">
        <f t="shared" ca="1" si="584"/>
        <v>-</v>
      </c>
      <c r="HV200" s="168" t="str">
        <f t="shared" ca="1" si="584"/>
        <v>-</v>
      </c>
      <c r="HW200" s="168" t="str">
        <f t="shared" ca="1" si="584"/>
        <v>-</v>
      </c>
      <c r="HX200" s="168" t="str">
        <f t="shared" ca="1" si="584"/>
        <v>-</v>
      </c>
      <c r="HY200" s="168" t="str">
        <f t="shared" ca="1" si="584"/>
        <v>-</v>
      </c>
      <c r="HZ200" s="168" t="str">
        <f t="shared" ca="1" si="584"/>
        <v>-</v>
      </c>
      <c r="IA200" s="168" t="str">
        <f t="shared" ca="1" si="584"/>
        <v>-</v>
      </c>
      <c r="IB200" s="168" t="str">
        <f t="shared" ca="1" si="584"/>
        <v>-</v>
      </c>
      <c r="IC200" s="168" t="str">
        <f t="shared" ca="1" si="584"/>
        <v>-</v>
      </c>
      <c r="ID200" s="168" t="str">
        <f t="shared" ca="1" si="584"/>
        <v>-</v>
      </c>
      <c r="IE200" s="168" t="str">
        <f t="shared" ca="1" si="584"/>
        <v>-</v>
      </c>
      <c r="IF200" s="168" t="str">
        <f t="shared" ca="1" si="584"/>
        <v>-</v>
      </c>
      <c r="IG200" s="168" t="str">
        <f t="shared" ca="1" si="584"/>
        <v>-</v>
      </c>
      <c r="IH200" s="168" t="str">
        <f t="shared" ca="1" si="584"/>
        <v>-</v>
      </c>
      <c r="II200" s="168" t="str">
        <f t="shared" ca="1" si="584"/>
        <v>-</v>
      </c>
      <c r="IJ200" s="168" t="str">
        <f t="shared" ca="1" si="584"/>
        <v>-</v>
      </c>
      <c r="IK200" s="168" t="str">
        <f t="shared" ca="1" si="584"/>
        <v>-</v>
      </c>
      <c r="IL200" s="168" t="str">
        <f t="shared" ca="1" si="584"/>
        <v>-</v>
      </c>
      <c r="IM200" s="168" t="str">
        <f t="shared" ca="1" si="584"/>
        <v>-</v>
      </c>
      <c r="IN200" s="168" t="str">
        <f t="shared" ca="1" si="584"/>
        <v>-</v>
      </c>
      <c r="IO200" s="168" t="str">
        <f t="shared" ca="1" si="584"/>
        <v>-</v>
      </c>
      <c r="IP200" s="168" t="str">
        <f t="shared" ca="1" si="585"/>
        <v>-</v>
      </c>
      <c r="IQ200" s="168" t="str">
        <f t="shared" ca="1" si="585"/>
        <v>-</v>
      </c>
      <c r="IR200" s="168" t="str">
        <f t="shared" ca="1" si="585"/>
        <v>-</v>
      </c>
      <c r="IS200" s="168" t="str">
        <f t="shared" ca="1" si="585"/>
        <v>-</v>
      </c>
      <c r="IT200" s="168" t="str">
        <f t="shared" ca="1" si="585"/>
        <v>-</v>
      </c>
      <c r="IU200" s="168" t="str">
        <f t="shared" ca="1" si="585"/>
        <v>-</v>
      </c>
      <c r="IV200" s="168" t="str">
        <f t="shared" ca="1" si="585"/>
        <v>-</v>
      </c>
      <c r="IW200" s="168" t="str">
        <f t="shared" ca="1" si="585"/>
        <v>-</v>
      </c>
      <c r="IX200" s="168" t="str">
        <f t="shared" ca="1" si="585"/>
        <v>-</v>
      </c>
      <c r="IY200" s="168" t="str">
        <f t="shared" ca="1" si="585"/>
        <v>-</v>
      </c>
      <c r="IZ200" s="10"/>
      <c r="JA200" s="166">
        <f t="shared" ca="1" si="586"/>
        <v>4.4999999999999998E-2</v>
      </c>
      <c r="JB200" s="166">
        <f t="shared" ca="1" si="587"/>
        <v>4.4999999999999998E-2</v>
      </c>
      <c r="JC200" s="168">
        <f t="shared" ca="1" si="588"/>
        <v>1</v>
      </c>
      <c r="JD200" s="168">
        <f t="shared" ca="1" si="588"/>
        <v>0</v>
      </c>
      <c r="JE200" s="168">
        <f t="shared" ca="1" si="588"/>
        <v>1</v>
      </c>
      <c r="JF200" s="168">
        <f t="shared" ca="1" si="588"/>
        <v>1</v>
      </c>
      <c r="JG200" s="168">
        <f t="shared" ca="1" si="588"/>
        <v>0</v>
      </c>
      <c r="JH200" s="168">
        <f t="shared" ca="1" si="588"/>
        <v>70</v>
      </c>
      <c r="JI200" s="168">
        <f t="shared" ca="1" si="588"/>
        <v>50</v>
      </c>
      <c r="JJ200" s="168">
        <f t="shared" ca="1" si="588"/>
        <v>70</v>
      </c>
      <c r="JK200" s="168">
        <f t="shared" ca="1" si="588"/>
        <v>50</v>
      </c>
      <c r="JL200" s="166">
        <f t="shared" si="589"/>
        <v>1</v>
      </c>
      <c r="JM200" s="166">
        <f t="shared" si="590"/>
        <v>1</v>
      </c>
      <c r="JN200" s="166">
        <f t="shared" si="591"/>
        <v>1</v>
      </c>
      <c r="JO200" s="166">
        <f t="shared" ca="1" si="592"/>
        <v>1</v>
      </c>
      <c r="JP200" s="166">
        <f t="shared" ca="1" si="592"/>
        <v>1</v>
      </c>
      <c r="JQ200" s="168">
        <f t="shared" ca="1" si="588"/>
        <v>1</v>
      </c>
      <c r="JR200" s="10"/>
      <c r="JS200" s="168">
        <f t="shared" ca="1" si="588"/>
        <v>1</v>
      </c>
      <c r="JT200" s="166">
        <f t="shared" ca="1" si="593"/>
        <v>1</v>
      </c>
      <c r="JU200" s="168">
        <f t="shared" ca="1" si="594"/>
        <v>1</v>
      </c>
      <c r="JV200" s="168">
        <f t="shared" ca="1" si="588"/>
        <v>1</v>
      </c>
      <c r="JW200" s="168">
        <f t="shared" ca="1" si="588"/>
        <v>1</v>
      </c>
      <c r="JX200" s="168">
        <f t="shared" ca="1" si="595"/>
        <v>1</v>
      </c>
      <c r="JY200" s="168">
        <f t="shared" ca="1" si="588"/>
        <v>1</v>
      </c>
      <c r="JZ200" s="168">
        <f t="shared" ca="1" si="588"/>
        <v>1</v>
      </c>
      <c r="KA200" s="166">
        <f t="shared" ca="1" si="596"/>
        <v>1</v>
      </c>
      <c r="KB200" s="166">
        <f t="shared" ca="1" si="597"/>
        <v>1</v>
      </c>
      <c r="KC200" s="166">
        <f t="shared" ca="1" si="598"/>
        <v>1</v>
      </c>
      <c r="KD200" s="166">
        <f t="shared" ca="1" si="599"/>
        <v>500000</v>
      </c>
      <c r="KE200" s="166" t="str">
        <f t="shared" ca="1" si="600"/>
        <v>-</v>
      </c>
      <c r="KF200" s="166" t="str">
        <f t="shared" ca="1" si="601"/>
        <v>-</v>
      </c>
      <c r="KG200" s="166" t="b">
        <f t="shared" ca="1" si="602"/>
        <v>0</v>
      </c>
      <c r="KH200" s="168">
        <f t="shared" ca="1" si="588"/>
        <v>0</v>
      </c>
      <c r="KI200" s="27">
        <v>0</v>
      </c>
    </row>
    <row r="201" spans="1:295" s="148" customFormat="1" outlineLevel="1">
      <c r="A201" s="126">
        <f t="shared" si="13"/>
        <v>196</v>
      </c>
      <c r="B201" s="126">
        <f t="shared" si="603"/>
        <v>13</v>
      </c>
      <c r="C201" s="148">
        <f t="shared" ref="C201:C227" si="609">C200</f>
        <v>1002</v>
      </c>
      <c r="D201" s="148" t="s">
        <v>884</v>
      </c>
      <c r="E201" s="148" t="b">
        <f t="shared" si="604"/>
        <v>0</v>
      </c>
      <c r="F201" s="148" t="b">
        <v>0</v>
      </c>
      <c r="G201" s="148" t="b">
        <f t="shared" si="605"/>
        <v>0</v>
      </c>
      <c r="H201" s="144">
        <f t="shared" ca="1" si="608"/>
        <v>3</v>
      </c>
      <c r="I201" s="32">
        <v>1</v>
      </c>
      <c r="J201" s="32">
        <v>2</v>
      </c>
      <c r="K201" s="144">
        <f t="shared" ca="1" si="608"/>
        <v>1</v>
      </c>
      <c r="L201" s="144">
        <f t="shared" ca="1" si="608"/>
        <v>1</v>
      </c>
      <c r="M201" s="144">
        <f t="shared" ca="1" si="608"/>
        <v>2</v>
      </c>
      <c r="N201" s="144">
        <f t="shared" ca="1" si="608"/>
        <v>1</v>
      </c>
      <c r="O201" s="144">
        <f t="shared" ca="1" si="608"/>
        <v>1</v>
      </c>
      <c r="P201" s="144">
        <f t="shared" ca="1" si="608"/>
        <v>1</v>
      </c>
      <c r="Q201" s="144">
        <f t="shared" ca="1" si="608"/>
        <v>1</v>
      </c>
      <c r="R201" s="144">
        <f t="shared" ca="1" si="608"/>
        <v>2</v>
      </c>
      <c r="S201" s="144">
        <f t="shared" ca="1" si="608"/>
        <v>1</v>
      </c>
      <c r="T201" s="144">
        <f t="shared" ca="1" si="608"/>
        <v>1</v>
      </c>
      <c r="U201" s="144">
        <f t="shared" ca="1" si="608"/>
        <v>1</v>
      </c>
      <c r="V201" s="32">
        <v>2</v>
      </c>
      <c r="W201" s="32">
        <v>2</v>
      </c>
      <c r="X201" s="32">
        <v>2</v>
      </c>
      <c r="Y201" s="144">
        <f t="shared" ca="1" si="607"/>
        <v>1</v>
      </c>
      <c r="AA201" s="162" t="str" cm="1">
        <f t="array" aca="1" ref="AA201" ca="1">TEXT(LEFT(OFFSET(AA201,-1,0),5)+1,"00000")&amp;MID(OFFSET(AA201,-1,0),6,FIND(" ",OFFSET(AA201,-1,0),7)-5)
&amp;INDEX(DataMaster!$B$10:$B$12,$I201)         &amp;IF($J201=1,""," Risk"&amp;INDEX(i.risk_aversion,$J201,1))    &amp;IF($K201=1,""," REV"&amp; INDEX(DataMaster!$B$54:$B$58,$K201))              &amp; IF($L201=1,""," Minroe"&amp;INDEX(minroe,$L201))              &amp;  IF($M201=1,""," Overdraw"&amp;INDEX(overdraw,$M201))
&amp; IF($N201=1,""," Mach"&amp;INDEX(i.mach_option,$N201))
&amp; IF($O201=1,""," Interest"&amp;INDEX(i.interest_rate,$O201))            &amp; IF($P201=1,""," Opp cost"&amp;INDEX(i.opp_cost_capital,$P201))           &amp; IF($Q201=1,""," Casual_ub"&amp;INDEX(i.casual_ub,$Q201))           &amp; IF($R201=1,""," Cropgraze"&amp;INDEX(i.cropgraze_inc,$R201))
&amp; IF($S201=1,""," Yield"&amp;INDEX(i.all_rot_yield,$S201))          &amp; IF($T201=1,""," Pasture"&amp;INDEX(i.pasture_prod,$T201))          &amp; IF($U201=1,""," Scan"&amp;INDEX(i.scan,$U201))
&amp; IF($JL201=1,""," WP"&amp;TEXT($JL201*100,"000p"))                &amp; IF($JM201=1,""," MP"&amp;TEXT($JM201*100,"000p"))                      &amp; IF($JN201=1,""," GP"&amp;TEXT($JN201*100,"000p"))          &amp; IF($JO201=1,""," Can"&amp;TEXT($JO201*100,"000p"))
&amp; " (F"&amp;3+IFERROR(1*$CH201,0)+IFERROR(1*$CI201,0)&amp;3-IFERROR(1*NOT($CK201),0)&amp;"N"&amp;$CP201&amp;$CQ201&amp;")"</f>
        <v>00003 Price SE RiskCARA-low Overdraw500000 CropgrazeFALSE WP070p MP070p GP070p (F33N11)</v>
      </c>
      <c r="AB201" s="10" t="str">
        <f ca="1">IF(COUNTIF(AA$5:AA201,AA201)=1,"-","Dup")</f>
        <v>-</v>
      </c>
      <c r="AC201" s="10"/>
      <c r="AD201" s="168" t="str">
        <f t="shared" ca="1" si="566"/>
        <v>-</v>
      </c>
      <c r="AE201" s="168" t="str">
        <f t="shared" ca="1" si="566"/>
        <v>-</v>
      </c>
      <c r="AF201" s="168" t="str">
        <f t="shared" ca="1" si="566"/>
        <v>-</v>
      </c>
      <c r="AG201" s="168" t="str">
        <f t="shared" ca="1" si="566"/>
        <v>-</v>
      </c>
      <c r="AH201" s="168" t="str">
        <f t="shared" ca="1" si="566"/>
        <v>-</v>
      </c>
      <c r="AI201" s="168" t="b">
        <f t="shared" ca="1" si="566"/>
        <v>1</v>
      </c>
      <c r="AJ201" s="10"/>
      <c r="AK201" s="166" t="b">
        <f t="shared" si="567"/>
        <v>1</v>
      </c>
      <c r="AL201" s="166" t="str">
        <f t="shared" si="567"/>
        <v>-</v>
      </c>
      <c r="AM201" s="166" t="str">
        <f t="shared" si="567"/>
        <v>-</v>
      </c>
      <c r="AN201" s="166" t="str">
        <f t="shared" si="567"/>
        <v>-</v>
      </c>
      <c r="AO201" s="166" t="b">
        <f t="shared" si="567"/>
        <v>0</v>
      </c>
      <c r="AP201" s="166" t="b">
        <f t="shared" si="567"/>
        <v>0</v>
      </c>
      <c r="AQ201" s="166">
        <f t="shared" ca="1" si="568"/>
        <v>0</v>
      </c>
      <c r="AR201" s="166" t="b">
        <f t="shared" si="569"/>
        <v>1</v>
      </c>
      <c r="AS201" s="166" t="b">
        <f t="shared" si="569"/>
        <v>1</v>
      </c>
      <c r="AT201" s="166">
        <f t="shared" si="569"/>
        <v>1</v>
      </c>
      <c r="AU201" s="166">
        <f t="shared" si="569"/>
        <v>3.0000000000000001E-6</v>
      </c>
      <c r="AV201" s="166" t="str">
        <f t="shared" si="569"/>
        <v>-</v>
      </c>
      <c r="AW201" s="10"/>
      <c r="AX201" s="166" t="b">
        <f t="shared" si="570"/>
        <v>1</v>
      </c>
      <c r="AY201" s="168" t="b">
        <f t="shared" ca="1" si="571"/>
        <v>1</v>
      </c>
      <c r="AZ201" s="168" t="b">
        <f t="shared" ca="1" si="571"/>
        <v>1</v>
      </c>
      <c r="BA201" s="167">
        <f t="shared" ca="1" si="572"/>
        <v>3110</v>
      </c>
      <c r="BB201" s="168" t="str">
        <f t="shared" ca="1" si="573"/>
        <v>-</v>
      </c>
      <c r="BC201" s="168" t="str">
        <f t="shared" ca="1" si="573"/>
        <v>-</v>
      </c>
      <c r="BD201" s="168" t="str">
        <f t="shared" ca="1" si="573"/>
        <v>-</v>
      </c>
      <c r="BE201" s="168" t="str">
        <f t="shared" ca="1" si="573"/>
        <v>-</v>
      </c>
      <c r="BF201" s="168" t="str">
        <f t="shared" ca="1" si="573"/>
        <v>-</v>
      </c>
      <c r="BG201" s="168">
        <f t="shared" ca="1" si="573"/>
        <v>1</v>
      </c>
      <c r="BH201" s="168">
        <f t="shared" ca="1" si="573"/>
        <v>1</v>
      </c>
      <c r="BI201" s="168" t="str">
        <f t="shared" ca="1" si="573"/>
        <v>-</v>
      </c>
      <c r="BJ201" s="168" t="str">
        <f t="shared" ca="1" si="573"/>
        <v>-</v>
      </c>
      <c r="BK201" s="10"/>
      <c r="BL201" s="168" t="str">
        <f t="shared" ca="1" si="573"/>
        <v>-</v>
      </c>
      <c r="BM201" s="168" t="str">
        <f t="shared" ca="1" si="573"/>
        <v>-</v>
      </c>
      <c r="BN201" s="168" t="str">
        <f t="shared" ca="1" si="573"/>
        <v>-</v>
      </c>
      <c r="BO201" s="168" t="str">
        <f t="shared" ca="1" si="573"/>
        <v>-</v>
      </c>
      <c r="BP201" s="168" t="str">
        <f t="shared" ca="1" si="573"/>
        <v>-</v>
      </c>
      <c r="BQ201" s="168" t="str">
        <f t="shared" ca="1" si="573"/>
        <v>-</v>
      </c>
      <c r="BR201" s="168" t="str">
        <f t="shared" ca="1" si="573"/>
        <v>-</v>
      </c>
      <c r="BS201" s="168" t="str">
        <f t="shared" ca="1" si="573"/>
        <v>-</v>
      </c>
      <c r="BT201" s="168" t="str">
        <f t="shared" ca="1" si="573"/>
        <v>-</v>
      </c>
      <c r="BU201" s="168" t="str">
        <f t="shared" ca="1" si="573"/>
        <v>-</v>
      </c>
      <c r="BV201" s="168" t="str">
        <f t="shared" ca="1" si="573"/>
        <v>-</v>
      </c>
      <c r="BW201" s="166" t="str" cm="1">
        <f t="array" aca="1" ref="BW201" ca="1">INDEX(i.rev,$K201,BW$15)</f>
        <v>-</v>
      </c>
      <c r="BX201" s="166" t="str" cm="1">
        <f t="array" aca="1" ref="BX201" ca="1">INDEX(i.rev,$K201,BX$15)</f>
        <v>-</v>
      </c>
      <c r="BY201" s="166" t="str" cm="1">
        <f t="array" aca="1" ref="BY201" ca="1">INDEX(i.rev,$K201,BY$15)</f>
        <v>-</v>
      </c>
      <c r="BZ201" s="166" t="str" cm="1">
        <f t="array" aca="1" ref="BZ201" ca="1">INDEX(i.rev,$K201,BZ$15)</f>
        <v>-</v>
      </c>
      <c r="CA201" s="166" t="str" cm="1">
        <f t="array" aca="1" ref="CA201" ca="1">INDEX(i.rev,$K201,CA$15)</f>
        <v>-</v>
      </c>
      <c r="CB201" s="166" t="str" cm="1">
        <f t="array" aca="1" ref="CB201" ca="1">INDEX(i.rev,$K201,CB$15)</f>
        <v>-</v>
      </c>
      <c r="CC201" s="166" t="str" cm="1">
        <f t="array" aca="1" ref="CC201" ca="1">INDEX(i.rev,$K201,CC$15)</f>
        <v>-</v>
      </c>
      <c r="CD201" s="166" t="str" cm="1">
        <f t="array" aca="1" ref="CD201" ca="1">INDEX(i.rev,$K201,CD$15)</f>
        <v>-</v>
      </c>
      <c r="CE201" s="166" t="str" cm="1">
        <f t="array" aca="1" ref="CE201" ca="1">INDEX(i.rev,$K201,CE$15)</f>
        <v>-</v>
      </c>
      <c r="CF201" s="166" t="str" cm="1">
        <f t="array" aca="1" ref="CF201" ca="1">INDEX(i.rev,$K201,CF$15)</f>
        <v>-</v>
      </c>
      <c r="CG201" s="10"/>
      <c r="CH201" s="168" t="str">
        <f t="shared" ca="1" si="574"/>
        <v>-</v>
      </c>
      <c r="CI201" s="168" t="str">
        <f t="shared" ca="1" si="574"/>
        <v>-</v>
      </c>
      <c r="CJ201" s="168" t="str">
        <f t="shared" ca="1" si="574"/>
        <v>-</v>
      </c>
      <c r="CK201" s="168" t="str">
        <f t="shared" ca="1" si="574"/>
        <v>-</v>
      </c>
      <c r="CL201" s="168" t="str">
        <f t="shared" ca="1" si="574"/>
        <v>-</v>
      </c>
      <c r="CM201" s="168" t="str">
        <f t="shared" ca="1" si="574"/>
        <v>-</v>
      </c>
      <c r="CN201" s="168" t="str">
        <f t="shared" ca="1" si="574"/>
        <v>-</v>
      </c>
      <c r="CO201" s="168" t="str">
        <f t="shared" ca="1" si="574"/>
        <v>-</v>
      </c>
      <c r="CP201" s="168">
        <f t="shared" ca="1" si="574"/>
        <v>1</v>
      </c>
      <c r="CQ201" s="168">
        <f t="shared" ca="1" si="574"/>
        <v>1</v>
      </c>
      <c r="CR201" s="168">
        <f t="shared" ca="1" si="574"/>
        <v>0</v>
      </c>
      <c r="CS201" s="168" t="str">
        <f t="shared" ca="1" si="574"/>
        <v>-</v>
      </c>
      <c r="CT201" s="168" t="str">
        <f t="shared" ca="1" si="574"/>
        <v>-</v>
      </c>
      <c r="CU201" s="168" t="str">
        <f t="shared" ca="1" si="574"/>
        <v>-</v>
      </c>
      <c r="CV201" s="168" t="str">
        <f t="shared" ca="1" si="574"/>
        <v>-</v>
      </c>
      <c r="CW201" s="168" t="str">
        <f t="shared" ca="1" si="574"/>
        <v>-</v>
      </c>
      <c r="CX201" s="168" t="str">
        <f t="shared" ca="1" si="574"/>
        <v>-</v>
      </c>
      <c r="CY201" s="168" t="str">
        <f t="shared" ca="1" si="574"/>
        <v>-</v>
      </c>
      <c r="CZ201" s="168">
        <f t="shared" ca="1" si="574"/>
        <v>0</v>
      </c>
      <c r="DA201" s="168" t="str">
        <f t="shared" ca="1" si="574"/>
        <v>-</v>
      </c>
      <c r="DB201" s="168" t="str">
        <f t="shared" ca="1" si="574"/>
        <v>-</v>
      </c>
      <c r="DC201" s="168" t="str">
        <f t="shared" ca="1" si="574"/>
        <v>-</v>
      </c>
      <c r="DD201" s="168" t="str">
        <f t="shared" ca="1" si="574"/>
        <v>-</v>
      </c>
      <c r="DE201" s="168" t="str">
        <f t="shared" ca="1" si="574"/>
        <v>-</v>
      </c>
      <c r="DF201" s="168">
        <f t="shared" ca="1" si="574"/>
        <v>0</v>
      </c>
      <c r="DG201" s="168">
        <f t="shared" ref="DG201:EB207" ca="1" si="610">OFFSET(DG$5,$B201,0)</f>
        <v>0</v>
      </c>
      <c r="DH201" s="168">
        <f t="shared" ca="1" si="610"/>
        <v>0</v>
      </c>
      <c r="DI201" s="168">
        <f t="shared" ca="1" si="610"/>
        <v>0</v>
      </c>
      <c r="DJ201" s="168">
        <f t="shared" ca="1" si="610"/>
        <v>0</v>
      </c>
      <c r="DK201" s="168">
        <f t="shared" ca="1" si="610"/>
        <v>0</v>
      </c>
      <c r="DL201" s="168">
        <f t="shared" ca="1" si="610"/>
        <v>0</v>
      </c>
      <c r="DM201" s="168" t="str">
        <f t="shared" ca="1" si="610"/>
        <v>-</v>
      </c>
      <c r="DN201" s="168" t="str">
        <f t="shared" ca="1" si="610"/>
        <v>-</v>
      </c>
      <c r="DO201" s="168" t="str">
        <f t="shared" ca="1" si="610"/>
        <v>-</v>
      </c>
      <c r="DP201" s="168" t="str">
        <f t="shared" ca="1" si="610"/>
        <v>-</v>
      </c>
      <c r="DQ201" s="168" t="str">
        <f t="shared" ca="1" si="610"/>
        <v>-</v>
      </c>
      <c r="DR201" s="168" t="str">
        <f t="shared" ca="1" si="610"/>
        <v>-</v>
      </c>
      <c r="DS201" s="168" t="str">
        <f t="shared" ca="1" si="610"/>
        <v>-</v>
      </c>
      <c r="DT201" s="168" t="str">
        <f t="shared" ca="1" si="610"/>
        <v>-</v>
      </c>
      <c r="DU201" s="168" t="str">
        <f t="shared" ca="1" si="610"/>
        <v>-</v>
      </c>
      <c r="DV201" s="168" t="str">
        <f t="shared" ca="1" si="610"/>
        <v>-</v>
      </c>
      <c r="DW201" s="168" t="str">
        <f t="shared" ca="1" si="610"/>
        <v>-</v>
      </c>
      <c r="DX201" s="10"/>
      <c r="DY201" s="168">
        <f t="shared" ca="1" si="610"/>
        <v>1</v>
      </c>
      <c r="DZ201" s="168" t="str">
        <f t="shared" ca="1" si="610"/>
        <v>-</v>
      </c>
      <c r="EA201" s="168" t="str">
        <f t="shared" ca="1" si="610"/>
        <v>-</v>
      </c>
      <c r="EB201" s="168" t="str">
        <f t="shared" ca="1" si="610"/>
        <v>-</v>
      </c>
      <c r="EC201" s="168" t="str">
        <f t="shared" ca="1" si="575"/>
        <v>-</v>
      </c>
      <c r="ED201" s="168" t="b">
        <f t="shared" ca="1" si="575"/>
        <v>0</v>
      </c>
      <c r="EE201" s="168" t="str">
        <f t="shared" ca="1" si="575"/>
        <v>-</v>
      </c>
      <c r="EF201" s="168">
        <f t="shared" ca="1" si="575"/>
        <v>0</v>
      </c>
      <c r="EG201" s="168" t="str">
        <f t="shared" ca="1" si="575"/>
        <v>-</v>
      </c>
      <c r="EH201" s="166" cm="1">
        <f t="array" aca="1" ref="EH201" ca="1">INDEX(i.rev,$K201,EH$15)</f>
        <v>1</v>
      </c>
      <c r="EI201" s="168">
        <f t="shared" ca="1" si="576"/>
        <v>0</v>
      </c>
      <c r="EJ201" s="168">
        <f t="shared" ca="1" si="576"/>
        <v>1</v>
      </c>
      <c r="EK201" s="168">
        <f t="shared" ca="1" si="576"/>
        <v>0</v>
      </c>
      <c r="EL201" s="168">
        <f t="shared" ca="1" si="576"/>
        <v>1</v>
      </c>
      <c r="EM201" s="168">
        <f t="shared" ca="1" si="576"/>
        <v>1</v>
      </c>
      <c r="EN201" s="168">
        <f t="shared" ca="1" si="576"/>
        <v>1</v>
      </c>
      <c r="EO201" s="168">
        <f t="shared" ca="1" si="576"/>
        <v>0</v>
      </c>
      <c r="EP201" s="168">
        <f t="shared" ca="1" si="576"/>
        <v>0</v>
      </c>
      <c r="EQ201" s="168">
        <f t="shared" ca="1" si="576"/>
        <v>0</v>
      </c>
      <c r="ER201" s="168">
        <f t="shared" ca="1" si="576"/>
        <v>0</v>
      </c>
      <c r="ES201" s="168">
        <f t="shared" ca="1" si="576"/>
        <v>0</v>
      </c>
      <c r="ET201" s="168">
        <f t="shared" ca="1" si="576"/>
        <v>0</v>
      </c>
      <c r="EU201" s="168">
        <f t="shared" ca="1" si="576"/>
        <v>0</v>
      </c>
      <c r="EV201" s="168">
        <f t="shared" ca="1" si="576"/>
        <v>0</v>
      </c>
      <c r="EW201" s="168">
        <f t="shared" ca="1" si="576"/>
        <v>0</v>
      </c>
      <c r="EX201" s="168">
        <f t="shared" ca="1" si="576"/>
        <v>0</v>
      </c>
      <c r="EY201" s="166" cm="1">
        <f t="array" aca="1" ref="EY201" ca="1">INDEX(i.rev,$K201,EY$15)</f>
        <v>0</v>
      </c>
      <c r="EZ201" s="168">
        <f t="shared" ca="1" si="577"/>
        <v>0</v>
      </c>
      <c r="FA201" s="166" cm="1">
        <f t="array" aca="1" ref="FA201" ca="1">INDEX(i.rev,$K201,FA$15)</f>
        <v>1</v>
      </c>
      <c r="FB201" s="168">
        <f t="shared" ca="1" si="578"/>
        <v>0</v>
      </c>
      <c r="FC201" s="168">
        <f t="shared" ca="1" si="578"/>
        <v>0</v>
      </c>
      <c r="FD201" s="168">
        <f t="shared" ca="1" si="578"/>
        <v>0</v>
      </c>
      <c r="FE201" s="168">
        <f t="shared" ca="1" si="578"/>
        <v>0</v>
      </c>
      <c r="FF201" s="168">
        <f t="shared" ca="1" si="578"/>
        <v>0</v>
      </c>
      <c r="FG201" s="168">
        <f t="shared" ca="1" si="578"/>
        <v>0</v>
      </c>
      <c r="FH201" s="168">
        <f t="shared" ca="1" si="578"/>
        <v>0</v>
      </c>
      <c r="FI201" s="10"/>
      <c r="FJ201" s="168" t="str">
        <f t="shared" ca="1" si="578"/>
        <v>-</v>
      </c>
      <c r="FK201" s="168" t="str">
        <f t="shared" ca="1" si="578"/>
        <v>-</v>
      </c>
      <c r="FL201" s="168" t="str">
        <f t="shared" ca="1" si="578"/>
        <v>-</v>
      </c>
      <c r="FM201" s="168" t="str">
        <f t="shared" ca="1" si="578"/>
        <v>-</v>
      </c>
      <c r="FN201" s="168" t="str">
        <f t="shared" ca="1" si="579"/>
        <v>-</v>
      </c>
      <c r="FO201" s="166" t="b">
        <f t="shared" ca="1" si="580"/>
        <v>0</v>
      </c>
      <c r="FP201" s="166" t="b">
        <f t="shared" ca="1" si="580"/>
        <v>0</v>
      </c>
      <c r="FQ201" s="166" t="b">
        <f t="shared" ca="1" si="580"/>
        <v>1</v>
      </c>
      <c r="FR201" s="168">
        <f t="shared" ca="1" si="578"/>
        <v>0</v>
      </c>
      <c r="FS201" s="166">
        <f t="shared" ca="1" si="581"/>
        <v>1</v>
      </c>
      <c r="FT201" s="166">
        <f t="shared" ca="1" si="581"/>
        <v>1</v>
      </c>
      <c r="FU201" s="168" t="str">
        <f t="shared" ca="1" si="578"/>
        <v>-</v>
      </c>
      <c r="FV201" s="168" t="str">
        <f t="shared" ca="1" si="578"/>
        <v>-</v>
      </c>
      <c r="FW201" s="168" t="str">
        <f t="shared" ca="1" si="578"/>
        <v>-</v>
      </c>
      <c r="FX201" s="168" t="str">
        <f t="shared" ca="1" si="578"/>
        <v>-</v>
      </c>
      <c r="FY201" s="168" t="str">
        <f t="shared" ca="1" si="578"/>
        <v>-</v>
      </c>
      <c r="FZ201" s="168" t="str">
        <f t="shared" ca="1" si="578"/>
        <v>-</v>
      </c>
      <c r="GA201" s="168" t="str">
        <f t="shared" ca="1" si="578"/>
        <v>-</v>
      </c>
      <c r="GB201" s="168" t="str">
        <f t="shared" ca="1" si="578"/>
        <v>-</v>
      </c>
      <c r="GC201" s="168" t="str">
        <f t="shared" ca="1" si="578"/>
        <v>-</v>
      </c>
      <c r="GD201" s="168" t="b">
        <f t="shared" ca="1" si="578"/>
        <v>1</v>
      </c>
      <c r="GE201" s="168" t="str">
        <f t="shared" ca="1" si="578"/>
        <v>-</v>
      </c>
      <c r="GF201" s="168" t="str">
        <f t="shared" ca="1" si="578"/>
        <v>-</v>
      </c>
      <c r="GG201" s="168" t="str">
        <f t="shared" ca="1" si="578"/>
        <v>-</v>
      </c>
      <c r="GH201" s="168" t="str">
        <f t="shared" ca="1" si="582"/>
        <v>-</v>
      </c>
      <c r="GI201" s="168" t="str">
        <f t="shared" ca="1" si="582"/>
        <v>-</v>
      </c>
      <c r="GJ201" s="168" t="str">
        <f t="shared" ca="1" si="583"/>
        <v>-</v>
      </c>
      <c r="GK201" s="168" t="str">
        <f t="shared" ca="1" si="583"/>
        <v>-</v>
      </c>
      <c r="GL201" s="168" t="str">
        <f t="shared" ca="1" si="583"/>
        <v>-</v>
      </c>
      <c r="GM201" s="168" t="str">
        <f t="shared" ca="1" si="583"/>
        <v>-</v>
      </c>
      <c r="GN201" s="168" t="str">
        <f t="shared" ca="1" si="583"/>
        <v>-</v>
      </c>
      <c r="GO201" s="168" t="str">
        <f t="shared" ca="1" si="583"/>
        <v>-</v>
      </c>
      <c r="GP201" s="168" t="str">
        <f t="shared" ca="1" si="583"/>
        <v>-</v>
      </c>
      <c r="GQ201" s="168" t="str">
        <f t="shared" ca="1" si="583"/>
        <v>-</v>
      </c>
      <c r="GR201" s="168" t="str">
        <f t="shared" ca="1" si="583"/>
        <v>-</v>
      </c>
      <c r="GS201" s="168">
        <f t="shared" ca="1" si="583"/>
        <v>500</v>
      </c>
      <c r="GT201" s="168">
        <f t="shared" ca="1" si="583"/>
        <v>500</v>
      </c>
      <c r="GU201" s="168" t="str">
        <f t="shared" ca="1" si="583"/>
        <v>-</v>
      </c>
      <c r="GV201" s="168" t="str">
        <f t="shared" ca="1" si="583"/>
        <v>-</v>
      </c>
      <c r="GW201" s="168" t="str">
        <f t="shared" ca="1" si="583"/>
        <v>-</v>
      </c>
      <c r="GX201" s="168" t="str">
        <f t="shared" ca="1" si="583"/>
        <v>-</v>
      </c>
      <c r="GY201" s="168" t="str">
        <f t="shared" ca="1" si="583"/>
        <v>-</v>
      </c>
      <c r="GZ201" s="168" t="str">
        <f t="shared" ca="1" si="584"/>
        <v>-</v>
      </c>
      <c r="HA201" s="168" t="str">
        <f t="shared" ca="1" si="584"/>
        <v>-</v>
      </c>
      <c r="HB201" s="168" t="str">
        <f t="shared" ca="1" si="584"/>
        <v>-</v>
      </c>
      <c r="HC201" s="168" t="str">
        <f t="shared" ca="1" si="584"/>
        <v>-</v>
      </c>
      <c r="HD201" s="168" t="str">
        <f t="shared" ca="1" si="584"/>
        <v>-</v>
      </c>
      <c r="HE201" s="168" t="str">
        <f t="shared" ca="1" si="584"/>
        <v>-</v>
      </c>
      <c r="HF201" s="168" t="str">
        <f t="shared" ca="1" si="584"/>
        <v>-</v>
      </c>
      <c r="HG201" s="168" t="str">
        <f t="shared" ca="1" si="584"/>
        <v>-</v>
      </c>
      <c r="HH201" s="168" t="str">
        <f t="shared" ca="1" si="584"/>
        <v>-</v>
      </c>
      <c r="HI201" s="168" t="str">
        <f t="shared" ca="1" si="584"/>
        <v>-</v>
      </c>
      <c r="HJ201" s="168" t="str">
        <f t="shared" ca="1" si="584"/>
        <v>-</v>
      </c>
      <c r="HK201" s="168" t="str">
        <f t="shared" ca="1" si="584"/>
        <v>-</v>
      </c>
      <c r="HL201" s="168" t="str">
        <f t="shared" ca="1" si="584"/>
        <v>-</v>
      </c>
      <c r="HM201" s="168" t="str">
        <f t="shared" ca="1" si="584"/>
        <v>-</v>
      </c>
      <c r="HN201" s="168" t="str">
        <f t="shared" ca="1" si="584"/>
        <v>-</v>
      </c>
      <c r="HO201" s="168" t="str">
        <f t="shared" ca="1" si="584"/>
        <v>-</v>
      </c>
      <c r="HP201" s="168" t="str">
        <f t="shared" ca="1" si="584"/>
        <v>-</v>
      </c>
      <c r="HQ201" s="168" t="str">
        <f t="shared" ca="1" si="584"/>
        <v>-</v>
      </c>
      <c r="HR201" s="168" t="str">
        <f t="shared" ca="1" si="584"/>
        <v>-</v>
      </c>
      <c r="HS201" s="168" t="str">
        <f t="shared" ca="1" si="584"/>
        <v>-</v>
      </c>
      <c r="HT201" s="168" t="str">
        <f t="shared" ca="1" si="584"/>
        <v>-</v>
      </c>
      <c r="HU201" s="168" t="str">
        <f t="shared" ca="1" si="584"/>
        <v>-</v>
      </c>
      <c r="HV201" s="168" t="str">
        <f t="shared" ca="1" si="584"/>
        <v>-</v>
      </c>
      <c r="HW201" s="168" t="str">
        <f t="shared" ca="1" si="584"/>
        <v>-</v>
      </c>
      <c r="HX201" s="168" t="str">
        <f t="shared" ca="1" si="584"/>
        <v>-</v>
      </c>
      <c r="HY201" s="168" t="str">
        <f t="shared" ca="1" si="584"/>
        <v>-</v>
      </c>
      <c r="HZ201" s="168" t="str">
        <f t="shared" ca="1" si="584"/>
        <v>-</v>
      </c>
      <c r="IA201" s="168" t="str">
        <f t="shared" ca="1" si="584"/>
        <v>-</v>
      </c>
      <c r="IB201" s="168" t="str">
        <f t="shared" ca="1" si="584"/>
        <v>-</v>
      </c>
      <c r="IC201" s="168" t="str">
        <f t="shared" ca="1" si="584"/>
        <v>-</v>
      </c>
      <c r="ID201" s="168" t="str">
        <f t="shared" ca="1" si="584"/>
        <v>-</v>
      </c>
      <c r="IE201" s="168" t="str">
        <f t="shared" ca="1" si="584"/>
        <v>-</v>
      </c>
      <c r="IF201" s="168" t="str">
        <f t="shared" ca="1" si="584"/>
        <v>-</v>
      </c>
      <c r="IG201" s="168" t="str">
        <f t="shared" ca="1" si="584"/>
        <v>-</v>
      </c>
      <c r="IH201" s="168" t="str">
        <f t="shared" ca="1" si="584"/>
        <v>-</v>
      </c>
      <c r="II201" s="168" t="str">
        <f t="shared" ca="1" si="584"/>
        <v>-</v>
      </c>
      <c r="IJ201" s="168" t="str">
        <f t="shared" ca="1" si="584"/>
        <v>-</v>
      </c>
      <c r="IK201" s="168" t="str">
        <f t="shared" ca="1" si="584"/>
        <v>-</v>
      </c>
      <c r="IL201" s="168" t="str">
        <f t="shared" ca="1" si="584"/>
        <v>-</v>
      </c>
      <c r="IM201" s="168" t="str">
        <f t="shared" ca="1" si="584"/>
        <v>-</v>
      </c>
      <c r="IN201" s="168" t="str">
        <f t="shared" ca="1" si="584"/>
        <v>-</v>
      </c>
      <c r="IO201" s="168" t="str">
        <f t="shared" ca="1" si="584"/>
        <v>-</v>
      </c>
      <c r="IP201" s="168" t="str">
        <f t="shared" ca="1" si="585"/>
        <v>-</v>
      </c>
      <c r="IQ201" s="168" t="str">
        <f t="shared" ca="1" si="585"/>
        <v>-</v>
      </c>
      <c r="IR201" s="168" t="str">
        <f t="shared" ca="1" si="585"/>
        <v>-</v>
      </c>
      <c r="IS201" s="168" t="str">
        <f t="shared" ca="1" si="585"/>
        <v>-</v>
      </c>
      <c r="IT201" s="168" t="str">
        <f t="shared" ca="1" si="585"/>
        <v>-</v>
      </c>
      <c r="IU201" s="168" t="str">
        <f t="shared" ca="1" si="585"/>
        <v>-</v>
      </c>
      <c r="IV201" s="168" t="str">
        <f t="shared" ca="1" si="585"/>
        <v>-</v>
      </c>
      <c r="IW201" s="168" t="str">
        <f t="shared" ca="1" si="585"/>
        <v>-</v>
      </c>
      <c r="IX201" s="168" t="str">
        <f t="shared" ca="1" si="585"/>
        <v>-</v>
      </c>
      <c r="IY201" s="168" t="str">
        <f t="shared" ca="1" si="585"/>
        <v>-</v>
      </c>
      <c r="IZ201" s="10"/>
      <c r="JA201" s="166">
        <f t="shared" ca="1" si="586"/>
        <v>4.4999999999999998E-2</v>
      </c>
      <c r="JB201" s="166">
        <f t="shared" ca="1" si="587"/>
        <v>4.4999999999999998E-2</v>
      </c>
      <c r="JC201" s="168">
        <f t="shared" ca="1" si="588"/>
        <v>1</v>
      </c>
      <c r="JD201" s="168">
        <f t="shared" ca="1" si="588"/>
        <v>0</v>
      </c>
      <c r="JE201" s="168">
        <f t="shared" ca="1" si="588"/>
        <v>1</v>
      </c>
      <c r="JF201" s="168">
        <f t="shared" ca="1" si="588"/>
        <v>1</v>
      </c>
      <c r="JG201" s="168">
        <f t="shared" ca="1" si="588"/>
        <v>0</v>
      </c>
      <c r="JH201" s="168">
        <f t="shared" ca="1" si="588"/>
        <v>70</v>
      </c>
      <c r="JI201" s="168">
        <f t="shared" ca="1" si="588"/>
        <v>50</v>
      </c>
      <c r="JJ201" s="168">
        <f t="shared" ca="1" si="588"/>
        <v>70</v>
      </c>
      <c r="JK201" s="168">
        <f t="shared" ca="1" si="588"/>
        <v>50</v>
      </c>
      <c r="JL201" s="166">
        <f t="shared" si="589"/>
        <v>0.7</v>
      </c>
      <c r="JM201" s="166">
        <f t="shared" si="590"/>
        <v>0.7</v>
      </c>
      <c r="JN201" s="166">
        <f t="shared" si="591"/>
        <v>0.7</v>
      </c>
      <c r="JO201" s="166">
        <f t="shared" ca="1" si="592"/>
        <v>1</v>
      </c>
      <c r="JP201" s="166">
        <f t="shared" ca="1" si="592"/>
        <v>1</v>
      </c>
      <c r="JQ201" s="168">
        <f t="shared" ca="1" si="588"/>
        <v>1</v>
      </c>
      <c r="JR201" s="10"/>
      <c r="JS201" s="168">
        <f t="shared" ca="1" si="588"/>
        <v>1</v>
      </c>
      <c r="JT201" s="166">
        <f t="shared" ca="1" si="593"/>
        <v>1</v>
      </c>
      <c r="JU201" s="168">
        <f t="shared" ca="1" si="594"/>
        <v>1</v>
      </c>
      <c r="JV201" s="168">
        <f t="shared" ca="1" si="588"/>
        <v>1</v>
      </c>
      <c r="JW201" s="168">
        <f t="shared" ca="1" si="588"/>
        <v>1</v>
      </c>
      <c r="JX201" s="168">
        <f t="shared" ca="1" si="595"/>
        <v>1</v>
      </c>
      <c r="JY201" s="168">
        <f t="shared" ca="1" si="588"/>
        <v>1</v>
      </c>
      <c r="JZ201" s="168">
        <f t="shared" ca="1" si="588"/>
        <v>1</v>
      </c>
      <c r="KA201" s="166">
        <f t="shared" ca="1" si="596"/>
        <v>1</v>
      </c>
      <c r="KB201" s="166">
        <f t="shared" ca="1" si="597"/>
        <v>1</v>
      </c>
      <c r="KC201" s="166">
        <f t="shared" ca="1" si="598"/>
        <v>1</v>
      </c>
      <c r="KD201" s="166">
        <f t="shared" ca="1" si="599"/>
        <v>500000</v>
      </c>
      <c r="KE201" s="166" t="str">
        <f t="shared" ca="1" si="600"/>
        <v>-</v>
      </c>
      <c r="KF201" s="166" t="str">
        <f t="shared" ca="1" si="601"/>
        <v>-</v>
      </c>
      <c r="KG201" s="166" t="b">
        <f t="shared" ca="1" si="602"/>
        <v>0</v>
      </c>
      <c r="KH201" s="168">
        <f t="shared" ca="1" si="588"/>
        <v>0</v>
      </c>
      <c r="KI201" s="27">
        <v>0</v>
      </c>
    </row>
    <row r="202" spans="1:295" s="148" customFormat="1" outlineLevel="1">
      <c r="A202" s="126">
        <f t="shared" si="13"/>
        <v>197</v>
      </c>
      <c r="B202" s="126">
        <f t="shared" si="603"/>
        <v>13</v>
      </c>
      <c r="C202" s="148">
        <f t="shared" si="609"/>
        <v>1002</v>
      </c>
      <c r="D202" s="148" t="s">
        <v>884</v>
      </c>
      <c r="E202" s="148" t="b">
        <f t="shared" si="604"/>
        <v>0</v>
      </c>
      <c r="F202" s="148" t="b">
        <v>0</v>
      </c>
      <c r="G202" s="148" t="b">
        <f t="shared" si="605"/>
        <v>0</v>
      </c>
      <c r="H202" s="144">
        <f t="shared" ca="1" si="608"/>
        <v>3</v>
      </c>
      <c r="I202" s="32">
        <v>1</v>
      </c>
      <c r="J202" s="32">
        <v>3</v>
      </c>
      <c r="K202" s="144">
        <f t="shared" ca="1" si="608"/>
        <v>1</v>
      </c>
      <c r="L202" s="144">
        <f t="shared" ca="1" si="608"/>
        <v>1</v>
      </c>
      <c r="M202" s="144">
        <f t="shared" ca="1" si="608"/>
        <v>2</v>
      </c>
      <c r="N202" s="144">
        <f t="shared" ca="1" si="608"/>
        <v>1</v>
      </c>
      <c r="O202" s="144">
        <f t="shared" ca="1" si="608"/>
        <v>1</v>
      </c>
      <c r="P202" s="144">
        <f t="shared" ca="1" si="608"/>
        <v>1</v>
      </c>
      <c r="Q202" s="144">
        <f t="shared" ca="1" si="608"/>
        <v>1</v>
      </c>
      <c r="R202" s="144">
        <f t="shared" ca="1" si="608"/>
        <v>2</v>
      </c>
      <c r="S202" s="144">
        <f t="shared" ca="1" si="608"/>
        <v>1</v>
      </c>
      <c r="T202" s="144">
        <f t="shared" ca="1" si="608"/>
        <v>1</v>
      </c>
      <c r="U202" s="144">
        <f t="shared" ca="1" si="608"/>
        <v>1</v>
      </c>
      <c r="V202" s="32">
        <v>1</v>
      </c>
      <c r="W202" s="32">
        <v>1</v>
      </c>
      <c r="X202" s="32">
        <v>1</v>
      </c>
      <c r="Y202" s="144">
        <f t="shared" ca="1" si="607"/>
        <v>1</v>
      </c>
      <c r="AA202" s="162" t="str" cm="1">
        <f t="array" aca="1" ref="AA202" ca="1">TEXT(LEFT(OFFSET(AA202,-1,0),5)+1,"00000")&amp;MID(OFFSET(AA202,-1,0),6,FIND(" ",OFFSET(AA202,-1,0),7)-5)
&amp;INDEX(DataMaster!$B$10:$B$12,$I202)         &amp;IF($J202=1,""," Risk"&amp;INDEX(i.risk_aversion,$J202,1))    &amp;IF($K202=1,""," REV"&amp; INDEX(DataMaster!$B$54:$B$58,$K202))              &amp; IF($L202=1,""," Minroe"&amp;INDEX(minroe,$L202))              &amp;  IF($M202=1,""," Overdraw"&amp;INDEX(overdraw,$M202))
&amp; IF($N202=1,""," Mach"&amp;INDEX(i.mach_option,$N202))
&amp; IF($O202=1,""," Interest"&amp;INDEX(i.interest_rate,$O202))            &amp; IF($P202=1,""," Opp cost"&amp;INDEX(i.opp_cost_capital,$P202))           &amp; IF($Q202=1,""," Casual_ub"&amp;INDEX(i.casual_ub,$Q202))           &amp; IF($R202=1,""," Cropgraze"&amp;INDEX(i.cropgraze_inc,$R202))
&amp; IF($S202=1,""," Yield"&amp;INDEX(i.all_rot_yield,$S202))          &amp; IF($T202=1,""," Pasture"&amp;INDEX(i.pasture_prod,$T202))          &amp; IF($U202=1,""," Scan"&amp;INDEX(i.scan,$U202))
&amp; IF($JL202=1,""," WP"&amp;TEXT($JL202*100,"000p"))                &amp; IF($JM202=1,""," MP"&amp;TEXT($JM202*100,"000p"))                      &amp; IF($JN202=1,""," GP"&amp;TEXT($JN202*100,"000p"))          &amp; IF($JO202=1,""," Can"&amp;TEXT($JO202*100,"000p"))
&amp; " (F"&amp;3+IFERROR(1*$CH202,0)+IFERROR(1*$CI202,0)&amp;3-IFERROR(1*NOT($CK202),0)&amp;"N"&amp;$CP202&amp;$CQ202&amp;")"</f>
        <v>00004 Price SE RiskCARA-high Overdraw500000 CropgrazeFALSE (F33N11)</v>
      </c>
      <c r="AB202" s="10" t="str">
        <f ca="1">IF(COUNTIF(AA$5:AA202,AA202)=1,"-","Dup")</f>
        <v>-</v>
      </c>
      <c r="AC202" s="10"/>
      <c r="AD202" s="168" t="str">
        <f t="shared" ca="1" si="566"/>
        <v>-</v>
      </c>
      <c r="AE202" s="168" t="str">
        <f t="shared" ca="1" si="566"/>
        <v>-</v>
      </c>
      <c r="AF202" s="168" t="str">
        <f t="shared" ca="1" si="566"/>
        <v>-</v>
      </c>
      <c r="AG202" s="168" t="str">
        <f t="shared" ca="1" si="566"/>
        <v>-</v>
      </c>
      <c r="AH202" s="168" t="str">
        <f t="shared" ca="1" si="566"/>
        <v>-</v>
      </c>
      <c r="AI202" s="168" t="b">
        <f t="shared" ca="1" si="566"/>
        <v>1</v>
      </c>
      <c r="AJ202" s="10"/>
      <c r="AK202" s="166" t="b">
        <f t="shared" si="567"/>
        <v>1</v>
      </c>
      <c r="AL202" s="166" t="str">
        <f t="shared" si="567"/>
        <v>-</v>
      </c>
      <c r="AM202" s="166" t="str">
        <f t="shared" si="567"/>
        <v>-</v>
      </c>
      <c r="AN202" s="166" t="str">
        <f t="shared" si="567"/>
        <v>-</v>
      </c>
      <c r="AO202" s="166" t="b">
        <f t="shared" si="567"/>
        <v>0</v>
      </c>
      <c r="AP202" s="166" t="b">
        <f t="shared" si="567"/>
        <v>0</v>
      </c>
      <c r="AQ202" s="166">
        <f t="shared" ca="1" si="568"/>
        <v>0</v>
      </c>
      <c r="AR202" s="166" t="b">
        <f t="shared" si="569"/>
        <v>1</v>
      </c>
      <c r="AS202" s="166" t="b">
        <f t="shared" si="569"/>
        <v>1</v>
      </c>
      <c r="AT202" s="166">
        <f t="shared" si="569"/>
        <v>1</v>
      </c>
      <c r="AU202" s="166">
        <f t="shared" si="569"/>
        <v>5.0000000000000004E-6</v>
      </c>
      <c r="AV202" s="166" t="str">
        <f t="shared" si="569"/>
        <v>-</v>
      </c>
      <c r="AW202" s="10"/>
      <c r="AX202" s="166" t="b">
        <f t="shared" si="570"/>
        <v>1</v>
      </c>
      <c r="AY202" s="168" t="b">
        <f t="shared" ca="1" si="571"/>
        <v>1</v>
      </c>
      <c r="AZ202" s="168" t="b">
        <f t="shared" ca="1" si="571"/>
        <v>1</v>
      </c>
      <c r="BA202" s="167">
        <f t="shared" ca="1" si="572"/>
        <v>3110</v>
      </c>
      <c r="BB202" s="168" t="str">
        <f t="shared" ca="1" si="573"/>
        <v>-</v>
      </c>
      <c r="BC202" s="168" t="str">
        <f t="shared" ca="1" si="573"/>
        <v>-</v>
      </c>
      <c r="BD202" s="168" t="str">
        <f t="shared" ca="1" si="573"/>
        <v>-</v>
      </c>
      <c r="BE202" s="168" t="str">
        <f t="shared" ca="1" si="573"/>
        <v>-</v>
      </c>
      <c r="BF202" s="168" t="str">
        <f t="shared" ca="1" si="573"/>
        <v>-</v>
      </c>
      <c r="BG202" s="168">
        <f t="shared" ca="1" si="573"/>
        <v>1</v>
      </c>
      <c r="BH202" s="168">
        <f t="shared" ca="1" si="573"/>
        <v>1</v>
      </c>
      <c r="BI202" s="168" t="str">
        <f t="shared" ca="1" si="573"/>
        <v>-</v>
      </c>
      <c r="BJ202" s="168" t="str">
        <f t="shared" ca="1" si="573"/>
        <v>-</v>
      </c>
      <c r="BK202" s="10"/>
      <c r="BL202" s="168" t="str">
        <f t="shared" ca="1" si="573"/>
        <v>-</v>
      </c>
      <c r="BM202" s="168" t="str">
        <f t="shared" ca="1" si="573"/>
        <v>-</v>
      </c>
      <c r="BN202" s="168" t="str">
        <f t="shared" ca="1" si="573"/>
        <v>-</v>
      </c>
      <c r="BO202" s="168" t="str">
        <f t="shared" ca="1" si="573"/>
        <v>-</v>
      </c>
      <c r="BP202" s="168" t="str">
        <f t="shared" ca="1" si="573"/>
        <v>-</v>
      </c>
      <c r="BQ202" s="168" t="str">
        <f t="shared" ca="1" si="573"/>
        <v>-</v>
      </c>
      <c r="BR202" s="168" t="str">
        <f t="shared" ca="1" si="573"/>
        <v>-</v>
      </c>
      <c r="BS202" s="168" t="str">
        <f t="shared" ca="1" si="573"/>
        <v>-</v>
      </c>
      <c r="BT202" s="168" t="str">
        <f t="shared" ca="1" si="573"/>
        <v>-</v>
      </c>
      <c r="BU202" s="168" t="str">
        <f t="shared" ca="1" si="573"/>
        <v>-</v>
      </c>
      <c r="BV202" s="168" t="str">
        <f t="shared" ca="1" si="573"/>
        <v>-</v>
      </c>
      <c r="BW202" s="166" t="str" cm="1">
        <f t="array" aca="1" ref="BW202" ca="1">INDEX(i.rev,$K202,BW$15)</f>
        <v>-</v>
      </c>
      <c r="BX202" s="166" t="str" cm="1">
        <f t="array" aca="1" ref="BX202" ca="1">INDEX(i.rev,$K202,BX$15)</f>
        <v>-</v>
      </c>
      <c r="BY202" s="166" t="str" cm="1">
        <f t="array" aca="1" ref="BY202" ca="1">INDEX(i.rev,$K202,BY$15)</f>
        <v>-</v>
      </c>
      <c r="BZ202" s="166" t="str" cm="1">
        <f t="array" aca="1" ref="BZ202" ca="1">INDEX(i.rev,$K202,BZ$15)</f>
        <v>-</v>
      </c>
      <c r="CA202" s="166" t="str" cm="1">
        <f t="array" aca="1" ref="CA202" ca="1">INDEX(i.rev,$K202,CA$15)</f>
        <v>-</v>
      </c>
      <c r="CB202" s="166" t="str" cm="1">
        <f t="array" aca="1" ref="CB202" ca="1">INDEX(i.rev,$K202,CB$15)</f>
        <v>-</v>
      </c>
      <c r="CC202" s="166" t="str" cm="1">
        <f t="array" aca="1" ref="CC202" ca="1">INDEX(i.rev,$K202,CC$15)</f>
        <v>-</v>
      </c>
      <c r="CD202" s="166" t="str" cm="1">
        <f t="array" aca="1" ref="CD202" ca="1">INDEX(i.rev,$K202,CD$15)</f>
        <v>-</v>
      </c>
      <c r="CE202" s="166" t="str" cm="1">
        <f t="array" aca="1" ref="CE202" ca="1">INDEX(i.rev,$K202,CE$15)</f>
        <v>-</v>
      </c>
      <c r="CF202" s="166" t="str" cm="1">
        <f t="array" aca="1" ref="CF202" ca="1">INDEX(i.rev,$K202,CF$15)</f>
        <v>-</v>
      </c>
      <c r="CG202" s="10"/>
      <c r="CH202" s="168" t="str">
        <f t="shared" ca="1" si="574"/>
        <v>-</v>
      </c>
      <c r="CI202" s="168" t="str">
        <f t="shared" ca="1" si="574"/>
        <v>-</v>
      </c>
      <c r="CJ202" s="168" t="str">
        <f t="shared" ca="1" si="574"/>
        <v>-</v>
      </c>
      <c r="CK202" s="168" t="str">
        <f t="shared" ca="1" si="574"/>
        <v>-</v>
      </c>
      <c r="CL202" s="168" t="str">
        <f t="shared" ca="1" si="574"/>
        <v>-</v>
      </c>
      <c r="CM202" s="168" t="str">
        <f t="shared" ca="1" si="574"/>
        <v>-</v>
      </c>
      <c r="CN202" s="168" t="str">
        <f t="shared" ca="1" si="574"/>
        <v>-</v>
      </c>
      <c r="CO202" s="168" t="str">
        <f t="shared" ca="1" si="574"/>
        <v>-</v>
      </c>
      <c r="CP202" s="168">
        <f t="shared" ca="1" si="574"/>
        <v>1</v>
      </c>
      <c r="CQ202" s="168">
        <f t="shared" ca="1" si="574"/>
        <v>1</v>
      </c>
      <c r="CR202" s="168">
        <f t="shared" ca="1" si="574"/>
        <v>0</v>
      </c>
      <c r="CS202" s="168" t="str">
        <f t="shared" ca="1" si="574"/>
        <v>-</v>
      </c>
      <c r="CT202" s="168" t="str">
        <f t="shared" ca="1" si="574"/>
        <v>-</v>
      </c>
      <c r="CU202" s="168" t="str">
        <f t="shared" ca="1" si="574"/>
        <v>-</v>
      </c>
      <c r="CV202" s="168" t="str">
        <f t="shared" ca="1" si="574"/>
        <v>-</v>
      </c>
      <c r="CW202" s="168" t="str">
        <f t="shared" ca="1" si="574"/>
        <v>-</v>
      </c>
      <c r="CX202" s="168" t="str">
        <f t="shared" ca="1" si="574"/>
        <v>-</v>
      </c>
      <c r="CY202" s="168" t="str">
        <f t="shared" ca="1" si="574"/>
        <v>-</v>
      </c>
      <c r="CZ202" s="168">
        <f t="shared" ca="1" si="574"/>
        <v>0</v>
      </c>
      <c r="DA202" s="168" t="str">
        <f t="shared" ca="1" si="574"/>
        <v>-</v>
      </c>
      <c r="DB202" s="168" t="str">
        <f t="shared" ca="1" si="574"/>
        <v>-</v>
      </c>
      <c r="DC202" s="168" t="str">
        <f t="shared" ca="1" si="574"/>
        <v>-</v>
      </c>
      <c r="DD202" s="168" t="str">
        <f t="shared" ca="1" si="574"/>
        <v>-</v>
      </c>
      <c r="DE202" s="168" t="str">
        <f t="shared" ca="1" si="574"/>
        <v>-</v>
      </c>
      <c r="DF202" s="168">
        <f t="shared" ca="1" si="574"/>
        <v>0</v>
      </c>
      <c r="DG202" s="168">
        <f t="shared" ca="1" si="574"/>
        <v>0</v>
      </c>
      <c r="DH202" s="168">
        <f t="shared" ca="1" si="574"/>
        <v>0</v>
      </c>
      <c r="DI202" s="168">
        <f t="shared" ca="1" si="574"/>
        <v>0</v>
      </c>
      <c r="DJ202" s="168">
        <f t="shared" ca="1" si="574"/>
        <v>0</v>
      </c>
      <c r="DK202" s="168">
        <f t="shared" ca="1" si="574"/>
        <v>0</v>
      </c>
      <c r="DL202" s="168">
        <f t="shared" ca="1" si="574"/>
        <v>0</v>
      </c>
      <c r="DM202" s="168" t="str">
        <f t="shared" ca="1" si="574"/>
        <v>-</v>
      </c>
      <c r="DN202" s="168" t="str">
        <f t="shared" ca="1" si="574"/>
        <v>-</v>
      </c>
      <c r="DO202" s="168" t="str">
        <f t="shared" ca="1" si="574"/>
        <v>-</v>
      </c>
      <c r="DP202" s="168" t="str">
        <f t="shared" ca="1" si="574"/>
        <v>-</v>
      </c>
      <c r="DQ202" s="168" t="str">
        <f t="shared" ca="1" si="574"/>
        <v>-</v>
      </c>
      <c r="DR202" s="168" t="str">
        <f t="shared" ca="1" si="574"/>
        <v>-</v>
      </c>
      <c r="DS202" s="168" t="str">
        <f t="shared" ca="1" si="574"/>
        <v>-</v>
      </c>
      <c r="DT202" s="168" t="str">
        <f t="shared" ca="1" si="574"/>
        <v>-</v>
      </c>
      <c r="DU202" s="168" t="str">
        <f t="shared" ca="1" si="574"/>
        <v>-</v>
      </c>
      <c r="DV202" s="168" t="str">
        <f t="shared" ca="1" si="574"/>
        <v>-</v>
      </c>
      <c r="DW202" s="168" t="str">
        <f t="shared" ca="1" si="574"/>
        <v>-</v>
      </c>
      <c r="DX202" s="10"/>
      <c r="DY202" s="168">
        <f t="shared" ca="1" si="574"/>
        <v>1</v>
      </c>
      <c r="DZ202" s="168" t="str">
        <f t="shared" ca="1" si="574"/>
        <v>-</v>
      </c>
      <c r="EA202" s="168" t="str">
        <f t="shared" ca="1" si="574"/>
        <v>-</v>
      </c>
      <c r="EB202" s="168" t="str">
        <f t="shared" ca="1" si="574"/>
        <v>-</v>
      </c>
      <c r="EC202" s="168" t="str">
        <f t="shared" ca="1" si="575"/>
        <v>-</v>
      </c>
      <c r="ED202" s="168" t="b">
        <f t="shared" ca="1" si="575"/>
        <v>0</v>
      </c>
      <c r="EE202" s="168" t="str">
        <f t="shared" ca="1" si="575"/>
        <v>-</v>
      </c>
      <c r="EF202" s="168">
        <f t="shared" ca="1" si="575"/>
        <v>0</v>
      </c>
      <c r="EG202" s="168" t="str">
        <f t="shared" ca="1" si="575"/>
        <v>-</v>
      </c>
      <c r="EH202" s="166" cm="1">
        <f t="array" aca="1" ref="EH202" ca="1">INDEX(i.rev,$K202,EH$15)</f>
        <v>1</v>
      </c>
      <c r="EI202" s="168">
        <f t="shared" ca="1" si="576"/>
        <v>0</v>
      </c>
      <c r="EJ202" s="168">
        <f t="shared" ca="1" si="576"/>
        <v>1</v>
      </c>
      <c r="EK202" s="168">
        <f t="shared" ca="1" si="576"/>
        <v>0</v>
      </c>
      <c r="EL202" s="168">
        <f t="shared" ca="1" si="576"/>
        <v>1</v>
      </c>
      <c r="EM202" s="168">
        <f t="shared" ca="1" si="576"/>
        <v>1</v>
      </c>
      <c r="EN202" s="168">
        <f t="shared" ca="1" si="576"/>
        <v>1</v>
      </c>
      <c r="EO202" s="168">
        <f t="shared" ca="1" si="576"/>
        <v>0</v>
      </c>
      <c r="EP202" s="168">
        <f t="shared" ca="1" si="576"/>
        <v>0</v>
      </c>
      <c r="EQ202" s="168">
        <f t="shared" ca="1" si="576"/>
        <v>0</v>
      </c>
      <c r="ER202" s="168">
        <f t="shared" ca="1" si="576"/>
        <v>0</v>
      </c>
      <c r="ES202" s="168">
        <f t="shared" ca="1" si="576"/>
        <v>0</v>
      </c>
      <c r="ET202" s="168">
        <f t="shared" ca="1" si="576"/>
        <v>0</v>
      </c>
      <c r="EU202" s="168">
        <f t="shared" ca="1" si="576"/>
        <v>0</v>
      </c>
      <c r="EV202" s="168">
        <f t="shared" ca="1" si="576"/>
        <v>0</v>
      </c>
      <c r="EW202" s="168">
        <f t="shared" ca="1" si="576"/>
        <v>0</v>
      </c>
      <c r="EX202" s="168">
        <f t="shared" ca="1" si="576"/>
        <v>0</v>
      </c>
      <c r="EY202" s="166" cm="1">
        <f t="array" aca="1" ref="EY202" ca="1">INDEX(i.rev,$K202,EY$15)</f>
        <v>0</v>
      </c>
      <c r="EZ202" s="168">
        <f t="shared" ca="1" si="577"/>
        <v>0</v>
      </c>
      <c r="FA202" s="166" cm="1">
        <f t="array" aca="1" ref="FA202" ca="1">INDEX(i.rev,$K202,FA$15)</f>
        <v>1</v>
      </c>
      <c r="FB202" s="168">
        <f t="shared" ca="1" si="578"/>
        <v>0</v>
      </c>
      <c r="FC202" s="168">
        <f t="shared" ca="1" si="578"/>
        <v>0</v>
      </c>
      <c r="FD202" s="168">
        <f t="shared" ca="1" si="578"/>
        <v>0</v>
      </c>
      <c r="FE202" s="168">
        <f t="shared" ca="1" si="578"/>
        <v>0</v>
      </c>
      <c r="FF202" s="168">
        <f t="shared" ca="1" si="578"/>
        <v>0</v>
      </c>
      <c r="FG202" s="168">
        <f t="shared" ca="1" si="578"/>
        <v>0</v>
      </c>
      <c r="FH202" s="168">
        <f t="shared" ca="1" si="578"/>
        <v>0</v>
      </c>
      <c r="FI202" s="10"/>
      <c r="FJ202" s="168" t="str">
        <f t="shared" ca="1" si="578"/>
        <v>-</v>
      </c>
      <c r="FK202" s="168" t="str">
        <f t="shared" ca="1" si="578"/>
        <v>-</v>
      </c>
      <c r="FL202" s="168" t="str">
        <f t="shared" ca="1" si="578"/>
        <v>-</v>
      </c>
      <c r="FM202" s="168" t="str">
        <f t="shared" ca="1" si="578"/>
        <v>-</v>
      </c>
      <c r="FN202" s="168" t="str">
        <f t="shared" ca="1" si="579"/>
        <v>-</v>
      </c>
      <c r="FO202" s="166" t="b">
        <f t="shared" ca="1" si="580"/>
        <v>0</v>
      </c>
      <c r="FP202" s="166" t="b">
        <f t="shared" ca="1" si="580"/>
        <v>0</v>
      </c>
      <c r="FQ202" s="166" t="b">
        <f t="shared" ca="1" si="580"/>
        <v>1</v>
      </c>
      <c r="FR202" s="168">
        <f t="shared" ca="1" si="578"/>
        <v>0</v>
      </c>
      <c r="FS202" s="166">
        <f t="shared" ca="1" si="581"/>
        <v>1</v>
      </c>
      <c r="FT202" s="166">
        <f t="shared" ca="1" si="581"/>
        <v>1</v>
      </c>
      <c r="FU202" s="168" t="str">
        <f t="shared" ca="1" si="578"/>
        <v>-</v>
      </c>
      <c r="FV202" s="168" t="str">
        <f t="shared" ca="1" si="578"/>
        <v>-</v>
      </c>
      <c r="FW202" s="168" t="str">
        <f t="shared" ca="1" si="578"/>
        <v>-</v>
      </c>
      <c r="FX202" s="168" t="str">
        <f t="shared" ca="1" si="578"/>
        <v>-</v>
      </c>
      <c r="FY202" s="168" t="str">
        <f t="shared" ca="1" si="578"/>
        <v>-</v>
      </c>
      <c r="FZ202" s="168" t="str">
        <f t="shared" ca="1" si="578"/>
        <v>-</v>
      </c>
      <c r="GA202" s="168" t="str">
        <f t="shared" ca="1" si="578"/>
        <v>-</v>
      </c>
      <c r="GB202" s="168" t="str">
        <f t="shared" ca="1" si="578"/>
        <v>-</v>
      </c>
      <c r="GC202" s="168" t="str">
        <f t="shared" ca="1" si="578"/>
        <v>-</v>
      </c>
      <c r="GD202" s="168" t="b">
        <f t="shared" ca="1" si="578"/>
        <v>1</v>
      </c>
      <c r="GE202" s="168" t="str">
        <f t="shared" ca="1" si="578"/>
        <v>-</v>
      </c>
      <c r="GF202" s="168" t="str">
        <f t="shared" ca="1" si="578"/>
        <v>-</v>
      </c>
      <c r="GG202" s="168" t="str">
        <f t="shared" ca="1" si="578"/>
        <v>-</v>
      </c>
      <c r="GH202" s="168" t="str">
        <f t="shared" ca="1" si="582"/>
        <v>-</v>
      </c>
      <c r="GI202" s="168" t="str">
        <f t="shared" ca="1" si="582"/>
        <v>-</v>
      </c>
      <c r="GJ202" s="168" t="str">
        <f t="shared" ca="1" si="583"/>
        <v>-</v>
      </c>
      <c r="GK202" s="168" t="str">
        <f t="shared" ca="1" si="583"/>
        <v>-</v>
      </c>
      <c r="GL202" s="168" t="str">
        <f t="shared" ca="1" si="583"/>
        <v>-</v>
      </c>
      <c r="GM202" s="168" t="str">
        <f t="shared" ca="1" si="583"/>
        <v>-</v>
      </c>
      <c r="GN202" s="168" t="str">
        <f t="shared" ca="1" si="583"/>
        <v>-</v>
      </c>
      <c r="GO202" s="168" t="str">
        <f t="shared" ca="1" si="583"/>
        <v>-</v>
      </c>
      <c r="GP202" s="168" t="str">
        <f t="shared" ca="1" si="583"/>
        <v>-</v>
      </c>
      <c r="GQ202" s="168" t="str">
        <f t="shared" ca="1" si="583"/>
        <v>-</v>
      </c>
      <c r="GR202" s="168" t="str">
        <f t="shared" ca="1" si="583"/>
        <v>-</v>
      </c>
      <c r="GS202" s="168">
        <f t="shared" ca="1" si="583"/>
        <v>500</v>
      </c>
      <c r="GT202" s="168">
        <f t="shared" ca="1" si="583"/>
        <v>500</v>
      </c>
      <c r="GU202" s="168" t="str">
        <f t="shared" ca="1" si="583"/>
        <v>-</v>
      </c>
      <c r="GV202" s="168" t="str">
        <f t="shared" ca="1" si="583"/>
        <v>-</v>
      </c>
      <c r="GW202" s="168" t="str">
        <f t="shared" ca="1" si="583"/>
        <v>-</v>
      </c>
      <c r="GX202" s="168" t="str">
        <f t="shared" ca="1" si="583"/>
        <v>-</v>
      </c>
      <c r="GY202" s="168" t="str">
        <f t="shared" ca="1" si="583"/>
        <v>-</v>
      </c>
      <c r="GZ202" s="168" t="str">
        <f t="shared" ca="1" si="584"/>
        <v>-</v>
      </c>
      <c r="HA202" s="168" t="str">
        <f t="shared" ca="1" si="584"/>
        <v>-</v>
      </c>
      <c r="HB202" s="168" t="str">
        <f t="shared" ca="1" si="584"/>
        <v>-</v>
      </c>
      <c r="HC202" s="168" t="str">
        <f t="shared" ca="1" si="584"/>
        <v>-</v>
      </c>
      <c r="HD202" s="168" t="str">
        <f t="shared" ca="1" si="584"/>
        <v>-</v>
      </c>
      <c r="HE202" s="168" t="str">
        <f t="shared" ca="1" si="584"/>
        <v>-</v>
      </c>
      <c r="HF202" s="168" t="str">
        <f t="shared" ca="1" si="584"/>
        <v>-</v>
      </c>
      <c r="HG202" s="168" t="str">
        <f t="shared" ca="1" si="584"/>
        <v>-</v>
      </c>
      <c r="HH202" s="168" t="str">
        <f t="shared" ca="1" si="584"/>
        <v>-</v>
      </c>
      <c r="HI202" s="168" t="str">
        <f t="shared" ca="1" si="584"/>
        <v>-</v>
      </c>
      <c r="HJ202" s="168" t="str">
        <f t="shared" ca="1" si="584"/>
        <v>-</v>
      </c>
      <c r="HK202" s="168" t="str">
        <f t="shared" ca="1" si="584"/>
        <v>-</v>
      </c>
      <c r="HL202" s="168" t="str">
        <f t="shared" ca="1" si="584"/>
        <v>-</v>
      </c>
      <c r="HM202" s="168" t="str">
        <f t="shared" ca="1" si="584"/>
        <v>-</v>
      </c>
      <c r="HN202" s="168" t="str">
        <f t="shared" ca="1" si="584"/>
        <v>-</v>
      </c>
      <c r="HO202" s="168" t="str">
        <f t="shared" ca="1" si="584"/>
        <v>-</v>
      </c>
      <c r="HP202" s="168" t="str">
        <f t="shared" ca="1" si="584"/>
        <v>-</v>
      </c>
      <c r="HQ202" s="168" t="str">
        <f t="shared" ca="1" si="584"/>
        <v>-</v>
      </c>
      <c r="HR202" s="168" t="str">
        <f t="shared" ca="1" si="584"/>
        <v>-</v>
      </c>
      <c r="HS202" s="168" t="str">
        <f t="shared" ca="1" si="584"/>
        <v>-</v>
      </c>
      <c r="HT202" s="168" t="str">
        <f t="shared" ca="1" si="584"/>
        <v>-</v>
      </c>
      <c r="HU202" s="168" t="str">
        <f t="shared" ca="1" si="584"/>
        <v>-</v>
      </c>
      <c r="HV202" s="168" t="str">
        <f t="shared" ca="1" si="584"/>
        <v>-</v>
      </c>
      <c r="HW202" s="168" t="str">
        <f t="shared" ca="1" si="584"/>
        <v>-</v>
      </c>
      <c r="HX202" s="168" t="str">
        <f t="shared" ca="1" si="584"/>
        <v>-</v>
      </c>
      <c r="HY202" s="168" t="str">
        <f t="shared" ca="1" si="584"/>
        <v>-</v>
      </c>
      <c r="HZ202" s="168" t="str">
        <f t="shared" ca="1" si="584"/>
        <v>-</v>
      </c>
      <c r="IA202" s="168" t="str">
        <f t="shared" ca="1" si="584"/>
        <v>-</v>
      </c>
      <c r="IB202" s="168" t="str">
        <f t="shared" ca="1" si="584"/>
        <v>-</v>
      </c>
      <c r="IC202" s="168" t="str">
        <f t="shared" ca="1" si="584"/>
        <v>-</v>
      </c>
      <c r="ID202" s="168" t="str">
        <f t="shared" ca="1" si="584"/>
        <v>-</v>
      </c>
      <c r="IE202" s="168" t="str">
        <f t="shared" ca="1" si="584"/>
        <v>-</v>
      </c>
      <c r="IF202" s="168" t="str">
        <f t="shared" ca="1" si="584"/>
        <v>-</v>
      </c>
      <c r="IG202" s="168" t="str">
        <f t="shared" ca="1" si="584"/>
        <v>-</v>
      </c>
      <c r="IH202" s="168" t="str">
        <f t="shared" ca="1" si="584"/>
        <v>-</v>
      </c>
      <c r="II202" s="168" t="str">
        <f t="shared" ca="1" si="584"/>
        <v>-</v>
      </c>
      <c r="IJ202" s="168" t="str">
        <f t="shared" ca="1" si="584"/>
        <v>-</v>
      </c>
      <c r="IK202" s="168" t="str">
        <f t="shared" ca="1" si="584"/>
        <v>-</v>
      </c>
      <c r="IL202" s="168" t="str">
        <f t="shared" ca="1" si="584"/>
        <v>-</v>
      </c>
      <c r="IM202" s="168" t="str">
        <f t="shared" ca="1" si="584"/>
        <v>-</v>
      </c>
      <c r="IN202" s="168" t="str">
        <f t="shared" ca="1" si="584"/>
        <v>-</v>
      </c>
      <c r="IO202" s="168" t="str">
        <f t="shared" ca="1" si="584"/>
        <v>-</v>
      </c>
      <c r="IP202" s="168" t="str">
        <f t="shared" ca="1" si="585"/>
        <v>-</v>
      </c>
      <c r="IQ202" s="168" t="str">
        <f t="shared" ca="1" si="585"/>
        <v>-</v>
      </c>
      <c r="IR202" s="168" t="str">
        <f t="shared" ca="1" si="585"/>
        <v>-</v>
      </c>
      <c r="IS202" s="168" t="str">
        <f t="shared" ca="1" si="585"/>
        <v>-</v>
      </c>
      <c r="IT202" s="168" t="str">
        <f t="shared" ca="1" si="585"/>
        <v>-</v>
      </c>
      <c r="IU202" s="168" t="str">
        <f t="shared" ca="1" si="585"/>
        <v>-</v>
      </c>
      <c r="IV202" s="168" t="str">
        <f t="shared" ca="1" si="585"/>
        <v>-</v>
      </c>
      <c r="IW202" s="168" t="str">
        <f t="shared" ca="1" si="585"/>
        <v>-</v>
      </c>
      <c r="IX202" s="168" t="str">
        <f t="shared" ca="1" si="585"/>
        <v>-</v>
      </c>
      <c r="IY202" s="168" t="str">
        <f t="shared" ca="1" si="585"/>
        <v>-</v>
      </c>
      <c r="IZ202" s="10"/>
      <c r="JA202" s="166">
        <f t="shared" ca="1" si="586"/>
        <v>4.4999999999999998E-2</v>
      </c>
      <c r="JB202" s="166">
        <f t="shared" ca="1" si="587"/>
        <v>4.4999999999999998E-2</v>
      </c>
      <c r="JC202" s="168">
        <f t="shared" ca="1" si="588"/>
        <v>1</v>
      </c>
      <c r="JD202" s="168">
        <f t="shared" ca="1" si="588"/>
        <v>0</v>
      </c>
      <c r="JE202" s="168">
        <f t="shared" ca="1" si="588"/>
        <v>1</v>
      </c>
      <c r="JF202" s="168">
        <f t="shared" ca="1" si="588"/>
        <v>1</v>
      </c>
      <c r="JG202" s="168">
        <f t="shared" ca="1" si="588"/>
        <v>0</v>
      </c>
      <c r="JH202" s="168">
        <f t="shared" ca="1" si="588"/>
        <v>70</v>
      </c>
      <c r="JI202" s="168">
        <f t="shared" ca="1" si="588"/>
        <v>50</v>
      </c>
      <c r="JJ202" s="168">
        <f t="shared" ca="1" si="588"/>
        <v>70</v>
      </c>
      <c r="JK202" s="168">
        <f t="shared" ca="1" si="588"/>
        <v>50</v>
      </c>
      <c r="JL202" s="166">
        <f t="shared" si="589"/>
        <v>1</v>
      </c>
      <c r="JM202" s="166">
        <f t="shared" si="590"/>
        <v>1</v>
      </c>
      <c r="JN202" s="166">
        <f t="shared" si="591"/>
        <v>1</v>
      </c>
      <c r="JO202" s="166">
        <f t="shared" ca="1" si="592"/>
        <v>1</v>
      </c>
      <c r="JP202" s="166">
        <f t="shared" ca="1" si="592"/>
        <v>1</v>
      </c>
      <c r="JQ202" s="168">
        <f t="shared" ca="1" si="588"/>
        <v>1</v>
      </c>
      <c r="JR202" s="10"/>
      <c r="JS202" s="168">
        <f t="shared" ca="1" si="588"/>
        <v>1</v>
      </c>
      <c r="JT202" s="166">
        <f t="shared" ca="1" si="593"/>
        <v>1</v>
      </c>
      <c r="JU202" s="168">
        <f t="shared" ca="1" si="594"/>
        <v>1</v>
      </c>
      <c r="JV202" s="168">
        <f t="shared" ca="1" si="588"/>
        <v>1</v>
      </c>
      <c r="JW202" s="168">
        <f t="shared" ca="1" si="588"/>
        <v>1</v>
      </c>
      <c r="JX202" s="168">
        <f t="shared" ca="1" si="595"/>
        <v>1</v>
      </c>
      <c r="JY202" s="168">
        <f t="shared" ca="1" si="588"/>
        <v>1</v>
      </c>
      <c r="JZ202" s="168">
        <f t="shared" ca="1" si="588"/>
        <v>1</v>
      </c>
      <c r="KA202" s="166">
        <f t="shared" ca="1" si="596"/>
        <v>1</v>
      </c>
      <c r="KB202" s="166">
        <f t="shared" ca="1" si="597"/>
        <v>1</v>
      </c>
      <c r="KC202" s="166">
        <f t="shared" ca="1" si="598"/>
        <v>1</v>
      </c>
      <c r="KD202" s="166">
        <f t="shared" ca="1" si="599"/>
        <v>500000</v>
      </c>
      <c r="KE202" s="166" t="str">
        <f t="shared" ca="1" si="600"/>
        <v>-</v>
      </c>
      <c r="KF202" s="166" t="str">
        <f t="shared" ca="1" si="601"/>
        <v>-</v>
      </c>
      <c r="KG202" s="166" t="b">
        <f t="shared" ca="1" si="602"/>
        <v>0</v>
      </c>
      <c r="KH202" s="168">
        <f t="shared" ca="1" si="588"/>
        <v>0</v>
      </c>
      <c r="KI202" s="27">
        <v>0</v>
      </c>
    </row>
    <row r="203" spans="1:295" s="148" customFormat="1" outlineLevel="1">
      <c r="A203" s="126">
        <f t="shared" si="13"/>
        <v>198</v>
      </c>
      <c r="B203" s="126">
        <f t="shared" si="603"/>
        <v>13</v>
      </c>
      <c r="C203" s="148">
        <f t="shared" si="609"/>
        <v>1002</v>
      </c>
      <c r="D203" s="148" t="s">
        <v>884</v>
      </c>
      <c r="E203" s="148" t="b">
        <f t="shared" si="604"/>
        <v>0</v>
      </c>
      <c r="F203" s="148" t="b">
        <v>0</v>
      </c>
      <c r="G203" s="148" t="b">
        <f t="shared" si="605"/>
        <v>0</v>
      </c>
      <c r="H203" s="144">
        <f t="shared" ca="1" si="608"/>
        <v>3</v>
      </c>
      <c r="I203" s="32">
        <v>1</v>
      </c>
      <c r="J203" s="32">
        <v>3</v>
      </c>
      <c r="K203" s="144">
        <f t="shared" ca="1" si="608"/>
        <v>1</v>
      </c>
      <c r="L203" s="144">
        <f t="shared" ca="1" si="608"/>
        <v>1</v>
      </c>
      <c r="M203" s="144">
        <f t="shared" ca="1" si="608"/>
        <v>2</v>
      </c>
      <c r="N203" s="144">
        <f t="shared" ca="1" si="608"/>
        <v>1</v>
      </c>
      <c r="O203" s="144">
        <f t="shared" ca="1" si="608"/>
        <v>1</v>
      </c>
      <c r="P203" s="144">
        <f t="shared" ca="1" si="608"/>
        <v>1</v>
      </c>
      <c r="Q203" s="144">
        <f t="shared" ca="1" si="608"/>
        <v>1</v>
      </c>
      <c r="R203" s="144">
        <f t="shared" ca="1" si="608"/>
        <v>2</v>
      </c>
      <c r="S203" s="144">
        <f t="shared" ca="1" si="608"/>
        <v>1</v>
      </c>
      <c r="T203" s="144">
        <f t="shared" ca="1" si="608"/>
        <v>1</v>
      </c>
      <c r="U203" s="144">
        <f t="shared" ca="1" si="608"/>
        <v>1</v>
      </c>
      <c r="V203" s="32">
        <v>2</v>
      </c>
      <c r="W203" s="32">
        <v>2</v>
      </c>
      <c r="X203" s="32">
        <v>2</v>
      </c>
      <c r="Y203" s="144">
        <f t="shared" ca="1" si="607"/>
        <v>1</v>
      </c>
      <c r="AA203" s="162" t="str" cm="1">
        <f t="array" aca="1" ref="AA203" ca="1">TEXT(LEFT(OFFSET(AA203,-1,0),5)+1,"00000")&amp;MID(OFFSET(AA203,-1,0),6,FIND(" ",OFFSET(AA203,-1,0),7)-5)
&amp;INDEX(DataMaster!$B$10:$B$12,$I203)         &amp;IF($J203=1,""," Risk"&amp;INDEX(i.risk_aversion,$J203,1))    &amp;IF($K203=1,""," REV"&amp; INDEX(DataMaster!$B$54:$B$58,$K203))              &amp; IF($L203=1,""," Minroe"&amp;INDEX(minroe,$L203))              &amp;  IF($M203=1,""," Overdraw"&amp;INDEX(overdraw,$M203))
&amp; IF($N203=1,""," Mach"&amp;INDEX(i.mach_option,$N203))
&amp; IF($O203=1,""," Interest"&amp;INDEX(i.interest_rate,$O203))            &amp; IF($P203=1,""," Opp cost"&amp;INDEX(i.opp_cost_capital,$P203))           &amp; IF($Q203=1,""," Casual_ub"&amp;INDEX(i.casual_ub,$Q203))           &amp; IF($R203=1,""," Cropgraze"&amp;INDEX(i.cropgraze_inc,$R203))
&amp; IF($S203=1,""," Yield"&amp;INDEX(i.all_rot_yield,$S203))          &amp; IF($T203=1,""," Pasture"&amp;INDEX(i.pasture_prod,$T203))          &amp; IF($U203=1,""," Scan"&amp;INDEX(i.scan,$U203))
&amp; IF($JL203=1,""," WP"&amp;TEXT($JL203*100,"000p"))                &amp; IF($JM203=1,""," MP"&amp;TEXT($JM203*100,"000p"))                      &amp; IF($JN203=1,""," GP"&amp;TEXT($JN203*100,"000p"))          &amp; IF($JO203=1,""," Can"&amp;TEXT($JO203*100,"000p"))
&amp; " (F"&amp;3+IFERROR(1*$CH203,0)+IFERROR(1*$CI203,0)&amp;3-IFERROR(1*NOT($CK203),0)&amp;"N"&amp;$CP203&amp;$CQ203&amp;")"</f>
        <v>00005 Price SE RiskCARA-high Overdraw500000 CropgrazeFALSE WP070p MP070p GP070p (F33N11)</v>
      </c>
      <c r="AB203" s="10" t="str">
        <f ca="1">IF(COUNTIF(AA$5:AA203,AA203)=1,"-","Dup")</f>
        <v>-</v>
      </c>
      <c r="AC203" s="10"/>
      <c r="AD203" s="168" t="str">
        <f t="shared" ca="1" si="566"/>
        <v>-</v>
      </c>
      <c r="AE203" s="168" t="str">
        <f t="shared" ca="1" si="566"/>
        <v>-</v>
      </c>
      <c r="AF203" s="168" t="str">
        <f t="shared" ca="1" si="566"/>
        <v>-</v>
      </c>
      <c r="AG203" s="168" t="str">
        <f t="shared" ca="1" si="566"/>
        <v>-</v>
      </c>
      <c r="AH203" s="168" t="str">
        <f t="shared" ca="1" si="566"/>
        <v>-</v>
      </c>
      <c r="AI203" s="168" t="b">
        <f t="shared" ca="1" si="566"/>
        <v>1</v>
      </c>
      <c r="AJ203" s="10"/>
      <c r="AK203" s="166" t="b">
        <f t="shared" si="567"/>
        <v>1</v>
      </c>
      <c r="AL203" s="166" t="str">
        <f t="shared" si="567"/>
        <v>-</v>
      </c>
      <c r="AM203" s="166" t="str">
        <f t="shared" si="567"/>
        <v>-</v>
      </c>
      <c r="AN203" s="166" t="str">
        <f t="shared" si="567"/>
        <v>-</v>
      </c>
      <c r="AO203" s="166" t="b">
        <f t="shared" si="567"/>
        <v>0</v>
      </c>
      <c r="AP203" s="166" t="b">
        <f t="shared" si="567"/>
        <v>0</v>
      </c>
      <c r="AQ203" s="166">
        <f t="shared" ca="1" si="568"/>
        <v>0</v>
      </c>
      <c r="AR203" s="166" t="b">
        <f t="shared" si="569"/>
        <v>1</v>
      </c>
      <c r="AS203" s="166" t="b">
        <f t="shared" si="569"/>
        <v>1</v>
      </c>
      <c r="AT203" s="166">
        <f t="shared" si="569"/>
        <v>1</v>
      </c>
      <c r="AU203" s="166">
        <f t="shared" si="569"/>
        <v>5.0000000000000004E-6</v>
      </c>
      <c r="AV203" s="166" t="str">
        <f t="shared" si="569"/>
        <v>-</v>
      </c>
      <c r="AW203" s="10"/>
      <c r="AX203" s="166" t="b">
        <f t="shared" si="570"/>
        <v>1</v>
      </c>
      <c r="AY203" s="168" t="b">
        <f t="shared" ca="1" si="571"/>
        <v>1</v>
      </c>
      <c r="AZ203" s="168" t="b">
        <f t="shared" ca="1" si="571"/>
        <v>1</v>
      </c>
      <c r="BA203" s="167">
        <f t="shared" ca="1" si="572"/>
        <v>3110</v>
      </c>
      <c r="BB203" s="168" t="str">
        <f t="shared" ref="BB203:BV207" ca="1" si="611">OFFSET(BB$5,$B203,0)</f>
        <v>-</v>
      </c>
      <c r="BC203" s="168" t="str">
        <f t="shared" ca="1" si="611"/>
        <v>-</v>
      </c>
      <c r="BD203" s="168" t="str">
        <f t="shared" ca="1" si="611"/>
        <v>-</v>
      </c>
      <c r="BE203" s="168" t="str">
        <f t="shared" ca="1" si="611"/>
        <v>-</v>
      </c>
      <c r="BF203" s="168" t="str">
        <f t="shared" ca="1" si="611"/>
        <v>-</v>
      </c>
      <c r="BG203" s="168">
        <f t="shared" ca="1" si="611"/>
        <v>1</v>
      </c>
      <c r="BH203" s="168">
        <f t="shared" ca="1" si="611"/>
        <v>1</v>
      </c>
      <c r="BI203" s="168" t="str">
        <f t="shared" ca="1" si="611"/>
        <v>-</v>
      </c>
      <c r="BJ203" s="168" t="str">
        <f t="shared" ca="1" si="611"/>
        <v>-</v>
      </c>
      <c r="BK203" s="10"/>
      <c r="BL203" s="168" t="str">
        <f t="shared" ca="1" si="611"/>
        <v>-</v>
      </c>
      <c r="BM203" s="168" t="str">
        <f t="shared" ca="1" si="611"/>
        <v>-</v>
      </c>
      <c r="BN203" s="168" t="str">
        <f t="shared" ca="1" si="611"/>
        <v>-</v>
      </c>
      <c r="BO203" s="168" t="str">
        <f t="shared" ca="1" si="611"/>
        <v>-</v>
      </c>
      <c r="BP203" s="168" t="str">
        <f t="shared" ca="1" si="611"/>
        <v>-</v>
      </c>
      <c r="BQ203" s="168" t="str">
        <f t="shared" ca="1" si="611"/>
        <v>-</v>
      </c>
      <c r="BR203" s="168" t="str">
        <f t="shared" ca="1" si="611"/>
        <v>-</v>
      </c>
      <c r="BS203" s="168" t="str">
        <f t="shared" ca="1" si="611"/>
        <v>-</v>
      </c>
      <c r="BT203" s="168" t="str">
        <f t="shared" ca="1" si="611"/>
        <v>-</v>
      </c>
      <c r="BU203" s="168" t="str">
        <f t="shared" ca="1" si="611"/>
        <v>-</v>
      </c>
      <c r="BV203" s="168" t="str">
        <f t="shared" ca="1" si="611"/>
        <v>-</v>
      </c>
      <c r="BW203" s="166" t="str" cm="1">
        <f t="array" aca="1" ref="BW203" ca="1">INDEX(i.rev,$K203,BW$15)</f>
        <v>-</v>
      </c>
      <c r="BX203" s="166" t="str" cm="1">
        <f t="array" aca="1" ref="BX203" ca="1">INDEX(i.rev,$K203,BX$15)</f>
        <v>-</v>
      </c>
      <c r="BY203" s="166" t="str" cm="1">
        <f t="array" aca="1" ref="BY203" ca="1">INDEX(i.rev,$K203,BY$15)</f>
        <v>-</v>
      </c>
      <c r="BZ203" s="166" t="str" cm="1">
        <f t="array" aca="1" ref="BZ203" ca="1">INDEX(i.rev,$K203,BZ$15)</f>
        <v>-</v>
      </c>
      <c r="CA203" s="166" t="str" cm="1">
        <f t="array" aca="1" ref="CA203" ca="1">INDEX(i.rev,$K203,CA$15)</f>
        <v>-</v>
      </c>
      <c r="CB203" s="166" t="str" cm="1">
        <f t="array" aca="1" ref="CB203" ca="1">INDEX(i.rev,$K203,CB$15)</f>
        <v>-</v>
      </c>
      <c r="CC203" s="166" t="str" cm="1">
        <f t="array" aca="1" ref="CC203" ca="1">INDEX(i.rev,$K203,CC$15)</f>
        <v>-</v>
      </c>
      <c r="CD203" s="166" t="str" cm="1">
        <f t="array" aca="1" ref="CD203" ca="1">INDEX(i.rev,$K203,CD$15)</f>
        <v>-</v>
      </c>
      <c r="CE203" s="166" t="str" cm="1">
        <f t="array" aca="1" ref="CE203" ca="1">INDEX(i.rev,$K203,CE$15)</f>
        <v>-</v>
      </c>
      <c r="CF203" s="166" t="str" cm="1">
        <f t="array" aca="1" ref="CF203" ca="1">INDEX(i.rev,$K203,CF$15)</f>
        <v>-</v>
      </c>
      <c r="CG203" s="10"/>
      <c r="CH203" s="168" t="str">
        <f t="shared" ref="CH203:EB207" ca="1" si="612">OFFSET(CH$5,$B203,0)</f>
        <v>-</v>
      </c>
      <c r="CI203" s="168" t="str">
        <f t="shared" ca="1" si="612"/>
        <v>-</v>
      </c>
      <c r="CJ203" s="168" t="str">
        <f t="shared" ca="1" si="612"/>
        <v>-</v>
      </c>
      <c r="CK203" s="168" t="str">
        <f t="shared" ca="1" si="612"/>
        <v>-</v>
      </c>
      <c r="CL203" s="168" t="str">
        <f t="shared" ca="1" si="612"/>
        <v>-</v>
      </c>
      <c r="CM203" s="168" t="str">
        <f t="shared" ca="1" si="612"/>
        <v>-</v>
      </c>
      <c r="CN203" s="168" t="str">
        <f t="shared" ca="1" si="612"/>
        <v>-</v>
      </c>
      <c r="CO203" s="168" t="str">
        <f t="shared" ca="1" si="612"/>
        <v>-</v>
      </c>
      <c r="CP203" s="168">
        <f t="shared" ca="1" si="612"/>
        <v>1</v>
      </c>
      <c r="CQ203" s="168">
        <f t="shared" ca="1" si="612"/>
        <v>1</v>
      </c>
      <c r="CR203" s="168">
        <f t="shared" ca="1" si="612"/>
        <v>0</v>
      </c>
      <c r="CS203" s="168" t="str">
        <f t="shared" ca="1" si="612"/>
        <v>-</v>
      </c>
      <c r="CT203" s="168" t="str">
        <f t="shared" ca="1" si="612"/>
        <v>-</v>
      </c>
      <c r="CU203" s="168" t="str">
        <f t="shared" ca="1" si="612"/>
        <v>-</v>
      </c>
      <c r="CV203" s="168" t="str">
        <f t="shared" ca="1" si="612"/>
        <v>-</v>
      </c>
      <c r="CW203" s="168" t="str">
        <f t="shared" ca="1" si="612"/>
        <v>-</v>
      </c>
      <c r="CX203" s="168" t="str">
        <f t="shared" ca="1" si="612"/>
        <v>-</v>
      </c>
      <c r="CY203" s="168" t="str">
        <f t="shared" ca="1" si="612"/>
        <v>-</v>
      </c>
      <c r="CZ203" s="168">
        <f t="shared" ca="1" si="612"/>
        <v>0</v>
      </c>
      <c r="DA203" s="168" t="str">
        <f t="shared" ca="1" si="612"/>
        <v>-</v>
      </c>
      <c r="DB203" s="168" t="str">
        <f t="shared" ca="1" si="612"/>
        <v>-</v>
      </c>
      <c r="DC203" s="168" t="str">
        <f t="shared" ca="1" si="612"/>
        <v>-</v>
      </c>
      <c r="DD203" s="168" t="str">
        <f t="shared" ca="1" si="612"/>
        <v>-</v>
      </c>
      <c r="DE203" s="168" t="str">
        <f t="shared" ca="1" si="612"/>
        <v>-</v>
      </c>
      <c r="DF203" s="168">
        <f t="shared" ca="1" si="612"/>
        <v>0</v>
      </c>
      <c r="DG203" s="168">
        <f t="shared" ca="1" si="610"/>
        <v>0</v>
      </c>
      <c r="DH203" s="168">
        <f t="shared" ca="1" si="610"/>
        <v>0</v>
      </c>
      <c r="DI203" s="168">
        <f t="shared" ca="1" si="610"/>
        <v>0</v>
      </c>
      <c r="DJ203" s="168">
        <f t="shared" ca="1" si="610"/>
        <v>0</v>
      </c>
      <c r="DK203" s="168">
        <f t="shared" ca="1" si="610"/>
        <v>0</v>
      </c>
      <c r="DL203" s="168">
        <f t="shared" ca="1" si="610"/>
        <v>0</v>
      </c>
      <c r="DM203" s="168" t="str">
        <f t="shared" ca="1" si="610"/>
        <v>-</v>
      </c>
      <c r="DN203" s="168" t="str">
        <f t="shared" ca="1" si="610"/>
        <v>-</v>
      </c>
      <c r="DO203" s="168" t="str">
        <f t="shared" ca="1" si="610"/>
        <v>-</v>
      </c>
      <c r="DP203" s="168" t="str">
        <f t="shared" ca="1" si="610"/>
        <v>-</v>
      </c>
      <c r="DQ203" s="168" t="str">
        <f t="shared" ca="1" si="610"/>
        <v>-</v>
      </c>
      <c r="DR203" s="168" t="str">
        <f t="shared" ca="1" si="610"/>
        <v>-</v>
      </c>
      <c r="DS203" s="168" t="str">
        <f t="shared" ca="1" si="610"/>
        <v>-</v>
      </c>
      <c r="DT203" s="168" t="str">
        <f t="shared" ca="1" si="610"/>
        <v>-</v>
      </c>
      <c r="DU203" s="168" t="str">
        <f t="shared" ca="1" si="610"/>
        <v>-</v>
      </c>
      <c r="DV203" s="168" t="str">
        <f t="shared" ca="1" si="610"/>
        <v>-</v>
      </c>
      <c r="DW203" s="168" t="str">
        <f t="shared" ca="1" si="610"/>
        <v>-</v>
      </c>
      <c r="DX203" s="10"/>
      <c r="DY203" s="168">
        <f t="shared" ca="1" si="610"/>
        <v>1</v>
      </c>
      <c r="DZ203" s="168" t="str">
        <f t="shared" ca="1" si="610"/>
        <v>-</v>
      </c>
      <c r="EA203" s="168" t="str">
        <f t="shared" ca="1" si="610"/>
        <v>-</v>
      </c>
      <c r="EB203" s="168" t="str">
        <f t="shared" ca="1" si="610"/>
        <v>-</v>
      </c>
      <c r="EC203" s="168" t="str">
        <f t="shared" ca="1" si="575"/>
        <v>-</v>
      </c>
      <c r="ED203" s="168" t="b">
        <f t="shared" ca="1" si="575"/>
        <v>0</v>
      </c>
      <c r="EE203" s="168" t="str">
        <f t="shared" ca="1" si="575"/>
        <v>-</v>
      </c>
      <c r="EF203" s="168">
        <f t="shared" ca="1" si="575"/>
        <v>0</v>
      </c>
      <c r="EG203" s="168" t="str">
        <f t="shared" ca="1" si="575"/>
        <v>-</v>
      </c>
      <c r="EH203" s="166" cm="1">
        <f t="array" aca="1" ref="EH203" ca="1">INDEX(i.rev,$K203,EH$15)</f>
        <v>1</v>
      </c>
      <c r="EI203" s="168">
        <f t="shared" ca="1" si="576"/>
        <v>0</v>
      </c>
      <c r="EJ203" s="168">
        <f t="shared" ca="1" si="576"/>
        <v>1</v>
      </c>
      <c r="EK203" s="168">
        <f t="shared" ca="1" si="576"/>
        <v>0</v>
      </c>
      <c r="EL203" s="168">
        <f t="shared" ca="1" si="576"/>
        <v>1</v>
      </c>
      <c r="EM203" s="168">
        <f t="shared" ca="1" si="576"/>
        <v>1</v>
      </c>
      <c r="EN203" s="168">
        <f t="shared" ca="1" si="576"/>
        <v>1</v>
      </c>
      <c r="EO203" s="168">
        <f t="shared" ca="1" si="576"/>
        <v>0</v>
      </c>
      <c r="EP203" s="168">
        <f t="shared" ca="1" si="576"/>
        <v>0</v>
      </c>
      <c r="EQ203" s="168">
        <f t="shared" ca="1" si="576"/>
        <v>0</v>
      </c>
      <c r="ER203" s="168">
        <f t="shared" ca="1" si="576"/>
        <v>0</v>
      </c>
      <c r="ES203" s="168">
        <f t="shared" ca="1" si="576"/>
        <v>0</v>
      </c>
      <c r="ET203" s="168">
        <f t="shared" ca="1" si="576"/>
        <v>0</v>
      </c>
      <c r="EU203" s="168">
        <f t="shared" ca="1" si="576"/>
        <v>0</v>
      </c>
      <c r="EV203" s="168">
        <f t="shared" ca="1" si="576"/>
        <v>0</v>
      </c>
      <c r="EW203" s="168">
        <f t="shared" ca="1" si="576"/>
        <v>0</v>
      </c>
      <c r="EX203" s="168">
        <f t="shared" ca="1" si="576"/>
        <v>0</v>
      </c>
      <c r="EY203" s="166" cm="1">
        <f t="array" aca="1" ref="EY203" ca="1">INDEX(i.rev,$K203,EY$15)</f>
        <v>0</v>
      </c>
      <c r="EZ203" s="168">
        <f t="shared" ca="1" si="577"/>
        <v>0</v>
      </c>
      <c r="FA203" s="166" cm="1">
        <f t="array" aca="1" ref="FA203" ca="1">INDEX(i.rev,$K203,FA$15)</f>
        <v>1</v>
      </c>
      <c r="FB203" s="168">
        <f t="shared" ref="FB203:GG207" ca="1" si="613">OFFSET(FB$5,$B203,0)</f>
        <v>0</v>
      </c>
      <c r="FC203" s="168">
        <f t="shared" ca="1" si="613"/>
        <v>0</v>
      </c>
      <c r="FD203" s="168">
        <f t="shared" ca="1" si="613"/>
        <v>0</v>
      </c>
      <c r="FE203" s="168">
        <f t="shared" ca="1" si="613"/>
        <v>0</v>
      </c>
      <c r="FF203" s="168">
        <f t="shared" ca="1" si="613"/>
        <v>0</v>
      </c>
      <c r="FG203" s="168">
        <f t="shared" ca="1" si="613"/>
        <v>0</v>
      </c>
      <c r="FH203" s="168">
        <f t="shared" ca="1" si="613"/>
        <v>0</v>
      </c>
      <c r="FI203" s="10"/>
      <c r="FJ203" s="168" t="str">
        <f t="shared" ca="1" si="613"/>
        <v>-</v>
      </c>
      <c r="FK203" s="168" t="str">
        <f t="shared" ca="1" si="613"/>
        <v>-</v>
      </c>
      <c r="FL203" s="168" t="str">
        <f t="shared" ca="1" si="613"/>
        <v>-</v>
      </c>
      <c r="FM203" s="168" t="str">
        <f t="shared" ca="1" si="613"/>
        <v>-</v>
      </c>
      <c r="FN203" s="168" t="str">
        <f t="shared" ca="1" si="613"/>
        <v>-</v>
      </c>
      <c r="FO203" s="166" t="b">
        <f t="shared" ca="1" si="580"/>
        <v>0</v>
      </c>
      <c r="FP203" s="166" t="b">
        <f t="shared" ca="1" si="580"/>
        <v>0</v>
      </c>
      <c r="FQ203" s="166" t="b">
        <f t="shared" ca="1" si="580"/>
        <v>1</v>
      </c>
      <c r="FR203" s="168">
        <f t="shared" ca="1" si="613"/>
        <v>0</v>
      </c>
      <c r="FS203" s="166">
        <f t="shared" ca="1" si="581"/>
        <v>1</v>
      </c>
      <c r="FT203" s="166">
        <f t="shared" ca="1" si="581"/>
        <v>1</v>
      </c>
      <c r="FU203" s="168" t="str">
        <f t="shared" ca="1" si="613"/>
        <v>-</v>
      </c>
      <c r="FV203" s="168" t="str">
        <f t="shared" ca="1" si="613"/>
        <v>-</v>
      </c>
      <c r="FW203" s="168" t="str">
        <f t="shared" ca="1" si="613"/>
        <v>-</v>
      </c>
      <c r="FX203" s="168" t="str">
        <f t="shared" ca="1" si="613"/>
        <v>-</v>
      </c>
      <c r="FY203" s="168" t="str">
        <f t="shared" ca="1" si="613"/>
        <v>-</v>
      </c>
      <c r="FZ203" s="168" t="str">
        <f t="shared" ca="1" si="613"/>
        <v>-</v>
      </c>
      <c r="GA203" s="168" t="str">
        <f t="shared" ca="1" si="613"/>
        <v>-</v>
      </c>
      <c r="GB203" s="168" t="str">
        <f t="shared" ca="1" si="613"/>
        <v>-</v>
      </c>
      <c r="GC203" s="168" t="str">
        <f t="shared" ca="1" si="613"/>
        <v>-</v>
      </c>
      <c r="GD203" s="168" t="b">
        <f t="shared" ca="1" si="613"/>
        <v>1</v>
      </c>
      <c r="GE203" s="168" t="str">
        <f t="shared" ca="1" si="613"/>
        <v>-</v>
      </c>
      <c r="GF203" s="168" t="str">
        <f t="shared" ca="1" si="613"/>
        <v>-</v>
      </c>
      <c r="GG203" s="168" t="str">
        <f t="shared" ca="1" si="613"/>
        <v>-</v>
      </c>
      <c r="GH203" s="168" t="str">
        <f t="shared" ca="1" si="582"/>
        <v>-</v>
      </c>
      <c r="GI203" s="168" t="str">
        <f t="shared" ca="1" si="582"/>
        <v>-</v>
      </c>
      <c r="GJ203" s="168" t="str">
        <f t="shared" ca="1" si="583"/>
        <v>-</v>
      </c>
      <c r="GK203" s="168" t="str">
        <f t="shared" ca="1" si="583"/>
        <v>-</v>
      </c>
      <c r="GL203" s="168" t="str">
        <f t="shared" ca="1" si="583"/>
        <v>-</v>
      </c>
      <c r="GM203" s="168" t="str">
        <f t="shared" ca="1" si="583"/>
        <v>-</v>
      </c>
      <c r="GN203" s="168" t="str">
        <f t="shared" ca="1" si="583"/>
        <v>-</v>
      </c>
      <c r="GO203" s="168" t="str">
        <f t="shared" ca="1" si="583"/>
        <v>-</v>
      </c>
      <c r="GP203" s="168" t="str">
        <f t="shared" ca="1" si="583"/>
        <v>-</v>
      </c>
      <c r="GQ203" s="168" t="str">
        <f t="shared" ca="1" si="583"/>
        <v>-</v>
      </c>
      <c r="GR203" s="168" t="str">
        <f t="shared" ca="1" si="583"/>
        <v>-</v>
      </c>
      <c r="GS203" s="168">
        <f t="shared" ca="1" si="583"/>
        <v>500</v>
      </c>
      <c r="GT203" s="168">
        <f t="shared" ca="1" si="583"/>
        <v>500</v>
      </c>
      <c r="GU203" s="168" t="str">
        <f t="shared" ca="1" si="583"/>
        <v>-</v>
      </c>
      <c r="GV203" s="168" t="str">
        <f t="shared" ca="1" si="583"/>
        <v>-</v>
      </c>
      <c r="GW203" s="168" t="str">
        <f t="shared" ca="1" si="583"/>
        <v>-</v>
      </c>
      <c r="GX203" s="168" t="str">
        <f t="shared" ca="1" si="583"/>
        <v>-</v>
      </c>
      <c r="GY203" s="168" t="str">
        <f t="shared" ca="1" si="583"/>
        <v>-</v>
      </c>
      <c r="GZ203" s="168" t="str">
        <f t="shared" ca="1" si="584"/>
        <v>-</v>
      </c>
      <c r="HA203" s="168" t="str">
        <f t="shared" ca="1" si="584"/>
        <v>-</v>
      </c>
      <c r="HB203" s="168" t="str">
        <f t="shared" ca="1" si="584"/>
        <v>-</v>
      </c>
      <c r="HC203" s="168" t="str">
        <f t="shared" ca="1" si="584"/>
        <v>-</v>
      </c>
      <c r="HD203" s="168" t="str">
        <f t="shared" ca="1" si="584"/>
        <v>-</v>
      </c>
      <c r="HE203" s="168" t="str">
        <f t="shared" ca="1" si="584"/>
        <v>-</v>
      </c>
      <c r="HF203" s="168" t="str">
        <f t="shared" ca="1" si="584"/>
        <v>-</v>
      </c>
      <c r="HG203" s="168" t="str">
        <f t="shared" ca="1" si="584"/>
        <v>-</v>
      </c>
      <c r="HH203" s="168" t="str">
        <f t="shared" ca="1" si="584"/>
        <v>-</v>
      </c>
      <c r="HI203" s="168" t="str">
        <f t="shared" ca="1" si="584"/>
        <v>-</v>
      </c>
      <c r="HJ203" s="168" t="str">
        <f t="shared" ca="1" si="584"/>
        <v>-</v>
      </c>
      <c r="HK203" s="168" t="str">
        <f t="shared" ca="1" si="584"/>
        <v>-</v>
      </c>
      <c r="HL203" s="168" t="str">
        <f t="shared" ca="1" si="584"/>
        <v>-</v>
      </c>
      <c r="HM203" s="168" t="str">
        <f t="shared" ca="1" si="584"/>
        <v>-</v>
      </c>
      <c r="HN203" s="168" t="str">
        <f t="shared" ca="1" si="584"/>
        <v>-</v>
      </c>
      <c r="HO203" s="168" t="str">
        <f t="shared" ca="1" si="584"/>
        <v>-</v>
      </c>
      <c r="HP203" s="168" t="str">
        <f t="shared" ca="1" si="584"/>
        <v>-</v>
      </c>
      <c r="HQ203" s="168" t="str">
        <f t="shared" ca="1" si="584"/>
        <v>-</v>
      </c>
      <c r="HR203" s="168" t="str">
        <f t="shared" ca="1" si="584"/>
        <v>-</v>
      </c>
      <c r="HS203" s="168" t="str">
        <f t="shared" ca="1" si="584"/>
        <v>-</v>
      </c>
      <c r="HT203" s="168" t="str">
        <f t="shared" ca="1" si="584"/>
        <v>-</v>
      </c>
      <c r="HU203" s="168" t="str">
        <f t="shared" ca="1" si="584"/>
        <v>-</v>
      </c>
      <c r="HV203" s="168" t="str">
        <f t="shared" ca="1" si="584"/>
        <v>-</v>
      </c>
      <c r="HW203" s="168" t="str">
        <f t="shared" ca="1" si="584"/>
        <v>-</v>
      </c>
      <c r="HX203" s="168" t="str">
        <f t="shared" ca="1" si="584"/>
        <v>-</v>
      </c>
      <c r="HY203" s="168" t="str">
        <f t="shared" ca="1" si="584"/>
        <v>-</v>
      </c>
      <c r="HZ203" s="168" t="str">
        <f t="shared" ca="1" si="584"/>
        <v>-</v>
      </c>
      <c r="IA203" s="168" t="str">
        <f t="shared" ca="1" si="584"/>
        <v>-</v>
      </c>
      <c r="IB203" s="168" t="str">
        <f t="shared" ca="1" si="584"/>
        <v>-</v>
      </c>
      <c r="IC203" s="168" t="str">
        <f t="shared" ca="1" si="584"/>
        <v>-</v>
      </c>
      <c r="ID203" s="168" t="str">
        <f t="shared" ca="1" si="584"/>
        <v>-</v>
      </c>
      <c r="IE203" s="168" t="str">
        <f t="shared" ca="1" si="584"/>
        <v>-</v>
      </c>
      <c r="IF203" s="168" t="str">
        <f t="shared" ca="1" si="584"/>
        <v>-</v>
      </c>
      <c r="IG203" s="168" t="str">
        <f t="shared" ca="1" si="584"/>
        <v>-</v>
      </c>
      <c r="IH203" s="168" t="str">
        <f t="shared" ca="1" si="584"/>
        <v>-</v>
      </c>
      <c r="II203" s="168" t="str">
        <f t="shared" ca="1" si="584"/>
        <v>-</v>
      </c>
      <c r="IJ203" s="168" t="str">
        <f t="shared" ca="1" si="584"/>
        <v>-</v>
      </c>
      <c r="IK203" s="168" t="str">
        <f t="shared" ca="1" si="584"/>
        <v>-</v>
      </c>
      <c r="IL203" s="168" t="str">
        <f t="shared" ca="1" si="584"/>
        <v>-</v>
      </c>
      <c r="IM203" s="168" t="str">
        <f t="shared" ca="1" si="584"/>
        <v>-</v>
      </c>
      <c r="IN203" s="168" t="str">
        <f t="shared" ca="1" si="584"/>
        <v>-</v>
      </c>
      <c r="IO203" s="168" t="str">
        <f t="shared" ca="1" si="584"/>
        <v>-</v>
      </c>
      <c r="IP203" s="168" t="str">
        <f t="shared" ca="1" si="585"/>
        <v>-</v>
      </c>
      <c r="IQ203" s="168" t="str">
        <f t="shared" ca="1" si="585"/>
        <v>-</v>
      </c>
      <c r="IR203" s="168" t="str">
        <f t="shared" ca="1" si="585"/>
        <v>-</v>
      </c>
      <c r="IS203" s="168" t="str">
        <f t="shared" ca="1" si="585"/>
        <v>-</v>
      </c>
      <c r="IT203" s="168" t="str">
        <f t="shared" ca="1" si="585"/>
        <v>-</v>
      </c>
      <c r="IU203" s="168" t="str">
        <f t="shared" ca="1" si="585"/>
        <v>-</v>
      </c>
      <c r="IV203" s="168" t="str">
        <f t="shared" ca="1" si="585"/>
        <v>-</v>
      </c>
      <c r="IW203" s="168" t="str">
        <f t="shared" ca="1" si="585"/>
        <v>-</v>
      </c>
      <c r="IX203" s="168" t="str">
        <f t="shared" ca="1" si="585"/>
        <v>-</v>
      </c>
      <c r="IY203" s="168" t="str">
        <f t="shared" ca="1" si="585"/>
        <v>-</v>
      </c>
      <c r="IZ203" s="10"/>
      <c r="JA203" s="166">
        <f t="shared" ca="1" si="586"/>
        <v>4.4999999999999998E-2</v>
      </c>
      <c r="JB203" s="166">
        <f t="shared" ca="1" si="587"/>
        <v>4.4999999999999998E-2</v>
      </c>
      <c r="JC203" s="168">
        <f t="shared" ca="1" si="588"/>
        <v>1</v>
      </c>
      <c r="JD203" s="168">
        <f t="shared" ca="1" si="588"/>
        <v>0</v>
      </c>
      <c r="JE203" s="168">
        <f t="shared" ca="1" si="588"/>
        <v>1</v>
      </c>
      <c r="JF203" s="168">
        <f t="shared" ca="1" si="588"/>
        <v>1</v>
      </c>
      <c r="JG203" s="168">
        <f t="shared" ca="1" si="588"/>
        <v>0</v>
      </c>
      <c r="JH203" s="168">
        <f t="shared" ca="1" si="588"/>
        <v>70</v>
      </c>
      <c r="JI203" s="168">
        <f t="shared" ca="1" si="588"/>
        <v>50</v>
      </c>
      <c r="JJ203" s="168">
        <f t="shared" ca="1" si="588"/>
        <v>70</v>
      </c>
      <c r="JK203" s="168">
        <f t="shared" ca="1" si="588"/>
        <v>50</v>
      </c>
      <c r="JL203" s="166">
        <f t="shared" si="589"/>
        <v>0.7</v>
      </c>
      <c r="JM203" s="166">
        <f t="shared" si="590"/>
        <v>0.7</v>
      </c>
      <c r="JN203" s="166">
        <f t="shared" si="591"/>
        <v>0.7</v>
      </c>
      <c r="JO203" s="166">
        <f t="shared" ca="1" si="592"/>
        <v>1</v>
      </c>
      <c r="JP203" s="166">
        <f t="shared" ca="1" si="592"/>
        <v>1</v>
      </c>
      <c r="JQ203" s="168">
        <f t="shared" ca="1" si="588"/>
        <v>1</v>
      </c>
      <c r="JR203" s="10"/>
      <c r="JS203" s="168">
        <f t="shared" ca="1" si="588"/>
        <v>1</v>
      </c>
      <c r="JT203" s="166">
        <f t="shared" ca="1" si="593"/>
        <v>1</v>
      </c>
      <c r="JU203" s="168">
        <f t="shared" ca="1" si="594"/>
        <v>1</v>
      </c>
      <c r="JV203" s="168">
        <f t="shared" ca="1" si="588"/>
        <v>1</v>
      </c>
      <c r="JW203" s="168">
        <f t="shared" ca="1" si="588"/>
        <v>1</v>
      </c>
      <c r="JX203" s="168">
        <f t="shared" ca="1" si="595"/>
        <v>1</v>
      </c>
      <c r="JY203" s="168">
        <f t="shared" ca="1" si="588"/>
        <v>1</v>
      </c>
      <c r="JZ203" s="168">
        <f t="shared" ca="1" si="588"/>
        <v>1</v>
      </c>
      <c r="KA203" s="166">
        <f t="shared" ca="1" si="596"/>
        <v>1</v>
      </c>
      <c r="KB203" s="166">
        <f t="shared" ca="1" si="597"/>
        <v>1</v>
      </c>
      <c r="KC203" s="166">
        <f t="shared" ca="1" si="598"/>
        <v>1</v>
      </c>
      <c r="KD203" s="166">
        <f t="shared" ca="1" si="599"/>
        <v>500000</v>
      </c>
      <c r="KE203" s="166" t="str">
        <f t="shared" ca="1" si="600"/>
        <v>-</v>
      </c>
      <c r="KF203" s="166" t="str">
        <f t="shared" ca="1" si="601"/>
        <v>-</v>
      </c>
      <c r="KG203" s="166" t="b">
        <f t="shared" ca="1" si="602"/>
        <v>0</v>
      </c>
      <c r="KH203" s="168">
        <f t="shared" ca="1" si="588"/>
        <v>0</v>
      </c>
      <c r="KI203" s="27">
        <v>0</v>
      </c>
    </row>
    <row r="204" spans="1:295" s="148" customFormat="1" outlineLevel="1">
      <c r="A204" s="126">
        <f t="shared" si="13"/>
        <v>199</v>
      </c>
      <c r="B204" s="126">
        <f t="shared" si="603"/>
        <v>13</v>
      </c>
      <c r="C204" s="148">
        <f t="shared" si="609"/>
        <v>1002</v>
      </c>
      <c r="D204" s="148" t="s">
        <v>884</v>
      </c>
      <c r="E204" s="148" t="b">
        <f t="shared" si="604"/>
        <v>0</v>
      </c>
      <c r="F204" s="148" t="b">
        <v>0</v>
      </c>
      <c r="G204" s="148" t="b">
        <f t="shared" si="605"/>
        <v>0</v>
      </c>
      <c r="H204" s="144">
        <f t="shared" ca="1" si="608"/>
        <v>3</v>
      </c>
      <c r="I204" s="32">
        <v>1</v>
      </c>
      <c r="J204" s="32">
        <v>4</v>
      </c>
      <c r="K204" s="144">
        <f t="shared" ca="1" si="608"/>
        <v>1</v>
      </c>
      <c r="L204" s="144">
        <f t="shared" ca="1" si="608"/>
        <v>1</v>
      </c>
      <c r="M204" s="144">
        <f t="shared" ca="1" si="608"/>
        <v>2</v>
      </c>
      <c r="N204" s="144">
        <f t="shared" ca="1" si="608"/>
        <v>1</v>
      </c>
      <c r="O204" s="144">
        <f t="shared" ca="1" si="608"/>
        <v>1</v>
      </c>
      <c r="P204" s="144">
        <f t="shared" ca="1" si="608"/>
        <v>1</v>
      </c>
      <c r="Q204" s="144">
        <f t="shared" ca="1" si="608"/>
        <v>1</v>
      </c>
      <c r="R204" s="144">
        <f t="shared" ca="1" si="608"/>
        <v>2</v>
      </c>
      <c r="S204" s="144">
        <f t="shared" ca="1" si="608"/>
        <v>1</v>
      </c>
      <c r="T204" s="144">
        <f t="shared" ca="1" si="608"/>
        <v>1</v>
      </c>
      <c r="U204" s="144">
        <f t="shared" ca="1" si="608"/>
        <v>1</v>
      </c>
      <c r="V204" s="32">
        <v>1</v>
      </c>
      <c r="W204" s="32">
        <v>1</v>
      </c>
      <c r="X204" s="32">
        <v>1</v>
      </c>
      <c r="Y204" s="144">
        <f t="shared" ca="1" si="607"/>
        <v>1</v>
      </c>
      <c r="AA204" s="162" t="str" cm="1">
        <f t="array" aca="1" ref="AA204" ca="1">TEXT(LEFT(OFFSET(AA204,-1,0),5)+1,"00000")&amp;MID(OFFSET(AA204,-1,0),6,FIND(" ",OFFSET(AA204,-1,0),7)-5)
&amp;INDEX(DataMaster!$B$10:$B$12,$I204)         &amp;IF($J204=1,""," Risk"&amp;INDEX(i.risk_aversion,$J204,1))    &amp;IF($K204=1,""," REV"&amp; INDEX(DataMaster!$B$54:$B$58,$K204))              &amp; IF($L204=1,""," Minroe"&amp;INDEX(minroe,$L204))              &amp;  IF($M204=1,""," Overdraw"&amp;INDEX(overdraw,$M204))
&amp; IF($N204=1,""," Mach"&amp;INDEX(i.mach_option,$N204))
&amp; IF($O204=1,""," Interest"&amp;INDEX(i.interest_rate,$O204))            &amp; IF($P204=1,""," Opp cost"&amp;INDEX(i.opp_cost_capital,$P204))           &amp; IF($Q204=1,""," Casual_ub"&amp;INDEX(i.casual_ub,$Q204))           &amp; IF($R204=1,""," Cropgraze"&amp;INDEX(i.cropgraze_inc,$R204))
&amp; IF($S204=1,""," Yield"&amp;INDEX(i.all_rot_yield,$S204))          &amp; IF($T204=1,""," Pasture"&amp;INDEX(i.pasture_prod,$T204))          &amp; IF($U204=1,""," Scan"&amp;INDEX(i.scan,$U204))
&amp; IF($JL204=1,""," WP"&amp;TEXT($JL204*100,"000p"))                &amp; IF($JM204=1,""," MP"&amp;TEXT($JM204*100,"000p"))                      &amp; IF($JN204=1,""," GP"&amp;TEXT($JN204*100,"000p"))          &amp; IF($JO204=1,""," Can"&amp;TEXT($JO204*100,"000p"))
&amp; " (F"&amp;3+IFERROR(1*$CH204,0)+IFERROR(1*$CI204,0)&amp;3-IFERROR(1*NOT($CK204),0)&amp;"N"&amp;$CP204&amp;$CQ204&amp;")"</f>
        <v>00006 Price SE RiskCRRA-low Overdraw500000 CropgrazeFALSE (F33N11)</v>
      </c>
      <c r="AB204" s="10" t="str">
        <f ca="1">IF(COUNTIF(AA$5:AA204,AA204)=1,"-","Dup")</f>
        <v>-</v>
      </c>
      <c r="AC204" s="10"/>
      <c r="AD204" s="168" t="str">
        <f t="shared" ca="1" si="566"/>
        <v>-</v>
      </c>
      <c r="AE204" s="168" t="str">
        <f t="shared" ca="1" si="566"/>
        <v>-</v>
      </c>
      <c r="AF204" s="168" t="str">
        <f t="shared" ca="1" si="566"/>
        <v>-</v>
      </c>
      <c r="AG204" s="168" t="str">
        <f t="shared" ca="1" si="566"/>
        <v>-</v>
      </c>
      <c r="AH204" s="168" t="str">
        <f t="shared" ca="1" si="566"/>
        <v>-</v>
      </c>
      <c r="AI204" s="168" t="b">
        <f t="shared" ca="1" si="566"/>
        <v>1</v>
      </c>
      <c r="AJ204" s="10"/>
      <c r="AK204" s="166" t="b">
        <f t="shared" si="567"/>
        <v>1</v>
      </c>
      <c r="AL204" s="166" t="str">
        <f t="shared" si="567"/>
        <v>-</v>
      </c>
      <c r="AM204" s="166" t="str">
        <f t="shared" si="567"/>
        <v>-</v>
      </c>
      <c r="AN204" s="166" t="str">
        <f t="shared" si="567"/>
        <v>-</v>
      </c>
      <c r="AO204" s="166" t="b">
        <f t="shared" si="567"/>
        <v>0</v>
      </c>
      <c r="AP204" s="166" t="b">
        <f t="shared" si="567"/>
        <v>0</v>
      </c>
      <c r="AQ204" s="166">
        <f t="shared" ca="1" si="568"/>
        <v>0</v>
      </c>
      <c r="AR204" s="166" t="b">
        <f t="shared" si="569"/>
        <v>1</v>
      </c>
      <c r="AS204" s="166" t="b">
        <f t="shared" si="569"/>
        <v>1</v>
      </c>
      <c r="AT204" s="166">
        <f t="shared" si="569"/>
        <v>2</v>
      </c>
      <c r="AU204" s="166" t="str">
        <f t="shared" si="569"/>
        <v>-</v>
      </c>
      <c r="AV204" s="166">
        <f t="shared" si="569"/>
        <v>0.3</v>
      </c>
      <c r="AW204" s="10"/>
      <c r="AX204" s="166" t="b">
        <f t="shared" si="570"/>
        <v>1</v>
      </c>
      <c r="AY204" s="168" t="b">
        <f t="shared" ca="1" si="571"/>
        <v>1</v>
      </c>
      <c r="AZ204" s="168" t="b">
        <f t="shared" ca="1" si="571"/>
        <v>1</v>
      </c>
      <c r="BA204" s="167">
        <f t="shared" ca="1" si="572"/>
        <v>3110</v>
      </c>
      <c r="BB204" s="168" t="str">
        <f t="shared" ca="1" si="611"/>
        <v>-</v>
      </c>
      <c r="BC204" s="168" t="str">
        <f t="shared" ca="1" si="611"/>
        <v>-</v>
      </c>
      <c r="BD204" s="168" t="str">
        <f t="shared" ca="1" si="611"/>
        <v>-</v>
      </c>
      <c r="BE204" s="168" t="str">
        <f t="shared" ca="1" si="611"/>
        <v>-</v>
      </c>
      <c r="BF204" s="168" t="str">
        <f t="shared" ca="1" si="611"/>
        <v>-</v>
      </c>
      <c r="BG204" s="168">
        <f t="shared" ca="1" si="611"/>
        <v>1</v>
      </c>
      <c r="BH204" s="168">
        <f t="shared" ca="1" si="611"/>
        <v>1</v>
      </c>
      <c r="BI204" s="168" t="str">
        <f t="shared" ca="1" si="611"/>
        <v>-</v>
      </c>
      <c r="BJ204" s="168" t="str">
        <f t="shared" ca="1" si="611"/>
        <v>-</v>
      </c>
      <c r="BK204" s="10"/>
      <c r="BL204" s="168" t="str">
        <f t="shared" ca="1" si="611"/>
        <v>-</v>
      </c>
      <c r="BM204" s="168" t="str">
        <f t="shared" ca="1" si="611"/>
        <v>-</v>
      </c>
      <c r="BN204" s="168" t="str">
        <f t="shared" ca="1" si="611"/>
        <v>-</v>
      </c>
      <c r="BO204" s="168" t="str">
        <f t="shared" ca="1" si="611"/>
        <v>-</v>
      </c>
      <c r="BP204" s="168" t="str">
        <f t="shared" ca="1" si="611"/>
        <v>-</v>
      </c>
      <c r="BQ204" s="168" t="str">
        <f t="shared" ca="1" si="611"/>
        <v>-</v>
      </c>
      <c r="BR204" s="168" t="str">
        <f t="shared" ca="1" si="611"/>
        <v>-</v>
      </c>
      <c r="BS204" s="168" t="str">
        <f t="shared" ca="1" si="611"/>
        <v>-</v>
      </c>
      <c r="BT204" s="168" t="str">
        <f t="shared" ca="1" si="611"/>
        <v>-</v>
      </c>
      <c r="BU204" s="168" t="str">
        <f t="shared" ca="1" si="611"/>
        <v>-</v>
      </c>
      <c r="BV204" s="168" t="str">
        <f t="shared" ca="1" si="611"/>
        <v>-</v>
      </c>
      <c r="BW204" s="166" t="str" cm="1">
        <f t="array" aca="1" ref="BW204" ca="1">INDEX(i.rev,$K204,BW$15)</f>
        <v>-</v>
      </c>
      <c r="BX204" s="166" t="str" cm="1">
        <f t="array" aca="1" ref="BX204" ca="1">INDEX(i.rev,$K204,BX$15)</f>
        <v>-</v>
      </c>
      <c r="BY204" s="166" t="str" cm="1">
        <f t="array" aca="1" ref="BY204" ca="1">INDEX(i.rev,$K204,BY$15)</f>
        <v>-</v>
      </c>
      <c r="BZ204" s="166" t="str" cm="1">
        <f t="array" aca="1" ref="BZ204" ca="1">INDEX(i.rev,$K204,BZ$15)</f>
        <v>-</v>
      </c>
      <c r="CA204" s="166" t="str" cm="1">
        <f t="array" aca="1" ref="CA204" ca="1">INDEX(i.rev,$K204,CA$15)</f>
        <v>-</v>
      </c>
      <c r="CB204" s="166" t="str" cm="1">
        <f t="array" aca="1" ref="CB204" ca="1">INDEX(i.rev,$K204,CB$15)</f>
        <v>-</v>
      </c>
      <c r="CC204" s="166" t="str" cm="1">
        <f t="array" aca="1" ref="CC204" ca="1">INDEX(i.rev,$K204,CC$15)</f>
        <v>-</v>
      </c>
      <c r="CD204" s="166" t="str" cm="1">
        <f t="array" aca="1" ref="CD204" ca="1">INDEX(i.rev,$K204,CD$15)</f>
        <v>-</v>
      </c>
      <c r="CE204" s="166" t="str" cm="1">
        <f t="array" aca="1" ref="CE204" ca="1">INDEX(i.rev,$K204,CE$15)</f>
        <v>-</v>
      </c>
      <c r="CF204" s="166" t="str" cm="1">
        <f t="array" aca="1" ref="CF204" ca="1">INDEX(i.rev,$K204,CF$15)</f>
        <v>-</v>
      </c>
      <c r="CG204" s="10"/>
      <c r="CH204" s="168" t="str">
        <f t="shared" ca="1" si="612"/>
        <v>-</v>
      </c>
      <c r="CI204" s="168" t="str">
        <f t="shared" ca="1" si="612"/>
        <v>-</v>
      </c>
      <c r="CJ204" s="168" t="str">
        <f t="shared" ca="1" si="612"/>
        <v>-</v>
      </c>
      <c r="CK204" s="168" t="str">
        <f t="shared" ca="1" si="612"/>
        <v>-</v>
      </c>
      <c r="CL204" s="168" t="str">
        <f t="shared" ca="1" si="612"/>
        <v>-</v>
      </c>
      <c r="CM204" s="168" t="str">
        <f t="shared" ca="1" si="612"/>
        <v>-</v>
      </c>
      <c r="CN204" s="168" t="str">
        <f t="shared" ca="1" si="612"/>
        <v>-</v>
      </c>
      <c r="CO204" s="168" t="str">
        <f t="shared" ca="1" si="612"/>
        <v>-</v>
      </c>
      <c r="CP204" s="168">
        <f t="shared" ca="1" si="612"/>
        <v>1</v>
      </c>
      <c r="CQ204" s="168">
        <f t="shared" ca="1" si="612"/>
        <v>1</v>
      </c>
      <c r="CR204" s="168">
        <f t="shared" ca="1" si="612"/>
        <v>0</v>
      </c>
      <c r="CS204" s="168" t="str">
        <f t="shared" ca="1" si="612"/>
        <v>-</v>
      </c>
      <c r="CT204" s="168" t="str">
        <f t="shared" ca="1" si="612"/>
        <v>-</v>
      </c>
      <c r="CU204" s="168" t="str">
        <f t="shared" ca="1" si="612"/>
        <v>-</v>
      </c>
      <c r="CV204" s="168" t="str">
        <f t="shared" ca="1" si="612"/>
        <v>-</v>
      </c>
      <c r="CW204" s="168" t="str">
        <f t="shared" ca="1" si="612"/>
        <v>-</v>
      </c>
      <c r="CX204" s="168" t="str">
        <f t="shared" ca="1" si="612"/>
        <v>-</v>
      </c>
      <c r="CY204" s="168" t="str">
        <f t="shared" ca="1" si="612"/>
        <v>-</v>
      </c>
      <c r="CZ204" s="168">
        <f t="shared" ca="1" si="612"/>
        <v>0</v>
      </c>
      <c r="DA204" s="168" t="str">
        <f t="shared" ca="1" si="612"/>
        <v>-</v>
      </c>
      <c r="DB204" s="168" t="str">
        <f t="shared" ca="1" si="612"/>
        <v>-</v>
      </c>
      <c r="DC204" s="168" t="str">
        <f t="shared" ca="1" si="612"/>
        <v>-</v>
      </c>
      <c r="DD204" s="168" t="str">
        <f t="shared" ca="1" si="612"/>
        <v>-</v>
      </c>
      <c r="DE204" s="168" t="str">
        <f t="shared" ca="1" si="612"/>
        <v>-</v>
      </c>
      <c r="DF204" s="168">
        <f t="shared" ca="1" si="612"/>
        <v>0</v>
      </c>
      <c r="DG204" s="168">
        <f t="shared" ca="1" si="612"/>
        <v>0</v>
      </c>
      <c r="DH204" s="168">
        <f t="shared" ca="1" si="612"/>
        <v>0</v>
      </c>
      <c r="DI204" s="168">
        <f t="shared" ca="1" si="612"/>
        <v>0</v>
      </c>
      <c r="DJ204" s="168">
        <f t="shared" ca="1" si="612"/>
        <v>0</v>
      </c>
      <c r="DK204" s="168">
        <f t="shared" ca="1" si="612"/>
        <v>0</v>
      </c>
      <c r="DL204" s="168">
        <f t="shared" ca="1" si="612"/>
        <v>0</v>
      </c>
      <c r="DM204" s="168" t="str">
        <f t="shared" ca="1" si="612"/>
        <v>-</v>
      </c>
      <c r="DN204" s="168" t="str">
        <f t="shared" ca="1" si="612"/>
        <v>-</v>
      </c>
      <c r="DO204" s="168" t="str">
        <f t="shared" ca="1" si="612"/>
        <v>-</v>
      </c>
      <c r="DP204" s="168" t="str">
        <f t="shared" ca="1" si="612"/>
        <v>-</v>
      </c>
      <c r="DQ204" s="168" t="str">
        <f t="shared" ca="1" si="612"/>
        <v>-</v>
      </c>
      <c r="DR204" s="168" t="str">
        <f t="shared" ca="1" si="612"/>
        <v>-</v>
      </c>
      <c r="DS204" s="168" t="str">
        <f t="shared" ca="1" si="612"/>
        <v>-</v>
      </c>
      <c r="DT204" s="168" t="str">
        <f t="shared" ca="1" si="612"/>
        <v>-</v>
      </c>
      <c r="DU204" s="168" t="str">
        <f t="shared" ca="1" si="612"/>
        <v>-</v>
      </c>
      <c r="DV204" s="168" t="str">
        <f t="shared" ca="1" si="612"/>
        <v>-</v>
      </c>
      <c r="DW204" s="168" t="str">
        <f t="shared" ca="1" si="612"/>
        <v>-</v>
      </c>
      <c r="DX204" s="10"/>
      <c r="DY204" s="168">
        <f t="shared" ca="1" si="612"/>
        <v>1</v>
      </c>
      <c r="DZ204" s="168" t="str">
        <f t="shared" ca="1" si="612"/>
        <v>-</v>
      </c>
      <c r="EA204" s="168" t="str">
        <f t="shared" ca="1" si="612"/>
        <v>-</v>
      </c>
      <c r="EB204" s="168" t="str">
        <f t="shared" ca="1" si="612"/>
        <v>-</v>
      </c>
      <c r="EC204" s="168" t="str">
        <f t="shared" ca="1" si="575"/>
        <v>-</v>
      </c>
      <c r="ED204" s="168" t="b">
        <f t="shared" ca="1" si="575"/>
        <v>0</v>
      </c>
      <c r="EE204" s="168" t="str">
        <f t="shared" ca="1" si="575"/>
        <v>-</v>
      </c>
      <c r="EF204" s="168">
        <f t="shared" ca="1" si="575"/>
        <v>0</v>
      </c>
      <c r="EG204" s="168" t="str">
        <f t="shared" ca="1" si="575"/>
        <v>-</v>
      </c>
      <c r="EH204" s="166" cm="1">
        <f t="array" aca="1" ref="EH204" ca="1">INDEX(i.rev,$K204,EH$15)</f>
        <v>1</v>
      </c>
      <c r="EI204" s="168">
        <f t="shared" ca="1" si="576"/>
        <v>0</v>
      </c>
      <c r="EJ204" s="168">
        <f t="shared" ca="1" si="576"/>
        <v>1</v>
      </c>
      <c r="EK204" s="168">
        <f t="shared" ca="1" si="576"/>
        <v>0</v>
      </c>
      <c r="EL204" s="168">
        <f t="shared" ca="1" si="576"/>
        <v>1</v>
      </c>
      <c r="EM204" s="168">
        <f t="shared" ca="1" si="576"/>
        <v>1</v>
      </c>
      <c r="EN204" s="168">
        <f t="shared" ca="1" si="576"/>
        <v>1</v>
      </c>
      <c r="EO204" s="168">
        <f t="shared" ca="1" si="576"/>
        <v>0</v>
      </c>
      <c r="EP204" s="168">
        <f t="shared" ca="1" si="576"/>
        <v>0</v>
      </c>
      <c r="EQ204" s="168">
        <f t="shared" ca="1" si="576"/>
        <v>0</v>
      </c>
      <c r="ER204" s="168">
        <f t="shared" ca="1" si="576"/>
        <v>0</v>
      </c>
      <c r="ES204" s="168">
        <f t="shared" ca="1" si="576"/>
        <v>0</v>
      </c>
      <c r="ET204" s="168">
        <f t="shared" ca="1" si="576"/>
        <v>0</v>
      </c>
      <c r="EU204" s="168">
        <f t="shared" ca="1" si="576"/>
        <v>0</v>
      </c>
      <c r="EV204" s="168">
        <f t="shared" ca="1" si="576"/>
        <v>0</v>
      </c>
      <c r="EW204" s="168">
        <f t="shared" ca="1" si="576"/>
        <v>0</v>
      </c>
      <c r="EX204" s="168">
        <f t="shared" ca="1" si="576"/>
        <v>0</v>
      </c>
      <c r="EY204" s="166" cm="1">
        <f t="array" aca="1" ref="EY204" ca="1">INDEX(i.rev,$K204,EY$15)</f>
        <v>0</v>
      </c>
      <c r="EZ204" s="168">
        <f t="shared" ca="1" si="577"/>
        <v>0</v>
      </c>
      <c r="FA204" s="166" cm="1">
        <f t="array" aca="1" ref="FA204" ca="1">INDEX(i.rev,$K204,FA$15)</f>
        <v>1</v>
      </c>
      <c r="FB204" s="168">
        <f t="shared" ca="1" si="613"/>
        <v>0</v>
      </c>
      <c r="FC204" s="168">
        <f t="shared" ca="1" si="613"/>
        <v>0</v>
      </c>
      <c r="FD204" s="168">
        <f t="shared" ca="1" si="613"/>
        <v>0</v>
      </c>
      <c r="FE204" s="168">
        <f t="shared" ca="1" si="613"/>
        <v>0</v>
      </c>
      <c r="FF204" s="168">
        <f t="shared" ca="1" si="613"/>
        <v>0</v>
      </c>
      <c r="FG204" s="168">
        <f t="shared" ca="1" si="613"/>
        <v>0</v>
      </c>
      <c r="FH204" s="168">
        <f t="shared" ca="1" si="613"/>
        <v>0</v>
      </c>
      <c r="FI204" s="10"/>
      <c r="FJ204" s="168" t="str">
        <f t="shared" ca="1" si="613"/>
        <v>-</v>
      </c>
      <c r="FK204" s="168" t="str">
        <f t="shared" ca="1" si="613"/>
        <v>-</v>
      </c>
      <c r="FL204" s="168" t="str">
        <f t="shared" ca="1" si="613"/>
        <v>-</v>
      </c>
      <c r="FM204" s="168" t="str">
        <f t="shared" ca="1" si="613"/>
        <v>-</v>
      </c>
      <c r="FN204" s="168" t="str">
        <f t="shared" ca="1" si="613"/>
        <v>-</v>
      </c>
      <c r="FO204" s="166" t="b">
        <f t="shared" ca="1" si="580"/>
        <v>0</v>
      </c>
      <c r="FP204" s="166" t="b">
        <f t="shared" ca="1" si="580"/>
        <v>0</v>
      </c>
      <c r="FQ204" s="166" t="b">
        <f t="shared" ca="1" si="580"/>
        <v>1</v>
      </c>
      <c r="FR204" s="168">
        <f t="shared" ca="1" si="613"/>
        <v>0</v>
      </c>
      <c r="FS204" s="166">
        <f t="shared" ca="1" si="581"/>
        <v>1</v>
      </c>
      <c r="FT204" s="166">
        <f t="shared" ca="1" si="581"/>
        <v>1</v>
      </c>
      <c r="FU204" s="168" t="str">
        <f t="shared" ca="1" si="613"/>
        <v>-</v>
      </c>
      <c r="FV204" s="168" t="str">
        <f t="shared" ca="1" si="613"/>
        <v>-</v>
      </c>
      <c r="FW204" s="168" t="str">
        <f t="shared" ca="1" si="613"/>
        <v>-</v>
      </c>
      <c r="FX204" s="168" t="str">
        <f t="shared" ca="1" si="613"/>
        <v>-</v>
      </c>
      <c r="FY204" s="168" t="str">
        <f t="shared" ca="1" si="613"/>
        <v>-</v>
      </c>
      <c r="FZ204" s="168" t="str">
        <f t="shared" ca="1" si="613"/>
        <v>-</v>
      </c>
      <c r="GA204" s="168" t="str">
        <f t="shared" ca="1" si="613"/>
        <v>-</v>
      </c>
      <c r="GB204" s="168" t="str">
        <f t="shared" ca="1" si="613"/>
        <v>-</v>
      </c>
      <c r="GC204" s="168" t="str">
        <f t="shared" ca="1" si="613"/>
        <v>-</v>
      </c>
      <c r="GD204" s="168" t="b">
        <f t="shared" ca="1" si="613"/>
        <v>1</v>
      </c>
      <c r="GE204" s="168" t="str">
        <f t="shared" ca="1" si="613"/>
        <v>-</v>
      </c>
      <c r="GF204" s="168" t="str">
        <f t="shared" ca="1" si="613"/>
        <v>-</v>
      </c>
      <c r="GG204" s="168" t="str">
        <f t="shared" ca="1" si="613"/>
        <v>-</v>
      </c>
      <c r="GH204" s="168" t="str">
        <f t="shared" ca="1" si="582"/>
        <v>-</v>
      </c>
      <c r="GI204" s="168" t="str">
        <f t="shared" ca="1" si="582"/>
        <v>-</v>
      </c>
      <c r="GJ204" s="168" t="str">
        <f t="shared" ca="1" si="583"/>
        <v>-</v>
      </c>
      <c r="GK204" s="168" t="str">
        <f t="shared" ca="1" si="583"/>
        <v>-</v>
      </c>
      <c r="GL204" s="168" t="str">
        <f t="shared" ca="1" si="583"/>
        <v>-</v>
      </c>
      <c r="GM204" s="168" t="str">
        <f t="shared" ca="1" si="583"/>
        <v>-</v>
      </c>
      <c r="GN204" s="168" t="str">
        <f t="shared" ca="1" si="583"/>
        <v>-</v>
      </c>
      <c r="GO204" s="168" t="str">
        <f t="shared" ca="1" si="583"/>
        <v>-</v>
      </c>
      <c r="GP204" s="168" t="str">
        <f t="shared" ca="1" si="583"/>
        <v>-</v>
      </c>
      <c r="GQ204" s="168" t="str">
        <f t="shared" ca="1" si="583"/>
        <v>-</v>
      </c>
      <c r="GR204" s="168" t="str">
        <f t="shared" ca="1" si="583"/>
        <v>-</v>
      </c>
      <c r="GS204" s="168">
        <f t="shared" ca="1" si="583"/>
        <v>500</v>
      </c>
      <c r="GT204" s="168">
        <f t="shared" ca="1" si="583"/>
        <v>500</v>
      </c>
      <c r="GU204" s="168" t="str">
        <f t="shared" ca="1" si="583"/>
        <v>-</v>
      </c>
      <c r="GV204" s="168" t="str">
        <f t="shared" ca="1" si="583"/>
        <v>-</v>
      </c>
      <c r="GW204" s="168" t="str">
        <f t="shared" ca="1" si="583"/>
        <v>-</v>
      </c>
      <c r="GX204" s="168" t="str">
        <f t="shared" ca="1" si="583"/>
        <v>-</v>
      </c>
      <c r="GY204" s="168" t="str">
        <f t="shared" ca="1" si="583"/>
        <v>-</v>
      </c>
      <c r="GZ204" s="168" t="str">
        <f t="shared" ca="1" si="584"/>
        <v>-</v>
      </c>
      <c r="HA204" s="168" t="str">
        <f t="shared" ca="1" si="584"/>
        <v>-</v>
      </c>
      <c r="HB204" s="168" t="str">
        <f t="shared" ca="1" si="584"/>
        <v>-</v>
      </c>
      <c r="HC204" s="168" t="str">
        <f t="shared" ref="GZ204:IO213" ca="1" si="614">OFFSET(HC$5,$B204,0)</f>
        <v>-</v>
      </c>
      <c r="HD204" s="168" t="str">
        <f t="shared" ca="1" si="614"/>
        <v>-</v>
      </c>
      <c r="HE204" s="168" t="str">
        <f t="shared" ca="1" si="614"/>
        <v>-</v>
      </c>
      <c r="HF204" s="168" t="str">
        <f t="shared" ca="1" si="614"/>
        <v>-</v>
      </c>
      <c r="HG204" s="168" t="str">
        <f t="shared" ca="1" si="614"/>
        <v>-</v>
      </c>
      <c r="HH204" s="168" t="str">
        <f t="shared" ca="1" si="614"/>
        <v>-</v>
      </c>
      <c r="HI204" s="168" t="str">
        <f t="shared" ca="1" si="614"/>
        <v>-</v>
      </c>
      <c r="HJ204" s="168" t="str">
        <f t="shared" ca="1" si="614"/>
        <v>-</v>
      </c>
      <c r="HK204" s="168" t="str">
        <f t="shared" ca="1" si="614"/>
        <v>-</v>
      </c>
      <c r="HL204" s="168" t="str">
        <f t="shared" ca="1" si="614"/>
        <v>-</v>
      </c>
      <c r="HM204" s="168" t="str">
        <f t="shared" ca="1" si="614"/>
        <v>-</v>
      </c>
      <c r="HN204" s="168" t="str">
        <f t="shared" ca="1" si="614"/>
        <v>-</v>
      </c>
      <c r="HO204" s="168" t="str">
        <f t="shared" ca="1" si="614"/>
        <v>-</v>
      </c>
      <c r="HP204" s="168" t="str">
        <f t="shared" ca="1" si="614"/>
        <v>-</v>
      </c>
      <c r="HQ204" s="168" t="str">
        <f t="shared" ca="1" si="614"/>
        <v>-</v>
      </c>
      <c r="HR204" s="168" t="str">
        <f t="shared" ca="1" si="614"/>
        <v>-</v>
      </c>
      <c r="HS204" s="168" t="str">
        <f t="shared" ca="1" si="614"/>
        <v>-</v>
      </c>
      <c r="HT204" s="168" t="str">
        <f t="shared" ca="1" si="614"/>
        <v>-</v>
      </c>
      <c r="HU204" s="168" t="str">
        <f t="shared" ca="1" si="614"/>
        <v>-</v>
      </c>
      <c r="HV204" s="168" t="str">
        <f t="shared" ca="1" si="614"/>
        <v>-</v>
      </c>
      <c r="HW204" s="168" t="str">
        <f t="shared" ca="1" si="614"/>
        <v>-</v>
      </c>
      <c r="HX204" s="168" t="str">
        <f t="shared" ca="1" si="614"/>
        <v>-</v>
      </c>
      <c r="HY204" s="168" t="str">
        <f t="shared" ca="1" si="614"/>
        <v>-</v>
      </c>
      <c r="HZ204" s="168" t="str">
        <f t="shared" ca="1" si="614"/>
        <v>-</v>
      </c>
      <c r="IA204" s="168" t="str">
        <f t="shared" ca="1" si="614"/>
        <v>-</v>
      </c>
      <c r="IB204" s="168" t="str">
        <f t="shared" ca="1" si="614"/>
        <v>-</v>
      </c>
      <c r="IC204" s="168" t="str">
        <f t="shared" ca="1" si="614"/>
        <v>-</v>
      </c>
      <c r="ID204" s="168" t="str">
        <f t="shared" ca="1" si="614"/>
        <v>-</v>
      </c>
      <c r="IE204" s="168" t="str">
        <f t="shared" ca="1" si="614"/>
        <v>-</v>
      </c>
      <c r="IF204" s="168" t="str">
        <f t="shared" ca="1" si="614"/>
        <v>-</v>
      </c>
      <c r="IG204" s="168" t="str">
        <f t="shared" ca="1" si="614"/>
        <v>-</v>
      </c>
      <c r="IH204" s="168" t="str">
        <f t="shared" ca="1" si="614"/>
        <v>-</v>
      </c>
      <c r="II204" s="168" t="str">
        <f t="shared" ca="1" si="614"/>
        <v>-</v>
      </c>
      <c r="IJ204" s="168" t="str">
        <f t="shared" ca="1" si="614"/>
        <v>-</v>
      </c>
      <c r="IK204" s="168" t="str">
        <f t="shared" ca="1" si="614"/>
        <v>-</v>
      </c>
      <c r="IL204" s="168" t="str">
        <f t="shared" ca="1" si="614"/>
        <v>-</v>
      </c>
      <c r="IM204" s="168" t="str">
        <f t="shared" ca="1" si="614"/>
        <v>-</v>
      </c>
      <c r="IN204" s="168" t="str">
        <f t="shared" ca="1" si="614"/>
        <v>-</v>
      </c>
      <c r="IO204" s="168" t="str">
        <f t="shared" ca="1" si="614"/>
        <v>-</v>
      </c>
      <c r="IP204" s="168" t="str">
        <f t="shared" ca="1" si="585"/>
        <v>-</v>
      </c>
      <c r="IQ204" s="168" t="str">
        <f t="shared" ca="1" si="585"/>
        <v>-</v>
      </c>
      <c r="IR204" s="168" t="str">
        <f t="shared" ca="1" si="585"/>
        <v>-</v>
      </c>
      <c r="IS204" s="168" t="str">
        <f t="shared" ca="1" si="585"/>
        <v>-</v>
      </c>
      <c r="IT204" s="168" t="str">
        <f t="shared" ca="1" si="585"/>
        <v>-</v>
      </c>
      <c r="IU204" s="168" t="str">
        <f t="shared" ca="1" si="585"/>
        <v>-</v>
      </c>
      <c r="IV204" s="168" t="str">
        <f t="shared" ca="1" si="585"/>
        <v>-</v>
      </c>
      <c r="IW204" s="168" t="str">
        <f t="shared" ca="1" si="585"/>
        <v>-</v>
      </c>
      <c r="IX204" s="168" t="str">
        <f t="shared" ca="1" si="585"/>
        <v>-</v>
      </c>
      <c r="IY204" s="168" t="str">
        <f t="shared" ca="1" si="585"/>
        <v>-</v>
      </c>
      <c r="IZ204" s="10"/>
      <c r="JA204" s="166">
        <f t="shared" ca="1" si="586"/>
        <v>4.4999999999999998E-2</v>
      </c>
      <c r="JB204" s="166">
        <f t="shared" ca="1" si="587"/>
        <v>4.4999999999999998E-2</v>
      </c>
      <c r="JC204" s="168">
        <f t="shared" ca="1" si="588"/>
        <v>1</v>
      </c>
      <c r="JD204" s="168">
        <f t="shared" ca="1" si="588"/>
        <v>0</v>
      </c>
      <c r="JE204" s="168">
        <f t="shared" ca="1" si="588"/>
        <v>1</v>
      </c>
      <c r="JF204" s="168">
        <f t="shared" ca="1" si="588"/>
        <v>1</v>
      </c>
      <c r="JG204" s="168">
        <f t="shared" ca="1" si="588"/>
        <v>0</v>
      </c>
      <c r="JH204" s="168">
        <f t="shared" ca="1" si="588"/>
        <v>70</v>
      </c>
      <c r="JI204" s="168">
        <f t="shared" ca="1" si="588"/>
        <v>50</v>
      </c>
      <c r="JJ204" s="168">
        <f t="shared" ca="1" si="588"/>
        <v>70</v>
      </c>
      <c r="JK204" s="168">
        <f t="shared" ca="1" si="588"/>
        <v>50</v>
      </c>
      <c r="JL204" s="166">
        <f t="shared" si="589"/>
        <v>1</v>
      </c>
      <c r="JM204" s="166">
        <f t="shared" si="590"/>
        <v>1</v>
      </c>
      <c r="JN204" s="166">
        <f t="shared" si="591"/>
        <v>1</v>
      </c>
      <c r="JO204" s="166">
        <f t="shared" ca="1" si="592"/>
        <v>1</v>
      </c>
      <c r="JP204" s="166">
        <f t="shared" ca="1" si="592"/>
        <v>1</v>
      </c>
      <c r="JQ204" s="168">
        <f t="shared" ca="1" si="588"/>
        <v>1</v>
      </c>
      <c r="JR204" s="10"/>
      <c r="JS204" s="168">
        <f t="shared" ca="1" si="588"/>
        <v>1</v>
      </c>
      <c r="JT204" s="166">
        <f t="shared" ca="1" si="593"/>
        <v>1</v>
      </c>
      <c r="JU204" s="168">
        <f t="shared" ca="1" si="594"/>
        <v>1</v>
      </c>
      <c r="JV204" s="168">
        <f t="shared" ca="1" si="588"/>
        <v>1</v>
      </c>
      <c r="JW204" s="168">
        <f t="shared" ca="1" si="588"/>
        <v>1</v>
      </c>
      <c r="JX204" s="168">
        <f t="shared" ca="1" si="595"/>
        <v>1</v>
      </c>
      <c r="JY204" s="168">
        <f t="shared" ca="1" si="588"/>
        <v>1</v>
      </c>
      <c r="JZ204" s="168">
        <f t="shared" ca="1" si="588"/>
        <v>1</v>
      </c>
      <c r="KA204" s="166">
        <f t="shared" ca="1" si="596"/>
        <v>1</v>
      </c>
      <c r="KB204" s="166">
        <f t="shared" ca="1" si="597"/>
        <v>1</v>
      </c>
      <c r="KC204" s="166">
        <f t="shared" ca="1" si="598"/>
        <v>1</v>
      </c>
      <c r="KD204" s="166">
        <f t="shared" ca="1" si="599"/>
        <v>500000</v>
      </c>
      <c r="KE204" s="166" t="str">
        <f t="shared" ca="1" si="600"/>
        <v>-</v>
      </c>
      <c r="KF204" s="166" t="str">
        <f t="shared" ca="1" si="601"/>
        <v>-</v>
      </c>
      <c r="KG204" s="166" t="b">
        <f t="shared" ca="1" si="602"/>
        <v>0</v>
      </c>
      <c r="KH204" s="168">
        <f t="shared" ca="1" si="588"/>
        <v>0</v>
      </c>
      <c r="KI204" s="27">
        <v>0</v>
      </c>
    </row>
    <row r="205" spans="1:295" s="148" customFormat="1" outlineLevel="1">
      <c r="A205" s="126">
        <f t="shared" si="13"/>
        <v>200</v>
      </c>
      <c r="B205" s="126">
        <f t="shared" si="603"/>
        <v>13</v>
      </c>
      <c r="C205" s="148">
        <f t="shared" si="609"/>
        <v>1002</v>
      </c>
      <c r="D205" s="148" t="s">
        <v>884</v>
      </c>
      <c r="E205" s="148" t="b">
        <f t="shared" si="604"/>
        <v>0</v>
      </c>
      <c r="F205" s="148" t="b">
        <v>0</v>
      </c>
      <c r="G205" s="148" t="b">
        <f t="shared" si="605"/>
        <v>0</v>
      </c>
      <c r="H205" s="144">
        <f t="shared" ca="1" si="608"/>
        <v>3</v>
      </c>
      <c r="I205" s="32">
        <v>1</v>
      </c>
      <c r="J205" s="32">
        <v>4</v>
      </c>
      <c r="K205" s="144">
        <f t="shared" ca="1" si="608"/>
        <v>1</v>
      </c>
      <c r="L205" s="144">
        <f t="shared" ca="1" si="608"/>
        <v>1</v>
      </c>
      <c r="M205" s="144">
        <f t="shared" ca="1" si="608"/>
        <v>2</v>
      </c>
      <c r="N205" s="144">
        <f t="shared" ca="1" si="608"/>
        <v>1</v>
      </c>
      <c r="O205" s="144">
        <f t="shared" ca="1" si="608"/>
        <v>1</v>
      </c>
      <c r="P205" s="144">
        <f t="shared" ca="1" si="608"/>
        <v>1</v>
      </c>
      <c r="Q205" s="144">
        <f t="shared" ca="1" si="608"/>
        <v>1</v>
      </c>
      <c r="R205" s="144">
        <f t="shared" ca="1" si="608"/>
        <v>2</v>
      </c>
      <c r="S205" s="144">
        <f t="shared" ca="1" si="608"/>
        <v>1</v>
      </c>
      <c r="T205" s="144">
        <f t="shared" ca="1" si="608"/>
        <v>1</v>
      </c>
      <c r="U205" s="144">
        <f t="shared" ca="1" si="608"/>
        <v>1</v>
      </c>
      <c r="V205" s="32">
        <v>2</v>
      </c>
      <c r="W205" s="32">
        <v>2</v>
      </c>
      <c r="X205" s="32">
        <v>2</v>
      </c>
      <c r="Y205" s="144">
        <f t="shared" ca="1" si="607"/>
        <v>1</v>
      </c>
      <c r="AA205" s="162" t="str" cm="1">
        <f t="array" aca="1" ref="AA205" ca="1">TEXT(LEFT(OFFSET(AA205,-1,0),5)+1,"00000")&amp;MID(OFFSET(AA205,-1,0),6,FIND(" ",OFFSET(AA205,-1,0),7)-5)
&amp;INDEX(DataMaster!$B$10:$B$12,$I205)         &amp;IF($J205=1,""," Risk"&amp;INDEX(i.risk_aversion,$J205,1))    &amp;IF($K205=1,""," REV"&amp; INDEX(DataMaster!$B$54:$B$58,$K205))              &amp; IF($L205=1,""," Minroe"&amp;INDEX(minroe,$L205))              &amp;  IF($M205=1,""," Overdraw"&amp;INDEX(overdraw,$M205))
&amp; IF($N205=1,""," Mach"&amp;INDEX(i.mach_option,$N205))
&amp; IF($O205=1,""," Interest"&amp;INDEX(i.interest_rate,$O205))            &amp; IF($P205=1,""," Opp cost"&amp;INDEX(i.opp_cost_capital,$P205))           &amp; IF($Q205=1,""," Casual_ub"&amp;INDEX(i.casual_ub,$Q205))           &amp; IF($R205=1,""," Cropgraze"&amp;INDEX(i.cropgraze_inc,$R205))
&amp; IF($S205=1,""," Yield"&amp;INDEX(i.all_rot_yield,$S205))          &amp; IF($T205=1,""," Pasture"&amp;INDEX(i.pasture_prod,$T205))          &amp; IF($U205=1,""," Scan"&amp;INDEX(i.scan,$U205))
&amp; IF($JL205=1,""," WP"&amp;TEXT($JL205*100,"000p"))                &amp; IF($JM205=1,""," MP"&amp;TEXT($JM205*100,"000p"))                      &amp; IF($JN205=1,""," GP"&amp;TEXT($JN205*100,"000p"))          &amp; IF($JO205=1,""," Can"&amp;TEXT($JO205*100,"000p"))
&amp; " (F"&amp;3+IFERROR(1*$CH205,0)+IFERROR(1*$CI205,0)&amp;3-IFERROR(1*NOT($CK205),0)&amp;"N"&amp;$CP205&amp;$CQ205&amp;")"</f>
        <v>00007 Price SE RiskCRRA-low Overdraw500000 CropgrazeFALSE WP070p MP070p GP070p (F33N11)</v>
      </c>
      <c r="AB205" s="10" t="str">
        <f ca="1">IF(COUNTIF(AA$5:AA205,AA205)=1,"-","Dup")</f>
        <v>-</v>
      </c>
      <c r="AC205" s="10"/>
      <c r="AD205" s="168" t="str">
        <f t="shared" ca="1" si="566"/>
        <v>-</v>
      </c>
      <c r="AE205" s="168" t="str">
        <f t="shared" ca="1" si="566"/>
        <v>-</v>
      </c>
      <c r="AF205" s="168" t="str">
        <f t="shared" ca="1" si="566"/>
        <v>-</v>
      </c>
      <c r="AG205" s="168" t="str">
        <f t="shared" ca="1" si="566"/>
        <v>-</v>
      </c>
      <c r="AH205" s="168" t="str">
        <f t="shared" ca="1" si="566"/>
        <v>-</v>
      </c>
      <c r="AI205" s="168" t="b">
        <f t="shared" ca="1" si="566"/>
        <v>1</v>
      </c>
      <c r="AJ205" s="10"/>
      <c r="AK205" s="166" t="b">
        <f t="shared" si="567"/>
        <v>1</v>
      </c>
      <c r="AL205" s="166" t="str">
        <f t="shared" si="567"/>
        <v>-</v>
      </c>
      <c r="AM205" s="166" t="str">
        <f t="shared" si="567"/>
        <v>-</v>
      </c>
      <c r="AN205" s="166" t="str">
        <f t="shared" si="567"/>
        <v>-</v>
      </c>
      <c r="AO205" s="166" t="b">
        <f t="shared" si="567"/>
        <v>0</v>
      </c>
      <c r="AP205" s="166" t="b">
        <f t="shared" si="567"/>
        <v>0</v>
      </c>
      <c r="AQ205" s="166">
        <f t="shared" ca="1" si="568"/>
        <v>0</v>
      </c>
      <c r="AR205" s="166" t="b">
        <f t="shared" si="569"/>
        <v>1</v>
      </c>
      <c r="AS205" s="166" t="b">
        <f t="shared" si="569"/>
        <v>1</v>
      </c>
      <c r="AT205" s="166">
        <f t="shared" si="569"/>
        <v>2</v>
      </c>
      <c r="AU205" s="166" t="str">
        <f t="shared" si="569"/>
        <v>-</v>
      </c>
      <c r="AV205" s="166">
        <f t="shared" si="569"/>
        <v>0.3</v>
      </c>
      <c r="AW205" s="10"/>
      <c r="AX205" s="166" t="b">
        <f t="shared" si="570"/>
        <v>1</v>
      </c>
      <c r="AY205" s="168" t="b">
        <f t="shared" ca="1" si="571"/>
        <v>1</v>
      </c>
      <c r="AZ205" s="168" t="b">
        <f t="shared" ca="1" si="571"/>
        <v>1</v>
      </c>
      <c r="BA205" s="167">
        <f t="shared" ca="1" si="572"/>
        <v>3110</v>
      </c>
      <c r="BB205" s="168" t="str">
        <f t="shared" ca="1" si="611"/>
        <v>-</v>
      </c>
      <c r="BC205" s="168" t="str">
        <f t="shared" ca="1" si="611"/>
        <v>-</v>
      </c>
      <c r="BD205" s="168" t="str">
        <f t="shared" ca="1" si="611"/>
        <v>-</v>
      </c>
      <c r="BE205" s="168" t="str">
        <f t="shared" ca="1" si="611"/>
        <v>-</v>
      </c>
      <c r="BF205" s="168" t="str">
        <f t="shared" ca="1" si="611"/>
        <v>-</v>
      </c>
      <c r="BG205" s="168">
        <f t="shared" ca="1" si="611"/>
        <v>1</v>
      </c>
      <c r="BH205" s="168">
        <f t="shared" ca="1" si="611"/>
        <v>1</v>
      </c>
      <c r="BI205" s="168" t="str">
        <f t="shared" ca="1" si="611"/>
        <v>-</v>
      </c>
      <c r="BJ205" s="168" t="str">
        <f t="shared" ca="1" si="611"/>
        <v>-</v>
      </c>
      <c r="BK205" s="10"/>
      <c r="BL205" s="168" t="str">
        <f t="shared" ca="1" si="611"/>
        <v>-</v>
      </c>
      <c r="BM205" s="168" t="str">
        <f t="shared" ca="1" si="611"/>
        <v>-</v>
      </c>
      <c r="BN205" s="168" t="str">
        <f t="shared" ca="1" si="611"/>
        <v>-</v>
      </c>
      <c r="BO205" s="168" t="str">
        <f t="shared" ca="1" si="611"/>
        <v>-</v>
      </c>
      <c r="BP205" s="168" t="str">
        <f t="shared" ca="1" si="611"/>
        <v>-</v>
      </c>
      <c r="BQ205" s="168" t="str">
        <f t="shared" ca="1" si="611"/>
        <v>-</v>
      </c>
      <c r="BR205" s="168" t="str">
        <f t="shared" ca="1" si="611"/>
        <v>-</v>
      </c>
      <c r="BS205" s="168" t="str">
        <f t="shared" ca="1" si="611"/>
        <v>-</v>
      </c>
      <c r="BT205" s="168" t="str">
        <f t="shared" ca="1" si="611"/>
        <v>-</v>
      </c>
      <c r="BU205" s="168" t="str">
        <f t="shared" ca="1" si="611"/>
        <v>-</v>
      </c>
      <c r="BV205" s="168" t="str">
        <f t="shared" ca="1" si="611"/>
        <v>-</v>
      </c>
      <c r="BW205" s="166" t="str" cm="1">
        <f t="array" aca="1" ref="BW205" ca="1">INDEX(i.rev,$K205,BW$15)</f>
        <v>-</v>
      </c>
      <c r="BX205" s="166" t="str" cm="1">
        <f t="array" aca="1" ref="BX205" ca="1">INDEX(i.rev,$K205,BX$15)</f>
        <v>-</v>
      </c>
      <c r="BY205" s="166" t="str" cm="1">
        <f t="array" aca="1" ref="BY205" ca="1">INDEX(i.rev,$K205,BY$15)</f>
        <v>-</v>
      </c>
      <c r="BZ205" s="166" t="str" cm="1">
        <f t="array" aca="1" ref="BZ205" ca="1">INDEX(i.rev,$K205,BZ$15)</f>
        <v>-</v>
      </c>
      <c r="CA205" s="166" t="str" cm="1">
        <f t="array" aca="1" ref="CA205" ca="1">INDEX(i.rev,$K205,CA$15)</f>
        <v>-</v>
      </c>
      <c r="CB205" s="166" t="str" cm="1">
        <f t="array" aca="1" ref="CB205" ca="1">INDEX(i.rev,$K205,CB$15)</f>
        <v>-</v>
      </c>
      <c r="CC205" s="166" t="str" cm="1">
        <f t="array" aca="1" ref="CC205" ca="1">INDEX(i.rev,$K205,CC$15)</f>
        <v>-</v>
      </c>
      <c r="CD205" s="166" t="str" cm="1">
        <f t="array" aca="1" ref="CD205" ca="1">INDEX(i.rev,$K205,CD$15)</f>
        <v>-</v>
      </c>
      <c r="CE205" s="166" t="str" cm="1">
        <f t="array" aca="1" ref="CE205" ca="1">INDEX(i.rev,$K205,CE$15)</f>
        <v>-</v>
      </c>
      <c r="CF205" s="166" t="str" cm="1">
        <f t="array" aca="1" ref="CF205" ca="1">INDEX(i.rev,$K205,CF$15)</f>
        <v>-</v>
      </c>
      <c r="CG205" s="10"/>
      <c r="CH205" s="168" t="str">
        <f t="shared" ca="1" si="612"/>
        <v>-</v>
      </c>
      <c r="CI205" s="168" t="str">
        <f t="shared" ca="1" si="612"/>
        <v>-</v>
      </c>
      <c r="CJ205" s="168" t="str">
        <f t="shared" ca="1" si="612"/>
        <v>-</v>
      </c>
      <c r="CK205" s="168" t="str">
        <f t="shared" ca="1" si="612"/>
        <v>-</v>
      </c>
      <c r="CL205" s="168" t="str">
        <f t="shared" ca="1" si="612"/>
        <v>-</v>
      </c>
      <c r="CM205" s="168" t="str">
        <f t="shared" ca="1" si="612"/>
        <v>-</v>
      </c>
      <c r="CN205" s="168" t="str">
        <f t="shared" ca="1" si="612"/>
        <v>-</v>
      </c>
      <c r="CO205" s="168" t="str">
        <f t="shared" ca="1" si="612"/>
        <v>-</v>
      </c>
      <c r="CP205" s="168">
        <f t="shared" ca="1" si="612"/>
        <v>1</v>
      </c>
      <c r="CQ205" s="168">
        <f t="shared" ca="1" si="612"/>
        <v>1</v>
      </c>
      <c r="CR205" s="168">
        <f t="shared" ca="1" si="612"/>
        <v>0</v>
      </c>
      <c r="CS205" s="168" t="str">
        <f t="shared" ca="1" si="612"/>
        <v>-</v>
      </c>
      <c r="CT205" s="168" t="str">
        <f t="shared" ca="1" si="612"/>
        <v>-</v>
      </c>
      <c r="CU205" s="168" t="str">
        <f t="shared" ca="1" si="612"/>
        <v>-</v>
      </c>
      <c r="CV205" s="168" t="str">
        <f t="shared" ca="1" si="612"/>
        <v>-</v>
      </c>
      <c r="CW205" s="168" t="str">
        <f t="shared" ca="1" si="612"/>
        <v>-</v>
      </c>
      <c r="CX205" s="168" t="str">
        <f t="shared" ca="1" si="612"/>
        <v>-</v>
      </c>
      <c r="CY205" s="168" t="str">
        <f t="shared" ca="1" si="612"/>
        <v>-</v>
      </c>
      <c r="CZ205" s="168">
        <f t="shared" ca="1" si="612"/>
        <v>0</v>
      </c>
      <c r="DA205" s="168" t="str">
        <f t="shared" ca="1" si="612"/>
        <v>-</v>
      </c>
      <c r="DB205" s="168" t="str">
        <f t="shared" ca="1" si="612"/>
        <v>-</v>
      </c>
      <c r="DC205" s="168" t="str">
        <f t="shared" ca="1" si="612"/>
        <v>-</v>
      </c>
      <c r="DD205" s="168" t="str">
        <f t="shared" ca="1" si="612"/>
        <v>-</v>
      </c>
      <c r="DE205" s="168" t="str">
        <f t="shared" ca="1" si="612"/>
        <v>-</v>
      </c>
      <c r="DF205" s="168">
        <f t="shared" ca="1" si="612"/>
        <v>0</v>
      </c>
      <c r="DG205" s="168">
        <f t="shared" ca="1" si="610"/>
        <v>0</v>
      </c>
      <c r="DH205" s="168">
        <f t="shared" ca="1" si="610"/>
        <v>0</v>
      </c>
      <c r="DI205" s="168">
        <f t="shared" ca="1" si="610"/>
        <v>0</v>
      </c>
      <c r="DJ205" s="168">
        <f t="shared" ca="1" si="610"/>
        <v>0</v>
      </c>
      <c r="DK205" s="168">
        <f t="shared" ca="1" si="610"/>
        <v>0</v>
      </c>
      <c r="DL205" s="168">
        <f t="shared" ca="1" si="610"/>
        <v>0</v>
      </c>
      <c r="DM205" s="168" t="str">
        <f t="shared" ca="1" si="610"/>
        <v>-</v>
      </c>
      <c r="DN205" s="168" t="str">
        <f t="shared" ca="1" si="610"/>
        <v>-</v>
      </c>
      <c r="DO205" s="168" t="str">
        <f t="shared" ca="1" si="610"/>
        <v>-</v>
      </c>
      <c r="DP205" s="168" t="str">
        <f t="shared" ca="1" si="610"/>
        <v>-</v>
      </c>
      <c r="DQ205" s="168" t="str">
        <f t="shared" ca="1" si="610"/>
        <v>-</v>
      </c>
      <c r="DR205" s="168" t="str">
        <f t="shared" ca="1" si="610"/>
        <v>-</v>
      </c>
      <c r="DS205" s="168" t="str">
        <f t="shared" ca="1" si="610"/>
        <v>-</v>
      </c>
      <c r="DT205" s="168" t="str">
        <f t="shared" ca="1" si="610"/>
        <v>-</v>
      </c>
      <c r="DU205" s="168" t="str">
        <f t="shared" ca="1" si="610"/>
        <v>-</v>
      </c>
      <c r="DV205" s="168" t="str">
        <f t="shared" ca="1" si="610"/>
        <v>-</v>
      </c>
      <c r="DW205" s="168" t="str">
        <f t="shared" ca="1" si="610"/>
        <v>-</v>
      </c>
      <c r="DX205" s="10"/>
      <c r="DY205" s="168">
        <f t="shared" ca="1" si="610"/>
        <v>1</v>
      </c>
      <c r="DZ205" s="168" t="str">
        <f t="shared" ca="1" si="610"/>
        <v>-</v>
      </c>
      <c r="EA205" s="168" t="str">
        <f t="shared" ca="1" si="610"/>
        <v>-</v>
      </c>
      <c r="EB205" s="168" t="str">
        <f t="shared" ca="1" si="610"/>
        <v>-</v>
      </c>
      <c r="EC205" s="168" t="str">
        <f t="shared" ca="1" si="575"/>
        <v>-</v>
      </c>
      <c r="ED205" s="168" t="b">
        <f t="shared" ca="1" si="575"/>
        <v>0</v>
      </c>
      <c r="EE205" s="168" t="str">
        <f t="shared" ca="1" si="575"/>
        <v>-</v>
      </c>
      <c r="EF205" s="168">
        <f t="shared" ca="1" si="575"/>
        <v>0</v>
      </c>
      <c r="EG205" s="168" t="str">
        <f t="shared" ca="1" si="575"/>
        <v>-</v>
      </c>
      <c r="EH205" s="166" cm="1">
        <f t="array" aca="1" ref="EH205" ca="1">INDEX(i.rev,$K205,EH$15)</f>
        <v>1</v>
      </c>
      <c r="EI205" s="168">
        <f t="shared" ca="1" si="576"/>
        <v>0</v>
      </c>
      <c r="EJ205" s="168">
        <f t="shared" ca="1" si="576"/>
        <v>1</v>
      </c>
      <c r="EK205" s="168">
        <f t="shared" ca="1" si="576"/>
        <v>0</v>
      </c>
      <c r="EL205" s="168">
        <f t="shared" ca="1" si="576"/>
        <v>1</v>
      </c>
      <c r="EM205" s="168">
        <f t="shared" ca="1" si="576"/>
        <v>1</v>
      </c>
      <c r="EN205" s="168">
        <f t="shared" ca="1" si="576"/>
        <v>1</v>
      </c>
      <c r="EO205" s="168">
        <f t="shared" ca="1" si="576"/>
        <v>0</v>
      </c>
      <c r="EP205" s="168">
        <f t="shared" ca="1" si="576"/>
        <v>0</v>
      </c>
      <c r="EQ205" s="168">
        <f t="shared" ca="1" si="576"/>
        <v>0</v>
      </c>
      <c r="ER205" s="168">
        <f t="shared" ca="1" si="576"/>
        <v>0</v>
      </c>
      <c r="ES205" s="168">
        <f t="shared" ca="1" si="576"/>
        <v>0</v>
      </c>
      <c r="ET205" s="168">
        <f t="shared" ca="1" si="576"/>
        <v>0</v>
      </c>
      <c r="EU205" s="168">
        <f t="shared" ca="1" si="576"/>
        <v>0</v>
      </c>
      <c r="EV205" s="168">
        <f t="shared" ca="1" si="576"/>
        <v>0</v>
      </c>
      <c r="EW205" s="168">
        <f t="shared" ca="1" si="576"/>
        <v>0</v>
      </c>
      <c r="EX205" s="168">
        <f t="shared" ref="EX205" ca="1" si="615">OFFSET(EX$5,$B205,0)</f>
        <v>0</v>
      </c>
      <c r="EY205" s="166" cm="1">
        <f t="array" aca="1" ref="EY205" ca="1">INDEX(i.rev,$K205,EY$15)</f>
        <v>0</v>
      </c>
      <c r="EZ205" s="168">
        <f t="shared" ca="1" si="577"/>
        <v>0</v>
      </c>
      <c r="FA205" s="166" cm="1">
        <f t="array" aca="1" ref="FA205" ca="1">INDEX(i.rev,$K205,FA$15)</f>
        <v>1</v>
      </c>
      <c r="FB205" s="168">
        <f t="shared" ca="1" si="613"/>
        <v>0</v>
      </c>
      <c r="FC205" s="168">
        <f t="shared" ca="1" si="613"/>
        <v>0</v>
      </c>
      <c r="FD205" s="168">
        <f t="shared" ca="1" si="613"/>
        <v>0</v>
      </c>
      <c r="FE205" s="168">
        <f t="shared" ca="1" si="613"/>
        <v>0</v>
      </c>
      <c r="FF205" s="168">
        <f t="shared" ca="1" si="613"/>
        <v>0</v>
      </c>
      <c r="FG205" s="168">
        <f t="shared" ca="1" si="613"/>
        <v>0</v>
      </c>
      <c r="FH205" s="168">
        <f t="shared" ca="1" si="613"/>
        <v>0</v>
      </c>
      <c r="FI205" s="10"/>
      <c r="FJ205" s="168" t="str">
        <f t="shared" ca="1" si="613"/>
        <v>-</v>
      </c>
      <c r="FK205" s="168" t="str">
        <f t="shared" ca="1" si="613"/>
        <v>-</v>
      </c>
      <c r="FL205" s="168" t="str">
        <f t="shared" ca="1" si="613"/>
        <v>-</v>
      </c>
      <c r="FM205" s="168" t="str">
        <f t="shared" ca="1" si="613"/>
        <v>-</v>
      </c>
      <c r="FN205" s="168" t="str">
        <f t="shared" ca="1" si="613"/>
        <v>-</v>
      </c>
      <c r="FO205" s="166" t="b">
        <f t="shared" ca="1" si="580"/>
        <v>0</v>
      </c>
      <c r="FP205" s="166" t="b">
        <f t="shared" ca="1" si="580"/>
        <v>0</v>
      </c>
      <c r="FQ205" s="166" t="b">
        <f t="shared" ca="1" si="580"/>
        <v>1</v>
      </c>
      <c r="FR205" s="168">
        <f t="shared" ca="1" si="613"/>
        <v>0</v>
      </c>
      <c r="FS205" s="166">
        <f t="shared" ca="1" si="581"/>
        <v>1</v>
      </c>
      <c r="FT205" s="166">
        <f t="shared" ca="1" si="581"/>
        <v>1</v>
      </c>
      <c r="FU205" s="168" t="str">
        <f t="shared" ca="1" si="613"/>
        <v>-</v>
      </c>
      <c r="FV205" s="168" t="str">
        <f t="shared" ca="1" si="613"/>
        <v>-</v>
      </c>
      <c r="FW205" s="168" t="str">
        <f t="shared" ca="1" si="613"/>
        <v>-</v>
      </c>
      <c r="FX205" s="168" t="str">
        <f t="shared" ca="1" si="613"/>
        <v>-</v>
      </c>
      <c r="FY205" s="168" t="str">
        <f t="shared" ca="1" si="613"/>
        <v>-</v>
      </c>
      <c r="FZ205" s="168" t="str">
        <f t="shared" ca="1" si="613"/>
        <v>-</v>
      </c>
      <c r="GA205" s="168" t="str">
        <f t="shared" ca="1" si="613"/>
        <v>-</v>
      </c>
      <c r="GB205" s="168" t="str">
        <f t="shared" ca="1" si="613"/>
        <v>-</v>
      </c>
      <c r="GC205" s="168" t="str">
        <f t="shared" ca="1" si="613"/>
        <v>-</v>
      </c>
      <c r="GD205" s="168" t="b">
        <f t="shared" ca="1" si="613"/>
        <v>1</v>
      </c>
      <c r="GE205" s="168" t="str">
        <f t="shared" ca="1" si="613"/>
        <v>-</v>
      </c>
      <c r="GF205" s="168" t="str">
        <f t="shared" ca="1" si="613"/>
        <v>-</v>
      </c>
      <c r="GG205" s="168" t="str">
        <f t="shared" ca="1" si="613"/>
        <v>-</v>
      </c>
      <c r="GH205" s="168" t="str">
        <f t="shared" ca="1" si="582"/>
        <v>-</v>
      </c>
      <c r="GI205" s="168" t="str">
        <f t="shared" ca="1" si="582"/>
        <v>-</v>
      </c>
      <c r="GJ205" s="168" t="str">
        <f t="shared" ca="1" si="583"/>
        <v>-</v>
      </c>
      <c r="GK205" s="168" t="str">
        <f t="shared" ca="1" si="583"/>
        <v>-</v>
      </c>
      <c r="GL205" s="168" t="str">
        <f t="shared" ca="1" si="583"/>
        <v>-</v>
      </c>
      <c r="GM205" s="168" t="str">
        <f t="shared" ca="1" si="583"/>
        <v>-</v>
      </c>
      <c r="GN205" s="168" t="str">
        <f t="shared" ca="1" si="583"/>
        <v>-</v>
      </c>
      <c r="GO205" s="168" t="str">
        <f t="shared" ca="1" si="583"/>
        <v>-</v>
      </c>
      <c r="GP205" s="168" t="str">
        <f t="shared" ca="1" si="583"/>
        <v>-</v>
      </c>
      <c r="GQ205" s="168" t="str">
        <f t="shared" ca="1" si="583"/>
        <v>-</v>
      </c>
      <c r="GR205" s="168" t="str">
        <f t="shared" ca="1" si="583"/>
        <v>-</v>
      </c>
      <c r="GS205" s="168">
        <f t="shared" ca="1" si="583"/>
        <v>500</v>
      </c>
      <c r="GT205" s="168">
        <f t="shared" ca="1" si="583"/>
        <v>500</v>
      </c>
      <c r="GU205" s="168" t="str">
        <f t="shared" ca="1" si="583"/>
        <v>-</v>
      </c>
      <c r="GV205" s="168" t="str">
        <f t="shared" ca="1" si="583"/>
        <v>-</v>
      </c>
      <c r="GW205" s="168" t="str">
        <f t="shared" ca="1" si="583"/>
        <v>-</v>
      </c>
      <c r="GX205" s="168" t="str">
        <f t="shared" ca="1" si="583"/>
        <v>-</v>
      </c>
      <c r="GY205" s="168" t="str">
        <f t="shared" ref="GY205:IO207" ca="1" si="616">OFFSET(GY$5,$B205,0)</f>
        <v>-</v>
      </c>
      <c r="GZ205" s="168" t="str">
        <f t="shared" ca="1" si="616"/>
        <v>-</v>
      </c>
      <c r="HA205" s="168" t="str">
        <f t="shared" ca="1" si="616"/>
        <v>-</v>
      </c>
      <c r="HB205" s="168" t="str">
        <f t="shared" ca="1" si="616"/>
        <v>-</v>
      </c>
      <c r="HC205" s="168" t="str">
        <f t="shared" ca="1" si="616"/>
        <v>-</v>
      </c>
      <c r="HD205" s="168" t="str">
        <f t="shared" ca="1" si="616"/>
        <v>-</v>
      </c>
      <c r="HE205" s="168" t="str">
        <f t="shared" ca="1" si="616"/>
        <v>-</v>
      </c>
      <c r="HF205" s="168" t="str">
        <f t="shared" ca="1" si="616"/>
        <v>-</v>
      </c>
      <c r="HG205" s="168" t="str">
        <f t="shared" ca="1" si="616"/>
        <v>-</v>
      </c>
      <c r="HH205" s="168" t="str">
        <f t="shared" ca="1" si="616"/>
        <v>-</v>
      </c>
      <c r="HI205" s="168" t="str">
        <f t="shared" ca="1" si="616"/>
        <v>-</v>
      </c>
      <c r="HJ205" s="168" t="str">
        <f t="shared" ca="1" si="616"/>
        <v>-</v>
      </c>
      <c r="HK205" s="168" t="str">
        <f t="shared" ca="1" si="616"/>
        <v>-</v>
      </c>
      <c r="HL205" s="168" t="str">
        <f t="shared" ca="1" si="616"/>
        <v>-</v>
      </c>
      <c r="HM205" s="168" t="str">
        <f t="shared" ca="1" si="616"/>
        <v>-</v>
      </c>
      <c r="HN205" s="168" t="str">
        <f t="shared" ca="1" si="616"/>
        <v>-</v>
      </c>
      <c r="HO205" s="168" t="str">
        <f t="shared" ca="1" si="616"/>
        <v>-</v>
      </c>
      <c r="HP205" s="168" t="str">
        <f t="shared" ca="1" si="616"/>
        <v>-</v>
      </c>
      <c r="HQ205" s="168" t="str">
        <f t="shared" ca="1" si="616"/>
        <v>-</v>
      </c>
      <c r="HR205" s="168" t="str">
        <f t="shared" ca="1" si="616"/>
        <v>-</v>
      </c>
      <c r="HS205" s="168" t="str">
        <f t="shared" ca="1" si="616"/>
        <v>-</v>
      </c>
      <c r="HT205" s="168" t="str">
        <f t="shared" ca="1" si="616"/>
        <v>-</v>
      </c>
      <c r="HU205" s="168" t="str">
        <f t="shared" ca="1" si="616"/>
        <v>-</v>
      </c>
      <c r="HV205" s="168" t="str">
        <f t="shared" ca="1" si="616"/>
        <v>-</v>
      </c>
      <c r="HW205" s="168" t="str">
        <f t="shared" ca="1" si="616"/>
        <v>-</v>
      </c>
      <c r="HX205" s="168" t="str">
        <f t="shared" ca="1" si="616"/>
        <v>-</v>
      </c>
      <c r="HY205" s="168" t="str">
        <f t="shared" ca="1" si="616"/>
        <v>-</v>
      </c>
      <c r="HZ205" s="168" t="str">
        <f t="shared" ca="1" si="616"/>
        <v>-</v>
      </c>
      <c r="IA205" s="168" t="str">
        <f t="shared" ca="1" si="616"/>
        <v>-</v>
      </c>
      <c r="IB205" s="168" t="str">
        <f t="shared" ca="1" si="616"/>
        <v>-</v>
      </c>
      <c r="IC205" s="168" t="str">
        <f t="shared" ca="1" si="616"/>
        <v>-</v>
      </c>
      <c r="ID205" s="168" t="str">
        <f t="shared" ca="1" si="616"/>
        <v>-</v>
      </c>
      <c r="IE205" s="168" t="str">
        <f t="shared" ca="1" si="616"/>
        <v>-</v>
      </c>
      <c r="IF205" s="168" t="str">
        <f t="shared" ca="1" si="616"/>
        <v>-</v>
      </c>
      <c r="IG205" s="168" t="str">
        <f t="shared" ca="1" si="616"/>
        <v>-</v>
      </c>
      <c r="IH205" s="168" t="str">
        <f t="shared" ca="1" si="616"/>
        <v>-</v>
      </c>
      <c r="II205" s="168" t="str">
        <f t="shared" ca="1" si="616"/>
        <v>-</v>
      </c>
      <c r="IJ205" s="168" t="str">
        <f t="shared" ca="1" si="616"/>
        <v>-</v>
      </c>
      <c r="IK205" s="168" t="str">
        <f t="shared" ca="1" si="616"/>
        <v>-</v>
      </c>
      <c r="IL205" s="168" t="str">
        <f t="shared" ca="1" si="616"/>
        <v>-</v>
      </c>
      <c r="IM205" s="168" t="str">
        <f t="shared" ca="1" si="616"/>
        <v>-</v>
      </c>
      <c r="IN205" s="168" t="str">
        <f t="shared" ca="1" si="616"/>
        <v>-</v>
      </c>
      <c r="IO205" s="168" t="str">
        <f t="shared" ca="1" si="616"/>
        <v>-</v>
      </c>
      <c r="IP205" s="168" t="str">
        <f t="shared" ca="1" si="585"/>
        <v>-</v>
      </c>
      <c r="IQ205" s="168" t="str">
        <f t="shared" ca="1" si="585"/>
        <v>-</v>
      </c>
      <c r="IR205" s="168" t="str">
        <f t="shared" ca="1" si="585"/>
        <v>-</v>
      </c>
      <c r="IS205" s="168" t="str">
        <f t="shared" ca="1" si="585"/>
        <v>-</v>
      </c>
      <c r="IT205" s="168" t="str">
        <f t="shared" ca="1" si="585"/>
        <v>-</v>
      </c>
      <c r="IU205" s="168" t="str">
        <f t="shared" ca="1" si="585"/>
        <v>-</v>
      </c>
      <c r="IV205" s="168" t="str">
        <f t="shared" ca="1" si="585"/>
        <v>-</v>
      </c>
      <c r="IW205" s="168" t="str">
        <f t="shared" ca="1" si="585"/>
        <v>-</v>
      </c>
      <c r="IX205" s="168" t="str">
        <f t="shared" ca="1" si="585"/>
        <v>-</v>
      </c>
      <c r="IY205" s="168" t="str">
        <f t="shared" ca="1" si="585"/>
        <v>-</v>
      </c>
      <c r="IZ205" s="10"/>
      <c r="JA205" s="166">
        <f t="shared" ca="1" si="586"/>
        <v>4.4999999999999998E-2</v>
      </c>
      <c r="JB205" s="166">
        <f t="shared" ca="1" si="587"/>
        <v>4.4999999999999998E-2</v>
      </c>
      <c r="JC205" s="168">
        <f t="shared" ca="1" si="588"/>
        <v>1</v>
      </c>
      <c r="JD205" s="168">
        <f t="shared" ca="1" si="588"/>
        <v>0</v>
      </c>
      <c r="JE205" s="168">
        <f t="shared" ca="1" si="588"/>
        <v>1</v>
      </c>
      <c r="JF205" s="168">
        <f t="shared" ca="1" si="588"/>
        <v>1</v>
      </c>
      <c r="JG205" s="168">
        <f t="shared" ca="1" si="588"/>
        <v>0</v>
      </c>
      <c r="JH205" s="168">
        <f t="shared" ca="1" si="588"/>
        <v>70</v>
      </c>
      <c r="JI205" s="168">
        <f t="shared" ca="1" si="588"/>
        <v>50</v>
      </c>
      <c r="JJ205" s="168">
        <f t="shared" ca="1" si="588"/>
        <v>70</v>
      </c>
      <c r="JK205" s="168">
        <f t="shared" ca="1" si="588"/>
        <v>50</v>
      </c>
      <c r="JL205" s="166">
        <f t="shared" si="589"/>
        <v>0.7</v>
      </c>
      <c r="JM205" s="166">
        <f t="shared" si="590"/>
        <v>0.7</v>
      </c>
      <c r="JN205" s="166">
        <f t="shared" si="591"/>
        <v>0.7</v>
      </c>
      <c r="JO205" s="166">
        <f t="shared" ca="1" si="592"/>
        <v>1</v>
      </c>
      <c r="JP205" s="166">
        <f t="shared" ca="1" si="592"/>
        <v>1</v>
      </c>
      <c r="JQ205" s="168">
        <f t="shared" ca="1" si="588"/>
        <v>1</v>
      </c>
      <c r="JR205" s="10"/>
      <c r="JS205" s="168">
        <f t="shared" ca="1" si="588"/>
        <v>1</v>
      </c>
      <c r="JT205" s="166">
        <f t="shared" ca="1" si="593"/>
        <v>1</v>
      </c>
      <c r="JU205" s="168">
        <f t="shared" ca="1" si="594"/>
        <v>1</v>
      </c>
      <c r="JV205" s="168">
        <f t="shared" ca="1" si="588"/>
        <v>1</v>
      </c>
      <c r="JW205" s="168">
        <f t="shared" ca="1" si="588"/>
        <v>1</v>
      </c>
      <c r="JX205" s="168">
        <f t="shared" ca="1" si="595"/>
        <v>1</v>
      </c>
      <c r="JY205" s="168">
        <f t="shared" ca="1" si="588"/>
        <v>1</v>
      </c>
      <c r="JZ205" s="168">
        <f t="shared" ca="1" si="588"/>
        <v>1</v>
      </c>
      <c r="KA205" s="166">
        <f t="shared" ca="1" si="596"/>
        <v>1</v>
      </c>
      <c r="KB205" s="166">
        <f t="shared" ca="1" si="597"/>
        <v>1</v>
      </c>
      <c r="KC205" s="166">
        <f t="shared" ca="1" si="598"/>
        <v>1</v>
      </c>
      <c r="KD205" s="166">
        <f t="shared" ca="1" si="599"/>
        <v>500000</v>
      </c>
      <c r="KE205" s="166" t="str">
        <f t="shared" ca="1" si="600"/>
        <v>-</v>
      </c>
      <c r="KF205" s="166" t="str">
        <f t="shared" ca="1" si="601"/>
        <v>-</v>
      </c>
      <c r="KG205" s="166" t="b">
        <f t="shared" ca="1" si="602"/>
        <v>0</v>
      </c>
      <c r="KH205" s="168">
        <f t="shared" ref="KH205" ca="1" si="617">OFFSET(KH$5,$B205,0)</f>
        <v>0</v>
      </c>
      <c r="KI205" s="27">
        <v>0</v>
      </c>
    </row>
    <row r="206" spans="1:295" s="148" customFormat="1" outlineLevel="1">
      <c r="A206" s="126">
        <f t="shared" si="13"/>
        <v>201</v>
      </c>
      <c r="B206" s="126">
        <f t="shared" si="603"/>
        <v>13</v>
      </c>
      <c r="C206" s="148">
        <f t="shared" si="609"/>
        <v>1002</v>
      </c>
      <c r="D206" s="148" t="s">
        <v>884</v>
      </c>
      <c r="E206" s="148" t="b">
        <f t="shared" si="604"/>
        <v>0</v>
      </c>
      <c r="F206" s="148" t="b">
        <v>0</v>
      </c>
      <c r="G206" s="148" t="b">
        <f t="shared" si="605"/>
        <v>0</v>
      </c>
      <c r="H206" s="144">
        <f t="shared" ca="1" si="608"/>
        <v>3</v>
      </c>
      <c r="I206" s="32">
        <v>1</v>
      </c>
      <c r="J206" s="32">
        <v>5</v>
      </c>
      <c r="K206" s="144">
        <f t="shared" ca="1" si="608"/>
        <v>1</v>
      </c>
      <c r="L206" s="144">
        <f t="shared" ca="1" si="608"/>
        <v>1</v>
      </c>
      <c r="M206" s="144">
        <f t="shared" ca="1" si="608"/>
        <v>2</v>
      </c>
      <c r="N206" s="144">
        <f t="shared" ca="1" si="608"/>
        <v>1</v>
      </c>
      <c r="O206" s="144">
        <f t="shared" ca="1" si="608"/>
        <v>1</v>
      </c>
      <c r="P206" s="144">
        <f t="shared" ca="1" si="608"/>
        <v>1</v>
      </c>
      <c r="Q206" s="144">
        <f t="shared" ca="1" si="608"/>
        <v>1</v>
      </c>
      <c r="R206" s="144">
        <f t="shared" ca="1" si="608"/>
        <v>2</v>
      </c>
      <c r="S206" s="144">
        <f t="shared" ca="1" si="608"/>
        <v>1</v>
      </c>
      <c r="T206" s="144">
        <f t="shared" ca="1" si="608"/>
        <v>1</v>
      </c>
      <c r="U206" s="144">
        <f t="shared" ca="1" si="608"/>
        <v>1</v>
      </c>
      <c r="V206" s="32">
        <v>1</v>
      </c>
      <c r="W206" s="32">
        <v>1</v>
      </c>
      <c r="X206" s="32">
        <v>1</v>
      </c>
      <c r="Y206" s="144">
        <f t="shared" ca="1" si="607"/>
        <v>1</v>
      </c>
      <c r="AA206" s="162" t="str" cm="1">
        <f t="array" aca="1" ref="AA206" ca="1">TEXT(LEFT(OFFSET(AA206,-1,0),5)+1,"00000")&amp;MID(OFFSET(AA206,-1,0),6,FIND(" ",OFFSET(AA206,-1,0),7)-5)
&amp;INDEX(DataMaster!$B$10:$B$12,$I206)         &amp;IF($J206=1,""," Risk"&amp;INDEX(i.risk_aversion,$J206,1))    &amp;IF($K206=1,""," REV"&amp; INDEX(DataMaster!$B$54:$B$58,$K206))              &amp; IF($L206=1,""," Minroe"&amp;INDEX(minroe,$L206))              &amp;  IF($M206=1,""," Overdraw"&amp;INDEX(overdraw,$M206))
&amp; IF($N206=1,""," Mach"&amp;INDEX(i.mach_option,$N206))
&amp; IF($O206=1,""," Interest"&amp;INDEX(i.interest_rate,$O206))            &amp; IF($P206=1,""," Opp cost"&amp;INDEX(i.opp_cost_capital,$P206))           &amp; IF($Q206=1,""," Casual_ub"&amp;INDEX(i.casual_ub,$Q206))           &amp; IF($R206=1,""," Cropgraze"&amp;INDEX(i.cropgraze_inc,$R206))
&amp; IF($S206=1,""," Yield"&amp;INDEX(i.all_rot_yield,$S206))          &amp; IF($T206=1,""," Pasture"&amp;INDEX(i.pasture_prod,$T206))          &amp; IF($U206=1,""," Scan"&amp;INDEX(i.scan,$U206))
&amp; IF($JL206=1,""," WP"&amp;TEXT($JL206*100,"000p"))                &amp; IF($JM206=1,""," MP"&amp;TEXT($JM206*100,"000p"))                      &amp; IF($JN206=1,""," GP"&amp;TEXT($JN206*100,"000p"))          &amp; IF($JO206=1,""," Can"&amp;TEXT($JO206*100,"000p"))
&amp; " (F"&amp;3+IFERROR(1*$CH206,0)+IFERROR(1*$CI206,0)&amp;3-IFERROR(1*NOT($CK206),0)&amp;"N"&amp;$CP206&amp;$CQ206&amp;")"</f>
        <v>00008 Price SE RiskCRRA-high Overdraw500000 CropgrazeFALSE (F33N11)</v>
      </c>
      <c r="AB206" s="10" t="str">
        <f ca="1">IF(COUNTIF(AA$5:AA206,AA206)=1,"-","Dup")</f>
        <v>-</v>
      </c>
      <c r="AC206" s="10"/>
      <c r="AD206" s="168" t="str">
        <f t="shared" ca="1" si="566"/>
        <v>-</v>
      </c>
      <c r="AE206" s="168" t="str">
        <f t="shared" ca="1" si="566"/>
        <v>-</v>
      </c>
      <c r="AF206" s="168" t="str">
        <f t="shared" ca="1" si="566"/>
        <v>-</v>
      </c>
      <c r="AG206" s="168" t="str">
        <f t="shared" ca="1" si="566"/>
        <v>-</v>
      </c>
      <c r="AH206" s="168" t="str">
        <f t="shared" ca="1" si="566"/>
        <v>-</v>
      </c>
      <c r="AI206" s="168" t="b">
        <f t="shared" ca="1" si="566"/>
        <v>1</v>
      </c>
      <c r="AJ206" s="10"/>
      <c r="AK206" s="166" t="b">
        <f t="shared" si="567"/>
        <v>1</v>
      </c>
      <c r="AL206" s="166" t="str">
        <f t="shared" si="567"/>
        <v>-</v>
      </c>
      <c r="AM206" s="166" t="str">
        <f t="shared" si="567"/>
        <v>-</v>
      </c>
      <c r="AN206" s="166" t="str">
        <f t="shared" si="567"/>
        <v>-</v>
      </c>
      <c r="AO206" s="166" t="b">
        <f t="shared" si="567"/>
        <v>0</v>
      </c>
      <c r="AP206" s="166" t="b">
        <f t="shared" si="567"/>
        <v>0</v>
      </c>
      <c r="AQ206" s="166">
        <f t="shared" ca="1" si="568"/>
        <v>0</v>
      </c>
      <c r="AR206" s="166" t="b">
        <f t="shared" si="569"/>
        <v>1</v>
      </c>
      <c r="AS206" s="166" t="b">
        <f t="shared" si="569"/>
        <v>1</v>
      </c>
      <c r="AT206" s="166">
        <f t="shared" si="569"/>
        <v>2</v>
      </c>
      <c r="AU206" s="166" t="str">
        <f t="shared" si="569"/>
        <v>-</v>
      </c>
      <c r="AV206" s="166">
        <f t="shared" si="569"/>
        <v>0.7</v>
      </c>
      <c r="AW206" s="10"/>
      <c r="AX206" s="166" t="b">
        <f t="shared" si="570"/>
        <v>1</v>
      </c>
      <c r="AY206" s="168" t="b">
        <f t="shared" ca="1" si="571"/>
        <v>1</v>
      </c>
      <c r="AZ206" s="168" t="b">
        <f t="shared" ca="1" si="571"/>
        <v>1</v>
      </c>
      <c r="BA206" s="167">
        <f t="shared" ca="1" si="572"/>
        <v>3110</v>
      </c>
      <c r="BB206" s="168" t="str">
        <f t="shared" ca="1" si="611"/>
        <v>-</v>
      </c>
      <c r="BC206" s="168" t="str">
        <f t="shared" ca="1" si="611"/>
        <v>-</v>
      </c>
      <c r="BD206" s="168" t="str">
        <f t="shared" ca="1" si="611"/>
        <v>-</v>
      </c>
      <c r="BE206" s="168" t="str">
        <f t="shared" ca="1" si="611"/>
        <v>-</v>
      </c>
      <c r="BF206" s="168" t="str">
        <f t="shared" ca="1" si="611"/>
        <v>-</v>
      </c>
      <c r="BG206" s="168">
        <f t="shared" ca="1" si="611"/>
        <v>1</v>
      </c>
      <c r="BH206" s="168">
        <f t="shared" ca="1" si="611"/>
        <v>1</v>
      </c>
      <c r="BI206" s="168" t="str">
        <f t="shared" ca="1" si="611"/>
        <v>-</v>
      </c>
      <c r="BJ206" s="168" t="str">
        <f t="shared" ca="1" si="611"/>
        <v>-</v>
      </c>
      <c r="BK206" s="10"/>
      <c r="BL206" s="168" t="str">
        <f t="shared" ca="1" si="611"/>
        <v>-</v>
      </c>
      <c r="BM206" s="168" t="str">
        <f t="shared" ca="1" si="611"/>
        <v>-</v>
      </c>
      <c r="BN206" s="168" t="str">
        <f t="shared" ca="1" si="611"/>
        <v>-</v>
      </c>
      <c r="BO206" s="168" t="str">
        <f t="shared" ca="1" si="611"/>
        <v>-</v>
      </c>
      <c r="BP206" s="168" t="str">
        <f t="shared" ca="1" si="611"/>
        <v>-</v>
      </c>
      <c r="BQ206" s="168" t="str">
        <f t="shared" ca="1" si="611"/>
        <v>-</v>
      </c>
      <c r="BR206" s="168" t="str">
        <f t="shared" ca="1" si="611"/>
        <v>-</v>
      </c>
      <c r="BS206" s="168" t="str">
        <f t="shared" ca="1" si="611"/>
        <v>-</v>
      </c>
      <c r="BT206" s="168" t="str">
        <f t="shared" ca="1" si="611"/>
        <v>-</v>
      </c>
      <c r="BU206" s="168" t="str">
        <f t="shared" ca="1" si="611"/>
        <v>-</v>
      </c>
      <c r="BV206" s="168" t="str">
        <f t="shared" ca="1" si="611"/>
        <v>-</v>
      </c>
      <c r="BW206" s="166" t="str" cm="1">
        <f t="array" aca="1" ref="BW206" ca="1">INDEX(i.rev,$K206,BW$15)</f>
        <v>-</v>
      </c>
      <c r="BX206" s="166" t="str" cm="1">
        <f t="array" aca="1" ref="BX206" ca="1">INDEX(i.rev,$K206,BX$15)</f>
        <v>-</v>
      </c>
      <c r="BY206" s="166" t="str" cm="1">
        <f t="array" aca="1" ref="BY206" ca="1">INDEX(i.rev,$K206,BY$15)</f>
        <v>-</v>
      </c>
      <c r="BZ206" s="166" t="str" cm="1">
        <f t="array" aca="1" ref="BZ206" ca="1">INDEX(i.rev,$K206,BZ$15)</f>
        <v>-</v>
      </c>
      <c r="CA206" s="166" t="str" cm="1">
        <f t="array" aca="1" ref="CA206" ca="1">INDEX(i.rev,$K206,CA$15)</f>
        <v>-</v>
      </c>
      <c r="CB206" s="166" t="str" cm="1">
        <f t="array" aca="1" ref="CB206" ca="1">INDEX(i.rev,$K206,CB$15)</f>
        <v>-</v>
      </c>
      <c r="CC206" s="166" t="str" cm="1">
        <f t="array" aca="1" ref="CC206" ca="1">INDEX(i.rev,$K206,CC$15)</f>
        <v>-</v>
      </c>
      <c r="CD206" s="166" t="str" cm="1">
        <f t="array" aca="1" ref="CD206" ca="1">INDEX(i.rev,$K206,CD$15)</f>
        <v>-</v>
      </c>
      <c r="CE206" s="166" t="str" cm="1">
        <f t="array" aca="1" ref="CE206" ca="1">INDEX(i.rev,$K206,CE$15)</f>
        <v>-</v>
      </c>
      <c r="CF206" s="166" t="str" cm="1">
        <f t="array" aca="1" ref="CF206" ca="1">INDEX(i.rev,$K206,CF$15)</f>
        <v>-</v>
      </c>
      <c r="CG206" s="10"/>
      <c r="CH206" s="168" t="str">
        <f t="shared" ca="1" si="612"/>
        <v>-</v>
      </c>
      <c r="CI206" s="168" t="str">
        <f t="shared" ca="1" si="612"/>
        <v>-</v>
      </c>
      <c r="CJ206" s="168" t="str">
        <f t="shared" ca="1" si="612"/>
        <v>-</v>
      </c>
      <c r="CK206" s="168" t="str">
        <f t="shared" ca="1" si="612"/>
        <v>-</v>
      </c>
      <c r="CL206" s="168" t="str">
        <f t="shared" ca="1" si="612"/>
        <v>-</v>
      </c>
      <c r="CM206" s="168" t="str">
        <f t="shared" ca="1" si="612"/>
        <v>-</v>
      </c>
      <c r="CN206" s="168" t="str">
        <f t="shared" ca="1" si="612"/>
        <v>-</v>
      </c>
      <c r="CO206" s="168" t="str">
        <f t="shared" ca="1" si="612"/>
        <v>-</v>
      </c>
      <c r="CP206" s="168">
        <f t="shared" ca="1" si="612"/>
        <v>1</v>
      </c>
      <c r="CQ206" s="168">
        <f t="shared" ca="1" si="612"/>
        <v>1</v>
      </c>
      <c r="CR206" s="168">
        <f t="shared" ca="1" si="612"/>
        <v>0</v>
      </c>
      <c r="CS206" s="168" t="str">
        <f t="shared" ca="1" si="612"/>
        <v>-</v>
      </c>
      <c r="CT206" s="168" t="str">
        <f t="shared" ca="1" si="612"/>
        <v>-</v>
      </c>
      <c r="CU206" s="168" t="str">
        <f t="shared" ca="1" si="612"/>
        <v>-</v>
      </c>
      <c r="CV206" s="168" t="str">
        <f t="shared" ca="1" si="612"/>
        <v>-</v>
      </c>
      <c r="CW206" s="168" t="str">
        <f t="shared" ca="1" si="612"/>
        <v>-</v>
      </c>
      <c r="CX206" s="168" t="str">
        <f t="shared" ca="1" si="612"/>
        <v>-</v>
      </c>
      <c r="CY206" s="168" t="str">
        <f t="shared" ca="1" si="612"/>
        <v>-</v>
      </c>
      <c r="CZ206" s="168">
        <f t="shared" ca="1" si="612"/>
        <v>0</v>
      </c>
      <c r="DA206" s="168" t="str">
        <f t="shared" ca="1" si="612"/>
        <v>-</v>
      </c>
      <c r="DB206" s="168" t="str">
        <f t="shared" ca="1" si="612"/>
        <v>-</v>
      </c>
      <c r="DC206" s="168" t="str">
        <f t="shared" ca="1" si="612"/>
        <v>-</v>
      </c>
      <c r="DD206" s="168" t="str">
        <f t="shared" ca="1" si="612"/>
        <v>-</v>
      </c>
      <c r="DE206" s="168" t="str">
        <f t="shared" ca="1" si="612"/>
        <v>-</v>
      </c>
      <c r="DF206" s="168">
        <f t="shared" ca="1" si="612"/>
        <v>0</v>
      </c>
      <c r="DG206" s="168">
        <f t="shared" ca="1" si="612"/>
        <v>0</v>
      </c>
      <c r="DH206" s="168">
        <f t="shared" ca="1" si="612"/>
        <v>0</v>
      </c>
      <c r="DI206" s="168">
        <f t="shared" ca="1" si="612"/>
        <v>0</v>
      </c>
      <c r="DJ206" s="168">
        <f t="shared" ca="1" si="612"/>
        <v>0</v>
      </c>
      <c r="DK206" s="168">
        <f t="shared" ca="1" si="612"/>
        <v>0</v>
      </c>
      <c r="DL206" s="168">
        <f t="shared" ca="1" si="612"/>
        <v>0</v>
      </c>
      <c r="DM206" s="168" t="str">
        <f t="shared" ca="1" si="612"/>
        <v>-</v>
      </c>
      <c r="DN206" s="168" t="str">
        <f t="shared" ca="1" si="612"/>
        <v>-</v>
      </c>
      <c r="DO206" s="168" t="str">
        <f t="shared" ca="1" si="612"/>
        <v>-</v>
      </c>
      <c r="DP206" s="168" t="str">
        <f t="shared" ca="1" si="612"/>
        <v>-</v>
      </c>
      <c r="DQ206" s="168" t="str">
        <f t="shared" ca="1" si="612"/>
        <v>-</v>
      </c>
      <c r="DR206" s="168" t="str">
        <f t="shared" ca="1" si="612"/>
        <v>-</v>
      </c>
      <c r="DS206" s="168" t="str">
        <f t="shared" ca="1" si="612"/>
        <v>-</v>
      </c>
      <c r="DT206" s="168" t="str">
        <f t="shared" ca="1" si="612"/>
        <v>-</v>
      </c>
      <c r="DU206" s="168" t="str">
        <f t="shared" ca="1" si="612"/>
        <v>-</v>
      </c>
      <c r="DV206" s="168" t="str">
        <f t="shared" ca="1" si="612"/>
        <v>-</v>
      </c>
      <c r="DW206" s="168" t="str">
        <f t="shared" ca="1" si="612"/>
        <v>-</v>
      </c>
      <c r="DX206" s="10"/>
      <c r="DY206" s="168">
        <f t="shared" ca="1" si="612"/>
        <v>1</v>
      </c>
      <c r="DZ206" s="168" t="str">
        <f t="shared" ca="1" si="612"/>
        <v>-</v>
      </c>
      <c r="EA206" s="168" t="str">
        <f t="shared" ca="1" si="612"/>
        <v>-</v>
      </c>
      <c r="EB206" s="168" t="str">
        <f t="shared" ca="1" si="612"/>
        <v>-</v>
      </c>
      <c r="EC206" s="168" t="str">
        <f t="shared" ca="1" si="575"/>
        <v>-</v>
      </c>
      <c r="ED206" s="168" t="b">
        <f t="shared" ca="1" si="575"/>
        <v>0</v>
      </c>
      <c r="EE206" s="168" t="str">
        <f t="shared" ca="1" si="575"/>
        <v>-</v>
      </c>
      <c r="EF206" s="168">
        <f t="shared" ca="1" si="575"/>
        <v>0</v>
      </c>
      <c r="EG206" s="168" t="str">
        <f t="shared" ca="1" si="575"/>
        <v>-</v>
      </c>
      <c r="EH206" s="166" cm="1">
        <f t="array" aca="1" ref="EH206" ca="1">INDEX(i.rev,$K206,EH$15)</f>
        <v>1</v>
      </c>
      <c r="EI206" s="168">
        <f t="shared" ref="EI206:EX207" ca="1" si="618">OFFSET(EI$5,$B206,0)</f>
        <v>0</v>
      </c>
      <c r="EJ206" s="168">
        <f t="shared" ca="1" si="618"/>
        <v>1</v>
      </c>
      <c r="EK206" s="168">
        <f t="shared" ca="1" si="618"/>
        <v>0</v>
      </c>
      <c r="EL206" s="168">
        <f t="shared" ca="1" si="618"/>
        <v>1</v>
      </c>
      <c r="EM206" s="168">
        <f t="shared" ca="1" si="618"/>
        <v>1</v>
      </c>
      <c r="EN206" s="168">
        <f t="shared" ca="1" si="618"/>
        <v>1</v>
      </c>
      <c r="EO206" s="168">
        <f t="shared" ca="1" si="618"/>
        <v>0</v>
      </c>
      <c r="EP206" s="168">
        <f t="shared" ca="1" si="618"/>
        <v>0</v>
      </c>
      <c r="EQ206" s="168">
        <f t="shared" ca="1" si="618"/>
        <v>0</v>
      </c>
      <c r="ER206" s="168">
        <f t="shared" ca="1" si="618"/>
        <v>0</v>
      </c>
      <c r="ES206" s="168">
        <f t="shared" ca="1" si="618"/>
        <v>0</v>
      </c>
      <c r="ET206" s="168">
        <f t="shared" ca="1" si="618"/>
        <v>0</v>
      </c>
      <c r="EU206" s="168">
        <f t="shared" ca="1" si="618"/>
        <v>0</v>
      </c>
      <c r="EV206" s="168">
        <f t="shared" ca="1" si="618"/>
        <v>0</v>
      </c>
      <c r="EW206" s="168">
        <f t="shared" ca="1" si="618"/>
        <v>0</v>
      </c>
      <c r="EX206" s="168">
        <f t="shared" ca="1" si="618"/>
        <v>0</v>
      </c>
      <c r="EY206" s="166" cm="1">
        <f t="array" aca="1" ref="EY206" ca="1">INDEX(i.rev,$K206,EY$15)</f>
        <v>0</v>
      </c>
      <c r="EZ206" s="168">
        <f t="shared" ca="1" si="577"/>
        <v>0</v>
      </c>
      <c r="FA206" s="166" cm="1">
        <f t="array" aca="1" ref="FA206" ca="1">INDEX(i.rev,$K206,FA$15)</f>
        <v>1</v>
      </c>
      <c r="FB206" s="168">
        <f t="shared" ca="1" si="613"/>
        <v>0</v>
      </c>
      <c r="FC206" s="168">
        <f t="shared" ca="1" si="613"/>
        <v>0</v>
      </c>
      <c r="FD206" s="168">
        <f t="shared" ca="1" si="613"/>
        <v>0</v>
      </c>
      <c r="FE206" s="168">
        <f t="shared" ca="1" si="613"/>
        <v>0</v>
      </c>
      <c r="FF206" s="168">
        <f t="shared" ca="1" si="613"/>
        <v>0</v>
      </c>
      <c r="FG206" s="168">
        <f t="shared" ca="1" si="613"/>
        <v>0</v>
      </c>
      <c r="FH206" s="168">
        <f t="shared" ca="1" si="613"/>
        <v>0</v>
      </c>
      <c r="FI206" s="10"/>
      <c r="FJ206" s="168" t="str">
        <f t="shared" ca="1" si="613"/>
        <v>-</v>
      </c>
      <c r="FK206" s="168" t="str">
        <f t="shared" ca="1" si="613"/>
        <v>-</v>
      </c>
      <c r="FL206" s="168" t="str">
        <f t="shared" ca="1" si="613"/>
        <v>-</v>
      </c>
      <c r="FM206" s="168" t="str">
        <f t="shared" ca="1" si="613"/>
        <v>-</v>
      </c>
      <c r="FN206" s="168" t="str">
        <f t="shared" ca="1" si="613"/>
        <v>-</v>
      </c>
      <c r="FO206" s="166" t="b">
        <f t="shared" ca="1" si="580"/>
        <v>0</v>
      </c>
      <c r="FP206" s="166" t="b">
        <f t="shared" ca="1" si="580"/>
        <v>0</v>
      </c>
      <c r="FQ206" s="166" t="b">
        <f t="shared" ca="1" si="580"/>
        <v>1</v>
      </c>
      <c r="FR206" s="168">
        <f t="shared" ca="1" si="613"/>
        <v>0</v>
      </c>
      <c r="FS206" s="166">
        <f t="shared" ca="1" si="581"/>
        <v>1</v>
      </c>
      <c r="FT206" s="166">
        <f t="shared" ca="1" si="581"/>
        <v>1</v>
      </c>
      <c r="FU206" s="168" t="str">
        <f t="shared" ca="1" si="613"/>
        <v>-</v>
      </c>
      <c r="FV206" s="168" t="str">
        <f t="shared" ca="1" si="613"/>
        <v>-</v>
      </c>
      <c r="FW206" s="168" t="str">
        <f t="shared" ca="1" si="613"/>
        <v>-</v>
      </c>
      <c r="FX206" s="168" t="str">
        <f t="shared" ca="1" si="613"/>
        <v>-</v>
      </c>
      <c r="FY206" s="168" t="str">
        <f t="shared" ca="1" si="613"/>
        <v>-</v>
      </c>
      <c r="FZ206" s="168" t="str">
        <f t="shared" ca="1" si="613"/>
        <v>-</v>
      </c>
      <c r="GA206" s="168" t="str">
        <f t="shared" ca="1" si="613"/>
        <v>-</v>
      </c>
      <c r="GB206" s="168" t="str">
        <f t="shared" ca="1" si="613"/>
        <v>-</v>
      </c>
      <c r="GC206" s="168" t="str">
        <f t="shared" ca="1" si="613"/>
        <v>-</v>
      </c>
      <c r="GD206" s="168" t="b">
        <f t="shared" ca="1" si="613"/>
        <v>1</v>
      </c>
      <c r="GE206" s="168" t="str">
        <f t="shared" ca="1" si="613"/>
        <v>-</v>
      </c>
      <c r="GF206" s="168" t="str">
        <f t="shared" ca="1" si="613"/>
        <v>-</v>
      </c>
      <c r="GG206" s="168" t="str">
        <f t="shared" ca="1" si="613"/>
        <v>-</v>
      </c>
      <c r="GH206" s="168" t="str">
        <f t="shared" ca="1" si="582"/>
        <v>-</v>
      </c>
      <c r="GI206" s="168" t="str">
        <f t="shared" ca="1" si="582"/>
        <v>-</v>
      </c>
      <c r="GJ206" s="168" t="str">
        <f t="shared" ca="1" si="582"/>
        <v>-</v>
      </c>
      <c r="GK206" s="168" t="str">
        <f t="shared" ca="1" si="582"/>
        <v>-</v>
      </c>
      <c r="GL206" s="168" t="str">
        <f t="shared" ca="1" si="582"/>
        <v>-</v>
      </c>
      <c r="GM206" s="168" t="str">
        <f t="shared" ca="1" si="582"/>
        <v>-</v>
      </c>
      <c r="GN206" s="168" t="str">
        <f t="shared" ca="1" si="582"/>
        <v>-</v>
      </c>
      <c r="GO206" s="168" t="str">
        <f t="shared" ca="1" si="582"/>
        <v>-</v>
      </c>
      <c r="GP206" s="168" t="str">
        <f t="shared" ca="1" si="582"/>
        <v>-</v>
      </c>
      <c r="GQ206" s="168" t="str">
        <f t="shared" ca="1" si="582"/>
        <v>-</v>
      </c>
      <c r="GR206" s="168" t="str">
        <f t="shared" ca="1" si="582"/>
        <v>-</v>
      </c>
      <c r="GS206" s="168">
        <f t="shared" ca="1" si="582"/>
        <v>500</v>
      </c>
      <c r="GT206" s="168">
        <f t="shared" ca="1" si="582"/>
        <v>500</v>
      </c>
      <c r="GU206" s="168" t="str">
        <f t="shared" ca="1" si="582"/>
        <v>-</v>
      </c>
      <c r="GV206" s="168" t="str">
        <f t="shared" ca="1" si="582"/>
        <v>-</v>
      </c>
      <c r="GW206" s="168" t="str">
        <f t="shared" ca="1" si="582"/>
        <v>-</v>
      </c>
      <c r="GX206" s="168" t="str">
        <f t="shared" ref="GX206:HM207" ca="1" si="619">OFFSET(GX$5,$B206,0)</f>
        <v>-</v>
      </c>
      <c r="GY206" s="168" t="str">
        <f t="shared" ca="1" si="619"/>
        <v>-</v>
      </c>
      <c r="GZ206" s="168" t="str">
        <f t="shared" ca="1" si="619"/>
        <v>-</v>
      </c>
      <c r="HA206" s="168" t="str">
        <f t="shared" ca="1" si="619"/>
        <v>-</v>
      </c>
      <c r="HB206" s="168" t="str">
        <f t="shared" ca="1" si="619"/>
        <v>-</v>
      </c>
      <c r="HC206" s="168" t="str">
        <f t="shared" ca="1" si="619"/>
        <v>-</v>
      </c>
      <c r="HD206" s="168" t="str">
        <f t="shared" ca="1" si="619"/>
        <v>-</v>
      </c>
      <c r="HE206" s="168" t="str">
        <f t="shared" ca="1" si="619"/>
        <v>-</v>
      </c>
      <c r="HF206" s="168" t="str">
        <f t="shared" ca="1" si="619"/>
        <v>-</v>
      </c>
      <c r="HG206" s="168" t="str">
        <f t="shared" ca="1" si="619"/>
        <v>-</v>
      </c>
      <c r="HH206" s="168" t="str">
        <f t="shared" ca="1" si="619"/>
        <v>-</v>
      </c>
      <c r="HI206" s="168" t="str">
        <f t="shared" ca="1" si="619"/>
        <v>-</v>
      </c>
      <c r="HJ206" s="168" t="str">
        <f t="shared" ca="1" si="619"/>
        <v>-</v>
      </c>
      <c r="HK206" s="168" t="str">
        <f t="shared" ca="1" si="619"/>
        <v>-</v>
      </c>
      <c r="HL206" s="168" t="str">
        <f t="shared" ca="1" si="619"/>
        <v>-</v>
      </c>
      <c r="HM206" s="168" t="str">
        <f t="shared" ca="1" si="619"/>
        <v>-</v>
      </c>
      <c r="HN206" s="168" t="str">
        <f t="shared" ca="1" si="616"/>
        <v>-</v>
      </c>
      <c r="HO206" s="168" t="str">
        <f t="shared" ca="1" si="616"/>
        <v>-</v>
      </c>
      <c r="HP206" s="168" t="str">
        <f t="shared" ca="1" si="616"/>
        <v>-</v>
      </c>
      <c r="HQ206" s="168" t="str">
        <f t="shared" ca="1" si="616"/>
        <v>-</v>
      </c>
      <c r="HR206" s="168" t="str">
        <f t="shared" ca="1" si="616"/>
        <v>-</v>
      </c>
      <c r="HS206" s="168" t="str">
        <f t="shared" ca="1" si="616"/>
        <v>-</v>
      </c>
      <c r="HT206" s="168" t="str">
        <f t="shared" ca="1" si="616"/>
        <v>-</v>
      </c>
      <c r="HU206" s="168" t="str">
        <f t="shared" ca="1" si="616"/>
        <v>-</v>
      </c>
      <c r="HV206" s="168" t="str">
        <f t="shared" ca="1" si="616"/>
        <v>-</v>
      </c>
      <c r="HW206" s="168" t="str">
        <f t="shared" ca="1" si="616"/>
        <v>-</v>
      </c>
      <c r="HX206" s="168" t="str">
        <f t="shared" ca="1" si="616"/>
        <v>-</v>
      </c>
      <c r="HY206" s="168" t="str">
        <f t="shared" ca="1" si="616"/>
        <v>-</v>
      </c>
      <c r="HZ206" s="168" t="str">
        <f t="shared" ca="1" si="616"/>
        <v>-</v>
      </c>
      <c r="IA206" s="168" t="str">
        <f t="shared" ca="1" si="616"/>
        <v>-</v>
      </c>
      <c r="IB206" s="168" t="str">
        <f t="shared" ca="1" si="616"/>
        <v>-</v>
      </c>
      <c r="IC206" s="168" t="str">
        <f t="shared" ca="1" si="616"/>
        <v>-</v>
      </c>
      <c r="ID206" s="168" t="str">
        <f t="shared" ca="1" si="616"/>
        <v>-</v>
      </c>
      <c r="IE206" s="168" t="str">
        <f t="shared" ca="1" si="616"/>
        <v>-</v>
      </c>
      <c r="IF206" s="168" t="str">
        <f t="shared" ca="1" si="616"/>
        <v>-</v>
      </c>
      <c r="IG206" s="168" t="str">
        <f t="shared" ca="1" si="616"/>
        <v>-</v>
      </c>
      <c r="IH206" s="168" t="str">
        <f t="shared" ca="1" si="616"/>
        <v>-</v>
      </c>
      <c r="II206" s="168" t="str">
        <f t="shared" ca="1" si="616"/>
        <v>-</v>
      </c>
      <c r="IJ206" s="168" t="str">
        <f t="shared" ca="1" si="616"/>
        <v>-</v>
      </c>
      <c r="IK206" s="168" t="str">
        <f t="shared" ca="1" si="616"/>
        <v>-</v>
      </c>
      <c r="IL206" s="168" t="str">
        <f t="shared" ca="1" si="616"/>
        <v>-</v>
      </c>
      <c r="IM206" s="168" t="str">
        <f t="shared" ca="1" si="616"/>
        <v>-</v>
      </c>
      <c r="IN206" s="168" t="str">
        <f t="shared" ca="1" si="616"/>
        <v>-</v>
      </c>
      <c r="IO206" s="168" t="str">
        <f t="shared" ca="1" si="616"/>
        <v>-</v>
      </c>
      <c r="IP206" s="168" t="str">
        <f t="shared" ca="1" si="585"/>
        <v>-</v>
      </c>
      <c r="IQ206" s="168" t="str">
        <f t="shared" ca="1" si="585"/>
        <v>-</v>
      </c>
      <c r="IR206" s="168" t="str">
        <f t="shared" ca="1" si="585"/>
        <v>-</v>
      </c>
      <c r="IS206" s="168" t="str">
        <f t="shared" ca="1" si="585"/>
        <v>-</v>
      </c>
      <c r="IT206" s="168" t="str">
        <f t="shared" ca="1" si="585"/>
        <v>-</v>
      </c>
      <c r="IU206" s="168" t="str">
        <f t="shared" ca="1" si="585"/>
        <v>-</v>
      </c>
      <c r="IV206" s="168" t="str">
        <f t="shared" ca="1" si="585"/>
        <v>-</v>
      </c>
      <c r="IW206" s="168" t="str">
        <f t="shared" ca="1" si="585"/>
        <v>-</v>
      </c>
      <c r="IX206" s="168" t="str">
        <f t="shared" ca="1" si="585"/>
        <v>-</v>
      </c>
      <c r="IY206" s="168" t="str">
        <f t="shared" ca="1" si="585"/>
        <v>-</v>
      </c>
      <c r="IZ206" s="10"/>
      <c r="JA206" s="166">
        <f t="shared" ca="1" si="586"/>
        <v>4.4999999999999998E-2</v>
      </c>
      <c r="JB206" s="166">
        <f t="shared" ca="1" si="587"/>
        <v>4.4999999999999998E-2</v>
      </c>
      <c r="JC206" s="168">
        <f t="shared" ref="JC206:KH207" ca="1" si="620">OFFSET(JC$5,$B206,0)</f>
        <v>1</v>
      </c>
      <c r="JD206" s="168">
        <f t="shared" ca="1" si="620"/>
        <v>0</v>
      </c>
      <c r="JE206" s="168">
        <f t="shared" ca="1" si="620"/>
        <v>1</v>
      </c>
      <c r="JF206" s="168">
        <f t="shared" ca="1" si="620"/>
        <v>1</v>
      </c>
      <c r="JG206" s="168">
        <f t="shared" ca="1" si="620"/>
        <v>0</v>
      </c>
      <c r="JH206" s="168">
        <f t="shared" ca="1" si="620"/>
        <v>70</v>
      </c>
      <c r="JI206" s="168">
        <f t="shared" ca="1" si="620"/>
        <v>50</v>
      </c>
      <c r="JJ206" s="168">
        <f t="shared" ca="1" si="620"/>
        <v>70</v>
      </c>
      <c r="JK206" s="168">
        <f t="shared" ca="1" si="620"/>
        <v>50</v>
      </c>
      <c r="JL206" s="166">
        <f t="shared" si="589"/>
        <v>1</v>
      </c>
      <c r="JM206" s="166">
        <f t="shared" si="590"/>
        <v>1</v>
      </c>
      <c r="JN206" s="166">
        <f t="shared" si="591"/>
        <v>1</v>
      </c>
      <c r="JO206" s="166">
        <f t="shared" ca="1" si="592"/>
        <v>1</v>
      </c>
      <c r="JP206" s="166">
        <f t="shared" ca="1" si="592"/>
        <v>1</v>
      </c>
      <c r="JQ206" s="168">
        <f t="shared" ca="1" si="620"/>
        <v>1</v>
      </c>
      <c r="JR206" s="10"/>
      <c r="JS206" s="168">
        <f t="shared" ca="1" si="620"/>
        <v>1</v>
      </c>
      <c r="JT206" s="166">
        <f t="shared" ca="1" si="593"/>
        <v>1</v>
      </c>
      <c r="JU206" s="168">
        <f t="shared" ca="1" si="620"/>
        <v>1</v>
      </c>
      <c r="JV206" s="168">
        <f t="shared" ca="1" si="620"/>
        <v>1</v>
      </c>
      <c r="JW206" s="168">
        <f t="shared" ca="1" si="620"/>
        <v>1</v>
      </c>
      <c r="JX206" s="168">
        <f t="shared" ca="1" si="620"/>
        <v>1</v>
      </c>
      <c r="JY206" s="168">
        <f t="shared" ca="1" si="620"/>
        <v>1</v>
      </c>
      <c r="JZ206" s="168">
        <f t="shared" ca="1" si="620"/>
        <v>1</v>
      </c>
      <c r="KA206" s="166">
        <f t="shared" ca="1" si="596"/>
        <v>1</v>
      </c>
      <c r="KB206" s="166">
        <f t="shared" ca="1" si="597"/>
        <v>1</v>
      </c>
      <c r="KC206" s="166">
        <f t="shared" ca="1" si="598"/>
        <v>1</v>
      </c>
      <c r="KD206" s="166">
        <f t="shared" ca="1" si="599"/>
        <v>500000</v>
      </c>
      <c r="KE206" s="166" t="str">
        <f t="shared" ca="1" si="600"/>
        <v>-</v>
      </c>
      <c r="KF206" s="166" t="str">
        <f t="shared" ca="1" si="601"/>
        <v>-</v>
      </c>
      <c r="KG206" s="166" t="b">
        <f t="shared" ca="1" si="602"/>
        <v>0</v>
      </c>
      <c r="KH206" s="168">
        <f t="shared" ca="1" si="620"/>
        <v>0</v>
      </c>
      <c r="KI206" s="27">
        <v>0</v>
      </c>
    </row>
    <row r="207" spans="1:295" s="148" customFormat="1" outlineLevel="1">
      <c r="A207" s="126">
        <f t="shared" si="13"/>
        <v>202</v>
      </c>
      <c r="B207" s="126">
        <f t="shared" si="603"/>
        <v>13</v>
      </c>
      <c r="C207" s="148">
        <f t="shared" si="609"/>
        <v>1002</v>
      </c>
      <c r="D207" s="148" t="s">
        <v>884</v>
      </c>
      <c r="E207" s="148" t="b">
        <f t="shared" si="604"/>
        <v>0</v>
      </c>
      <c r="F207" s="148" t="b">
        <v>0</v>
      </c>
      <c r="G207" s="148" t="b">
        <f t="shared" si="605"/>
        <v>0</v>
      </c>
      <c r="H207" s="144">
        <f t="shared" ca="1" si="608"/>
        <v>3</v>
      </c>
      <c r="I207" s="32">
        <v>1</v>
      </c>
      <c r="J207" s="32">
        <v>5</v>
      </c>
      <c r="K207" s="144">
        <f t="shared" ca="1" si="608"/>
        <v>1</v>
      </c>
      <c r="L207" s="144">
        <f t="shared" ca="1" si="608"/>
        <v>1</v>
      </c>
      <c r="M207" s="144">
        <f t="shared" ca="1" si="608"/>
        <v>2</v>
      </c>
      <c r="N207" s="144">
        <f t="shared" ca="1" si="608"/>
        <v>1</v>
      </c>
      <c r="O207" s="144">
        <f t="shared" ca="1" si="608"/>
        <v>1</v>
      </c>
      <c r="P207" s="144">
        <f t="shared" ca="1" si="608"/>
        <v>1</v>
      </c>
      <c r="Q207" s="144">
        <f t="shared" ca="1" si="608"/>
        <v>1</v>
      </c>
      <c r="R207" s="144">
        <f t="shared" ca="1" si="608"/>
        <v>2</v>
      </c>
      <c r="S207" s="144">
        <f t="shared" ca="1" si="608"/>
        <v>1</v>
      </c>
      <c r="T207" s="144">
        <f t="shared" ca="1" si="608"/>
        <v>1</v>
      </c>
      <c r="U207" s="144">
        <f t="shared" ca="1" si="608"/>
        <v>1</v>
      </c>
      <c r="V207" s="32">
        <v>2</v>
      </c>
      <c r="W207" s="32">
        <v>2</v>
      </c>
      <c r="X207" s="32">
        <v>2</v>
      </c>
      <c r="Y207" s="144">
        <f t="shared" ca="1" si="607"/>
        <v>1</v>
      </c>
      <c r="AA207" s="162" t="str" cm="1">
        <f t="array" aca="1" ref="AA207" ca="1">TEXT(LEFT(OFFSET(AA207,-1,0),5)+1,"00000")&amp;MID(OFFSET(AA207,-1,0),6,FIND(" ",OFFSET(AA207,-1,0),7)-5)
&amp;INDEX(DataMaster!$B$10:$B$12,$I207)         &amp;IF($J207=1,""," Risk"&amp;INDEX(i.risk_aversion,$J207,1))    &amp;IF($K207=1,""," REV"&amp; INDEX(DataMaster!$B$54:$B$58,$K207))              &amp; IF($L207=1,""," Minroe"&amp;INDEX(minroe,$L207))              &amp;  IF($M207=1,""," Overdraw"&amp;INDEX(overdraw,$M207))
&amp; IF($N207=1,""," Mach"&amp;INDEX(i.mach_option,$N207))
&amp; IF($O207=1,""," Interest"&amp;INDEX(i.interest_rate,$O207))            &amp; IF($P207=1,""," Opp cost"&amp;INDEX(i.opp_cost_capital,$P207))           &amp; IF($Q207=1,""," Casual_ub"&amp;INDEX(i.casual_ub,$Q207))           &amp; IF($R207=1,""," Cropgraze"&amp;INDEX(i.cropgraze_inc,$R207))
&amp; IF($S207=1,""," Yield"&amp;INDEX(i.all_rot_yield,$S207))          &amp; IF($T207=1,""," Pasture"&amp;INDEX(i.pasture_prod,$T207))          &amp; IF($U207=1,""," Scan"&amp;INDEX(i.scan,$U207))
&amp; IF($JL207=1,""," WP"&amp;TEXT($JL207*100,"000p"))                &amp; IF($JM207=1,""," MP"&amp;TEXT($JM207*100,"000p"))                      &amp; IF($JN207=1,""," GP"&amp;TEXT($JN207*100,"000p"))          &amp; IF($JO207=1,""," Can"&amp;TEXT($JO207*100,"000p"))
&amp; " (F"&amp;3+IFERROR(1*$CH207,0)+IFERROR(1*$CI207,0)&amp;3-IFERROR(1*NOT($CK207),0)&amp;"N"&amp;$CP207&amp;$CQ207&amp;")"</f>
        <v>00009 Price SE RiskCRRA-high Overdraw500000 CropgrazeFALSE WP070p MP070p GP070p (F33N11)</v>
      </c>
      <c r="AB207" s="10" t="str">
        <f ca="1">IF(COUNTIF(AA$5:AA207,AA207)=1,"-","Dup")</f>
        <v>-</v>
      </c>
      <c r="AC207" s="10"/>
      <c r="AD207" s="168" t="str">
        <f t="shared" ca="1" si="566"/>
        <v>-</v>
      </c>
      <c r="AE207" s="168" t="str">
        <f t="shared" ca="1" si="566"/>
        <v>-</v>
      </c>
      <c r="AF207" s="168" t="str">
        <f t="shared" ca="1" si="566"/>
        <v>-</v>
      </c>
      <c r="AG207" s="168" t="str">
        <f t="shared" ca="1" si="566"/>
        <v>-</v>
      </c>
      <c r="AH207" s="168" t="str">
        <f t="shared" ca="1" si="566"/>
        <v>-</v>
      </c>
      <c r="AI207" s="168" t="b">
        <f t="shared" ca="1" si="566"/>
        <v>1</v>
      </c>
      <c r="AJ207" s="10"/>
      <c r="AK207" s="166" t="b">
        <f t="shared" si="567"/>
        <v>1</v>
      </c>
      <c r="AL207" s="166" t="str">
        <f t="shared" si="567"/>
        <v>-</v>
      </c>
      <c r="AM207" s="166" t="str">
        <f t="shared" si="567"/>
        <v>-</v>
      </c>
      <c r="AN207" s="166" t="str">
        <f t="shared" si="567"/>
        <v>-</v>
      </c>
      <c r="AO207" s="166" t="b">
        <f t="shared" si="567"/>
        <v>0</v>
      </c>
      <c r="AP207" s="166" t="b">
        <f t="shared" si="567"/>
        <v>0</v>
      </c>
      <c r="AQ207" s="166">
        <f t="shared" ca="1" si="568"/>
        <v>0</v>
      </c>
      <c r="AR207" s="166" t="b">
        <f t="shared" si="569"/>
        <v>1</v>
      </c>
      <c r="AS207" s="166" t="b">
        <f t="shared" si="569"/>
        <v>1</v>
      </c>
      <c r="AT207" s="166">
        <f t="shared" si="569"/>
        <v>2</v>
      </c>
      <c r="AU207" s="166" t="str">
        <f t="shared" si="569"/>
        <v>-</v>
      </c>
      <c r="AV207" s="166">
        <f t="shared" si="569"/>
        <v>0.7</v>
      </c>
      <c r="AW207" s="10"/>
      <c r="AX207" s="166" t="b">
        <f t="shared" si="570"/>
        <v>1</v>
      </c>
      <c r="AY207" s="168" t="b">
        <f t="shared" ca="1" si="571"/>
        <v>1</v>
      </c>
      <c r="AZ207" s="168" t="b">
        <f t="shared" ca="1" si="571"/>
        <v>1</v>
      </c>
      <c r="BA207" s="167">
        <f t="shared" ca="1" si="572"/>
        <v>3110</v>
      </c>
      <c r="BB207" s="168" t="str">
        <f t="shared" ca="1" si="611"/>
        <v>-</v>
      </c>
      <c r="BC207" s="168" t="str">
        <f t="shared" ca="1" si="611"/>
        <v>-</v>
      </c>
      <c r="BD207" s="168" t="str">
        <f t="shared" ca="1" si="611"/>
        <v>-</v>
      </c>
      <c r="BE207" s="168" t="str">
        <f t="shared" ca="1" si="611"/>
        <v>-</v>
      </c>
      <c r="BF207" s="168" t="str">
        <f t="shared" ca="1" si="611"/>
        <v>-</v>
      </c>
      <c r="BG207" s="168">
        <f t="shared" ca="1" si="611"/>
        <v>1</v>
      </c>
      <c r="BH207" s="168">
        <f t="shared" ca="1" si="611"/>
        <v>1</v>
      </c>
      <c r="BI207" s="168" t="str">
        <f t="shared" ca="1" si="611"/>
        <v>-</v>
      </c>
      <c r="BJ207" s="168" t="str">
        <f t="shared" ca="1" si="611"/>
        <v>-</v>
      </c>
      <c r="BK207" s="10"/>
      <c r="BL207" s="168" t="str">
        <f t="shared" ca="1" si="611"/>
        <v>-</v>
      </c>
      <c r="BM207" s="168" t="str">
        <f t="shared" ca="1" si="611"/>
        <v>-</v>
      </c>
      <c r="BN207" s="168" t="str">
        <f t="shared" ca="1" si="611"/>
        <v>-</v>
      </c>
      <c r="BO207" s="168" t="str">
        <f t="shared" ca="1" si="611"/>
        <v>-</v>
      </c>
      <c r="BP207" s="168" t="str">
        <f t="shared" ca="1" si="611"/>
        <v>-</v>
      </c>
      <c r="BQ207" s="168" t="str">
        <f t="shared" ca="1" si="611"/>
        <v>-</v>
      </c>
      <c r="BR207" s="168" t="str">
        <f t="shared" ca="1" si="611"/>
        <v>-</v>
      </c>
      <c r="BS207" s="168" t="str">
        <f t="shared" ca="1" si="611"/>
        <v>-</v>
      </c>
      <c r="BT207" s="168" t="str">
        <f t="shared" ca="1" si="611"/>
        <v>-</v>
      </c>
      <c r="BU207" s="168" t="str">
        <f t="shared" ca="1" si="611"/>
        <v>-</v>
      </c>
      <c r="BV207" s="168" t="str">
        <f t="shared" ca="1" si="611"/>
        <v>-</v>
      </c>
      <c r="BW207" s="166" t="str" cm="1">
        <f t="array" aca="1" ref="BW207" ca="1">INDEX(i.rev,$K207,BW$15)</f>
        <v>-</v>
      </c>
      <c r="BX207" s="166" t="str" cm="1">
        <f t="array" aca="1" ref="BX207" ca="1">INDEX(i.rev,$K207,BX$15)</f>
        <v>-</v>
      </c>
      <c r="BY207" s="166" t="str" cm="1">
        <f t="array" aca="1" ref="BY207" ca="1">INDEX(i.rev,$K207,BY$15)</f>
        <v>-</v>
      </c>
      <c r="BZ207" s="166" t="str" cm="1">
        <f t="array" aca="1" ref="BZ207" ca="1">INDEX(i.rev,$K207,BZ$15)</f>
        <v>-</v>
      </c>
      <c r="CA207" s="166" t="str" cm="1">
        <f t="array" aca="1" ref="CA207" ca="1">INDEX(i.rev,$K207,CA$15)</f>
        <v>-</v>
      </c>
      <c r="CB207" s="166" t="str" cm="1">
        <f t="array" aca="1" ref="CB207" ca="1">INDEX(i.rev,$K207,CB$15)</f>
        <v>-</v>
      </c>
      <c r="CC207" s="166" t="str" cm="1">
        <f t="array" aca="1" ref="CC207" ca="1">INDEX(i.rev,$K207,CC$15)</f>
        <v>-</v>
      </c>
      <c r="CD207" s="166" t="str" cm="1">
        <f t="array" aca="1" ref="CD207" ca="1">INDEX(i.rev,$K207,CD$15)</f>
        <v>-</v>
      </c>
      <c r="CE207" s="166" t="str" cm="1">
        <f t="array" aca="1" ref="CE207" ca="1">INDEX(i.rev,$K207,CE$15)</f>
        <v>-</v>
      </c>
      <c r="CF207" s="166" t="str" cm="1">
        <f t="array" aca="1" ref="CF207" ca="1">INDEX(i.rev,$K207,CF$15)</f>
        <v>-</v>
      </c>
      <c r="CG207" s="10"/>
      <c r="CH207" s="168" t="str">
        <f t="shared" ca="1" si="612"/>
        <v>-</v>
      </c>
      <c r="CI207" s="168" t="str">
        <f t="shared" ca="1" si="612"/>
        <v>-</v>
      </c>
      <c r="CJ207" s="168" t="str">
        <f t="shared" ca="1" si="612"/>
        <v>-</v>
      </c>
      <c r="CK207" s="168" t="str">
        <f t="shared" ca="1" si="612"/>
        <v>-</v>
      </c>
      <c r="CL207" s="168" t="str">
        <f t="shared" ca="1" si="612"/>
        <v>-</v>
      </c>
      <c r="CM207" s="168" t="str">
        <f t="shared" ca="1" si="612"/>
        <v>-</v>
      </c>
      <c r="CN207" s="168" t="str">
        <f t="shared" ca="1" si="612"/>
        <v>-</v>
      </c>
      <c r="CO207" s="168" t="str">
        <f t="shared" ca="1" si="612"/>
        <v>-</v>
      </c>
      <c r="CP207" s="168">
        <f t="shared" ca="1" si="612"/>
        <v>1</v>
      </c>
      <c r="CQ207" s="168">
        <f t="shared" ca="1" si="612"/>
        <v>1</v>
      </c>
      <c r="CR207" s="168">
        <f t="shared" ca="1" si="612"/>
        <v>0</v>
      </c>
      <c r="CS207" s="168" t="str">
        <f t="shared" ca="1" si="612"/>
        <v>-</v>
      </c>
      <c r="CT207" s="168" t="str">
        <f t="shared" ca="1" si="612"/>
        <v>-</v>
      </c>
      <c r="CU207" s="168" t="str">
        <f t="shared" ca="1" si="612"/>
        <v>-</v>
      </c>
      <c r="CV207" s="168" t="str">
        <f t="shared" ca="1" si="612"/>
        <v>-</v>
      </c>
      <c r="CW207" s="168" t="str">
        <f t="shared" ca="1" si="612"/>
        <v>-</v>
      </c>
      <c r="CX207" s="168" t="str">
        <f t="shared" ca="1" si="612"/>
        <v>-</v>
      </c>
      <c r="CY207" s="168" t="str">
        <f t="shared" ca="1" si="612"/>
        <v>-</v>
      </c>
      <c r="CZ207" s="168">
        <f t="shared" ca="1" si="612"/>
        <v>0</v>
      </c>
      <c r="DA207" s="168" t="str">
        <f t="shared" ca="1" si="612"/>
        <v>-</v>
      </c>
      <c r="DB207" s="168" t="str">
        <f t="shared" ca="1" si="612"/>
        <v>-</v>
      </c>
      <c r="DC207" s="168" t="str">
        <f t="shared" ca="1" si="612"/>
        <v>-</v>
      </c>
      <c r="DD207" s="168" t="str">
        <f t="shared" ca="1" si="612"/>
        <v>-</v>
      </c>
      <c r="DE207" s="168" t="str">
        <f t="shared" ca="1" si="612"/>
        <v>-</v>
      </c>
      <c r="DF207" s="168">
        <f t="shared" ca="1" si="612"/>
        <v>0</v>
      </c>
      <c r="DG207" s="168">
        <f t="shared" ca="1" si="610"/>
        <v>0</v>
      </c>
      <c r="DH207" s="168">
        <f t="shared" ca="1" si="610"/>
        <v>0</v>
      </c>
      <c r="DI207" s="168">
        <f t="shared" ca="1" si="610"/>
        <v>0</v>
      </c>
      <c r="DJ207" s="168">
        <f t="shared" ca="1" si="610"/>
        <v>0</v>
      </c>
      <c r="DK207" s="168">
        <f t="shared" ca="1" si="610"/>
        <v>0</v>
      </c>
      <c r="DL207" s="168">
        <f t="shared" ca="1" si="610"/>
        <v>0</v>
      </c>
      <c r="DM207" s="168" t="str">
        <f t="shared" ca="1" si="610"/>
        <v>-</v>
      </c>
      <c r="DN207" s="168" t="str">
        <f t="shared" ca="1" si="610"/>
        <v>-</v>
      </c>
      <c r="DO207" s="168" t="str">
        <f t="shared" ca="1" si="610"/>
        <v>-</v>
      </c>
      <c r="DP207" s="168" t="str">
        <f t="shared" ca="1" si="610"/>
        <v>-</v>
      </c>
      <c r="DQ207" s="168" t="str">
        <f t="shared" ca="1" si="610"/>
        <v>-</v>
      </c>
      <c r="DR207" s="168" t="str">
        <f t="shared" ca="1" si="610"/>
        <v>-</v>
      </c>
      <c r="DS207" s="168" t="str">
        <f t="shared" ca="1" si="610"/>
        <v>-</v>
      </c>
      <c r="DT207" s="168" t="str">
        <f t="shared" ca="1" si="610"/>
        <v>-</v>
      </c>
      <c r="DU207" s="168" t="str">
        <f t="shared" ca="1" si="610"/>
        <v>-</v>
      </c>
      <c r="DV207" s="168" t="str">
        <f t="shared" ca="1" si="610"/>
        <v>-</v>
      </c>
      <c r="DW207" s="168" t="str">
        <f t="shared" ca="1" si="610"/>
        <v>-</v>
      </c>
      <c r="DX207" s="10"/>
      <c r="DY207" s="168">
        <f t="shared" ca="1" si="610"/>
        <v>1</v>
      </c>
      <c r="DZ207" s="168" t="str">
        <f t="shared" ca="1" si="610"/>
        <v>-</v>
      </c>
      <c r="EA207" s="168" t="str">
        <f t="shared" ca="1" si="610"/>
        <v>-</v>
      </c>
      <c r="EB207" s="168" t="str">
        <f t="shared" ca="1" si="610"/>
        <v>-</v>
      </c>
      <c r="EC207" s="168" t="str">
        <f t="shared" ca="1" si="575"/>
        <v>-</v>
      </c>
      <c r="ED207" s="168" t="b">
        <f t="shared" ca="1" si="575"/>
        <v>0</v>
      </c>
      <c r="EE207" s="168" t="str">
        <f t="shared" ca="1" si="575"/>
        <v>-</v>
      </c>
      <c r="EF207" s="168">
        <f t="shared" ca="1" si="575"/>
        <v>0</v>
      </c>
      <c r="EG207" s="168" t="str">
        <f t="shared" ca="1" si="575"/>
        <v>-</v>
      </c>
      <c r="EH207" s="166" cm="1">
        <f t="array" aca="1" ref="EH207" ca="1">INDEX(i.rev,$K207,EH$15)</f>
        <v>1</v>
      </c>
      <c r="EI207" s="168">
        <f t="shared" ca="1" si="618"/>
        <v>0</v>
      </c>
      <c r="EJ207" s="168">
        <f t="shared" ca="1" si="618"/>
        <v>1</v>
      </c>
      <c r="EK207" s="168">
        <f t="shared" ca="1" si="618"/>
        <v>0</v>
      </c>
      <c r="EL207" s="168">
        <f t="shared" ca="1" si="618"/>
        <v>1</v>
      </c>
      <c r="EM207" s="168">
        <f t="shared" ca="1" si="618"/>
        <v>1</v>
      </c>
      <c r="EN207" s="168">
        <f t="shared" ca="1" si="618"/>
        <v>1</v>
      </c>
      <c r="EO207" s="168">
        <f t="shared" ca="1" si="618"/>
        <v>0</v>
      </c>
      <c r="EP207" s="168">
        <f t="shared" ca="1" si="618"/>
        <v>0</v>
      </c>
      <c r="EQ207" s="168">
        <f t="shared" ca="1" si="618"/>
        <v>0</v>
      </c>
      <c r="ER207" s="168">
        <f t="shared" ca="1" si="618"/>
        <v>0</v>
      </c>
      <c r="ES207" s="168">
        <f t="shared" ca="1" si="618"/>
        <v>0</v>
      </c>
      <c r="ET207" s="168">
        <f t="shared" ca="1" si="618"/>
        <v>0</v>
      </c>
      <c r="EU207" s="168">
        <f t="shared" ca="1" si="618"/>
        <v>0</v>
      </c>
      <c r="EV207" s="168">
        <f t="shared" ca="1" si="618"/>
        <v>0</v>
      </c>
      <c r="EW207" s="168">
        <f t="shared" ca="1" si="618"/>
        <v>0</v>
      </c>
      <c r="EX207" s="168">
        <f t="shared" ca="1" si="618"/>
        <v>0</v>
      </c>
      <c r="EY207" s="166" cm="1">
        <f t="array" aca="1" ref="EY207" ca="1">INDEX(i.rev,$K207,EY$15)</f>
        <v>0</v>
      </c>
      <c r="EZ207" s="168">
        <f t="shared" ca="1" si="577"/>
        <v>0</v>
      </c>
      <c r="FA207" s="166" cm="1">
        <f t="array" aca="1" ref="FA207" ca="1">INDEX(i.rev,$K207,FA$15)</f>
        <v>1</v>
      </c>
      <c r="FB207" s="168">
        <f t="shared" ca="1" si="613"/>
        <v>0</v>
      </c>
      <c r="FC207" s="168">
        <f t="shared" ca="1" si="613"/>
        <v>0</v>
      </c>
      <c r="FD207" s="168">
        <f t="shared" ca="1" si="613"/>
        <v>0</v>
      </c>
      <c r="FE207" s="168">
        <f t="shared" ca="1" si="613"/>
        <v>0</v>
      </c>
      <c r="FF207" s="168">
        <f t="shared" ca="1" si="613"/>
        <v>0</v>
      </c>
      <c r="FG207" s="168">
        <f t="shared" ca="1" si="613"/>
        <v>0</v>
      </c>
      <c r="FH207" s="168">
        <f t="shared" ca="1" si="613"/>
        <v>0</v>
      </c>
      <c r="FI207" s="10"/>
      <c r="FJ207" s="168" t="str">
        <f t="shared" ca="1" si="613"/>
        <v>-</v>
      </c>
      <c r="FK207" s="168" t="str">
        <f t="shared" ca="1" si="613"/>
        <v>-</v>
      </c>
      <c r="FL207" s="168" t="str">
        <f t="shared" ca="1" si="613"/>
        <v>-</v>
      </c>
      <c r="FM207" s="168" t="str">
        <f t="shared" ca="1" si="613"/>
        <v>-</v>
      </c>
      <c r="FN207" s="168" t="str">
        <f t="shared" ca="1" si="613"/>
        <v>-</v>
      </c>
      <c r="FO207" s="166" t="b">
        <f t="shared" ca="1" si="580"/>
        <v>0</v>
      </c>
      <c r="FP207" s="166" t="b">
        <f t="shared" ca="1" si="580"/>
        <v>0</v>
      </c>
      <c r="FQ207" s="166" t="b">
        <f t="shared" ca="1" si="580"/>
        <v>1</v>
      </c>
      <c r="FR207" s="168">
        <f t="shared" ca="1" si="613"/>
        <v>0</v>
      </c>
      <c r="FS207" s="166">
        <f t="shared" ca="1" si="581"/>
        <v>1</v>
      </c>
      <c r="FT207" s="166">
        <f t="shared" ca="1" si="581"/>
        <v>1</v>
      </c>
      <c r="FU207" s="168" t="str">
        <f t="shared" ca="1" si="613"/>
        <v>-</v>
      </c>
      <c r="FV207" s="168" t="str">
        <f t="shared" ca="1" si="613"/>
        <v>-</v>
      </c>
      <c r="FW207" s="168" t="str">
        <f t="shared" ca="1" si="613"/>
        <v>-</v>
      </c>
      <c r="FX207" s="168" t="str">
        <f t="shared" ca="1" si="613"/>
        <v>-</v>
      </c>
      <c r="FY207" s="168" t="str">
        <f t="shared" ca="1" si="613"/>
        <v>-</v>
      </c>
      <c r="FZ207" s="168" t="str">
        <f t="shared" ca="1" si="613"/>
        <v>-</v>
      </c>
      <c r="GA207" s="168" t="str">
        <f t="shared" ca="1" si="613"/>
        <v>-</v>
      </c>
      <c r="GB207" s="168" t="str">
        <f t="shared" ca="1" si="613"/>
        <v>-</v>
      </c>
      <c r="GC207" s="168" t="str">
        <f t="shared" ca="1" si="613"/>
        <v>-</v>
      </c>
      <c r="GD207" s="168" t="b">
        <f t="shared" ca="1" si="613"/>
        <v>1</v>
      </c>
      <c r="GE207" s="168" t="str">
        <f t="shared" ca="1" si="613"/>
        <v>-</v>
      </c>
      <c r="GF207" s="168" t="str">
        <f t="shared" ca="1" si="613"/>
        <v>-</v>
      </c>
      <c r="GG207" s="168" t="str">
        <f t="shared" ca="1" si="613"/>
        <v>-</v>
      </c>
      <c r="GH207" s="168" t="str">
        <f t="shared" ca="1" si="582"/>
        <v>-</v>
      </c>
      <c r="GI207" s="168" t="str">
        <f t="shared" ca="1" si="582"/>
        <v>-</v>
      </c>
      <c r="GJ207" s="168" t="str">
        <f t="shared" ca="1" si="582"/>
        <v>-</v>
      </c>
      <c r="GK207" s="168" t="str">
        <f t="shared" ca="1" si="582"/>
        <v>-</v>
      </c>
      <c r="GL207" s="168" t="str">
        <f t="shared" ca="1" si="582"/>
        <v>-</v>
      </c>
      <c r="GM207" s="168" t="str">
        <f t="shared" ca="1" si="582"/>
        <v>-</v>
      </c>
      <c r="GN207" s="168" t="str">
        <f t="shared" ca="1" si="582"/>
        <v>-</v>
      </c>
      <c r="GO207" s="168" t="str">
        <f t="shared" ca="1" si="582"/>
        <v>-</v>
      </c>
      <c r="GP207" s="168" t="str">
        <f t="shared" ca="1" si="582"/>
        <v>-</v>
      </c>
      <c r="GQ207" s="168" t="str">
        <f t="shared" ca="1" si="582"/>
        <v>-</v>
      </c>
      <c r="GR207" s="168" t="str">
        <f t="shared" ca="1" si="582"/>
        <v>-</v>
      </c>
      <c r="GS207" s="168">
        <f t="shared" ca="1" si="582"/>
        <v>500</v>
      </c>
      <c r="GT207" s="168">
        <f t="shared" ca="1" si="582"/>
        <v>500</v>
      </c>
      <c r="GU207" s="168" t="str">
        <f t="shared" ca="1" si="582"/>
        <v>-</v>
      </c>
      <c r="GV207" s="168" t="str">
        <f t="shared" ca="1" si="582"/>
        <v>-</v>
      </c>
      <c r="GW207" s="168" t="str">
        <f t="shared" ca="1" si="582"/>
        <v>-</v>
      </c>
      <c r="GX207" s="168" t="str">
        <f t="shared" ca="1" si="619"/>
        <v>-</v>
      </c>
      <c r="GY207" s="168" t="str">
        <f t="shared" ca="1" si="619"/>
        <v>-</v>
      </c>
      <c r="GZ207" s="168" t="str">
        <f t="shared" ca="1" si="616"/>
        <v>-</v>
      </c>
      <c r="HA207" s="168" t="str">
        <f t="shared" ca="1" si="616"/>
        <v>-</v>
      </c>
      <c r="HB207" s="168" t="str">
        <f t="shared" ca="1" si="616"/>
        <v>-</v>
      </c>
      <c r="HC207" s="168" t="str">
        <f t="shared" ca="1" si="616"/>
        <v>-</v>
      </c>
      <c r="HD207" s="168" t="str">
        <f t="shared" ca="1" si="616"/>
        <v>-</v>
      </c>
      <c r="HE207" s="168" t="str">
        <f t="shared" ca="1" si="616"/>
        <v>-</v>
      </c>
      <c r="HF207" s="168" t="str">
        <f t="shared" ca="1" si="616"/>
        <v>-</v>
      </c>
      <c r="HG207" s="168" t="str">
        <f t="shared" ca="1" si="616"/>
        <v>-</v>
      </c>
      <c r="HH207" s="168" t="str">
        <f t="shared" ca="1" si="616"/>
        <v>-</v>
      </c>
      <c r="HI207" s="168" t="str">
        <f t="shared" ca="1" si="616"/>
        <v>-</v>
      </c>
      <c r="HJ207" s="168" t="str">
        <f t="shared" ca="1" si="616"/>
        <v>-</v>
      </c>
      <c r="HK207" s="168" t="str">
        <f t="shared" ca="1" si="616"/>
        <v>-</v>
      </c>
      <c r="HL207" s="168" t="str">
        <f t="shared" ca="1" si="616"/>
        <v>-</v>
      </c>
      <c r="HM207" s="168" t="str">
        <f t="shared" ca="1" si="616"/>
        <v>-</v>
      </c>
      <c r="HN207" s="168" t="str">
        <f t="shared" ca="1" si="616"/>
        <v>-</v>
      </c>
      <c r="HO207" s="168" t="str">
        <f t="shared" ca="1" si="616"/>
        <v>-</v>
      </c>
      <c r="HP207" s="168" t="str">
        <f t="shared" ca="1" si="616"/>
        <v>-</v>
      </c>
      <c r="HQ207" s="168" t="str">
        <f t="shared" ca="1" si="616"/>
        <v>-</v>
      </c>
      <c r="HR207" s="168" t="str">
        <f t="shared" ca="1" si="616"/>
        <v>-</v>
      </c>
      <c r="HS207" s="168" t="str">
        <f t="shared" ca="1" si="616"/>
        <v>-</v>
      </c>
      <c r="HT207" s="168" t="str">
        <f t="shared" ca="1" si="616"/>
        <v>-</v>
      </c>
      <c r="HU207" s="168" t="str">
        <f t="shared" ca="1" si="616"/>
        <v>-</v>
      </c>
      <c r="HV207" s="168" t="str">
        <f t="shared" ca="1" si="616"/>
        <v>-</v>
      </c>
      <c r="HW207" s="168" t="str">
        <f t="shared" ca="1" si="616"/>
        <v>-</v>
      </c>
      <c r="HX207" s="168" t="str">
        <f t="shared" ca="1" si="616"/>
        <v>-</v>
      </c>
      <c r="HY207" s="168" t="str">
        <f t="shared" ca="1" si="616"/>
        <v>-</v>
      </c>
      <c r="HZ207" s="168" t="str">
        <f t="shared" ca="1" si="616"/>
        <v>-</v>
      </c>
      <c r="IA207" s="168" t="str">
        <f t="shared" ca="1" si="616"/>
        <v>-</v>
      </c>
      <c r="IB207" s="168" t="str">
        <f t="shared" ca="1" si="616"/>
        <v>-</v>
      </c>
      <c r="IC207" s="168" t="str">
        <f t="shared" ca="1" si="616"/>
        <v>-</v>
      </c>
      <c r="ID207" s="168" t="str">
        <f t="shared" ca="1" si="616"/>
        <v>-</v>
      </c>
      <c r="IE207" s="168" t="str">
        <f t="shared" ca="1" si="616"/>
        <v>-</v>
      </c>
      <c r="IF207" s="168" t="str">
        <f t="shared" ca="1" si="616"/>
        <v>-</v>
      </c>
      <c r="IG207" s="168" t="str">
        <f t="shared" ca="1" si="616"/>
        <v>-</v>
      </c>
      <c r="IH207" s="168" t="str">
        <f t="shared" ca="1" si="616"/>
        <v>-</v>
      </c>
      <c r="II207" s="168" t="str">
        <f t="shared" ca="1" si="616"/>
        <v>-</v>
      </c>
      <c r="IJ207" s="168" t="str">
        <f t="shared" ca="1" si="616"/>
        <v>-</v>
      </c>
      <c r="IK207" s="168" t="str">
        <f t="shared" ca="1" si="616"/>
        <v>-</v>
      </c>
      <c r="IL207" s="168" t="str">
        <f t="shared" ca="1" si="616"/>
        <v>-</v>
      </c>
      <c r="IM207" s="168" t="str">
        <f t="shared" ca="1" si="616"/>
        <v>-</v>
      </c>
      <c r="IN207" s="168" t="str">
        <f t="shared" ca="1" si="616"/>
        <v>-</v>
      </c>
      <c r="IO207" s="168" t="str">
        <f t="shared" ca="1" si="616"/>
        <v>-</v>
      </c>
      <c r="IP207" s="168" t="str">
        <f t="shared" ca="1" si="585"/>
        <v>-</v>
      </c>
      <c r="IQ207" s="168" t="str">
        <f t="shared" ca="1" si="585"/>
        <v>-</v>
      </c>
      <c r="IR207" s="168" t="str">
        <f t="shared" ca="1" si="585"/>
        <v>-</v>
      </c>
      <c r="IS207" s="168" t="str">
        <f t="shared" ca="1" si="585"/>
        <v>-</v>
      </c>
      <c r="IT207" s="168" t="str">
        <f t="shared" ca="1" si="585"/>
        <v>-</v>
      </c>
      <c r="IU207" s="168" t="str">
        <f t="shared" ca="1" si="585"/>
        <v>-</v>
      </c>
      <c r="IV207" s="168" t="str">
        <f t="shared" ca="1" si="585"/>
        <v>-</v>
      </c>
      <c r="IW207" s="168" t="str">
        <f t="shared" ca="1" si="585"/>
        <v>-</v>
      </c>
      <c r="IX207" s="168" t="str">
        <f t="shared" ca="1" si="585"/>
        <v>-</v>
      </c>
      <c r="IY207" s="168" t="str">
        <f t="shared" ca="1" si="585"/>
        <v>-</v>
      </c>
      <c r="IZ207" s="10"/>
      <c r="JA207" s="166">
        <f t="shared" ca="1" si="586"/>
        <v>4.4999999999999998E-2</v>
      </c>
      <c r="JB207" s="166">
        <f t="shared" ca="1" si="587"/>
        <v>4.4999999999999998E-2</v>
      </c>
      <c r="JC207" s="168">
        <f t="shared" ca="1" si="620"/>
        <v>1</v>
      </c>
      <c r="JD207" s="168">
        <f t="shared" ca="1" si="620"/>
        <v>0</v>
      </c>
      <c r="JE207" s="168">
        <f t="shared" ca="1" si="620"/>
        <v>1</v>
      </c>
      <c r="JF207" s="168">
        <f t="shared" ca="1" si="620"/>
        <v>1</v>
      </c>
      <c r="JG207" s="168">
        <f t="shared" ca="1" si="620"/>
        <v>0</v>
      </c>
      <c r="JH207" s="168">
        <f t="shared" ca="1" si="620"/>
        <v>70</v>
      </c>
      <c r="JI207" s="168">
        <f t="shared" ca="1" si="620"/>
        <v>50</v>
      </c>
      <c r="JJ207" s="168">
        <f t="shared" ca="1" si="620"/>
        <v>70</v>
      </c>
      <c r="JK207" s="168">
        <f t="shared" ca="1" si="620"/>
        <v>50</v>
      </c>
      <c r="JL207" s="166">
        <f t="shared" si="589"/>
        <v>0.7</v>
      </c>
      <c r="JM207" s="166">
        <f t="shared" si="590"/>
        <v>0.7</v>
      </c>
      <c r="JN207" s="166">
        <f t="shared" si="591"/>
        <v>0.7</v>
      </c>
      <c r="JO207" s="166">
        <f t="shared" ca="1" si="592"/>
        <v>1</v>
      </c>
      <c r="JP207" s="166">
        <f t="shared" ca="1" si="592"/>
        <v>1</v>
      </c>
      <c r="JQ207" s="168">
        <f t="shared" ca="1" si="620"/>
        <v>1</v>
      </c>
      <c r="JR207" s="10"/>
      <c r="JS207" s="168">
        <f t="shared" ca="1" si="620"/>
        <v>1</v>
      </c>
      <c r="JT207" s="166">
        <f t="shared" ca="1" si="593"/>
        <v>1</v>
      </c>
      <c r="JU207" s="168">
        <f t="shared" ca="1" si="620"/>
        <v>1</v>
      </c>
      <c r="JV207" s="168">
        <f t="shared" ca="1" si="620"/>
        <v>1</v>
      </c>
      <c r="JW207" s="168">
        <f t="shared" ca="1" si="620"/>
        <v>1</v>
      </c>
      <c r="JX207" s="168">
        <f t="shared" ca="1" si="620"/>
        <v>1</v>
      </c>
      <c r="JY207" s="168">
        <f t="shared" ca="1" si="620"/>
        <v>1</v>
      </c>
      <c r="JZ207" s="168">
        <f t="shared" ca="1" si="620"/>
        <v>1</v>
      </c>
      <c r="KA207" s="166">
        <f t="shared" ca="1" si="596"/>
        <v>1</v>
      </c>
      <c r="KB207" s="166">
        <f t="shared" ca="1" si="597"/>
        <v>1</v>
      </c>
      <c r="KC207" s="166">
        <f t="shared" ca="1" si="598"/>
        <v>1</v>
      </c>
      <c r="KD207" s="166">
        <f t="shared" ca="1" si="599"/>
        <v>500000</v>
      </c>
      <c r="KE207" s="166" t="str">
        <f t="shared" ca="1" si="600"/>
        <v>-</v>
      </c>
      <c r="KF207" s="166" t="str">
        <f t="shared" ca="1" si="601"/>
        <v>-</v>
      </c>
      <c r="KG207" s="166" t="b">
        <f t="shared" ca="1" si="602"/>
        <v>0</v>
      </c>
      <c r="KH207" s="168">
        <f t="shared" ca="1" si="620"/>
        <v>0</v>
      </c>
      <c r="KI207" s="27">
        <v>0</v>
      </c>
    </row>
    <row r="208" spans="1:295" s="148" customFormat="1" outlineLevel="1">
      <c r="A208" s="126">
        <f t="shared" si="13"/>
        <v>203</v>
      </c>
      <c r="B208" s="126">
        <f>$A$18</f>
        <v>13</v>
      </c>
      <c r="C208" s="148">
        <f t="shared" si="609"/>
        <v>1002</v>
      </c>
      <c r="D208" s="148" t="s">
        <v>884</v>
      </c>
      <c r="E208" s="148" t="b">
        <f t="shared" si="604"/>
        <v>1</v>
      </c>
      <c r="F208" s="148" t="b">
        <v>0</v>
      </c>
      <c r="G208" s="148" t="b">
        <f t="shared" si="605"/>
        <v>1</v>
      </c>
      <c r="H208" s="144">
        <f t="shared" ca="1" si="608"/>
        <v>3</v>
      </c>
      <c r="I208" s="32">
        <v>2</v>
      </c>
      <c r="J208" s="32">
        <v>1</v>
      </c>
      <c r="K208" s="144">
        <f t="shared" ca="1" si="608"/>
        <v>1</v>
      </c>
      <c r="L208" s="144">
        <f t="shared" ca="1" si="608"/>
        <v>1</v>
      </c>
      <c r="M208" s="144">
        <f t="shared" ca="1" si="608"/>
        <v>2</v>
      </c>
      <c r="N208" s="144">
        <f t="shared" ca="1" si="608"/>
        <v>1</v>
      </c>
      <c r="O208" s="144">
        <f t="shared" ca="1" si="608"/>
        <v>1</v>
      </c>
      <c r="P208" s="144">
        <f t="shared" ca="1" si="608"/>
        <v>1</v>
      </c>
      <c r="Q208" s="144">
        <f t="shared" ca="1" si="608"/>
        <v>1</v>
      </c>
      <c r="R208" s="144">
        <f t="shared" ca="1" si="608"/>
        <v>2</v>
      </c>
      <c r="S208" s="144">
        <f t="shared" ca="1" si="608"/>
        <v>1</v>
      </c>
      <c r="T208" s="144">
        <f t="shared" ca="1" si="608"/>
        <v>1</v>
      </c>
      <c r="U208" s="144">
        <f t="shared" ca="1" si="608"/>
        <v>1</v>
      </c>
      <c r="V208" s="32">
        <v>1</v>
      </c>
      <c r="W208" s="32">
        <v>1</v>
      </c>
      <c r="X208" s="32">
        <v>1</v>
      </c>
      <c r="Y208" s="144">
        <f t="shared" ca="1" si="607"/>
        <v>1</v>
      </c>
      <c r="AA208" s="162" t="str" cm="1">
        <f t="array" aca="1" ref="AA208" ca="1">TEXT(LEFT(OFFSET(AA208,-1,0),5)+1,"00000")&amp;MID(OFFSET(AA208,-1,0),6,FIND(" ",OFFSET(AA208,-1,0),7)-5)
&amp;INDEX(DataMaster!$B$10:$B$12,$I208)         &amp;IF($J208=1,""," Risk"&amp;INDEX(i.risk_aversion,$J208,1))    &amp;IF($K208=1,""," REV"&amp; INDEX(DataMaster!$B$54:$B$58,$K208))              &amp; IF($L208=1,""," Minroe"&amp;INDEX(minroe,$L208))              &amp;  IF($M208=1,""," Overdraw"&amp;INDEX(overdraw,$M208))
&amp; IF($N208=1,""," Mach"&amp;INDEX(i.mach_option,$N208))
&amp; IF($O208=1,""," Interest"&amp;INDEX(i.interest_rate,$O208))            &amp; IF($P208=1,""," Opp cost"&amp;INDEX(i.opp_cost_capital,$P208))           &amp; IF($Q208=1,""," Casual_ub"&amp;INDEX(i.casual_ub,$Q208))           &amp; IF($R208=1,""," Cropgraze"&amp;INDEX(i.cropgraze_inc,$R208))
&amp; IF($S208=1,""," Yield"&amp;INDEX(i.all_rot_yield,$S208))          &amp; IF($T208=1,""," Pasture"&amp;INDEX(i.pasture_prod,$T208))          &amp; IF($U208=1,""," Scan"&amp;INDEX(i.scan,$U208))
&amp; IF($JL208=1,""," WP"&amp;TEXT($JL208*100,"000p"))                &amp; IF($JM208=1,""," MP"&amp;TEXT($JM208*100,"000p"))                      &amp; IF($JN208=1,""," GP"&amp;TEXT($JN208*100,"000p"))          &amp; IF($JO208=1,""," Can"&amp;TEXT($JO208*100,"000p"))
&amp; " (F"&amp;3+IFERROR(1*$CH208,0)+IFERROR(1*$CI208,0)&amp;3-IFERROR(1*NOT($CK208),0)&amp;"N"&amp;$CP208&amp;$CQ208&amp;")"</f>
        <v>00010 Price DSP Overdraw500000 CropgrazeFALSE (F33N11)</v>
      </c>
      <c r="AB208" s="10" t="str">
        <f ca="1">IF(COUNTIF(AA$5:AA208,AA208)=1,"-","Dup")</f>
        <v>-</v>
      </c>
      <c r="AC208" s="10"/>
      <c r="AD208" s="168" t="str">
        <f t="shared" ca="1" si="566"/>
        <v>-</v>
      </c>
      <c r="AE208" s="168" t="str">
        <f t="shared" ca="1" si="566"/>
        <v>-</v>
      </c>
      <c r="AF208" s="168" t="str">
        <f t="shared" ca="1" si="566"/>
        <v>-</v>
      </c>
      <c r="AG208" s="168" t="str">
        <f t="shared" ca="1" si="566"/>
        <v>-</v>
      </c>
      <c r="AH208" s="168" t="str">
        <f t="shared" ca="1" si="566"/>
        <v>-</v>
      </c>
      <c r="AI208" s="168" t="b">
        <f t="shared" ca="1" si="566"/>
        <v>1</v>
      </c>
      <c r="AJ208" s="10"/>
      <c r="AK208" s="166" t="b">
        <f t="shared" si="567"/>
        <v>0</v>
      </c>
      <c r="AL208" s="166" t="str">
        <f t="shared" si="567"/>
        <v>-</v>
      </c>
      <c r="AM208" s="166" t="b">
        <f t="shared" si="567"/>
        <v>0</v>
      </c>
      <c r="AN208" s="166" t="b">
        <f t="shared" si="567"/>
        <v>1</v>
      </c>
      <c r="AO208" s="166" t="b">
        <f t="shared" si="567"/>
        <v>0</v>
      </c>
      <c r="AP208" s="166" t="b">
        <f t="shared" si="567"/>
        <v>0</v>
      </c>
      <c r="AQ208" s="166">
        <f t="shared" ca="1" si="568"/>
        <v>0</v>
      </c>
      <c r="AR208" s="166" t="b">
        <f t="shared" ref="AR208:AV217" si="621">INDEX(i.risk_aversion,$J208,AR$15)</f>
        <v>0</v>
      </c>
      <c r="AS208" s="166" t="b">
        <f t="shared" si="621"/>
        <v>0</v>
      </c>
      <c r="AT208" s="166" t="str">
        <f t="shared" si="621"/>
        <v>-</v>
      </c>
      <c r="AU208" s="166" t="str">
        <f t="shared" si="621"/>
        <v>-</v>
      </c>
      <c r="AV208" s="166" t="str">
        <f t="shared" si="621"/>
        <v>-</v>
      </c>
      <c r="AW208" s="10"/>
      <c r="AX208" s="166" t="b">
        <f t="shared" si="570"/>
        <v>1</v>
      </c>
      <c r="AY208" s="168" t="b">
        <f t="shared" ca="1" si="571"/>
        <v>1</v>
      </c>
      <c r="AZ208" s="168" t="b">
        <f t="shared" ca="1" si="571"/>
        <v>1</v>
      </c>
      <c r="BA208" s="167">
        <f t="shared" ca="1" si="572"/>
        <v>3210</v>
      </c>
      <c r="BB208" s="168" t="str">
        <f t="shared" ca="1" si="573"/>
        <v>-</v>
      </c>
      <c r="BC208" s="168" t="str">
        <f t="shared" ca="1" si="573"/>
        <v>-</v>
      </c>
      <c r="BD208" s="168" t="str">
        <f t="shared" ca="1" si="573"/>
        <v>-</v>
      </c>
      <c r="BE208" s="168" t="str">
        <f t="shared" ca="1" si="573"/>
        <v>-</v>
      </c>
      <c r="BF208" s="168" t="str">
        <f t="shared" ca="1" si="573"/>
        <v>-</v>
      </c>
      <c r="BG208" s="168">
        <f t="shared" ca="1" si="573"/>
        <v>1</v>
      </c>
      <c r="BH208" s="168">
        <f t="shared" ca="1" si="573"/>
        <v>1</v>
      </c>
      <c r="BI208" s="168" t="str">
        <f t="shared" ca="1" si="573"/>
        <v>-</v>
      </c>
      <c r="BJ208" s="168" t="str">
        <f t="shared" ca="1" si="573"/>
        <v>-</v>
      </c>
      <c r="BK208" s="10"/>
      <c r="BL208" s="168" t="str">
        <f t="shared" ca="1" si="573"/>
        <v>-</v>
      </c>
      <c r="BM208" s="168" t="str">
        <f t="shared" ca="1" si="573"/>
        <v>-</v>
      </c>
      <c r="BN208" s="168" t="str">
        <f t="shared" ca="1" si="573"/>
        <v>-</v>
      </c>
      <c r="BO208" s="168" t="str">
        <f t="shared" ca="1" si="573"/>
        <v>-</v>
      </c>
      <c r="BP208" s="168" t="str">
        <f t="shared" ca="1" si="573"/>
        <v>-</v>
      </c>
      <c r="BQ208" s="168" t="str">
        <f t="shared" ca="1" si="573"/>
        <v>-</v>
      </c>
      <c r="BR208" s="168" t="str">
        <f t="shared" ca="1" si="573"/>
        <v>-</v>
      </c>
      <c r="BS208" s="168" t="str">
        <f t="shared" ca="1" si="573"/>
        <v>-</v>
      </c>
      <c r="BT208" s="168" t="str">
        <f t="shared" ca="1" si="573"/>
        <v>-</v>
      </c>
      <c r="BU208" s="168" t="str">
        <f t="shared" ca="1" si="573"/>
        <v>-</v>
      </c>
      <c r="BV208" s="168" t="str">
        <f t="shared" ca="1" si="573"/>
        <v>-</v>
      </c>
      <c r="BW208" s="166" t="str" cm="1">
        <f t="array" aca="1" ref="BW208" ca="1">INDEX(i.rev,$K208,BW$15)</f>
        <v>-</v>
      </c>
      <c r="BX208" s="166" t="str" cm="1">
        <f t="array" aca="1" ref="BX208" ca="1">INDEX(i.rev,$K208,BX$15)</f>
        <v>-</v>
      </c>
      <c r="BY208" s="166" t="str" cm="1">
        <f t="array" aca="1" ref="BY208" ca="1">INDEX(i.rev,$K208,BY$15)</f>
        <v>-</v>
      </c>
      <c r="BZ208" s="166" t="str" cm="1">
        <f t="array" aca="1" ref="BZ208" ca="1">INDEX(i.rev,$K208,BZ$15)</f>
        <v>-</v>
      </c>
      <c r="CA208" s="166" t="str" cm="1">
        <f t="array" aca="1" ref="CA208" ca="1">INDEX(i.rev,$K208,CA$15)</f>
        <v>-</v>
      </c>
      <c r="CB208" s="166" t="str" cm="1">
        <f t="array" aca="1" ref="CB208" ca="1">INDEX(i.rev,$K208,CB$15)</f>
        <v>-</v>
      </c>
      <c r="CC208" s="166" t="str" cm="1">
        <f t="array" aca="1" ref="CC208" ca="1">INDEX(i.rev,$K208,CC$15)</f>
        <v>-</v>
      </c>
      <c r="CD208" s="166" t="str" cm="1">
        <f t="array" aca="1" ref="CD208" ca="1">INDEX(i.rev,$K208,CD$15)</f>
        <v>-</v>
      </c>
      <c r="CE208" s="166" t="str" cm="1">
        <f t="array" aca="1" ref="CE208" ca="1">INDEX(i.rev,$K208,CE$15)</f>
        <v>-</v>
      </c>
      <c r="CF208" s="166" t="str" cm="1">
        <f t="array" aca="1" ref="CF208" ca="1">INDEX(i.rev,$K208,CF$15)</f>
        <v>-</v>
      </c>
      <c r="CG208" s="10"/>
      <c r="CH208" s="168" t="str">
        <f t="shared" ca="1" si="574"/>
        <v>-</v>
      </c>
      <c r="CI208" s="168" t="str">
        <f t="shared" ca="1" si="574"/>
        <v>-</v>
      </c>
      <c r="CJ208" s="168" t="str">
        <f t="shared" ca="1" si="574"/>
        <v>-</v>
      </c>
      <c r="CK208" s="168" t="str">
        <f t="shared" ca="1" si="574"/>
        <v>-</v>
      </c>
      <c r="CL208" s="168" t="str">
        <f t="shared" ca="1" si="574"/>
        <v>-</v>
      </c>
      <c r="CM208" s="168" t="str">
        <f t="shared" ca="1" si="574"/>
        <v>-</v>
      </c>
      <c r="CN208" s="168" t="str">
        <f t="shared" ca="1" si="574"/>
        <v>-</v>
      </c>
      <c r="CO208" s="168" t="str">
        <f t="shared" ca="1" si="574"/>
        <v>-</v>
      </c>
      <c r="CP208" s="168">
        <f t="shared" ca="1" si="574"/>
        <v>1</v>
      </c>
      <c r="CQ208" s="168">
        <f t="shared" ca="1" si="574"/>
        <v>1</v>
      </c>
      <c r="CR208" s="168">
        <f t="shared" ca="1" si="574"/>
        <v>0</v>
      </c>
      <c r="CS208" s="168" t="str">
        <f t="shared" ca="1" si="574"/>
        <v>-</v>
      </c>
      <c r="CT208" s="168" t="str">
        <f t="shared" ca="1" si="574"/>
        <v>-</v>
      </c>
      <c r="CU208" s="168" t="str">
        <f t="shared" ca="1" si="574"/>
        <v>-</v>
      </c>
      <c r="CV208" s="168" t="str">
        <f t="shared" ca="1" si="574"/>
        <v>-</v>
      </c>
      <c r="CW208" s="168" t="str">
        <f t="shared" ca="1" si="574"/>
        <v>-</v>
      </c>
      <c r="CX208" s="168" t="str">
        <f t="shared" ca="1" si="574"/>
        <v>-</v>
      </c>
      <c r="CY208" s="168" t="str">
        <f t="shared" ca="1" si="574"/>
        <v>-</v>
      </c>
      <c r="CZ208" s="168">
        <f t="shared" ca="1" si="574"/>
        <v>0</v>
      </c>
      <c r="DA208" s="168" t="str">
        <f t="shared" ca="1" si="574"/>
        <v>-</v>
      </c>
      <c r="DB208" s="168" t="str">
        <f t="shared" ca="1" si="574"/>
        <v>-</v>
      </c>
      <c r="DC208" s="168" t="str">
        <f t="shared" ca="1" si="574"/>
        <v>-</v>
      </c>
      <c r="DD208" s="168" t="str">
        <f t="shared" ca="1" si="574"/>
        <v>-</v>
      </c>
      <c r="DE208" s="168" t="str">
        <f t="shared" ca="1" si="574"/>
        <v>-</v>
      </c>
      <c r="DF208" s="168">
        <f t="shared" ca="1" si="574"/>
        <v>0</v>
      </c>
      <c r="DG208" s="168">
        <f t="shared" ca="1" si="574"/>
        <v>0</v>
      </c>
      <c r="DH208" s="168">
        <f t="shared" ca="1" si="574"/>
        <v>0</v>
      </c>
      <c r="DI208" s="168">
        <f t="shared" ca="1" si="574"/>
        <v>0</v>
      </c>
      <c r="DJ208" s="168">
        <f t="shared" ca="1" si="574"/>
        <v>0</v>
      </c>
      <c r="DK208" s="168">
        <f t="shared" ca="1" si="574"/>
        <v>0</v>
      </c>
      <c r="DL208" s="168">
        <f t="shared" ca="1" si="574"/>
        <v>0</v>
      </c>
      <c r="DM208" s="168" t="str">
        <f t="shared" ca="1" si="574"/>
        <v>-</v>
      </c>
      <c r="DN208" s="168" t="str">
        <f t="shared" ca="1" si="574"/>
        <v>-</v>
      </c>
      <c r="DO208" s="168" t="str">
        <f t="shared" ca="1" si="574"/>
        <v>-</v>
      </c>
      <c r="DP208" s="168" t="str">
        <f t="shared" ca="1" si="574"/>
        <v>-</v>
      </c>
      <c r="DQ208" s="168" t="str">
        <f t="shared" ca="1" si="574"/>
        <v>-</v>
      </c>
      <c r="DR208" s="168" t="str">
        <f t="shared" ca="1" si="574"/>
        <v>-</v>
      </c>
      <c r="DS208" s="168" t="str">
        <f t="shared" ca="1" si="574"/>
        <v>-</v>
      </c>
      <c r="DT208" s="168" t="str">
        <f t="shared" ca="1" si="574"/>
        <v>-</v>
      </c>
      <c r="DU208" s="168" t="str">
        <f t="shared" ca="1" si="574"/>
        <v>-</v>
      </c>
      <c r="DV208" s="168" t="str">
        <f t="shared" ca="1" si="574"/>
        <v>-</v>
      </c>
      <c r="DW208" s="168" t="str">
        <f t="shared" ca="1" si="574"/>
        <v>-</v>
      </c>
      <c r="DX208" s="10"/>
      <c r="DY208" s="168">
        <f t="shared" ca="1" si="574"/>
        <v>1</v>
      </c>
      <c r="DZ208" s="168" t="str">
        <f t="shared" ca="1" si="574"/>
        <v>-</v>
      </c>
      <c r="EA208" s="168" t="str">
        <f t="shared" ca="1" si="574"/>
        <v>-</v>
      </c>
      <c r="EB208" s="168" t="str">
        <f t="shared" ca="1" si="574"/>
        <v>-</v>
      </c>
      <c r="EC208" s="168" t="str">
        <f t="shared" ca="1" si="575"/>
        <v>-</v>
      </c>
      <c r="ED208" s="168" t="b">
        <f t="shared" ca="1" si="575"/>
        <v>0</v>
      </c>
      <c r="EE208" s="168" t="str">
        <f t="shared" ca="1" si="575"/>
        <v>-</v>
      </c>
      <c r="EF208" s="168">
        <f t="shared" ca="1" si="575"/>
        <v>0</v>
      </c>
      <c r="EG208" s="168" t="str">
        <f t="shared" ca="1" si="575"/>
        <v>-</v>
      </c>
      <c r="EH208" s="166" cm="1">
        <f t="array" aca="1" ref="EH208" ca="1">INDEX(i.rev,$K208,EH$15)</f>
        <v>1</v>
      </c>
      <c r="EI208" s="168">
        <f t="shared" ca="1" si="576"/>
        <v>0</v>
      </c>
      <c r="EJ208" s="168">
        <f t="shared" ca="1" si="576"/>
        <v>1</v>
      </c>
      <c r="EK208" s="168">
        <f t="shared" ca="1" si="576"/>
        <v>0</v>
      </c>
      <c r="EL208" s="168">
        <f t="shared" ca="1" si="576"/>
        <v>1</v>
      </c>
      <c r="EM208" s="168">
        <f t="shared" ca="1" si="576"/>
        <v>1</v>
      </c>
      <c r="EN208" s="168">
        <f t="shared" ca="1" si="576"/>
        <v>1</v>
      </c>
      <c r="EO208" s="168">
        <f t="shared" ca="1" si="576"/>
        <v>0</v>
      </c>
      <c r="EP208" s="168">
        <f t="shared" ca="1" si="576"/>
        <v>0</v>
      </c>
      <c r="EQ208" s="168">
        <f t="shared" ca="1" si="576"/>
        <v>0</v>
      </c>
      <c r="ER208" s="168">
        <f t="shared" ca="1" si="576"/>
        <v>0</v>
      </c>
      <c r="ES208" s="168">
        <f t="shared" ca="1" si="576"/>
        <v>0</v>
      </c>
      <c r="ET208" s="168">
        <f t="shared" ca="1" si="576"/>
        <v>0</v>
      </c>
      <c r="EU208" s="168">
        <f t="shared" ca="1" si="576"/>
        <v>0</v>
      </c>
      <c r="EV208" s="168">
        <f t="shared" ca="1" si="576"/>
        <v>0</v>
      </c>
      <c r="EW208" s="168">
        <f t="shared" ca="1" si="576"/>
        <v>0</v>
      </c>
      <c r="EX208" s="168">
        <f t="shared" ca="1" si="576"/>
        <v>0</v>
      </c>
      <c r="EY208" s="166" cm="1">
        <f t="array" aca="1" ref="EY208" ca="1">INDEX(i.rev,$K208,EY$15)</f>
        <v>0</v>
      </c>
      <c r="EZ208" s="168">
        <f t="shared" ca="1" si="577"/>
        <v>0</v>
      </c>
      <c r="FA208" s="166" cm="1">
        <f t="array" aca="1" ref="FA208" ca="1">INDEX(i.rev,$K208,FA$15)</f>
        <v>1</v>
      </c>
      <c r="FB208" s="168">
        <f t="shared" ca="1" si="578"/>
        <v>0</v>
      </c>
      <c r="FC208" s="168">
        <f t="shared" ca="1" si="578"/>
        <v>0</v>
      </c>
      <c r="FD208" s="168">
        <f t="shared" ca="1" si="578"/>
        <v>0</v>
      </c>
      <c r="FE208" s="168">
        <f t="shared" ca="1" si="578"/>
        <v>0</v>
      </c>
      <c r="FF208" s="168">
        <f t="shared" ca="1" si="578"/>
        <v>0</v>
      </c>
      <c r="FG208" s="168">
        <f t="shared" ca="1" si="578"/>
        <v>0</v>
      </c>
      <c r="FH208" s="168">
        <f t="shared" ca="1" si="578"/>
        <v>0</v>
      </c>
      <c r="FI208" s="10"/>
      <c r="FJ208" s="168" t="str">
        <f t="shared" ca="1" si="578"/>
        <v>-</v>
      </c>
      <c r="FK208" s="168" t="str">
        <f t="shared" ca="1" si="578"/>
        <v>-</v>
      </c>
      <c r="FL208" s="168" t="str">
        <f t="shared" ca="1" si="578"/>
        <v>-</v>
      </c>
      <c r="FM208" s="168" t="str">
        <f t="shared" ca="1" si="578"/>
        <v>-</v>
      </c>
      <c r="FN208" s="168" t="str">
        <f t="shared" ca="1" si="579"/>
        <v>-</v>
      </c>
      <c r="FO208" s="166" t="b">
        <f t="shared" ca="1" si="580"/>
        <v>0</v>
      </c>
      <c r="FP208" s="166" t="b">
        <f t="shared" ca="1" si="580"/>
        <v>0</v>
      </c>
      <c r="FQ208" s="166" t="b">
        <f t="shared" ca="1" si="580"/>
        <v>1</v>
      </c>
      <c r="FR208" s="168">
        <f t="shared" ca="1" si="578"/>
        <v>0</v>
      </c>
      <c r="FS208" s="166">
        <f t="shared" ca="1" si="581"/>
        <v>1</v>
      </c>
      <c r="FT208" s="166">
        <f t="shared" ca="1" si="581"/>
        <v>1</v>
      </c>
      <c r="FU208" s="168" t="str">
        <f t="shared" ca="1" si="578"/>
        <v>-</v>
      </c>
      <c r="FV208" s="168" t="str">
        <f t="shared" ca="1" si="578"/>
        <v>-</v>
      </c>
      <c r="FW208" s="168" t="str">
        <f t="shared" ca="1" si="578"/>
        <v>-</v>
      </c>
      <c r="FX208" s="168" t="str">
        <f t="shared" ca="1" si="578"/>
        <v>-</v>
      </c>
      <c r="FY208" s="168" t="str">
        <f t="shared" ca="1" si="578"/>
        <v>-</v>
      </c>
      <c r="FZ208" s="168" t="str">
        <f t="shared" ca="1" si="578"/>
        <v>-</v>
      </c>
      <c r="GA208" s="168" t="str">
        <f t="shared" ca="1" si="578"/>
        <v>-</v>
      </c>
      <c r="GB208" s="168" t="str">
        <f t="shared" ca="1" si="578"/>
        <v>-</v>
      </c>
      <c r="GC208" s="168" t="str">
        <f t="shared" ca="1" si="578"/>
        <v>-</v>
      </c>
      <c r="GD208" s="168" t="b">
        <f t="shared" ca="1" si="578"/>
        <v>1</v>
      </c>
      <c r="GE208" s="168" t="str">
        <f t="shared" ca="1" si="578"/>
        <v>-</v>
      </c>
      <c r="GF208" s="168" t="str">
        <f t="shared" ca="1" si="578"/>
        <v>-</v>
      </c>
      <c r="GG208" s="168" t="str">
        <f ca="1">OFFSET(GG$5,$B208,0)</f>
        <v>-</v>
      </c>
      <c r="GH208" s="168" t="str">
        <f t="shared" ca="1" si="582"/>
        <v>-</v>
      </c>
      <c r="GI208" s="168" t="str">
        <f ca="1">OFFSET(GI$5,$B208,0)</f>
        <v>-</v>
      </c>
      <c r="GJ208" s="168" t="str">
        <f t="shared" ca="1" si="583"/>
        <v>-</v>
      </c>
      <c r="GK208" s="168" t="str">
        <f t="shared" ca="1" si="583"/>
        <v>-</v>
      </c>
      <c r="GL208" s="168" t="str">
        <f t="shared" ca="1" si="583"/>
        <v>-</v>
      </c>
      <c r="GM208" s="168" t="str">
        <f t="shared" ca="1" si="583"/>
        <v>-</v>
      </c>
      <c r="GN208" s="168" t="str">
        <f t="shared" ca="1" si="583"/>
        <v>-</v>
      </c>
      <c r="GO208" s="168" t="str">
        <f t="shared" ca="1" si="583"/>
        <v>-</v>
      </c>
      <c r="GP208" s="168" t="str">
        <f t="shared" ca="1" si="583"/>
        <v>-</v>
      </c>
      <c r="GQ208" s="168" t="str">
        <f t="shared" ca="1" si="583"/>
        <v>-</v>
      </c>
      <c r="GR208" s="168" t="str">
        <f t="shared" ca="1" si="583"/>
        <v>-</v>
      </c>
      <c r="GS208" s="168">
        <f t="shared" ca="1" si="583"/>
        <v>500</v>
      </c>
      <c r="GT208" s="168">
        <f t="shared" ca="1" si="583"/>
        <v>500</v>
      </c>
      <c r="GU208" s="168" t="str">
        <f t="shared" ca="1" si="583"/>
        <v>-</v>
      </c>
      <c r="GV208" s="168" t="str">
        <f t="shared" ca="1" si="583"/>
        <v>-</v>
      </c>
      <c r="GW208" s="168" t="str">
        <f t="shared" ca="1" si="583"/>
        <v>-</v>
      </c>
      <c r="GX208" s="168" t="str">
        <f t="shared" ca="1" si="583"/>
        <v>-</v>
      </c>
      <c r="GY208" s="168" t="str">
        <f t="shared" ca="1" si="583"/>
        <v>-</v>
      </c>
      <c r="GZ208" s="168" t="str">
        <f t="shared" ca="1" si="614"/>
        <v>-</v>
      </c>
      <c r="HA208" s="168" t="str">
        <f t="shared" ca="1" si="614"/>
        <v>-</v>
      </c>
      <c r="HB208" s="168" t="str">
        <f t="shared" ca="1" si="614"/>
        <v>-</v>
      </c>
      <c r="HC208" s="168" t="str">
        <f t="shared" ca="1" si="614"/>
        <v>-</v>
      </c>
      <c r="HD208" s="168" t="str">
        <f t="shared" ca="1" si="614"/>
        <v>-</v>
      </c>
      <c r="HE208" s="168" t="str">
        <f t="shared" ca="1" si="614"/>
        <v>-</v>
      </c>
      <c r="HF208" s="168" t="str">
        <f t="shared" ca="1" si="614"/>
        <v>-</v>
      </c>
      <c r="HG208" s="168" t="str">
        <f t="shared" ca="1" si="614"/>
        <v>-</v>
      </c>
      <c r="HH208" s="168" t="str">
        <f t="shared" ca="1" si="614"/>
        <v>-</v>
      </c>
      <c r="HI208" s="168" t="str">
        <f t="shared" ca="1" si="614"/>
        <v>-</v>
      </c>
      <c r="HJ208" s="168" t="str">
        <f t="shared" ca="1" si="614"/>
        <v>-</v>
      </c>
      <c r="HK208" s="168" t="str">
        <f t="shared" ca="1" si="614"/>
        <v>-</v>
      </c>
      <c r="HL208" s="168" t="str">
        <f t="shared" ca="1" si="614"/>
        <v>-</v>
      </c>
      <c r="HM208" s="168" t="str">
        <f t="shared" ca="1" si="614"/>
        <v>-</v>
      </c>
      <c r="HN208" s="168" t="str">
        <f t="shared" ca="1" si="614"/>
        <v>-</v>
      </c>
      <c r="HO208" s="168" t="str">
        <f t="shared" ca="1" si="614"/>
        <v>-</v>
      </c>
      <c r="HP208" s="168" t="str">
        <f t="shared" ca="1" si="614"/>
        <v>-</v>
      </c>
      <c r="HQ208" s="168" t="str">
        <f t="shared" ca="1" si="614"/>
        <v>-</v>
      </c>
      <c r="HR208" s="168" t="str">
        <f t="shared" ca="1" si="614"/>
        <v>-</v>
      </c>
      <c r="HS208" s="168" t="str">
        <f t="shared" ca="1" si="614"/>
        <v>-</v>
      </c>
      <c r="HT208" s="168" t="str">
        <f t="shared" ca="1" si="614"/>
        <v>-</v>
      </c>
      <c r="HU208" s="168" t="str">
        <f t="shared" ca="1" si="614"/>
        <v>-</v>
      </c>
      <c r="HV208" s="168" t="str">
        <f t="shared" ca="1" si="614"/>
        <v>-</v>
      </c>
      <c r="HW208" s="168" t="str">
        <f t="shared" ca="1" si="614"/>
        <v>-</v>
      </c>
      <c r="HX208" s="168" t="str">
        <f t="shared" ca="1" si="614"/>
        <v>-</v>
      </c>
      <c r="HY208" s="168" t="str">
        <f t="shared" ca="1" si="614"/>
        <v>-</v>
      </c>
      <c r="HZ208" s="168" t="str">
        <f t="shared" ca="1" si="614"/>
        <v>-</v>
      </c>
      <c r="IA208" s="168" t="str">
        <f t="shared" ca="1" si="614"/>
        <v>-</v>
      </c>
      <c r="IB208" s="168" t="str">
        <f t="shared" ca="1" si="614"/>
        <v>-</v>
      </c>
      <c r="IC208" s="168" t="str">
        <f t="shared" ca="1" si="614"/>
        <v>-</v>
      </c>
      <c r="ID208" s="168" t="str">
        <f t="shared" ca="1" si="614"/>
        <v>-</v>
      </c>
      <c r="IE208" s="168" t="str">
        <f t="shared" ca="1" si="614"/>
        <v>-</v>
      </c>
      <c r="IF208" s="168" t="str">
        <f t="shared" ca="1" si="614"/>
        <v>-</v>
      </c>
      <c r="IG208" s="168" t="str">
        <f t="shared" ca="1" si="614"/>
        <v>-</v>
      </c>
      <c r="IH208" s="168" t="str">
        <f t="shared" ca="1" si="614"/>
        <v>-</v>
      </c>
      <c r="II208" s="168" t="str">
        <f t="shared" ca="1" si="614"/>
        <v>-</v>
      </c>
      <c r="IJ208" s="168" t="str">
        <f t="shared" ca="1" si="614"/>
        <v>-</v>
      </c>
      <c r="IK208" s="168" t="str">
        <f t="shared" ca="1" si="614"/>
        <v>-</v>
      </c>
      <c r="IL208" s="168" t="str">
        <f t="shared" ca="1" si="614"/>
        <v>-</v>
      </c>
      <c r="IM208" s="168" t="str">
        <f t="shared" ca="1" si="614"/>
        <v>-</v>
      </c>
      <c r="IN208" s="168" t="str">
        <f t="shared" ca="1" si="614"/>
        <v>-</v>
      </c>
      <c r="IO208" s="168" t="str">
        <f t="shared" ca="1" si="614"/>
        <v>-</v>
      </c>
      <c r="IP208" s="168" t="str">
        <f t="shared" ca="1" si="585"/>
        <v>-</v>
      </c>
      <c r="IQ208" s="168" t="str">
        <f t="shared" ca="1" si="585"/>
        <v>-</v>
      </c>
      <c r="IR208" s="168" t="str">
        <f t="shared" ca="1" si="585"/>
        <v>-</v>
      </c>
      <c r="IS208" s="168" t="str">
        <f t="shared" ca="1" si="585"/>
        <v>-</v>
      </c>
      <c r="IT208" s="168" t="str">
        <f t="shared" ca="1" si="585"/>
        <v>-</v>
      </c>
      <c r="IU208" s="168" t="str">
        <f t="shared" ca="1" si="585"/>
        <v>-</v>
      </c>
      <c r="IV208" s="168" t="str">
        <f t="shared" ca="1" si="585"/>
        <v>-</v>
      </c>
      <c r="IW208" s="168" t="str">
        <f t="shared" ca="1" si="585"/>
        <v>-</v>
      </c>
      <c r="IX208" s="168" t="str">
        <f t="shared" ca="1" si="585"/>
        <v>-</v>
      </c>
      <c r="IY208" s="168" t="str">
        <f t="shared" ca="1" si="585"/>
        <v>-</v>
      </c>
      <c r="IZ208" s="10"/>
      <c r="JA208" s="166">
        <f t="shared" ca="1" si="586"/>
        <v>4.4999999999999998E-2</v>
      </c>
      <c r="JB208" s="166">
        <f t="shared" ca="1" si="587"/>
        <v>4.4999999999999998E-2</v>
      </c>
      <c r="JC208" s="168">
        <f t="shared" ca="1" si="588"/>
        <v>1</v>
      </c>
      <c r="JD208" s="168">
        <f t="shared" ca="1" si="588"/>
        <v>0</v>
      </c>
      <c r="JE208" s="168">
        <f t="shared" ca="1" si="588"/>
        <v>1</v>
      </c>
      <c r="JF208" s="168">
        <f t="shared" ca="1" si="588"/>
        <v>1</v>
      </c>
      <c r="JG208" s="168">
        <f t="shared" ca="1" si="588"/>
        <v>0</v>
      </c>
      <c r="JH208" s="168">
        <f t="shared" ca="1" si="588"/>
        <v>70</v>
      </c>
      <c r="JI208" s="168">
        <f t="shared" ca="1" si="588"/>
        <v>50</v>
      </c>
      <c r="JJ208" s="168">
        <f t="shared" ca="1" si="588"/>
        <v>70</v>
      </c>
      <c r="JK208" s="168">
        <f t="shared" ca="1" si="588"/>
        <v>50</v>
      </c>
      <c r="JL208" s="166">
        <f t="shared" si="589"/>
        <v>1</v>
      </c>
      <c r="JM208" s="166">
        <f t="shared" si="590"/>
        <v>1</v>
      </c>
      <c r="JN208" s="166">
        <f t="shared" si="591"/>
        <v>1</v>
      </c>
      <c r="JO208" s="166">
        <f t="shared" ca="1" si="592"/>
        <v>1</v>
      </c>
      <c r="JP208" s="166">
        <f t="shared" ca="1" si="592"/>
        <v>1</v>
      </c>
      <c r="JQ208" s="168">
        <f t="shared" ca="1" si="588"/>
        <v>1</v>
      </c>
      <c r="JR208" s="10"/>
      <c r="JS208" s="168">
        <f t="shared" ca="1" si="588"/>
        <v>1</v>
      </c>
      <c r="JT208" s="166">
        <f t="shared" ca="1" si="593"/>
        <v>1</v>
      </c>
      <c r="JU208" s="168">
        <f t="shared" ca="1" si="594"/>
        <v>1</v>
      </c>
      <c r="JV208" s="168">
        <f t="shared" ca="1" si="588"/>
        <v>1</v>
      </c>
      <c r="JW208" s="168">
        <f t="shared" ca="1" si="588"/>
        <v>1</v>
      </c>
      <c r="JX208" s="168">
        <f t="shared" ca="1" si="595"/>
        <v>1</v>
      </c>
      <c r="JY208" s="168">
        <f t="shared" ca="1" si="588"/>
        <v>1</v>
      </c>
      <c r="JZ208" s="168">
        <f t="shared" ca="1" si="588"/>
        <v>1</v>
      </c>
      <c r="KA208" s="166">
        <f t="shared" ca="1" si="596"/>
        <v>1</v>
      </c>
      <c r="KB208" s="166">
        <f t="shared" ca="1" si="597"/>
        <v>1</v>
      </c>
      <c r="KC208" s="166">
        <f t="shared" ca="1" si="598"/>
        <v>1</v>
      </c>
      <c r="KD208" s="166">
        <f t="shared" ca="1" si="599"/>
        <v>500000</v>
      </c>
      <c r="KE208" s="166" t="str">
        <f t="shared" ca="1" si="600"/>
        <v>-</v>
      </c>
      <c r="KF208" s="166" t="str">
        <f t="shared" ca="1" si="601"/>
        <v>-</v>
      </c>
      <c r="KG208" s="166" t="b">
        <f t="shared" ca="1" si="602"/>
        <v>0</v>
      </c>
      <c r="KH208" s="168">
        <f t="shared" ca="1" si="588"/>
        <v>0</v>
      </c>
      <c r="KI208" s="27">
        <v>0</v>
      </c>
    </row>
    <row r="209" spans="1:295" s="148" customFormat="1" outlineLevel="1">
      <c r="A209" s="126">
        <f t="shared" si="13"/>
        <v>204</v>
      </c>
      <c r="B209" s="126">
        <f t="shared" si="603"/>
        <v>13</v>
      </c>
      <c r="C209" s="148">
        <f t="shared" si="609"/>
        <v>1002</v>
      </c>
      <c r="D209" s="148" t="s">
        <v>884</v>
      </c>
      <c r="E209" s="148" t="b">
        <f t="shared" si="604"/>
        <v>1</v>
      </c>
      <c r="F209" s="148" t="b">
        <v>0</v>
      </c>
      <c r="G209" s="148" t="b">
        <f t="shared" si="605"/>
        <v>1</v>
      </c>
      <c r="H209" s="144">
        <f t="shared" ca="1" si="608"/>
        <v>3</v>
      </c>
      <c r="I209" s="32">
        <v>2</v>
      </c>
      <c r="J209" s="32">
        <v>1</v>
      </c>
      <c r="K209" s="144">
        <f t="shared" ca="1" si="608"/>
        <v>1</v>
      </c>
      <c r="L209" s="144">
        <f t="shared" ca="1" si="608"/>
        <v>1</v>
      </c>
      <c r="M209" s="144">
        <f t="shared" ca="1" si="608"/>
        <v>2</v>
      </c>
      <c r="N209" s="144">
        <f t="shared" ca="1" si="608"/>
        <v>1</v>
      </c>
      <c r="O209" s="144">
        <f t="shared" ca="1" si="608"/>
        <v>1</v>
      </c>
      <c r="P209" s="144">
        <f t="shared" ca="1" si="608"/>
        <v>1</v>
      </c>
      <c r="Q209" s="144">
        <f t="shared" ca="1" si="608"/>
        <v>1</v>
      </c>
      <c r="R209" s="144">
        <f t="shared" ca="1" si="608"/>
        <v>2</v>
      </c>
      <c r="S209" s="144">
        <f t="shared" ca="1" si="608"/>
        <v>1</v>
      </c>
      <c r="T209" s="144">
        <f t="shared" ca="1" si="608"/>
        <v>1</v>
      </c>
      <c r="U209" s="144">
        <f t="shared" ca="1" si="608"/>
        <v>1</v>
      </c>
      <c r="V209" s="32">
        <v>2</v>
      </c>
      <c r="W209" s="32">
        <v>2</v>
      </c>
      <c r="X209" s="32">
        <v>2</v>
      </c>
      <c r="Y209" s="144">
        <f t="shared" ca="1" si="607"/>
        <v>1</v>
      </c>
      <c r="AA209" s="162" t="str" cm="1">
        <f t="array" aca="1" ref="AA209" ca="1">TEXT(LEFT(OFFSET(AA209,-1,0),5)+1,"00000")&amp;MID(OFFSET(AA209,-1,0),6,FIND(" ",OFFSET(AA209,-1,0),7)-5)
&amp;INDEX(DataMaster!$B$10:$B$12,$I209)         &amp;IF($J209=1,""," Risk"&amp;INDEX(i.risk_aversion,$J209,1))    &amp;IF($K209=1,""," REV"&amp; INDEX(DataMaster!$B$54:$B$58,$K209))              &amp; IF($L209=1,""," Minroe"&amp;INDEX(minroe,$L209))              &amp;  IF($M209=1,""," Overdraw"&amp;INDEX(overdraw,$M209))
&amp; IF($N209=1,""," Mach"&amp;INDEX(i.mach_option,$N209))
&amp; IF($O209=1,""," Interest"&amp;INDEX(i.interest_rate,$O209))            &amp; IF($P209=1,""," Opp cost"&amp;INDEX(i.opp_cost_capital,$P209))           &amp; IF($Q209=1,""," Casual_ub"&amp;INDEX(i.casual_ub,$Q209))           &amp; IF($R209=1,""," Cropgraze"&amp;INDEX(i.cropgraze_inc,$R209))
&amp; IF($S209=1,""," Yield"&amp;INDEX(i.all_rot_yield,$S209))          &amp; IF($T209=1,""," Pasture"&amp;INDEX(i.pasture_prod,$T209))          &amp; IF($U209=1,""," Scan"&amp;INDEX(i.scan,$U209))
&amp; IF($JL209=1,""," WP"&amp;TEXT($JL209*100,"000p"))                &amp; IF($JM209=1,""," MP"&amp;TEXT($JM209*100,"000p"))                      &amp; IF($JN209=1,""," GP"&amp;TEXT($JN209*100,"000p"))          &amp; IF($JO209=1,""," Can"&amp;TEXT($JO209*100,"000p"))
&amp; " (F"&amp;3+IFERROR(1*$CH209,0)+IFERROR(1*$CI209,0)&amp;3-IFERROR(1*NOT($CK209),0)&amp;"N"&amp;$CP209&amp;$CQ209&amp;")"</f>
        <v>00011 Price DSP Overdraw500000 CropgrazeFALSE WP070p MP070p GP070p (F33N11)</v>
      </c>
      <c r="AB209" s="10" t="str">
        <f ca="1">IF(COUNTIF(AA$5:AA209,AA209)=1,"-","Dup")</f>
        <v>-</v>
      </c>
      <c r="AC209" s="10"/>
      <c r="AD209" s="168" t="str">
        <f t="shared" ca="1" si="566"/>
        <v>-</v>
      </c>
      <c r="AE209" s="168" t="str">
        <f t="shared" ca="1" si="566"/>
        <v>-</v>
      </c>
      <c r="AF209" s="168" t="str">
        <f t="shared" ca="1" si="566"/>
        <v>-</v>
      </c>
      <c r="AG209" s="168" t="str">
        <f t="shared" ca="1" si="566"/>
        <v>-</v>
      </c>
      <c r="AH209" s="168" t="str">
        <f t="shared" ca="1" si="566"/>
        <v>-</v>
      </c>
      <c r="AI209" s="168" t="b">
        <f t="shared" ca="1" si="566"/>
        <v>1</v>
      </c>
      <c r="AJ209" s="10"/>
      <c r="AK209" s="166" t="b">
        <f t="shared" si="567"/>
        <v>0</v>
      </c>
      <c r="AL209" s="166" t="str">
        <f t="shared" si="567"/>
        <v>-</v>
      </c>
      <c r="AM209" s="166" t="b">
        <f t="shared" si="567"/>
        <v>0</v>
      </c>
      <c r="AN209" s="166" t="b">
        <f t="shared" si="567"/>
        <v>1</v>
      </c>
      <c r="AO209" s="166" t="b">
        <f t="shared" si="567"/>
        <v>0</v>
      </c>
      <c r="AP209" s="166" t="b">
        <f t="shared" si="567"/>
        <v>0</v>
      </c>
      <c r="AQ209" s="166">
        <f t="shared" ca="1" si="568"/>
        <v>0</v>
      </c>
      <c r="AR209" s="166" t="b">
        <f t="shared" si="621"/>
        <v>0</v>
      </c>
      <c r="AS209" s="166" t="b">
        <f t="shared" si="621"/>
        <v>0</v>
      </c>
      <c r="AT209" s="166" t="str">
        <f t="shared" si="621"/>
        <v>-</v>
      </c>
      <c r="AU209" s="166" t="str">
        <f t="shared" si="621"/>
        <v>-</v>
      </c>
      <c r="AV209" s="166" t="str">
        <f t="shared" si="621"/>
        <v>-</v>
      </c>
      <c r="AW209" s="10"/>
      <c r="AX209" s="166" t="b">
        <f t="shared" si="570"/>
        <v>1</v>
      </c>
      <c r="AY209" s="168" t="b">
        <f t="shared" ca="1" si="571"/>
        <v>1</v>
      </c>
      <c r="AZ209" s="168" t="b">
        <f t="shared" ca="1" si="571"/>
        <v>1</v>
      </c>
      <c r="BA209" s="167">
        <f t="shared" ca="1" si="572"/>
        <v>3210</v>
      </c>
      <c r="BB209" s="168" t="str">
        <f t="shared" ca="1" si="573"/>
        <v>-</v>
      </c>
      <c r="BC209" s="168" t="str">
        <f t="shared" ca="1" si="573"/>
        <v>-</v>
      </c>
      <c r="BD209" s="168" t="str">
        <f t="shared" ca="1" si="573"/>
        <v>-</v>
      </c>
      <c r="BE209" s="168" t="str">
        <f t="shared" ca="1" si="573"/>
        <v>-</v>
      </c>
      <c r="BF209" s="168" t="str">
        <f t="shared" ca="1" si="573"/>
        <v>-</v>
      </c>
      <c r="BG209" s="168">
        <f t="shared" ca="1" si="573"/>
        <v>1</v>
      </c>
      <c r="BH209" s="168">
        <f t="shared" ca="1" si="573"/>
        <v>1</v>
      </c>
      <c r="BI209" s="168" t="str">
        <f t="shared" ca="1" si="573"/>
        <v>-</v>
      </c>
      <c r="BJ209" s="168" t="str">
        <f t="shared" ca="1" si="573"/>
        <v>-</v>
      </c>
      <c r="BK209" s="10"/>
      <c r="BL209" s="168" t="str">
        <f t="shared" ca="1" si="573"/>
        <v>-</v>
      </c>
      <c r="BM209" s="168" t="str">
        <f t="shared" ca="1" si="573"/>
        <v>-</v>
      </c>
      <c r="BN209" s="168" t="str">
        <f t="shared" ca="1" si="573"/>
        <v>-</v>
      </c>
      <c r="BO209" s="168" t="str">
        <f t="shared" ca="1" si="573"/>
        <v>-</v>
      </c>
      <c r="BP209" s="168" t="str">
        <f t="shared" ca="1" si="573"/>
        <v>-</v>
      </c>
      <c r="BQ209" s="168" t="str">
        <f t="shared" ca="1" si="573"/>
        <v>-</v>
      </c>
      <c r="BR209" s="168" t="str">
        <f t="shared" ca="1" si="573"/>
        <v>-</v>
      </c>
      <c r="BS209" s="168" t="str">
        <f t="shared" ca="1" si="573"/>
        <v>-</v>
      </c>
      <c r="BT209" s="168" t="str">
        <f t="shared" ca="1" si="573"/>
        <v>-</v>
      </c>
      <c r="BU209" s="168" t="str">
        <f t="shared" ca="1" si="573"/>
        <v>-</v>
      </c>
      <c r="BV209" s="168" t="str">
        <f t="shared" ca="1" si="573"/>
        <v>-</v>
      </c>
      <c r="BW209" s="166" t="str" cm="1">
        <f t="array" aca="1" ref="BW209" ca="1">INDEX(i.rev,$K209,BW$15)</f>
        <v>-</v>
      </c>
      <c r="BX209" s="166" t="str" cm="1">
        <f t="array" aca="1" ref="BX209" ca="1">INDEX(i.rev,$K209,BX$15)</f>
        <v>-</v>
      </c>
      <c r="BY209" s="166" t="str" cm="1">
        <f t="array" aca="1" ref="BY209" ca="1">INDEX(i.rev,$K209,BY$15)</f>
        <v>-</v>
      </c>
      <c r="BZ209" s="166" t="str" cm="1">
        <f t="array" aca="1" ref="BZ209" ca="1">INDEX(i.rev,$K209,BZ$15)</f>
        <v>-</v>
      </c>
      <c r="CA209" s="166" t="str" cm="1">
        <f t="array" aca="1" ref="CA209" ca="1">INDEX(i.rev,$K209,CA$15)</f>
        <v>-</v>
      </c>
      <c r="CB209" s="166" t="str" cm="1">
        <f t="array" aca="1" ref="CB209" ca="1">INDEX(i.rev,$K209,CB$15)</f>
        <v>-</v>
      </c>
      <c r="CC209" s="166" t="str" cm="1">
        <f t="array" aca="1" ref="CC209" ca="1">INDEX(i.rev,$K209,CC$15)</f>
        <v>-</v>
      </c>
      <c r="CD209" s="166" t="str" cm="1">
        <f t="array" aca="1" ref="CD209" ca="1">INDEX(i.rev,$K209,CD$15)</f>
        <v>-</v>
      </c>
      <c r="CE209" s="166" t="str" cm="1">
        <f t="array" aca="1" ref="CE209" ca="1">INDEX(i.rev,$K209,CE$15)</f>
        <v>-</v>
      </c>
      <c r="CF209" s="166" t="str" cm="1">
        <f t="array" aca="1" ref="CF209" ca="1">INDEX(i.rev,$K209,CF$15)</f>
        <v>-</v>
      </c>
      <c r="CG209" s="10"/>
      <c r="CH209" s="168" t="str">
        <f t="shared" ref="CH209:EB220" ca="1" si="622">OFFSET(CH$5,$B209,0)</f>
        <v>-</v>
      </c>
      <c r="CI209" s="168" t="str">
        <f t="shared" ca="1" si="622"/>
        <v>-</v>
      </c>
      <c r="CJ209" s="168" t="str">
        <f t="shared" ca="1" si="622"/>
        <v>-</v>
      </c>
      <c r="CK209" s="168" t="str">
        <f t="shared" ca="1" si="622"/>
        <v>-</v>
      </c>
      <c r="CL209" s="168" t="str">
        <f t="shared" ca="1" si="622"/>
        <v>-</v>
      </c>
      <c r="CM209" s="168" t="str">
        <f t="shared" ca="1" si="622"/>
        <v>-</v>
      </c>
      <c r="CN209" s="168" t="str">
        <f t="shared" ca="1" si="622"/>
        <v>-</v>
      </c>
      <c r="CO209" s="168" t="str">
        <f t="shared" ca="1" si="622"/>
        <v>-</v>
      </c>
      <c r="CP209" s="168">
        <f t="shared" ca="1" si="622"/>
        <v>1</v>
      </c>
      <c r="CQ209" s="168">
        <f t="shared" ca="1" si="622"/>
        <v>1</v>
      </c>
      <c r="CR209" s="168">
        <f t="shared" ca="1" si="622"/>
        <v>0</v>
      </c>
      <c r="CS209" s="168" t="str">
        <f t="shared" ca="1" si="622"/>
        <v>-</v>
      </c>
      <c r="CT209" s="168" t="str">
        <f t="shared" ca="1" si="622"/>
        <v>-</v>
      </c>
      <c r="CU209" s="168" t="str">
        <f t="shared" ca="1" si="622"/>
        <v>-</v>
      </c>
      <c r="CV209" s="168" t="str">
        <f t="shared" ca="1" si="622"/>
        <v>-</v>
      </c>
      <c r="CW209" s="168" t="str">
        <f t="shared" ca="1" si="622"/>
        <v>-</v>
      </c>
      <c r="CX209" s="168" t="str">
        <f t="shared" ca="1" si="622"/>
        <v>-</v>
      </c>
      <c r="CY209" s="168" t="str">
        <f t="shared" ca="1" si="622"/>
        <v>-</v>
      </c>
      <c r="CZ209" s="168">
        <f t="shared" ca="1" si="622"/>
        <v>0</v>
      </c>
      <c r="DA209" s="168" t="str">
        <f t="shared" ca="1" si="622"/>
        <v>-</v>
      </c>
      <c r="DB209" s="168" t="str">
        <f t="shared" ca="1" si="622"/>
        <v>-</v>
      </c>
      <c r="DC209" s="168" t="str">
        <f t="shared" ca="1" si="622"/>
        <v>-</v>
      </c>
      <c r="DD209" s="168" t="str">
        <f t="shared" ca="1" si="622"/>
        <v>-</v>
      </c>
      <c r="DE209" s="168" t="str">
        <f t="shared" ca="1" si="622"/>
        <v>-</v>
      </c>
      <c r="DF209" s="168">
        <f t="shared" ca="1" si="622"/>
        <v>0</v>
      </c>
      <c r="DG209" s="168">
        <f t="shared" ca="1" si="622"/>
        <v>0</v>
      </c>
      <c r="DH209" s="168">
        <f t="shared" ca="1" si="622"/>
        <v>0</v>
      </c>
      <c r="DI209" s="168">
        <f t="shared" ca="1" si="622"/>
        <v>0</v>
      </c>
      <c r="DJ209" s="168">
        <f t="shared" ca="1" si="622"/>
        <v>0</v>
      </c>
      <c r="DK209" s="168">
        <f t="shared" ca="1" si="622"/>
        <v>0</v>
      </c>
      <c r="DL209" s="168">
        <f t="shared" ca="1" si="622"/>
        <v>0</v>
      </c>
      <c r="DM209" s="168" t="str">
        <f t="shared" ca="1" si="622"/>
        <v>-</v>
      </c>
      <c r="DN209" s="168" t="str">
        <f t="shared" ca="1" si="622"/>
        <v>-</v>
      </c>
      <c r="DO209" s="168" t="str">
        <f t="shared" ca="1" si="622"/>
        <v>-</v>
      </c>
      <c r="DP209" s="168" t="str">
        <f t="shared" ca="1" si="622"/>
        <v>-</v>
      </c>
      <c r="DQ209" s="168" t="str">
        <f t="shared" ca="1" si="622"/>
        <v>-</v>
      </c>
      <c r="DR209" s="168" t="str">
        <f t="shared" ca="1" si="622"/>
        <v>-</v>
      </c>
      <c r="DS209" s="168" t="str">
        <f t="shared" ca="1" si="622"/>
        <v>-</v>
      </c>
      <c r="DT209" s="168" t="str">
        <f t="shared" ca="1" si="622"/>
        <v>-</v>
      </c>
      <c r="DU209" s="168" t="str">
        <f t="shared" ca="1" si="622"/>
        <v>-</v>
      </c>
      <c r="DV209" s="168" t="str">
        <f t="shared" ca="1" si="622"/>
        <v>-</v>
      </c>
      <c r="DW209" s="168" t="str">
        <f t="shared" ca="1" si="622"/>
        <v>-</v>
      </c>
      <c r="DX209" s="10"/>
      <c r="DY209" s="168">
        <f t="shared" ca="1" si="622"/>
        <v>1</v>
      </c>
      <c r="DZ209" s="168" t="str">
        <f t="shared" ca="1" si="622"/>
        <v>-</v>
      </c>
      <c r="EA209" s="168" t="str">
        <f t="shared" ca="1" si="622"/>
        <v>-</v>
      </c>
      <c r="EB209" s="168" t="str">
        <f t="shared" ca="1" si="622"/>
        <v>-</v>
      </c>
      <c r="EC209" s="168" t="str">
        <f t="shared" ca="1" si="575"/>
        <v>-</v>
      </c>
      <c r="ED209" s="168" t="b">
        <f t="shared" ca="1" si="575"/>
        <v>0</v>
      </c>
      <c r="EE209" s="168" t="str">
        <f t="shared" ca="1" si="575"/>
        <v>-</v>
      </c>
      <c r="EF209" s="168">
        <f t="shared" ca="1" si="575"/>
        <v>0</v>
      </c>
      <c r="EG209" s="168" t="str">
        <f t="shared" ca="1" si="575"/>
        <v>-</v>
      </c>
      <c r="EH209" s="166" cm="1">
        <f t="array" aca="1" ref="EH209" ca="1">INDEX(i.rev,$K209,EH$15)</f>
        <v>1</v>
      </c>
      <c r="EI209" s="168">
        <f t="shared" ca="1" si="576"/>
        <v>0</v>
      </c>
      <c r="EJ209" s="168">
        <f t="shared" ca="1" si="576"/>
        <v>1</v>
      </c>
      <c r="EK209" s="168">
        <f t="shared" ca="1" si="576"/>
        <v>0</v>
      </c>
      <c r="EL209" s="168">
        <f t="shared" ca="1" si="576"/>
        <v>1</v>
      </c>
      <c r="EM209" s="168">
        <f t="shared" ca="1" si="576"/>
        <v>1</v>
      </c>
      <c r="EN209" s="168">
        <f t="shared" ca="1" si="576"/>
        <v>1</v>
      </c>
      <c r="EO209" s="168">
        <f t="shared" ca="1" si="576"/>
        <v>0</v>
      </c>
      <c r="EP209" s="168">
        <f t="shared" ca="1" si="576"/>
        <v>0</v>
      </c>
      <c r="EQ209" s="168">
        <f t="shared" ca="1" si="576"/>
        <v>0</v>
      </c>
      <c r="ER209" s="168">
        <f t="shared" ca="1" si="576"/>
        <v>0</v>
      </c>
      <c r="ES209" s="168">
        <f t="shared" ca="1" si="576"/>
        <v>0</v>
      </c>
      <c r="ET209" s="168">
        <f t="shared" ca="1" si="576"/>
        <v>0</v>
      </c>
      <c r="EU209" s="168">
        <f t="shared" ca="1" si="576"/>
        <v>0</v>
      </c>
      <c r="EV209" s="168">
        <f t="shared" ca="1" si="576"/>
        <v>0</v>
      </c>
      <c r="EW209" s="168">
        <f t="shared" ca="1" si="576"/>
        <v>0</v>
      </c>
      <c r="EX209" s="168">
        <f t="shared" ca="1" si="576"/>
        <v>0</v>
      </c>
      <c r="EY209" s="166" cm="1">
        <f t="array" aca="1" ref="EY209" ca="1">INDEX(i.rev,$K209,EY$15)</f>
        <v>0</v>
      </c>
      <c r="EZ209" s="168">
        <f t="shared" ca="1" si="577"/>
        <v>0</v>
      </c>
      <c r="FA209" s="166" cm="1">
        <f t="array" aca="1" ref="FA209" ca="1">INDEX(i.rev,$K209,FA$15)</f>
        <v>1</v>
      </c>
      <c r="FB209" s="168">
        <f t="shared" ca="1" si="578"/>
        <v>0</v>
      </c>
      <c r="FC209" s="168">
        <f t="shared" ca="1" si="578"/>
        <v>0</v>
      </c>
      <c r="FD209" s="168">
        <f t="shared" ca="1" si="578"/>
        <v>0</v>
      </c>
      <c r="FE209" s="168">
        <f t="shared" ca="1" si="578"/>
        <v>0</v>
      </c>
      <c r="FF209" s="168">
        <f t="shared" ca="1" si="578"/>
        <v>0</v>
      </c>
      <c r="FG209" s="168">
        <f t="shared" ca="1" si="578"/>
        <v>0</v>
      </c>
      <c r="FH209" s="168">
        <f t="shared" ca="1" si="578"/>
        <v>0</v>
      </c>
      <c r="FI209" s="10"/>
      <c r="FJ209" s="168" t="str">
        <f t="shared" ca="1" si="578"/>
        <v>-</v>
      </c>
      <c r="FK209" s="168" t="str">
        <f t="shared" ca="1" si="578"/>
        <v>-</v>
      </c>
      <c r="FL209" s="168" t="str">
        <f t="shared" ca="1" si="578"/>
        <v>-</v>
      </c>
      <c r="FM209" s="168" t="str">
        <f t="shared" ca="1" si="578"/>
        <v>-</v>
      </c>
      <c r="FN209" s="168" t="str">
        <f t="shared" ca="1" si="579"/>
        <v>-</v>
      </c>
      <c r="FO209" s="166" t="b">
        <f t="shared" ca="1" si="580"/>
        <v>0</v>
      </c>
      <c r="FP209" s="166" t="b">
        <f t="shared" ca="1" si="580"/>
        <v>0</v>
      </c>
      <c r="FQ209" s="166" t="b">
        <f t="shared" ca="1" si="580"/>
        <v>1</v>
      </c>
      <c r="FR209" s="168">
        <f t="shared" ca="1" si="578"/>
        <v>0</v>
      </c>
      <c r="FS209" s="166">
        <f t="shared" ca="1" si="581"/>
        <v>1</v>
      </c>
      <c r="FT209" s="166">
        <f t="shared" ca="1" si="581"/>
        <v>1</v>
      </c>
      <c r="FU209" s="168" t="str">
        <f t="shared" ca="1" si="578"/>
        <v>-</v>
      </c>
      <c r="FV209" s="168" t="str">
        <f t="shared" ca="1" si="578"/>
        <v>-</v>
      </c>
      <c r="FW209" s="168" t="str">
        <f t="shared" ca="1" si="578"/>
        <v>-</v>
      </c>
      <c r="FX209" s="168" t="str">
        <f t="shared" ca="1" si="578"/>
        <v>-</v>
      </c>
      <c r="FY209" s="168" t="str">
        <f t="shared" ca="1" si="578"/>
        <v>-</v>
      </c>
      <c r="FZ209" s="168" t="str">
        <f t="shared" ca="1" si="578"/>
        <v>-</v>
      </c>
      <c r="GA209" s="168" t="str">
        <f t="shared" ca="1" si="578"/>
        <v>-</v>
      </c>
      <c r="GB209" s="168" t="str">
        <f t="shared" ca="1" si="578"/>
        <v>-</v>
      </c>
      <c r="GC209" s="168" t="str">
        <f t="shared" ca="1" si="578"/>
        <v>-</v>
      </c>
      <c r="GD209" s="168" t="b">
        <f t="shared" ca="1" si="578"/>
        <v>1</v>
      </c>
      <c r="GE209" s="168" t="str">
        <f t="shared" ca="1" si="578"/>
        <v>-</v>
      </c>
      <c r="GF209" s="168" t="str">
        <f t="shared" ca="1" si="578"/>
        <v>-</v>
      </c>
      <c r="GG209" s="168" t="str">
        <f t="shared" ca="1" si="578"/>
        <v>-</v>
      </c>
      <c r="GH209" s="168" t="str">
        <f t="shared" ca="1" si="582"/>
        <v>-</v>
      </c>
      <c r="GI209" s="168" t="str">
        <f t="shared" ca="1" si="582"/>
        <v>-</v>
      </c>
      <c r="GJ209" s="168" t="str">
        <f t="shared" ca="1" si="583"/>
        <v>-</v>
      </c>
      <c r="GK209" s="168" t="str">
        <f t="shared" ca="1" si="583"/>
        <v>-</v>
      </c>
      <c r="GL209" s="168" t="str">
        <f t="shared" ca="1" si="583"/>
        <v>-</v>
      </c>
      <c r="GM209" s="168" t="str">
        <f t="shared" ca="1" si="583"/>
        <v>-</v>
      </c>
      <c r="GN209" s="168" t="str">
        <f t="shared" ca="1" si="583"/>
        <v>-</v>
      </c>
      <c r="GO209" s="168" t="str">
        <f t="shared" ca="1" si="583"/>
        <v>-</v>
      </c>
      <c r="GP209" s="168" t="str">
        <f t="shared" ca="1" si="583"/>
        <v>-</v>
      </c>
      <c r="GQ209" s="168" t="str">
        <f t="shared" ca="1" si="583"/>
        <v>-</v>
      </c>
      <c r="GR209" s="168" t="str">
        <f t="shared" ca="1" si="583"/>
        <v>-</v>
      </c>
      <c r="GS209" s="168">
        <f t="shared" ca="1" si="583"/>
        <v>500</v>
      </c>
      <c r="GT209" s="168">
        <f t="shared" ca="1" si="583"/>
        <v>500</v>
      </c>
      <c r="GU209" s="168" t="str">
        <f t="shared" ca="1" si="583"/>
        <v>-</v>
      </c>
      <c r="GV209" s="168" t="str">
        <f t="shared" ca="1" si="583"/>
        <v>-</v>
      </c>
      <c r="GW209" s="168" t="str">
        <f t="shared" ca="1" si="583"/>
        <v>-</v>
      </c>
      <c r="GX209" s="168" t="str">
        <f t="shared" ca="1" si="583"/>
        <v>-</v>
      </c>
      <c r="GY209" s="168" t="str">
        <f t="shared" ca="1" si="583"/>
        <v>-</v>
      </c>
      <c r="GZ209" s="168" t="str">
        <f t="shared" ca="1" si="614"/>
        <v>-</v>
      </c>
      <c r="HA209" s="168" t="str">
        <f t="shared" ca="1" si="614"/>
        <v>-</v>
      </c>
      <c r="HB209" s="168" t="str">
        <f t="shared" ca="1" si="614"/>
        <v>-</v>
      </c>
      <c r="HC209" s="168" t="str">
        <f t="shared" ca="1" si="614"/>
        <v>-</v>
      </c>
      <c r="HD209" s="168" t="str">
        <f t="shared" ca="1" si="614"/>
        <v>-</v>
      </c>
      <c r="HE209" s="168" t="str">
        <f t="shared" ca="1" si="614"/>
        <v>-</v>
      </c>
      <c r="HF209" s="168" t="str">
        <f t="shared" ca="1" si="614"/>
        <v>-</v>
      </c>
      <c r="HG209" s="168" t="str">
        <f t="shared" ca="1" si="614"/>
        <v>-</v>
      </c>
      <c r="HH209" s="168" t="str">
        <f t="shared" ca="1" si="614"/>
        <v>-</v>
      </c>
      <c r="HI209" s="168" t="str">
        <f t="shared" ca="1" si="614"/>
        <v>-</v>
      </c>
      <c r="HJ209" s="168" t="str">
        <f t="shared" ca="1" si="614"/>
        <v>-</v>
      </c>
      <c r="HK209" s="168" t="str">
        <f t="shared" ca="1" si="614"/>
        <v>-</v>
      </c>
      <c r="HL209" s="168" t="str">
        <f t="shared" ca="1" si="614"/>
        <v>-</v>
      </c>
      <c r="HM209" s="168" t="str">
        <f t="shared" ca="1" si="614"/>
        <v>-</v>
      </c>
      <c r="HN209" s="168" t="str">
        <f t="shared" ca="1" si="614"/>
        <v>-</v>
      </c>
      <c r="HO209" s="168" t="str">
        <f t="shared" ca="1" si="614"/>
        <v>-</v>
      </c>
      <c r="HP209" s="168" t="str">
        <f t="shared" ca="1" si="614"/>
        <v>-</v>
      </c>
      <c r="HQ209" s="168" t="str">
        <f t="shared" ca="1" si="614"/>
        <v>-</v>
      </c>
      <c r="HR209" s="168" t="str">
        <f t="shared" ca="1" si="614"/>
        <v>-</v>
      </c>
      <c r="HS209" s="168" t="str">
        <f t="shared" ca="1" si="614"/>
        <v>-</v>
      </c>
      <c r="HT209" s="168" t="str">
        <f t="shared" ca="1" si="614"/>
        <v>-</v>
      </c>
      <c r="HU209" s="168" t="str">
        <f t="shared" ca="1" si="614"/>
        <v>-</v>
      </c>
      <c r="HV209" s="168" t="str">
        <f t="shared" ca="1" si="614"/>
        <v>-</v>
      </c>
      <c r="HW209" s="168" t="str">
        <f t="shared" ca="1" si="614"/>
        <v>-</v>
      </c>
      <c r="HX209" s="168" t="str">
        <f t="shared" ca="1" si="614"/>
        <v>-</v>
      </c>
      <c r="HY209" s="168" t="str">
        <f t="shared" ca="1" si="614"/>
        <v>-</v>
      </c>
      <c r="HZ209" s="168" t="str">
        <f t="shared" ca="1" si="614"/>
        <v>-</v>
      </c>
      <c r="IA209" s="168" t="str">
        <f t="shared" ca="1" si="614"/>
        <v>-</v>
      </c>
      <c r="IB209" s="168" t="str">
        <f t="shared" ca="1" si="614"/>
        <v>-</v>
      </c>
      <c r="IC209" s="168" t="str">
        <f t="shared" ca="1" si="614"/>
        <v>-</v>
      </c>
      <c r="ID209" s="168" t="str">
        <f t="shared" ca="1" si="614"/>
        <v>-</v>
      </c>
      <c r="IE209" s="168" t="str">
        <f t="shared" ca="1" si="614"/>
        <v>-</v>
      </c>
      <c r="IF209" s="168" t="str">
        <f t="shared" ca="1" si="614"/>
        <v>-</v>
      </c>
      <c r="IG209" s="168" t="str">
        <f t="shared" ca="1" si="614"/>
        <v>-</v>
      </c>
      <c r="IH209" s="168" t="str">
        <f t="shared" ca="1" si="614"/>
        <v>-</v>
      </c>
      <c r="II209" s="168" t="str">
        <f t="shared" ca="1" si="614"/>
        <v>-</v>
      </c>
      <c r="IJ209" s="168" t="str">
        <f t="shared" ca="1" si="614"/>
        <v>-</v>
      </c>
      <c r="IK209" s="168" t="str">
        <f t="shared" ca="1" si="614"/>
        <v>-</v>
      </c>
      <c r="IL209" s="168" t="str">
        <f t="shared" ca="1" si="614"/>
        <v>-</v>
      </c>
      <c r="IM209" s="168" t="str">
        <f t="shared" ca="1" si="614"/>
        <v>-</v>
      </c>
      <c r="IN209" s="168" t="str">
        <f t="shared" ca="1" si="614"/>
        <v>-</v>
      </c>
      <c r="IO209" s="168" t="str">
        <f t="shared" ca="1" si="614"/>
        <v>-</v>
      </c>
      <c r="IP209" s="168" t="str">
        <f t="shared" ca="1" si="585"/>
        <v>-</v>
      </c>
      <c r="IQ209" s="168" t="str">
        <f t="shared" ca="1" si="585"/>
        <v>-</v>
      </c>
      <c r="IR209" s="168" t="str">
        <f t="shared" ca="1" si="585"/>
        <v>-</v>
      </c>
      <c r="IS209" s="168" t="str">
        <f t="shared" ca="1" si="585"/>
        <v>-</v>
      </c>
      <c r="IT209" s="168" t="str">
        <f t="shared" ca="1" si="585"/>
        <v>-</v>
      </c>
      <c r="IU209" s="168" t="str">
        <f t="shared" ca="1" si="585"/>
        <v>-</v>
      </c>
      <c r="IV209" s="168" t="str">
        <f t="shared" ca="1" si="585"/>
        <v>-</v>
      </c>
      <c r="IW209" s="168" t="str">
        <f t="shared" ca="1" si="585"/>
        <v>-</v>
      </c>
      <c r="IX209" s="168" t="str">
        <f t="shared" ca="1" si="585"/>
        <v>-</v>
      </c>
      <c r="IY209" s="168" t="str">
        <f t="shared" ca="1" si="585"/>
        <v>-</v>
      </c>
      <c r="IZ209" s="10"/>
      <c r="JA209" s="166">
        <f t="shared" ca="1" si="586"/>
        <v>4.4999999999999998E-2</v>
      </c>
      <c r="JB209" s="166">
        <f t="shared" ca="1" si="587"/>
        <v>4.4999999999999998E-2</v>
      </c>
      <c r="JC209" s="168">
        <f t="shared" ca="1" si="588"/>
        <v>1</v>
      </c>
      <c r="JD209" s="168">
        <f t="shared" ca="1" si="588"/>
        <v>0</v>
      </c>
      <c r="JE209" s="168">
        <f t="shared" ca="1" si="588"/>
        <v>1</v>
      </c>
      <c r="JF209" s="168">
        <f t="shared" ca="1" si="588"/>
        <v>1</v>
      </c>
      <c r="JG209" s="168">
        <f t="shared" ca="1" si="588"/>
        <v>0</v>
      </c>
      <c r="JH209" s="168">
        <f t="shared" ca="1" si="588"/>
        <v>70</v>
      </c>
      <c r="JI209" s="168">
        <f t="shared" ca="1" si="588"/>
        <v>50</v>
      </c>
      <c r="JJ209" s="168">
        <f t="shared" ca="1" si="588"/>
        <v>70</v>
      </c>
      <c r="JK209" s="168">
        <f t="shared" ca="1" si="588"/>
        <v>50</v>
      </c>
      <c r="JL209" s="166">
        <f t="shared" si="589"/>
        <v>0.7</v>
      </c>
      <c r="JM209" s="166">
        <f t="shared" si="590"/>
        <v>0.7</v>
      </c>
      <c r="JN209" s="166">
        <f t="shared" si="591"/>
        <v>0.7</v>
      </c>
      <c r="JO209" s="166">
        <f t="shared" ca="1" si="592"/>
        <v>1</v>
      </c>
      <c r="JP209" s="166">
        <f t="shared" ca="1" si="592"/>
        <v>1</v>
      </c>
      <c r="JQ209" s="168">
        <f t="shared" ca="1" si="588"/>
        <v>1</v>
      </c>
      <c r="JR209" s="10"/>
      <c r="JS209" s="168">
        <f t="shared" ca="1" si="588"/>
        <v>1</v>
      </c>
      <c r="JT209" s="166">
        <f t="shared" ca="1" si="593"/>
        <v>1</v>
      </c>
      <c r="JU209" s="168">
        <f t="shared" ca="1" si="594"/>
        <v>1</v>
      </c>
      <c r="JV209" s="168">
        <f t="shared" ca="1" si="588"/>
        <v>1</v>
      </c>
      <c r="JW209" s="168">
        <f t="shared" ca="1" si="588"/>
        <v>1</v>
      </c>
      <c r="JX209" s="168">
        <f t="shared" ca="1" si="595"/>
        <v>1</v>
      </c>
      <c r="JY209" s="168">
        <f t="shared" ca="1" si="588"/>
        <v>1</v>
      </c>
      <c r="JZ209" s="168">
        <f t="shared" ca="1" si="588"/>
        <v>1</v>
      </c>
      <c r="KA209" s="166">
        <f t="shared" ca="1" si="596"/>
        <v>1</v>
      </c>
      <c r="KB209" s="166">
        <f t="shared" ca="1" si="597"/>
        <v>1</v>
      </c>
      <c r="KC209" s="166">
        <f t="shared" ca="1" si="598"/>
        <v>1</v>
      </c>
      <c r="KD209" s="166">
        <f t="shared" ca="1" si="599"/>
        <v>500000</v>
      </c>
      <c r="KE209" s="166" t="str">
        <f t="shared" ca="1" si="600"/>
        <v>-</v>
      </c>
      <c r="KF209" s="166" t="str">
        <f t="shared" ca="1" si="601"/>
        <v>-</v>
      </c>
      <c r="KG209" s="166" t="b">
        <f t="shared" ca="1" si="602"/>
        <v>0</v>
      </c>
      <c r="KH209" s="168">
        <f t="shared" ca="1" si="588"/>
        <v>0</v>
      </c>
      <c r="KI209" s="27">
        <v>0</v>
      </c>
    </row>
    <row r="210" spans="1:295" s="148" customFormat="1" outlineLevel="1">
      <c r="A210" s="126">
        <f t="shared" si="13"/>
        <v>205</v>
      </c>
      <c r="B210" s="126">
        <f t="shared" si="603"/>
        <v>13</v>
      </c>
      <c r="C210" s="148">
        <f t="shared" si="609"/>
        <v>1002</v>
      </c>
      <c r="D210" s="148" t="s">
        <v>884</v>
      </c>
      <c r="E210" s="148" t="b">
        <f t="shared" si="604"/>
        <v>0</v>
      </c>
      <c r="F210" s="148" t="b">
        <v>0</v>
      </c>
      <c r="G210" s="148" t="b">
        <f t="shared" si="605"/>
        <v>0</v>
      </c>
      <c r="H210" s="144">
        <f t="shared" ca="1" si="608"/>
        <v>3</v>
      </c>
      <c r="I210" s="32">
        <v>2</v>
      </c>
      <c r="J210" s="32">
        <v>2</v>
      </c>
      <c r="K210" s="144">
        <f t="shared" ca="1" si="608"/>
        <v>1</v>
      </c>
      <c r="L210" s="144">
        <f t="shared" ca="1" si="608"/>
        <v>1</v>
      </c>
      <c r="M210" s="144">
        <f t="shared" ca="1" si="608"/>
        <v>2</v>
      </c>
      <c r="N210" s="144">
        <f t="shared" ca="1" si="608"/>
        <v>1</v>
      </c>
      <c r="O210" s="144">
        <f t="shared" ca="1" si="608"/>
        <v>1</v>
      </c>
      <c r="P210" s="144">
        <f t="shared" ca="1" si="608"/>
        <v>1</v>
      </c>
      <c r="Q210" s="144">
        <f t="shared" ca="1" si="608"/>
        <v>1</v>
      </c>
      <c r="R210" s="144">
        <f t="shared" ca="1" si="608"/>
        <v>2</v>
      </c>
      <c r="S210" s="144">
        <f t="shared" ca="1" si="608"/>
        <v>1</v>
      </c>
      <c r="T210" s="144">
        <f t="shared" ca="1" si="608"/>
        <v>1</v>
      </c>
      <c r="U210" s="144">
        <f t="shared" ca="1" si="608"/>
        <v>1</v>
      </c>
      <c r="V210" s="32">
        <v>1</v>
      </c>
      <c r="W210" s="32">
        <v>1</v>
      </c>
      <c r="X210" s="32">
        <v>1</v>
      </c>
      <c r="Y210" s="144">
        <f t="shared" ca="1" si="607"/>
        <v>1</v>
      </c>
      <c r="AA210" s="162" t="str" cm="1">
        <f t="array" aca="1" ref="AA210" ca="1">TEXT(LEFT(OFFSET(AA210,-1,0),5)+1,"00000")&amp;MID(OFFSET(AA210,-1,0),6,FIND(" ",OFFSET(AA210,-1,0),7)-5)
&amp;INDEX(DataMaster!$B$10:$B$12,$I210)         &amp;IF($J210=1,""," Risk"&amp;INDEX(i.risk_aversion,$J210,1))    &amp;IF($K210=1,""," REV"&amp; INDEX(DataMaster!$B$54:$B$58,$K210))              &amp; IF($L210=1,""," Minroe"&amp;INDEX(minroe,$L210))              &amp;  IF($M210=1,""," Overdraw"&amp;INDEX(overdraw,$M210))
&amp; IF($N210=1,""," Mach"&amp;INDEX(i.mach_option,$N210))
&amp; IF($O210=1,""," Interest"&amp;INDEX(i.interest_rate,$O210))            &amp; IF($P210=1,""," Opp cost"&amp;INDEX(i.opp_cost_capital,$P210))           &amp; IF($Q210=1,""," Casual_ub"&amp;INDEX(i.casual_ub,$Q210))           &amp; IF($R210=1,""," Cropgraze"&amp;INDEX(i.cropgraze_inc,$R210))
&amp; IF($S210=1,""," Yield"&amp;INDEX(i.all_rot_yield,$S210))          &amp; IF($T210=1,""," Pasture"&amp;INDEX(i.pasture_prod,$T210))          &amp; IF($U210=1,""," Scan"&amp;INDEX(i.scan,$U210))
&amp; IF($JL210=1,""," WP"&amp;TEXT($JL210*100,"000p"))                &amp; IF($JM210=1,""," MP"&amp;TEXT($JM210*100,"000p"))                      &amp; IF($JN210=1,""," GP"&amp;TEXT($JN210*100,"000p"))          &amp; IF($JO210=1,""," Can"&amp;TEXT($JO210*100,"000p"))
&amp; " (F"&amp;3+IFERROR(1*$CH210,0)+IFERROR(1*$CI210,0)&amp;3-IFERROR(1*NOT($CK210),0)&amp;"N"&amp;$CP210&amp;$CQ210&amp;")"</f>
        <v>00012 Price DSP RiskCARA-low Overdraw500000 CropgrazeFALSE (F33N11)</v>
      </c>
      <c r="AB210" s="10" t="str">
        <f ca="1">IF(COUNTIF(AA$5:AA210,AA210)=1,"-","Dup")</f>
        <v>-</v>
      </c>
      <c r="AC210" s="10"/>
      <c r="AD210" s="168" t="str">
        <f t="shared" ca="1" si="566"/>
        <v>-</v>
      </c>
      <c r="AE210" s="168" t="str">
        <f t="shared" ca="1" si="566"/>
        <v>-</v>
      </c>
      <c r="AF210" s="168" t="str">
        <f t="shared" ca="1" si="566"/>
        <v>-</v>
      </c>
      <c r="AG210" s="168" t="str">
        <f t="shared" ca="1" si="566"/>
        <v>-</v>
      </c>
      <c r="AH210" s="168" t="str">
        <f t="shared" ca="1" si="566"/>
        <v>-</v>
      </c>
      <c r="AI210" s="168" t="b">
        <f t="shared" ca="1" si="566"/>
        <v>1</v>
      </c>
      <c r="AJ210" s="10"/>
      <c r="AK210" s="166" t="b">
        <f t="shared" si="567"/>
        <v>0</v>
      </c>
      <c r="AL210" s="166" t="str">
        <f t="shared" si="567"/>
        <v>-</v>
      </c>
      <c r="AM210" s="166" t="b">
        <f t="shared" si="567"/>
        <v>0</v>
      </c>
      <c r="AN210" s="166" t="b">
        <f t="shared" si="567"/>
        <v>1</v>
      </c>
      <c r="AO210" s="166" t="b">
        <f t="shared" si="567"/>
        <v>0</v>
      </c>
      <c r="AP210" s="166" t="b">
        <f t="shared" si="567"/>
        <v>0</v>
      </c>
      <c r="AQ210" s="166">
        <f t="shared" ca="1" si="568"/>
        <v>0</v>
      </c>
      <c r="AR210" s="166" t="b">
        <f t="shared" si="621"/>
        <v>1</v>
      </c>
      <c r="AS210" s="166" t="b">
        <f t="shared" si="621"/>
        <v>1</v>
      </c>
      <c r="AT210" s="166">
        <f t="shared" si="621"/>
        <v>1</v>
      </c>
      <c r="AU210" s="166">
        <f t="shared" si="621"/>
        <v>3.0000000000000001E-6</v>
      </c>
      <c r="AV210" s="166" t="str">
        <f t="shared" si="621"/>
        <v>-</v>
      </c>
      <c r="AW210" s="10"/>
      <c r="AX210" s="166" t="b">
        <f t="shared" si="570"/>
        <v>1</v>
      </c>
      <c r="AY210" s="168" t="b">
        <f t="shared" ca="1" si="571"/>
        <v>1</v>
      </c>
      <c r="AZ210" s="168" t="b">
        <f t="shared" ca="1" si="571"/>
        <v>1</v>
      </c>
      <c r="BA210" s="167">
        <f t="shared" ca="1" si="572"/>
        <v>3210</v>
      </c>
      <c r="BB210" s="168" t="str">
        <f t="shared" ca="1" si="573"/>
        <v>-</v>
      </c>
      <c r="BC210" s="168" t="str">
        <f t="shared" ca="1" si="573"/>
        <v>-</v>
      </c>
      <c r="BD210" s="168" t="str">
        <f t="shared" ca="1" si="573"/>
        <v>-</v>
      </c>
      <c r="BE210" s="168" t="str">
        <f t="shared" ca="1" si="573"/>
        <v>-</v>
      </c>
      <c r="BF210" s="168" t="str">
        <f t="shared" ca="1" si="573"/>
        <v>-</v>
      </c>
      <c r="BG210" s="168">
        <f t="shared" ca="1" si="573"/>
        <v>1</v>
      </c>
      <c r="BH210" s="168">
        <f t="shared" ca="1" si="573"/>
        <v>1</v>
      </c>
      <c r="BI210" s="168" t="str">
        <f t="shared" ca="1" si="573"/>
        <v>-</v>
      </c>
      <c r="BJ210" s="168" t="str">
        <f t="shared" ca="1" si="573"/>
        <v>-</v>
      </c>
      <c r="BK210" s="10"/>
      <c r="BL210" s="168" t="str">
        <f t="shared" ca="1" si="573"/>
        <v>-</v>
      </c>
      <c r="BM210" s="168" t="str">
        <f t="shared" ca="1" si="573"/>
        <v>-</v>
      </c>
      <c r="BN210" s="168" t="str">
        <f t="shared" ca="1" si="573"/>
        <v>-</v>
      </c>
      <c r="BO210" s="168" t="str">
        <f t="shared" ca="1" si="573"/>
        <v>-</v>
      </c>
      <c r="BP210" s="168" t="str">
        <f t="shared" ca="1" si="573"/>
        <v>-</v>
      </c>
      <c r="BQ210" s="168" t="str">
        <f t="shared" ca="1" si="573"/>
        <v>-</v>
      </c>
      <c r="BR210" s="168" t="str">
        <f t="shared" ca="1" si="573"/>
        <v>-</v>
      </c>
      <c r="BS210" s="168" t="str">
        <f t="shared" ca="1" si="573"/>
        <v>-</v>
      </c>
      <c r="BT210" s="168" t="str">
        <f t="shared" ca="1" si="573"/>
        <v>-</v>
      </c>
      <c r="BU210" s="168" t="str">
        <f t="shared" ca="1" si="573"/>
        <v>-</v>
      </c>
      <c r="BV210" s="168" t="str">
        <f t="shared" ca="1" si="573"/>
        <v>-</v>
      </c>
      <c r="BW210" s="166" t="str" cm="1">
        <f t="array" aca="1" ref="BW210" ca="1">INDEX(i.rev,$K210,BW$15)</f>
        <v>-</v>
      </c>
      <c r="BX210" s="166" t="str" cm="1">
        <f t="array" aca="1" ref="BX210" ca="1">INDEX(i.rev,$K210,BX$15)</f>
        <v>-</v>
      </c>
      <c r="BY210" s="166" t="str" cm="1">
        <f t="array" aca="1" ref="BY210" ca="1">INDEX(i.rev,$K210,BY$15)</f>
        <v>-</v>
      </c>
      <c r="BZ210" s="166" t="str" cm="1">
        <f t="array" aca="1" ref="BZ210" ca="1">INDEX(i.rev,$K210,BZ$15)</f>
        <v>-</v>
      </c>
      <c r="CA210" s="166" t="str" cm="1">
        <f t="array" aca="1" ref="CA210" ca="1">INDEX(i.rev,$K210,CA$15)</f>
        <v>-</v>
      </c>
      <c r="CB210" s="166" t="str" cm="1">
        <f t="array" aca="1" ref="CB210" ca="1">INDEX(i.rev,$K210,CB$15)</f>
        <v>-</v>
      </c>
      <c r="CC210" s="166" t="str" cm="1">
        <f t="array" aca="1" ref="CC210" ca="1">INDEX(i.rev,$K210,CC$15)</f>
        <v>-</v>
      </c>
      <c r="CD210" s="166" t="str" cm="1">
        <f t="array" aca="1" ref="CD210" ca="1">INDEX(i.rev,$K210,CD$15)</f>
        <v>-</v>
      </c>
      <c r="CE210" s="166" t="str" cm="1">
        <f t="array" aca="1" ref="CE210" ca="1">INDEX(i.rev,$K210,CE$15)</f>
        <v>-</v>
      </c>
      <c r="CF210" s="166" t="str" cm="1">
        <f t="array" aca="1" ref="CF210" ca="1">INDEX(i.rev,$K210,CF$15)</f>
        <v>-</v>
      </c>
      <c r="CG210" s="10"/>
      <c r="CH210" s="168" t="str">
        <f t="shared" ca="1" si="622"/>
        <v>-</v>
      </c>
      <c r="CI210" s="168" t="str">
        <f t="shared" ca="1" si="622"/>
        <v>-</v>
      </c>
      <c r="CJ210" s="168" t="str">
        <f t="shared" ca="1" si="622"/>
        <v>-</v>
      </c>
      <c r="CK210" s="168" t="str">
        <f t="shared" ca="1" si="622"/>
        <v>-</v>
      </c>
      <c r="CL210" s="168" t="str">
        <f t="shared" ca="1" si="622"/>
        <v>-</v>
      </c>
      <c r="CM210" s="168" t="str">
        <f t="shared" ca="1" si="622"/>
        <v>-</v>
      </c>
      <c r="CN210" s="168" t="str">
        <f t="shared" ca="1" si="622"/>
        <v>-</v>
      </c>
      <c r="CO210" s="168" t="str">
        <f t="shared" ca="1" si="622"/>
        <v>-</v>
      </c>
      <c r="CP210" s="168">
        <f t="shared" ca="1" si="622"/>
        <v>1</v>
      </c>
      <c r="CQ210" s="168">
        <f t="shared" ca="1" si="622"/>
        <v>1</v>
      </c>
      <c r="CR210" s="168">
        <f t="shared" ca="1" si="622"/>
        <v>0</v>
      </c>
      <c r="CS210" s="168" t="str">
        <f t="shared" ca="1" si="622"/>
        <v>-</v>
      </c>
      <c r="CT210" s="168" t="str">
        <f t="shared" ca="1" si="622"/>
        <v>-</v>
      </c>
      <c r="CU210" s="168" t="str">
        <f t="shared" ca="1" si="622"/>
        <v>-</v>
      </c>
      <c r="CV210" s="168" t="str">
        <f t="shared" ca="1" si="622"/>
        <v>-</v>
      </c>
      <c r="CW210" s="168" t="str">
        <f t="shared" ca="1" si="622"/>
        <v>-</v>
      </c>
      <c r="CX210" s="168" t="str">
        <f t="shared" ca="1" si="622"/>
        <v>-</v>
      </c>
      <c r="CY210" s="168" t="str">
        <f t="shared" ca="1" si="622"/>
        <v>-</v>
      </c>
      <c r="CZ210" s="168">
        <f t="shared" ca="1" si="622"/>
        <v>0</v>
      </c>
      <c r="DA210" s="168" t="str">
        <f t="shared" ca="1" si="622"/>
        <v>-</v>
      </c>
      <c r="DB210" s="168" t="str">
        <f t="shared" ca="1" si="622"/>
        <v>-</v>
      </c>
      <c r="DC210" s="168" t="str">
        <f t="shared" ca="1" si="622"/>
        <v>-</v>
      </c>
      <c r="DD210" s="168" t="str">
        <f t="shared" ca="1" si="622"/>
        <v>-</v>
      </c>
      <c r="DE210" s="168" t="str">
        <f t="shared" ca="1" si="622"/>
        <v>-</v>
      </c>
      <c r="DF210" s="168">
        <f t="shared" ca="1" si="622"/>
        <v>0</v>
      </c>
      <c r="DG210" s="168">
        <f t="shared" ca="1" si="622"/>
        <v>0</v>
      </c>
      <c r="DH210" s="168">
        <f t="shared" ca="1" si="622"/>
        <v>0</v>
      </c>
      <c r="DI210" s="168">
        <f t="shared" ca="1" si="622"/>
        <v>0</v>
      </c>
      <c r="DJ210" s="168">
        <f t="shared" ca="1" si="622"/>
        <v>0</v>
      </c>
      <c r="DK210" s="168">
        <f t="shared" ca="1" si="622"/>
        <v>0</v>
      </c>
      <c r="DL210" s="168">
        <f t="shared" ca="1" si="622"/>
        <v>0</v>
      </c>
      <c r="DM210" s="168" t="str">
        <f t="shared" ca="1" si="622"/>
        <v>-</v>
      </c>
      <c r="DN210" s="168" t="str">
        <f t="shared" ca="1" si="622"/>
        <v>-</v>
      </c>
      <c r="DO210" s="168" t="str">
        <f t="shared" ca="1" si="622"/>
        <v>-</v>
      </c>
      <c r="DP210" s="168" t="str">
        <f t="shared" ca="1" si="622"/>
        <v>-</v>
      </c>
      <c r="DQ210" s="168" t="str">
        <f t="shared" ca="1" si="622"/>
        <v>-</v>
      </c>
      <c r="DR210" s="168" t="str">
        <f t="shared" ca="1" si="622"/>
        <v>-</v>
      </c>
      <c r="DS210" s="168" t="str">
        <f t="shared" ca="1" si="622"/>
        <v>-</v>
      </c>
      <c r="DT210" s="168" t="str">
        <f t="shared" ca="1" si="622"/>
        <v>-</v>
      </c>
      <c r="DU210" s="168" t="str">
        <f t="shared" ca="1" si="622"/>
        <v>-</v>
      </c>
      <c r="DV210" s="168" t="str">
        <f t="shared" ca="1" si="622"/>
        <v>-</v>
      </c>
      <c r="DW210" s="168" t="str">
        <f t="shared" ca="1" si="622"/>
        <v>-</v>
      </c>
      <c r="DX210" s="10"/>
      <c r="DY210" s="168">
        <f t="shared" ca="1" si="622"/>
        <v>1</v>
      </c>
      <c r="DZ210" s="168" t="str">
        <f t="shared" ca="1" si="622"/>
        <v>-</v>
      </c>
      <c r="EA210" s="168" t="str">
        <f t="shared" ca="1" si="622"/>
        <v>-</v>
      </c>
      <c r="EB210" s="168" t="str">
        <f t="shared" ca="1" si="622"/>
        <v>-</v>
      </c>
      <c r="EC210" s="168" t="str">
        <f t="shared" ca="1" si="575"/>
        <v>-</v>
      </c>
      <c r="ED210" s="168" t="b">
        <f t="shared" ca="1" si="575"/>
        <v>0</v>
      </c>
      <c r="EE210" s="168" t="str">
        <f t="shared" ca="1" si="575"/>
        <v>-</v>
      </c>
      <c r="EF210" s="168">
        <f t="shared" ca="1" si="575"/>
        <v>0</v>
      </c>
      <c r="EG210" s="168" t="str">
        <f t="shared" ca="1" si="575"/>
        <v>-</v>
      </c>
      <c r="EH210" s="166" cm="1">
        <f t="array" aca="1" ref="EH210" ca="1">INDEX(i.rev,$K210,EH$15)</f>
        <v>1</v>
      </c>
      <c r="EI210" s="168">
        <f t="shared" ca="1" si="576"/>
        <v>0</v>
      </c>
      <c r="EJ210" s="168">
        <f t="shared" ca="1" si="576"/>
        <v>1</v>
      </c>
      <c r="EK210" s="168">
        <f t="shared" ca="1" si="576"/>
        <v>0</v>
      </c>
      <c r="EL210" s="168">
        <f t="shared" ca="1" si="576"/>
        <v>1</v>
      </c>
      <c r="EM210" s="168">
        <f t="shared" ca="1" si="576"/>
        <v>1</v>
      </c>
      <c r="EN210" s="168">
        <f t="shared" ca="1" si="576"/>
        <v>1</v>
      </c>
      <c r="EO210" s="168">
        <f t="shared" ca="1" si="576"/>
        <v>0</v>
      </c>
      <c r="EP210" s="168">
        <f t="shared" ca="1" si="576"/>
        <v>0</v>
      </c>
      <c r="EQ210" s="168">
        <f t="shared" ca="1" si="576"/>
        <v>0</v>
      </c>
      <c r="ER210" s="168">
        <f t="shared" ca="1" si="576"/>
        <v>0</v>
      </c>
      <c r="ES210" s="168">
        <f t="shared" ca="1" si="576"/>
        <v>0</v>
      </c>
      <c r="ET210" s="168">
        <f t="shared" ca="1" si="576"/>
        <v>0</v>
      </c>
      <c r="EU210" s="168">
        <f t="shared" ca="1" si="576"/>
        <v>0</v>
      </c>
      <c r="EV210" s="168">
        <f t="shared" ca="1" si="576"/>
        <v>0</v>
      </c>
      <c r="EW210" s="168">
        <f t="shared" ca="1" si="576"/>
        <v>0</v>
      </c>
      <c r="EX210" s="168">
        <f t="shared" ca="1" si="576"/>
        <v>0</v>
      </c>
      <c r="EY210" s="166" cm="1">
        <f t="array" aca="1" ref="EY210" ca="1">INDEX(i.rev,$K210,EY$15)</f>
        <v>0</v>
      </c>
      <c r="EZ210" s="168">
        <f t="shared" ca="1" si="577"/>
        <v>0</v>
      </c>
      <c r="FA210" s="166" cm="1">
        <f t="array" aca="1" ref="FA210" ca="1">INDEX(i.rev,$K210,FA$15)</f>
        <v>1</v>
      </c>
      <c r="FB210" s="168">
        <f t="shared" ca="1" si="578"/>
        <v>0</v>
      </c>
      <c r="FC210" s="168">
        <f t="shared" ca="1" si="578"/>
        <v>0</v>
      </c>
      <c r="FD210" s="168">
        <f t="shared" ca="1" si="578"/>
        <v>0</v>
      </c>
      <c r="FE210" s="168">
        <f t="shared" ca="1" si="578"/>
        <v>0</v>
      </c>
      <c r="FF210" s="168">
        <f t="shared" ca="1" si="578"/>
        <v>0</v>
      </c>
      <c r="FG210" s="168">
        <f t="shared" ca="1" si="578"/>
        <v>0</v>
      </c>
      <c r="FH210" s="168">
        <f t="shared" ca="1" si="578"/>
        <v>0</v>
      </c>
      <c r="FI210" s="10"/>
      <c r="FJ210" s="168" t="str">
        <f t="shared" ca="1" si="578"/>
        <v>-</v>
      </c>
      <c r="FK210" s="168" t="str">
        <f t="shared" ca="1" si="578"/>
        <v>-</v>
      </c>
      <c r="FL210" s="168" t="str">
        <f t="shared" ca="1" si="578"/>
        <v>-</v>
      </c>
      <c r="FM210" s="168" t="str">
        <f t="shared" ca="1" si="578"/>
        <v>-</v>
      </c>
      <c r="FN210" s="168" t="str">
        <f t="shared" ca="1" si="579"/>
        <v>-</v>
      </c>
      <c r="FO210" s="166" t="b">
        <f t="shared" ca="1" si="580"/>
        <v>0</v>
      </c>
      <c r="FP210" s="166" t="b">
        <f t="shared" ca="1" si="580"/>
        <v>0</v>
      </c>
      <c r="FQ210" s="166" t="b">
        <f t="shared" ca="1" si="580"/>
        <v>1</v>
      </c>
      <c r="FR210" s="168">
        <f t="shared" ca="1" si="578"/>
        <v>0</v>
      </c>
      <c r="FS210" s="166">
        <f t="shared" ca="1" si="581"/>
        <v>1</v>
      </c>
      <c r="FT210" s="166">
        <f t="shared" ca="1" si="581"/>
        <v>1</v>
      </c>
      <c r="FU210" s="168" t="str">
        <f t="shared" ca="1" si="578"/>
        <v>-</v>
      </c>
      <c r="FV210" s="168" t="str">
        <f t="shared" ca="1" si="578"/>
        <v>-</v>
      </c>
      <c r="FW210" s="168" t="str">
        <f t="shared" ca="1" si="578"/>
        <v>-</v>
      </c>
      <c r="FX210" s="168" t="str">
        <f t="shared" ca="1" si="578"/>
        <v>-</v>
      </c>
      <c r="FY210" s="168" t="str">
        <f t="shared" ca="1" si="578"/>
        <v>-</v>
      </c>
      <c r="FZ210" s="168" t="str">
        <f t="shared" ca="1" si="578"/>
        <v>-</v>
      </c>
      <c r="GA210" s="168" t="str">
        <f t="shared" ca="1" si="578"/>
        <v>-</v>
      </c>
      <c r="GB210" s="168" t="str">
        <f t="shared" ca="1" si="578"/>
        <v>-</v>
      </c>
      <c r="GC210" s="168" t="str">
        <f t="shared" ca="1" si="578"/>
        <v>-</v>
      </c>
      <c r="GD210" s="168" t="b">
        <f t="shared" ca="1" si="578"/>
        <v>1</v>
      </c>
      <c r="GE210" s="168" t="str">
        <f t="shared" ca="1" si="578"/>
        <v>-</v>
      </c>
      <c r="GF210" s="168" t="str">
        <f t="shared" ca="1" si="578"/>
        <v>-</v>
      </c>
      <c r="GG210" s="168" t="str">
        <f t="shared" ca="1" si="578"/>
        <v>-</v>
      </c>
      <c r="GH210" s="168" t="str">
        <f t="shared" ca="1" si="582"/>
        <v>-</v>
      </c>
      <c r="GI210" s="168" t="str">
        <f t="shared" ca="1" si="582"/>
        <v>-</v>
      </c>
      <c r="GJ210" s="168" t="str">
        <f t="shared" ca="1" si="583"/>
        <v>-</v>
      </c>
      <c r="GK210" s="168" t="str">
        <f t="shared" ca="1" si="583"/>
        <v>-</v>
      </c>
      <c r="GL210" s="168" t="str">
        <f t="shared" ca="1" si="583"/>
        <v>-</v>
      </c>
      <c r="GM210" s="168" t="str">
        <f t="shared" ca="1" si="583"/>
        <v>-</v>
      </c>
      <c r="GN210" s="168" t="str">
        <f t="shared" ca="1" si="583"/>
        <v>-</v>
      </c>
      <c r="GO210" s="168" t="str">
        <f t="shared" ca="1" si="583"/>
        <v>-</v>
      </c>
      <c r="GP210" s="168" t="str">
        <f t="shared" ca="1" si="583"/>
        <v>-</v>
      </c>
      <c r="GQ210" s="168" t="str">
        <f t="shared" ca="1" si="583"/>
        <v>-</v>
      </c>
      <c r="GR210" s="168" t="str">
        <f t="shared" ca="1" si="583"/>
        <v>-</v>
      </c>
      <c r="GS210" s="168">
        <f t="shared" ca="1" si="583"/>
        <v>500</v>
      </c>
      <c r="GT210" s="168">
        <f t="shared" ca="1" si="583"/>
        <v>500</v>
      </c>
      <c r="GU210" s="168" t="str">
        <f t="shared" ca="1" si="583"/>
        <v>-</v>
      </c>
      <c r="GV210" s="168" t="str">
        <f t="shared" ca="1" si="583"/>
        <v>-</v>
      </c>
      <c r="GW210" s="168" t="str">
        <f t="shared" ca="1" si="583"/>
        <v>-</v>
      </c>
      <c r="GX210" s="168" t="str">
        <f t="shared" ca="1" si="583"/>
        <v>-</v>
      </c>
      <c r="GY210" s="168" t="str">
        <f t="shared" ca="1" si="583"/>
        <v>-</v>
      </c>
      <c r="GZ210" s="168" t="str">
        <f t="shared" ca="1" si="614"/>
        <v>-</v>
      </c>
      <c r="HA210" s="168" t="str">
        <f t="shared" ca="1" si="614"/>
        <v>-</v>
      </c>
      <c r="HB210" s="168" t="str">
        <f t="shared" ca="1" si="614"/>
        <v>-</v>
      </c>
      <c r="HC210" s="168" t="str">
        <f t="shared" ca="1" si="614"/>
        <v>-</v>
      </c>
      <c r="HD210" s="168" t="str">
        <f t="shared" ca="1" si="614"/>
        <v>-</v>
      </c>
      <c r="HE210" s="168" t="str">
        <f t="shared" ca="1" si="614"/>
        <v>-</v>
      </c>
      <c r="HF210" s="168" t="str">
        <f t="shared" ca="1" si="614"/>
        <v>-</v>
      </c>
      <c r="HG210" s="168" t="str">
        <f t="shared" ca="1" si="614"/>
        <v>-</v>
      </c>
      <c r="HH210" s="168" t="str">
        <f t="shared" ca="1" si="614"/>
        <v>-</v>
      </c>
      <c r="HI210" s="168" t="str">
        <f t="shared" ca="1" si="614"/>
        <v>-</v>
      </c>
      <c r="HJ210" s="168" t="str">
        <f t="shared" ca="1" si="614"/>
        <v>-</v>
      </c>
      <c r="HK210" s="168" t="str">
        <f t="shared" ca="1" si="614"/>
        <v>-</v>
      </c>
      <c r="HL210" s="168" t="str">
        <f t="shared" ca="1" si="614"/>
        <v>-</v>
      </c>
      <c r="HM210" s="168" t="str">
        <f t="shared" ca="1" si="614"/>
        <v>-</v>
      </c>
      <c r="HN210" s="168" t="str">
        <f t="shared" ca="1" si="614"/>
        <v>-</v>
      </c>
      <c r="HO210" s="168" t="str">
        <f t="shared" ca="1" si="614"/>
        <v>-</v>
      </c>
      <c r="HP210" s="168" t="str">
        <f t="shared" ca="1" si="614"/>
        <v>-</v>
      </c>
      <c r="HQ210" s="168" t="str">
        <f t="shared" ca="1" si="614"/>
        <v>-</v>
      </c>
      <c r="HR210" s="168" t="str">
        <f t="shared" ca="1" si="614"/>
        <v>-</v>
      </c>
      <c r="HS210" s="168" t="str">
        <f t="shared" ca="1" si="614"/>
        <v>-</v>
      </c>
      <c r="HT210" s="168" t="str">
        <f t="shared" ca="1" si="614"/>
        <v>-</v>
      </c>
      <c r="HU210" s="168" t="str">
        <f t="shared" ca="1" si="614"/>
        <v>-</v>
      </c>
      <c r="HV210" s="168" t="str">
        <f t="shared" ca="1" si="614"/>
        <v>-</v>
      </c>
      <c r="HW210" s="168" t="str">
        <f t="shared" ca="1" si="614"/>
        <v>-</v>
      </c>
      <c r="HX210" s="168" t="str">
        <f t="shared" ca="1" si="614"/>
        <v>-</v>
      </c>
      <c r="HY210" s="168" t="str">
        <f t="shared" ca="1" si="614"/>
        <v>-</v>
      </c>
      <c r="HZ210" s="168" t="str">
        <f t="shared" ca="1" si="614"/>
        <v>-</v>
      </c>
      <c r="IA210" s="168" t="str">
        <f t="shared" ca="1" si="614"/>
        <v>-</v>
      </c>
      <c r="IB210" s="168" t="str">
        <f t="shared" ca="1" si="614"/>
        <v>-</v>
      </c>
      <c r="IC210" s="168" t="str">
        <f t="shared" ca="1" si="614"/>
        <v>-</v>
      </c>
      <c r="ID210" s="168" t="str">
        <f t="shared" ca="1" si="614"/>
        <v>-</v>
      </c>
      <c r="IE210" s="168" t="str">
        <f t="shared" ca="1" si="614"/>
        <v>-</v>
      </c>
      <c r="IF210" s="168" t="str">
        <f t="shared" ca="1" si="614"/>
        <v>-</v>
      </c>
      <c r="IG210" s="168" t="str">
        <f t="shared" ca="1" si="614"/>
        <v>-</v>
      </c>
      <c r="IH210" s="168" t="str">
        <f t="shared" ca="1" si="614"/>
        <v>-</v>
      </c>
      <c r="II210" s="168" t="str">
        <f t="shared" ca="1" si="614"/>
        <v>-</v>
      </c>
      <c r="IJ210" s="168" t="str">
        <f t="shared" ca="1" si="614"/>
        <v>-</v>
      </c>
      <c r="IK210" s="168" t="str">
        <f t="shared" ca="1" si="614"/>
        <v>-</v>
      </c>
      <c r="IL210" s="168" t="str">
        <f t="shared" ca="1" si="614"/>
        <v>-</v>
      </c>
      <c r="IM210" s="168" t="str">
        <f t="shared" ca="1" si="614"/>
        <v>-</v>
      </c>
      <c r="IN210" s="168" t="str">
        <f t="shared" ca="1" si="614"/>
        <v>-</v>
      </c>
      <c r="IO210" s="168" t="str">
        <f t="shared" ca="1" si="614"/>
        <v>-</v>
      </c>
      <c r="IP210" s="168" t="str">
        <f t="shared" ca="1" si="585"/>
        <v>-</v>
      </c>
      <c r="IQ210" s="168" t="str">
        <f t="shared" ca="1" si="585"/>
        <v>-</v>
      </c>
      <c r="IR210" s="168" t="str">
        <f t="shared" ca="1" si="585"/>
        <v>-</v>
      </c>
      <c r="IS210" s="168" t="str">
        <f t="shared" ca="1" si="585"/>
        <v>-</v>
      </c>
      <c r="IT210" s="168" t="str">
        <f t="shared" ca="1" si="585"/>
        <v>-</v>
      </c>
      <c r="IU210" s="168" t="str">
        <f t="shared" ca="1" si="585"/>
        <v>-</v>
      </c>
      <c r="IV210" s="168" t="str">
        <f t="shared" ca="1" si="585"/>
        <v>-</v>
      </c>
      <c r="IW210" s="168" t="str">
        <f t="shared" ca="1" si="585"/>
        <v>-</v>
      </c>
      <c r="IX210" s="168" t="str">
        <f t="shared" ca="1" si="585"/>
        <v>-</v>
      </c>
      <c r="IY210" s="168" t="str">
        <f t="shared" ca="1" si="585"/>
        <v>-</v>
      </c>
      <c r="IZ210" s="10"/>
      <c r="JA210" s="166">
        <f t="shared" ca="1" si="586"/>
        <v>4.4999999999999998E-2</v>
      </c>
      <c r="JB210" s="166">
        <f t="shared" ca="1" si="587"/>
        <v>4.4999999999999998E-2</v>
      </c>
      <c r="JC210" s="168">
        <f t="shared" ca="1" si="588"/>
        <v>1</v>
      </c>
      <c r="JD210" s="168">
        <f t="shared" ca="1" si="588"/>
        <v>0</v>
      </c>
      <c r="JE210" s="168">
        <f t="shared" ca="1" si="588"/>
        <v>1</v>
      </c>
      <c r="JF210" s="168">
        <f t="shared" ca="1" si="588"/>
        <v>1</v>
      </c>
      <c r="JG210" s="168">
        <f t="shared" ca="1" si="588"/>
        <v>0</v>
      </c>
      <c r="JH210" s="168">
        <f t="shared" ca="1" si="588"/>
        <v>70</v>
      </c>
      <c r="JI210" s="168">
        <f t="shared" ca="1" si="588"/>
        <v>50</v>
      </c>
      <c r="JJ210" s="168">
        <f t="shared" ca="1" si="588"/>
        <v>70</v>
      </c>
      <c r="JK210" s="168">
        <f t="shared" ca="1" si="588"/>
        <v>50</v>
      </c>
      <c r="JL210" s="166">
        <f t="shared" si="589"/>
        <v>1</v>
      </c>
      <c r="JM210" s="166">
        <f t="shared" si="590"/>
        <v>1</v>
      </c>
      <c r="JN210" s="166">
        <f t="shared" si="591"/>
        <v>1</v>
      </c>
      <c r="JO210" s="166">
        <f t="shared" ca="1" si="592"/>
        <v>1</v>
      </c>
      <c r="JP210" s="166">
        <f t="shared" ca="1" si="592"/>
        <v>1</v>
      </c>
      <c r="JQ210" s="168">
        <f t="shared" ca="1" si="588"/>
        <v>1</v>
      </c>
      <c r="JR210" s="10"/>
      <c r="JS210" s="168">
        <f t="shared" ca="1" si="588"/>
        <v>1</v>
      </c>
      <c r="JT210" s="166">
        <f t="shared" ca="1" si="593"/>
        <v>1</v>
      </c>
      <c r="JU210" s="168">
        <f t="shared" ca="1" si="594"/>
        <v>1</v>
      </c>
      <c r="JV210" s="168">
        <f t="shared" ca="1" si="588"/>
        <v>1</v>
      </c>
      <c r="JW210" s="168">
        <f t="shared" ca="1" si="588"/>
        <v>1</v>
      </c>
      <c r="JX210" s="168">
        <f t="shared" ca="1" si="595"/>
        <v>1</v>
      </c>
      <c r="JY210" s="168">
        <f t="shared" ca="1" si="588"/>
        <v>1</v>
      </c>
      <c r="JZ210" s="168">
        <f t="shared" ca="1" si="588"/>
        <v>1</v>
      </c>
      <c r="KA210" s="166">
        <f t="shared" ca="1" si="596"/>
        <v>1</v>
      </c>
      <c r="KB210" s="166">
        <f t="shared" ca="1" si="597"/>
        <v>1</v>
      </c>
      <c r="KC210" s="166">
        <f t="shared" ca="1" si="598"/>
        <v>1</v>
      </c>
      <c r="KD210" s="166">
        <f t="shared" ca="1" si="599"/>
        <v>500000</v>
      </c>
      <c r="KE210" s="166" t="str">
        <f t="shared" ca="1" si="600"/>
        <v>-</v>
      </c>
      <c r="KF210" s="166" t="str">
        <f t="shared" ca="1" si="601"/>
        <v>-</v>
      </c>
      <c r="KG210" s="166" t="b">
        <f t="shared" ca="1" si="602"/>
        <v>0</v>
      </c>
      <c r="KH210" s="168">
        <f t="shared" ca="1" si="588"/>
        <v>0</v>
      </c>
      <c r="KI210" s="27">
        <v>0</v>
      </c>
    </row>
    <row r="211" spans="1:295" s="148" customFormat="1" outlineLevel="1">
      <c r="A211" s="126">
        <f t="shared" si="13"/>
        <v>206</v>
      </c>
      <c r="B211" s="126">
        <f t="shared" si="603"/>
        <v>13</v>
      </c>
      <c r="C211" s="148">
        <f t="shared" si="609"/>
        <v>1002</v>
      </c>
      <c r="D211" s="148" t="s">
        <v>884</v>
      </c>
      <c r="E211" s="148" t="b">
        <f t="shared" si="604"/>
        <v>0</v>
      </c>
      <c r="F211" s="148" t="b">
        <v>0</v>
      </c>
      <c r="G211" s="148" t="b">
        <f t="shared" si="605"/>
        <v>0</v>
      </c>
      <c r="H211" s="144">
        <f t="shared" ca="1" si="608"/>
        <v>3</v>
      </c>
      <c r="I211" s="32">
        <v>2</v>
      </c>
      <c r="J211" s="32">
        <v>2</v>
      </c>
      <c r="K211" s="144">
        <f t="shared" ca="1" si="608"/>
        <v>1</v>
      </c>
      <c r="L211" s="144">
        <f t="shared" ca="1" si="608"/>
        <v>1</v>
      </c>
      <c r="M211" s="144">
        <f t="shared" ca="1" si="608"/>
        <v>2</v>
      </c>
      <c r="N211" s="144">
        <f t="shared" ca="1" si="608"/>
        <v>1</v>
      </c>
      <c r="O211" s="144">
        <f t="shared" ca="1" si="608"/>
        <v>1</v>
      </c>
      <c r="P211" s="144">
        <f t="shared" ca="1" si="608"/>
        <v>1</v>
      </c>
      <c r="Q211" s="144">
        <f t="shared" ca="1" si="608"/>
        <v>1</v>
      </c>
      <c r="R211" s="144">
        <f t="shared" ca="1" si="608"/>
        <v>2</v>
      </c>
      <c r="S211" s="144">
        <f t="shared" ca="1" si="608"/>
        <v>1</v>
      </c>
      <c r="T211" s="144">
        <f t="shared" ca="1" si="608"/>
        <v>1</v>
      </c>
      <c r="U211" s="144">
        <f t="shared" ca="1" si="608"/>
        <v>1</v>
      </c>
      <c r="V211" s="32">
        <v>2</v>
      </c>
      <c r="W211" s="32">
        <v>2</v>
      </c>
      <c r="X211" s="32">
        <v>2</v>
      </c>
      <c r="Y211" s="144">
        <f t="shared" ca="1" si="607"/>
        <v>1</v>
      </c>
      <c r="AA211" s="162" t="str" cm="1">
        <f t="array" aca="1" ref="AA211" ca="1">TEXT(LEFT(OFFSET(AA211,-1,0),5)+1,"00000")&amp;MID(OFFSET(AA211,-1,0),6,FIND(" ",OFFSET(AA211,-1,0),7)-5)
&amp;INDEX(DataMaster!$B$10:$B$12,$I211)         &amp;IF($J211=1,""," Risk"&amp;INDEX(i.risk_aversion,$J211,1))    &amp;IF($K211=1,""," REV"&amp; INDEX(DataMaster!$B$54:$B$58,$K211))              &amp; IF($L211=1,""," Minroe"&amp;INDEX(minroe,$L211))              &amp;  IF($M211=1,""," Overdraw"&amp;INDEX(overdraw,$M211))
&amp; IF($N211=1,""," Mach"&amp;INDEX(i.mach_option,$N211))
&amp; IF($O211=1,""," Interest"&amp;INDEX(i.interest_rate,$O211))            &amp; IF($P211=1,""," Opp cost"&amp;INDEX(i.opp_cost_capital,$P211))           &amp; IF($Q211=1,""," Casual_ub"&amp;INDEX(i.casual_ub,$Q211))           &amp; IF($R211=1,""," Cropgraze"&amp;INDEX(i.cropgraze_inc,$R211))
&amp; IF($S211=1,""," Yield"&amp;INDEX(i.all_rot_yield,$S211))          &amp; IF($T211=1,""," Pasture"&amp;INDEX(i.pasture_prod,$T211))          &amp; IF($U211=1,""," Scan"&amp;INDEX(i.scan,$U211))
&amp; IF($JL211=1,""," WP"&amp;TEXT($JL211*100,"000p"))                &amp; IF($JM211=1,""," MP"&amp;TEXT($JM211*100,"000p"))                      &amp; IF($JN211=1,""," GP"&amp;TEXT($JN211*100,"000p"))          &amp; IF($JO211=1,""," Can"&amp;TEXT($JO211*100,"000p"))
&amp; " (F"&amp;3+IFERROR(1*$CH211,0)+IFERROR(1*$CI211,0)&amp;3-IFERROR(1*NOT($CK211),0)&amp;"N"&amp;$CP211&amp;$CQ211&amp;")"</f>
        <v>00013 Price DSP RiskCARA-low Overdraw500000 CropgrazeFALSE WP070p MP070p GP070p (F33N11)</v>
      </c>
      <c r="AB211" s="10" t="str">
        <f ca="1">IF(COUNTIF(AA$5:AA211,AA211)=1,"-","Dup")</f>
        <v>-</v>
      </c>
      <c r="AC211" s="10"/>
      <c r="AD211" s="168" t="str">
        <f t="shared" ca="1" si="566"/>
        <v>-</v>
      </c>
      <c r="AE211" s="168" t="str">
        <f t="shared" ca="1" si="566"/>
        <v>-</v>
      </c>
      <c r="AF211" s="168" t="str">
        <f t="shared" ca="1" si="566"/>
        <v>-</v>
      </c>
      <c r="AG211" s="168" t="str">
        <f t="shared" ca="1" si="566"/>
        <v>-</v>
      </c>
      <c r="AH211" s="168" t="str">
        <f t="shared" ca="1" si="566"/>
        <v>-</v>
      </c>
      <c r="AI211" s="168" t="b">
        <f t="shared" ca="1" si="566"/>
        <v>1</v>
      </c>
      <c r="AJ211" s="10"/>
      <c r="AK211" s="166" t="b">
        <f t="shared" si="567"/>
        <v>0</v>
      </c>
      <c r="AL211" s="166" t="str">
        <f t="shared" si="567"/>
        <v>-</v>
      </c>
      <c r="AM211" s="166" t="b">
        <f t="shared" si="567"/>
        <v>0</v>
      </c>
      <c r="AN211" s="166" t="b">
        <f t="shared" si="567"/>
        <v>1</v>
      </c>
      <c r="AO211" s="166" t="b">
        <f t="shared" si="567"/>
        <v>0</v>
      </c>
      <c r="AP211" s="166" t="b">
        <f t="shared" si="567"/>
        <v>0</v>
      </c>
      <c r="AQ211" s="166">
        <f t="shared" ca="1" si="568"/>
        <v>0</v>
      </c>
      <c r="AR211" s="166" t="b">
        <f t="shared" si="621"/>
        <v>1</v>
      </c>
      <c r="AS211" s="166" t="b">
        <f t="shared" si="621"/>
        <v>1</v>
      </c>
      <c r="AT211" s="166">
        <f t="shared" si="621"/>
        <v>1</v>
      </c>
      <c r="AU211" s="166">
        <f t="shared" si="621"/>
        <v>3.0000000000000001E-6</v>
      </c>
      <c r="AV211" s="166" t="str">
        <f t="shared" si="621"/>
        <v>-</v>
      </c>
      <c r="AW211" s="10"/>
      <c r="AX211" s="166" t="b">
        <f t="shared" si="570"/>
        <v>1</v>
      </c>
      <c r="AY211" s="168" t="b">
        <f t="shared" ca="1" si="571"/>
        <v>1</v>
      </c>
      <c r="AZ211" s="168" t="b">
        <f t="shared" ca="1" si="571"/>
        <v>1</v>
      </c>
      <c r="BA211" s="167">
        <f t="shared" ca="1" si="572"/>
        <v>3210</v>
      </c>
      <c r="BB211" s="168" t="str">
        <f t="shared" ca="1" si="573"/>
        <v>-</v>
      </c>
      <c r="BC211" s="168" t="str">
        <f t="shared" ca="1" si="573"/>
        <v>-</v>
      </c>
      <c r="BD211" s="168" t="str">
        <f t="shared" ca="1" si="573"/>
        <v>-</v>
      </c>
      <c r="BE211" s="168" t="str">
        <f t="shared" ca="1" si="573"/>
        <v>-</v>
      </c>
      <c r="BF211" s="168" t="str">
        <f t="shared" ca="1" si="573"/>
        <v>-</v>
      </c>
      <c r="BG211" s="168">
        <f t="shared" ca="1" si="573"/>
        <v>1</v>
      </c>
      <c r="BH211" s="168">
        <f t="shared" ca="1" si="573"/>
        <v>1</v>
      </c>
      <c r="BI211" s="168" t="str">
        <f t="shared" ca="1" si="573"/>
        <v>-</v>
      </c>
      <c r="BJ211" s="168" t="str">
        <f t="shared" ca="1" si="573"/>
        <v>-</v>
      </c>
      <c r="BK211" s="10"/>
      <c r="BL211" s="168" t="str">
        <f t="shared" ca="1" si="573"/>
        <v>-</v>
      </c>
      <c r="BM211" s="168" t="str">
        <f t="shared" ca="1" si="573"/>
        <v>-</v>
      </c>
      <c r="BN211" s="168" t="str">
        <f t="shared" ca="1" si="573"/>
        <v>-</v>
      </c>
      <c r="BO211" s="168" t="str">
        <f t="shared" ca="1" si="573"/>
        <v>-</v>
      </c>
      <c r="BP211" s="168" t="str">
        <f t="shared" ca="1" si="573"/>
        <v>-</v>
      </c>
      <c r="BQ211" s="168" t="str">
        <f t="shared" ca="1" si="573"/>
        <v>-</v>
      </c>
      <c r="BR211" s="168" t="str">
        <f t="shared" ca="1" si="573"/>
        <v>-</v>
      </c>
      <c r="BS211" s="168" t="str">
        <f t="shared" ca="1" si="573"/>
        <v>-</v>
      </c>
      <c r="BT211" s="168" t="str">
        <f t="shared" ca="1" si="573"/>
        <v>-</v>
      </c>
      <c r="BU211" s="168" t="str">
        <f t="shared" ca="1" si="573"/>
        <v>-</v>
      </c>
      <c r="BV211" s="168" t="str">
        <f t="shared" ca="1" si="573"/>
        <v>-</v>
      </c>
      <c r="BW211" s="166" t="str" cm="1">
        <f t="array" aca="1" ref="BW211" ca="1">INDEX(i.rev,$K211,BW$15)</f>
        <v>-</v>
      </c>
      <c r="BX211" s="166" t="str" cm="1">
        <f t="array" aca="1" ref="BX211" ca="1">INDEX(i.rev,$K211,BX$15)</f>
        <v>-</v>
      </c>
      <c r="BY211" s="166" t="str" cm="1">
        <f t="array" aca="1" ref="BY211" ca="1">INDEX(i.rev,$K211,BY$15)</f>
        <v>-</v>
      </c>
      <c r="BZ211" s="166" t="str" cm="1">
        <f t="array" aca="1" ref="BZ211" ca="1">INDEX(i.rev,$K211,BZ$15)</f>
        <v>-</v>
      </c>
      <c r="CA211" s="166" t="str" cm="1">
        <f t="array" aca="1" ref="CA211" ca="1">INDEX(i.rev,$K211,CA$15)</f>
        <v>-</v>
      </c>
      <c r="CB211" s="166" t="str" cm="1">
        <f t="array" aca="1" ref="CB211" ca="1">INDEX(i.rev,$K211,CB$15)</f>
        <v>-</v>
      </c>
      <c r="CC211" s="166" t="str" cm="1">
        <f t="array" aca="1" ref="CC211" ca="1">INDEX(i.rev,$K211,CC$15)</f>
        <v>-</v>
      </c>
      <c r="CD211" s="166" t="str" cm="1">
        <f t="array" aca="1" ref="CD211" ca="1">INDEX(i.rev,$K211,CD$15)</f>
        <v>-</v>
      </c>
      <c r="CE211" s="166" t="str" cm="1">
        <f t="array" aca="1" ref="CE211" ca="1">INDEX(i.rev,$K211,CE$15)</f>
        <v>-</v>
      </c>
      <c r="CF211" s="166" t="str" cm="1">
        <f t="array" aca="1" ref="CF211" ca="1">INDEX(i.rev,$K211,CF$15)</f>
        <v>-</v>
      </c>
      <c r="CG211" s="10"/>
      <c r="CH211" s="168" t="str">
        <f t="shared" ca="1" si="622"/>
        <v>-</v>
      </c>
      <c r="CI211" s="168" t="str">
        <f t="shared" ca="1" si="622"/>
        <v>-</v>
      </c>
      <c r="CJ211" s="168" t="str">
        <f t="shared" ca="1" si="622"/>
        <v>-</v>
      </c>
      <c r="CK211" s="168" t="str">
        <f t="shared" ca="1" si="622"/>
        <v>-</v>
      </c>
      <c r="CL211" s="168" t="str">
        <f t="shared" ca="1" si="622"/>
        <v>-</v>
      </c>
      <c r="CM211" s="168" t="str">
        <f t="shared" ca="1" si="622"/>
        <v>-</v>
      </c>
      <c r="CN211" s="168" t="str">
        <f t="shared" ca="1" si="622"/>
        <v>-</v>
      </c>
      <c r="CO211" s="168" t="str">
        <f t="shared" ca="1" si="622"/>
        <v>-</v>
      </c>
      <c r="CP211" s="168">
        <f t="shared" ca="1" si="622"/>
        <v>1</v>
      </c>
      <c r="CQ211" s="168">
        <f t="shared" ca="1" si="622"/>
        <v>1</v>
      </c>
      <c r="CR211" s="168">
        <f t="shared" ca="1" si="622"/>
        <v>0</v>
      </c>
      <c r="CS211" s="168" t="str">
        <f t="shared" ca="1" si="622"/>
        <v>-</v>
      </c>
      <c r="CT211" s="168" t="str">
        <f t="shared" ca="1" si="622"/>
        <v>-</v>
      </c>
      <c r="CU211" s="168" t="str">
        <f t="shared" ca="1" si="622"/>
        <v>-</v>
      </c>
      <c r="CV211" s="168" t="str">
        <f t="shared" ca="1" si="622"/>
        <v>-</v>
      </c>
      <c r="CW211" s="168" t="str">
        <f t="shared" ca="1" si="622"/>
        <v>-</v>
      </c>
      <c r="CX211" s="168" t="str">
        <f t="shared" ca="1" si="622"/>
        <v>-</v>
      </c>
      <c r="CY211" s="168" t="str">
        <f t="shared" ca="1" si="622"/>
        <v>-</v>
      </c>
      <c r="CZ211" s="168">
        <f t="shared" ca="1" si="622"/>
        <v>0</v>
      </c>
      <c r="DA211" s="168" t="str">
        <f t="shared" ca="1" si="622"/>
        <v>-</v>
      </c>
      <c r="DB211" s="168" t="str">
        <f t="shared" ca="1" si="622"/>
        <v>-</v>
      </c>
      <c r="DC211" s="168" t="str">
        <f t="shared" ca="1" si="622"/>
        <v>-</v>
      </c>
      <c r="DD211" s="168" t="str">
        <f t="shared" ca="1" si="622"/>
        <v>-</v>
      </c>
      <c r="DE211" s="168" t="str">
        <f t="shared" ca="1" si="622"/>
        <v>-</v>
      </c>
      <c r="DF211" s="168">
        <f t="shared" ca="1" si="622"/>
        <v>0</v>
      </c>
      <c r="DG211" s="168">
        <f t="shared" ca="1" si="622"/>
        <v>0</v>
      </c>
      <c r="DH211" s="168">
        <f t="shared" ca="1" si="622"/>
        <v>0</v>
      </c>
      <c r="DI211" s="168">
        <f t="shared" ca="1" si="622"/>
        <v>0</v>
      </c>
      <c r="DJ211" s="168">
        <f t="shared" ca="1" si="622"/>
        <v>0</v>
      </c>
      <c r="DK211" s="168">
        <f t="shared" ca="1" si="622"/>
        <v>0</v>
      </c>
      <c r="DL211" s="168">
        <f t="shared" ca="1" si="622"/>
        <v>0</v>
      </c>
      <c r="DM211" s="168" t="str">
        <f t="shared" ca="1" si="622"/>
        <v>-</v>
      </c>
      <c r="DN211" s="168" t="str">
        <f t="shared" ca="1" si="622"/>
        <v>-</v>
      </c>
      <c r="DO211" s="168" t="str">
        <f t="shared" ca="1" si="622"/>
        <v>-</v>
      </c>
      <c r="DP211" s="168" t="str">
        <f t="shared" ca="1" si="622"/>
        <v>-</v>
      </c>
      <c r="DQ211" s="168" t="str">
        <f t="shared" ca="1" si="622"/>
        <v>-</v>
      </c>
      <c r="DR211" s="168" t="str">
        <f t="shared" ca="1" si="622"/>
        <v>-</v>
      </c>
      <c r="DS211" s="168" t="str">
        <f t="shared" ca="1" si="622"/>
        <v>-</v>
      </c>
      <c r="DT211" s="168" t="str">
        <f t="shared" ca="1" si="622"/>
        <v>-</v>
      </c>
      <c r="DU211" s="168" t="str">
        <f t="shared" ca="1" si="622"/>
        <v>-</v>
      </c>
      <c r="DV211" s="168" t="str">
        <f t="shared" ca="1" si="622"/>
        <v>-</v>
      </c>
      <c r="DW211" s="168" t="str">
        <f t="shared" ca="1" si="622"/>
        <v>-</v>
      </c>
      <c r="DX211" s="10"/>
      <c r="DY211" s="168">
        <f t="shared" ca="1" si="622"/>
        <v>1</v>
      </c>
      <c r="DZ211" s="168" t="str">
        <f t="shared" ca="1" si="622"/>
        <v>-</v>
      </c>
      <c r="EA211" s="168" t="str">
        <f t="shared" ca="1" si="622"/>
        <v>-</v>
      </c>
      <c r="EB211" s="168" t="str">
        <f t="shared" ca="1" si="622"/>
        <v>-</v>
      </c>
      <c r="EC211" s="168" t="str">
        <f t="shared" ca="1" si="575"/>
        <v>-</v>
      </c>
      <c r="ED211" s="168" t="b">
        <f t="shared" ca="1" si="575"/>
        <v>0</v>
      </c>
      <c r="EE211" s="168" t="str">
        <f t="shared" ca="1" si="575"/>
        <v>-</v>
      </c>
      <c r="EF211" s="168">
        <f t="shared" ca="1" si="575"/>
        <v>0</v>
      </c>
      <c r="EG211" s="168" t="str">
        <f t="shared" ca="1" si="575"/>
        <v>-</v>
      </c>
      <c r="EH211" s="166" cm="1">
        <f t="array" aca="1" ref="EH211" ca="1">INDEX(i.rev,$K211,EH$15)</f>
        <v>1</v>
      </c>
      <c r="EI211" s="168">
        <f t="shared" ca="1" si="576"/>
        <v>0</v>
      </c>
      <c r="EJ211" s="168">
        <f t="shared" ca="1" si="576"/>
        <v>1</v>
      </c>
      <c r="EK211" s="168">
        <f t="shared" ca="1" si="576"/>
        <v>0</v>
      </c>
      <c r="EL211" s="168">
        <f t="shared" ca="1" si="576"/>
        <v>1</v>
      </c>
      <c r="EM211" s="168">
        <f t="shared" ca="1" si="576"/>
        <v>1</v>
      </c>
      <c r="EN211" s="168">
        <f t="shared" ca="1" si="576"/>
        <v>1</v>
      </c>
      <c r="EO211" s="168">
        <f t="shared" ca="1" si="576"/>
        <v>0</v>
      </c>
      <c r="EP211" s="168">
        <f t="shared" ca="1" si="576"/>
        <v>0</v>
      </c>
      <c r="EQ211" s="168">
        <f t="shared" ca="1" si="576"/>
        <v>0</v>
      </c>
      <c r="ER211" s="168">
        <f t="shared" ca="1" si="576"/>
        <v>0</v>
      </c>
      <c r="ES211" s="168">
        <f t="shared" ca="1" si="576"/>
        <v>0</v>
      </c>
      <c r="ET211" s="168">
        <f t="shared" ca="1" si="576"/>
        <v>0</v>
      </c>
      <c r="EU211" s="168">
        <f t="shared" ca="1" si="576"/>
        <v>0</v>
      </c>
      <c r="EV211" s="168">
        <f t="shared" ca="1" si="576"/>
        <v>0</v>
      </c>
      <c r="EW211" s="168">
        <f t="shared" ca="1" si="576"/>
        <v>0</v>
      </c>
      <c r="EX211" s="168">
        <f t="shared" ca="1" si="576"/>
        <v>0</v>
      </c>
      <c r="EY211" s="166" cm="1">
        <f t="array" aca="1" ref="EY211" ca="1">INDEX(i.rev,$K211,EY$15)</f>
        <v>0</v>
      </c>
      <c r="EZ211" s="168">
        <f t="shared" ca="1" si="577"/>
        <v>0</v>
      </c>
      <c r="FA211" s="166" cm="1">
        <f t="array" aca="1" ref="FA211" ca="1">INDEX(i.rev,$K211,FA$15)</f>
        <v>1</v>
      </c>
      <c r="FB211" s="168">
        <f t="shared" ca="1" si="578"/>
        <v>0</v>
      </c>
      <c r="FC211" s="168">
        <f t="shared" ca="1" si="578"/>
        <v>0</v>
      </c>
      <c r="FD211" s="168">
        <f t="shared" ca="1" si="578"/>
        <v>0</v>
      </c>
      <c r="FE211" s="168">
        <f t="shared" ca="1" si="578"/>
        <v>0</v>
      </c>
      <c r="FF211" s="168">
        <f t="shared" ca="1" si="578"/>
        <v>0</v>
      </c>
      <c r="FG211" s="168">
        <f t="shared" ca="1" si="578"/>
        <v>0</v>
      </c>
      <c r="FH211" s="168">
        <f t="shared" ca="1" si="578"/>
        <v>0</v>
      </c>
      <c r="FI211" s="10"/>
      <c r="FJ211" s="168" t="str">
        <f t="shared" ca="1" si="578"/>
        <v>-</v>
      </c>
      <c r="FK211" s="168" t="str">
        <f t="shared" ca="1" si="578"/>
        <v>-</v>
      </c>
      <c r="FL211" s="168" t="str">
        <f t="shared" ca="1" si="578"/>
        <v>-</v>
      </c>
      <c r="FM211" s="168" t="str">
        <f t="shared" ca="1" si="578"/>
        <v>-</v>
      </c>
      <c r="FN211" s="168" t="str">
        <f t="shared" ca="1" si="579"/>
        <v>-</v>
      </c>
      <c r="FO211" s="166" t="b">
        <f t="shared" ca="1" si="580"/>
        <v>0</v>
      </c>
      <c r="FP211" s="166" t="b">
        <f t="shared" ca="1" si="580"/>
        <v>0</v>
      </c>
      <c r="FQ211" s="166" t="b">
        <f t="shared" ca="1" si="580"/>
        <v>1</v>
      </c>
      <c r="FR211" s="168">
        <f t="shared" ca="1" si="578"/>
        <v>0</v>
      </c>
      <c r="FS211" s="166">
        <f t="shared" ca="1" si="581"/>
        <v>1</v>
      </c>
      <c r="FT211" s="166">
        <f t="shared" ca="1" si="581"/>
        <v>1</v>
      </c>
      <c r="FU211" s="168" t="str">
        <f t="shared" ca="1" si="578"/>
        <v>-</v>
      </c>
      <c r="FV211" s="168" t="str">
        <f t="shared" ca="1" si="578"/>
        <v>-</v>
      </c>
      <c r="FW211" s="168" t="str">
        <f t="shared" ca="1" si="578"/>
        <v>-</v>
      </c>
      <c r="FX211" s="168" t="str">
        <f t="shared" ca="1" si="578"/>
        <v>-</v>
      </c>
      <c r="FY211" s="168" t="str">
        <f t="shared" ca="1" si="578"/>
        <v>-</v>
      </c>
      <c r="FZ211" s="168" t="str">
        <f t="shared" ca="1" si="578"/>
        <v>-</v>
      </c>
      <c r="GA211" s="168" t="str">
        <f t="shared" ca="1" si="578"/>
        <v>-</v>
      </c>
      <c r="GB211" s="168" t="str">
        <f t="shared" ca="1" si="578"/>
        <v>-</v>
      </c>
      <c r="GC211" s="168" t="str">
        <f t="shared" ca="1" si="578"/>
        <v>-</v>
      </c>
      <c r="GD211" s="168" t="b">
        <f t="shared" ca="1" si="578"/>
        <v>1</v>
      </c>
      <c r="GE211" s="168" t="str">
        <f t="shared" ca="1" si="578"/>
        <v>-</v>
      </c>
      <c r="GF211" s="168" t="str">
        <f t="shared" ca="1" si="578"/>
        <v>-</v>
      </c>
      <c r="GG211" s="168" t="str">
        <f t="shared" ca="1" si="578"/>
        <v>-</v>
      </c>
      <c r="GH211" s="168" t="str">
        <f t="shared" ca="1" si="582"/>
        <v>-</v>
      </c>
      <c r="GI211" s="168" t="str">
        <f t="shared" ca="1" si="582"/>
        <v>-</v>
      </c>
      <c r="GJ211" s="168" t="str">
        <f t="shared" ca="1" si="583"/>
        <v>-</v>
      </c>
      <c r="GK211" s="168" t="str">
        <f t="shared" ca="1" si="583"/>
        <v>-</v>
      </c>
      <c r="GL211" s="168" t="str">
        <f t="shared" ca="1" si="583"/>
        <v>-</v>
      </c>
      <c r="GM211" s="168" t="str">
        <f t="shared" ca="1" si="583"/>
        <v>-</v>
      </c>
      <c r="GN211" s="168" t="str">
        <f t="shared" ca="1" si="583"/>
        <v>-</v>
      </c>
      <c r="GO211" s="168" t="str">
        <f t="shared" ca="1" si="583"/>
        <v>-</v>
      </c>
      <c r="GP211" s="168" t="str">
        <f t="shared" ca="1" si="583"/>
        <v>-</v>
      </c>
      <c r="GQ211" s="168" t="str">
        <f t="shared" ca="1" si="583"/>
        <v>-</v>
      </c>
      <c r="GR211" s="168" t="str">
        <f t="shared" ca="1" si="583"/>
        <v>-</v>
      </c>
      <c r="GS211" s="168">
        <f t="shared" ca="1" si="583"/>
        <v>500</v>
      </c>
      <c r="GT211" s="168">
        <f t="shared" ca="1" si="583"/>
        <v>500</v>
      </c>
      <c r="GU211" s="168" t="str">
        <f t="shared" ca="1" si="583"/>
        <v>-</v>
      </c>
      <c r="GV211" s="168" t="str">
        <f t="shared" ca="1" si="583"/>
        <v>-</v>
      </c>
      <c r="GW211" s="168" t="str">
        <f t="shared" ca="1" si="583"/>
        <v>-</v>
      </c>
      <c r="GX211" s="168" t="str">
        <f t="shared" ca="1" si="583"/>
        <v>-</v>
      </c>
      <c r="GY211" s="168" t="str">
        <f t="shared" ca="1" si="583"/>
        <v>-</v>
      </c>
      <c r="GZ211" s="168" t="str">
        <f t="shared" ca="1" si="614"/>
        <v>-</v>
      </c>
      <c r="HA211" s="168" t="str">
        <f t="shared" ca="1" si="614"/>
        <v>-</v>
      </c>
      <c r="HB211" s="168" t="str">
        <f t="shared" ca="1" si="614"/>
        <v>-</v>
      </c>
      <c r="HC211" s="168" t="str">
        <f t="shared" ca="1" si="614"/>
        <v>-</v>
      </c>
      <c r="HD211" s="168" t="str">
        <f t="shared" ca="1" si="614"/>
        <v>-</v>
      </c>
      <c r="HE211" s="168" t="str">
        <f t="shared" ca="1" si="614"/>
        <v>-</v>
      </c>
      <c r="HF211" s="168" t="str">
        <f t="shared" ca="1" si="614"/>
        <v>-</v>
      </c>
      <c r="HG211" s="168" t="str">
        <f t="shared" ca="1" si="614"/>
        <v>-</v>
      </c>
      <c r="HH211" s="168" t="str">
        <f t="shared" ca="1" si="614"/>
        <v>-</v>
      </c>
      <c r="HI211" s="168" t="str">
        <f t="shared" ca="1" si="614"/>
        <v>-</v>
      </c>
      <c r="HJ211" s="168" t="str">
        <f t="shared" ca="1" si="614"/>
        <v>-</v>
      </c>
      <c r="HK211" s="168" t="str">
        <f t="shared" ca="1" si="614"/>
        <v>-</v>
      </c>
      <c r="HL211" s="168" t="str">
        <f t="shared" ca="1" si="614"/>
        <v>-</v>
      </c>
      <c r="HM211" s="168" t="str">
        <f t="shared" ca="1" si="614"/>
        <v>-</v>
      </c>
      <c r="HN211" s="168" t="str">
        <f t="shared" ca="1" si="614"/>
        <v>-</v>
      </c>
      <c r="HO211" s="168" t="str">
        <f t="shared" ca="1" si="614"/>
        <v>-</v>
      </c>
      <c r="HP211" s="168" t="str">
        <f t="shared" ca="1" si="614"/>
        <v>-</v>
      </c>
      <c r="HQ211" s="168" t="str">
        <f t="shared" ca="1" si="614"/>
        <v>-</v>
      </c>
      <c r="HR211" s="168" t="str">
        <f t="shared" ca="1" si="614"/>
        <v>-</v>
      </c>
      <c r="HS211" s="168" t="str">
        <f t="shared" ca="1" si="614"/>
        <v>-</v>
      </c>
      <c r="HT211" s="168" t="str">
        <f t="shared" ca="1" si="614"/>
        <v>-</v>
      </c>
      <c r="HU211" s="168" t="str">
        <f t="shared" ca="1" si="614"/>
        <v>-</v>
      </c>
      <c r="HV211" s="168" t="str">
        <f t="shared" ca="1" si="614"/>
        <v>-</v>
      </c>
      <c r="HW211" s="168" t="str">
        <f t="shared" ca="1" si="614"/>
        <v>-</v>
      </c>
      <c r="HX211" s="168" t="str">
        <f t="shared" ca="1" si="614"/>
        <v>-</v>
      </c>
      <c r="HY211" s="168" t="str">
        <f t="shared" ca="1" si="614"/>
        <v>-</v>
      </c>
      <c r="HZ211" s="168" t="str">
        <f t="shared" ca="1" si="614"/>
        <v>-</v>
      </c>
      <c r="IA211" s="168" t="str">
        <f t="shared" ca="1" si="614"/>
        <v>-</v>
      </c>
      <c r="IB211" s="168" t="str">
        <f t="shared" ca="1" si="614"/>
        <v>-</v>
      </c>
      <c r="IC211" s="168" t="str">
        <f t="shared" ca="1" si="614"/>
        <v>-</v>
      </c>
      <c r="ID211" s="168" t="str">
        <f t="shared" ca="1" si="614"/>
        <v>-</v>
      </c>
      <c r="IE211" s="168" t="str">
        <f t="shared" ca="1" si="614"/>
        <v>-</v>
      </c>
      <c r="IF211" s="168" t="str">
        <f t="shared" ca="1" si="614"/>
        <v>-</v>
      </c>
      <c r="IG211" s="168" t="str">
        <f t="shared" ca="1" si="614"/>
        <v>-</v>
      </c>
      <c r="IH211" s="168" t="str">
        <f t="shared" ca="1" si="614"/>
        <v>-</v>
      </c>
      <c r="II211" s="168" t="str">
        <f t="shared" ca="1" si="614"/>
        <v>-</v>
      </c>
      <c r="IJ211" s="168" t="str">
        <f t="shared" ca="1" si="614"/>
        <v>-</v>
      </c>
      <c r="IK211" s="168" t="str">
        <f t="shared" ca="1" si="614"/>
        <v>-</v>
      </c>
      <c r="IL211" s="168" t="str">
        <f t="shared" ca="1" si="614"/>
        <v>-</v>
      </c>
      <c r="IM211" s="168" t="str">
        <f t="shared" ca="1" si="614"/>
        <v>-</v>
      </c>
      <c r="IN211" s="168" t="str">
        <f t="shared" ca="1" si="614"/>
        <v>-</v>
      </c>
      <c r="IO211" s="168" t="str">
        <f t="shared" ca="1" si="614"/>
        <v>-</v>
      </c>
      <c r="IP211" s="168" t="str">
        <f t="shared" ca="1" si="585"/>
        <v>-</v>
      </c>
      <c r="IQ211" s="168" t="str">
        <f t="shared" ca="1" si="585"/>
        <v>-</v>
      </c>
      <c r="IR211" s="168" t="str">
        <f t="shared" ca="1" si="585"/>
        <v>-</v>
      </c>
      <c r="IS211" s="168" t="str">
        <f t="shared" ca="1" si="585"/>
        <v>-</v>
      </c>
      <c r="IT211" s="168" t="str">
        <f t="shared" ca="1" si="585"/>
        <v>-</v>
      </c>
      <c r="IU211" s="168" t="str">
        <f t="shared" ca="1" si="585"/>
        <v>-</v>
      </c>
      <c r="IV211" s="168" t="str">
        <f t="shared" ca="1" si="585"/>
        <v>-</v>
      </c>
      <c r="IW211" s="168" t="str">
        <f t="shared" ca="1" si="585"/>
        <v>-</v>
      </c>
      <c r="IX211" s="168" t="str">
        <f t="shared" ca="1" si="585"/>
        <v>-</v>
      </c>
      <c r="IY211" s="168" t="str">
        <f t="shared" ca="1" si="585"/>
        <v>-</v>
      </c>
      <c r="IZ211" s="10"/>
      <c r="JA211" s="166">
        <f t="shared" ca="1" si="586"/>
        <v>4.4999999999999998E-2</v>
      </c>
      <c r="JB211" s="166">
        <f t="shared" ca="1" si="587"/>
        <v>4.4999999999999998E-2</v>
      </c>
      <c r="JC211" s="168">
        <f t="shared" ca="1" si="588"/>
        <v>1</v>
      </c>
      <c r="JD211" s="168">
        <f t="shared" ca="1" si="588"/>
        <v>0</v>
      </c>
      <c r="JE211" s="168">
        <f t="shared" ca="1" si="588"/>
        <v>1</v>
      </c>
      <c r="JF211" s="168">
        <f t="shared" ca="1" si="588"/>
        <v>1</v>
      </c>
      <c r="JG211" s="168">
        <f t="shared" ca="1" si="588"/>
        <v>0</v>
      </c>
      <c r="JH211" s="168">
        <f t="shared" ca="1" si="588"/>
        <v>70</v>
      </c>
      <c r="JI211" s="168">
        <f t="shared" ca="1" si="588"/>
        <v>50</v>
      </c>
      <c r="JJ211" s="168">
        <f t="shared" ca="1" si="588"/>
        <v>70</v>
      </c>
      <c r="JK211" s="168">
        <f t="shared" ca="1" si="588"/>
        <v>50</v>
      </c>
      <c r="JL211" s="166">
        <f t="shared" si="589"/>
        <v>0.7</v>
      </c>
      <c r="JM211" s="166">
        <f t="shared" si="590"/>
        <v>0.7</v>
      </c>
      <c r="JN211" s="166">
        <f t="shared" si="591"/>
        <v>0.7</v>
      </c>
      <c r="JO211" s="166">
        <f t="shared" ca="1" si="592"/>
        <v>1</v>
      </c>
      <c r="JP211" s="166">
        <f t="shared" ca="1" si="592"/>
        <v>1</v>
      </c>
      <c r="JQ211" s="168">
        <f t="shared" ca="1" si="588"/>
        <v>1</v>
      </c>
      <c r="JR211" s="10"/>
      <c r="JS211" s="168">
        <f t="shared" ca="1" si="588"/>
        <v>1</v>
      </c>
      <c r="JT211" s="166">
        <f t="shared" ca="1" si="593"/>
        <v>1</v>
      </c>
      <c r="JU211" s="168">
        <f t="shared" ca="1" si="594"/>
        <v>1</v>
      </c>
      <c r="JV211" s="168">
        <f t="shared" ca="1" si="588"/>
        <v>1</v>
      </c>
      <c r="JW211" s="168">
        <f t="shared" ca="1" si="588"/>
        <v>1</v>
      </c>
      <c r="JX211" s="168">
        <f t="shared" ca="1" si="595"/>
        <v>1</v>
      </c>
      <c r="JY211" s="168">
        <f t="shared" ca="1" si="588"/>
        <v>1</v>
      </c>
      <c r="JZ211" s="168">
        <f t="shared" ca="1" si="588"/>
        <v>1</v>
      </c>
      <c r="KA211" s="166">
        <f t="shared" ca="1" si="596"/>
        <v>1</v>
      </c>
      <c r="KB211" s="166">
        <f t="shared" ca="1" si="597"/>
        <v>1</v>
      </c>
      <c r="KC211" s="166">
        <f t="shared" ca="1" si="598"/>
        <v>1</v>
      </c>
      <c r="KD211" s="166">
        <f t="shared" ca="1" si="599"/>
        <v>500000</v>
      </c>
      <c r="KE211" s="166" t="str">
        <f t="shared" ca="1" si="600"/>
        <v>-</v>
      </c>
      <c r="KF211" s="166" t="str">
        <f t="shared" ca="1" si="601"/>
        <v>-</v>
      </c>
      <c r="KG211" s="166" t="b">
        <f t="shared" ca="1" si="602"/>
        <v>0</v>
      </c>
      <c r="KH211" s="168">
        <f t="shared" ca="1" si="588"/>
        <v>0</v>
      </c>
      <c r="KI211" s="27">
        <v>0</v>
      </c>
    </row>
    <row r="212" spans="1:295" s="148" customFormat="1" outlineLevel="1">
      <c r="A212" s="126">
        <f t="shared" si="13"/>
        <v>207</v>
      </c>
      <c r="B212" s="126">
        <f t="shared" si="603"/>
        <v>13</v>
      </c>
      <c r="C212" s="148">
        <f t="shared" si="609"/>
        <v>1002</v>
      </c>
      <c r="D212" s="148" t="s">
        <v>884</v>
      </c>
      <c r="E212" s="148" t="b">
        <f t="shared" si="604"/>
        <v>0</v>
      </c>
      <c r="F212" s="148" t="b">
        <v>0</v>
      </c>
      <c r="G212" s="148" t="b">
        <f t="shared" si="605"/>
        <v>0</v>
      </c>
      <c r="H212" s="144">
        <f t="shared" ca="1" si="608"/>
        <v>3</v>
      </c>
      <c r="I212" s="32">
        <v>2</v>
      </c>
      <c r="J212" s="32">
        <v>3</v>
      </c>
      <c r="K212" s="144">
        <f t="shared" ca="1" si="608"/>
        <v>1</v>
      </c>
      <c r="L212" s="144">
        <f t="shared" ca="1" si="608"/>
        <v>1</v>
      </c>
      <c r="M212" s="144">
        <f t="shared" ca="1" si="608"/>
        <v>2</v>
      </c>
      <c r="N212" s="144">
        <f t="shared" ca="1" si="608"/>
        <v>1</v>
      </c>
      <c r="O212" s="144">
        <f t="shared" ca="1" si="608"/>
        <v>1</v>
      </c>
      <c r="P212" s="144">
        <f t="shared" ca="1" si="608"/>
        <v>1</v>
      </c>
      <c r="Q212" s="144">
        <f t="shared" ca="1" si="608"/>
        <v>1</v>
      </c>
      <c r="R212" s="144">
        <f t="shared" ca="1" si="608"/>
        <v>2</v>
      </c>
      <c r="S212" s="144">
        <f t="shared" ca="1" si="608"/>
        <v>1</v>
      </c>
      <c r="T212" s="144">
        <f t="shared" ca="1" si="608"/>
        <v>1</v>
      </c>
      <c r="U212" s="144">
        <f t="shared" ca="1" si="608"/>
        <v>1</v>
      </c>
      <c r="V212" s="32">
        <v>1</v>
      </c>
      <c r="W212" s="32">
        <v>1</v>
      </c>
      <c r="X212" s="32">
        <v>1</v>
      </c>
      <c r="Y212" s="144">
        <f t="shared" ca="1" si="607"/>
        <v>1</v>
      </c>
      <c r="AA212" s="162" t="str" cm="1">
        <f t="array" aca="1" ref="AA212" ca="1">TEXT(LEFT(OFFSET(AA212,-1,0),5)+1,"00000")&amp;MID(OFFSET(AA212,-1,0),6,FIND(" ",OFFSET(AA212,-1,0),7)-5)
&amp;INDEX(DataMaster!$B$10:$B$12,$I212)         &amp;IF($J212=1,""," Risk"&amp;INDEX(i.risk_aversion,$J212,1))    &amp;IF($K212=1,""," REV"&amp; INDEX(DataMaster!$B$54:$B$58,$K212))              &amp; IF($L212=1,""," Minroe"&amp;INDEX(minroe,$L212))              &amp;  IF($M212=1,""," Overdraw"&amp;INDEX(overdraw,$M212))
&amp; IF($N212=1,""," Mach"&amp;INDEX(i.mach_option,$N212))
&amp; IF($O212=1,""," Interest"&amp;INDEX(i.interest_rate,$O212))            &amp; IF($P212=1,""," Opp cost"&amp;INDEX(i.opp_cost_capital,$P212))           &amp; IF($Q212=1,""," Casual_ub"&amp;INDEX(i.casual_ub,$Q212))           &amp; IF($R212=1,""," Cropgraze"&amp;INDEX(i.cropgraze_inc,$R212))
&amp; IF($S212=1,""," Yield"&amp;INDEX(i.all_rot_yield,$S212))          &amp; IF($T212=1,""," Pasture"&amp;INDEX(i.pasture_prod,$T212))          &amp; IF($U212=1,""," Scan"&amp;INDEX(i.scan,$U212))
&amp; IF($JL212=1,""," WP"&amp;TEXT($JL212*100,"000p"))                &amp; IF($JM212=1,""," MP"&amp;TEXT($JM212*100,"000p"))                      &amp; IF($JN212=1,""," GP"&amp;TEXT($JN212*100,"000p"))          &amp; IF($JO212=1,""," Can"&amp;TEXT($JO212*100,"000p"))
&amp; " (F"&amp;3+IFERROR(1*$CH212,0)+IFERROR(1*$CI212,0)&amp;3-IFERROR(1*NOT($CK212),0)&amp;"N"&amp;$CP212&amp;$CQ212&amp;")"</f>
        <v>00014 Price DSP RiskCARA-high Overdraw500000 CropgrazeFALSE (F33N11)</v>
      </c>
      <c r="AB212" s="10" t="str">
        <f ca="1">IF(COUNTIF(AA$5:AA212,AA212)=1,"-","Dup")</f>
        <v>-</v>
      </c>
      <c r="AC212" s="10"/>
      <c r="AD212" s="168" t="str">
        <f t="shared" ca="1" si="566"/>
        <v>-</v>
      </c>
      <c r="AE212" s="168" t="str">
        <f t="shared" ca="1" si="566"/>
        <v>-</v>
      </c>
      <c r="AF212" s="168" t="str">
        <f t="shared" ca="1" si="566"/>
        <v>-</v>
      </c>
      <c r="AG212" s="168" t="str">
        <f t="shared" ca="1" si="566"/>
        <v>-</v>
      </c>
      <c r="AH212" s="168" t="str">
        <f t="shared" ca="1" si="566"/>
        <v>-</v>
      </c>
      <c r="AI212" s="168" t="b">
        <f t="shared" ca="1" si="566"/>
        <v>1</v>
      </c>
      <c r="AJ212" s="10"/>
      <c r="AK212" s="166" t="b">
        <f t="shared" si="567"/>
        <v>0</v>
      </c>
      <c r="AL212" s="166" t="str">
        <f t="shared" si="567"/>
        <v>-</v>
      </c>
      <c r="AM212" s="166" t="b">
        <f t="shared" si="567"/>
        <v>0</v>
      </c>
      <c r="AN212" s="166" t="b">
        <f t="shared" si="567"/>
        <v>1</v>
      </c>
      <c r="AO212" s="166" t="b">
        <f t="shared" si="567"/>
        <v>0</v>
      </c>
      <c r="AP212" s="166" t="b">
        <f t="shared" si="567"/>
        <v>0</v>
      </c>
      <c r="AQ212" s="166">
        <f t="shared" ca="1" si="568"/>
        <v>0</v>
      </c>
      <c r="AR212" s="166" t="b">
        <f t="shared" si="621"/>
        <v>1</v>
      </c>
      <c r="AS212" s="166" t="b">
        <f t="shared" si="621"/>
        <v>1</v>
      </c>
      <c r="AT212" s="166">
        <f t="shared" si="621"/>
        <v>1</v>
      </c>
      <c r="AU212" s="166">
        <f t="shared" si="621"/>
        <v>5.0000000000000004E-6</v>
      </c>
      <c r="AV212" s="166" t="str">
        <f t="shared" si="621"/>
        <v>-</v>
      </c>
      <c r="AW212" s="10"/>
      <c r="AX212" s="166" t="b">
        <f t="shared" si="570"/>
        <v>1</v>
      </c>
      <c r="AY212" s="168" t="b">
        <f t="shared" ca="1" si="571"/>
        <v>1</v>
      </c>
      <c r="AZ212" s="168" t="b">
        <f t="shared" ca="1" si="571"/>
        <v>1</v>
      </c>
      <c r="BA212" s="167">
        <f t="shared" ca="1" si="572"/>
        <v>3210</v>
      </c>
      <c r="BB212" s="168" t="str">
        <f t="shared" ref="BB212:BV217" ca="1" si="623">OFFSET(BB$5,$B212,0)</f>
        <v>-</v>
      </c>
      <c r="BC212" s="168" t="str">
        <f t="shared" ca="1" si="623"/>
        <v>-</v>
      </c>
      <c r="BD212" s="168" t="str">
        <f t="shared" ca="1" si="623"/>
        <v>-</v>
      </c>
      <c r="BE212" s="168" t="str">
        <f t="shared" ca="1" si="623"/>
        <v>-</v>
      </c>
      <c r="BF212" s="168" t="str">
        <f t="shared" ca="1" si="623"/>
        <v>-</v>
      </c>
      <c r="BG212" s="168">
        <f t="shared" ca="1" si="623"/>
        <v>1</v>
      </c>
      <c r="BH212" s="168">
        <f t="shared" ca="1" si="623"/>
        <v>1</v>
      </c>
      <c r="BI212" s="168" t="str">
        <f t="shared" ca="1" si="623"/>
        <v>-</v>
      </c>
      <c r="BJ212" s="168" t="str">
        <f t="shared" ca="1" si="623"/>
        <v>-</v>
      </c>
      <c r="BK212" s="10"/>
      <c r="BL212" s="168" t="str">
        <f t="shared" ca="1" si="623"/>
        <v>-</v>
      </c>
      <c r="BM212" s="168" t="str">
        <f t="shared" ca="1" si="623"/>
        <v>-</v>
      </c>
      <c r="BN212" s="168" t="str">
        <f t="shared" ca="1" si="623"/>
        <v>-</v>
      </c>
      <c r="BO212" s="168" t="str">
        <f t="shared" ca="1" si="623"/>
        <v>-</v>
      </c>
      <c r="BP212" s="168" t="str">
        <f t="shared" ca="1" si="623"/>
        <v>-</v>
      </c>
      <c r="BQ212" s="168" t="str">
        <f t="shared" ca="1" si="623"/>
        <v>-</v>
      </c>
      <c r="BR212" s="168" t="str">
        <f t="shared" ca="1" si="623"/>
        <v>-</v>
      </c>
      <c r="BS212" s="168" t="str">
        <f t="shared" ca="1" si="623"/>
        <v>-</v>
      </c>
      <c r="BT212" s="168" t="str">
        <f t="shared" ca="1" si="623"/>
        <v>-</v>
      </c>
      <c r="BU212" s="168" t="str">
        <f t="shared" ca="1" si="623"/>
        <v>-</v>
      </c>
      <c r="BV212" s="168" t="str">
        <f t="shared" ca="1" si="623"/>
        <v>-</v>
      </c>
      <c r="BW212" s="166" t="str" cm="1">
        <f t="array" aca="1" ref="BW212" ca="1">INDEX(i.rev,$K212,BW$15)</f>
        <v>-</v>
      </c>
      <c r="BX212" s="166" t="str" cm="1">
        <f t="array" aca="1" ref="BX212" ca="1">INDEX(i.rev,$K212,BX$15)</f>
        <v>-</v>
      </c>
      <c r="BY212" s="166" t="str" cm="1">
        <f t="array" aca="1" ref="BY212" ca="1">INDEX(i.rev,$K212,BY$15)</f>
        <v>-</v>
      </c>
      <c r="BZ212" s="166" t="str" cm="1">
        <f t="array" aca="1" ref="BZ212" ca="1">INDEX(i.rev,$K212,BZ$15)</f>
        <v>-</v>
      </c>
      <c r="CA212" s="166" t="str" cm="1">
        <f t="array" aca="1" ref="CA212" ca="1">INDEX(i.rev,$K212,CA$15)</f>
        <v>-</v>
      </c>
      <c r="CB212" s="166" t="str" cm="1">
        <f t="array" aca="1" ref="CB212" ca="1">INDEX(i.rev,$K212,CB$15)</f>
        <v>-</v>
      </c>
      <c r="CC212" s="166" t="str" cm="1">
        <f t="array" aca="1" ref="CC212" ca="1">INDEX(i.rev,$K212,CC$15)</f>
        <v>-</v>
      </c>
      <c r="CD212" s="166" t="str" cm="1">
        <f t="array" aca="1" ref="CD212" ca="1">INDEX(i.rev,$K212,CD$15)</f>
        <v>-</v>
      </c>
      <c r="CE212" s="166" t="str" cm="1">
        <f t="array" aca="1" ref="CE212" ca="1">INDEX(i.rev,$K212,CE$15)</f>
        <v>-</v>
      </c>
      <c r="CF212" s="166" t="str" cm="1">
        <f t="array" aca="1" ref="CF212" ca="1">INDEX(i.rev,$K212,CF$15)</f>
        <v>-</v>
      </c>
      <c r="CG212" s="10"/>
      <c r="CH212" s="168" t="str">
        <f t="shared" ref="CH212:EB217" ca="1" si="624">OFFSET(CH$5,$B212,0)</f>
        <v>-</v>
      </c>
      <c r="CI212" s="168" t="str">
        <f t="shared" ca="1" si="624"/>
        <v>-</v>
      </c>
      <c r="CJ212" s="168" t="str">
        <f t="shared" ca="1" si="624"/>
        <v>-</v>
      </c>
      <c r="CK212" s="168" t="str">
        <f t="shared" ca="1" si="624"/>
        <v>-</v>
      </c>
      <c r="CL212" s="168" t="str">
        <f t="shared" ca="1" si="624"/>
        <v>-</v>
      </c>
      <c r="CM212" s="168" t="str">
        <f t="shared" ca="1" si="624"/>
        <v>-</v>
      </c>
      <c r="CN212" s="168" t="str">
        <f t="shared" ca="1" si="624"/>
        <v>-</v>
      </c>
      <c r="CO212" s="168" t="str">
        <f t="shared" ca="1" si="624"/>
        <v>-</v>
      </c>
      <c r="CP212" s="168">
        <f t="shared" ca="1" si="624"/>
        <v>1</v>
      </c>
      <c r="CQ212" s="168">
        <f t="shared" ca="1" si="624"/>
        <v>1</v>
      </c>
      <c r="CR212" s="168">
        <f t="shared" ca="1" si="624"/>
        <v>0</v>
      </c>
      <c r="CS212" s="168" t="str">
        <f t="shared" ca="1" si="624"/>
        <v>-</v>
      </c>
      <c r="CT212" s="168" t="str">
        <f t="shared" ca="1" si="624"/>
        <v>-</v>
      </c>
      <c r="CU212" s="168" t="str">
        <f t="shared" ca="1" si="624"/>
        <v>-</v>
      </c>
      <c r="CV212" s="168" t="str">
        <f t="shared" ca="1" si="624"/>
        <v>-</v>
      </c>
      <c r="CW212" s="168" t="str">
        <f t="shared" ca="1" si="624"/>
        <v>-</v>
      </c>
      <c r="CX212" s="168" t="str">
        <f t="shared" ca="1" si="624"/>
        <v>-</v>
      </c>
      <c r="CY212" s="168" t="str">
        <f t="shared" ca="1" si="624"/>
        <v>-</v>
      </c>
      <c r="CZ212" s="168">
        <f t="shared" ca="1" si="624"/>
        <v>0</v>
      </c>
      <c r="DA212" s="168" t="str">
        <f t="shared" ca="1" si="624"/>
        <v>-</v>
      </c>
      <c r="DB212" s="168" t="str">
        <f t="shared" ca="1" si="624"/>
        <v>-</v>
      </c>
      <c r="DC212" s="168" t="str">
        <f t="shared" ca="1" si="624"/>
        <v>-</v>
      </c>
      <c r="DD212" s="168" t="str">
        <f t="shared" ca="1" si="624"/>
        <v>-</v>
      </c>
      <c r="DE212" s="168" t="str">
        <f t="shared" ca="1" si="624"/>
        <v>-</v>
      </c>
      <c r="DF212" s="168">
        <f t="shared" ca="1" si="624"/>
        <v>0</v>
      </c>
      <c r="DG212" s="168">
        <f t="shared" ca="1" si="624"/>
        <v>0</v>
      </c>
      <c r="DH212" s="168">
        <f t="shared" ca="1" si="624"/>
        <v>0</v>
      </c>
      <c r="DI212" s="168">
        <f t="shared" ca="1" si="624"/>
        <v>0</v>
      </c>
      <c r="DJ212" s="168">
        <f t="shared" ca="1" si="624"/>
        <v>0</v>
      </c>
      <c r="DK212" s="168">
        <f t="shared" ca="1" si="624"/>
        <v>0</v>
      </c>
      <c r="DL212" s="168">
        <f t="shared" ca="1" si="624"/>
        <v>0</v>
      </c>
      <c r="DM212" s="168" t="str">
        <f t="shared" ca="1" si="624"/>
        <v>-</v>
      </c>
      <c r="DN212" s="168" t="str">
        <f t="shared" ca="1" si="624"/>
        <v>-</v>
      </c>
      <c r="DO212" s="168" t="str">
        <f t="shared" ca="1" si="624"/>
        <v>-</v>
      </c>
      <c r="DP212" s="168" t="str">
        <f t="shared" ca="1" si="624"/>
        <v>-</v>
      </c>
      <c r="DQ212" s="168" t="str">
        <f t="shared" ca="1" si="624"/>
        <v>-</v>
      </c>
      <c r="DR212" s="168" t="str">
        <f t="shared" ca="1" si="624"/>
        <v>-</v>
      </c>
      <c r="DS212" s="168" t="str">
        <f t="shared" ca="1" si="624"/>
        <v>-</v>
      </c>
      <c r="DT212" s="168" t="str">
        <f t="shared" ca="1" si="624"/>
        <v>-</v>
      </c>
      <c r="DU212" s="168" t="str">
        <f t="shared" ca="1" si="624"/>
        <v>-</v>
      </c>
      <c r="DV212" s="168" t="str">
        <f t="shared" ca="1" si="624"/>
        <v>-</v>
      </c>
      <c r="DW212" s="168" t="str">
        <f t="shared" ca="1" si="624"/>
        <v>-</v>
      </c>
      <c r="DX212" s="10"/>
      <c r="DY212" s="168">
        <f t="shared" ca="1" si="624"/>
        <v>1</v>
      </c>
      <c r="DZ212" s="168" t="str">
        <f t="shared" ca="1" si="624"/>
        <v>-</v>
      </c>
      <c r="EA212" s="168" t="str">
        <f t="shared" ca="1" si="624"/>
        <v>-</v>
      </c>
      <c r="EB212" s="168" t="str">
        <f t="shared" ca="1" si="624"/>
        <v>-</v>
      </c>
      <c r="EC212" s="168" t="str">
        <f t="shared" ca="1" si="575"/>
        <v>-</v>
      </c>
      <c r="ED212" s="168" t="b">
        <f t="shared" ca="1" si="575"/>
        <v>0</v>
      </c>
      <c r="EE212" s="168" t="str">
        <f t="shared" ca="1" si="575"/>
        <v>-</v>
      </c>
      <c r="EF212" s="168">
        <f t="shared" ca="1" si="575"/>
        <v>0</v>
      </c>
      <c r="EG212" s="168" t="str">
        <f t="shared" ca="1" si="575"/>
        <v>-</v>
      </c>
      <c r="EH212" s="166" cm="1">
        <f t="array" aca="1" ref="EH212" ca="1">INDEX(i.rev,$K212,EH$15)</f>
        <v>1</v>
      </c>
      <c r="EI212" s="168">
        <f t="shared" ref="EI212:EX217" ca="1" si="625">OFFSET(EI$5,$B212,0)</f>
        <v>0</v>
      </c>
      <c r="EJ212" s="168">
        <f t="shared" ca="1" si="625"/>
        <v>1</v>
      </c>
      <c r="EK212" s="168">
        <f t="shared" ca="1" si="625"/>
        <v>0</v>
      </c>
      <c r="EL212" s="168">
        <f t="shared" ca="1" si="625"/>
        <v>1</v>
      </c>
      <c r="EM212" s="168">
        <f t="shared" ca="1" si="625"/>
        <v>1</v>
      </c>
      <c r="EN212" s="168">
        <f t="shared" ca="1" si="625"/>
        <v>1</v>
      </c>
      <c r="EO212" s="168">
        <f t="shared" ca="1" si="625"/>
        <v>0</v>
      </c>
      <c r="EP212" s="168">
        <f t="shared" ca="1" si="625"/>
        <v>0</v>
      </c>
      <c r="EQ212" s="168">
        <f t="shared" ca="1" si="625"/>
        <v>0</v>
      </c>
      <c r="ER212" s="168">
        <f t="shared" ca="1" si="625"/>
        <v>0</v>
      </c>
      <c r="ES212" s="168">
        <f t="shared" ca="1" si="625"/>
        <v>0</v>
      </c>
      <c r="ET212" s="168">
        <f t="shared" ca="1" si="625"/>
        <v>0</v>
      </c>
      <c r="EU212" s="168">
        <f t="shared" ca="1" si="625"/>
        <v>0</v>
      </c>
      <c r="EV212" s="168">
        <f t="shared" ca="1" si="625"/>
        <v>0</v>
      </c>
      <c r="EW212" s="168">
        <f t="shared" ca="1" si="625"/>
        <v>0</v>
      </c>
      <c r="EX212" s="168">
        <f t="shared" ca="1" si="625"/>
        <v>0</v>
      </c>
      <c r="EY212" s="166" cm="1">
        <f t="array" aca="1" ref="EY212" ca="1">INDEX(i.rev,$K212,EY$15)</f>
        <v>0</v>
      </c>
      <c r="EZ212" s="168">
        <f t="shared" ca="1" si="577"/>
        <v>0</v>
      </c>
      <c r="FA212" s="166" cm="1">
        <f t="array" aca="1" ref="FA212" ca="1">INDEX(i.rev,$K212,FA$15)</f>
        <v>1</v>
      </c>
      <c r="FB212" s="168">
        <f t="shared" ref="FB212:GG217" ca="1" si="626">OFFSET(FB$5,$B212,0)</f>
        <v>0</v>
      </c>
      <c r="FC212" s="168">
        <f t="shared" ca="1" si="626"/>
        <v>0</v>
      </c>
      <c r="FD212" s="168">
        <f t="shared" ca="1" si="626"/>
        <v>0</v>
      </c>
      <c r="FE212" s="168">
        <f t="shared" ca="1" si="626"/>
        <v>0</v>
      </c>
      <c r="FF212" s="168">
        <f t="shared" ca="1" si="626"/>
        <v>0</v>
      </c>
      <c r="FG212" s="168">
        <f t="shared" ca="1" si="626"/>
        <v>0</v>
      </c>
      <c r="FH212" s="168">
        <f t="shared" ca="1" si="626"/>
        <v>0</v>
      </c>
      <c r="FI212" s="10"/>
      <c r="FJ212" s="168" t="str">
        <f t="shared" ca="1" si="626"/>
        <v>-</v>
      </c>
      <c r="FK212" s="168" t="str">
        <f t="shared" ca="1" si="626"/>
        <v>-</v>
      </c>
      <c r="FL212" s="168" t="str">
        <f t="shared" ca="1" si="626"/>
        <v>-</v>
      </c>
      <c r="FM212" s="168" t="str">
        <f t="shared" ca="1" si="626"/>
        <v>-</v>
      </c>
      <c r="FN212" s="168" t="str">
        <f t="shared" ca="1" si="626"/>
        <v>-</v>
      </c>
      <c r="FO212" s="166" t="b">
        <f t="shared" ca="1" si="580"/>
        <v>0</v>
      </c>
      <c r="FP212" s="166" t="b">
        <f t="shared" ca="1" si="580"/>
        <v>0</v>
      </c>
      <c r="FQ212" s="166" t="b">
        <f t="shared" ca="1" si="580"/>
        <v>1</v>
      </c>
      <c r="FR212" s="168">
        <f t="shared" ca="1" si="626"/>
        <v>0</v>
      </c>
      <c r="FS212" s="166">
        <f t="shared" ca="1" si="581"/>
        <v>1</v>
      </c>
      <c r="FT212" s="166">
        <f t="shared" ca="1" si="581"/>
        <v>1</v>
      </c>
      <c r="FU212" s="168" t="str">
        <f t="shared" ca="1" si="626"/>
        <v>-</v>
      </c>
      <c r="FV212" s="168" t="str">
        <f t="shared" ca="1" si="626"/>
        <v>-</v>
      </c>
      <c r="FW212" s="168" t="str">
        <f t="shared" ca="1" si="626"/>
        <v>-</v>
      </c>
      <c r="FX212" s="168" t="str">
        <f t="shared" ca="1" si="626"/>
        <v>-</v>
      </c>
      <c r="FY212" s="168" t="str">
        <f t="shared" ca="1" si="626"/>
        <v>-</v>
      </c>
      <c r="FZ212" s="168" t="str">
        <f t="shared" ca="1" si="626"/>
        <v>-</v>
      </c>
      <c r="GA212" s="168" t="str">
        <f t="shared" ca="1" si="626"/>
        <v>-</v>
      </c>
      <c r="GB212" s="168" t="str">
        <f t="shared" ca="1" si="626"/>
        <v>-</v>
      </c>
      <c r="GC212" s="168" t="str">
        <f t="shared" ca="1" si="626"/>
        <v>-</v>
      </c>
      <c r="GD212" s="168" t="b">
        <f t="shared" ca="1" si="626"/>
        <v>1</v>
      </c>
      <c r="GE212" s="168" t="str">
        <f t="shared" ca="1" si="626"/>
        <v>-</v>
      </c>
      <c r="GF212" s="168" t="str">
        <f t="shared" ca="1" si="626"/>
        <v>-</v>
      </c>
      <c r="GG212" s="168" t="str">
        <f t="shared" ca="1" si="626"/>
        <v>-</v>
      </c>
      <c r="GH212" s="168" t="str">
        <f t="shared" ca="1" si="582"/>
        <v>-</v>
      </c>
      <c r="GI212" s="168" t="str">
        <f t="shared" ca="1" si="582"/>
        <v>-</v>
      </c>
      <c r="GJ212" s="168" t="str">
        <f t="shared" ca="1" si="582"/>
        <v>-</v>
      </c>
      <c r="GK212" s="168" t="str">
        <f t="shared" ca="1" si="582"/>
        <v>-</v>
      </c>
      <c r="GL212" s="168" t="str">
        <f t="shared" ca="1" si="582"/>
        <v>-</v>
      </c>
      <c r="GM212" s="168" t="str">
        <f t="shared" ca="1" si="582"/>
        <v>-</v>
      </c>
      <c r="GN212" s="168" t="str">
        <f t="shared" ca="1" si="582"/>
        <v>-</v>
      </c>
      <c r="GO212" s="168" t="str">
        <f t="shared" ca="1" si="582"/>
        <v>-</v>
      </c>
      <c r="GP212" s="168" t="str">
        <f t="shared" ca="1" si="582"/>
        <v>-</v>
      </c>
      <c r="GQ212" s="168" t="str">
        <f t="shared" ca="1" si="582"/>
        <v>-</v>
      </c>
      <c r="GR212" s="168" t="str">
        <f t="shared" ca="1" si="582"/>
        <v>-</v>
      </c>
      <c r="GS212" s="168">
        <f t="shared" ca="1" si="582"/>
        <v>500</v>
      </c>
      <c r="GT212" s="168">
        <f t="shared" ca="1" si="582"/>
        <v>500</v>
      </c>
      <c r="GU212" s="168" t="str">
        <f t="shared" ca="1" si="582"/>
        <v>-</v>
      </c>
      <c r="GV212" s="168" t="str">
        <f t="shared" ca="1" si="582"/>
        <v>-</v>
      </c>
      <c r="GW212" s="168" t="str">
        <f t="shared" ca="1" si="582"/>
        <v>-</v>
      </c>
      <c r="GX212" s="168" t="str">
        <f t="shared" ref="GX212:HM217" ca="1" si="627">OFFSET(GX$5,$B212,0)</f>
        <v>-</v>
      </c>
      <c r="GY212" s="168" t="str">
        <f t="shared" ca="1" si="627"/>
        <v>-</v>
      </c>
      <c r="GZ212" s="168" t="str">
        <f t="shared" ca="1" si="627"/>
        <v>-</v>
      </c>
      <c r="HA212" s="168" t="str">
        <f t="shared" ca="1" si="627"/>
        <v>-</v>
      </c>
      <c r="HB212" s="168" t="str">
        <f t="shared" ca="1" si="627"/>
        <v>-</v>
      </c>
      <c r="HC212" s="168" t="str">
        <f t="shared" ca="1" si="627"/>
        <v>-</v>
      </c>
      <c r="HD212" s="168" t="str">
        <f t="shared" ca="1" si="627"/>
        <v>-</v>
      </c>
      <c r="HE212" s="168" t="str">
        <f t="shared" ca="1" si="627"/>
        <v>-</v>
      </c>
      <c r="HF212" s="168" t="str">
        <f t="shared" ca="1" si="627"/>
        <v>-</v>
      </c>
      <c r="HG212" s="168" t="str">
        <f t="shared" ca="1" si="627"/>
        <v>-</v>
      </c>
      <c r="HH212" s="168" t="str">
        <f t="shared" ca="1" si="627"/>
        <v>-</v>
      </c>
      <c r="HI212" s="168" t="str">
        <f t="shared" ca="1" si="627"/>
        <v>-</v>
      </c>
      <c r="HJ212" s="168" t="str">
        <f t="shared" ca="1" si="627"/>
        <v>-</v>
      </c>
      <c r="HK212" s="168" t="str">
        <f t="shared" ca="1" si="627"/>
        <v>-</v>
      </c>
      <c r="HL212" s="168" t="str">
        <f t="shared" ca="1" si="627"/>
        <v>-</v>
      </c>
      <c r="HM212" s="168" t="str">
        <f t="shared" ca="1" si="627"/>
        <v>-</v>
      </c>
      <c r="HN212" s="168" t="str">
        <f t="shared" ca="1" si="614"/>
        <v>-</v>
      </c>
      <c r="HO212" s="168" t="str">
        <f t="shared" ca="1" si="614"/>
        <v>-</v>
      </c>
      <c r="HP212" s="168" t="str">
        <f t="shared" ca="1" si="614"/>
        <v>-</v>
      </c>
      <c r="HQ212" s="168" t="str">
        <f t="shared" ca="1" si="614"/>
        <v>-</v>
      </c>
      <c r="HR212" s="168" t="str">
        <f t="shared" ca="1" si="614"/>
        <v>-</v>
      </c>
      <c r="HS212" s="168" t="str">
        <f t="shared" ca="1" si="614"/>
        <v>-</v>
      </c>
      <c r="HT212" s="168" t="str">
        <f t="shared" ca="1" si="614"/>
        <v>-</v>
      </c>
      <c r="HU212" s="168" t="str">
        <f t="shared" ca="1" si="614"/>
        <v>-</v>
      </c>
      <c r="HV212" s="168" t="str">
        <f t="shared" ca="1" si="614"/>
        <v>-</v>
      </c>
      <c r="HW212" s="168" t="str">
        <f t="shared" ca="1" si="614"/>
        <v>-</v>
      </c>
      <c r="HX212" s="168" t="str">
        <f t="shared" ca="1" si="614"/>
        <v>-</v>
      </c>
      <c r="HY212" s="168" t="str">
        <f t="shared" ca="1" si="614"/>
        <v>-</v>
      </c>
      <c r="HZ212" s="168" t="str">
        <f t="shared" ca="1" si="614"/>
        <v>-</v>
      </c>
      <c r="IA212" s="168" t="str">
        <f t="shared" ca="1" si="614"/>
        <v>-</v>
      </c>
      <c r="IB212" s="168" t="str">
        <f t="shared" ca="1" si="614"/>
        <v>-</v>
      </c>
      <c r="IC212" s="168" t="str">
        <f t="shared" ca="1" si="614"/>
        <v>-</v>
      </c>
      <c r="ID212" s="168" t="str">
        <f t="shared" ca="1" si="614"/>
        <v>-</v>
      </c>
      <c r="IE212" s="168" t="str">
        <f t="shared" ca="1" si="614"/>
        <v>-</v>
      </c>
      <c r="IF212" s="168" t="str">
        <f t="shared" ca="1" si="614"/>
        <v>-</v>
      </c>
      <c r="IG212" s="168" t="str">
        <f t="shared" ca="1" si="614"/>
        <v>-</v>
      </c>
      <c r="IH212" s="168" t="str">
        <f t="shared" ca="1" si="614"/>
        <v>-</v>
      </c>
      <c r="II212" s="168" t="str">
        <f t="shared" ca="1" si="614"/>
        <v>-</v>
      </c>
      <c r="IJ212" s="168" t="str">
        <f t="shared" ca="1" si="614"/>
        <v>-</v>
      </c>
      <c r="IK212" s="168" t="str">
        <f t="shared" ca="1" si="614"/>
        <v>-</v>
      </c>
      <c r="IL212" s="168" t="str">
        <f t="shared" ca="1" si="614"/>
        <v>-</v>
      </c>
      <c r="IM212" s="168" t="str">
        <f t="shared" ca="1" si="614"/>
        <v>-</v>
      </c>
      <c r="IN212" s="168" t="str">
        <f t="shared" ca="1" si="614"/>
        <v>-</v>
      </c>
      <c r="IO212" s="168" t="str">
        <f t="shared" ca="1" si="614"/>
        <v>-</v>
      </c>
      <c r="IP212" s="168" t="str">
        <f t="shared" ca="1" si="585"/>
        <v>-</v>
      </c>
      <c r="IQ212" s="168" t="str">
        <f t="shared" ca="1" si="585"/>
        <v>-</v>
      </c>
      <c r="IR212" s="168" t="str">
        <f t="shared" ca="1" si="585"/>
        <v>-</v>
      </c>
      <c r="IS212" s="168" t="str">
        <f t="shared" ca="1" si="585"/>
        <v>-</v>
      </c>
      <c r="IT212" s="168" t="str">
        <f t="shared" ca="1" si="585"/>
        <v>-</v>
      </c>
      <c r="IU212" s="168" t="str">
        <f t="shared" ca="1" si="585"/>
        <v>-</v>
      </c>
      <c r="IV212" s="168" t="str">
        <f t="shared" ca="1" si="585"/>
        <v>-</v>
      </c>
      <c r="IW212" s="168" t="str">
        <f t="shared" ca="1" si="585"/>
        <v>-</v>
      </c>
      <c r="IX212" s="168" t="str">
        <f t="shared" ca="1" si="585"/>
        <v>-</v>
      </c>
      <c r="IY212" s="168" t="str">
        <f t="shared" ca="1" si="585"/>
        <v>-</v>
      </c>
      <c r="IZ212" s="10"/>
      <c r="JA212" s="166">
        <f t="shared" ca="1" si="586"/>
        <v>4.4999999999999998E-2</v>
      </c>
      <c r="JB212" s="166">
        <f t="shared" ca="1" si="587"/>
        <v>4.4999999999999998E-2</v>
      </c>
      <c r="JC212" s="168">
        <f t="shared" ref="JC212:KH217" ca="1" si="628">OFFSET(JC$5,$B212,0)</f>
        <v>1</v>
      </c>
      <c r="JD212" s="168">
        <f t="shared" ca="1" si="628"/>
        <v>0</v>
      </c>
      <c r="JE212" s="168">
        <f t="shared" ca="1" si="628"/>
        <v>1</v>
      </c>
      <c r="JF212" s="168">
        <f t="shared" ca="1" si="628"/>
        <v>1</v>
      </c>
      <c r="JG212" s="168">
        <f t="shared" ca="1" si="628"/>
        <v>0</v>
      </c>
      <c r="JH212" s="168">
        <f t="shared" ca="1" si="628"/>
        <v>70</v>
      </c>
      <c r="JI212" s="168">
        <f t="shared" ca="1" si="628"/>
        <v>50</v>
      </c>
      <c r="JJ212" s="168">
        <f t="shared" ca="1" si="628"/>
        <v>70</v>
      </c>
      <c r="JK212" s="168">
        <f t="shared" ca="1" si="628"/>
        <v>50</v>
      </c>
      <c r="JL212" s="166">
        <f t="shared" si="589"/>
        <v>1</v>
      </c>
      <c r="JM212" s="166">
        <f t="shared" si="590"/>
        <v>1</v>
      </c>
      <c r="JN212" s="166">
        <f t="shared" si="591"/>
        <v>1</v>
      </c>
      <c r="JO212" s="166">
        <f t="shared" ca="1" si="592"/>
        <v>1</v>
      </c>
      <c r="JP212" s="166">
        <f t="shared" ca="1" si="592"/>
        <v>1</v>
      </c>
      <c r="JQ212" s="168">
        <f t="shared" ca="1" si="628"/>
        <v>1</v>
      </c>
      <c r="JR212" s="10"/>
      <c r="JS212" s="168">
        <f t="shared" ca="1" si="628"/>
        <v>1</v>
      </c>
      <c r="JT212" s="166">
        <f t="shared" ca="1" si="593"/>
        <v>1</v>
      </c>
      <c r="JU212" s="168">
        <f t="shared" ca="1" si="628"/>
        <v>1</v>
      </c>
      <c r="JV212" s="168">
        <f t="shared" ca="1" si="628"/>
        <v>1</v>
      </c>
      <c r="JW212" s="168">
        <f t="shared" ca="1" si="628"/>
        <v>1</v>
      </c>
      <c r="JX212" s="168">
        <f t="shared" ca="1" si="628"/>
        <v>1</v>
      </c>
      <c r="JY212" s="168">
        <f t="shared" ca="1" si="628"/>
        <v>1</v>
      </c>
      <c r="JZ212" s="168">
        <f t="shared" ca="1" si="628"/>
        <v>1</v>
      </c>
      <c r="KA212" s="166">
        <f t="shared" ca="1" si="596"/>
        <v>1</v>
      </c>
      <c r="KB212" s="166">
        <f t="shared" ca="1" si="597"/>
        <v>1</v>
      </c>
      <c r="KC212" s="166">
        <f t="shared" ca="1" si="598"/>
        <v>1</v>
      </c>
      <c r="KD212" s="166">
        <f t="shared" ca="1" si="599"/>
        <v>500000</v>
      </c>
      <c r="KE212" s="166" t="str">
        <f t="shared" ca="1" si="600"/>
        <v>-</v>
      </c>
      <c r="KF212" s="166" t="str">
        <f t="shared" ca="1" si="601"/>
        <v>-</v>
      </c>
      <c r="KG212" s="166" t="b">
        <f t="shared" ca="1" si="602"/>
        <v>0</v>
      </c>
      <c r="KH212" s="168">
        <f t="shared" ca="1" si="628"/>
        <v>0</v>
      </c>
      <c r="KI212" s="27">
        <v>0</v>
      </c>
    </row>
    <row r="213" spans="1:295" s="148" customFormat="1" outlineLevel="1">
      <c r="A213" s="126">
        <f t="shared" si="13"/>
        <v>208</v>
      </c>
      <c r="B213" s="126">
        <f t="shared" si="603"/>
        <v>13</v>
      </c>
      <c r="C213" s="148">
        <f t="shared" si="609"/>
        <v>1002</v>
      </c>
      <c r="D213" s="148" t="s">
        <v>884</v>
      </c>
      <c r="E213" s="148" t="b">
        <f t="shared" si="604"/>
        <v>0</v>
      </c>
      <c r="F213" s="148" t="b">
        <v>0</v>
      </c>
      <c r="G213" s="148" t="b">
        <f t="shared" si="605"/>
        <v>0</v>
      </c>
      <c r="H213" s="144">
        <f t="shared" ref="H213:Y221" ca="1" si="629">OFFSET(H213,-1,0)</f>
        <v>3</v>
      </c>
      <c r="I213" s="32">
        <v>2</v>
      </c>
      <c r="J213" s="32">
        <v>3</v>
      </c>
      <c r="K213" s="144">
        <f t="shared" ca="1" si="629"/>
        <v>1</v>
      </c>
      <c r="L213" s="144">
        <f t="shared" ca="1" si="629"/>
        <v>1</v>
      </c>
      <c r="M213" s="144">
        <f t="shared" ca="1" si="629"/>
        <v>2</v>
      </c>
      <c r="N213" s="144">
        <f t="shared" ca="1" si="629"/>
        <v>1</v>
      </c>
      <c r="O213" s="144">
        <f t="shared" ca="1" si="629"/>
        <v>1</v>
      </c>
      <c r="P213" s="144">
        <f t="shared" ca="1" si="629"/>
        <v>1</v>
      </c>
      <c r="Q213" s="144">
        <f t="shared" ca="1" si="629"/>
        <v>1</v>
      </c>
      <c r="R213" s="144">
        <f t="shared" ca="1" si="629"/>
        <v>2</v>
      </c>
      <c r="S213" s="144">
        <f t="shared" ca="1" si="629"/>
        <v>1</v>
      </c>
      <c r="T213" s="144">
        <f t="shared" ca="1" si="629"/>
        <v>1</v>
      </c>
      <c r="U213" s="144">
        <f t="shared" ca="1" si="629"/>
        <v>1</v>
      </c>
      <c r="V213" s="32">
        <v>2</v>
      </c>
      <c r="W213" s="32">
        <v>2</v>
      </c>
      <c r="X213" s="32">
        <v>2</v>
      </c>
      <c r="Y213" s="144">
        <f t="shared" ca="1" si="629"/>
        <v>1</v>
      </c>
      <c r="AA213" s="162" t="str" cm="1">
        <f t="array" aca="1" ref="AA213" ca="1">TEXT(LEFT(OFFSET(AA213,-1,0),5)+1,"00000")&amp;MID(OFFSET(AA213,-1,0),6,FIND(" ",OFFSET(AA213,-1,0),7)-5)
&amp;INDEX(DataMaster!$B$10:$B$12,$I213)         &amp;IF($J213=1,""," Risk"&amp;INDEX(i.risk_aversion,$J213,1))    &amp;IF($K213=1,""," REV"&amp; INDEX(DataMaster!$B$54:$B$58,$K213))              &amp; IF($L213=1,""," Minroe"&amp;INDEX(minroe,$L213))              &amp;  IF($M213=1,""," Overdraw"&amp;INDEX(overdraw,$M213))
&amp; IF($N213=1,""," Mach"&amp;INDEX(i.mach_option,$N213))
&amp; IF($O213=1,""," Interest"&amp;INDEX(i.interest_rate,$O213))            &amp; IF($P213=1,""," Opp cost"&amp;INDEX(i.opp_cost_capital,$P213))           &amp; IF($Q213=1,""," Casual_ub"&amp;INDEX(i.casual_ub,$Q213))           &amp; IF($R213=1,""," Cropgraze"&amp;INDEX(i.cropgraze_inc,$R213))
&amp; IF($S213=1,""," Yield"&amp;INDEX(i.all_rot_yield,$S213))          &amp; IF($T213=1,""," Pasture"&amp;INDEX(i.pasture_prod,$T213))          &amp; IF($U213=1,""," Scan"&amp;INDEX(i.scan,$U213))
&amp; IF($JL213=1,""," WP"&amp;TEXT($JL213*100,"000p"))                &amp; IF($JM213=1,""," MP"&amp;TEXT($JM213*100,"000p"))                      &amp; IF($JN213=1,""," GP"&amp;TEXT($JN213*100,"000p"))          &amp; IF($JO213=1,""," Can"&amp;TEXT($JO213*100,"000p"))
&amp; " (F"&amp;3+IFERROR(1*$CH213,0)+IFERROR(1*$CI213,0)&amp;3-IFERROR(1*NOT($CK213),0)&amp;"N"&amp;$CP213&amp;$CQ213&amp;")"</f>
        <v>00015 Price DSP RiskCARA-high Overdraw500000 CropgrazeFALSE WP070p MP070p GP070p (F33N11)</v>
      </c>
      <c r="AB213" s="10" t="str">
        <f ca="1">IF(COUNTIF(AA$5:AA213,AA213)=1,"-","Dup")</f>
        <v>-</v>
      </c>
      <c r="AC213" s="10"/>
      <c r="AD213" s="168" t="str">
        <f t="shared" ca="1" si="566"/>
        <v>-</v>
      </c>
      <c r="AE213" s="168" t="str">
        <f t="shared" ca="1" si="566"/>
        <v>-</v>
      </c>
      <c r="AF213" s="168" t="str">
        <f t="shared" ca="1" si="566"/>
        <v>-</v>
      </c>
      <c r="AG213" s="168" t="str">
        <f t="shared" ca="1" si="566"/>
        <v>-</v>
      </c>
      <c r="AH213" s="168" t="str">
        <f t="shared" ca="1" si="566"/>
        <v>-</v>
      </c>
      <c r="AI213" s="168" t="b">
        <f t="shared" ca="1" si="566"/>
        <v>1</v>
      </c>
      <c r="AJ213" s="10"/>
      <c r="AK213" s="166" t="b">
        <f t="shared" si="567"/>
        <v>0</v>
      </c>
      <c r="AL213" s="166" t="str">
        <f t="shared" si="567"/>
        <v>-</v>
      </c>
      <c r="AM213" s="166" t="b">
        <f t="shared" si="567"/>
        <v>0</v>
      </c>
      <c r="AN213" s="166" t="b">
        <f t="shared" si="567"/>
        <v>1</v>
      </c>
      <c r="AO213" s="166" t="b">
        <f t="shared" si="567"/>
        <v>0</v>
      </c>
      <c r="AP213" s="166" t="b">
        <f t="shared" si="567"/>
        <v>0</v>
      </c>
      <c r="AQ213" s="166">
        <f t="shared" ca="1" si="568"/>
        <v>0</v>
      </c>
      <c r="AR213" s="166" t="b">
        <f t="shared" si="621"/>
        <v>1</v>
      </c>
      <c r="AS213" s="166" t="b">
        <f t="shared" si="621"/>
        <v>1</v>
      </c>
      <c r="AT213" s="166">
        <f t="shared" si="621"/>
        <v>1</v>
      </c>
      <c r="AU213" s="166">
        <f t="shared" si="621"/>
        <v>5.0000000000000004E-6</v>
      </c>
      <c r="AV213" s="166" t="str">
        <f t="shared" si="621"/>
        <v>-</v>
      </c>
      <c r="AW213" s="10"/>
      <c r="AX213" s="166" t="b">
        <f t="shared" si="570"/>
        <v>1</v>
      </c>
      <c r="AY213" s="168" t="b">
        <f t="shared" ca="1" si="571"/>
        <v>1</v>
      </c>
      <c r="AZ213" s="168" t="b">
        <f t="shared" ca="1" si="571"/>
        <v>1</v>
      </c>
      <c r="BA213" s="167">
        <f t="shared" ca="1" si="572"/>
        <v>3210</v>
      </c>
      <c r="BB213" s="168" t="str">
        <f t="shared" ca="1" si="623"/>
        <v>-</v>
      </c>
      <c r="BC213" s="168" t="str">
        <f t="shared" ca="1" si="623"/>
        <v>-</v>
      </c>
      <c r="BD213" s="168" t="str">
        <f t="shared" ca="1" si="623"/>
        <v>-</v>
      </c>
      <c r="BE213" s="168" t="str">
        <f t="shared" ca="1" si="623"/>
        <v>-</v>
      </c>
      <c r="BF213" s="168" t="str">
        <f t="shared" ca="1" si="623"/>
        <v>-</v>
      </c>
      <c r="BG213" s="168">
        <f t="shared" ca="1" si="623"/>
        <v>1</v>
      </c>
      <c r="BH213" s="168">
        <f t="shared" ca="1" si="623"/>
        <v>1</v>
      </c>
      <c r="BI213" s="168" t="str">
        <f t="shared" ca="1" si="623"/>
        <v>-</v>
      </c>
      <c r="BJ213" s="168" t="str">
        <f t="shared" ca="1" si="623"/>
        <v>-</v>
      </c>
      <c r="BK213" s="10"/>
      <c r="BL213" s="168" t="str">
        <f t="shared" ca="1" si="623"/>
        <v>-</v>
      </c>
      <c r="BM213" s="168" t="str">
        <f t="shared" ca="1" si="623"/>
        <v>-</v>
      </c>
      <c r="BN213" s="168" t="str">
        <f t="shared" ca="1" si="623"/>
        <v>-</v>
      </c>
      <c r="BO213" s="168" t="str">
        <f t="shared" ca="1" si="623"/>
        <v>-</v>
      </c>
      <c r="BP213" s="168" t="str">
        <f t="shared" ca="1" si="623"/>
        <v>-</v>
      </c>
      <c r="BQ213" s="168" t="str">
        <f t="shared" ca="1" si="623"/>
        <v>-</v>
      </c>
      <c r="BR213" s="168" t="str">
        <f t="shared" ca="1" si="623"/>
        <v>-</v>
      </c>
      <c r="BS213" s="168" t="str">
        <f t="shared" ca="1" si="623"/>
        <v>-</v>
      </c>
      <c r="BT213" s="168" t="str">
        <f t="shared" ca="1" si="623"/>
        <v>-</v>
      </c>
      <c r="BU213" s="168" t="str">
        <f t="shared" ca="1" si="623"/>
        <v>-</v>
      </c>
      <c r="BV213" s="168" t="str">
        <f t="shared" ca="1" si="623"/>
        <v>-</v>
      </c>
      <c r="BW213" s="166" t="str" cm="1">
        <f t="array" aca="1" ref="BW213" ca="1">INDEX(i.rev,$K213,BW$15)</f>
        <v>-</v>
      </c>
      <c r="BX213" s="166" t="str" cm="1">
        <f t="array" aca="1" ref="BX213" ca="1">INDEX(i.rev,$K213,BX$15)</f>
        <v>-</v>
      </c>
      <c r="BY213" s="166" t="str" cm="1">
        <f t="array" aca="1" ref="BY213" ca="1">INDEX(i.rev,$K213,BY$15)</f>
        <v>-</v>
      </c>
      <c r="BZ213" s="166" t="str" cm="1">
        <f t="array" aca="1" ref="BZ213" ca="1">INDEX(i.rev,$K213,BZ$15)</f>
        <v>-</v>
      </c>
      <c r="CA213" s="166" t="str" cm="1">
        <f t="array" aca="1" ref="CA213" ca="1">INDEX(i.rev,$K213,CA$15)</f>
        <v>-</v>
      </c>
      <c r="CB213" s="166" t="str" cm="1">
        <f t="array" aca="1" ref="CB213" ca="1">INDEX(i.rev,$K213,CB$15)</f>
        <v>-</v>
      </c>
      <c r="CC213" s="166" t="str" cm="1">
        <f t="array" aca="1" ref="CC213" ca="1">INDEX(i.rev,$K213,CC$15)</f>
        <v>-</v>
      </c>
      <c r="CD213" s="166" t="str" cm="1">
        <f t="array" aca="1" ref="CD213" ca="1">INDEX(i.rev,$K213,CD$15)</f>
        <v>-</v>
      </c>
      <c r="CE213" s="166" t="str" cm="1">
        <f t="array" aca="1" ref="CE213" ca="1">INDEX(i.rev,$K213,CE$15)</f>
        <v>-</v>
      </c>
      <c r="CF213" s="166" t="str" cm="1">
        <f t="array" aca="1" ref="CF213" ca="1">INDEX(i.rev,$K213,CF$15)</f>
        <v>-</v>
      </c>
      <c r="CG213" s="10"/>
      <c r="CH213" s="168" t="str">
        <f t="shared" ca="1" si="624"/>
        <v>-</v>
      </c>
      <c r="CI213" s="168" t="str">
        <f t="shared" ca="1" si="624"/>
        <v>-</v>
      </c>
      <c r="CJ213" s="168" t="str">
        <f t="shared" ca="1" si="624"/>
        <v>-</v>
      </c>
      <c r="CK213" s="168" t="str">
        <f t="shared" ca="1" si="624"/>
        <v>-</v>
      </c>
      <c r="CL213" s="168" t="str">
        <f t="shared" ca="1" si="624"/>
        <v>-</v>
      </c>
      <c r="CM213" s="168" t="str">
        <f t="shared" ca="1" si="624"/>
        <v>-</v>
      </c>
      <c r="CN213" s="168" t="str">
        <f t="shared" ca="1" si="624"/>
        <v>-</v>
      </c>
      <c r="CO213" s="168" t="str">
        <f t="shared" ca="1" si="624"/>
        <v>-</v>
      </c>
      <c r="CP213" s="168">
        <f t="shared" ca="1" si="624"/>
        <v>1</v>
      </c>
      <c r="CQ213" s="168">
        <f t="shared" ca="1" si="624"/>
        <v>1</v>
      </c>
      <c r="CR213" s="168">
        <f t="shared" ca="1" si="624"/>
        <v>0</v>
      </c>
      <c r="CS213" s="168" t="str">
        <f t="shared" ca="1" si="624"/>
        <v>-</v>
      </c>
      <c r="CT213" s="168" t="str">
        <f t="shared" ca="1" si="624"/>
        <v>-</v>
      </c>
      <c r="CU213" s="168" t="str">
        <f t="shared" ca="1" si="624"/>
        <v>-</v>
      </c>
      <c r="CV213" s="168" t="str">
        <f t="shared" ca="1" si="624"/>
        <v>-</v>
      </c>
      <c r="CW213" s="168" t="str">
        <f t="shared" ca="1" si="624"/>
        <v>-</v>
      </c>
      <c r="CX213" s="168" t="str">
        <f t="shared" ca="1" si="624"/>
        <v>-</v>
      </c>
      <c r="CY213" s="168" t="str">
        <f t="shared" ca="1" si="624"/>
        <v>-</v>
      </c>
      <c r="CZ213" s="168">
        <f t="shared" ca="1" si="624"/>
        <v>0</v>
      </c>
      <c r="DA213" s="168" t="str">
        <f t="shared" ca="1" si="624"/>
        <v>-</v>
      </c>
      <c r="DB213" s="168" t="str">
        <f t="shared" ca="1" si="624"/>
        <v>-</v>
      </c>
      <c r="DC213" s="168" t="str">
        <f t="shared" ca="1" si="624"/>
        <v>-</v>
      </c>
      <c r="DD213" s="168" t="str">
        <f t="shared" ca="1" si="624"/>
        <v>-</v>
      </c>
      <c r="DE213" s="168" t="str">
        <f t="shared" ca="1" si="624"/>
        <v>-</v>
      </c>
      <c r="DF213" s="168">
        <f t="shared" ca="1" si="624"/>
        <v>0</v>
      </c>
      <c r="DG213" s="168">
        <f t="shared" ca="1" si="624"/>
        <v>0</v>
      </c>
      <c r="DH213" s="168">
        <f t="shared" ca="1" si="624"/>
        <v>0</v>
      </c>
      <c r="DI213" s="168">
        <f t="shared" ca="1" si="624"/>
        <v>0</v>
      </c>
      <c r="DJ213" s="168">
        <f t="shared" ca="1" si="624"/>
        <v>0</v>
      </c>
      <c r="DK213" s="168">
        <f t="shared" ca="1" si="624"/>
        <v>0</v>
      </c>
      <c r="DL213" s="168">
        <f t="shared" ca="1" si="624"/>
        <v>0</v>
      </c>
      <c r="DM213" s="168" t="str">
        <f t="shared" ca="1" si="624"/>
        <v>-</v>
      </c>
      <c r="DN213" s="168" t="str">
        <f t="shared" ca="1" si="624"/>
        <v>-</v>
      </c>
      <c r="DO213" s="168" t="str">
        <f t="shared" ca="1" si="624"/>
        <v>-</v>
      </c>
      <c r="DP213" s="168" t="str">
        <f t="shared" ca="1" si="624"/>
        <v>-</v>
      </c>
      <c r="DQ213" s="168" t="str">
        <f t="shared" ca="1" si="624"/>
        <v>-</v>
      </c>
      <c r="DR213" s="168" t="str">
        <f t="shared" ca="1" si="624"/>
        <v>-</v>
      </c>
      <c r="DS213" s="168" t="str">
        <f t="shared" ca="1" si="624"/>
        <v>-</v>
      </c>
      <c r="DT213" s="168" t="str">
        <f t="shared" ca="1" si="624"/>
        <v>-</v>
      </c>
      <c r="DU213" s="168" t="str">
        <f t="shared" ca="1" si="624"/>
        <v>-</v>
      </c>
      <c r="DV213" s="168" t="str">
        <f t="shared" ca="1" si="624"/>
        <v>-</v>
      </c>
      <c r="DW213" s="168" t="str">
        <f t="shared" ca="1" si="624"/>
        <v>-</v>
      </c>
      <c r="DX213" s="10"/>
      <c r="DY213" s="168">
        <f t="shared" ca="1" si="624"/>
        <v>1</v>
      </c>
      <c r="DZ213" s="168" t="str">
        <f t="shared" ca="1" si="624"/>
        <v>-</v>
      </c>
      <c r="EA213" s="168" t="str">
        <f t="shared" ca="1" si="624"/>
        <v>-</v>
      </c>
      <c r="EB213" s="168" t="str">
        <f t="shared" ca="1" si="624"/>
        <v>-</v>
      </c>
      <c r="EC213" s="168" t="str">
        <f t="shared" ca="1" si="575"/>
        <v>-</v>
      </c>
      <c r="ED213" s="168" t="b">
        <f t="shared" ca="1" si="575"/>
        <v>0</v>
      </c>
      <c r="EE213" s="168" t="str">
        <f t="shared" ca="1" si="575"/>
        <v>-</v>
      </c>
      <c r="EF213" s="168">
        <f t="shared" ca="1" si="575"/>
        <v>0</v>
      </c>
      <c r="EG213" s="168" t="str">
        <f t="shared" ca="1" si="575"/>
        <v>-</v>
      </c>
      <c r="EH213" s="166" cm="1">
        <f t="array" aca="1" ref="EH213" ca="1">INDEX(i.rev,$K213,EH$15)</f>
        <v>1</v>
      </c>
      <c r="EI213" s="168">
        <f t="shared" ca="1" si="625"/>
        <v>0</v>
      </c>
      <c r="EJ213" s="168">
        <f t="shared" ca="1" si="625"/>
        <v>1</v>
      </c>
      <c r="EK213" s="168">
        <f t="shared" ca="1" si="625"/>
        <v>0</v>
      </c>
      <c r="EL213" s="168">
        <f t="shared" ca="1" si="625"/>
        <v>1</v>
      </c>
      <c r="EM213" s="168">
        <f t="shared" ca="1" si="625"/>
        <v>1</v>
      </c>
      <c r="EN213" s="168">
        <f t="shared" ca="1" si="625"/>
        <v>1</v>
      </c>
      <c r="EO213" s="168">
        <f t="shared" ca="1" si="625"/>
        <v>0</v>
      </c>
      <c r="EP213" s="168">
        <f t="shared" ca="1" si="625"/>
        <v>0</v>
      </c>
      <c r="EQ213" s="168">
        <f t="shared" ca="1" si="625"/>
        <v>0</v>
      </c>
      <c r="ER213" s="168">
        <f t="shared" ca="1" si="625"/>
        <v>0</v>
      </c>
      <c r="ES213" s="168">
        <f t="shared" ca="1" si="625"/>
        <v>0</v>
      </c>
      <c r="ET213" s="168">
        <f t="shared" ca="1" si="625"/>
        <v>0</v>
      </c>
      <c r="EU213" s="168">
        <f t="shared" ca="1" si="625"/>
        <v>0</v>
      </c>
      <c r="EV213" s="168">
        <f t="shared" ca="1" si="625"/>
        <v>0</v>
      </c>
      <c r="EW213" s="168">
        <f t="shared" ca="1" si="625"/>
        <v>0</v>
      </c>
      <c r="EX213" s="168">
        <f t="shared" ca="1" si="625"/>
        <v>0</v>
      </c>
      <c r="EY213" s="166" cm="1">
        <f t="array" aca="1" ref="EY213" ca="1">INDEX(i.rev,$K213,EY$15)</f>
        <v>0</v>
      </c>
      <c r="EZ213" s="168">
        <f t="shared" ca="1" si="577"/>
        <v>0</v>
      </c>
      <c r="FA213" s="166" cm="1">
        <f t="array" aca="1" ref="FA213" ca="1">INDEX(i.rev,$K213,FA$15)</f>
        <v>1</v>
      </c>
      <c r="FB213" s="168">
        <f t="shared" ca="1" si="626"/>
        <v>0</v>
      </c>
      <c r="FC213" s="168">
        <f t="shared" ca="1" si="626"/>
        <v>0</v>
      </c>
      <c r="FD213" s="168">
        <f t="shared" ca="1" si="626"/>
        <v>0</v>
      </c>
      <c r="FE213" s="168">
        <f t="shared" ca="1" si="626"/>
        <v>0</v>
      </c>
      <c r="FF213" s="168">
        <f t="shared" ca="1" si="626"/>
        <v>0</v>
      </c>
      <c r="FG213" s="168">
        <f t="shared" ca="1" si="626"/>
        <v>0</v>
      </c>
      <c r="FH213" s="168">
        <f t="shared" ca="1" si="626"/>
        <v>0</v>
      </c>
      <c r="FI213" s="10"/>
      <c r="FJ213" s="168" t="str">
        <f t="shared" ca="1" si="626"/>
        <v>-</v>
      </c>
      <c r="FK213" s="168" t="str">
        <f t="shared" ca="1" si="626"/>
        <v>-</v>
      </c>
      <c r="FL213" s="168" t="str">
        <f t="shared" ca="1" si="626"/>
        <v>-</v>
      </c>
      <c r="FM213" s="168" t="str">
        <f t="shared" ca="1" si="626"/>
        <v>-</v>
      </c>
      <c r="FN213" s="168" t="str">
        <f t="shared" ca="1" si="626"/>
        <v>-</v>
      </c>
      <c r="FO213" s="166" t="b">
        <f t="shared" ca="1" si="580"/>
        <v>0</v>
      </c>
      <c r="FP213" s="166" t="b">
        <f t="shared" ca="1" si="580"/>
        <v>0</v>
      </c>
      <c r="FQ213" s="166" t="b">
        <f t="shared" ca="1" si="580"/>
        <v>1</v>
      </c>
      <c r="FR213" s="168">
        <f t="shared" ca="1" si="626"/>
        <v>0</v>
      </c>
      <c r="FS213" s="166">
        <f t="shared" ca="1" si="581"/>
        <v>1</v>
      </c>
      <c r="FT213" s="166">
        <f t="shared" ca="1" si="581"/>
        <v>1</v>
      </c>
      <c r="FU213" s="168" t="str">
        <f t="shared" ca="1" si="626"/>
        <v>-</v>
      </c>
      <c r="FV213" s="168" t="str">
        <f t="shared" ca="1" si="626"/>
        <v>-</v>
      </c>
      <c r="FW213" s="168" t="str">
        <f t="shared" ca="1" si="626"/>
        <v>-</v>
      </c>
      <c r="FX213" s="168" t="str">
        <f t="shared" ca="1" si="626"/>
        <v>-</v>
      </c>
      <c r="FY213" s="168" t="str">
        <f t="shared" ca="1" si="626"/>
        <v>-</v>
      </c>
      <c r="FZ213" s="168" t="str">
        <f t="shared" ca="1" si="626"/>
        <v>-</v>
      </c>
      <c r="GA213" s="168" t="str">
        <f t="shared" ca="1" si="626"/>
        <v>-</v>
      </c>
      <c r="GB213" s="168" t="str">
        <f t="shared" ca="1" si="626"/>
        <v>-</v>
      </c>
      <c r="GC213" s="168" t="str">
        <f t="shared" ca="1" si="626"/>
        <v>-</v>
      </c>
      <c r="GD213" s="168" t="b">
        <f t="shared" ca="1" si="626"/>
        <v>1</v>
      </c>
      <c r="GE213" s="168" t="str">
        <f t="shared" ca="1" si="626"/>
        <v>-</v>
      </c>
      <c r="GF213" s="168" t="str">
        <f t="shared" ca="1" si="626"/>
        <v>-</v>
      </c>
      <c r="GG213" s="168" t="str">
        <f t="shared" ca="1" si="626"/>
        <v>-</v>
      </c>
      <c r="GH213" s="168" t="str">
        <f t="shared" ca="1" si="582"/>
        <v>-</v>
      </c>
      <c r="GI213" s="168" t="str">
        <f t="shared" ca="1" si="582"/>
        <v>-</v>
      </c>
      <c r="GJ213" s="168" t="str">
        <f t="shared" ca="1" si="582"/>
        <v>-</v>
      </c>
      <c r="GK213" s="168" t="str">
        <f t="shared" ca="1" si="582"/>
        <v>-</v>
      </c>
      <c r="GL213" s="168" t="str">
        <f t="shared" ca="1" si="582"/>
        <v>-</v>
      </c>
      <c r="GM213" s="168" t="str">
        <f t="shared" ca="1" si="582"/>
        <v>-</v>
      </c>
      <c r="GN213" s="168" t="str">
        <f t="shared" ca="1" si="582"/>
        <v>-</v>
      </c>
      <c r="GO213" s="168" t="str">
        <f t="shared" ca="1" si="582"/>
        <v>-</v>
      </c>
      <c r="GP213" s="168" t="str">
        <f t="shared" ca="1" si="582"/>
        <v>-</v>
      </c>
      <c r="GQ213" s="168" t="str">
        <f t="shared" ca="1" si="582"/>
        <v>-</v>
      </c>
      <c r="GR213" s="168" t="str">
        <f t="shared" ca="1" si="582"/>
        <v>-</v>
      </c>
      <c r="GS213" s="168">
        <f t="shared" ca="1" si="582"/>
        <v>500</v>
      </c>
      <c r="GT213" s="168">
        <f t="shared" ca="1" si="582"/>
        <v>500</v>
      </c>
      <c r="GU213" s="168" t="str">
        <f t="shared" ca="1" si="582"/>
        <v>-</v>
      </c>
      <c r="GV213" s="168" t="str">
        <f t="shared" ca="1" si="582"/>
        <v>-</v>
      </c>
      <c r="GW213" s="168" t="str">
        <f t="shared" ca="1" si="582"/>
        <v>-</v>
      </c>
      <c r="GX213" s="168" t="str">
        <f t="shared" ca="1" si="627"/>
        <v>-</v>
      </c>
      <c r="GY213" s="168" t="str">
        <f t="shared" ca="1" si="627"/>
        <v>-</v>
      </c>
      <c r="GZ213" s="168" t="str">
        <f t="shared" ca="1" si="614"/>
        <v>-</v>
      </c>
      <c r="HA213" s="168" t="str">
        <f t="shared" ca="1" si="614"/>
        <v>-</v>
      </c>
      <c r="HB213" s="168" t="str">
        <f t="shared" ca="1" si="614"/>
        <v>-</v>
      </c>
      <c r="HC213" s="168" t="str">
        <f t="shared" ca="1" si="614"/>
        <v>-</v>
      </c>
      <c r="HD213" s="168" t="str">
        <f t="shared" ca="1" si="614"/>
        <v>-</v>
      </c>
      <c r="HE213" s="168" t="str">
        <f t="shared" ca="1" si="614"/>
        <v>-</v>
      </c>
      <c r="HF213" s="168" t="str">
        <f t="shared" ca="1" si="614"/>
        <v>-</v>
      </c>
      <c r="HG213" s="168" t="str">
        <f t="shared" ca="1" si="614"/>
        <v>-</v>
      </c>
      <c r="HH213" s="168" t="str">
        <f t="shared" ca="1" si="614"/>
        <v>-</v>
      </c>
      <c r="HI213" s="168" t="str">
        <f t="shared" ca="1" si="614"/>
        <v>-</v>
      </c>
      <c r="HJ213" s="168" t="str">
        <f t="shared" ca="1" si="614"/>
        <v>-</v>
      </c>
      <c r="HK213" s="168" t="str">
        <f t="shared" ca="1" si="614"/>
        <v>-</v>
      </c>
      <c r="HL213" s="168" t="str">
        <f t="shared" ca="1" si="614"/>
        <v>-</v>
      </c>
      <c r="HM213" s="168" t="str">
        <f t="shared" ca="1" si="614"/>
        <v>-</v>
      </c>
      <c r="HN213" s="168" t="str">
        <f t="shared" ca="1" si="614"/>
        <v>-</v>
      </c>
      <c r="HO213" s="168" t="str">
        <f t="shared" ca="1" si="614"/>
        <v>-</v>
      </c>
      <c r="HP213" s="168" t="str">
        <f t="shared" ca="1" si="614"/>
        <v>-</v>
      </c>
      <c r="HQ213" s="168" t="str">
        <f t="shared" ca="1" si="614"/>
        <v>-</v>
      </c>
      <c r="HR213" s="168" t="str">
        <f t="shared" ca="1" si="614"/>
        <v>-</v>
      </c>
      <c r="HS213" s="168" t="str">
        <f t="shared" ca="1" si="614"/>
        <v>-</v>
      </c>
      <c r="HT213" s="168" t="str">
        <f t="shared" ref="GZ213:IO219" ca="1" si="630">OFFSET(HT$5,$B213,0)</f>
        <v>-</v>
      </c>
      <c r="HU213" s="168" t="str">
        <f t="shared" ca="1" si="630"/>
        <v>-</v>
      </c>
      <c r="HV213" s="168" t="str">
        <f t="shared" ca="1" si="630"/>
        <v>-</v>
      </c>
      <c r="HW213" s="168" t="str">
        <f t="shared" ca="1" si="630"/>
        <v>-</v>
      </c>
      <c r="HX213" s="168" t="str">
        <f t="shared" ca="1" si="630"/>
        <v>-</v>
      </c>
      <c r="HY213" s="168" t="str">
        <f t="shared" ca="1" si="630"/>
        <v>-</v>
      </c>
      <c r="HZ213" s="168" t="str">
        <f t="shared" ca="1" si="630"/>
        <v>-</v>
      </c>
      <c r="IA213" s="168" t="str">
        <f t="shared" ca="1" si="630"/>
        <v>-</v>
      </c>
      <c r="IB213" s="168" t="str">
        <f t="shared" ca="1" si="630"/>
        <v>-</v>
      </c>
      <c r="IC213" s="168" t="str">
        <f t="shared" ca="1" si="630"/>
        <v>-</v>
      </c>
      <c r="ID213" s="168" t="str">
        <f t="shared" ca="1" si="630"/>
        <v>-</v>
      </c>
      <c r="IE213" s="168" t="str">
        <f t="shared" ca="1" si="630"/>
        <v>-</v>
      </c>
      <c r="IF213" s="168" t="str">
        <f t="shared" ca="1" si="630"/>
        <v>-</v>
      </c>
      <c r="IG213" s="168" t="str">
        <f t="shared" ca="1" si="630"/>
        <v>-</v>
      </c>
      <c r="IH213" s="168" t="str">
        <f t="shared" ca="1" si="630"/>
        <v>-</v>
      </c>
      <c r="II213" s="168" t="str">
        <f t="shared" ca="1" si="630"/>
        <v>-</v>
      </c>
      <c r="IJ213" s="168" t="str">
        <f t="shared" ca="1" si="630"/>
        <v>-</v>
      </c>
      <c r="IK213" s="168" t="str">
        <f t="shared" ca="1" si="630"/>
        <v>-</v>
      </c>
      <c r="IL213" s="168" t="str">
        <f t="shared" ca="1" si="630"/>
        <v>-</v>
      </c>
      <c r="IM213" s="168" t="str">
        <f t="shared" ca="1" si="630"/>
        <v>-</v>
      </c>
      <c r="IN213" s="168" t="str">
        <f t="shared" ca="1" si="630"/>
        <v>-</v>
      </c>
      <c r="IO213" s="168" t="str">
        <f t="shared" ca="1" si="630"/>
        <v>-</v>
      </c>
      <c r="IP213" s="168" t="str">
        <f t="shared" ca="1" si="585"/>
        <v>-</v>
      </c>
      <c r="IQ213" s="168" t="str">
        <f t="shared" ca="1" si="585"/>
        <v>-</v>
      </c>
      <c r="IR213" s="168" t="str">
        <f t="shared" ca="1" si="585"/>
        <v>-</v>
      </c>
      <c r="IS213" s="168" t="str">
        <f t="shared" ca="1" si="585"/>
        <v>-</v>
      </c>
      <c r="IT213" s="168" t="str">
        <f t="shared" ca="1" si="585"/>
        <v>-</v>
      </c>
      <c r="IU213" s="168" t="str">
        <f t="shared" ca="1" si="585"/>
        <v>-</v>
      </c>
      <c r="IV213" s="168" t="str">
        <f t="shared" ca="1" si="585"/>
        <v>-</v>
      </c>
      <c r="IW213" s="168" t="str">
        <f t="shared" ca="1" si="585"/>
        <v>-</v>
      </c>
      <c r="IX213" s="168" t="str">
        <f t="shared" ca="1" si="585"/>
        <v>-</v>
      </c>
      <c r="IY213" s="168" t="str">
        <f t="shared" ca="1" si="585"/>
        <v>-</v>
      </c>
      <c r="IZ213" s="10"/>
      <c r="JA213" s="166">
        <f t="shared" ca="1" si="586"/>
        <v>4.4999999999999998E-2</v>
      </c>
      <c r="JB213" s="166">
        <f t="shared" ca="1" si="587"/>
        <v>4.4999999999999998E-2</v>
      </c>
      <c r="JC213" s="168">
        <f t="shared" ca="1" si="628"/>
        <v>1</v>
      </c>
      <c r="JD213" s="168">
        <f t="shared" ca="1" si="628"/>
        <v>0</v>
      </c>
      <c r="JE213" s="168">
        <f t="shared" ca="1" si="628"/>
        <v>1</v>
      </c>
      <c r="JF213" s="168">
        <f t="shared" ca="1" si="628"/>
        <v>1</v>
      </c>
      <c r="JG213" s="168">
        <f t="shared" ca="1" si="628"/>
        <v>0</v>
      </c>
      <c r="JH213" s="168">
        <f t="shared" ca="1" si="628"/>
        <v>70</v>
      </c>
      <c r="JI213" s="168">
        <f t="shared" ca="1" si="628"/>
        <v>50</v>
      </c>
      <c r="JJ213" s="168">
        <f t="shared" ca="1" si="628"/>
        <v>70</v>
      </c>
      <c r="JK213" s="168">
        <f t="shared" ca="1" si="628"/>
        <v>50</v>
      </c>
      <c r="JL213" s="166">
        <f t="shared" si="589"/>
        <v>0.7</v>
      </c>
      <c r="JM213" s="166">
        <f t="shared" si="590"/>
        <v>0.7</v>
      </c>
      <c r="JN213" s="166">
        <f t="shared" si="591"/>
        <v>0.7</v>
      </c>
      <c r="JO213" s="166">
        <f t="shared" ca="1" si="592"/>
        <v>1</v>
      </c>
      <c r="JP213" s="166">
        <f t="shared" ca="1" si="592"/>
        <v>1</v>
      </c>
      <c r="JQ213" s="168">
        <f t="shared" ca="1" si="628"/>
        <v>1</v>
      </c>
      <c r="JR213" s="10"/>
      <c r="JS213" s="168">
        <f t="shared" ca="1" si="628"/>
        <v>1</v>
      </c>
      <c r="JT213" s="166">
        <f t="shared" ca="1" si="593"/>
        <v>1</v>
      </c>
      <c r="JU213" s="168">
        <f t="shared" ca="1" si="628"/>
        <v>1</v>
      </c>
      <c r="JV213" s="168">
        <f t="shared" ca="1" si="628"/>
        <v>1</v>
      </c>
      <c r="JW213" s="168">
        <f t="shared" ca="1" si="628"/>
        <v>1</v>
      </c>
      <c r="JX213" s="168">
        <f t="shared" ca="1" si="628"/>
        <v>1</v>
      </c>
      <c r="JY213" s="168">
        <f t="shared" ca="1" si="628"/>
        <v>1</v>
      </c>
      <c r="JZ213" s="168">
        <f t="shared" ca="1" si="628"/>
        <v>1</v>
      </c>
      <c r="KA213" s="166">
        <f t="shared" ca="1" si="596"/>
        <v>1</v>
      </c>
      <c r="KB213" s="166">
        <f t="shared" ca="1" si="597"/>
        <v>1</v>
      </c>
      <c r="KC213" s="166">
        <f t="shared" ca="1" si="598"/>
        <v>1</v>
      </c>
      <c r="KD213" s="166">
        <f t="shared" ca="1" si="599"/>
        <v>500000</v>
      </c>
      <c r="KE213" s="166" t="str">
        <f t="shared" ca="1" si="600"/>
        <v>-</v>
      </c>
      <c r="KF213" s="166" t="str">
        <f t="shared" ca="1" si="601"/>
        <v>-</v>
      </c>
      <c r="KG213" s="166" t="b">
        <f t="shared" ca="1" si="602"/>
        <v>0</v>
      </c>
      <c r="KH213" s="168">
        <f t="shared" ca="1" si="628"/>
        <v>0</v>
      </c>
      <c r="KI213" s="27">
        <v>0</v>
      </c>
    </row>
    <row r="214" spans="1:295" s="148" customFormat="1" outlineLevel="1">
      <c r="A214" s="126">
        <f t="shared" si="13"/>
        <v>209</v>
      </c>
      <c r="B214" s="126">
        <f t="shared" si="603"/>
        <v>13</v>
      </c>
      <c r="C214" s="148">
        <f t="shared" si="609"/>
        <v>1002</v>
      </c>
      <c r="D214" s="148" t="s">
        <v>884</v>
      </c>
      <c r="E214" s="148" t="b">
        <f t="shared" si="604"/>
        <v>0</v>
      </c>
      <c r="F214" s="148" t="b">
        <v>0</v>
      </c>
      <c r="G214" s="148" t="b">
        <f t="shared" si="605"/>
        <v>0</v>
      </c>
      <c r="H214" s="144">
        <f t="shared" ca="1" si="629"/>
        <v>3</v>
      </c>
      <c r="I214" s="32">
        <v>2</v>
      </c>
      <c r="J214" s="32">
        <v>4</v>
      </c>
      <c r="K214" s="144">
        <f t="shared" ca="1" si="629"/>
        <v>1</v>
      </c>
      <c r="L214" s="144">
        <f t="shared" ca="1" si="629"/>
        <v>1</v>
      </c>
      <c r="M214" s="144">
        <f t="shared" ca="1" si="629"/>
        <v>2</v>
      </c>
      <c r="N214" s="144">
        <f t="shared" ca="1" si="629"/>
        <v>1</v>
      </c>
      <c r="O214" s="144">
        <f t="shared" ca="1" si="629"/>
        <v>1</v>
      </c>
      <c r="P214" s="144">
        <f t="shared" ca="1" si="629"/>
        <v>1</v>
      </c>
      <c r="Q214" s="144">
        <f t="shared" ca="1" si="629"/>
        <v>1</v>
      </c>
      <c r="R214" s="144">
        <f t="shared" ca="1" si="629"/>
        <v>2</v>
      </c>
      <c r="S214" s="144">
        <f t="shared" ca="1" si="629"/>
        <v>1</v>
      </c>
      <c r="T214" s="144">
        <f t="shared" ca="1" si="629"/>
        <v>1</v>
      </c>
      <c r="U214" s="144">
        <f t="shared" ca="1" si="629"/>
        <v>1</v>
      </c>
      <c r="V214" s="32">
        <v>1</v>
      </c>
      <c r="W214" s="32">
        <v>1</v>
      </c>
      <c r="X214" s="32">
        <v>1</v>
      </c>
      <c r="Y214" s="144">
        <f t="shared" ca="1" si="629"/>
        <v>1</v>
      </c>
      <c r="AA214" s="162" t="str" cm="1">
        <f t="array" aca="1" ref="AA214" ca="1">TEXT(LEFT(OFFSET(AA214,-1,0),5)+1,"00000")&amp;MID(OFFSET(AA214,-1,0),6,FIND(" ",OFFSET(AA214,-1,0),7)-5)
&amp;INDEX(DataMaster!$B$10:$B$12,$I214)         &amp;IF($J214=1,""," Risk"&amp;INDEX(i.risk_aversion,$J214,1))    &amp;IF($K214=1,""," REV"&amp; INDEX(DataMaster!$B$54:$B$58,$K214))              &amp; IF($L214=1,""," Minroe"&amp;INDEX(minroe,$L214))              &amp;  IF($M214=1,""," Overdraw"&amp;INDEX(overdraw,$M214))
&amp; IF($N214=1,""," Mach"&amp;INDEX(i.mach_option,$N214))
&amp; IF($O214=1,""," Interest"&amp;INDEX(i.interest_rate,$O214))            &amp; IF($P214=1,""," Opp cost"&amp;INDEX(i.opp_cost_capital,$P214))           &amp; IF($Q214=1,""," Casual_ub"&amp;INDEX(i.casual_ub,$Q214))           &amp; IF($R214=1,""," Cropgraze"&amp;INDEX(i.cropgraze_inc,$R214))
&amp; IF($S214=1,""," Yield"&amp;INDEX(i.all_rot_yield,$S214))          &amp; IF($T214=1,""," Pasture"&amp;INDEX(i.pasture_prod,$T214))          &amp; IF($U214=1,""," Scan"&amp;INDEX(i.scan,$U214))
&amp; IF($JL214=1,""," WP"&amp;TEXT($JL214*100,"000p"))                &amp; IF($JM214=1,""," MP"&amp;TEXT($JM214*100,"000p"))                      &amp; IF($JN214=1,""," GP"&amp;TEXT($JN214*100,"000p"))          &amp; IF($JO214=1,""," Can"&amp;TEXT($JO214*100,"000p"))
&amp; " (F"&amp;3+IFERROR(1*$CH214,0)+IFERROR(1*$CI214,0)&amp;3-IFERROR(1*NOT($CK214),0)&amp;"N"&amp;$CP214&amp;$CQ214&amp;")"</f>
        <v>00016 Price DSP RiskCRRA-low Overdraw500000 CropgrazeFALSE (F33N11)</v>
      </c>
      <c r="AB214" s="10" t="str">
        <f ca="1">IF(COUNTIF(AA$5:AA214,AA214)=1,"-","Dup")</f>
        <v>-</v>
      </c>
      <c r="AC214" s="10"/>
      <c r="AD214" s="168" t="str">
        <f t="shared" ca="1" si="566"/>
        <v>-</v>
      </c>
      <c r="AE214" s="168" t="str">
        <f t="shared" ca="1" si="566"/>
        <v>-</v>
      </c>
      <c r="AF214" s="168" t="str">
        <f t="shared" ca="1" si="566"/>
        <v>-</v>
      </c>
      <c r="AG214" s="168" t="str">
        <f t="shared" ca="1" si="566"/>
        <v>-</v>
      </c>
      <c r="AH214" s="168" t="str">
        <f t="shared" ca="1" si="566"/>
        <v>-</v>
      </c>
      <c r="AI214" s="168" t="b">
        <f t="shared" ca="1" si="566"/>
        <v>1</v>
      </c>
      <c r="AJ214" s="10"/>
      <c r="AK214" s="166" t="b">
        <f t="shared" si="567"/>
        <v>0</v>
      </c>
      <c r="AL214" s="166" t="str">
        <f t="shared" si="567"/>
        <v>-</v>
      </c>
      <c r="AM214" s="166" t="b">
        <f t="shared" si="567"/>
        <v>0</v>
      </c>
      <c r="AN214" s="166" t="b">
        <f t="shared" si="567"/>
        <v>1</v>
      </c>
      <c r="AO214" s="166" t="b">
        <f t="shared" si="567"/>
        <v>0</v>
      </c>
      <c r="AP214" s="166" t="b">
        <f t="shared" si="567"/>
        <v>0</v>
      </c>
      <c r="AQ214" s="166">
        <f t="shared" ca="1" si="568"/>
        <v>0</v>
      </c>
      <c r="AR214" s="166" t="b">
        <f t="shared" si="621"/>
        <v>1</v>
      </c>
      <c r="AS214" s="166" t="b">
        <f t="shared" si="621"/>
        <v>1</v>
      </c>
      <c r="AT214" s="166">
        <f t="shared" si="621"/>
        <v>2</v>
      </c>
      <c r="AU214" s="166" t="str">
        <f t="shared" si="621"/>
        <v>-</v>
      </c>
      <c r="AV214" s="166">
        <f t="shared" si="621"/>
        <v>0.3</v>
      </c>
      <c r="AW214" s="10"/>
      <c r="AX214" s="166" t="b">
        <f t="shared" si="570"/>
        <v>1</v>
      </c>
      <c r="AY214" s="168" t="b">
        <f t="shared" ca="1" si="571"/>
        <v>1</v>
      </c>
      <c r="AZ214" s="168" t="b">
        <f t="shared" ca="1" si="571"/>
        <v>1</v>
      </c>
      <c r="BA214" s="167">
        <f t="shared" ca="1" si="572"/>
        <v>3210</v>
      </c>
      <c r="BB214" s="168" t="str">
        <f t="shared" ca="1" si="623"/>
        <v>-</v>
      </c>
      <c r="BC214" s="168" t="str">
        <f t="shared" ca="1" si="623"/>
        <v>-</v>
      </c>
      <c r="BD214" s="168" t="str">
        <f t="shared" ca="1" si="623"/>
        <v>-</v>
      </c>
      <c r="BE214" s="168" t="str">
        <f t="shared" ca="1" si="623"/>
        <v>-</v>
      </c>
      <c r="BF214" s="168" t="str">
        <f t="shared" ca="1" si="623"/>
        <v>-</v>
      </c>
      <c r="BG214" s="168">
        <f t="shared" ca="1" si="623"/>
        <v>1</v>
      </c>
      <c r="BH214" s="168">
        <f t="shared" ca="1" si="623"/>
        <v>1</v>
      </c>
      <c r="BI214" s="168" t="str">
        <f t="shared" ca="1" si="623"/>
        <v>-</v>
      </c>
      <c r="BJ214" s="168" t="str">
        <f t="shared" ca="1" si="623"/>
        <v>-</v>
      </c>
      <c r="BK214" s="10"/>
      <c r="BL214" s="168" t="str">
        <f t="shared" ca="1" si="623"/>
        <v>-</v>
      </c>
      <c r="BM214" s="168" t="str">
        <f t="shared" ca="1" si="623"/>
        <v>-</v>
      </c>
      <c r="BN214" s="168" t="str">
        <f t="shared" ca="1" si="623"/>
        <v>-</v>
      </c>
      <c r="BO214" s="168" t="str">
        <f t="shared" ca="1" si="623"/>
        <v>-</v>
      </c>
      <c r="BP214" s="168" t="str">
        <f t="shared" ca="1" si="623"/>
        <v>-</v>
      </c>
      <c r="BQ214" s="168" t="str">
        <f t="shared" ca="1" si="623"/>
        <v>-</v>
      </c>
      <c r="BR214" s="168" t="str">
        <f t="shared" ca="1" si="623"/>
        <v>-</v>
      </c>
      <c r="BS214" s="168" t="str">
        <f t="shared" ca="1" si="623"/>
        <v>-</v>
      </c>
      <c r="BT214" s="168" t="str">
        <f t="shared" ca="1" si="623"/>
        <v>-</v>
      </c>
      <c r="BU214" s="168" t="str">
        <f t="shared" ca="1" si="623"/>
        <v>-</v>
      </c>
      <c r="BV214" s="168" t="str">
        <f t="shared" ca="1" si="623"/>
        <v>-</v>
      </c>
      <c r="BW214" s="166" t="str" cm="1">
        <f t="array" aca="1" ref="BW214" ca="1">INDEX(i.rev,$K214,BW$15)</f>
        <v>-</v>
      </c>
      <c r="BX214" s="166" t="str" cm="1">
        <f t="array" aca="1" ref="BX214" ca="1">INDEX(i.rev,$K214,BX$15)</f>
        <v>-</v>
      </c>
      <c r="BY214" s="166" t="str" cm="1">
        <f t="array" aca="1" ref="BY214" ca="1">INDEX(i.rev,$K214,BY$15)</f>
        <v>-</v>
      </c>
      <c r="BZ214" s="166" t="str" cm="1">
        <f t="array" aca="1" ref="BZ214" ca="1">INDEX(i.rev,$K214,BZ$15)</f>
        <v>-</v>
      </c>
      <c r="CA214" s="166" t="str" cm="1">
        <f t="array" aca="1" ref="CA214" ca="1">INDEX(i.rev,$K214,CA$15)</f>
        <v>-</v>
      </c>
      <c r="CB214" s="166" t="str" cm="1">
        <f t="array" aca="1" ref="CB214" ca="1">INDEX(i.rev,$K214,CB$15)</f>
        <v>-</v>
      </c>
      <c r="CC214" s="166" t="str" cm="1">
        <f t="array" aca="1" ref="CC214" ca="1">INDEX(i.rev,$K214,CC$15)</f>
        <v>-</v>
      </c>
      <c r="CD214" s="166" t="str" cm="1">
        <f t="array" aca="1" ref="CD214" ca="1">INDEX(i.rev,$K214,CD$15)</f>
        <v>-</v>
      </c>
      <c r="CE214" s="166" t="str" cm="1">
        <f t="array" aca="1" ref="CE214" ca="1">INDEX(i.rev,$K214,CE$15)</f>
        <v>-</v>
      </c>
      <c r="CF214" s="166" t="str" cm="1">
        <f t="array" aca="1" ref="CF214" ca="1">INDEX(i.rev,$K214,CF$15)</f>
        <v>-</v>
      </c>
      <c r="CG214" s="10"/>
      <c r="CH214" s="168" t="str">
        <f t="shared" ca="1" si="624"/>
        <v>-</v>
      </c>
      <c r="CI214" s="168" t="str">
        <f t="shared" ca="1" si="624"/>
        <v>-</v>
      </c>
      <c r="CJ214" s="168" t="str">
        <f t="shared" ca="1" si="624"/>
        <v>-</v>
      </c>
      <c r="CK214" s="168" t="str">
        <f t="shared" ca="1" si="624"/>
        <v>-</v>
      </c>
      <c r="CL214" s="168" t="str">
        <f t="shared" ca="1" si="624"/>
        <v>-</v>
      </c>
      <c r="CM214" s="168" t="str">
        <f t="shared" ca="1" si="624"/>
        <v>-</v>
      </c>
      <c r="CN214" s="168" t="str">
        <f t="shared" ca="1" si="624"/>
        <v>-</v>
      </c>
      <c r="CO214" s="168" t="str">
        <f t="shared" ca="1" si="624"/>
        <v>-</v>
      </c>
      <c r="CP214" s="168">
        <f t="shared" ca="1" si="624"/>
        <v>1</v>
      </c>
      <c r="CQ214" s="168">
        <f t="shared" ca="1" si="624"/>
        <v>1</v>
      </c>
      <c r="CR214" s="168">
        <f t="shared" ca="1" si="624"/>
        <v>0</v>
      </c>
      <c r="CS214" s="168" t="str">
        <f t="shared" ca="1" si="624"/>
        <v>-</v>
      </c>
      <c r="CT214" s="168" t="str">
        <f t="shared" ca="1" si="624"/>
        <v>-</v>
      </c>
      <c r="CU214" s="168" t="str">
        <f t="shared" ca="1" si="624"/>
        <v>-</v>
      </c>
      <c r="CV214" s="168" t="str">
        <f t="shared" ca="1" si="624"/>
        <v>-</v>
      </c>
      <c r="CW214" s="168" t="str">
        <f t="shared" ca="1" si="624"/>
        <v>-</v>
      </c>
      <c r="CX214" s="168" t="str">
        <f t="shared" ca="1" si="624"/>
        <v>-</v>
      </c>
      <c r="CY214" s="168" t="str">
        <f t="shared" ca="1" si="624"/>
        <v>-</v>
      </c>
      <c r="CZ214" s="168">
        <f t="shared" ca="1" si="624"/>
        <v>0</v>
      </c>
      <c r="DA214" s="168" t="str">
        <f t="shared" ca="1" si="624"/>
        <v>-</v>
      </c>
      <c r="DB214" s="168" t="str">
        <f t="shared" ca="1" si="624"/>
        <v>-</v>
      </c>
      <c r="DC214" s="168" t="str">
        <f t="shared" ca="1" si="624"/>
        <v>-</v>
      </c>
      <c r="DD214" s="168" t="str">
        <f t="shared" ca="1" si="624"/>
        <v>-</v>
      </c>
      <c r="DE214" s="168" t="str">
        <f t="shared" ca="1" si="624"/>
        <v>-</v>
      </c>
      <c r="DF214" s="168">
        <f t="shared" ca="1" si="624"/>
        <v>0</v>
      </c>
      <c r="DG214" s="168">
        <f t="shared" ca="1" si="624"/>
        <v>0</v>
      </c>
      <c r="DH214" s="168">
        <f t="shared" ca="1" si="624"/>
        <v>0</v>
      </c>
      <c r="DI214" s="168">
        <f t="shared" ca="1" si="624"/>
        <v>0</v>
      </c>
      <c r="DJ214" s="168">
        <f t="shared" ca="1" si="624"/>
        <v>0</v>
      </c>
      <c r="DK214" s="168">
        <f t="shared" ca="1" si="624"/>
        <v>0</v>
      </c>
      <c r="DL214" s="168">
        <f t="shared" ca="1" si="624"/>
        <v>0</v>
      </c>
      <c r="DM214" s="168" t="str">
        <f t="shared" ca="1" si="624"/>
        <v>-</v>
      </c>
      <c r="DN214" s="168" t="str">
        <f t="shared" ca="1" si="624"/>
        <v>-</v>
      </c>
      <c r="DO214" s="168" t="str">
        <f t="shared" ca="1" si="624"/>
        <v>-</v>
      </c>
      <c r="DP214" s="168" t="str">
        <f t="shared" ca="1" si="624"/>
        <v>-</v>
      </c>
      <c r="DQ214" s="168" t="str">
        <f t="shared" ca="1" si="624"/>
        <v>-</v>
      </c>
      <c r="DR214" s="168" t="str">
        <f t="shared" ca="1" si="624"/>
        <v>-</v>
      </c>
      <c r="DS214" s="168" t="str">
        <f t="shared" ca="1" si="624"/>
        <v>-</v>
      </c>
      <c r="DT214" s="168" t="str">
        <f t="shared" ca="1" si="624"/>
        <v>-</v>
      </c>
      <c r="DU214" s="168" t="str">
        <f t="shared" ca="1" si="624"/>
        <v>-</v>
      </c>
      <c r="DV214" s="168" t="str">
        <f t="shared" ca="1" si="624"/>
        <v>-</v>
      </c>
      <c r="DW214" s="168" t="str">
        <f t="shared" ca="1" si="624"/>
        <v>-</v>
      </c>
      <c r="DX214" s="10"/>
      <c r="DY214" s="168">
        <f t="shared" ca="1" si="624"/>
        <v>1</v>
      </c>
      <c r="DZ214" s="168" t="str">
        <f t="shared" ca="1" si="624"/>
        <v>-</v>
      </c>
      <c r="EA214" s="168" t="str">
        <f t="shared" ca="1" si="624"/>
        <v>-</v>
      </c>
      <c r="EB214" s="168" t="str">
        <f t="shared" ca="1" si="624"/>
        <v>-</v>
      </c>
      <c r="EC214" s="168" t="str">
        <f t="shared" ca="1" si="575"/>
        <v>-</v>
      </c>
      <c r="ED214" s="168" t="b">
        <f t="shared" ca="1" si="575"/>
        <v>0</v>
      </c>
      <c r="EE214" s="168" t="str">
        <f t="shared" ca="1" si="575"/>
        <v>-</v>
      </c>
      <c r="EF214" s="168">
        <f t="shared" ca="1" si="575"/>
        <v>0</v>
      </c>
      <c r="EG214" s="168" t="str">
        <f t="shared" ca="1" si="575"/>
        <v>-</v>
      </c>
      <c r="EH214" s="166" cm="1">
        <f t="array" aca="1" ref="EH214" ca="1">INDEX(i.rev,$K214,EH$15)</f>
        <v>1</v>
      </c>
      <c r="EI214" s="168">
        <f t="shared" ca="1" si="625"/>
        <v>0</v>
      </c>
      <c r="EJ214" s="168">
        <f t="shared" ca="1" si="625"/>
        <v>1</v>
      </c>
      <c r="EK214" s="168">
        <f t="shared" ca="1" si="625"/>
        <v>0</v>
      </c>
      <c r="EL214" s="168">
        <f t="shared" ca="1" si="625"/>
        <v>1</v>
      </c>
      <c r="EM214" s="168">
        <f t="shared" ca="1" si="625"/>
        <v>1</v>
      </c>
      <c r="EN214" s="168">
        <f t="shared" ca="1" si="625"/>
        <v>1</v>
      </c>
      <c r="EO214" s="168">
        <f t="shared" ca="1" si="625"/>
        <v>0</v>
      </c>
      <c r="EP214" s="168">
        <f t="shared" ca="1" si="625"/>
        <v>0</v>
      </c>
      <c r="EQ214" s="168">
        <f t="shared" ca="1" si="625"/>
        <v>0</v>
      </c>
      <c r="ER214" s="168">
        <f t="shared" ca="1" si="625"/>
        <v>0</v>
      </c>
      <c r="ES214" s="168">
        <f t="shared" ca="1" si="625"/>
        <v>0</v>
      </c>
      <c r="ET214" s="168">
        <f t="shared" ca="1" si="625"/>
        <v>0</v>
      </c>
      <c r="EU214" s="168">
        <f t="shared" ca="1" si="625"/>
        <v>0</v>
      </c>
      <c r="EV214" s="168">
        <f t="shared" ca="1" si="625"/>
        <v>0</v>
      </c>
      <c r="EW214" s="168">
        <f t="shared" ca="1" si="625"/>
        <v>0</v>
      </c>
      <c r="EX214" s="168">
        <f t="shared" ca="1" si="625"/>
        <v>0</v>
      </c>
      <c r="EY214" s="166" cm="1">
        <f t="array" aca="1" ref="EY214" ca="1">INDEX(i.rev,$K214,EY$15)</f>
        <v>0</v>
      </c>
      <c r="EZ214" s="168">
        <f t="shared" ca="1" si="577"/>
        <v>0</v>
      </c>
      <c r="FA214" s="166" cm="1">
        <f t="array" aca="1" ref="FA214" ca="1">INDEX(i.rev,$K214,FA$15)</f>
        <v>1</v>
      </c>
      <c r="FB214" s="168">
        <f t="shared" ca="1" si="626"/>
        <v>0</v>
      </c>
      <c r="FC214" s="168">
        <f t="shared" ca="1" si="626"/>
        <v>0</v>
      </c>
      <c r="FD214" s="168">
        <f t="shared" ca="1" si="626"/>
        <v>0</v>
      </c>
      <c r="FE214" s="168">
        <f t="shared" ca="1" si="626"/>
        <v>0</v>
      </c>
      <c r="FF214" s="168">
        <f t="shared" ca="1" si="626"/>
        <v>0</v>
      </c>
      <c r="FG214" s="168">
        <f t="shared" ca="1" si="626"/>
        <v>0</v>
      </c>
      <c r="FH214" s="168">
        <f t="shared" ca="1" si="626"/>
        <v>0</v>
      </c>
      <c r="FI214" s="10"/>
      <c r="FJ214" s="168" t="str">
        <f t="shared" ca="1" si="626"/>
        <v>-</v>
      </c>
      <c r="FK214" s="168" t="str">
        <f t="shared" ca="1" si="626"/>
        <v>-</v>
      </c>
      <c r="FL214" s="168" t="str">
        <f t="shared" ca="1" si="626"/>
        <v>-</v>
      </c>
      <c r="FM214" s="168" t="str">
        <f t="shared" ca="1" si="626"/>
        <v>-</v>
      </c>
      <c r="FN214" s="168" t="str">
        <f t="shared" ca="1" si="626"/>
        <v>-</v>
      </c>
      <c r="FO214" s="166" t="b">
        <f t="shared" ca="1" si="580"/>
        <v>0</v>
      </c>
      <c r="FP214" s="166" t="b">
        <f t="shared" ca="1" si="580"/>
        <v>0</v>
      </c>
      <c r="FQ214" s="166" t="b">
        <f t="shared" ca="1" si="580"/>
        <v>1</v>
      </c>
      <c r="FR214" s="168">
        <f t="shared" ca="1" si="626"/>
        <v>0</v>
      </c>
      <c r="FS214" s="166">
        <f t="shared" ca="1" si="581"/>
        <v>1</v>
      </c>
      <c r="FT214" s="166">
        <f t="shared" ca="1" si="581"/>
        <v>1</v>
      </c>
      <c r="FU214" s="168" t="str">
        <f t="shared" ca="1" si="626"/>
        <v>-</v>
      </c>
      <c r="FV214" s="168" t="str">
        <f t="shared" ca="1" si="626"/>
        <v>-</v>
      </c>
      <c r="FW214" s="168" t="str">
        <f t="shared" ca="1" si="626"/>
        <v>-</v>
      </c>
      <c r="FX214" s="168" t="str">
        <f t="shared" ca="1" si="626"/>
        <v>-</v>
      </c>
      <c r="FY214" s="168" t="str">
        <f t="shared" ca="1" si="626"/>
        <v>-</v>
      </c>
      <c r="FZ214" s="168" t="str">
        <f t="shared" ca="1" si="626"/>
        <v>-</v>
      </c>
      <c r="GA214" s="168" t="str">
        <f t="shared" ca="1" si="626"/>
        <v>-</v>
      </c>
      <c r="GB214" s="168" t="str">
        <f t="shared" ca="1" si="626"/>
        <v>-</v>
      </c>
      <c r="GC214" s="168" t="str">
        <f t="shared" ca="1" si="626"/>
        <v>-</v>
      </c>
      <c r="GD214" s="168" t="b">
        <f t="shared" ca="1" si="626"/>
        <v>1</v>
      </c>
      <c r="GE214" s="168" t="str">
        <f t="shared" ca="1" si="626"/>
        <v>-</v>
      </c>
      <c r="GF214" s="168" t="str">
        <f t="shared" ca="1" si="626"/>
        <v>-</v>
      </c>
      <c r="GG214" s="168" t="str">
        <f t="shared" ca="1" si="626"/>
        <v>-</v>
      </c>
      <c r="GH214" s="168" t="str">
        <f t="shared" ca="1" si="582"/>
        <v>-</v>
      </c>
      <c r="GI214" s="168" t="str">
        <f t="shared" ca="1" si="582"/>
        <v>-</v>
      </c>
      <c r="GJ214" s="168" t="str">
        <f t="shared" ca="1" si="582"/>
        <v>-</v>
      </c>
      <c r="GK214" s="168" t="str">
        <f t="shared" ca="1" si="582"/>
        <v>-</v>
      </c>
      <c r="GL214" s="168" t="str">
        <f t="shared" ca="1" si="582"/>
        <v>-</v>
      </c>
      <c r="GM214" s="168" t="str">
        <f t="shared" ca="1" si="582"/>
        <v>-</v>
      </c>
      <c r="GN214" s="168" t="str">
        <f t="shared" ca="1" si="582"/>
        <v>-</v>
      </c>
      <c r="GO214" s="168" t="str">
        <f t="shared" ca="1" si="582"/>
        <v>-</v>
      </c>
      <c r="GP214" s="168" t="str">
        <f t="shared" ca="1" si="582"/>
        <v>-</v>
      </c>
      <c r="GQ214" s="168" t="str">
        <f t="shared" ca="1" si="582"/>
        <v>-</v>
      </c>
      <c r="GR214" s="168" t="str">
        <f t="shared" ca="1" si="582"/>
        <v>-</v>
      </c>
      <c r="GS214" s="168">
        <f t="shared" ca="1" si="582"/>
        <v>500</v>
      </c>
      <c r="GT214" s="168">
        <f t="shared" ca="1" si="582"/>
        <v>500</v>
      </c>
      <c r="GU214" s="168" t="str">
        <f t="shared" ca="1" si="582"/>
        <v>-</v>
      </c>
      <c r="GV214" s="168" t="str">
        <f t="shared" ca="1" si="582"/>
        <v>-</v>
      </c>
      <c r="GW214" s="168" t="str">
        <f t="shared" ca="1" si="582"/>
        <v>-</v>
      </c>
      <c r="GX214" s="168" t="str">
        <f t="shared" ca="1" si="627"/>
        <v>-</v>
      </c>
      <c r="GY214" s="168" t="str">
        <f t="shared" ca="1" si="627"/>
        <v>-</v>
      </c>
      <c r="GZ214" s="168" t="str">
        <f t="shared" ca="1" si="630"/>
        <v>-</v>
      </c>
      <c r="HA214" s="168" t="str">
        <f t="shared" ca="1" si="630"/>
        <v>-</v>
      </c>
      <c r="HB214" s="168" t="str">
        <f t="shared" ca="1" si="630"/>
        <v>-</v>
      </c>
      <c r="HC214" s="168" t="str">
        <f t="shared" ca="1" si="630"/>
        <v>-</v>
      </c>
      <c r="HD214" s="168" t="str">
        <f t="shared" ca="1" si="630"/>
        <v>-</v>
      </c>
      <c r="HE214" s="168" t="str">
        <f t="shared" ca="1" si="630"/>
        <v>-</v>
      </c>
      <c r="HF214" s="168" t="str">
        <f t="shared" ca="1" si="630"/>
        <v>-</v>
      </c>
      <c r="HG214" s="168" t="str">
        <f t="shared" ca="1" si="630"/>
        <v>-</v>
      </c>
      <c r="HH214" s="168" t="str">
        <f t="shared" ca="1" si="630"/>
        <v>-</v>
      </c>
      <c r="HI214" s="168" t="str">
        <f t="shared" ca="1" si="630"/>
        <v>-</v>
      </c>
      <c r="HJ214" s="168" t="str">
        <f t="shared" ca="1" si="630"/>
        <v>-</v>
      </c>
      <c r="HK214" s="168" t="str">
        <f t="shared" ca="1" si="630"/>
        <v>-</v>
      </c>
      <c r="HL214" s="168" t="str">
        <f t="shared" ca="1" si="630"/>
        <v>-</v>
      </c>
      <c r="HM214" s="168" t="str">
        <f t="shared" ca="1" si="630"/>
        <v>-</v>
      </c>
      <c r="HN214" s="168" t="str">
        <f t="shared" ca="1" si="630"/>
        <v>-</v>
      </c>
      <c r="HO214" s="168" t="str">
        <f t="shared" ca="1" si="630"/>
        <v>-</v>
      </c>
      <c r="HP214" s="168" t="str">
        <f t="shared" ca="1" si="630"/>
        <v>-</v>
      </c>
      <c r="HQ214" s="168" t="str">
        <f t="shared" ca="1" si="630"/>
        <v>-</v>
      </c>
      <c r="HR214" s="168" t="str">
        <f t="shared" ca="1" si="630"/>
        <v>-</v>
      </c>
      <c r="HS214" s="168" t="str">
        <f t="shared" ca="1" si="630"/>
        <v>-</v>
      </c>
      <c r="HT214" s="168" t="str">
        <f t="shared" ca="1" si="630"/>
        <v>-</v>
      </c>
      <c r="HU214" s="168" t="str">
        <f t="shared" ca="1" si="630"/>
        <v>-</v>
      </c>
      <c r="HV214" s="168" t="str">
        <f t="shared" ca="1" si="630"/>
        <v>-</v>
      </c>
      <c r="HW214" s="168" t="str">
        <f t="shared" ca="1" si="630"/>
        <v>-</v>
      </c>
      <c r="HX214" s="168" t="str">
        <f t="shared" ca="1" si="630"/>
        <v>-</v>
      </c>
      <c r="HY214" s="168" t="str">
        <f t="shared" ca="1" si="630"/>
        <v>-</v>
      </c>
      <c r="HZ214" s="168" t="str">
        <f t="shared" ca="1" si="630"/>
        <v>-</v>
      </c>
      <c r="IA214" s="168" t="str">
        <f t="shared" ca="1" si="630"/>
        <v>-</v>
      </c>
      <c r="IB214" s="168" t="str">
        <f t="shared" ca="1" si="630"/>
        <v>-</v>
      </c>
      <c r="IC214" s="168" t="str">
        <f t="shared" ca="1" si="630"/>
        <v>-</v>
      </c>
      <c r="ID214" s="168" t="str">
        <f t="shared" ca="1" si="630"/>
        <v>-</v>
      </c>
      <c r="IE214" s="168" t="str">
        <f t="shared" ca="1" si="630"/>
        <v>-</v>
      </c>
      <c r="IF214" s="168" t="str">
        <f t="shared" ca="1" si="630"/>
        <v>-</v>
      </c>
      <c r="IG214" s="168" t="str">
        <f t="shared" ca="1" si="630"/>
        <v>-</v>
      </c>
      <c r="IH214" s="168" t="str">
        <f t="shared" ca="1" si="630"/>
        <v>-</v>
      </c>
      <c r="II214" s="168" t="str">
        <f t="shared" ca="1" si="630"/>
        <v>-</v>
      </c>
      <c r="IJ214" s="168" t="str">
        <f t="shared" ca="1" si="630"/>
        <v>-</v>
      </c>
      <c r="IK214" s="168" t="str">
        <f t="shared" ca="1" si="630"/>
        <v>-</v>
      </c>
      <c r="IL214" s="168" t="str">
        <f t="shared" ca="1" si="630"/>
        <v>-</v>
      </c>
      <c r="IM214" s="168" t="str">
        <f t="shared" ca="1" si="630"/>
        <v>-</v>
      </c>
      <c r="IN214" s="168" t="str">
        <f t="shared" ca="1" si="630"/>
        <v>-</v>
      </c>
      <c r="IO214" s="168" t="str">
        <f t="shared" ca="1" si="630"/>
        <v>-</v>
      </c>
      <c r="IP214" s="168" t="str">
        <f t="shared" ca="1" si="585"/>
        <v>-</v>
      </c>
      <c r="IQ214" s="168" t="str">
        <f t="shared" ca="1" si="585"/>
        <v>-</v>
      </c>
      <c r="IR214" s="168" t="str">
        <f t="shared" ca="1" si="585"/>
        <v>-</v>
      </c>
      <c r="IS214" s="168" t="str">
        <f t="shared" ca="1" si="585"/>
        <v>-</v>
      </c>
      <c r="IT214" s="168" t="str">
        <f t="shared" ca="1" si="585"/>
        <v>-</v>
      </c>
      <c r="IU214" s="168" t="str">
        <f t="shared" ca="1" si="585"/>
        <v>-</v>
      </c>
      <c r="IV214" s="168" t="str">
        <f t="shared" ca="1" si="585"/>
        <v>-</v>
      </c>
      <c r="IW214" s="168" t="str">
        <f t="shared" ca="1" si="585"/>
        <v>-</v>
      </c>
      <c r="IX214" s="168" t="str">
        <f t="shared" ca="1" si="585"/>
        <v>-</v>
      </c>
      <c r="IY214" s="168" t="str">
        <f t="shared" ca="1" si="585"/>
        <v>-</v>
      </c>
      <c r="IZ214" s="10"/>
      <c r="JA214" s="166">
        <f t="shared" ca="1" si="586"/>
        <v>4.4999999999999998E-2</v>
      </c>
      <c r="JB214" s="166">
        <f t="shared" ca="1" si="587"/>
        <v>4.4999999999999998E-2</v>
      </c>
      <c r="JC214" s="168">
        <f t="shared" ca="1" si="628"/>
        <v>1</v>
      </c>
      <c r="JD214" s="168">
        <f t="shared" ca="1" si="628"/>
        <v>0</v>
      </c>
      <c r="JE214" s="168">
        <f t="shared" ca="1" si="628"/>
        <v>1</v>
      </c>
      <c r="JF214" s="168">
        <f t="shared" ca="1" si="628"/>
        <v>1</v>
      </c>
      <c r="JG214" s="168">
        <f t="shared" ca="1" si="628"/>
        <v>0</v>
      </c>
      <c r="JH214" s="168">
        <f t="shared" ca="1" si="628"/>
        <v>70</v>
      </c>
      <c r="JI214" s="168">
        <f t="shared" ca="1" si="628"/>
        <v>50</v>
      </c>
      <c r="JJ214" s="168">
        <f t="shared" ca="1" si="628"/>
        <v>70</v>
      </c>
      <c r="JK214" s="168">
        <f t="shared" ca="1" si="628"/>
        <v>50</v>
      </c>
      <c r="JL214" s="166">
        <f t="shared" si="589"/>
        <v>1</v>
      </c>
      <c r="JM214" s="166">
        <f t="shared" si="590"/>
        <v>1</v>
      </c>
      <c r="JN214" s="166">
        <f t="shared" si="591"/>
        <v>1</v>
      </c>
      <c r="JO214" s="166">
        <f t="shared" ca="1" si="592"/>
        <v>1</v>
      </c>
      <c r="JP214" s="166">
        <f t="shared" ca="1" si="592"/>
        <v>1</v>
      </c>
      <c r="JQ214" s="168">
        <f t="shared" ca="1" si="628"/>
        <v>1</v>
      </c>
      <c r="JR214" s="10"/>
      <c r="JS214" s="168">
        <f t="shared" ca="1" si="628"/>
        <v>1</v>
      </c>
      <c r="JT214" s="166">
        <f t="shared" ca="1" si="593"/>
        <v>1</v>
      </c>
      <c r="JU214" s="168">
        <f t="shared" ca="1" si="628"/>
        <v>1</v>
      </c>
      <c r="JV214" s="168">
        <f t="shared" ca="1" si="628"/>
        <v>1</v>
      </c>
      <c r="JW214" s="168">
        <f t="shared" ca="1" si="628"/>
        <v>1</v>
      </c>
      <c r="JX214" s="168">
        <f t="shared" ca="1" si="628"/>
        <v>1</v>
      </c>
      <c r="JY214" s="168">
        <f t="shared" ca="1" si="628"/>
        <v>1</v>
      </c>
      <c r="JZ214" s="168">
        <f t="shared" ca="1" si="628"/>
        <v>1</v>
      </c>
      <c r="KA214" s="166">
        <f t="shared" ca="1" si="596"/>
        <v>1</v>
      </c>
      <c r="KB214" s="166">
        <f t="shared" ca="1" si="597"/>
        <v>1</v>
      </c>
      <c r="KC214" s="166">
        <f t="shared" ca="1" si="598"/>
        <v>1</v>
      </c>
      <c r="KD214" s="166">
        <f t="shared" ca="1" si="599"/>
        <v>500000</v>
      </c>
      <c r="KE214" s="166" t="str">
        <f t="shared" ca="1" si="600"/>
        <v>-</v>
      </c>
      <c r="KF214" s="166" t="str">
        <f t="shared" ca="1" si="601"/>
        <v>-</v>
      </c>
      <c r="KG214" s="166" t="b">
        <f t="shared" ca="1" si="602"/>
        <v>0</v>
      </c>
      <c r="KH214" s="168">
        <f t="shared" ca="1" si="628"/>
        <v>0</v>
      </c>
      <c r="KI214" s="27">
        <v>0</v>
      </c>
    </row>
    <row r="215" spans="1:295" s="148" customFormat="1" outlineLevel="1">
      <c r="A215" s="126">
        <f t="shared" si="13"/>
        <v>210</v>
      </c>
      <c r="B215" s="126">
        <f t="shared" si="603"/>
        <v>13</v>
      </c>
      <c r="C215" s="148">
        <f t="shared" si="609"/>
        <v>1002</v>
      </c>
      <c r="D215" s="148" t="s">
        <v>884</v>
      </c>
      <c r="E215" s="148" t="b">
        <f t="shared" si="604"/>
        <v>0</v>
      </c>
      <c r="F215" s="148" t="b">
        <v>0</v>
      </c>
      <c r="G215" s="148" t="b">
        <f t="shared" si="605"/>
        <v>0</v>
      </c>
      <c r="H215" s="144">
        <f t="shared" ca="1" si="629"/>
        <v>3</v>
      </c>
      <c r="I215" s="32">
        <v>2</v>
      </c>
      <c r="J215" s="32">
        <v>4</v>
      </c>
      <c r="K215" s="144">
        <f t="shared" ca="1" si="629"/>
        <v>1</v>
      </c>
      <c r="L215" s="144">
        <f t="shared" ca="1" si="629"/>
        <v>1</v>
      </c>
      <c r="M215" s="144">
        <f t="shared" ca="1" si="629"/>
        <v>2</v>
      </c>
      <c r="N215" s="144">
        <f t="shared" ca="1" si="629"/>
        <v>1</v>
      </c>
      <c r="O215" s="144">
        <f t="shared" ca="1" si="629"/>
        <v>1</v>
      </c>
      <c r="P215" s="144">
        <f t="shared" ca="1" si="629"/>
        <v>1</v>
      </c>
      <c r="Q215" s="144">
        <f t="shared" ca="1" si="629"/>
        <v>1</v>
      </c>
      <c r="R215" s="144">
        <f t="shared" ca="1" si="629"/>
        <v>2</v>
      </c>
      <c r="S215" s="144">
        <f t="shared" ca="1" si="629"/>
        <v>1</v>
      </c>
      <c r="T215" s="144">
        <f t="shared" ca="1" si="629"/>
        <v>1</v>
      </c>
      <c r="U215" s="144">
        <f t="shared" ca="1" si="629"/>
        <v>1</v>
      </c>
      <c r="V215" s="32">
        <v>2</v>
      </c>
      <c r="W215" s="32">
        <v>2</v>
      </c>
      <c r="X215" s="32">
        <v>2</v>
      </c>
      <c r="Y215" s="144">
        <f t="shared" ca="1" si="629"/>
        <v>1</v>
      </c>
      <c r="AA215" s="162" t="str" cm="1">
        <f t="array" aca="1" ref="AA215" ca="1">TEXT(LEFT(OFFSET(AA215,-1,0),5)+1,"00000")&amp;MID(OFFSET(AA215,-1,0),6,FIND(" ",OFFSET(AA215,-1,0),7)-5)
&amp;INDEX(DataMaster!$B$10:$B$12,$I215)         &amp;IF($J215=1,""," Risk"&amp;INDEX(i.risk_aversion,$J215,1))    &amp;IF($K215=1,""," REV"&amp; INDEX(DataMaster!$B$54:$B$58,$K215))              &amp; IF($L215=1,""," Minroe"&amp;INDEX(minroe,$L215))              &amp;  IF($M215=1,""," Overdraw"&amp;INDEX(overdraw,$M215))
&amp; IF($N215=1,""," Mach"&amp;INDEX(i.mach_option,$N215))
&amp; IF($O215=1,""," Interest"&amp;INDEX(i.interest_rate,$O215))            &amp; IF($P215=1,""," Opp cost"&amp;INDEX(i.opp_cost_capital,$P215))           &amp; IF($Q215=1,""," Casual_ub"&amp;INDEX(i.casual_ub,$Q215))           &amp; IF($R215=1,""," Cropgraze"&amp;INDEX(i.cropgraze_inc,$R215))
&amp; IF($S215=1,""," Yield"&amp;INDEX(i.all_rot_yield,$S215))          &amp; IF($T215=1,""," Pasture"&amp;INDEX(i.pasture_prod,$T215))          &amp; IF($U215=1,""," Scan"&amp;INDEX(i.scan,$U215))
&amp; IF($JL215=1,""," WP"&amp;TEXT($JL215*100,"000p"))                &amp; IF($JM215=1,""," MP"&amp;TEXT($JM215*100,"000p"))                      &amp; IF($JN215=1,""," GP"&amp;TEXT($JN215*100,"000p"))          &amp; IF($JO215=1,""," Can"&amp;TEXT($JO215*100,"000p"))
&amp; " (F"&amp;3+IFERROR(1*$CH215,0)+IFERROR(1*$CI215,0)&amp;3-IFERROR(1*NOT($CK215),0)&amp;"N"&amp;$CP215&amp;$CQ215&amp;")"</f>
        <v>00017 Price DSP RiskCRRA-low Overdraw500000 CropgrazeFALSE WP070p MP070p GP070p (F33N11)</v>
      </c>
      <c r="AB215" s="10" t="str">
        <f ca="1">IF(COUNTIF(AA$5:AA215,AA215)=1,"-","Dup")</f>
        <v>-</v>
      </c>
      <c r="AC215" s="10"/>
      <c r="AD215" s="168" t="str">
        <f t="shared" ca="1" si="566"/>
        <v>-</v>
      </c>
      <c r="AE215" s="168" t="str">
        <f t="shared" ca="1" si="566"/>
        <v>-</v>
      </c>
      <c r="AF215" s="168" t="str">
        <f t="shared" ca="1" si="566"/>
        <v>-</v>
      </c>
      <c r="AG215" s="168" t="str">
        <f t="shared" ca="1" si="566"/>
        <v>-</v>
      </c>
      <c r="AH215" s="168" t="str">
        <f t="shared" ca="1" si="566"/>
        <v>-</v>
      </c>
      <c r="AI215" s="168" t="b">
        <f t="shared" ca="1" si="566"/>
        <v>1</v>
      </c>
      <c r="AJ215" s="10"/>
      <c r="AK215" s="166" t="b">
        <f t="shared" si="567"/>
        <v>0</v>
      </c>
      <c r="AL215" s="166" t="str">
        <f t="shared" si="567"/>
        <v>-</v>
      </c>
      <c r="AM215" s="166" t="b">
        <f t="shared" si="567"/>
        <v>0</v>
      </c>
      <c r="AN215" s="166" t="b">
        <f t="shared" si="567"/>
        <v>1</v>
      </c>
      <c r="AO215" s="166" t="b">
        <f t="shared" si="567"/>
        <v>0</v>
      </c>
      <c r="AP215" s="166" t="b">
        <f t="shared" si="567"/>
        <v>0</v>
      </c>
      <c r="AQ215" s="166">
        <f t="shared" ca="1" si="568"/>
        <v>0</v>
      </c>
      <c r="AR215" s="166" t="b">
        <f t="shared" si="621"/>
        <v>1</v>
      </c>
      <c r="AS215" s="166" t="b">
        <f t="shared" si="621"/>
        <v>1</v>
      </c>
      <c r="AT215" s="166">
        <f t="shared" si="621"/>
        <v>2</v>
      </c>
      <c r="AU215" s="166" t="str">
        <f t="shared" si="621"/>
        <v>-</v>
      </c>
      <c r="AV215" s="166">
        <f t="shared" si="621"/>
        <v>0.3</v>
      </c>
      <c r="AW215" s="10"/>
      <c r="AX215" s="166" t="b">
        <f t="shared" si="570"/>
        <v>1</v>
      </c>
      <c r="AY215" s="168" t="b">
        <f t="shared" ca="1" si="571"/>
        <v>1</v>
      </c>
      <c r="AZ215" s="168" t="b">
        <f t="shared" ca="1" si="571"/>
        <v>1</v>
      </c>
      <c r="BA215" s="167">
        <f t="shared" ca="1" si="572"/>
        <v>3210</v>
      </c>
      <c r="BB215" s="168" t="str">
        <f t="shared" ca="1" si="623"/>
        <v>-</v>
      </c>
      <c r="BC215" s="168" t="str">
        <f t="shared" ca="1" si="623"/>
        <v>-</v>
      </c>
      <c r="BD215" s="168" t="str">
        <f t="shared" ca="1" si="623"/>
        <v>-</v>
      </c>
      <c r="BE215" s="168" t="str">
        <f t="shared" ca="1" si="623"/>
        <v>-</v>
      </c>
      <c r="BF215" s="168" t="str">
        <f t="shared" ca="1" si="623"/>
        <v>-</v>
      </c>
      <c r="BG215" s="168">
        <f t="shared" ca="1" si="623"/>
        <v>1</v>
      </c>
      <c r="BH215" s="168">
        <f t="shared" ca="1" si="623"/>
        <v>1</v>
      </c>
      <c r="BI215" s="168" t="str">
        <f t="shared" ca="1" si="623"/>
        <v>-</v>
      </c>
      <c r="BJ215" s="168" t="str">
        <f t="shared" ca="1" si="623"/>
        <v>-</v>
      </c>
      <c r="BK215" s="10"/>
      <c r="BL215" s="168" t="str">
        <f t="shared" ca="1" si="623"/>
        <v>-</v>
      </c>
      <c r="BM215" s="168" t="str">
        <f t="shared" ca="1" si="623"/>
        <v>-</v>
      </c>
      <c r="BN215" s="168" t="str">
        <f t="shared" ca="1" si="623"/>
        <v>-</v>
      </c>
      <c r="BO215" s="168" t="str">
        <f t="shared" ca="1" si="623"/>
        <v>-</v>
      </c>
      <c r="BP215" s="168" t="str">
        <f t="shared" ca="1" si="623"/>
        <v>-</v>
      </c>
      <c r="BQ215" s="168" t="str">
        <f t="shared" ca="1" si="623"/>
        <v>-</v>
      </c>
      <c r="BR215" s="168" t="str">
        <f t="shared" ca="1" si="623"/>
        <v>-</v>
      </c>
      <c r="BS215" s="168" t="str">
        <f t="shared" ca="1" si="623"/>
        <v>-</v>
      </c>
      <c r="BT215" s="168" t="str">
        <f t="shared" ca="1" si="623"/>
        <v>-</v>
      </c>
      <c r="BU215" s="168" t="str">
        <f t="shared" ca="1" si="623"/>
        <v>-</v>
      </c>
      <c r="BV215" s="168" t="str">
        <f t="shared" ca="1" si="623"/>
        <v>-</v>
      </c>
      <c r="BW215" s="166" t="str" cm="1">
        <f t="array" aca="1" ref="BW215" ca="1">INDEX(i.rev,$K215,BW$15)</f>
        <v>-</v>
      </c>
      <c r="BX215" s="166" t="str" cm="1">
        <f t="array" aca="1" ref="BX215" ca="1">INDEX(i.rev,$K215,BX$15)</f>
        <v>-</v>
      </c>
      <c r="BY215" s="166" t="str" cm="1">
        <f t="array" aca="1" ref="BY215" ca="1">INDEX(i.rev,$K215,BY$15)</f>
        <v>-</v>
      </c>
      <c r="BZ215" s="166" t="str" cm="1">
        <f t="array" aca="1" ref="BZ215" ca="1">INDEX(i.rev,$K215,BZ$15)</f>
        <v>-</v>
      </c>
      <c r="CA215" s="166" t="str" cm="1">
        <f t="array" aca="1" ref="CA215" ca="1">INDEX(i.rev,$K215,CA$15)</f>
        <v>-</v>
      </c>
      <c r="CB215" s="166" t="str" cm="1">
        <f t="array" aca="1" ref="CB215" ca="1">INDEX(i.rev,$K215,CB$15)</f>
        <v>-</v>
      </c>
      <c r="CC215" s="166" t="str" cm="1">
        <f t="array" aca="1" ref="CC215" ca="1">INDEX(i.rev,$K215,CC$15)</f>
        <v>-</v>
      </c>
      <c r="CD215" s="166" t="str" cm="1">
        <f t="array" aca="1" ref="CD215" ca="1">INDEX(i.rev,$K215,CD$15)</f>
        <v>-</v>
      </c>
      <c r="CE215" s="166" t="str" cm="1">
        <f t="array" aca="1" ref="CE215" ca="1">INDEX(i.rev,$K215,CE$15)</f>
        <v>-</v>
      </c>
      <c r="CF215" s="166" t="str" cm="1">
        <f t="array" aca="1" ref="CF215" ca="1">INDEX(i.rev,$K215,CF$15)</f>
        <v>-</v>
      </c>
      <c r="CG215" s="10"/>
      <c r="CH215" s="168" t="str">
        <f t="shared" ca="1" si="624"/>
        <v>-</v>
      </c>
      <c r="CI215" s="168" t="str">
        <f t="shared" ca="1" si="624"/>
        <v>-</v>
      </c>
      <c r="CJ215" s="168" t="str">
        <f t="shared" ca="1" si="624"/>
        <v>-</v>
      </c>
      <c r="CK215" s="168" t="str">
        <f t="shared" ca="1" si="624"/>
        <v>-</v>
      </c>
      <c r="CL215" s="168" t="str">
        <f t="shared" ca="1" si="624"/>
        <v>-</v>
      </c>
      <c r="CM215" s="168" t="str">
        <f t="shared" ca="1" si="624"/>
        <v>-</v>
      </c>
      <c r="CN215" s="168" t="str">
        <f t="shared" ca="1" si="624"/>
        <v>-</v>
      </c>
      <c r="CO215" s="168" t="str">
        <f t="shared" ca="1" si="624"/>
        <v>-</v>
      </c>
      <c r="CP215" s="168">
        <f t="shared" ca="1" si="624"/>
        <v>1</v>
      </c>
      <c r="CQ215" s="168">
        <f t="shared" ca="1" si="624"/>
        <v>1</v>
      </c>
      <c r="CR215" s="168">
        <f t="shared" ca="1" si="624"/>
        <v>0</v>
      </c>
      <c r="CS215" s="168" t="str">
        <f t="shared" ca="1" si="624"/>
        <v>-</v>
      </c>
      <c r="CT215" s="168" t="str">
        <f t="shared" ca="1" si="624"/>
        <v>-</v>
      </c>
      <c r="CU215" s="168" t="str">
        <f t="shared" ca="1" si="624"/>
        <v>-</v>
      </c>
      <c r="CV215" s="168" t="str">
        <f t="shared" ca="1" si="624"/>
        <v>-</v>
      </c>
      <c r="CW215" s="168" t="str">
        <f t="shared" ca="1" si="624"/>
        <v>-</v>
      </c>
      <c r="CX215" s="168" t="str">
        <f t="shared" ca="1" si="624"/>
        <v>-</v>
      </c>
      <c r="CY215" s="168" t="str">
        <f t="shared" ca="1" si="624"/>
        <v>-</v>
      </c>
      <c r="CZ215" s="168">
        <f t="shared" ca="1" si="624"/>
        <v>0</v>
      </c>
      <c r="DA215" s="168" t="str">
        <f t="shared" ca="1" si="624"/>
        <v>-</v>
      </c>
      <c r="DB215" s="168" t="str">
        <f t="shared" ca="1" si="624"/>
        <v>-</v>
      </c>
      <c r="DC215" s="168" t="str">
        <f t="shared" ca="1" si="624"/>
        <v>-</v>
      </c>
      <c r="DD215" s="168" t="str">
        <f t="shared" ca="1" si="624"/>
        <v>-</v>
      </c>
      <c r="DE215" s="168" t="str">
        <f t="shared" ca="1" si="624"/>
        <v>-</v>
      </c>
      <c r="DF215" s="168">
        <f t="shared" ca="1" si="624"/>
        <v>0</v>
      </c>
      <c r="DG215" s="168">
        <f t="shared" ca="1" si="624"/>
        <v>0</v>
      </c>
      <c r="DH215" s="168">
        <f t="shared" ca="1" si="624"/>
        <v>0</v>
      </c>
      <c r="DI215" s="168">
        <f t="shared" ca="1" si="624"/>
        <v>0</v>
      </c>
      <c r="DJ215" s="168">
        <f t="shared" ca="1" si="624"/>
        <v>0</v>
      </c>
      <c r="DK215" s="168">
        <f t="shared" ca="1" si="624"/>
        <v>0</v>
      </c>
      <c r="DL215" s="168">
        <f t="shared" ca="1" si="624"/>
        <v>0</v>
      </c>
      <c r="DM215" s="168" t="str">
        <f t="shared" ca="1" si="624"/>
        <v>-</v>
      </c>
      <c r="DN215" s="168" t="str">
        <f t="shared" ca="1" si="624"/>
        <v>-</v>
      </c>
      <c r="DO215" s="168" t="str">
        <f t="shared" ca="1" si="624"/>
        <v>-</v>
      </c>
      <c r="DP215" s="168" t="str">
        <f t="shared" ca="1" si="624"/>
        <v>-</v>
      </c>
      <c r="DQ215" s="168" t="str">
        <f t="shared" ca="1" si="624"/>
        <v>-</v>
      </c>
      <c r="DR215" s="168" t="str">
        <f t="shared" ca="1" si="624"/>
        <v>-</v>
      </c>
      <c r="DS215" s="168" t="str">
        <f t="shared" ca="1" si="624"/>
        <v>-</v>
      </c>
      <c r="DT215" s="168" t="str">
        <f t="shared" ca="1" si="624"/>
        <v>-</v>
      </c>
      <c r="DU215" s="168" t="str">
        <f t="shared" ca="1" si="624"/>
        <v>-</v>
      </c>
      <c r="DV215" s="168" t="str">
        <f t="shared" ca="1" si="624"/>
        <v>-</v>
      </c>
      <c r="DW215" s="168" t="str">
        <f t="shared" ca="1" si="624"/>
        <v>-</v>
      </c>
      <c r="DX215" s="10"/>
      <c r="DY215" s="168">
        <f t="shared" ca="1" si="624"/>
        <v>1</v>
      </c>
      <c r="DZ215" s="168" t="str">
        <f t="shared" ca="1" si="624"/>
        <v>-</v>
      </c>
      <c r="EA215" s="168" t="str">
        <f t="shared" ca="1" si="624"/>
        <v>-</v>
      </c>
      <c r="EB215" s="168" t="str">
        <f t="shared" ca="1" si="624"/>
        <v>-</v>
      </c>
      <c r="EC215" s="168" t="str">
        <f t="shared" ca="1" si="575"/>
        <v>-</v>
      </c>
      <c r="ED215" s="168" t="b">
        <f t="shared" ca="1" si="575"/>
        <v>0</v>
      </c>
      <c r="EE215" s="168" t="str">
        <f t="shared" ca="1" si="575"/>
        <v>-</v>
      </c>
      <c r="EF215" s="168">
        <f t="shared" ca="1" si="575"/>
        <v>0</v>
      </c>
      <c r="EG215" s="168" t="str">
        <f t="shared" ca="1" si="575"/>
        <v>-</v>
      </c>
      <c r="EH215" s="166" cm="1">
        <f t="array" aca="1" ref="EH215" ca="1">INDEX(i.rev,$K215,EH$15)</f>
        <v>1</v>
      </c>
      <c r="EI215" s="168">
        <f t="shared" ca="1" si="625"/>
        <v>0</v>
      </c>
      <c r="EJ215" s="168">
        <f t="shared" ca="1" si="625"/>
        <v>1</v>
      </c>
      <c r="EK215" s="168">
        <f t="shared" ca="1" si="625"/>
        <v>0</v>
      </c>
      <c r="EL215" s="168">
        <f t="shared" ca="1" si="625"/>
        <v>1</v>
      </c>
      <c r="EM215" s="168">
        <f t="shared" ca="1" si="625"/>
        <v>1</v>
      </c>
      <c r="EN215" s="168">
        <f t="shared" ca="1" si="625"/>
        <v>1</v>
      </c>
      <c r="EO215" s="168">
        <f t="shared" ca="1" si="625"/>
        <v>0</v>
      </c>
      <c r="EP215" s="168">
        <f t="shared" ca="1" si="625"/>
        <v>0</v>
      </c>
      <c r="EQ215" s="168">
        <f t="shared" ca="1" si="625"/>
        <v>0</v>
      </c>
      <c r="ER215" s="168">
        <f t="shared" ca="1" si="625"/>
        <v>0</v>
      </c>
      <c r="ES215" s="168">
        <f t="shared" ca="1" si="625"/>
        <v>0</v>
      </c>
      <c r="ET215" s="168">
        <f t="shared" ca="1" si="625"/>
        <v>0</v>
      </c>
      <c r="EU215" s="168">
        <f t="shared" ca="1" si="625"/>
        <v>0</v>
      </c>
      <c r="EV215" s="168">
        <f t="shared" ca="1" si="625"/>
        <v>0</v>
      </c>
      <c r="EW215" s="168">
        <f t="shared" ca="1" si="625"/>
        <v>0</v>
      </c>
      <c r="EX215" s="168">
        <f t="shared" ca="1" si="625"/>
        <v>0</v>
      </c>
      <c r="EY215" s="166" cm="1">
        <f t="array" aca="1" ref="EY215" ca="1">INDEX(i.rev,$K215,EY$15)</f>
        <v>0</v>
      </c>
      <c r="EZ215" s="168">
        <f t="shared" ca="1" si="577"/>
        <v>0</v>
      </c>
      <c r="FA215" s="166" cm="1">
        <f t="array" aca="1" ref="FA215" ca="1">INDEX(i.rev,$K215,FA$15)</f>
        <v>1</v>
      </c>
      <c r="FB215" s="168">
        <f t="shared" ca="1" si="626"/>
        <v>0</v>
      </c>
      <c r="FC215" s="168">
        <f t="shared" ca="1" si="626"/>
        <v>0</v>
      </c>
      <c r="FD215" s="168">
        <f t="shared" ca="1" si="626"/>
        <v>0</v>
      </c>
      <c r="FE215" s="168">
        <f t="shared" ca="1" si="626"/>
        <v>0</v>
      </c>
      <c r="FF215" s="168">
        <f t="shared" ca="1" si="626"/>
        <v>0</v>
      </c>
      <c r="FG215" s="168">
        <f t="shared" ca="1" si="626"/>
        <v>0</v>
      </c>
      <c r="FH215" s="168">
        <f t="shared" ca="1" si="626"/>
        <v>0</v>
      </c>
      <c r="FI215" s="10"/>
      <c r="FJ215" s="168" t="str">
        <f t="shared" ca="1" si="626"/>
        <v>-</v>
      </c>
      <c r="FK215" s="168" t="str">
        <f t="shared" ca="1" si="626"/>
        <v>-</v>
      </c>
      <c r="FL215" s="168" t="str">
        <f t="shared" ca="1" si="626"/>
        <v>-</v>
      </c>
      <c r="FM215" s="168" t="str">
        <f t="shared" ca="1" si="626"/>
        <v>-</v>
      </c>
      <c r="FN215" s="168" t="str">
        <f t="shared" ca="1" si="626"/>
        <v>-</v>
      </c>
      <c r="FO215" s="166" t="b">
        <f t="shared" ca="1" si="580"/>
        <v>0</v>
      </c>
      <c r="FP215" s="166" t="b">
        <f t="shared" ca="1" si="580"/>
        <v>0</v>
      </c>
      <c r="FQ215" s="166" t="b">
        <f t="shared" ca="1" si="580"/>
        <v>1</v>
      </c>
      <c r="FR215" s="168">
        <f t="shared" ca="1" si="626"/>
        <v>0</v>
      </c>
      <c r="FS215" s="166">
        <f t="shared" ca="1" si="581"/>
        <v>1</v>
      </c>
      <c r="FT215" s="166">
        <f t="shared" ca="1" si="581"/>
        <v>1</v>
      </c>
      <c r="FU215" s="168" t="str">
        <f t="shared" ca="1" si="626"/>
        <v>-</v>
      </c>
      <c r="FV215" s="168" t="str">
        <f t="shared" ca="1" si="626"/>
        <v>-</v>
      </c>
      <c r="FW215" s="168" t="str">
        <f t="shared" ca="1" si="626"/>
        <v>-</v>
      </c>
      <c r="FX215" s="168" t="str">
        <f t="shared" ca="1" si="626"/>
        <v>-</v>
      </c>
      <c r="FY215" s="168" t="str">
        <f t="shared" ca="1" si="626"/>
        <v>-</v>
      </c>
      <c r="FZ215" s="168" t="str">
        <f t="shared" ca="1" si="626"/>
        <v>-</v>
      </c>
      <c r="GA215" s="168" t="str">
        <f t="shared" ca="1" si="626"/>
        <v>-</v>
      </c>
      <c r="GB215" s="168" t="str">
        <f t="shared" ca="1" si="626"/>
        <v>-</v>
      </c>
      <c r="GC215" s="168" t="str">
        <f t="shared" ca="1" si="626"/>
        <v>-</v>
      </c>
      <c r="GD215" s="168" t="b">
        <f t="shared" ca="1" si="626"/>
        <v>1</v>
      </c>
      <c r="GE215" s="168" t="str">
        <f t="shared" ca="1" si="626"/>
        <v>-</v>
      </c>
      <c r="GF215" s="168" t="str">
        <f t="shared" ca="1" si="626"/>
        <v>-</v>
      </c>
      <c r="GG215" s="168" t="str">
        <f t="shared" ca="1" si="626"/>
        <v>-</v>
      </c>
      <c r="GH215" s="168" t="str">
        <f t="shared" ca="1" si="582"/>
        <v>-</v>
      </c>
      <c r="GI215" s="168" t="str">
        <f t="shared" ca="1" si="582"/>
        <v>-</v>
      </c>
      <c r="GJ215" s="168" t="str">
        <f t="shared" ca="1" si="582"/>
        <v>-</v>
      </c>
      <c r="GK215" s="168" t="str">
        <f t="shared" ca="1" si="582"/>
        <v>-</v>
      </c>
      <c r="GL215" s="168" t="str">
        <f t="shared" ca="1" si="582"/>
        <v>-</v>
      </c>
      <c r="GM215" s="168" t="str">
        <f t="shared" ca="1" si="582"/>
        <v>-</v>
      </c>
      <c r="GN215" s="168" t="str">
        <f t="shared" ca="1" si="582"/>
        <v>-</v>
      </c>
      <c r="GO215" s="168" t="str">
        <f t="shared" ca="1" si="582"/>
        <v>-</v>
      </c>
      <c r="GP215" s="168" t="str">
        <f t="shared" ca="1" si="582"/>
        <v>-</v>
      </c>
      <c r="GQ215" s="168" t="str">
        <f t="shared" ca="1" si="582"/>
        <v>-</v>
      </c>
      <c r="GR215" s="168" t="str">
        <f t="shared" ca="1" si="582"/>
        <v>-</v>
      </c>
      <c r="GS215" s="168">
        <f t="shared" ca="1" si="582"/>
        <v>500</v>
      </c>
      <c r="GT215" s="168">
        <f t="shared" ca="1" si="582"/>
        <v>500</v>
      </c>
      <c r="GU215" s="168" t="str">
        <f t="shared" ca="1" si="582"/>
        <v>-</v>
      </c>
      <c r="GV215" s="168" t="str">
        <f t="shared" ca="1" si="582"/>
        <v>-</v>
      </c>
      <c r="GW215" s="168" t="str">
        <f t="shared" ca="1" si="582"/>
        <v>-</v>
      </c>
      <c r="GX215" s="168" t="str">
        <f t="shared" ca="1" si="627"/>
        <v>-</v>
      </c>
      <c r="GY215" s="168" t="str">
        <f t="shared" ca="1" si="627"/>
        <v>-</v>
      </c>
      <c r="GZ215" s="168" t="str">
        <f t="shared" ca="1" si="630"/>
        <v>-</v>
      </c>
      <c r="HA215" s="168" t="str">
        <f t="shared" ca="1" si="630"/>
        <v>-</v>
      </c>
      <c r="HB215" s="168" t="str">
        <f t="shared" ca="1" si="630"/>
        <v>-</v>
      </c>
      <c r="HC215" s="168" t="str">
        <f t="shared" ca="1" si="630"/>
        <v>-</v>
      </c>
      <c r="HD215" s="168" t="str">
        <f t="shared" ca="1" si="630"/>
        <v>-</v>
      </c>
      <c r="HE215" s="168" t="str">
        <f t="shared" ca="1" si="630"/>
        <v>-</v>
      </c>
      <c r="HF215" s="168" t="str">
        <f t="shared" ca="1" si="630"/>
        <v>-</v>
      </c>
      <c r="HG215" s="168" t="str">
        <f t="shared" ca="1" si="630"/>
        <v>-</v>
      </c>
      <c r="HH215" s="168" t="str">
        <f t="shared" ca="1" si="630"/>
        <v>-</v>
      </c>
      <c r="HI215" s="168" t="str">
        <f t="shared" ca="1" si="630"/>
        <v>-</v>
      </c>
      <c r="HJ215" s="168" t="str">
        <f t="shared" ca="1" si="630"/>
        <v>-</v>
      </c>
      <c r="HK215" s="168" t="str">
        <f t="shared" ca="1" si="630"/>
        <v>-</v>
      </c>
      <c r="HL215" s="168" t="str">
        <f t="shared" ca="1" si="630"/>
        <v>-</v>
      </c>
      <c r="HM215" s="168" t="str">
        <f t="shared" ca="1" si="630"/>
        <v>-</v>
      </c>
      <c r="HN215" s="168" t="str">
        <f t="shared" ca="1" si="630"/>
        <v>-</v>
      </c>
      <c r="HO215" s="168" t="str">
        <f t="shared" ca="1" si="630"/>
        <v>-</v>
      </c>
      <c r="HP215" s="168" t="str">
        <f t="shared" ca="1" si="630"/>
        <v>-</v>
      </c>
      <c r="HQ215" s="168" t="str">
        <f t="shared" ca="1" si="630"/>
        <v>-</v>
      </c>
      <c r="HR215" s="168" t="str">
        <f t="shared" ca="1" si="630"/>
        <v>-</v>
      </c>
      <c r="HS215" s="168" t="str">
        <f t="shared" ca="1" si="630"/>
        <v>-</v>
      </c>
      <c r="HT215" s="168" t="str">
        <f t="shared" ca="1" si="630"/>
        <v>-</v>
      </c>
      <c r="HU215" s="168" t="str">
        <f t="shared" ca="1" si="630"/>
        <v>-</v>
      </c>
      <c r="HV215" s="168" t="str">
        <f t="shared" ca="1" si="630"/>
        <v>-</v>
      </c>
      <c r="HW215" s="168" t="str">
        <f t="shared" ca="1" si="630"/>
        <v>-</v>
      </c>
      <c r="HX215" s="168" t="str">
        <f t="shared" ca="1" si="630"/>
        <v>-</v>
      </c>
      <c r="HY215" s="168" t="str">
        <f t="shared" ca="1" si="630"/>
        <v>-</v>
      </c>
      <c r="HZ215" s="168" t="str">
        <f t="shared" ca="1" si="630"/>
        <v>-</v>
      </c>
      <c r="IA215" s="168" t="str">
        <f t="shared" ca="1" si="630"/>
        <v>-</v>
      </c>
      <c r="IB215" s="168" t="str">
        <f t="shared" ca="1" si="630"/>
        <v>-</v>
      </c>
      <c r="IC215" s="168" t="str">
        <f t="shared" ca="1" si="630"/>
        <v>-</v>
      </c>
      <c r="ID215" s="168" t="str">
        <f t="shared" ca="1" si="630"/>
        <v>-</v>
      </c>
      <c r="IE215" s="168" t="str">
        <f t="shared" ca="1" si="630"/>
        <v>-</v>
      </c>
      <c r="IF215" s="168" t="str">
        <f t="shared" ca="1" si="630"/>
        <v>-</v>
      </c>
      <c r="IG215" s="168" t="str">
        <f t="shared" ca="1" si="630"/>
        <v>-</v>
      </c>
      <c r="IH215" s="168" t="str">
        <f t="shared" ca="1" si="630"/>
        <v>-</v>
      </c>
      <c r="II215" s="168" t="str">
        <f t="shared" ca="1" si="630"/>
        <v>-</v>
      </c>
      <c r="IJ215" s="168" t="str">
        <f t="shared" ca="1" si="630"/>
        <v>-</v>
      </c>
      <c r="IK215" s="168" t="str">
        <f t="shared" ca="1" si="630"/>
        <v>-</v>
      </c>
      <c r="IL215" s="168" t="str">
        <f t="shared" ca="1" si="630"/>
        <v>-</v>
      </c>
      <c r="IM215" s="168" t="str">
        <f t="shared" ca="1" si="630"/>
        <v>-</v>
      </c>
      <c r="IN215" s="168" t="str">
        <f t="shared" ca="1" si="630"/>
        <v>-</v>
      </c>
      <c r="IO215" s="168" t="str">
        <f t="shared" ca="1" si="630"/>
        <v>-</v>
      </c>
      <c r="IP215" s="168" t="str">
        <f t="shared" ca="1" si="585"/>
        <v>-</v>
      </c>
      <c r="IQ215" s="168" t="str">
        <f t="shared" ca="1" si="585"/>
        <v>-</v>
      </c>
      <c r="IR215" s="168" t="str">
        <f t="shared" ca="1" si="585"/>
        <v>-</v>
      </c>
      <c r="IS215" s="168" t="str">
        <f t="shared" ca="1" si="585"/>
        <v>-</v>
      </c>
      <c r="IT215" s="168" t="str">
        <f t="shared" ca="1" si="585"/>
        <v>-</v>
      </c>
      <c r="IU215" s="168" t="str">
        <f t="shared" ca="1" si="585"/>
        <v>-</v>
      </c>
      <c r="IV215" s="168" t="str">
        <f t="shared" ca="1" si="585"/>
        <v>-</v>
      </c>
      <c r="IW215" s="168" t="str">
        <f t="shared" ca="1" si="585"/>
        <v>-</v>
      </c>
      <c r="IX215" s="168" t="str">
        <f t="shared" ca="1" si="585"/>
        <v>-</v>
      </c>
      <c r="IY215" s="168" t="str">
        <f t="shared" ca="1" si="585"/>
        <v>-</v>
      </c>
      <c r="IZ215" s="10"/>
      <c r="JA215" s="166">
        <f t="shared" ca="1" si="586"/>
        <v>4.4999999999999998E-2</v>
      </c>
      <c r="JB215" s="166">
        <f t="shared" ca="1" si="587"/>
        <v>4.4999999999999998E-2</v>
      </c>
      <c r="JC215" s="168">
        <f t="shared" ca="1" si="628"/>
        <v>1</v>
      </c>
      <c r="JD215" s="168">
        <f t="shared" ca="1" si="628"/>
        <v>0</v>
      </c>
      <c r="JE215" s="168">
        <f t="shared" ca="1" si="628"/>
        <v>1</v>
      </c>
      <c r="JF215" s="168">
        <f t="shared" ca="1" si="628"/>
        <v>1</v>
      </c>
      <c r="JG215" s="168">
        <f t="shared" ca="1" si="628"/>
        <v>0</v>
      </c>
      <c r="JH215" s="168">
        <f t="shared" ca="1" si="628"/>
        <v>70</v>
      </c>
      <c r="JI215" s="168">
        <f t="shared" ca="1" si="628"/>
        <v>50</v>
      </c>
      <c r="JJ215" s="168">
        <f t="shared" ca="1" si="628"/>
        <v>70</v>
      </c>
      <c r="JK215" s="168">
        <f t="shared" ca="1" si="628"/>
        <v>50</v>
      </c>
      <c r="JL215" s="166">
        <f t="shared" si="589"/>
        <v>0.7</v>
      </c>
      <c r="JM215" s="166">
        <f t="shared" si="590"/>
        <v>0.7</v>
      </c>
      <c r="JN215" s="166">
        <f t="shared" si="591"/>
        <v>0.7</v>
      </c>
      <c r="JO215" s="166">
        <f t="shared" ca="1" si="592"/>
        <v>1</v>
      </c>
      <c r="JP215" s="166">
        <f t="shared" ca="1" si="592"/>
        <v>1</v>
      </c>
      <c r="JQ215" s="168">
        <f t="shared" ca="1" si="628"/>
        <v>1</v>
      </c>
      <c r="JR215" s="10"/>
      <c r="JS215" s="168">
        <f t="shared" ca="1" si="628"/>
        <v>1</v>
      </c>
      <c r="JT215" s="166">
        <f t="shared" ca="1" si="593"/>
        <v>1</v>
      </c>
      <c r="JU215" s="168">
        <f t="shared" ca="1" si="628"/>
        <v>1</v>
      </c>
      <c r="JV215" s="168">
        <f t="shared" ca="1" si="628"/>
        <v>1</v>
      </c>
      <c r="JW215" s="168">
        <f t="shared" ca="1" si="628"/>
        <v>1</v>
      </c>
      <c r="JX215" s="168">
        <f t="shared" ca="1" si="628"/>
        <v>1</v>
      </c>
      <c r="JY215" s="168">
        <f t="shared" ca="1" si="628"/>
        <v>1</v>
      </c>
      <c r="JZ215" s="168">
        <f t="shared" ca="1" si="628"/>
        <v>1</v>
      </c>
      <c r="KA215" s="166">
        <f t="shared" ca="1" si="596"/>
        <v>1</v>
      </c>
      <c r="KB215" s="166">
        <f t="shared" ca="1" si="597"/>
        <v>1</v>
      </c>
      <c r="KC215" s="166">
        <f t="shared" ca="1" si="598"/>
        <v>1</v>
      </c>
      <c r="KD215" s="166">
        <f t="shared" ca="1" si="599"/>
        <v>500000</v>
      </c>
      <c r="KE215" s="166" t="str">
        <f t="shared" ca="1" si="600"/>
        <v>-</v>
      </c>
      <c r="KF215" s="166" t="str">
        <f t="shared" ca="1" si="601"/>
        <v>-</v>
      </c>
      <c r="KG215" s="166" t="b">
        <f t="shared" ca="1" si="602"/>
        <v>0</v>
      </c>
      <c r="KH215" s="168">
        <f t="shared" ca="1" si="628"/>
        <v>0</v>
      </c>
      <c r="KI215" s="27">
        <v>0</v>
      </c>
    </row>
    <row r="216" spans="1:295" s="148" customFormat="1" outlineLevel="1">
      <c r="A216" s="126">
        <f t="shared" si="13"/>
        <v>211</v>
      </c>
      <c r="B216" s="126">
        <f t="shared" si="603"/>
        <v>13</v>
      </c>
      <c r="C216" s="148">
        <f t="shared" si="609"/>
        <v>1002</v>
      </c>
      <c r="D216" s="148" t="s">
        <v>884</v>
      </c>
      <c r="E216" s="148" t="b">
        <f t="shared" si="604"/>
        <v>0</v>
      </c>
      <c r="F216" s="148" t="b">
        <v>0</v>
      </c>
      <c r="G216" s="148" t="b">
        <f t="shared" si="605"/>
        <v>0</v>
      </c>
      <c r="H216" s="144">
        <f t="shared" ca="1" si="629"/>
        <v>3</v>
      </c>
      <c r="I216" s="32">
        <v>2</v>
      </c>
      <c r="J216" s="32">
        <v>5</v>
      </c>
      <c r="K216" s="144">
        <f t="shared" ca="1" si="629"/>
        <v>1</v>
      </c>
      <c r="L216" s="144">
        <f t="shared" ca="1" si="629"/>
        <v>1</v>
      </c>
      <c r="M216" s="144">
        <f t="shared" ca="1" si="629"/>
        <v>2</v>
      </c>
      <c r="N216" s="144">
        <f t="shared" ca="1" si="629"/>
        <v>1</v>
      </c>
      <c r="O216" s="144">
        <f t="shared" ca="1" si="629"/>
        <v>1</v>
      </c>
      <c r="P216" s="144">
        <f t="shared" ca="1" si="629"/>
        <v>1</v>
      </c>
      <c r="Q216" s="144">
        <f t="shared" ca="1" si="629"/>
        <v>1</v>
      </c>
      <c r="R216" s="144">
        <f t="shared" ca="1" si="629"/>
        <v>2</v>
      </c>
      <c r="S216" s="144">
        <f t="shared" ca="1" si="629"/>
        <v>1</v>
      </c>
      <c r="T216" s="144">
        <f t="shared" ca="1" si="629"/>
        <v>1</v>
      </c>
      <c r="U216" s="144">
        <f t="shared" ca="1" si="629"/>
        <v>1</v>
      </c>
      <c r="V216" s="32">
        <v>1</v>
      </c>
      <c r="W216" s="32">
        <v>1</v>
      </c>
      <c r="X216" s="32">
        <v>1</v>
      </c>
      <c r="Y216" s="144">
        <f t="shared" ca="1" si="629"/>
        <v>1</v>
      </c>
      <c r="AA216" s="162" t="str" cm="1">
        <f t="array" aca="1" ref="AA216" ca="1">TEXT(LEFT(OFFSET(AA216,-1,0),5)+1,"00000")&amp;MID(OFFSET(AA216,-1,0),6,FIND(" ",OFFSET(AA216,-1,0),7)-5)
&amp;INDEX(DataMaster!$B$10:$B$12,$I216)         &amp;IF($J216=1,""," Risk"&amp;INDEX(i.risk_aversion,$J216,1))    &amp;IF($K216=1,""," REV"&amp; INDEX(DataMaster!$B$54:$B$58,$K216))              &amp; IF($L216=1,""," Minroe"&amp;INDEX(minroe,$L216))              &amp;  IF($M216=1,""," Overdraw"&amp;INDEX(overdraw,$M216))
&amp; IF($N216=1,""," Mach"&amp;INDEX(i.mach_option,$N216))
&amp; IF($O216=1,""," Interest"&amp;INDEX(i.interest_rate,$O216))            &amp; IF($P216=1,""," Opp cost"&amp;INDEX(i.opp_cost_capital,$P216))           &amp; IF($Q216=1,""," Casual_ub"&amp;INDEX(i.casual_ub,$Q216))           &amp; IF($R216=1,""," Cropgraze"&amp;INDEX(i.cropgraze_inc,$R216))
&amp; IF($S216=1,""," Yield"&amp;INDEX(i.all_rot_yield,$S216))          &amp; IF($T216=1,""," Pasture"&amp;INDEX(i.pasture_prod,$T216))          &amp; IF($U216=1,""," Scan"&amp;INDEX(i.scan,$U216))
&amp; IF($JL216=1,""," WP"&amp;TEXT($JL216*100,"000p"))                &amp; IF($JM216=1,""," MP"&amp;TEXT($JM216*100,"000p"))                      &amp; IF($JN216=1,""," GP"&amp;TEXT($JN216*100,"000p"))          &amp; IF($JO216=1,""," Can"&amp;TEXT($JO216*100,"000p"))
&amp; " (F"&amp;3+IFERROR(1*$CH216,0)+IFERROR(1*$CI216,0)&amp;3-IFERROR(1*NOT($CK216),0)&amp;"N"&amp;$CP216&amp;$CQ216&amp;")"</f>
        <v>00018 Price DSP RiskCRRA-high Overdraw500000 CropgrazeFALSE (F33N11)</v>
      </c>
      <c r="AB216" s="10" t="str">
        <f ca="1">IF(COUNTIF(AA$5:AA216,AA216)=1,"-","Dup")</f>
        <v>-</v>
      </c>
      <c r="AC216" s="10"/>
      <c r="AD216" s="168" t="str">
        <f t="shared" ca="1" si="566"/>
        <v>-</v>
      </c>
      <c r="AE216" s="168" t="str">
        <f t="shared" ca="1" si="566"/>
        <v>-</v>
      </c>
      <c r="AF216" s="168" t="str">
        <f t="shared" ca="1" si="566"/>
        <v>-</v>
      </c>
      <c r="AG216" s="168" t="str">
        <f t="shared" ca="1" si="566"/>
        <v>-</v>
      </c>
      <c r="AH216" s="168" t="str">
        <f t="shared" ca="1" si="566"/>
        <v>-</v>
      </c>
      <c r="AI216" s="168" t="b">
        <f t="shared" ca="1" si="566"/>
        <v>1</v>
      </c>
      <c r="AJ216" s="10"/>
      <c r="AK216" s="166" t="b">
        <f t="shared" si="567"/>
        <v>0</v>
      </c>
      <c r="AL216" s="166" t="str">
        <f t="shared" si="567"/>
        <v>-</v>
      </c>
      <c r="AM216" s="166" t="b">
        <f t="shared" si="567"/>
        <v>0</v>
      </c>
      <c r="AN216" s="166" t="b">
        <f t="shared" si="567"/>
        <v>1</v>
      </c>
      <c r="AO216" s="166" t="b">
        <f t="shared" si="567"/>
        <v>0</v>
      </c>
      <c r="AP216" s="166" t="b">
        <f t="shared" si="567"/>
        <v>0</v>
      </c>
      <c r="AQ216" s="166">
        <f t="shared" ca="1" si="568"/>
        <v>0</v>
      </c>
      <c r="AR216" s="166" t="b">
        <f t="shared" si="621"/>
        <v>1</v>
      </c>
      <c r="AS216" s="166" t="b">
        <f t="shared" si="621"/>
        <v>1</v>
      </c>
      <c r="AT216" s="166">
        <f t="shared" si="621"/>
        <v>2</v>
      </c>
      <c r="AU216" s="166" t="str">
        <f t="shared" si="621"/>
        <v>-</v>
      </c>
      <c r="AV216" s="166">
        <f t="shared" si="621"/>
        <v>0.7</v>
      </c>
      <c r="AW216" s="10"/>
      <c r="AX216" s="166" t="b">
        <f t="shared" si="570"/>
        <v>1</v>
      </c>
      <c r="AY216" s="168" t="b">
        <f t="shared" ca="1" si="571"/>
        <v>1</v>
      </c>
      <c r="AZ216" s="168" t="b">
        <f t="shared" ca="1" si="571"/>
        <v>1</v>
      </c>
      <c r="BA216" s="167">
        <f t="shared" ca="1" si="572"/>
        <v>3210</v>
      </c>
      <c r="BB216" s="168" t="str">
        <f t="shared" ca="1" si="623"/>
        <v>-</v>
      </c>
      <c r="BC216" s="168" t="str">
        <f t="shared" ca="1" si="623"/>
        <v>-</v>
      </c>
      <c r="BD216" s="168" t="str">
        <f t="shared" ca="1" si="623"/>
        <v>-</v>
      </c>
      <c r="BE216" s="168" t="str">
        <f t="shared" ca="1" si="623"/>
        <v>-</v>
      </c>
      <c r="BF216" s="168" t="str">
        <f t="shared" ca="1" si="623"/>
        <v>-</v>
      </c>
      <c r="BG216" s="168">
        <f t="shared" ca="1" si="623"/>
        <v>1</v>
      </c>
      <c r="BH216" s="168">
        <f t="shared" ca="1" si="623"/>
        <v>1</v>
      </c>
      <c r="BI216" s="168" t="str">
        <f t="shared" ca="1" si="623"/>
        <v>-</v>
      </c>
      <c r="BJ216" s="168" t="str">
        <f t="shared" ca="1" si="623"/>
        <v>-</v>
      </c>
      <c r="BK216" s="10"/>
      <c r="BL216" s="168" t="str">
        <f t="shared" ca="1" si="623"/>
        <v>-</v>
      </c>
      <c r="BM216" s="168" t="str">
        <f t="shared" ca="1" si="623"/>
        <v>-</v>
      </c>
      <c r="BN216" s="168" t="str">
        <f t="shared" ca="1" si="623"/>
        <v>-</v>
      </c>
      <c r="BO216" s="168" t="str">
        <f t="shared" ca="1" si="623"/>
        <v>-</v>
      </c>
      <c r="BP216" s="168" t="str">
        <f t="shared" ca="1" si="623"/>
        <v>-</v>
      </c>
      <c r="BQ216" s="168" t="str">
        <f t="shared" ca="1" si="623"/>
        <v>-</v>
      </c>
      <c r="BR216" s="168" t="str">
        <f t="shared" ca="1" si="623"/>
        <v>-</v>
      </c>
      <c r="BS216" s="168" t="str">
        <f t="shared" ca="1" si="623"/>
        <v>-</v>
      </c>
      <c r="BT216" s="168" t="str">
        <f t="shared" ca="1" si="623"/>
        <v>-</v>
      </c>
      <c r="BU216" s="168" t="str">
        <f t="shared" ca="1" si="623"/>
        <v>-</v>
      </c>
      <c r="BV216" s="168" t="str">
        <f t="shared" ca="1" si="623"/>
        <v>-</v>
      </c>
      <c r="BW216" s="166" t="str" cm="1">
        <f t="array" aca="1" ref="BW216" ca="1">INDEX(i.rev,$K216,BW$15)</f>
        <v>-</v>
      </c>
      <c r="BX216" s="166" t="str" cm="1">
        <f t="array" aca="1" ref="BX216" ca="1">INDEX(i.rev,$K216,BX$15)</f>
        <v>-</v>
      </c>
      <c r="BY216" s="166" t="str" cm="1">
        <f t="array" aca="1" ref="BY216" ca="1">INDEX(i.rev,$K216,BY$15)</f>
        <v>-</v>
      </c>
      <c r="BZ216" s="166" t="str" cm="1">
        <f t="array" aca="1" ref="BZ216" ca="1">INDEX(i.rev,$K216,BZ$15)</f>
        <v>-</v>
      </c>
      <c r="CA216" s="166" t="str" cm="1">
        <f t="array" aca="1" ref="CA216" ca="1">INDEX(i.rev,$K216,CA$15)</f>
        <v>-</v>
      </c>
      <c r="CB216" s="166" t="str" cm="1">
        <f t="array" aca="1" ref="CB216" ca="1">INDEX(i.rev,$K216,CB$15)</f>
        <v>-</v>
      </c>
      <c r="CC216" s="166" t="str" cm="1">
        <f t="array" aca="1" ref="CC216" ca="1">INDEX(i.rev,$K216,CC$15)</f>
        <v>-</v>
      </c>
      <c r="CD216" s="166" t="str" cm="1">
        <f t="array" aca="1" ref="CD216" ca="1">INDEX(i.rev,$K216,CD$15)</f>
        <v>-</v>
      </c>
      <c r="CE216" s="166" t="str" cm="1">
        <f t="array" aca="1" ref="CE216" ca="1">INDEX(i.rev,$K216,CE$15)</f>
        <v>-</v>
      </c>
      <c r="CF216" s="166" t="str" cm="1">
        <f t="array" aca="1" ref="CF216" ca="1">INDEX(i.rev,$K216,CF$15)</f>
        <v>-</v>
      </c>
      <c r="CG216" s="10"/>
      <c r="CH216" s="168" t="str">
        <f t="shared" ca="1" si="624"/>
        <v>-</v>
      </c>
      <c r="CI216" s="168" t="str">
        <f t="shared" ca="1" si="624"/>
        <v>-</v>
      </c>
      <c r="CJ216" s="168" t="str">
        <f t="shared" ca="1" si="624"/>
        <v>-</v>
      </c>
      <c r="CK216" s="168" t="str">
        <f t="shared" ca="1" si="624"/>
        <v>-</v>
      </c>
      <c r="CL216" s="168" t="str">
        <f t="shared" ca="1" si="624"/>
        <v>-</v>
      </c>
      <c r="CM216" s="168" t="str">
        <f t="shared" ca="1" si="624"/>
        <v>-</v>
      </c>
      <c r="CN216" s="168" t="str">
        <f t="shared" ca="1" si="624"/>
        <v>-</v>
      </c>
      <c r="CO216" s="168" t="str">
        <f t="shared" ca="1" si="624"/>
        <v>-</v>
      </c>
      <c r="CP216" s="168">
        <f t="shared" ca="1" si="624"/>
        <v>1</v>
      </c>
      <c r="CQ216" s="168">
        <f t="shared" ca="1" si="624"/>
        <v>1</v>
      </c>
      <c r="CR216" s="168">
        <f t="shared" ca="1" si="624"/>
        <v>0</v>
      </c>
      <c r="CS216" s="168" t="str">
        <f t="shared" ca="1" si="624"/>
        <v>-</v>
      </c>
      <c r="CT216" s="168" t="str">
        <f t="shared" ca="1" si="624"/>
        <v>-</v>
      </c>
      <c r="CU216" s="168" t="str">
        <f t="shared" ca="1" si="624"/>
        <v>-</v>
      </c>
      <c r="CV216" s="168" t="str">
        <f t="shared" ca="1" si="624"/>
        <v>-</v>
      </c>
      <c r="CW216" s="168" t="str">
        <f t="shared" ca="1" si="624"/>
        <v>-</v>
      </c>
      <c r="CX216" s="168" t="str">
        <f t="shared" ca="1" si="624"/>
        <v>-</v>
      </c>
      <c r="CY216" s="168" t="str">
        <f t="shared" ca="1" si="624"/>
        <v>-</v>
      </c>
      <c r="CZ216" s="168">
        <f t="shared" ca="1" si="624"/>
        <v>0</v>
      </c>
      <c r="DA216" s="168" t="str">
        <f t="shared" ca="1" si="624"/>
        <v>-</v>
      </c>
      <c r="DB216" s="168" t="str">
        <f t="shared" ca="1" si="624"/>
        <v>-</v>
      </c>
      <c r="DC216" s="168" t="str">
        <f t="shared" ca="1" si="624"/>
        <v>-</v>
      </c>
      <c r="DD216" s="168" t="str">
        <f t="shared" ca="1" si="624"/>
        <v>-</v>
      </c>
      <c r="DE216" s="168" t="str">
        <f t="shared" ca="1" si="624"/>
        <v>-</v>
      </c>
      <c r="DF216" s="168">
        <f t="shared" ca="1" si="624"/>
        <v>0</v>
      </c>
      <c r="DG216" s="168">
        <f t="shared" ca="1" si="624"/>
        <v>0</v>
      </c>
      <c r="DH216" s="168">
        <f t="shared" ca="1" si="624"/>
        <v>0</v>
      </c>
      <c r="DI216" s="168">
        <f t="shared" ca="1" si="624"/>
        <v>0</v>
      </c>
      <c r="DJ216" s="168">
        <f t="shared" ca="1" si="624"/>
        <v>0</v>
      </c>
      <c r="DK216" s="168">
        <f t="shared" ca="1" si="624"/>
        <v>0</v>
      </c>
      <c r="DL216" s="168">
        <f t="shared" ca="1" si="624"/>
        <v>0</v>
      </c>
      <c r="DM216" s="168" t="str">
        <f t="shared" ca="1" si="624"/>
        <v>-</v>
      </c>
      <c r="DN216" s="168" t="str">
        <f t="shared" ca="1" si="624"/>
        <v>-</v>
      </c>
      <c r="DO216" s="168" t="str">
        <f t="shared" ca="1" si="624"/>
        <v>-</v>
      </c>
      <c r="DP216" s="168" t="str">
        <f t="shared" ca="1" si="624"/>
        <v>-</v>
      </c>
      <c r="DQ216" s="168" t="str">
        <f t="shared" ca="1" si="624"/>
        <v>-</v>
      </c>
      <c r="DR216" s="168" t="str">
        <f t="shared" ca="1" si="624"/>
        <v>-</v>
      </c>
      <c r="DS216" s="168" t="str">
        <f t="shared" ca="1" si="624"/>
        <v>-</v>
      </c>
      <c r="DT216" s="168" t="str">
        <f t="shared" ca="1" si="624"/>
        <v>-</v>
      </c>
      <c r="DU216" s="168" t="str">
        <f t="shared" ca="1" si="624"/>
        <v>-</v>
      </c>
      <c r="DV216" s="168" t="str">
        <f t="shared" ca="1" si="624"/>
        <v>-</v>
      </c>
      <c r="DW216" s="168" t="str">
        <f t="shared" ca="1" si="624"/>
        <v>-</v>
      </c>
      <c r="DX216" s="10"/>
      <c r="DY216" s="168">
        <f t="shared" ca="1" si="624"/>
        <v>1</v>
      </c>
      <c r="DZ216" s="168" t="str">
        <f t="shared" ca="1" si="624"/>
        <v>-</v>
      </c>
      <c r="EA216" s="168" t="str">
        <f t="shared" ca="1" si="624"/>
        <v>-</v>
      </c>
      <c r="EB216" s="168" t="str">
        <f t="shared" ca="1" si="624"/>
        <v>-</v>
      </c>
      <c r="EC216" s="168" t="str">
        <f t="shared" ca="1" si="575"/>
        <v>-</v>
      </c>
      <c r="ED216" s="168" t="b">
        <f t="shared" ca="1" si="575"/>
        <v>0</v>
      </c>
      <c r="EE216" s="168" t="str">
        <f t="shared" ca="1" si="575"/>
        <v>-</v>
      </c>
      <c r="EF216" s="168">
        <f t="shared" ca="1" si="575"/>
        <v>0</v>
      </c>
      <c r="EG216" s="168" t="str">
        <f t="shared" ca="1" si="575"/>
        <v>-</v>
      </c>
      <c r="EH216" s="166" cm="1">
        <f t="array" aca="1" ref="EH216" ca="1">INDEX(i.rev,$K216,EH$15)</f>
        <v>1</v>
      </c>
      <c r="EI216" s="168">
        <f t="shared" ca="1" si="625"/>
        <v>0</v>
      </c>
      <c r="EJ216" s="168">
        <f t="shared" ca="1" si="625"/>
        <v>1</v>
      </c>
      <c r="EK216" s="168">
        <f t="shared" ca="1" si="625"/>
        <v>0</v>
      </c>
      <c r="EL216" s="168">
        <f t="shared" ca="1" si="625"/>
        <v>1</v>
      </c>
      <c r="EM216" s="168">
        <f t="shared" ca="1" si="625"/>
        <v>1</v>
      </c>
      <c r="EN216" s="168">
        <f t="shared" ca="1" si="625"/>
        <v>1</v>
      </c>
      <c r="EO216" s="168">
        <f t="shared" ca="1" si="625"/>
        <v>0</v>
      </c>
      <c r="EP216" s="168">
        <f t="shared" ca="1" si="625"/>
        <v>0</v>
      </c>
      <c r="EQ216" s="168">
        <f t="shared" ca="1" si="625"/>
        <v>0</v>
      </c>
      <c r="ER216" s="168">
        <f t="shared" ca="1" si="625"/>
        <v>0</v>
      </c>
      <c r="ES216" s="168">
        <f t="shared" ca="1" si="625"/>
        <v>0</v>
      </c>
      <c r="ET216" s="168">
        <f t="shared" ca="1" si="625"/>
        <v>0</v>
      </c>
      <c r="EU216" s="168">
        <f t="shared" ca="1" si="625"/>
        <v>0</v>
      </c>
      <c r="EV216" s="168">
        <f t="shared" ca="1" si="625"/>
        <v>0</v>
      </c>
      <c r="EW216" s="168">
        <f t="shared" ca="1" si="625"/>
        <v>0</v>
      </c>
      <c r="EX216" s="168">
        <f t="shared" ca="1" si="625"/>
        <v>0</v>
      </c>
      <c r="EY216" s="166" cm="1">
        <f t="array" aca="1" ref="EY216" ca="1">INDEX(i.rev,$K216,EY$15)</f>
        <v>0</v>
      </c>
      <c r="EZ216" s="168">
        <f t="shared" ca="1" si="577"/>
        <v>0</v>
      </c>
      <c r="FA216" s="166" cm="1">
        <f t="array" aca="1" ref="FA216" ca="1">INDEX(i.rev,$K216,FA$15)</f>
        <v>1</v>
      </c>
      <c r="FB216" s="168">
        <f t="shared" ca="1" si="626"/>
        <v>0</v>
      </c>
      <c r="FC216" s="168">
        <f t="shared" ca="1" si="626"/>
        <v>0</v>
      </c>
      <c r="FD216" s="168">
        <f t="shared" ca="1" si="626"/>
        <v>0</v>
      </c>
      <c r="FE216" s="168">
        <f t="shared" ca="1" si="626"/>
        <v>0</v>
      </c>
      <c r="FF216" s="168">
        <f t="shared" ca="1" si="626"/>
        <v>0</v>
      </c>
      <c r="FG216" s="168">
        <f t="shared" ca="1" si="626"/>
        <v>0</v>
      </c>
      <c r="FH216" s="168">
        <f t="shared" ca="1" si="626"/>
        <v>0</v>
      </c>
      <c r="FI216" s="10"/>
      <c r="FJ216" s="168" t="str">
        <f t="shared" ca="1" si="626"/>
        <v>-</v>
      </c>
      <c r="FK216" s="168" t="str">
        <f t="shared" ca="1" si="626"/>
        <v>-</v>
      </c>
      <c r="FL216" s="168" t="str">
        <f t="shared" ca="1" si="626"/>
        <v>-</v>
      </c>
      <c r="FM216" s="168" t="str">
        <f t="shared" ca="1" si="626"/>
        <v>-</v>
      </c>
      <c r="FN216" s="168" t="str">
        <f t="shared" ca="1" si="626"/>
        <v>-</v>
      </c>
      <c r="FO216" s="166" t="b">
        <f t="shared" ca="1" si="580"/>
        <v>0</v>
      </c>
      <c r="FP216" s="166" t="b">
        <f t="shared" ca="1" si="580"/>
        <v>0</v>
      </c>
      <c r="FQ216" s="166" t="b">
        <f t="shared" ca="1" si="580"/>
        <v>1</v>
      </c>
      <c r="FR216" s="168">
        <f t="shared" ca="1" si="626"/>
        <v>0</v>
      </c>
      <c r="FS216" s="166">
        <f t="shared" ca="1" si="581"/>
        <v>1</v>
      </c>
      <c r="FT216" s="166">
        <f t="shared" ca="1" si="581"/>
        <v>1</v>
      </c>
      <c r="FU216" s="168" t="str">
        <f t="shared" ca="1" si="626"/>
        <v>-</v>
      </c>
      <c r="FV216" s="168" t="str">
        <f t="shared" ca="1" si="626"/>
        <v>-</v>
      </c>
      <c r="FW216" s="168" t="str">
        <f t="shared" ca="1" si="626"/>
        <v>-</v>
      </c>
      <c r="FX216" s="168" t="str">
        <f t="shared" ca="1" si="626"/>
        <v>-</v>
      </c>
      <c r="FY216" s="168" t="str">
        <f t="shared" ca="1" si="626"/>
        <v>-</v>
      </c>
      <c r="FZ216" s="168" t="str">
        <f t="shared" ca="1" si="626"/>
        <v>-</v>
      </c>
      <c r="GA216" s="168" t="str">
        <f t="shared" ca="1" si="626"/>
        <v>-</v>
      </c>
      <c r="GB216" s="168" t="str">
        <f t="shared" ca="1" si="626"/>
        <v>-</v>
      </c>
      <c r="GC216" s="168" t="str">
        <f t="shared" ca="1" si="626"/>
        <v>-</v>
      </c>
      <c r="GD216" s="168" t="b">
        <f t="shared" ca="1" si="626"/>
        <v>1</v>
      </c>
      <c r="GE216" s="168" t="str">
        <f t="shared" ca="1" si="626"/>
        <v>-</v>
      </c>
      <c r="GF216" s="168" t="str">
        <f t="shared" ca="1" si="626"/>
        <v>-</v>
      </c>
      <c r="GG216" s="168" t="str">
        <f t="shared" ca="1" si="626"/>
        <v>-</v>
      </c>
      <c r="GH216" s="168" t="str">
        <f t="shared" ca="1" si="582"/>
        <v>-</v>
      </c>
      <c r="GI216" s="168" t="str">
        <f t="shared" ca="1" si="582"/>
        <v>-</v>
      </c>
      <c r="GJ216" s="168" t="str">
        <f t="shared" ca="1" si="582"/>
        <v>-</v>
      </c>
      <c r="GK216" s="168" t="str">
        <f t="shared" ca="1" si="582"/>
        <v>-</v>
      </c>
      <c r="GL216" s="168" t="str">
        <f t="shared" ca="1" si="582"/>
        <v>-</v>
      </c>
      <c r="GM216" s="168" t="str">
        <f t="shared" ca="1" si="582"/>
        <v>-</v>
      </c>
      <c r="GN216" s="168" t="str">
        <f t="shared" ca="1" si="582"/>
        <v>-</v>
      </c>
      <c r="GO216" s="168" t="str">
        <f t="shared" ca="1" si="582"/>
        <v>-</v>
      </c>
      <c r="GP216" s="168" t="str">
        <f t="shared" ca="1" si="582"/>
        <v>-</v>
      </c>
      <c r="GQ216" s="168" t="str">
        <f t="shared" ca="1" si="582"/>
        <v>-</v>
      </c>
      <c r="GR216" s="168" t="str">
        <f t="shared" ca="1" si="582"/>
        <v>-</v>
      </c>
      <c r="GS216" s="168">
        <f t="shared" ca="1" si="582"/>
        <v>500</v>
      </c>
      <c r="GT216" s="168">
        <f t="shared" ca="1" si="582"/>
        <v>500</v>
      </c>
      <c r="GU216" s="168" t="str">
        <f t="shared" ca="1" si="582"/>
        <v>-</v>
      </c>
      <c r="GV216" s="168" t="str">
        <f t="shared" ca="1" si="582"/>
        <v>-</v>
      </c>
      <c r="GW216" s="168" t="str">
        <f t="shared" ca="1" si="582"/>
        <v>-</v>
      </c>
      <c r="GX216" s="168" t="str">
        <f t="shared" ca="1" si="627"/>
        <v>-</v>
      </c>
      <c r="GY216" s="168" t="str">
        <f t="shared" ca="1" si="627"/>
        <v>-</v>
      </c>
      <c r="GZ216" s="168" t="str">
        <f t="shared" ca="1" si="630"/>
        <v>-</v>
      </c>
      <c r="HA216" s="168" t="str">
        <f t="shared" ca="1" si="630"/>
        <v>-</v>
      </c>
      <c r="HB216" s="168" t="str">
        <f t="shared" ca="1" si="630"/>
        <v>-</v>
      </c>
      <c r="HC216" s="168" t="str">
        <f t="shared" ca="1" si="630"/>
        <v>-</v>
      </c>
      <c r="HD216" s="168" t="str">
        <f t="shared" ca="1" si="630"/>
        <v>-</v>
      </c>
      <c r="HE216" s="168" t="str">
        <f t="shared" ca="1" si="630"/>
        <v>-</v>
      </c>
      <c r="HF216" s="168" t="str">
        <f t="shared" ca="1" si="630"/>
        <v>-</v>
      </c>
      <c r="HG216" s="168" t="str">
        <f t="shared" ca="1" si="630"/>
        <v>-</v>
      </c>
      <c r="HH216" s="168" t="str">
        <f t="shared" ca="1" si="630"/>
        <v>-</v>
      </c>
      <c r="HI216" s="168" t="str">
        <f t="shared" ca="1" si="630"/>
        <v>-</v>
      </c>
      <c r="HJ216" s="168" t="str">
        <f t="shared" ca="1" si="630"/>
        <v>-</v>
      </c>
      <c r="HK216" s="168" t="str">
        <f t="shared" ca="1" si="630"/>
        <v>-</v>
      </c>
      <c r="HL216" s="168" t="str">
        <f t="shared" ca="1" si="630"/>
        <v>-</v>
      </c>
      <c r="HM216" s="168" t="str">
        <f t="shared" ca="1" si="630"/>
        <v>-</v>
      </c>
      <c r="HN216" s="168" t="str">
        <f t="shared" ca="1" si="630"/>
        <v>-</v>
      </c>
      <c r="HO216" s="168" t="str">
        <f t="shared" ca="1" si="630"/>
        <v>-</v>
      </c>
      <c r="HP216" s="168" t="str">
        <f t="shared" ca="1" si="630"/>
        <v>-</v>
      </c>
      <c r="HQ216" s="168" t="str">
        <f t="shared" ca="1" si="630"/>
        <v>-</v>
      </c>
      <c r="HR216" s="168" t="str">
        <f t="shared" ca="1" si="630"/>
        <v>-</v>
      </c>
      <c r="HS216" s="168" t="str">
        <f t="shared" ca="1" si="630"/>
        <v>-</v>
      </c>
      <c r="HT216" s="168" t="str">
        <f t="shared" ca="1" si="630"/>
        <v>-</v>
      </c>
      <c r="HU216" s="168" t="str">
        <f t="shared" ca="1" si="630"/>
        <v>-</v>
      </c>
      <c r="HV216" s="168" t="str">
        <f t="shared" ca="1" si="630"/>
        <v>-</v>
      </c>
      <c r="HW216" s="168" t="str">
        <f t="shared" ca="1" si="630"/>
        <v>-</v>
      </c>
      <c r="HX216" s="168" t="str">
        <f t="shared" ca="1" si="630"/>
        <v>-</v>
      </c>
      <c r="HY216" s="168" t="str">
        <f t="shared" ca="1" si="630"/>
        <v>-</v>
      </c>
      <c r="HZ216" s="168" t="str">
        <f t="shared" ca="1" si="630"/>
        <v>-</v>
      </c>
      <c r="IA216" s="168" t="str">
        <f t="shared" ca="1" si="630"/>
        <v>-</v>
      </c>
      <c r="IB216" s="168" t="str">
        <f t="shared" ca="1" si="630"/>
        <v>-</v>
      </c>
      <c r="IC216" s="168" t="str">
        <f t="shared" ca="1" si="630"/>
        <v>-</v>
      </c>
      <c r="ID216" s="168" t="str">
        <f t="shared" ca="1" si="630"/>
        <v>-</v>
      </c>
      <c r="IE216" s="168" t="str">
        <f t="shared" ca="1" si="630"/>
        <v>-</v>
      </c>
      <c r="IF216" s="168" t="str">
        <f t="shared" ca="1" si="630"/>
        <v>-</v>
      </c>
      <c r="IG216" s="168" t="str">
        <f t="shared" ca="1" si="630"/>
        <v>-</v>
      </c>
      <c r="IH216" s="168" t="str">
        <f t="shared" ca="1" si="630"/>
        <v>-</v>
      </c>
      <c r="II216" s="168" t="str">
        <f t="shared" ca="1" si="630"/>
        <v>-</v>
      </c>
      <c r="IJ216" s="168" t="str">
        <f t="shared" ca="1" si="630"/>
        <v>-</v>
      </c>
      <c r="IK216" s="168" t="str">
        <f t="shared" ca="1" si="630"/>
        <v>-</v>
      </c>
      <c r="IL216" s="168" t="str">
        <f t="shared" ca="1" si="630"/>
        <v>-</v>
      </c>
      <c r="IM216" s="168" t="str">
        <f t="shared" ca="1" si="630"/>
        <v>-</v>
      </c>
      <c r="IN216" s="168" t="str">
        <f t="shared" ca="1" si="630"/>
        <v>-</v>
      </c>
      <c r="IO216" s="168" t="str">
        <f t="shared" ca="1" si="630"/>
        <v>-</v>
      </c>
      <c r="IP216" s="168" t="str">
        <f t="shared" ca="1" si="585"/>
        <v>-</v>
      </c>
      <c r="IQ216" s="168" t="str">
        <f t="shared" ca="1" si="585"/>
        <v>-</v>
      </c>
      <c r="IR216" s="168" t="str">
        <f t="shared" ca="1" si="585"/>
        <v>-</v>
      </c>
      <c r="IS216" s="168" t="str">
        <f t="shared" ca="1" si="585"/>
        <v>-</v>
      </c>
      <c r="IT216" s="168" t="str">
        <f t="shared" ca="1" si="585"/>
        <v>-</v>
      </c>
      <c r="IU216" s="168" t="str">
        <f t="shared" ca="1" si="585"/>
        <v>-</v>
      </c>
      <c r="IV216" s="168" t="str">
        <f t="shared" ca="1" si="585"/>
        <v>-</v>
      </c>
      <c r="IW216" s="168" t="str">
        <f t="shared" ca="1" si="585"/>
        <v>-</v>
      </c>
      <c r="IX216" s="168" t="str">
        <f t="shared" ca="1" si="585"/>
        <v>-</v>
      </c>
      <c r="IY216" s="168" t="str">
        <f t="shared" ca="1" si="585"/>
        <v>-</v>
      </c>
      <c r="IZ216" s="10"/>
      <c r="JA216" s="166">
        <f t="shared" ca="1" si="586"/>
        <v>4.4999999999999998E-2</v>
      </c>
      <c r="JB216" s="166">
        <f t="shared" ca="1" si="587"/>
        <v>4.4999999999999998E-2</v>
      </c>
      <c r="JC216" s="168">
        <f t="shared" ca="1" si="628"/>
        <v>1</v>
      </c>
      <c r="JD216" s="168">
        <f t="shared" ca="1" si="628"/>
        <v>0</v>
      </c>
      <c r="JE216" s="168">
        <f t="shared" ca="1" si="628"/>
        <v>1</v>
      </c>
      <c r="JF216" s="168">
        <f t="shared" ca="1" si="628"/>
        <v>1</v>
      </c>
      <c r="JG216" s="168">
        <f t="shared" ca="1" si="628"/>
        <v>0</v>
      </c>
      <c r="JH216" s="168">
        <f t="shared" ca="1" si="628"/>
        <v>70</v>
      </c>
      <c r="JI216" s="168">
        <f t="shared" ca="1" si="628"/>
        <v>50</v>
      </c>
      <c r="JJ216" s="168">
        <f t="shared" ca="1" si="628"/>
        <v>70</v>
      </c>
      <c r="JK216" s="168">
        <f t="shared" ca="1" si="628"/>
        <v>50</v>
      </c>
      <c r="JL216" s="166">
        <f t="shared" si="589"/>
        <v>1</v>
      </c>
      <c r="JM216" s="166">
        <f t="shared" si="590"/>
        <v>1</v>
      </c>
      <c r="JN216" s="166">
        <f t="shared" si="591"/>
        <v>1</v>
      </c>
      <c r="JO216" s="166">
        <f t="shared" ca="1" si="592"/>
        <v>1</v>
      </c>
      <c r="JP216" s="166">
        <f t="shared" ca="1" si="592"/>
        <v>1</v>
      </c>
      <c r="JQ216" s="168">
        <f t="shared" ca="1" si="628"/>
        <v>1</v>
      </c>
      <c r="JR216" s="10"/>
      <c r="JS216" s="168">
        <f t="shared" ca="1" si="628"/>
        <v>1</v>
      </c>
      <c r="JT216" s="166">
        <f t="shared" ca="1" si="593"/>
        <v>1</v>
      </c>
      <c r="JU216" s="168">
        <f t="shared" ca="1" si="628"/>
        <v>1</v>
      </c>
      <c r="JV216" s="168">
        <f t="shared" ca="1" si="628"/>
        <v>1</v>
      </c>
      <c r="JW216" s="168">
        <f t="shared" ca="1" si="628"/>
        <v>1</v>
      </c>
      <c r="JX216" s="168">
        <f t="shared" ca="1" si="628"/>
        <v>1</v>
      </c>
      <c r="JY216" s="168">
        <f t="shared" ca="1" si="628"/>
        <v>1</v>
      </c>
      <c r="JZ216" s="168">
        <f t="shared" ca="1" si="628"/>
        <v>1</v>
      </c>
      <c r="KA216" s="166">
        <f t="shared" ca="1" si="596"/>
        <v>1</v>
      </c>
      <c r="KB216" s="166">
        <f t="shared" ca="1" si="597"/>
        <v>1</v>
      </c>
      <c r="KC216" s="166">
        <f t="shared" ca="1" si="598"/>
        <v>1</v>
      </c>
      <c r="KD216" s="166">
        <f t="shared" ca="1" si="599"/>
        <v>500000</v>
      </c>
      <c r="KE216" s="166" t="str">
        <f t="shared" ca="1" si="600"/>
        <v>-</v>
      </c>
      <c r="KF216" s="166" t="str">
        <f t="shared" ca="1" si="601"/>
        <v>-</v>
      </c>
      <c r="KG216" s="166" t="b">
        <f t="shared" ca="1" si="602"/>
        <v>0</v>
      </c>
      <c r="KH216" s="168">
        <f t="shared" ca="1" si="628"/>
        <v>0</v>
      </c>
      <c r="KI216" s="27">
        <v>0</v>
      </c>
    </row>
    <row r="217" spans="1:295" s="148" customFormat="1" outlineLevel="1">
      <c r="A217" s="126">
        <f t="shared" si="13"/>
        <v>212</v>
      </c>
      <c r="B217" s="126">
        <f t="shared" si="603"/>
        <v>13</v>
      </c>
      <c r="C217" s="148">
        <f t="shared" si="609"/>
        <v>1002</v>
      </c>
      <c r="D217" s="148" t="s">
        <v>884</v>
      </c>
      <c r="E217" s="148" t="b">
        <f t="shared" si="604"/>
        <v>0</v>
      </c>
      <c r="F217" s="148" t="b">
        <v>0</v>
      </c>
      <c r="G217" s="148" t="b">
        <f t="shared" si="605"/>
        <v>0</v>
      </c>
      <c r="H217" s="144">
        <f t="shared" ca="1" si="629"/>
        <v>3</v>
      </c>
      <c r="I217" s="32">
        <v>2</v>
      </c>
      <c r="J217" s="32">
        <v>5</v>
      </c>
      <c r="K217" s="144">
        <f t="shared" ca="1" si="629"/>
        <v>1</v>
      </c>
      <c r="L217" s="144">
        <f t="shared" ca="1" si="629"/>
        <v>1</v>
      </c>
      <c r="M217" s="144">
        <f t="shared" ca="1" si="629"/>
        <v>2</v>
      </c>
      <c r="N217" s="144">
        <f t="shared" ca="1" si="629"/>
        <v>1</v>
      </c>
      <c r="O217" s="144">
        <f t="shared" ca="1" si="629"/>
        <v>1</v>
      </c>
      <c r="P217" s="144">
        <f t="shared" ca="1" si="629"/>
        <v>1</v>
      </c>
      <c r="Q217" s="144">
        <f t="shared" ca="1" si="629"/>
        <v>1</v>
      </c>
      <c r="R217" s="144">
        <f t="shared" ca="1" si="629"/>
        <v>2</v>
      </c>
      <c r="S217" s="144">
        <f t="shared" ca="1" si="629"/>
        <v>1</v>
      </c>
      <c r="T217" s="144">
        <f t="shared" ca="1" si="629"/>
        <v>1</v>
      </c>
      <c r="U217" s="144">
        <f t="shared" ca="1" si="629"/>
        <v>1</v>
      </c>
      <c r="V217" s="32">
        <v>2</v>
      </c>
      <c r="W217" s="32">
        <v>2</v>
      </c>
      <c r="X217" s="32">
        <v>2</v>
      </c>
      <c r="Y217" s="144">
        <f t="shared" ca="1" si="629"/>
        <v>1</v>
      </c>
      <c r="AA217" s="162" t="str" cm="1">
        <f t="array" aca="1" ref="AA217" ca="1">TEXT(LEFT(OFFSET(AA217,-1,0),5)+1,"00000")&amp;MID(OFFSET(AA217,-1,0),6,FIND(" ",OFFSET(AA217,-1,0),7)-5)
&amp;INDEX(DataMaster!$B$10:$B$12,$I217)         &amp;IF($J217=1,""," Risk"&amp;INDEX(i.risk_aversion,$J217,1))    &amp;IF($K217=1,""," REV"&amp; INDEX(DataMaster!$B$54:$B$58,$K217))              &amp; IF($L217=1,""," Minroe"&amp;INDEX(minroe,$L217))              &amp;  IF($M217=1,""," Overdraw"&amp;INDEX(overdraw,$M217))
&amp; IF($N217=1,""," Mach"&amp;INDEX(i.mach_option,$N217))
&amp; IF($O217=1,""," Interest"&amp;INDEX(i.interest_rate,$O217))            &amp; IF($P217=1,""," Opp cost"&amp;INDEX(i.opp_cost_capital,$P217))           &amp; IF($Q217=1,""," Casual_ub"&amp;INDEX(i.casual_ub,$Q217))           &amp; IF($R217=1,""," Cropgraze"&amp;INDEX(i.cropgraze_inc,$R217))
&amp; IF($S217=1,""," Yield"&amp;INDEX(i.all_rot_yield,$S217))          &amp; IF($T217=1,""," Pasture"&amp;INDEX(i.pasture_prod,$T217))          &amp; IF($U217=1,""," Scan"&amp;INDEX(i.scan,$U217))
&amp; IF($JL217=1,""," WP"&amp;TEXT($JL217*100,"000p"))                &amp; IF($JM217=1,""," MP"&amp;TEXT($JM217*100,"000p"))                      &amp; IF($JN217=1,""," GP"&amp;TEXT($JN217*100,"000p"))          &amp; IF($JO217=1,""," Can"&amp;TEXT($JO217*100,"000p"))
&amp; " (F"&amp;3+IFERROR(1*$CH217,0)+IFERROR(1*$CI217,0)&amp;3-IFERROR(1*NOT($CK217),0)&amp;"N"&amp;$CP217&amp;$CQ217&amp;")"</f>
        <v>00019 Price DSP RiskCRRA-high Overdraw500000 CropgrazeFALSE WP070p MP070p GP070p (F33N11)</v>
      </c>
      <c r="AB217" s="10" t="str">
        <f ca="1">IF(COUNTIF(AA$5:AA217,AA217)=1,"-","Dup")</f>
        <v>-</v>
      </c>
      <c r="AC217" s="10"/>
      <c r="AD217" s="168" t="str">
        <f t="shared" ca="1" si="566"/>
        <v>-</v>
      </c>
      <c r="AE217" s="168" t="str">
        <f t="shared" ca="1" si="566"/>
        <v>-</v>
      </c>
      <c r="AF217" s="168" t="str">
        <f t="shared" ca="1" si="566"/>
        <v>-</v>
      </c>
      <c r="AG217" s="168" t="str">
        <f t="shared" ca="1" si="566"/>
        <v>-</v>
      </c>
      <c r="AH217" s="168" t="str">
        <f t="shared" ca="1" si="566"/>
        <v>-</v>
      </c>
      <c r="AI217" s="168" t="b">
        <f t="shared" ca="1" si="566"/>
        <v>1</v>
      </c>
      <c r="AJ217" s="10"/>
      <c r="AK217" s="166" t="b">
        <f t="shared" si="567"/>
        <v>0</v>
      </c>
      <c r="AL217" s="166" t="str">
        <f t="shared" si="567"/>
        <v>-</v>
      </c>
      <c r="AM217" s="166" t="b">
        <f t="shared" si="567"/>
        <v>0</v>
      </c>
      <c r="AN217" s="166" t="b">
        <f t="shared" si="567"/>
        <v>1</v>
      </c>
      <c r="AO217" s="166" t="b">
        <f t="shared" si="567"/>
        <v>0</v>
      </c>
      <c r="AP217" s="166" t="b">
        <f t="shared" si="567"/>
        <v>0</v>
      </c>
      <c r="AQ217" s="166">
        <f t="shared" ca="1" si="568"/>
        <v>0</v>
      </c>
      <c r="AR217" s="166" t="b">
        <f t="shared" si="621"/>
        <v>1</v>
      </c>
      <c r="AS217" s="166" t="b">
        <f t="shared" si="621"/>
        <v>1</v>
      </c>
      <c r="AT217" s="166">
        <f t="shared" si="621"/>
        <v>2</v>
      </c>
      <c r="AU217" s="166" t="str">
        <f t="shared" si="621"/>
        <v>-</v>
      </c>
      <c r="AV217" s="166">
        <f t="shared" si="621"/>
        <v>0.7</v>
      </c>
      <c r="AW217" s="10"/>
      <c r="AX217" s="166" t="b">
        <f t="shared" si="570"/>
        <v>1</v>
      </c>
      <c r="AY217" s="168" t="b">
        <f t="shared" ca="1" si="571"/>
        <v>1</v>
      </c>
      <c r="AZ217" s="168" t="b">
        <f t="shared" ca="1" si="571"/>
        <v>1</v>
      </c>
      <c r="BA217" s="167">
        <f t="shared" ca="1" si="572"/>
        <v>3210</v>
      </c>
      <c r="BB217" s="168" t="str">
        <f t="shared" ca="1" si="623"/>
        <v>-</v>
      </c>
      <c r="BC217" s="168" t="str">
        <f t="shared" ca="1" si="623"/>
        <v>-</v>
      </c>
      <c r="BD217" s="168" t="str">
        <f t="shared" ca="1" si="623"/>
        <v>-</v>
      </c>
      <c r="BE217" s="168" t="str">
        <f t="shared" ca="1" si="623"/>
        <v>-</v>
      </c>
      <c r="BF217" s="168" t="str">
        <f t="shared" ca="1" si="623"/>
        <v>-</v>
      </c>
      <c r="BG217" s="168">
        <f t="shared" ca="1" si="623"/>
        <v>1</v>
      </c>
      <c r="BH217" s="168">
        <f t="shared" ca="1" si="623"/>
        <v>1</v>
      </c>
      <c r="BI217" s="168" t="str">
        <f t="shared" ca="1" si="623"/>
        <v>-</v>
      </c>
      <c r="BJ217" s="168" t="str">
        <f t="shared" ca="1" si="623"/>
        <v>-</v>
      </c>
      <c r="BK217" s="10"/>
      <c r="BL217" s="168" t="str">
        <f t="shared" ca="1" si="623"/>
        <v>-</v>
      </c>
      <c r="BM217" s="168" t="str">
        <f t="shared" ca="1" si="623"/>
        <v>-</v>
      </c>
      <c r="BN217" s="168" t="str">
        <f t="shared" ca="1" si="623"/>
        <v>-</v>
      </c>
      <c r="BO217" s="168" t="str">
        <f t="shared" ca="1" si="623"/>
        <v>-</v>
      </c>
      <c r="BP217" s="168" t="str">
        <f t="shared" ca="1" si="623"/>
        <v>-</v>
      </c>
      <c r="BQ217" s="168" t="str">
        <f t="shared" ca="1" si="623"/>
        <v>-</v>
      </c>
      <c r="BR217" s="168" t="str">
        <f t="shared" ca="1" si="623"/>
        <v>-</v>
      </c>
      <c r="BS217" s="168" t="str">
        <f t="shared" ca="1" si="623"/>
        <v>-</v>
      </c>
      <c r="BT217" s="168" t="str">
        <f t="shared" ca="1" si="623"/>
        <v>-</v>
      </c>
      <c r="BU217" s="168" t="str">
        <f t="shared" ca="1" si="623"/>
        <v>-</v>
      </c>
      <c r="BV217" s="168" t="str">
        <f t="shared" ca="1" si="623"/>
        <v>-</v>
      </c>
      <c r="BW217" s="166" t="str" cm="1">
        <f t="array" aca="1" ref="BW217" ca="1">INDEX(i.rev,$K217,BW$15)</f>
        <v>-</v>
      </c>
      <c r="BX217" s="166" t="str" cm="1">
        <f t="array" aca="1" ref="BX217" ca="1">INDEX(i.rev,$K217,BX$15)</f>
        <v>-</v>
      </c>
      <c r="BY217" s="166" t="str" cm="1">
        <f t="array" aca="1" ref="BY217" ca="1">INDEX(i.rev,$K217,BY$15)</f>
        <v>-</v>
      </c>
      <c r="BZ217" s="166" t="str" cm="1">
        <f t="array" aca="1" ref="BZ217" ca="1">INDEX(i.rev,$K217,BZ$15)</f>
        <v>-</v>
      </c>
      <c r="CA217" s="166" t="str" cm="1">
        <f t="array" aca="1" ref="CA217" ca="1">INDEX(i.rev,$K217,CA$15)</f>
        <v>-</v>
      </c>
      <c r="CB217" s="166" t="str" cm="1">
        <f t="array" aca="1" ref="CB217" ca="1">INDEX(i.rev,$K217,CB$15)</f>
        <v>-</v>
      </c>
      <c r="CC217" s="166" t="str" cm="1">
        <f t="array" aca="1" ref="CC217" ca="1">INDEX(i.rev,$K217,CC$15)</f>
        <v>-</v>
      </c>
      <c r="CD217" s="166" t="str" cm="1">
        <f t="array" aca="1" ref="CD217" ca="1">INDEX(i.rev,$K217,CD$15)</f>
        <v>-</v>
      </c>
      <c r="CE217" s="166" t="str" cm="1">
        <f t="array" aca="1" ref="CE217" ca="1">INDEX(i.rev,$K217,CE$15)</f>
        <v>-</v>
      </c>
      <c r="CF217" s="166" t="str" cm="1">
        <f t="array" aca="1" ref="CF217" ca="1">INDEX(i.rev,$K217,CF$15)</f>
        <v>-</v>
      </c>
      <c r="CG217" s="10"/>
      <c r="CH217" s="168" t="str">
        <f t="shared" ca="1" si="624"/>
        <v>-</v>
      </c>
      <c r="CI217" s="168" t="str">
        <f t="shared" ca="1" si="624"/>
        <v>-</v>
      </c>
      <c r="CJ217" s="168" t="str">
        <f t="shared" ca="1" si="624"/>
        <v>-</v>
      </c>
      <c r="CK217" s="168" t="str">
        <f t="shared" ca="1" si="624"/>
        <v>-</v>
      </c>
      <c r="CL217" s="168" t="str">
        <f t="shared" ca="1" si="624"/>
        <v>-</v>
      </c>
      <c r="CM217" s="168" t="str">
        <f t="shared" ca="1" si="624"/>
        <v>-</v>
      </c>
      <c r="CN217" s="168" t="str">
        <f t="shared" ca="1" si="624"/>
        <v>-</v>
      </c>
      <c r="CO217" s="168" t="str">
        <f t="shared" ca="1" si="624"/>
        <v>-</v>
      </c>
      <c r="CP217" s="168">
        <f t="shared" ca="1" si="624"/>
        <v>1</v>
      </c>
      <c r="CQ217" s="168">
        <f t="shared" ca="1" si="624"/>
        <v>1</v>
      </c>
      <c r="CR217" s="168">
        <f t="shared" ca="1" si="624"/>
        <v>0</v>
      </c>
      <c r="CS217" s="168" t="str">
        <f t="shared" ca="1" si="624"/>
        <v>-</v>
      </c>
      <c r="CT217" s="168" t="str">
        <f t="shared" ca="1" si="624"/>
        <v>-</v>
      </c>
      <c r="CU217" s="168" t="str">
        <f t="shared" ca="1" si="624"/>
        <v>-</v>
      </c>
      <c r="CV217" s="168" t="str">
        <f t="shared" ca="1" si="624"/>
        <v>-</v>
      </c>
      <c r="CW217" s="168" t="str">
        <f t="shared" ca="1" si="624"/>
        <v>-</v>
      </c>
      <c r="CX217" s="168" t="str">
        <f t="shared" ca="1" si="624"/>
        <v>-</v>
      </c>
      <c r="CY217" s="168" t="str">
        <f t="shared" ca="1" si="624"/>
        <v>-</v>
      </c>
      <c r="CZ217" s="168">
        <f t="shared" ca="1" si="624"/>
        <v>0</v>
      </c>
      <c r="DA217" s="168" t="str">
        <f t="shared" ca="1" si="624"/>
        <v>-</v>
      </c>
      <c r="DB217" s="168" t="str">
        <f t="shared" ca="1" si="624"/>
        <v>-</v>
      </c>
      <c r="DC217" s="168" t="str">
        <f t="shared" ca="1" si="624"/>
        <v>-</v>
      </c>
      <c r="DD217" s="168" t="str">
        <f t="shared" ca="1" si="624"/>
        <v>-</v>
      </c>
      <c r="DE217" s="168" t="str">
        <f t="shared" ca="1" si="624"/>
        <v>-</v>
      </c>
      <c r="DF217" s="168">
        <f t="shared" ca="1" si="624"/>
        <v>0</v>
      </c>
      <c r="DG217" s="168">
        <f t="shared" ref="DG217:EB217" ca="1" si="631">OFFSET(DG$5,$B217,0)</f>
        <v>0</v>
      </c>
      <c r="DH217" s="168">
        <f t="shared" ca="1" si="631"/>
        <v>0</v>
      </c>
      <c r="DI217" s="168">
        <f t="shared" ca="1" si="631"/>
        <v>0</v>
      </c>
      <c r="DJ217" s="168">
        <f t="shared" ca="1" si="631"/>
        <v>0</v>
      </c>
      <c r="DK217" s="168">
        <f t="shared" ca="1" si="631"/>
        <v>0</v>
      </c>
      <c r="DL217" s="168">
        <f t="shared" ca="1" si="631"/>
        <v>0</v>
      </c>
      <c r="DM217" s="168" t="str">
        <f t="shared" ca="1" si="631"/>
        <v>-</v>
      </c>
      <c r="DN217" s="168" t="str">
        <f t="shared" ca="1" si="631"/>
        <v>-</v>
      </c>
      <c r="DO217" s="168" t="str">
        <f t="shared" ca="1" si="631"/>
        <v>-</v>
      </c>
      <c r="DP217" s="168" t="str">
        <f t="shared" ca="1" si="631"/>
        <v>-</v>
      </c>
      <c r="DQ217" s="168" t="str">
        <f t="shared" ca="1" si="631"/>
        <v>-</v>
      </c>
      <c r="DR217" s="168" t="str">
        <f t="shared" ca="1" si="631"/>
        <v>-</v>
      </c>
      <c r="DS217" s="168" t="str">
        <f t="shared" ca="1" si="631"/>
        <v>-</v>
      </c>
      <c r="DT217" s="168" t="str">
        <f t="shared" ca="1" si="631"/>
        <v>-</v>
      </c>
      <c r="DU217" s="168" t="str">
        <f t="shared" ca="1" si="631"/>
        <v>-</v>
      </c>
      <c r="DV217" s="168" t="str">
        <f t="shared" ca="1" si="631"/>
        <v>-</v>
      </c>
      <c r="DW217" s="168" t="str">
        <f t="shared" ca="1" si="631"/>
        <v>-</v>
      </c>
      <c r="DX217" s="10"/>
      <c r="DY217" s="168">
        <f t="shared" ca="1" si="631"/>
        <v>1</v>
      </c>
      <c r="DZ217" s="168" t="str">
        <f t="shared" ca="1" si="631"/>
        <v>-</v>
      </c>
      <c r="EA217" s="168" t="str">
        <f t="shared" ca="1" si="631"/>
        <v>-</v>
      </c>
      <c r="EB217" s="168" t="str">
        <f t="shared" ca="1" si="631"/>
        <v>-</v>
      </c>
      <c r="EC217" s="168" t="str">
        <f t="shared" ca="1" si="575"/>
        <v>-</v>
      </c>
      <c r="ED217" s="168" t="b">
        <f t="shared" ca="1" si="575"/>
        <v>0</v>
      </c>
      <c r="EE217" s="168" t="str">
        <f t="shared" ca="1" si="575"/>
        <v>-</v>
      </c>
      <c r="EF217" s="168">
        <f t="shared" ca="1" si="575"/>
        <v>0</v>
      </c>
      <c r="EG217" s="168" t="str">
        <f t="shared" ca="1" si="575"/>
        <v>-</v>
      </c>
      <c r="EH217" s="166" cm="1">
        <f t="array" aca="1" ref="EH217" ca="1">INDEX(i.rev,$K217,EH$15)</f>
        <v>1</v>
      </c>
      <c r="EI217" s="168">
        <f t="shared" ca="1" si="625"/>
        <v>0</v>
      </c>
      <c r="EJ217" s="168">
        <f t="shared" ca="1" si="625"/>
        <v>1</v>
      </c>
      <c r="EK217" s="168">
        <f t="shared" ca="1" si="625"/>
        <v>0</v>
      </c>
      <c r="EL217" s="168">
        <f t="shared" ca="1" si="625"/>
        <v>1</v>
      </c>
      <c r="EM217" s="168">
        <f t="shared" ca="1" si="625"/>
        <v>1</v>
      </c>
      <c r="EN217" s="168">
        <f t="shared" ca="1" si="625"/>
        <v>1</v>
      </c>
      <c r="EO217" s="168">
        <f t="shared" ca="1" si="625"/>
        <v>0</v>
      </c>
      <c r="EP217" s="168">
        <f t="shared" ca="1" si="625"/>
        <v>0</v>
      </c>
      <c r="EQ217" s="168">
        <f t="shared" ca="1" si="625"/>
        <v>0</v>
      </c>
      <c r="ER217" s="168">
        <f t="shared" ca="1" si="625"/>
        <v>0</v>
      </c>
      <c r="ES217" s="168">
        <f t="shared" ca="1" si="625"/>
        <v>0</v>
      </c>
      <c r="ET217" s="168">
        <f t="shared" ca="1" si="625"/>
        <v>0</v>
      </c>
      <c r="EU217" s="168">
        <f t="shared" ca="1" si="625"/>
        <v>0</v>
      </c>
      <c r="EV217" s="168">
        <f t="shared" ca="1" si="625"/>
        <v>0</v>
      </c>
      <c r="EW217" s="168">
        <f t="shared" ca="1" si="625"/>
        <v>0</v>
      </c>
      <c r="EX217" s="168">
        <f t="shared" ca="1" si="625"/>
        <v>0</v>
      </c>
      <c r="EY217" s="166" cm="1">
        <f t="array" aca="1" ref="EY217" ca="1">INDEX(i.rev,$K217,EY$15)</f>
        <v>0</v>
      </c>
      <c r="EZ217" s="168">
        <f t="shared" ca="1" si="577"/>
        <v>0</v>
      </c>
      <c r="FA217" s="166" cm="1">
        <f t="array" aca="1" ref="FA217" ca="1">INDEX(i.rev,$K217,FA$15)</f>
        <v>1</v>
      </c>
      <c r="FB217" s="168">
        <f t="shared" ca="1" si="626"/>
        <v>0</v>
      </c>
      <c r="FC217" s="168">
        <f t="shared" ca="1" si="626"/>
        <v>0</v>
      </c>
      <c r="FD217" s="168">
        <f t="shared" ca="1" si="626"/>
        <v>0</v>
      </c>
      <c r="FE217" s="168">
        <f t="shared" ca="1" si="626"/>
        <v>0</v>
      </c>
      <c r="FF217" s="168">
        <f t="shared" ca="1" si="626"/>
        <v>0</v>
      </c>
      <c r="FG217" s="168">
        <f t="shared" ca="1" si="626"/>
        <v>0</v>
      </c>
      <c r="FH217" s="168">
        <f t="shared" ca="1" si="626"/>
        <v>0</v>
      </c>
      <c r="FI217" s="10"/>
      <c r="FJ217" s="168" t="str">
        <f t="shared" ca="1" si="626"/>
        <v>-</v>
      </c>
      <c r="FK217" s="168" t="str">
        <f t="shared" ca="1" si="626"/>
        <v>-</v>
      </c>
      <c r="FL217" s="168" t="str">
        <f t="shared" ca="1" si="626"/>
        <v>-</v>
      </c>
      <c r="FM217" s="168" t="str">
        <f t="shared" ca="1" si="626"/>
        <v>-</v>
      </c>
      <c r="FN217" s="168" t="str">
        <f t="shared" ca="1" si="626"/>
        <v>-</v>
      </c>
      <c r="FO217" s="166" t="b">
        <f t="shared" ca="1" si="580"/>
        <v>0</v>
      </c>
      <c r="FP217" s="166" t="b">
        <f t="shared" ca="1" si="580"/>
        <v>0</v>
      </c>
      <c r="FQ217" s="166" t="b">
        <f t="shared" ca="1" si="580"/>
        <v>1</v>
      </c>
      <c r="FR217" s="168">
        <f t="shared" ca="1" si="626"/>
        <v>0</v>
      </c>
      <c r="FS217" s="166">
        <f t="shared" ca="1" si="581"/>
        <v>1</v>
      </c>
      <c r="FT217" s="166">
        <f t="shared" ca="1" si="581"/>
        <v>1</v>
      </c>
      <c r="FU217" s="168" t="str">
        <f t="shared" ca="1" si="626"/>
        <v>-</v>
      </c>
      <c r="FV217" s="168" t="str">
        <f t="shared" ca="1" si="626"/>
        <v>-</v>
      </c>
      <c r="FW217" s="168" t="str">
        <f t="shared" ca="1" si="626"/>
        <v>-</v>
      </c>
      <c r="FX217" s="168" t="str">
        <f t="shared" ca="1" si="626"/>
        <v>-</v>
      </c>
      <c r="FY217" s="168" t="str">
        <f t="shared" ca="1" si="626"/>
        <v>-</v>
      </c>
      <c r="FZ217" s="168" t="str">
        <f t="shared" ca="1" si="626"/>
        <v>-</v>
      </c>
      <c r="GA217" s="168" t="str">
        <f t="shared" ca="1" si="626"/>
        <v>-</v>
      </c>
      <c r="GB217" s="168" t="str">
        <f t="shared" ca="1" si="626"/>
        <v>-</v>
      </c>
      <c r="GC217" s="168" t="str">
        <f t="shared" ca="1" si="626"/>
        <v>-</v>
      </c>
      <c r="GD217" s="168" t="b">
        <f t="shared" ca="1" si="626"/>
        <v>1</v>
      </c>
      <c r="GE217" s="168" t="str">
        <f t="shared" ca="1" si="626"/>
        <v>-</v>
      </c>
      <c r="GF217" s="168" t="str">
        <f t="shared" ca="1" si="626"/>
        <v>-</v>
      </c>
      <c r="GG217" s="168" t="str">
        <f t="shared" ca="1" si="626"/>
        <v>-</v>
      </c>
      <c r="GH217" s="168" t="str">
        <f t="shared" ca="1" si="582"/>
        <v>-</v>
      </c>
      <c r="GI217" s="168" t="str">
        <f t="shared" ca="1" si="582"/>
        <v>-</v>
      </c>
      <c r="GJ217" s="168" t="str">
        <f t="shared" ca="1" si="582"/>
        <v>-</v>
      </c>
      <c r="GK217" s="168" t="str">
        <f t="shared" ca="1" si="582"/>
        <v>-</v>
      </c>
      <c r="GL217" s="168" t="str">
        <f t="shared" ca="1" si="582"/>
        <v>-</v>
      </c>
      <c r="GM217" s="168" t="str">
        <f t="shared" ca="1" si="582"/>
        <v>-</v>
      </c>
      <c r="GN217" s="168" t="str">
        <f t="shared" ca="1" si="582"/>
        <v>-</v>
      </c>
      <c r="GO217" s="168" t="str">
        <f t="shared" ca="1" si="582"/>
        <v>-</v>
      </c>
      <c r="GP217" s="168" t="str">
        <f t="shared" ca="1" si="582"/>
        <v>-</v>
      </c>
      <c r="GQ217" s="168" t="str">
        <f t="shared" ca="1" si="582"/>
        <v>-</v>
      </c>
      <c r="GR217" s="168" t="str">
        <f t="shared" ca="1" si="582"/>
        <v>-</v>
      </c>
      <c r="GS217" s="168">
        <f t="shared" ca="1" si="582"/>
        <v>500</v>
      </c>
      <c r="GT217" s="168">
        <f t="shared" ca="1" si="582"/>
        <v>500</v>
      </c>
      <c r="GU217" s="168" t="str">
        <f t="shared" ca="1" si="582"/>
        <v>-</v>
      </c>
      <c r="GV217" s="168" t="str">
        <f t="shared" ca="1" si="582"/>
        <v>-</v>
      </c>
      <c r="GW217" s="168" t="str">
        <f t="shared" ca="1" si="582"/>
        <v>-</v>
      </c>
      <c r="GX217" s="168" t="str">
        <f t="shared" ca="1" si="627"/>
        <v>-</v>
      </c>
      <c r="GY217" s="168" t="str">
        <f t="shared" ca="1" si="627"/>
        <v>-</v>
      </c>
      <c r="GZ217" s="168" t="str">
        <f t="shared" ca="1" si="630"/>
        <v>-</v>
      </c>
      <c r="HA217" s="168" t="str">
        <f t="shared" ca="1" si="630"/>
        <v>-</v>
      </c>
      <c r="HB217" s="168" t="str">
        <f t="shared" ca="1" si="630"/>
        <v>-</v>
      </c>
      <c r="HC217" s="168" t="str">
        <f t="shared" ca="1" si="630"/>
        <v>-</v>
      </c>
      <c r="HD217" s="168" t="str">
        <f t="shared" ca="1" si="630"/>
        <v>-</v>
      </c>
      <c r="HE217" s="168" t="str">
        <f t="shared" ca="1" si="630"/>
        <v>-</v>
      </c>
      <c r="HF217" s="168" t="str">
        <f t="shared" ca="1" si="630"/>
        <v>-</v>
      </c>
      <c r="HG217" s="168" t="str">
        <f t="shared" ca="1" si="630"/>
        <v>-</v>
      </c>
      <c r="HH217" s="168" t="str">
        <f t="shared" ca="1" si="630"/>
        <v>-</v>
      </c>
      <c r="HI217" s="168" t="str">
        <f t="shared" ca="1" si="630"/>
        <v>-</v>
      </c>
      <c r="HJ217" s="168" t="str">
        <f t="shared" ca="1" si="630"/>
        <v>-</v>
      </c>
      <c r="HK217" s="168" t="str">
        <f t="shared" ca="1" si="630"/>
        <v>-</v>
      </c>
      <c r="HL217" s="168" t="str">
        <f t="shared" ca="1" si="630"/>
        <v>-</v>
      </c>
      <c r="HM217" s="168" t="str">
        <f t="shared" ca="1" si="630"/>
        <v>-</v>
      </c>
      <c r="HN217" s="168" t="str">
        <f t="shared" ca="1" si="630"/>
        <v>-</v>
      </c>
      <c r="HO217" s="168" t="str">
        <f t="shared" ca="1" si="630"/>
        <v>-</v>
      </c>
      <c r="HP217" s="168" t="str">
        <f t="shared" ca="1" si="630"/>
        <v>-</v>
      </c>
      <c r="HQ217" s="168" t="str">
        <f t="shared" ca="1" si="630"/>
        <v>-</v>
      </c>
      <c r="HR217" s="168" t="str">
        <f t="shared" ca="1" si="630"/>
        <v>-</v>
      </c>
      <c r="HS217" s="168" t="str">
        <f t="shared" ca="1" si="630"/>
        <v>-</v>
      </c>
      <c r="HT217" s="168" t="str">
        <f t="shared" ca="1" si="630"/>
        <v>-</v>
      </c>
      <c r="HU217" s="168" t="str">
        <f t="shared" ca="1" si="630"/>
        <v>-</v>
      </c>
      <c r="HV217" s="168" t="str">
        <f t="shared" ca="1" si="630"/>
        <v>-</v>
      </c>
      <c r="HW217" s="168" t="str">
        <f t="shared" ca="1" si="630"/>
        <v>-</v>
      </c>
      <c r="HX217" s="168" t="str">
        <f t="shared" ca="1" si="630"/>
        <v>-</v>
      </c>
      <c r="HY217" s="168" t="str">
        <f t="shared" ca="1" si="630"/>
        <v>-</v>
      </c>
      <c r="HZ217" s="168" t="str">
        <f t="shared" ca="1" si="630"/>
        <v>-</v>
      </c>
      <c r="IA217" s="168" t="str">
        <f t="shared" ca="1" si="630"/>
        <v>-</v>
      </c>
      <c r="IB217" s="168" t="str">
        <f t="shared" ca="1" si="630"/>
        <v>-</v>
      </c>
      <c r="IC217" s="168" t="str">
        <f t="shared" ca="1" si="630"/>
        <v>-</v>
      </c>
      <c r="ID217" s="168" t="str">
        <f t="shared" ca="1" si="630"/>
        <v>-</v>
      </c>
      <c r="IE217" s="168" t="str">
        <f t="shared" ca="1" si="630"/>
        <v>-</v>
      </c>
      <c r="IF217" s="168" t="str">
        <f t="shared" ca="1" si="630"/>
        <v>-</v>
      </c>
      <c r="IG217" s="168" t="str">
        <f t="shared" ca="1" si="630"/>
        <v>-</v>
      </c>
      <c r="IH217" s="168" t="str">
        <f t="shared" ca="1" si="630"/>
        <v>-</v>
      </c>
      <c r="II217" s="168" t="str">
        <f t="shared" ca="1" si="630"/>
        <v>-</v>
      </c>
      <c r="IJ217" s="168" t="str">
        <f t="shared" ca="1" si="630"/>
        <v>-</v>
      </c>
      <c r="IK217" s="168" t="str">
        <f t="shared" ca="1" si="630"/>
        <v>-</v>
      </c>
      <c r="IL217" s="168" t="str">
        <f t="shared" ca="1" si="630"/>
        <v>-</v>
      </c>
      <c r="IM217" s="168" t="str">
        <f t="shared" ca="1" si="630"/>
        <v>-</v>
      </c>
      <c r="IN217" s="168" t="str">
        <f t="shared" ca="1" si="630"/>
        <v>-</v>
      </c>
      <c r="IO217" s="168" t="str">
        <f t="shared" ca="1" si="630"/>
        <v>-</v>
      </c>
      <c r="IP217" s="168" t="str">
        <f t="shared" ca="1" si="585"/>
        <v>-</v>
      </c>
      <c r="IQ217" s="168" t="str">
        <f t="shared" ca="1" si="585"/>
        <v>-</v>
      </c>
      <c r="IR217" s="168" t="str">
        <f t="shared" ca="1" si="585"/>
        <v>-</v>
      </c>
      <c r="IS217" s="168" t="str">
        <f t="shared" ca="1" si="585"/>
        <v>-</v>
      </c>
      <c r="IT217" s="168" t="str">
        <f t="shared" ca="1" si="585"/>
        <v>-</v>
      </c>
      <c r="IU217" s="168" t="str">
        <f t="shared" ca="1" si="585"/>
        <v>-</v>
      </c>
      <c r="IV217" s="168" t="str">
        <f t="shared" ca="1" si="585"/>
        <v>-</v>
      </c>
      <c r="IW217" s="168" t="str">
        <f t="shared" ca="1" si="585"/>
        <v>-</v>
      </c>
      <c r="IX217" s="168" t="str">
        <f t="shared" ca="1" si="585"/>
        <v>-</v>
      </c>
      <c r="IY217" s="168" t="str">
        <f t="shared" ca="1" si="585"/>
        <v>-</v>
      </c>
      <c r="IZ217" s="10"/>
      <c r="JA217" s="166">
        <f t="shared" ca="1" si="586"/>
        <v>4.4999999999999998E-2</v>
      </c>
      <c r="JB217" s="166">
        <f t="shared" ca="1" si="587"/>
        <v>4.4999999999999998E-2</v>
      </c>
      <c r="JC217" s="168">
        <f t="shared" ca="1" si="628"/>
        <v>1</v>
      </c>
      <c r="JD217" s="168">
        <f t="shared" ca="1" si="628"/>
        <v>0</v>
      </c>
      <c r="JE217" s="168">
        <f t="shared" ca="1" si="628"/>
        <v>1</v>
      </c>
      <c r="JF217" s="168">
        <f t="shared" ca="1" si="628"/>
        <v>1</v>
      </c>
      <c r="JG217" s="168">
        <f t="shared" ca="1" si="628"/>
        <v>0</v>
      </c>
      <c r="JH217" s="168">
        <f t="shared" ca="1" si="628"/>
        <v>70</v>
      </c>
      <c r="JI217" s="168">
        <f t="shared" ca="1" si="628"/>
        <v>50</v>
      </c>
      <c r="JJ217" s="168">
        <f t="shared" ca="1" si="628"/>
        <v>70</v>
      </c>
      <c r="JK217" s="168">
        <f t="shared" ca="1" si="628"/>
        <v>50</v>
      </c>
      <c r="JL217" s="166">
        <f t="shared" si="589"/>
        <v>0.7</v>
      </c>
      <c r="JM217" s="166">
        <f t="shared" si="590"/>
        <v>0.7</v>
      </c>
      <c r="JN217" s="166">
        <f t="shared" si="591"/>
        <v>0.7</v>
      </c>
      <c r="JO217" s="166">
        <f t="shared" ca="1" si="592"/>
        <v>1</v>
      </c>
      <c r="JP217" s="166">
        <f t="shared" ca="1" si="592"/>
        <v>1</v>
      </c>
      <c r="JQ217" s="168">
        <f t="shared" ca="1" si="628"/>
        <v>1</v>
      </c>
      <c r="JR217" s="10"/>
      <c r="JS217" s="168">
        <f t="shared" ca="1" si="628"/>
        <v>1</v>
      </c>
      <c r="JT217" s="166">
        <f t="shared" ca="1" si="593"/>
        <v>1</v>
      </c>
      <c r="JU217" s="168">
        <f t="shared" ca="1" si="628"/>
        <v>1</v>
      </c>
      <c r="JV217" s="168">
        <f t="shared" ca="1" si="628"/>
        <v>1</v>
      </c>
      <c r="JW217" s="168">
        <f t="shared" ca="1" si="628"/>
        <v>1</v>
      </c>
      <c r="JX217" s="168">
        <f t="shared" ca="1" si="628"/>
        <v>1</v>
      </c>
      <c r="JY217" s="168">
        <f t="shared" ca="1" si="628"/>
        <v>1</v>
      </c>
      <c r="JZ217" s="168">
        <f t="shared" ca="1" si="628"/>
        <v>1</v>
      </c>
      <c r="KA217" s="166">
        <f t="shared" ca="1" si="596"/>
        <v>1</v>
      </c>
      <c r="KB217" s="166">
        <f t="shared" ca="1" si="597"/>
        <v>1</v>
      </c>
      <c r="KC217" s="166">
        <f t="shared" ca="1" si="598"/>
        <v>1</v>
      </c>
      <c r="KD217" s="166">
        <f t="shared" ca="1" si="599"/>
        <v>500000</v>
      </c>
      <c r="KE217" s="166" t="str">
        <f t="shared" ca="1" si="600"/>
        <v>-</v>
      </c>
      <c r="KF217" s="166" t="str">
        <f t="shared" ca="1" si="601"/>
        <v>-</v>
      </c>
      <c r="KG217" s="166" t="b">
        <f t="shared" ca="1" si="602"/>
        <v>0</v>
      </c>
      <c r="KH217" s="168">
        <f t="shared" ca="1" si="628"/>
        <v>0</v>
      </c>
      <c r="KI217" s="27">
        <v>0</v>
      </c>
    </row>
    <row r="218" spans="1:295" s="148" customFormat="1" outlineLevel="1">
      <c r="A218" s="126">
        <f t="shared" si="13"/>
        <v>213</v>
      </c>
      <c r="B218" s="126">
        <f>$A$18</f>
        <v>13</v>
      </c>
      <c r="C218" s="148">
        <f t="shared" si="609"/>
        <v>1002</v>
      </c>
      <c r="D218" s="148" t="s">
        <v>884</v>
      </c>
      <c r="E218" s="148" t="b">
        <f t="shared" si="604"/>
        <v>1</v>
      </c>
      <c r="F218" s="148" t="b">
        <v>0</v>
      </c>
      <c r="G218" s="148" t="b">
        <f t="shared" si="605"/>
        <v>1</v>
      </c>
      <c r="H218" s="144">
        <f t="shared" ca="1" si="608"/>
        <v>3</v>
      </c>
      <c r="I218" s="32">
        <v>3</v>
      </c>
      <c r="J218" s="32">
        <v>1</v>
      </c>
      <c r="K218" s="144">
        <f t="shared" ca="1" si="608"/>
        <v>1</v>
      </c>
      <c r="L218" s="144">
        <f t="shared" ca="1" si="608"/>
        <v>1</v>
      </c>
      <c r="M218" s="144">
        <f t="shared" ca="1" si="608"/>
        <v>2</v>
      </c>
      <c r="N218" s="144">
        <f t="shared" ca="1" si="608"/>
        <v>1</v>
      </c>
      <c r="O218" s="144">
        <f t="shared" ca="1" si="608"/>
        <v>1</v>
      </c>
      <c r="P218" s="144">
        <f t="shared" ca="1" si="608"/>
        <v>1</v>
      </c>
      <c r="Q218" s="144">
        <f t="shared" ca="1" si="608"/>
        <v>1</v>
      </c>
      <c r="R218" s="144">
        <f t="shared" ca="1" si="608"/>
        <v>2</v>
      </c>
      <c r="S218" s="144">
        <f t="shared" ca="1" si="608"/>
        <v>1</v>
      </c>
      <c r="T218" s="144">
        <f t="shared" ca="1" si="608"/>
        <v>1</v>
      </c>
      <c r="U218" s="144">
        <f t="shared" ca="1" si="608"/>
        <v>1</v>
      </c>
      <c r="V218" s="32">
        <v>1</v>
      </c>
      <c r="W218" s="32">
        <v>1</v>
      </c>
      <c r="X218" s="32">
        <v>1</v>
      </c>
      <c r="Y218" s="144">
        <f t="shared" ca="1" si="629"/>
        <v>1</v>
      </c>
      <c r="AA218" s="162" t="str" cm="1">
        <f t="array" aca="1" ref="AA218" ca="1">TEXT(LEFT(OFFSET(AA218,-1,0),5)+1,"00000")&amp;MID(OFFSET(AA218,-1,0),6,FIND(" ",OFFSET(AA218,-1,0),7)-5)
&amp;INDEX(DataMaster!$B$10:$B$12,$I218)         &amp;IF($J218=1,""," Risk"&amp;INDEX(i.risk_aversion,$J218,1))    &amp;IF($K218=1,""," REV"&amp; INDEX(DataMaster!$B$54:$B$58,$K218))              &amp; IF($L218=1,""," Minroe"&amp;INDEX(minroe,$L218))              &amp;  IF($M218=1,""," Overdraw"&amp;INDEX(overdraw,$M218))
&amp; IF($N218=1,""," Mach"&amp;INDEX(i.mach_option,$N218))
&amp; IF($O218=1,""," Interest"&amp;INDEX(i.interest_rate,$O218))            &amp; IF($P218=1,""," Opp cost"&amp;INDEX(i.opp_cost_capital,$P218))           &amp; IF($Q218=1,""," Casual_ub"&amp;INDEX(i.casual_ub,$Q218))           &amp; IF($R218=1,""," Cropgraze"&amp;INDEX(i.cropgraze_inc,$R218))
&amp; IF($S218=1,""," Yield"&amp;INDEX(i.all_rot_yield,$S218))          &amp; IF($T218=1,""," Pasture"&amp;INDEX(i.pasture_prod,$T218))          &amp; IF($U218=1,""," Scan"&amp;INDEX(i.scan,$U218))
&amp; IF($JL218=1,""," WP"&amp;TEXT($JL218*100,"000p"))                &amp; IF($JM218=1,""," MP"&amp;TEXT($JM218*100,"000p"))                      &amp; IF($JN218=1,""," GP"&amp;TEXT($JN218*100,"000p"))          &amp; IF($JO218=1,""," Can"&amp;TEXT($JO218*100,"000p"))
&amp; " (F"&amp;3+IFERROR(1*$CH218,0)+IFERROR(1*$CI218,0)&amp;3-IFERROR(1*NOT($CK218),0)&amp;"N"&amp;$CP218&amp;$CQ218&amp;")"</f>
        <v>00020 Price SQ Overdraw500000 CropgrazeFALSE (F33N11)</v>
      </c>
      <c r="AB218" s="10" t="str">
        <f ca="1">IF(COUNTIF(AA$5:AA218,AA218)=1,"-","Dup")</f>
        <v>-</v>
      </c>
      <c r="AC218" s="10"/>
      <c r="AD218" s="168" t="str">
        <f t="shared" ca="1" si="566"/>
        <v>-</v>
      </c>
      <c r="AE218" s="168" t="str">
        <f t="shared" ca="1" si="566"/>
        <v>-</v>
      </c>
      <c r="AF218" s="168" t="str">
        <f t="shared" ca="1" si="566"/>
        <v>-</v>
      </c>
      <c r="AG218" s="168" t="str">
        <f t="shared" ca="1" si="566"/>
        <v>-</v>
      </c>
      <c r="AH218" s="168" t="str">
        <f t="shared" ca="1" si="566"/>
        <v>-</v>
      </c>
      <c r="AI218" s="168" t="b">
        <f t="shared" ca="1" si="566"/>
        <v>1</v>
      </c>
      <c r="AJ218" s="10"/>
      <c r="AK218" s="166" t="b">
        <f t="shared" si="567"/>
        <v>0</v>
      </c>
      <c r="AL218" s="166">
        <f t="shared" si="567"/>
        <v>2</v>
      </c>
      <c r="AM218" s="166" t="b">
        <f t="shared" si="567"/>
        <v>0</v>
      </c>
      <c r="AN218" s="166" t="b">
        <f t="shared" si="567"/>
        <v>1</v>
      </c>
      <c r="AO218" s="166" t="b">
        <f t="shared" si="567"/>
        <v>0</v>
      </c>
      <c r="AP218" s="166" t="b">
        <f t="shared" si="567"/>
        <v>0</v>
      </c>
      <c r="AQ218" s="166">
        <f t="shared" ca="1" si="568"/>
        <v>0</v>
      </c>
      <c r="AR218" s="166" t="b">
        <f t="shared" ref="AR218:AV227" si="632">INDEX(i.risk_aversion,$J218,AR$15)</f>
        <v>0</v>
      </c>
      <c r="AS218" s="166" t="b">
        <f t="shared" si="632"/>
        <v>0</v>
      </c>
      <c r="AT218" s="166" t="str">
        <f t="shared" si="632"/>
        <v>-</v>
      </c>
      <c r="AU218" s="166" t="str">
        <f t="shared" si="632"/>
        <v>-</v>
      </c>
      <c r="AV218" s="166" t="str">
        <f t="shared" si="632"/>
        <v>-</v>
      </c>
      <c r="AW218" s="10"/>
      <c r="AX218" s="166" t="b">
        <f t="shared" si="570"/>
        <v>1</v>
      </c>
      <c r="AY218" s="168" t="b">
        <f t="shared" ca="1" si="571"/>
        <v>1</v>
      </c>
      <c r="AZ218" s="168" t="b">
        <f t="shared" ca="1" si="571"/>
        <v>1</v>
      </c>
      <c r="BA218" s="167">
        <f t="shared" ca="1" si="572"/>
        <v>3210</v>
      </c>
      <c r="BB218" s="168" t="str">
        <f t="shared" ca="1" si="573"/>
        <v>-</v>
      </c>
      <c r="BC218" s="168" t="str">
        <f t="shared" ca="1" si="573"/>
        <v>-</v>
      </c>
      <c r="BD218" s="168" t="str">
        <f t="shared" ca="1" si="573"/>
        <v>-</v>
      </c>
      <c r="BE218" s="168" t="str">
        <f t="shared" ca="1" si="573"/>
        <v>-</v>
      </c>
      <c r="BF218" s="168" t="str">
        <f t="shared" ca="1" si="573"/>
        <v>-</v>
      </c>
      <c r="BG218" s="168">
        <f t="shared" ca="1" si="573"/>
        <v>1</v>
      </c>
      <c r="BH218" s="168">
        <f t="shared" ca="1" si="573"/>
        <v>1</v>
      </c>
      <c r="BI218" s="168" t="str">
        <f t="shared" ca="1" si="573"/>
        <v>-</v>
      </c>
      <c r="BJ218" s="168" t="str">
        <f t="shared" ca="1" si="573"/>
        <v>-</v>
      </c>
      <c r="BK218" s="10"/>
      <c r="BL218" s="168" t="str">
        <f t="shared" ca="1" si="573"/>
        <v>-</v>
      </c>
      <c r="BM218" s="168" t="str">
        <f t="shared" ca="1" si="573"/>
        <v>-</v>
      </c>
      <c r="BN218" s="168" t="str">
        <f t="shared" ca="1" si="573"/>
        <v>-</v>
      </c>
      <c r="BO218" s="168" t="str">
        <f t="shared" ca="1" si="573"/>
        <v>-</v>
      </c>
      <c r="BP218" s="168" t="str">
        <f t="shared" ca="1" si="573"/>
        <v>-</v>
      </c>
      <c r="BQ218" s="168" t="str">
        <f t="shared" ca="1" si="573"/>
        <v>-</v>
      </c>
      <c r="BR218" s="168" t="str">
        <f t="shared" ca="1" si="573"/>
        <v>-</v>
      </c>
      <c r="BS218" s="168" t="str">
        <f t="shared" ca="1" si="573"/>
        <v>-</v>
      </c>
      <c r="BT218" s="168" t="str">
        <f t="shared" ca="1" si="573"/>
        <v>-</v>
      </c>
      <c r="BU218" s="168" t="str">
        <f t="shared" ca="1" si="573"/>
        <v>-</v>
      </c>
      <c r="BV218" s="168" t="str">
        <f t="shared" ca="1" si="573"/>
        <v>-</v>
      </c>
      <c r="BW218" s="166" t="str" cm="1">
        <f t="array" aca="1" ref="BW218" ca="1">INDEX(i.rev,$K218,BW$15)</f>
        <v>-</v>
      </c>
      <c r="BX218" s="166" t="str" cm="1">
        <f t="array" aca="1" ref="BX218" ca="1">INDEX(i.rev,$K218,BX$15)</f>
        <v>-</v>
      </c>
      <c r="BY218" s="166" t="str" cm="1">
        <f t="array" aca="1" ref="BY218" ca="1">INDEX(i.rev,$K218,BY$15)</f>
        <v>-</v>
      </c>
      <c r="BZ218" s="166" t="str" cm="1">
        <f t="array" aca="1" ref="BZ218" ca="1">INDEX(i.rev,$K218,BZ$15)</f>
        <v>-</v>
      </c>
      <c r="CA218" s="166" t="str" cm="1">
        <f t="array" aca="1" ref="CA218" ca="1">INDEX(i.rev,$K218,CA$15)</f>
        <v>-</v>
      </c>
      <c r="CB218" s="166" t="str" cm="1">
        <f t="array" aca="1" ref="CB218" ca="1">INDEX(i.rev,$K218,CB$15)</f>
        <v>-</v>
      </c>
      <c r="CC218" s="166" t="str" cm="1">
        <f t="array" aca="1" ref="CC218" ca="1">INDEX(i.rev,$K218,CC$15)</f>
        <v>-</v>
      </c>
      <c r="CD218" s="166" t="str" cm="1">
        <f t="array" aca="1" ref="CD218" ca="1">INDEX(i.rev,$K218,CD$15)</f>
        <v>-</v>
      </c>
      <c r="CE218" s="166" t="str" cm="1">
        <f t="array" aca="1" ref="CE218" ca="1">INDEX(i.rev,$K218,CE$15)</f>
        <v>-</v>
      </c>
      <c r="CF218" s="166" t="str" cm="1">
        <f t="array" aca="1" ref="CF218" ca="1">INDEX(i.rev,$K218,CF$15)</f>
        <v>-</v>
      </c>
      <c r="CG218" s="10"/>
      <c r="CH218" s="168" t="str">
        <f t="shared" ca="1" si="622"/>
        <v>-</v>
      </c>
      <c r="CI218" s="168" t="str">
        <f t="shared" ca="1" si="622"/>
        <v>-</v>
      </c>
      <c r="CJ218" s="168" t="str">
        <f t="shared" ca="1" si="622"/>
        <v>-</v>
      </c>
      <c r="CK218" s="168" t="str">
        <f t="shared" ca="1" si="622"/>
        <v>-</v>
      </c>
      <c r="CL218" s="168" t="str">
        <f t="shared" ca="1" si="622"/>
        <v>-</v>
      </c>
      <c r="CM218" s="168" t="str">
        <f t="shared" ca="1" si="622"/>
        <v>-</v>
      </c>
      <c r="CN218" s="168" t="str">
        <f t="shared" ca="1" si="622"/>
        <v>-</v>
      </c>
      <c r="CO218" s="168" t="str">
        <f t="shared" ca="1" si="622"/>
        <v>-</v>
      </c>
      <c r="CP218" s="168">
        <f t="shared" ca="1" si="622"/>
        <v>1</v>
      </c>
      <c r="CQ218" s="168">
        <f t="shared" ca="1" si="622"/>
        <v>1</v>
      </c>
      <c r="CR218" s="168">
        <f t="shared" ca="1" si="622"/>
        <v>0</v>
      </c>
      <c r="CS218" s="168" t="str">
        <f t="shared" ca="1" si="622"/>
        <v>-</v>
      </c>
      <c r="CT218" s="168" t="str">
        <f t="shared" ca="1" si="622"/>
        <v>-</v>
      </c>
      <c r="CU218" s="168" t="str">
        <f t="shared" ca="1" si="622"/>
        <v>-</v>
      </c>
      <c r="CV218" s="168" t="str">
        <f t="shared" ca="1" si="622"/>
        <v>-</v>
      </c>
      <c r="CW218" s="168" t="str">
        <f t="shared" ca="1" si="622"/>
        <v>-</v>
      </c>
      <c r="CX218" s="168" t="str">
        <f t="shared" ca="1" si="622"/>
        <v>-</v>
      </c>
      <c r="CY218" s="168" t="str">
        <f t="shared" ca="1" si="622"/>
        <v>-</v>
      </c>
      <c r="CZ218" s="168">
        <f t="shared" ca="1" si="622"/>
        <v>0</v>
      </c>
      <c r="DA218" s="168" t="str">
        <f t="shared" ca="1" si="622"/>
        <v>-</v>
      </c>
      <c r="DB218" s="168" t="str">
        <f t="shared" ca="1" si="622"/>
        <v>-</v>
      </c>
      <c r="DC218" s="168" t="str">
        <f t="shared" ca="1" si="622"/>
        <v>-</v>
      </c>
      <c r="DD218" s="168" t="str">
        <f t="shared" ca="1" si="622"/>
        <v>-</v>
      </c>
      <c r="DE218" s="168" t="str">
        <f t="shared" ca="1" si="622"/>
        <v>-</v>
      </c>
      <c r="DF218" s="168">
        <f t="shared" ca="1" si="622"/>
        <v>0</v>
      </c>
      <c r="DG218" s="168">
        <f t="shared" ca="1" si="622"/>
        <v>0</v>
      </c>
      <c r="DH218" s="168">
        <f t="shared" ca="1" si="622"/>
        <v>0</v>
      </c>
      <c r="DI218" s="168">
        <f t="shared" ca="1" si="622"/>
        <v>0</v>
      </c>
      <c r="DJ218" s="168">
        <f t="shared" ca="1" si="622"/>
        <v>0</v>
      </c>
      <c r="DK218" s="168">
        <f t="shared" ca="1" si="622"/>
        <v>0</v>
      </c>
      <c r="DL218" s="168">
        <f t="shared" ca="1" si="622"/>
        <v>0</v>
      </c>
      <c r="DM218" s="168" t="str">
        <f t="shared" ca="1" si="622"/>
        <v>-</v>
      </c>
      <c r="DN218" s="168" t="str">
        <f t="shared" ca="1" si="622"/>
        <v>-</v>
      </c>
      <c r="DO218" s="168" t="str">
        <f t="shared" ca="1" si="622"/>
        <v>-</v>
      </c>
      <c r="DP218" s="168" t="str">
        <f t="shared" ca="1" si="622"/>
        <v>-</v>
      </c>
      <c r="DQ218" s="168" t="str">
        <f t="shared" ca="1" si="622"/>
        <v>-</v>
      </c>
      <c r="DR218" s="168" t="str">
        <f t="shared" ca="1" si="622"/>
        <v>-</v>
      </c>
      <c r="DS218" s="168" t="str">
        <f t="shared" ca="1" si="622"/>
        <v>-</v>
      </c>
      <c r="DT218" s="168" t="str">
        <f t="shared" ca="1" si="622"/>
        <v>-</v>
      </c>
      <c r="DU218" s="168" t="str">
        <f t="shared" ca="1" si="622"/>
        <v>-</v>
      </c>
      <c r="DV218" s="168" t="str">
        <f t="shared" ca="1" si="622"/>
        <v>-</v>
      </c>
      <c r="DW218" s="168" t="str">
        <f t="shared" ca="1" si="622"/>
        <v>-</v>
      </c>
      <c r="DX218" s="10"/>
      <c r="DY218" s="168">
        <f t="shared" ca="1" si="622"/>
        <v>1</v>
      </c>
      <c r="DZ218" s="168" t="str">
        <f t="shared" ca="1" si="622"/>
        <v>-</v>
      </c>
      <c r="EA218" s="168" t="str">
        <f t="shared" ca="1" si="622"/>
        <v>-</v>
      </c>
      <c r="EB218" s="168" t="str">
        <f t="shared" ca="1" si="622"/>
        <v>-</v>
      </c>
      <c r="EC218" s="168" t="str">
        <f t="shared" ca="1" si="575"/>
        <v>-</v>
      </c>
      <c r="ED218" s="168" t="b">
        <f t="shared" ca="1" si="575"/>
        <v>0</v>
      </c>
      <c r="EE218" s="168" t="str">
        <f t="shared" ca="1" si="575"/>
        <v>-</v>
      </c>
      <c r="EF218" s="168">
        <f t="shared" ca="1" si="575"/>
        <v>0</v>
      </c>
      <c r="EG218" s="168" t="str">
        <f t="shared" ca="1" si="575"/>
        <v>-</v>
      </c>
      <c r="EH218" s="166" cm="1">
        <f t="array" aca="1" ref="EH218" ca="1">INDEX(i.rev,$K218,EH$15)</f>
        <v>1</v>
      </c>
      <c r="EI218" s="168">
        <f t="shared" ca="1" si="576"/>
        <v>0</v>
      </c>
      <c r="EJ218" s="168">
        <f t="shared" ca="1" si="576"/>
        <v>1</v>
      </c>
      <c r="EK218" s="168">
        <f t="shared" ca="1" si="576"/>
        <v>0</v>
      </c>
      <c r="EL218" s="168">
        <f t="shared" ca="1" si="576"/>
        <v>1</v>
      </c>
      <c r="EM218" s="168">
        <f t="shared" ca="1" si="576"/>
        <v>1</v>
      </c>
      <c r="EN218" s="168">
        <f t="shared" ca="1" si="576"/>
        <v>1</v>
      </c>
      <c r="EO218" s="168">
        <f t="shared" ca="1" si="576"/>
        <v>0</v>
      </c>
      <c r="EP218" s="168">
        <f t="shared" ca="1" si="576"/>
        <v>0</v>
      </c>
      <c r="EQ218" s="168">
        <f t="shared" ca="1" si="576"/>
        <v>0</v>
      </c>
      <c r="ER218" s="168">
        <f t="shared" ca="1" si="576"/>
        <v>0</v>
      </c>
      <c r="ES218" s="168">
        <f t="shared" ca="1" si="576"/>
        <v>0</v>
      </c>
      <c r="ET218" s="168">
        <f t="shared" ca="1" si="576"/>
        <v>0</v>
      </c>
      <c r="EU218" s="168">
        <f t="shared" ca="1" si="576"/>
        <v>0</v>
      </c>
      <c r="EV218" s="168">
        <f t="shared" ca="1" si="576"/>
        <v>0</v>
      </c>
      <c r="EW218" s="168">
        <f t="shared" ca="1" si="576"/>
        <v>0</v>
      </c>
      <c r="EX218" s="168">
        <f t="shared" ca="1" si="576"/>
        <v>0</v>
      </c>
      <c r="EY218" s="166" cm="1">
        <f t="array" aca="1" ref="EY218" ca="1">INDEX(i.rev,$K218,EY$15)</f>
        <v>0</v>
      </c>
      <c r="EZ218" s="168">
        <f t="shared" ca="1" si="577"/>
        <v>0</v>
      </c>
      <c r="FA218" s="166" cm="1">
        <f t="array" aca="1" ref="FA218" ca="1">INDEX(i.rev,$K218,FA$15)</f>
        <v>1</v>
      </c>
      <c r="FB218" s="168">
        <f t="shared" ca="1" si="578"/>
        <v>0</v>
      </c>
      <c r="FC218" s="168">
        <f t="shared" ca="1" si="578"/>
        <v>0</v>
      </c>
      <c r="FD218" s="168">
        <f t="shared" ca="1" si="578"/>
        <v>0</v>
      </c>
      <c r="FE218" s="168">
        <f t="shared" ca="1" si="578"/>
        <v>0</v>
      </c>
      <c r="FF218" s="168">
        <f t="shared" ca="1" si="578"/>
        <v>0</v>
      </c>
      <c r="FG218" s="168">
        <f t="shared" ca="1" si="578"/>
        <v>0</v>
      </c>
      <c r="FH218" s="168">
        <f t="shared" ca="1" si="578"/>
        <v>0</v>
      </c>
      <c r="FI218" s="10"/>
      <c r="FJ218" s="168" t="str">
        <f t="shared" ca="1" si="578"/>
        <v>-</v>
      </c>
      <c r="FK218" s="168" t="str">
        <f t="shared" ca="1" si="578"/>
        <v>-</v>
      </c>
      <c r="FL218" s="168" t="str">
        <f t="shared" ca="1" si="578"/>
        <v>-</v>
      </c>
      <c r="FM218" s="168" t="str">
        <f t="shared" ca="1" si="578"/>
        <v>-</v>
      </c>
      <c r="FN218" s="168" t="str">
        <f t="shared" ca="1" si="579"/>
        <v>-</v>
      </c>
      <c r="FO218" s="166" t="b">
        <f t="shared" ca="1" si="580"/>
        <v>0</v>
      </c>
      <c r="FP218" s="166" t="b">
        <f t="shared" ca="1" si="580"/>
        <v>0</v>
      </c>
      <c r="FQ218" s="166" t="b">
        <f t="shared" ca="1" si="580"/>
        <v>1</v>
      </c>
      <c r="FR218" s="168">
        <f t="shared" ca="1" si="578"/>
        <v>0</v>
      </c>
      <c r="FS218" s="166">
        <f t="shared" ca="1" si="581"/>
        <v>1</v>
      </c>
      <c r="FT218" s="166">
        <f t="shared" ca="1" si="581"/>
        <v>1</v>
      </c>
      <c r="FU218" s="168" t="str">
        <f t="shared" ca="1" si="578"/>
        <v>-</v>
      </c>
      <c r="FV218" s="168" t="str">
        <f t="shared" ca="1" si="578"/>
        <v>-</v>
      </c>
      <c r="FW218" s="168" t="str">
        <f t="shared" ca="1" si="578"/>
        <v>-</v>
      </c>
      <c r="FX218" s="168" t="str">
        <f t="shared" ca="1" si="578"/>
        <v>-</v>
      </c>
      <c r="FY218" s="168" t="str">
        <f t="shared" ca="1" si="578"/>
        <v>-</v>
      </c>
      <c r="FZ218" s="168" t="str">
        <f t="shared" ca="1" si="578"/>
        <v>-</v>
      </c>
      <c r="GA218" s="168" t="str">
        <f t="shared" ca="1" si="578"/>
        <v>-</v>
      </c>
      <c r="GB218" s="168" t="str">
        <f t="shared" ca="1" si="578"/>
        <v>-</v>
      </c>
      <c r="GC218" s="168" t="str">
        <f t="shared" ca="1" si="578"/>
        <v>-</v>
      </c>
      <c r="GD218" s="168" t="b">
        <f t="shared" ca="1" si="578"/>
        <v>1</v>
      </c>
      <c r="GE218" s="168" t="str">
        <f t="shared" ca="1" si="578"/>
        <v>-</v>
      </c>
      <c r="GF218" s="168" t="str">
        <f t="shared" ca="1" si="578"/>
        <v>-</v>
      </c>
      <c r="GG218" s="168" t="str">
        <f ca="1">OFFSET(GG$5,$B218,0)</f>
        <v>-</v>
      </c>
      <c r="GH218" s="168" t="str">
        <f t="shared" ca="1" si="582"/>
        <v>-</v>
      </c>
      <c r="GI218" s="168" t="str">
        <f ca="1">OFFSET(GI$5,$B218,0)</f>
        <v>-</v>
      </c>
      <c r="GJ218" s="168" t="str">
        <f t="shared" ca="1" si="583"/>
        <v>-</v>
      </c>
      <c r="GK218" s="168" t="str">
        <f t="shared" ca="1" si="583"/>
        <v>-</v>
      </c>
      <c r="GL218" s="168" t="str">
        <f t="shared" ca="1" si="583"/>
        <v>-</v>
      </c>
      <c r="GM218" s="168" t="str">
        <f t="shared" ca="1" si="583"/>
        <v>-</v>
      </c>
      <c r="GN218" s="168" t="str">
        <f t="shared" ca="1" si="583"/>
        <v>-</v>
      </c>
      <c r="GO218" s="168" t="str">
        <f t="shared" ca="1" si="583"/>
        <v>-</v>
      </c>
      <c r="GP218" s="168" t="str">
        <f t="shared" ca="1" si="583"/>
        <v>-</v>
      </c>
      <c r="GQ218" s="168" t="str">
        <f t="shared" ca="1" si="583"/>
        <v>-</v>
      </c>
      <c r="GR218" s="168" t="str">
        <f t="shared" ca="1" si="583"/>
        <v>-</v>
      </c>
      <c r="GS218" s="168">
        <f t="shared" ca="1" si="583"/>
        <v>500</v>
      </c>
      <c r="GT218" s="168">
        <f t="shared" ca="1" si="583"/>
        <v>500</v>
      </c>
      <c r="GU218" s="168" t="str">
        <f t="shared" ca="1" si="583"/>
        <v>-</v>
      </c>
      <c r="GV218" s="168" t="str">
        <f t="shared" ca="1" si="583"/>
        <v>-</v>
      </c>
      <c r="GW218" s="168" t="str">
        <f t="shared" ca="1" si="583"/>
        <v>-</v>
      </c>
      <c r="GX218" s="168" t="str">
        <f t="shared" ca="1" si="583"/>
        <v>-</v>
      </c>
      <c r="GY218" s="168" t="str">
        <f t="shared" ca="1" si="583"/>
        <v>-</v>
      </c>
      <c r="GZ218" s="168" t="str">
        <f t="shared" ca="1" si="630"/>
        <v>-</v>
      </c>
      <c r="HA218" s="168" t="str">
        <f t="shared" ca="1" si="630"/>
        <v>-</v>
      </c>
      <c r="HB218" s="168" t="str">
        <f t="shared" ca="1" si="630"/>
        <v>-</v>
      </c>
      <c r="HC218" s="168" t="str">
        <f t="shared" ca="1" si="630"/>
        <v>-</v>
      </c>
      <c r="HD218" s="168" t="str">
        <f t="shared" ca="1" si="630"/>
        <v>-</v>
      </c>
      <c r="HE218" s="168" t="str">
        <f t="shared" ca="1" si="630"/>
        <v>-</v>
      </c>
      <c r="HF218" s="168" t="str">
        <f t="shared" ca="1" si="630"/>
        <v>-</v>
      </c>
      <c r="HG218" s="168" t="str">
        <f t="shared" ca="1" si="630"/>
        <v>-</v>
      </c>
      <c r="HH218" s="168" t="str">
        <f t="shared" ca="1" si="630"/>
        <v>-</v>
      </c>
      <c r="HI218" s="168" t="str">
        <f t="shared" ca="1" si="630"/>
        <v>-</v>
      </c>
      <c r="HJ218" s="168" t="str">
        <f t="shared" ca="1" si="630"/>
        <v>-</v>
      </c>
      <c r="HK218" s="168" t="str">
        <f t="shared" ca="1" si="630"/>
        <v>-</v>
      </c>
      <c r="HL218" s="168" t="str">
        <f t="shared" ca="1" si="630"/>
        <v>-</v>
      </c>
      <c r="HM218" s="168" t="str">
        <f t="shared" ca="1" si="630"/>
        <v>-</v>
      </c>
      <c r="HN218" s="168" t="str">
        <f t="shared" ca="1" si="630"/>
        <v>-</v>
      </c>
      <c r="HO218" s="168" t="str">
        <f t="shared" ca="1" si="630"/>
        <v>-</v>
      </c>
      <c r="HP218" s="168" t="str">
        <f t="shared" ca="1" si="630"/>
        <v>-</v>
      </c>
      <c r="HQ218" s="168" t="str">
        <f t="shared" ca="1" si="630"/>
        <v>-</v>
      </c>
      <c r="HR218" s="168" t="str">
        <f t="shared" ca="1" si="630"/>
        <v>-</v>
      </c>
      <c r="HS218" s="168" t="str">
        <f t="shared" ca="1" si="630"/>
        <v>-</v>
      </c>
      <c r="HT218" s="168" t="str">
        <f t="shared" ca="1" si="630"/>
        <v>-</v>
      </c>
      <c r="HU218" s="168" t="str">
        <f t="shared" ca="1" si="630"/>
        <v>-</v>
      </c>
      <c r="HV218" s="168" t="str">
        <f t="shared" ca="1" si="630"/>
        <v>-</v>
      </c>
      <c r="HW218" s="168" t="str">
        <f t="shared" ca="1" si="630"/>
        <v>-</v>
      </c>
      <c r="HX218" s="168" t="str">
        <f t="shared" ca="1" si="630"/>
        <v>-</v>
      </c>
      <c r="HY218" s="168" t="str">
        <f t="shared" ca="1" si="630"/>
        <v>-</v>
      </c>
      <c r="HZ218" s="168" t="str">
        <f t="shared" ca="1" si="630"/>
        <v>-</v>
      </c>
      <c r="IA218" s="168" t="str">
        <f t="shared" ca="1" si="630"/>
        <v>-</v>
      </c>
      <c r="IB218" s="168" t="str">
        <f t="shared" ca="1" si="630"/>
        <v>-</v>
      </c>
      <c r="IC218" s="168" t="str">
        <f t="shared" ca="1" si="630"/>
        <v>-</v>
      </c>
      <c r="ID218" s="168" t="str">
        <f t="shared" ca="1" si="630"/>
        <v>-</v>
      </c>
      <c r="IE218" s="168" t="str">
        <f t="shared" ca="1" si="630"/>
        <v>-</v>
      </c>
      <c r="IF218" s="168" t="str">
        <f t="shared" ca="1" si="630"/>
        <v>-</v>
      </c>
      <c r="IG218" s="168" t="str">
        <f t="shared" ca="1" si="630"/>
        <v>-</v>
      </c>
      <c r="IH218" s="168" t="str">
        <f t="shared" ca="1" si="630"/>
        <v>-</v>
      </c>
      <c r="II218" s="168" t="str">
        <f t="shared" ca="1" si="630"/>
        <v>-</v>
      </c>
      <c r="IJ218" s="168" t="str">
        <f t="shared" ca="1" si="630"/>
        <v>-</v>
      </c>
      <c r="IK218" s="168" t="str">
        <f t="shared" ca="1" si="630"/>
        <v>-</v>
      </c>
      <c r="IL218" s="168" t="str">
        <f t="shared" ca="1" si="630"/>
        <v>-</v>
      </c>
      <c r="IM218" s="168" t="str">
        <f t="shared" ca="1" si="630"/>
        <v>-</v>
      </c>
      <c r="IN218" s="168" t="str">
        <f t="shared" ca="1" si="630"/>
        <v>-</v>
      </c>
      <c r="IO218" s="168" t="str">
        <f t="shared" ca="1" si="630"/>
        <v>-</v>
      </c>
      <c r="IP218" s="168" t="str">
        <f t="shared" ca="1" si="585"/>
        <v>-</v>
      </c>
      <c r="IQ218" s="168" t="str">
        <f t="shared" ca="1" si="585"/>
        <v>-</v>
      </c>
      <c r="IR218" s="168" t="str">
        <f t="shared" ca="1" si="585"/>
        <v>-</v>
      </c>
      <c r="IS218" s="168" t="str">
        <f t="shared" ca="1" si="585"/>
        <v>-</v>
      </c>
      <c r="IT218" s="168" t="str">
        <f t="shared" ca="1" si="585"/>
        <v>-</v>
      </c>
      <c r="IU218" s="168" t="str">
        <f t="shared" ca="1" si="585"/>
        <v>-</v>
      </c>
      <c r="IV218" s="168" t="str">
        <f t="shared" ca="1" si="585"/>
        <v>-</v>
      </c>
      <c r="IW218" s="168" t="str">
        <f t="shared" ca="1" si="585"/>
        <v>-</v>
      </c>
      <c r="IX218" s="168" t="str">
        <f t="shared" ca="1" si="585"/>
        <v>-</v>
      </c>
      <c r="IY218" s="168" t="str">
        <f t="shared" ca="1" si="585"/>
        <v>-</v>
      </c>
      <c r="IZ218" s="10"/>
      <c r="JA218" s="166">
        <f t="shared" ca="1" si="586"/>
        <v>4.4999999999999998E-2</v>
      </c>
      <c r="JB218" s="166">
        <f t="shared" ca="1" si="587"/>
        <v>4.4999999999999998E-2</v>
      </c>
      <c r="JC218" s="168">
        <f t="shared" ca="1" si="588"/>
        <v>1</v>
      </c>
      <c r="JD218" s="168">
        <f t="shared" ca="1" si="588"/>
        <v>0</v>
      </c>
      <c r="JE218" s="168">
        <f t="shared" ca="1" si="588"/>
        <v>1</v>
      </c>
      <c r="JF218" s="168">
        <f t="shared" ca="1" si="588"/>
        <v>1</v>
      </c>
      <c r="JG218" s="168">
        <f t="shared" ca="1" si="588"/>
        <v>0</v>
      </c>
      <c r="JH218" s="168">
        <f t="shared" ca="1" si="588"/>
        <v>70</v>
      </c>
      <c r="JI218" s="168">
        <f t="shared" ca="1" si="588"/>
        <v>50</v>
      </c>
      <c r="JJ218" s="168">
        <f t="shared" ca="1" si="588"/>
        <v>70</v>
      </c>
      <c r="JK218" s="168">
        <f t="shared" ca="1" si="588"/>
        <v>50</v>
      </c>
      <c r="JL218" s="166">
        <f t="shared" si="589"/>
        <v>1</v>
      </c>
      <c r="JM218" s="166">
        <f t="shared" si="590"/>
        <v>1</v>
      </c>
      <c r="JN218" s="166">
        <f t="shared" si="591"/>
        <v>1</v>
      </c>
      <c r="JO218" s="166">
        <f t="shared" ca="1" si="592"/>
        <v>1</v>
      </c>
      <c r="JP218" s="166">
        <f t="shared" ca="1" si="592"/>
        <v>1</v>
      </c>
      <c r="JQ218" s="168">
        <f t="shared" ca="1" si="588"/>
        <v>1</v>
      </c>
      <c r="JR218" s="10"/>
      <c r="JS218" s="168">
        <f t="shared" ca="1" si="588"/>
        <v>1</v>
      </c>
      <c r="JT218" s="166">
        <f t="shared" ca="1" si="593"/>
        <v>1</v>
      </c>
      <c r="JU218" s="168">
        <f t="shared" ca="1" si="594"/>
        <v>1</v>
      </c>
      <c r="JV218" s="168">
        <f t="shared" ca="1" si="588"/>
        <v>1</v>
      </c>
      <c r="JW218" s="168">
        <f t="shared" ca="1" si="588"/>
        <v>1</v>
      </c>
      <c r="JX218" s="168">
        <f t="shared" ca="1" si="595"/>
        <v>1</v>
      </c>
      <c r="JY218" s="168">
        <f t="shared" ca="1" si="588"/>
        <v>1</v>
      </c>
      <c r="JZ218" s="168">
        <f t="shared" ca="1" si="588"/>
        <v>1</v>
      </c>
      <c r="KA218" s="166">
        <f t="shared" ca="1" si="596"/>
        <v>1</v>
      </c>
      <c r="KB218" s="166">
        <f t="shared" ca="1" si="597"/>
        <v>1</v>
      </c>
      <c r="KC218" s="166">
        <f t="shared" ca="1" si="598"/>
        <v>1</v>
      </c>
      <c r="KD218" s="166">
        <f t="shared" ca="1" si="599"/>
        <v>500000</v>
      </c>
      <c r="KE218" s="166" t="str">
        <f t="shared" ca="1" si="600"/>
        <v>-</v>
      </c>
      <c r="KF218" s="166" t="str">
        <f t="shared" ca="1" si="601"/>
        <v>-</v>
      </c>
      <c r="KG218" s="166" t="b">
        <f t="shared" ca="1" si="602"/>
        <v>0</v>
      </c>
      <c r="KH218" s="168">
        <f t="shared" ca="1" si="588"/>
        <v>0</v>
      </c>
      <c r="KI218" s="27">
        <v>0</v>
      </c>
    </row>
    <row r="219" spans="1:295" s="148" customFormat="1" outlineLevel="1">
      <c r="A219" s="126">
        <f t="shared" si="13"/>
        <v>214</v>
      </c>
      <c r="B219" s="126">
        <f t="shared" si="603"/>
        <v>13</v>
      </c>
      <c r="C219" s="148">
        <f t="shared" si="609"/>
        <v>1002</v>
      </c>
      <c r="D219" s="148" t="s">
        <v>884</v>
      </c>
      <c r="E219" s="148" t="b">
        <f t="shared" si="604"/>
        <v>1</v>
      </c>
      <c r="F219" s="148" t="b">
        <v>0</v>
      </c>
      <c r="G219" s="148" t="b">
        <f t="shared" si="605"/>
        <v>1</v>
      </c>
      <c r="H219" s="144">
        <f t="shared" ca="1" si="608"/>
        <v>3</v>
      </c>
      <c r="I219" s="32">
        <v>3</v>
      </c>
      <c r="J219" s="32">
        <v>1</v>
      </c>
      <c r="K219" s="144">
        <f t="shared" ca="1" si="608"/>
        <v>1</v>
      </c>
      <c r="L219" s="144">
        <f t="shared" ca="1" si="608"/>
        <v>1</v>
      </c>
      <c r="M219" s="144">
        <f t="shared" ca="1" si="608"/>
        <v>2</v>
      </c>
      <c r="N219" s="144">
        <f t="shared" ca="1" si="608"/>
        <v>1</v>
      </c>
      <c r="O219" s="144">
        <f t="shared" ca="1" si="608"/>
        <v>1</v>
      </c>
      <c r="P219" s="144">
        <f t="shared" ca="1" si="608"/>
        <v>1</v>
      </c>
      <c r="Q219" s="144">
        <f t="shared" ca="1" si="608"/>
        <v>1</v>
      </c>
      <c r="R219" s="144">
        <f t="shared" ca="1" si="608"/>
        <v>2</v>
      </c>
      <c r="S219" s="144">
        <f t="shared" ca="1" si="608"/>
        <v>1</v>
      </c>
      <c r="T219" s="144">
        <f t="shared" ca="1" si="608"/>
        <v>1</v>
      </c>
      <c r="U219" s="144">
        <f t="shared" ca="1" si="608"/>
        <v>1</v>
      </c>
      <c r="V219" s="32">
        <v>2</v>
      </c>
      <c r="W219" s="32">
        <v>2</v>
      </c>
      <c r="X219" s="32">
        <v>2</v>
      </c>
      <c r="Y219" s="144">
        <f t="shared" ca="1" si="629"/>
        <v>1</v>
      </c>
      <c r="AA219" s="162" t="str" cm="1">
        <f t="array" aca="1" ref="AA219" ca="1">TEXT(LEFT(OFFSET(AA219,-1,0),5)+1,"00000")&amp;MID(OFFSET(AA219,-1,0),6,FIND(" ",OFFSET(AA219,-1,0),7)-5)
&amp;INDEX(DataMaster!$B$10:$B$12,$I219)         &amp;IF($J219=1,""," Risk"&amp;INDEX(i.risk_aversion,$J219,1))    &amp;IF($K219=1,""," REV"&amp; INDEX(DataMaster!$B$54:$B$58,$K219))              &amp; IF($L219=1,""," Minroe"&amp;INDEX(minroe,$L219))              &amp;  IF($M219=1,""," Overdraw"&amp;INDEX(overdraw,$M219))
&amp; IF($N219=1,""," Mach"&amp;INDEX(i.mach_option,$N219))
&amp; IF($O219=1,""," Interest"&amp;INDEX(i.interest_rate,$O219))            &amp; IF($P219=1,""," Opp cost"&amp;INDEX(i.opp_cost_capital,$P219))           &amp; IF($Q219=1,""," Casual_ub"&amp;INDEX(i.casual_ub,$Q219))           &amp; IF($R219=1,""," Cropgraze"&amp;INDEX(i.cropgraze_inc,$R219))
&amp; IF($S219=1,""," Yield"&amp;INDEX(i.all_rot_yield,$S219))          &amp; IF($T219=1,""," Pasture"&amp;INDEX(i.pasture_prod,$T219))          &amp; IF($U219=1,""," Scan"&amp;INDEX(i.scan,$U219))
&amp; IF($JL219=1,""," WP"&amp;TEXT($JL219*100,"000p"))                &amp; IF($JM219=1,""," MP"&amp;TEXT($JM219*100,"000p"))                      &amp; IF($JN219=1,""," GP"&amp;TEXT($JN219*100,"000p"))          &amp; IF($JO219=1,""," Can"&amp;TEXT($JO219*100,"000p"))
&amp; " (F"&amp;3+IFERROR(1*$CH219,0)+IFERROR(1*$CI219,0)&amp;3-IFERROR(1*NOT($CK219),0)&amp;"N"&amp;$CP219&amp;$CQ219&amp;")"</f>
        <v>00021 Price SQ Overdraw500000 CropgrazeFALSE WP070p MP070p GP070p (F33N11)</v>
      </c>
      <c r="AB219" s="10" t="str">
        <f ca="1">IF(COUNTIF(AA$5:AA219,AA219)=1,"-","Dup")</f>
        <v>-</v>
      </c>
      <c r="AC219" s="10"/>
      <c r="AD219" s="168" t="str">
        <f t="shared" ca="1" si="566"/>
        <v>-</v>
      </c>
      <c r="AE219" s="168" t="str">
        <f t="shared" ca="1" si="566"/>
        <v>-</v>
      </c>
      <c r="AF219" s="168" t="str">
        <f t="shared" ca="1" si="566"/>
        <v>-</v>
      </c>
      <c r="AG219" s="168" t="str">
        <f t="shared" ca="1" si="566"/>
        <v>-</v>
      </c>
      <c r="AH219" s="168" t="str">
        <f t="shared" ca="1" si="566"/>
        <v>-</v>
      </c>
      <c r="AI219" s="168" t="b">
        <f t="shared" ca="1" si="566"/>
        <v>1</v>
      </c>
      <c r="AJ219" s="10"/>
      <c r="AK219" s="166" t="b">
        <f t="shared" si="567"/>
        <v>0</v>
      </c>
      <c r="AL219" s="166">
        <f t="shared" si="567"/>
        <v>2</v>
      </c>
      <c r="AM219" s="166" t="b">
        <f t="shared" si="567"/>
        <v>0</v>
      </c>
      <c r="AN219" s="166" t="b">
        <f t="shared" si="567"/>
        <v>1</v>
      </c>
      <c r="AO219" s="166" t="b">
        <f t="shared" si="567"/>
        <v>0</v>
      </c>
      <c r="AP219" s="166" t="b">
        <f t="shared" si="567"/>
        <v>0</v>
      </c>
      <c r="AQ219" s="166">
        <f t="shared" ca="1" si="568"/>
        <v>0</v>
      </c>
      <c r="AR219" s="166" t="b">
        <f t="shared" si="632"/>
        <v>0</v>
      </c>
      <c r="AS219" s="166" t="b">
        <f t="shared" si="632"/>
        <v>0</v>
      </c>
      <c r="AT219" s="166" t="str">
        <f t="shared" si="632"/>
        <v>-</v>
      </c>
      <c r="AU219" s="166" t="str">
        <f t="shared" si="632"/>
        <v>-</v>
      </c>
      <c r="AV219" s="166" t="str">
        <f t="shared" si="632"/>
        <v>-</v>
      </c>
      <c r="AW219" s="10"/>
      <c r="AX219" s="166" t="b">
        <f t="shared" si="570"/>
        <v>1</v>
      </c>
      <c r="AY219" s="168" t="b">
        <f t="shared" ca="1" si="571"/>
        <v>1</v>
      </c>
      <c r="AZ219" s="168" t="b">
        <f t="shared" ca="1" si="571"/>
        <v>1</v>
      </c>
      <c r="BA219" s="167">
        <f t="shared" ca="1" si="572"/>
        <v>3210</v>
      </c>
      <c r="BB219" s="168" t="str">
        <f t="shared" ca="1" si="573"/>
        <v>-</v>
      </c>
      <c r="BC219" s="168" t="str">
        <f t="shared" ca="1" si="573"/>
        <v>-</v>
      </c>
      <c r="BD219" s="168" t="str">
        <f t="shared" ca="1" si="573"/>
        <v>-</v>
      </c>
      <c r="BE219" s="168" t="str">
        <f t="shared" ca="1" si="573"/>
        <v>-</v>
      </c>
      <c r="BF219" s="168" t="str">
        <f t="shared" ca="1" si="573"/>
        <v>-</v>
      </c>
      <c r="BG219" s="168">
        <f t="shared" ca="1" si="573"/>
        <v>1</v>
      </c>
      <c r="BH219" s="168">
        <f t="shared" ca="1" si="573"/>
        <v>1</v>
      </c>
      <c r="BI219" s="168" t="str">
        <f t="shared" ca="1" si="573"/>
        <v>-</v>
      </c>
      <c r="BJ219" s="168" t="str">
        <f t="shared" ca="1" si="573"/>
        <v>-</v>
      </c>
      <c r="BK219" s="10"/>
      <c r="BL219" s="168" t="str">
        <f t="shared" ca="1" si="573"/>
        <v>-</v>
      </c>
      <c r="BM219" s="168" t="str">
        <f t="shared" ca="1" si="573"/>
        <v>-</v>
      </c>
      <c r="BN219" s="168" t="str">
        <f t="shared" ca="1" si="573"/>
        <v>-</v>
      </c>
      <c r="BO219" s="168" t="str">
        <f t="shared" ca="1" si="573"/>
        <v>-</v>
      </c>
      <c r="BP219" s="168" t="str">
        <f t="shared" ca="1" si="573"/>
        <v>-</v>
      </c>
      <c r="BQ219" s="168" t="str">
        <f t="shared" ca="1" si="573"/>
        <v>-</v>
      </c>
      <c r="BR219" s="168" t="str">
        <f t="shared" ca="1" si="573"/>
        <v>-</v>
      </c>
      <c r="BS219" s="168" t="str">
        <f t="shared" ca="1" si="573"/>
        <v>-</v>
      </c>
      <c r="BT219" s="168" t="str">
        <f t="shared" ca="1" si="573"/>
        <v>-</v>
      </c>
      <c r="BU219" s="168" t="str">
        <f t="shared" ca="1" si="573"/>
        <v>-</v>
      </c>
      <c r="BV219" s="168" t="str">
        <f t="shared" ca="1" si="573"/>
        <v>-</v>
      </c>
      <c r="BW219" s="166" t="str" cm="1">
        <f t="array" aca="1" ref="BW219" ca="1">INDEX(i.rev,$K219,BW$15)</f>
        <v>-</v>
      </c>
      <c r="BX219" s="166" t="str" cm="1">
        <f t="array" aca="1" ref="BX219" ca="1">INDEX(i.rev,$K219,BX$15)</f>
        <v>-</v>
      </c>
      <c r="BY219" s="166" t="str" cm="1">
        <f t="array" aca="1" ref="BY219" ca="1">INDEX(i.rev,$K219,BY$15)</f>
        <v>-</v>
      </c>
      <c r="BZ219" s="166" t="str" cm="1">
        <f t="array" aca="1" ref="BZ219" ca="1">INDEX(i.rev,$K219,BZ$15)</f>
        <v>-</v>
      </c>
      <c r="CA219" s="166" t="str" cm="1">
        <f t="array" aca="1" ref="CA219" ca="1">INDEX(i.rev,$K219,CA$15)</f>
        <v>-</v>
      </c>
      <c r="CB219" s="166" t="str" cm="1">
        <f t="array" aca="1" ref="CB219" ca="1">INDEX(i.rev,$K219,CB$15)</f>
        <v>-</v>
      </c>
      <c r="CC219" s="166" t="str" cm="1">
        <f t="array" aca="1" ref="CC219" ca="1">INDEX(i.rev,$K219,CC$15)</f>
        <v>-</v>
      </c>
      <c r="CD219" s="166" t="str" cm="1">
        <f t="array" aca="1" ref="CD219" ca="1">INDEX(i.rev,$K219,CD$15)</f>
        <v>-</v>
      </c>
      <c r="CE219" s="166" t="str" cm="1">
        <f t="array" aca="1" ref="CE219" ca="1">INDEX(i.rev,$K219,CE$15)</f>
        <v>-</v>
      </c>
      <c r="CF219" s="166" t="str" cm="1">
        <f t="array" aca="1" ref="CF219" ca="1">INDEX(i.rev,$K219,CF$15)</f>
        <v>-</v>
      </c>
      <c r="CG219" s="10"/>
      <c r="CH219" s="168" t="str">
        <f t="shared" ca="1" si="622"/>
        <v>-</v>
      </c>
      <c r="CI219" s="168" t="str">
        <f t="shared" ca="1" si="622"/>
        <v>-</v>
      </c>
      <c r="CJ219" s="168" t="str">
        <f t="shared" ca="1" si="622"/>
        <v>-</v>
      </c>
      <c r="CK219" s="168" t="str">
        <f t="shared" ca="1" si="622"/>
        <v>-</v>
      </c>
      <c r="CL219" s="168" t="str">
        <f t="shared" ca="1" si="622"/>
        <v>-</v>
      </c>
      <c r="CM219" s="168" t="str">
        <f t="shared" ca="1" si="622"/>
        <v>-</v>
      </c>
      <c r="CN219" s="168" t="str">
        <f t="shared" ca="1" si="622"/>
        <v>-</v>
      </c>
      <c r="CO219" s="168" t="str">
        <f t="shared" ca="1" si="622"/>
        <v>-</v>
      </c>
      <c r="CP219" s="168">
        <f t="shared" ca="1" si="622"/>
        <v>1</v>
      </c>
      <c r="CQ219" s="168">
        <f t="shared" ca="1" si="622"/>
        <v>1</v>
      </c>
      <c r="CR219" s="168">
        <f t="shared" ca="1" si="622"/>
        <v>0</v>
      </c>
      <c r="CS219" s="168" t="str">
        <f t="shared" ca="1" si="622"/>
        <v>-</v>
      </c>
      <c r="CT219" s="168" t="str">
        <f t="shared" ca="1" si="622"/>
        <v>-</v>
      </c>
      <c r="CU219" s="168" t="str">
        <f t="shared" ca="1" si="622"/>
        <v>-</v>
      </c>
      <c r="CV219" s="168" t="str">
        <f t="shared" ca="1" si="622"/>
        <v>-</v>
      </c>
      <c r="CW219" s="168" t="str">
        <f t="shared" ca="1" si="622"/>
        <v>-</v>
      </c>
      <c r="CX219" s="168" t="str">
        <f t="shared" ca="1" si="622"/>
        <v>-</v>
      </c>
      <c r="CY219" s="168" t="str">
        <f t="shared" ca="1" si="622"/>
        <v>-</v>
      </c>
      <c r="CZ219" s="168">
        <f t="shared" ca="1" si="622"/>
        <v>0</v>
      </c>
      <c r="DA219" s="168" t="str">
        <f t="shared" ca="1" si="622"/>
        <v>-</v>
      </c>
      <c r="DB219" s="168" t="str">
        <f t="shared" ca="1" si="622"/>
        <v>-</v>
      </c>
      <c r="DC219" s="168" t="str">
        <f t="shared" ca="1" si="622"/>
        <v>-</v>
      </c>
      <c r="DD219" s="168" t="str">
        <f t="shared" ca="1" si="622"/>
        <v>-</v>
      </c>
      <c r="DE219" s="168" t="str">
        <f t="shared" ca="1" si="622"/>
        <v>-</v>
      </c>
      <c r="DF219" s="168">
        <f t="shared" ca="1" si="622"/>
        <v>0</v>
      </c>
      <c r="DG219" s="168">
        <f t="shared" ca="1" si="622"/>
        <v>0</v>
      </c>
      <c r="DH219" s="168">
        <f t="shared" ca="1" si="622"/>
        <v>0</v>
      </c>
      <c r="DI219" s="168">
        <f t="shared" ca="1" si="622"/>
        <v>0</v>
      </c>
      <c r="DJ219" s="168">
        <f t="shared" ca="1" si="622"/>
        <v>0</v>
      </c>
      <c r="DK219" s="168">
        <f t="shared" ca="1" si="622"/>
        <v>0</v>
      </c>
      <c r="DL219" s="168">
        <f t="shared" ca="1" si="622"/>
        <v>0</v>
      </c>
      <c r="DM219" s="168" t="str">
        <f t="shared" ca="1" si="622"/>
        <v>-</v>
      </c>
      <c r="DN219" s="168" t="str">
        <f t="shared" ca="1" si="622"/>
        <v>-</v>
      </c>
      <c r="DO219" s="168" t="str">
        <f t="shared" ca="1" si="622"/>
        <v>-</v>
      </c>
      <c r="DP219" s="168" t="str">
        <f t="shared" ca="1" si="622"/>
        <v>-</v>
      </c>
      <c r="DQ219" s="168" t="str">
        <f t="shared" ca="1" si="622"/>
        <v>-</v>
      </c>
      <c r="DR219" s="168" t="str">
        <f t="shared" ca="1" si="622"/>
        <v>-</v>
      </c>
      <c r="DS219" s="168" t="str">
        <f t="shared" ca="1" si="622"/>
        <v>-</v>
      </c>
      <c r="DT219" s="168" t="str">
        <f t="shared" ca="1" si="622"/>
        <v>-</v>
      </c>
      <c r="DU219" s="168" t="str">
        <f t="shared" ca="1" si="622"/>
        <v>-</v>
      </c>
      <c r="DV219" s="168" t="str">
        <f t="shared" ca="1" si="622"/>
        <v>-</v>
      </c>
      <c r="DW219" s="168" t="str">
        <f t="shared" ca="1" si="622"/>
        <v>-</v>
      </c>
      <c r="DX219" s="10"/>
      <c r="DY219" s="168">
        <f t="shared" ca="1" si="622"/>
        <v>1</v>
      </c>
      <c r="DZ219" s="168" t="str">
        <f t="shared" ca="1" si="622"/>
        <v>-</v>
      </c>
      <c r="EA219" s="168" t="str">
        <f t="shared" ca="1" si="622"/>
        <v>-</v>
      </c>
      <c r="EB219" s="168" t="str">
        <f t="shared" ca="1" si="622"/>
        <v>-</v>
      </c>
      <c r="EC219" s="168" t="str">
        <f t="shared" ca="1" si="575"/>
        <v>-</v>
      </c>
      <c r="ED219" s="168" t="b">
        <f t="shared" ca="1" si="575"/>
        <v>0</v>
      </c>
      <c r="EE219" s="168" t="str">
        <f t="shared" ca="1" si="575"/>
        <v>-</v>
      </c>
      <c r="EF219" s="168">
        <f t="shared" ca="1" si="575"/>
        <v>0</v>
      </c>
      <c r="EG219" s="168" t="str">
        <f t="shared" ca="1" si="575"/>
        <v>-</v>
      </c>
      <c r="EH219" s="166" cm="1">
        <f t="array" aca="1" ref="EH219" ca="1">INDEX(i.rev,$K219,EH$15)</f>
        <v>1</v>
      </c>
      <c r="EI219" s="168">
        <f t="shared" ca="1" si="576"/>
        <v>0</v>
      </c>
      <c r="EJ219" s="168">
        <f t="shared" ca="1" si="576"/>
        <v>1</v>
      </c>
      <c r="EK219" s="168">
        <f t="shared" ca="1" si="576"/>
        <v>0</v>
      </c>
      <c r="EL219" s="168">
        <f t="shared" ca="1" si="576"/>
        <v>1</v>
      </c>
      <c r="EM219" s="168">
        <f t="shared" ca="1" si="576"/>
        <v>1</v>
      </c>
      <c r="EN219" s="168">
        <f t="shared" ca="1" si="576"/>
        <v>1</v>
      </c>
      <c r="EO219" s="168">
        <f t="shared" ca="1" si="576"/>
        <v>0</v>
      </c>
      <c r="EP219" s="168">
        <f t="shared" ca="1" si="576"/>
        <v>0</v>
      </c>
      <c r="EQ219" s="168">
        <f t="shared" ca="1" si="576"/>
        <v>0</v>
      </c>
      <c r="ER219" s="168">
        <f t="shared" ca="1" si="576"/>
        <v>0</v>
      </c>
      <c r="ES219" s="168">
        <f t="shared" ca="1" si="576"/>
        <v>0</v>
      </c>
      <c r="ET219" s="168">
        <f t="shared" ca="1" si="576"/>
        <v>0</v>
      </c>
      <c r="EU219" s="168">
        <f t="shared" ca="1" si="576"/>
        <v>0</v>
      </c>
      <c r="EV219" s="168">
        <f t="shared" ca="1" si="576"/>
        <v>0</v>
      </c>
      <c r="EW219" s="168">
        <f t="shared" ca="1" si="576"/>
        <v>0</v>
      </c>
      <c r="EX219" s="168">
        <f t="shared" ca="1" si="576"/>
        <v>0</v>
      </c>
      <c r="EY219" s="166" cm="1">
        <f t="array" aca="1" ref="EY219" ca="1">INDEX(i.rev,$K219,EY$15)</f>
        <v>0</v>
      </c>
      <c r="EZ219" s="168">
        <f t="shared" ca="1" si="577"/>
        <v>0</v>
      </c>
      <c r="FA219" s="166" cm="1">
        <f t="array" aca="1" ref="FA219" ca="1">INDEX(i.rev,$K219,FA$15)</f>
        <v>1</v>
      </c>
      <c r="FB219" s="168">
        <f t="shared" ca="1" si="578"/>
        <v>0</v>
      </c>
      <c r="FC219" s="168">
        <f t="shared" ca="1" si="578"/>
        <v>0</v>
      </c>
      <c r="FD219" s="168">
        <f t="shared" ca="1" si="578"/>
        <v>0</v>
      </c>
      <c r="FE219" s="168">
        <f t="shared" ca="1" si="578"/>
        <v>0</v>
      </c>
      <c r="FF219" s="168">
        <f t="shared" ca="1" si="578"/>
        <v>0</v>
      </c>
      <c r="FG219" s="168">
        <f t="shared" ca="1" si="578"/>
        <v>0</v>
      </c>
      <c r="FH219" s="168">
        <f t="shared" ca="1" si="578"/>
        <v>0</v>
      </c>
      <c r="FI219" s="10"/>
      <c r="FJ219" s="168" t="str">
        <f t="shared" ca="1" si="578"/>
        <v>-</v>
      </c>
      <c r="FK219" s="168" t="str">
        <f t="shared" ref="FK219:GG219" ca="1" si="633">OFFSET(FK$5,$B219,0)</f>
        <v>-</v>
      </c>
      <c r="FL219" s="168" t="str">
        <f t="shared" ca="1" si="633"/>
        <v>-</v>
      </c>
      <c r="FM219" s="168" t="str">
        <f t="shared" ca="1" si="633"/>
        <v>-</v>
      </c>
      <c r="FN219" s="168" t="str">
        <f t="shared" ca="1" si="633"/>
        <v>-</v>
      </c>
      <c r="FO219" s="166" t="b">
        <f t="shared" ca="1" si="580"/>
        <v>0</v>
      </c>
      <c r="FP219" s="166" t="b">
        <f t="shared" ca="1" si="580"/>
        <v>0</v>
      </c>
      <c r="FQ219" s="166" t="b">
        <f t="shared" ca="1" si="580"/>
        <v>1</v>
      </c>
      <c r="FR219" s="168">
        <f t="shared" ca="1" si="633"/>
        <v>0</v>
      </c>
      <c r="FS219" s="166">
        <f t="shared" ca="1" si="581"/>
        <v>1</v>
      </c>
      <c r="FT219" s="166">
        <f t="shared" ca="1" si="581"/>
        <v>1</v>
      </c>
      <c r="FU219" s="168" t="str">
        <f t="shared" ca="1" si="633"/>
        <v>-</v>
      </c>
      <c r="FV219" s="168" t="str">
        <f t="shared" ca="1" si="633"/>
        <v>-</v>
      </c>
      <c r="FW219" s="168" t="str">
        <f t="shared" ca="1" si="633"/>
        <v>-</v>
      </c>
      <c r="FX219" s="168" t="str">
        <f t="shared" ca="1" si="633"/>
        <v>-</v>
      </c>
      <c r="FY219" s="168" t="str">
        <f t="shared" ca="1" si="633"/>
        <v>-</v>
      </c>
      <c r="FZ219" s="168" t="str">
        <f t="shared" ca="1" si="633"/>
        <v>-</v>
      </c>
      <c r="GA219" s="168" t="str">
        <f t="shared" ca="1" si="633"/>
        <v>-</v>
      </c>
      <c r="GB219" s="168" t="str">
        <f t="shared" ca="1" si="633"/>
        <v>-</v>
      </c>
      <c r="GC219" s="168" t="str">
        <f t="shared" ca="1" si="633"/>
        <v>-</v>
      </c>
      <c r="GD219" s="168" t="b">
        <f t="shared" ca="1" si="633"/>
        <v>1</v>
      </c>
      <c r="GE219" s="168" t="str">
        <f t="shared" ca="1" si="633"/>
        <v>-</v>
      </c>
      <c r="GF219" s="168" t="str">
        <f t="shared" ca="1" si="633"/>
        <v>-</v>
      </c>
      <c r="GG219" s="168" t="str">
        <f t="shared" ca="1" si="633"/>
        <v>-</v>
      </c>
      <c r="GH219" s="168" t="str">
        <f t="shared" ca="1" si="582"/>
        <v>-</v>
      </c>
      <c r="GI219" s="168" t="str">
        <f t="shared" ca="1" si="582"/>
        <v>-</v>
      </c>
      <c r="GJ219" s="168" t="str">
        <f t="shared" ca="1" si="583"/>
        <v>-</v>
      </c>
      <c r="GK219" s="168" t="str">
        <f t="shared" ca="1" si="583"/>
        <v>-</v>
      </c>
      <c r="GL219" s="168" t="str">
        <f t="shared" ca="1" si="583"/>
        <v>-</v>
      </c>
      <c r="GM219" s="168" t="str">
        <f t="shared" ca="1" si="583"/>
        <v>-</v>
      </c>
      <c r="GN219" s="168" t="str">
        <f t="shared" ca="1" si="583"/>
        <v>-</v>
      </c>
      <c r="GO219" s="168" t="str">
        <f t="shared" ca="1" si="583"/>
        <v>-</v>
      </c>
      <c r="GP219" s="168" t="str">
        <f t="shared" ca="1" si="583"/>
        <v>-</v>
      </c>
      <c r="GQ219" s="168" t="str">
        <f t="shared" ca="1" si="583"/>
        <v>-</v>
      </c>
      <c r="GR219" s="168" t="str">
        <f t="shared" ca="1" si="583"/>
        <v>-</v>
      </c>
      <c r="GS219" s="168">
        <f t="shared" ca="1" si="583"/>
        <v>500</v>
      </c>
      <c r="GT219" s="168">
        <f t="shared" ca="1" si="583"/>
        <v>500</v>
      </c>
      <c r="GU219" s="168" t="str">
        <f t="shared" ca="1" si="583"/>
        <v>-</v>
      </c>
      <c r="GV219" s="168" t="str">
        <f t="shared" ca="1" si="583"/>
        <v>-</v>
      </c>
      <c r="GW219" s="168" t="str">
        <f t="shared" ca="1" si="583"/>
        <v>-</v>
      </c>
      <c r="GX219" s="168" t="str">
        <f t="shared" ca="1" si="583"/>
        <v>-</v>
      </c>
      <c r="GY219" s="168" t="str">
        <f t="shared" ca="1" si="583"/>
        <v>-</v>
      </c>
      <c r="GZ219" s="168" t="str">
        <f t="shared" ca="1" si="630"/>
        <v>-</v>
      </c>
      <c r="HA219" s="168" t="str">
        <f t="shared" ca="1" si="630"/>
        <v>-</v>
      </c>
      <c r="HB219" s="168" t="str">
        <f t="shared" ca="1" si="630"/>
        <v>-</v>
      </c>
      <c r="HC219" s="168" t="str">
        <f t="shared" ca="1" si="630"/>
        <v>-</v>
      </c>
      <c r="HD219" s="168" t="str">
        <f t="shared" ca="1" si="630"/>
        <v>-</v>
      </c>
      <c r="HE219" s="168" t="str">
        <f t="shared" ca="1" si="630"/>
        <v>-</v>
      </c>
      <c r="HF219" s="168" t="str">
        <f t="shared" ca="1" si="630"/>
        <v>-</v>
      </c>
      <c r="HG219" s="168" t="str">
        <f t="shared" ca="1" si="630"/>
        <v>-</v>
      </c>
      <c r="HH219" s="168" t="str">
        <f t="shared" ca="1" si="630"/>
        <v>-</v>
      </c>
      <c r="HI219" s="168" t="str">
        <f t="shared" ca="1" si="630"/>
        <v>-</v>
      </c>
      <c r="HJ219" s="168" t="str">
        <f t="shared" ca="1" si="630"/>
        <v>-</v>
      </c>
      <c r="HK219" s="168" t="str">
        <f t="shared" ca="1" si="630"/>
        <v>-</v>
      </c>
      <c r="HL219" s="168" t="str">
        <f t="shared" ca="1" si="630"/>
        <v>-</v>
      </c>
      <c r="HM219" s="168" t="str">
        <f t="shared" ca="1" si="630"/>
        <v>-</v>
      </c>
      <c r="HN219" s="168" t="str">
        <f t="shared" ca="1" si="630"/>
        <v>-</v>
      </c>
      <c r="HO219" s="168" t="str">
        <f t="shared" ca="1" si="630"/>
        <v>-</v>
      </c>
      <c r="HP219" s="168" t="str">
        <f t="shared" ca="1" si="630"/>
        <v>-</v>
      </c>
      <c r="HQ219" s="168" t="str">
        <f t="shared" ca="1" si="630"/>
        <v>-</v>
      </c>
      <c r="HR219" s="168" t="str">
        <f t="shared" ca="1" si="630"/>
        <v>-</v>
      </c>
      <c r="HS219" s="168" t="str">
        <f t="shared" ca="1" si="630"/>
        <v>-</v>
      </c>
      <c r="HT219" s="168" t="str">
        <f t="shared" ca="1" si="630"/>
        <v>-</v>
      </c>
      <c r="HU219" s="168" t="str">
        <f t="shared" ca="1" si="630"/>
        <v>-</v>
      </c>
      <c r="HV219" s="168" t="str">
        <f t="shared" ca="1" si="630"/>
        <v>-</v>
      </c>
      <c r="HW219" s="168" t="str">
        <f t="shared" ref="GZ219:IO221" ca="1" si="634">OFFSET(HW$5,$B219,0)</f>
        <v>-</v>
      </c>
      <c r="HX219" s="168" t="str">
        <f t="shared" ca="1" si="634"/>
        <v>-</v>
      </c>
      <c r="HY219" s="168" t="str">
        <f t="shared" ca="1" si="634"/>
        <v>-</v>
      </c>
      <c r="HZ219" s="168" t="str">
        <f t="shared" ca="1" si="634"/>
        <v>-</v>
      </c>
      <c r="IA219" s="168" t="str">
        <f t="shared" ca="1" si="634"/>
        <v>-</v>
      </c>
      <c r="IB219" s="168" t="str">
        <f t="shared" ca="1" si="634"/>
        <v>-</v>
      </c>
      <c r="IC219" s="168" t="str">
        <f t="shared" ca="1" si="634"/>
        <v>-</v>
      </c>
      <c r="ID219" s="168" t="str">
        <f t="shared" ca="1" si="634"/>
        <v>-</v>
      </c>
      <c r="IE219" s="168" t="str">
        <f t="shared" ca="1" si="634"/>
        <v>-</v>
      </c>
      <c r="IF219" s="168" t="str">
        <f t="shared" ca="1" si="634"/>
        <v>-</v>
      </c>
      <c r="IG219" s="168" t="str">
        <f t="shared" ca="1" si="634"/>
        <v>-</v>
      </c>
      <c r="IH219" s="168" t="str">
        <f t="shared" ca="1" si="634"/>
        <v>-</v>
      </c>
      <c r="II219" s="168" t="str">
        <f t="shared" ca="1" si="634"/>
        <v>-</v>
      </c>
      <c r="IJ219" s="168" t="str">
        <f t="shared" ca="1" si="634"/>
        <v>-</v>
      </c>
      <c r="IK219" s="168" t="str">
        <f t="shared" ca="1" si="634"/>
        <v>-</v>
      </c>
      <c r="IL219" s="168" t="str">
        <f t="shared" ca="1" si="634"/>
        <v>-</v>
      </c>
      <c r="IM219" s="168" t="str">
        <f t="shared" ca="1" si="634"/>
        <v>-</v>
      </c>
      <c r="IN219" s="168" t="str">
        <f t="shared" ca="1" si="634"/>
        <v>-</v>
      </c>
      <c r="IO219" s="168" t="str">
        <f t="shared" ca="1" si="634"/>
        <v>-</v>
      </c>
      <c r="IP219" s="168" t="str">
        <f t="shared" ca="1" si="585"/>
        <v>-</v>
      </c>
      <c r="IQ219" s="168" t="str">
        <f t="shared" ca="1" si="585"/>
        <v>-</v>
      </c>
      <c r="IR219" s="168" t="str">
        <f t="shared" ca="1" si="585"/>
        <v>-</v>
      </c>
      <c r="IS219" s="168" t="str">
        <f t="shared" ca="1" si="585"/>
        <v>-</v>
      </c>
      <c r="IT219" s="168" t="str">
        <f t="shared" ca="1" si="585"/>
        <v>-</v>
      </c>
      <c r="IU219" s="168" t="str">
        <f t="shared" ca="1" si="585"/>
        <v>-</v>
      </c>
      <c r="IV219" s="168" t="str">
        <f t="shared" ca="1" si="585"/>
        <v>-</v>
      </c>
      <c r="IW219" s="168" t="str">
        <f t="shared" ca="1" si="585"/>
        <v>-</v>
      </c>
      <c r="IX219" s="168" t="str">
        <f t="shared" ca="1" si="585"/>
        <v>-</v>
      </c>
      <c r="IY219" s="168" t="str">
        <f t="shared" ca="1" si="585"/>
        <v>-</v>
      </c>
      <c r="IZ219" s="10"/>
      <c r="JA219" s="166">
        <f t="shared" ca="1" si="586"/>
        <v>4.4999999999999998E-2</v>
      </c>
      <c r="JB219" s="166">
        <f t="shared" ca="1" si="587"/>
        <v>4.4999999999999998E-2</v>
      </c>
      <c r="JC219" s="168">
        <f t="shared" ca="1" si="588"/>
        <v>1</v>
      </c>
      <c r="JD219" s="168">
        <f t="shared" ca="1" si="588"/>
        <v>0</v>
      </c>
      <c r="JE219" s="168">
        <f t="shared" ca="1" si="588"/>
        <v>1</v>
      </c>
      <c r="JF219" s="168">
        <f t="shared" ca="1" si="588"/>
        <v>1</v>
      </c>
      <c r="JG219" s="168">
        <f t="shared" ca="1" si="588"/>
        <v>0</v>
      </c>
      <c r="JH219" s="168">
        <f t="shared" ca="1" si="588"/>
        <v>70</v>
      </c>
      <c r="JI219" s="168">
        <f t="shared" ca="1" si="588"/>
        <v>50</v>
      </c>
      <c r="JJ219" s="168">
        <f t="shared" ca="1" si="588"/>
        <v>70</v>
      </c>
      <c r="JK219" s="168">
        <f t="shared" ca="1" si="588"/>
        <v>50</v>
      </c>
      <c r="JL219" s="166">
        <f t="shared" si="589"/>
        <v>0.7</v>
      </c>
      <c r="JM219" s="166">
        <f t="shared" si="590"/>
        <v>0.7</v>
      </c>
      <c r="JN219" s="166">
        <f t="shared" si="591"/>
        <v>0.7</v>
      </c>
      <c r="JO219" s="166">
        <f t="shared" ca="1" si="592"/>
        <v>1</v>
      </c>
      <c r="JP219" s="166">
        <f t="shared" ca="1" si="592"/>
        <v>1</v>
      </c>
      <c r="JQ219" s="168">
        <f t="shared" ca="1" si="588"/>
        <v>1</v>
      </c>
      <c r="JR219" s="10"/>
      <c r="JS219" s="168">
        <f t="shared" ca="1" si="588"/>
        <v>1</v>
      </c>
      <c r="JT219" s="166">
        <f t="shared" ca="1" si="593"/>
        <v>1</v>
      </c>
      <c r="JU219" s="168">
        <f t="shared" ca="1" si="594"/>
        <v>1</v>
      </c>
      <c r="JV219" s="168">
        <f t="shared" ca="1" si="588"/>
        <v>1</v>
      </c>
      <c r="JW219" s="168">
        <f t="shared" ca="1" si="588"/>
        <v>1</v>
      </c>
      <c r="JX219" s="168">
        <f t="shared" ca="1" si="595"/>
        <v>1</v>
      </c>
      <c r="JY219" s="168">
        <f t="shared" ca="1" si="588"/>
        <v>1</v>
      </c>
      <c r="JZ219" s="168">
        <f t="shared" ca="1" si="588"/>
        <v>1</v>
      </c>
      <c r="KA219" s="166">
        <f t="shared" ca="1" si="596"/>
        <v>1</v>
      </c>
      <c r="KB219" s="166">
        <f t="shared" ca="1" si="597"/>
        <v>1</v>
      </c>
      <c r="KC219" s="166">
        <f t="shared" ca="1" si="598"/>
        <v>1</v>
      </c>
      <c r="KD219" s="166">
        <f t="shared" ca="1" si="599"/>
        <v>500000</v>
      </c>
      <c r="KE219" s="166" t="str">
        <f t="shared" ca="1" si="600"/>
        <v>-</v>
      </c>
      <c r="KF219" s="166" t="str">
        <f t="shared" ca="1" si="601"/>
        <v>-</v>
      </c>
      <c r="KG219" s="166" t="b">
        <f t="shared" ca="1" si="602"/>
        <v>0</v>
      </c>
      <c r="KH219" s="168">
        <f t="shared" ca="1" si="588"/>
        <v>0</v>
      </c>
      <c r="KI219" s="27">
        <v>0</v>
      </c>
    </row>
    <row r="220" spans="1:295" s="148" customFormat="1" outlineLevel="1">
      <c r="A220" s="126">
        <f t="shared" si="13"/>
        <v>215</v>
      </c>
      <c r="B220" s="126">
        <f t="shared" si="603"/>
        <v>13</v>
      </c>
      <c r="C220" s="148">
        <f t="shared" si="609"/>
        <v>1002</v>
      </c>
      <c r="D220" s="148" t="s">
        <v>884</v>
      </c>
      <c r="E220" s="148" t="b">
        <f t="shared" si="604"/>
        <v>0</v>
      </c>
      <c r="F220" s="148" t="b">
        <v>0</v>
      </c>
      <c r="G220" s="148" t="b">
        <f t="shared" si="605"/>
        <v>0</v>
      </c>
      <c r="H220" s="144">
        <f t="shared" ca="1" si="608"/>
        <v>3</v>
      </c>
      <c r="I220" s="32">
        <v>3</v>
      </c>
      <c r="J220" s="32">
        <v>2</v>
      </c>
      <c r="K220" s="144">
        <f t="shared" ca="1" si="608"/>
        <v>1</v>
      </c>
      <c r="L220" s="144">
        <f t="shared" ca="1" si="608"/>
        <v>1</v>
      </c>
      <c r="M220" s="144">
        <f t="shared" ca="1" si="608"/>
        <v>2</v>
      </c>
      <c r="N220" s="144">
        <f t="shared" ca="1" si="608"/>
        <v>1</v>
      </c>
      <c r="O220" s="144">
        <f t="shared" ca="1" si="608"/>
        <v>1</v>
      </c>
      <c r="P220" s="144">
        <f t="shared" ca="1" si="608"/>
        <v>1</v>
      </c>
      <c r="Q220" s="144">
        <f t="shared" ca="1" si="608"/>
        <v>1</v>
      </c>
      <c r="R220" s="144">
        <f t="shared" ca="1" si="608"/>
        <v>2</v>
      </c>
      <c r="S220" s="144">
        <f t="shared" ca="1" si="608"/>
        <v>1</v>
      </c>
      <c r="T220" s="144">
        <f t="shared" ca="1" si="608"/>
        <v>1</v>
      </c>
      <c r="U220" s="144">
        <f t="shared" ca="1" si="608"/>
        <v>1</v>
      </c>
      <c r="V220" s="32">
        <v>1</v>
      </c>
      <c r="W220" s="32">
        <v>1</v>
      </c>
      <c r="X220" s="32">
        <v>1</v>
      </c>
      <c r="Y220" s="144">
        <f t="shared" ca="1" si="629"/>
        <v>1</v>
      </c>
      <c r="AA220" s="162" t="str" cm="1">
        <f t="array" aca="1" ref="AA220" ca="1">TEXT(LEFT(OFFSET(AA220,-1,0),5)+1,"00000")&amp;MID(OFFSET(AA220,-1,0),6,FIND(" ",OFFSET(AA220,-1,0),7)-5)
&amp;INDEX(DataMaster!$B$10:$B$12,$I220)         &amp;IF($J220=1,""," Risk"&amp;INDEX(i.risk_aversion,$J220,1))    &amp;IF($K220=1,""," REV"&amp; INDEX(DataMaster!$B$54:$B$58,$K220))              &amp; IF($L220=1,""," Minroe"&amp;INDEX(minroe,$L220))              &amp;  IF($M220=1,""," Overdraw"&amp;INDEX(overdraw,$M220))
&amp; IF($N220=1,""," Mach"&amp;INDEX(i.mach_option,$N220))
&amp; IF($O220=1,""," Interest"&amp;INDEX(i.interest_rate,$O220))            &amp; IF($P220=1,""," Opp cost"&amp;INDEX(i.opp_cost_capital,$P220))           &amp; IF($Q220=1,""," Casual_ub"&amp;INDEX(i.casual_ub,$Q220))           &amp; IF($R220=1,""," Cropgraze"&amp;INDEX(i.cropgraze_inc,$R220))
&amp; IF($S220=1,""," Yield"&amp;INDEX(i.all_rot_yield,$S220))          &amp; IF($T220=1,""," Pasture"&amp;INDEX(i.pasture_prod,$T220))          &amp; IF($U220=1,""," Scan"&amp;INDEX(i.scan,$U220))
&amp; IF($JL220=1,""," WP"&amp;TEXT($JL220*100,"000p"))                &amp; IF($JM220=1,""," MP"&amp;TEXT($JM220*100,"000p"))                      &amp; IF($JN220=1,""," GP"&amp;TEXT($JN220*100,"000p"))          &amp; IF($JO220=1,""," Can"&amp;TEXT($JO220*100,"000p"))
&amp; " (F"&amp;3+IFERROR(1*$CH220,0)+IFERROR(1*$CI220,0)&amp;3-IFERROR(1*NOT($CK220),0)&amp;"N"&amp;$CP220&amp;$CQ220&amp;")"</f>
        <v>00022 Price SQ RiskCARA-low Overdraw500000 CropgrazeFALSE (F33N11)</v>
      </c>
      <c r="AB220" s="10" t="str">
        <f ca="1">IF(COUNTIF(AA$5:AA220,AA220)=1,"-","Dup")</f>
        <v>-</v>
      </c>
      <c r="AC220" s="10"/>
      <c r="AD220" s="168" t="str">
        <f t="shared" ca="1" si="566"/>
        <v>-</v>
      </c>
      <c r="AE220" s="168" t="str">
        <f t="shared" ca="1" si="566"/>
        <v>-</v>
      </c>
      <c r="AF220" s="168" t="str">
        <f t="shared" ca="1" si="566"/>
        <v>-</v>
      </c>
      <c r="AG220" s="168" t="str">
        <f t="shared" ca="1" si="566"/>
        <v>-</v>
      </c>
      <c r="AH220" s="168" t="str">
        <f t="shared" ca="1" si="566"/>
        <v>-</v>
      </c>
      <c r="AI220" s="168" t="b">
        <f t="shared" ca="1" si="566"/>
        <v>1</v>
      </c>
      <c r="AJ220" s="10"/>
      <c r="AK220" s="166" t="b">
        <f t="shared" si="567"/>
        <v>0</v>
      </c>
      <c r="AL220" s="166">
        <f t="shared" si="567"/>
        <v>2</v>
      </c>
      <c r="AM220" s="166" t="b">
        <f t="shared" si="567"/>
        <v>0</v>
      </c>
      <c r="AN220" s="166" t="b">
        <f t="shared" si="567"/>
        <v>1</v>
      </c>
      <c r="AO220" s="166" t="b">
        <f t="shared" si="567"/>
        <v>0</v>
      </c>
      <c r="AP220" s="166" t="b">
        <f t="shared" si="567"/>
        <v>0</v>
      </c>
      <c r="AQ220" s="166">
        <f t="shared" ca="1" si="568"/>
        <v>0</v>
      </c>
      <c r="AR220" s="166" t="b">
        <f t="shared" si="632"/>
        <v>1</v>
      </c>
      <c r="AS220" s="166" t="b">
        <f t="shared" si="632"/>
        <v>1</v>
      </c>
      <c r="AT220" s="166">
        <f t="shared" si="632"/>
        <v>1</v>
      </c>
      <c r="AU220" s="166">
        <f t="shared" si="632"/>
        <v>3.0000000000000001E-6</v>
      </c>
      <c r="AV220" s="166" t="str">
        <f t="shared" si="632"/>
        <v>-</v>
      </c>
      <c r="AW220" s="10"/>
      <c r="AX220" s="166" t="b">
        <f t="shared" si="570"/>
        <v>1</v>
      </c>
      <c r="AY220" s="168" t="b">
        <f t="shared" ca="1" si="571"/>
        <v>1</v>
      </c>
      <c r="AZ220" s="168" t="b">
        <f t="shared" ca="1" si="571"/>
        <v>1</v>
      </c>
      <c r="BA220" s="167">
        <f t="shared" ca="1" si="572"/>
        <v>3210</v>
      </c>
      <c r="BB220" s="168" t="str">
        <f t="shared" ca="1" si="573"/>
        <v>-</v>
      </c>
      <c r="BC220" s="168" t="str">
        <f t="shared" ca="1" si="573"/>
        <v>-</v>
      </c>
      <c r="BD220" s="168" t="str">
        <f t="shared" ca="1" si="573"/>
        <v>-</v>
      </c>
      <c r="BE220" s="168" t="str">
        <f t="shared" ca="1" si="573"/>
        <v>-</v>
      </c>
      <c r="BF220" s="168" t="str">
        <f t="shared" ca="1" si="573"/>
        <v>-</v>
      </c>
      <c r="BG220" s="168">
        <f t="shared" ca="1" si="573"/>
        <v>1</v>
      </c>
      <c r="BH220" s="168">
        <f t="shared" ca="1" si="573"/>
        <v>1</v>
      </c>
      <c r="BI220" s="168" t="str">
        <f t="shared" ca="1" si="573"/>
        <v>-</v>
      </c>
      <c r="BJ220" s="168" t="str">
        <f t="shared" ca="1" si="573"/>
        <v>-</v>
      </c>
      <c r="BK220" s="10"/>
      <c r="BL220" s="168" t="str">
        <f t="shared" ca="1" si="573"/>
        <v>-</v>
      </c>
      <c r="BM220" s="168" t="str">
        <f t="shared" ca="1" si="573"/>
        <v>-</v>
      </c>
      <c r="BN220" s="168" t="str">
        <f t="shared" ca="1" si="573"/>
        <v>-</v>
      </c>
      <c r="BO220" s="168" t="str">
        <f t="shared" ca="1" si="573"/>
        <v>-</v>
      </c>
      <c r="BP220" s="168" t="str">
        <f t="shared" ca="1" si="573"/>
        <v>-</v>
      </c>
      <c r="BQ220" s="168" t="str">
        <f t="shared" ca="1" si="573"/>
        <v>-</v>
      </c>
      <c r="BR220" s="168" t="str">
        <f t="shared" ca="1" si="573"/>
        <v>-</v>
      </c>
      <c r="BS220" s="168" t="str">
        <f t="shared" ca="1" si="573"/>
        <v>-</v>
      </c>
      <c r="BT220" s="168" t="str">
        <f t="shared" ca="1" si="573"/>
        <v>-</v>
      </c>
      <c r="BU220" s="168" t="str">
        <f t="shared" ca="1" si="573"/>
        <v>-</v>
      </c>
      <c r="BV220" s="168" t="str">
        <f t="shared" ca="1" si="573"/>
        <v>-</v>
      </c>
      <c r="BW220" s="166" t="str" cm="1">
        <f t="array" aca="1" ref="BW220" ca="1">INDEX(i.rev,$K220,BW$15)</f>
        <v>-</v>
      </c>
      <c r="BX220" s="166" t="str" cm="1">
        <f t="array" aca="1" ref="BX220" ca="1">INDEX(i.rev,$K220,BX$15)</f>
        <v>-</v>
      </c>
      <c r="BY220" s="166" t="str" cm="1">
        <f t="array" aca="1" ref="BY220" ca="1">INDEX(i.rev,$K220,BY$15)</f>
        <v>-</v>
      </c>
      <c r="BZ220" s="166" t="str" cm="1">
        <f t="array" aca="1" ref="BZ220" ca="1">INDEX(i.rev,$K220,BZ$15)</f>
        <v>-</v>
      </c>
      <c r="CA220" s="166" t="str" cm="1">
        <f t="array" aca="1" ref="CA220" ca="1">INDEX(i.rev,$K220,CA$15)</f>
        <v>-</v>
      </c>
      <c r="CB220" s="166" t="str" cm="1">
        <f t="array" aca="1" ref="CB220" ca="1">INDEX(i.rev,$K220,CB$15)</f>
        <v>-</v>
      </c>
      <c r="CC220" s="166" t="str" cm="1">
        <f t="array" aca="1" ref="CC220" ca="1">INDEX(i.rev,$K220,CC$15)</f>
        <v>-</v>
      </c>
      <c r="CD220" s="166" t="str" cm="1">
        <f t="array" aca="1" ref="CD220" ca="1">INDEX(i.rev,$K220,CD$15)</f>
        <v>-</v>
      </c>
      <c r="CE220" s="166" t="str" cm="1">
        <f t="array" aca="1" ref="CE220" ca="1">INDEX(i.rev,$K220,CE$15)</f>
        <v>-</v>
      </c>
      <c r="CF220" s="166" t="str" cm="1">
        <f t="array" aca="1" ref="CF220" ca="1">INDEX(i.rev,$K220,CF$15)</f>
        <v>-</v>
      </c>
      <c r="CG220" s="10"/>
      <c r="CH220" s="168" t="str">
        <f t="shared" ca="1" si="622"/>
        <v>-</v>
      </c>
      <c r="CI220" s="168" t="str">
        <f t="shared" ca="1" si="622"/>
        <v>-</v>
      </c>
      <c r="CJ220" s="168" t="str">
        <f t="shared" ca="1" si="622"/>
        <v>-</v>
      </c>
      <c r="CK220" s="168" t="str">
        <f t="shared" ca="1" si="622"/>
        <v>-</v>
      </c>
      <c r="CL220" s="168" t="str">
        <f t="shared" ca="1" si="622"/>
        <v>-</v>
      </c>
      <c r="CM220" s="168" t="str">
        <f t="shared" ca="1" si="622"/>
        <v>-</v>
      </c>
      <c r="CN220" s="168" t="str">
        <f t="shared" ca="1" si="622"/>
        <v>-</v>
      </c>
      <c r="CO220" s="168" t="str">
        <f t="shared" ca="1" si="622"/>
        <v>-</v>
      </c>
      <c r="CP220" s="168">
        <f t="shared" ca="1" si="622"/>
        <v>1</v>
      </c>
      <c r="CQ220" s="168">
        <f t="shared" ca="1" si="622"/>
        <v>1</v>
      </c>
      <c r="CR220" s="168">
        <f t="shared" ca="1" si="622"/>
        <v>0</v>
      </c>
      <c r="CS220" s="168" t="str">
        <f t="shared" ca="1" si="622"/>
        <v>-</v>
      </c>
      <c r="CT220" s="168" t="str">
        <f t="shared" ca="1" si="622"/>
        <v>-</v>
      </c>
      <c r="CU220" s="168" t="str">
        <f t="shared" ca="1" si="622"/>
        <v>-</v>
      </c>
      <c r="CV220" s="168" t="str">
        <f t="shared" ca="1" si="622"/>
        <v>-</v>
      </c>
      <c r="CW220" s="168" t="str">
        <f t="shared" ca="1" si="622"/>
        <v>-</v>
      </c>
      <c r="CX220" s="168" t="str">
        <f t="shared" ca="1" si="622"/>
        <v>-</v>
      </c>
      <c r="CY220" s="168" t="str">
        <f t="shared" ca="1" si="622"/>
        <v>-</v>
      </c>
      <c r="CZ220" s="168">
        <f t="shared" ca="1" si="622"/>
        <v>0</v>
      </c>
      <c r="DA220" s="168" t="str">
        <f t="shared" ca="1" si="622"/>
        <v>-</v>
      </c>
      <c r="DB220" s="168" t="str">
        <f t="shared" ca="1" si="622"/>
        <v>-</v>
      </c>
      <c r="DC220" s="168" t="str">
        <f t="shared" ca="1" si="622"/>
        <v>-</v>
      </c>
      <c r="DD220" s="168" t="str">
        <f t="shared" ca="1" si="622"/>
        <v>-</v>
      </c>
      <c r="DE220" s="168" t="str">
        <f t="shared" ca="1" si="622"/>
        <v>-</v>
      </c>
      <c r="DF220" s="168">
        <f t="shared" ca="1" si="622"/>
        <v>0</v>
      </c>
      <c r="DG220" s="168">
        <f t="shared" ref="DG220:EB220" ca="1" si="635">OFFSET(DG$5,$B220,0)</f>
        <v>0</v>
      </c>
      <c r="DH220" s="168">
        <f t="shared" ca="1" si="635"/>
        <v>0</v>
      </c>
      <c r="DI220" s="168">
        <f t="shared" ca="1" si="635"/>
        <v>0</v>
      </c>
      <c r="DJ220" s="168">
        <f t="shared" ca="1" si="635"/>
        <v>0</v>
      </c>
      <c r="DK220" s="168">
        <f t="shared" ca="1" si="635"/>
        <v>0</v>
      </c>
      <c r="DL220" s="168">
        <f t="shared" ca="1" si="635"/>
        <v>0</v>
      </c>
      <c r="DM220" s="168" t="str">
        <f t="shared" ca="1" si="635"/>
        <v>-</v>
      </c>
      <c r="DN220" s="168" t="str">
        <f t="shared" ca="1" si="635"/>
        <v>-</v>
      </c>
      <c r="DO220" s="168" t="str">
        <f t="shared" ca="1" si="635"/>
        <v>-</v>
      </c>
      <c r="DP220" s="168" t="str">
        <f t="shared" ca="1" si="635"/>
        <v>-</v>
      </c>
      <c r="DQ220" s="168" t="str">
        <f t="shared" ca="1" si="635"/>
        <v>-</v>
      </c>
      <c r="DR220" s="168" t="str">
        <f t="shared" ca="1" si="635"/>
        <v>-</v>
      </c>
      <c r="DS220" s="168" t="str">
        <f t="shared" ca="1" si="635"/>
        <v>-</v>
      </c>
      <c r="DT220" s="168" t="str">
        <f t="shared" ca="1" si="635"/>
        <v>-</v>
      </c>
      <c r="DU220" s="168" t="str">
        <f t="shared" ca="1" si="635"/>
        <v>-</v>
      </c>
      <c r="DV220" s="168" t="str">
        <f t="shared" ca="1" si="635"/>
        <v>-</v>
      </c>
      <c r="DW220" s="168" t="str">
        <f t="shared" ca="1" si="635"/>
        <v>-</v>
      </c>
      <c r="DX220" s="10"/>
      <c r="DY220" s="168">
        <f t="shared" ca="1" si="635"/>
        <v>1</v>
      </c>
      <c r="DZ220" s="168" t="str">
        <f t="shared" ca="1" si="635"/>
        <v>-</v>
      </c>
      <c r="EA220" s="168" t="str">
        <f t="shared" ca="1" si="635"/>
        <v>-</v>
      </c>
      <c r="EB220" s="168" t="str">
        <f t="shared" ca="1" si="635"/>
        <v>-</v>
      </c>
      <c r="EC220" s="168" t="str">
        <f t="shared" ca="1" si="575"/>
        <v>-</v>
      </c>
      <c r="ED220" s="168" t="b">
        <f t="shared" ca="1" si="575"/>
        <v>0</v>
      </c>
      <c r="EE220" s="168" t="str">
        <f t="shared" ca="1" si="575"/>
        <v>-</v>
      </c>
      <c r="EF220" s="168">
        <f t="shared" ca="1" si="575"/>
        <v>0</v>
      </c>
      <c r="EG220" s="168" t="str">
        <f t="shared" ca="1" si="575"/>
        <v>-</v>
      </c>
      <c r="EH220" s="166" cm="1">
        <f t="array" aca="1" ref="EH220" ca="1">INDEX(i.rev,$K220,EH$15)</f>
        <v>1</v>
      </c>
      <c r="EI220" s="168">
        <f t="shared" ca="1" si="576"/>
        <v>0</v>
      </c>
      <c r="EJ220" s="168">
        <f t="shared" ca="1" si="576"/>
        <v>1</v>
      </c>
      <c r="EK220" s="168">
        <f t="shared" ca="1" si="576"/>
        <v>0</v>
      </c>
      <c r="EL220" s="168">
        <f t="shared" ca="1" si="576"/>
        <v>1</v>
      </c>
      <c r="EM220" s="168">
        <f t="shared" ca="1" si="576"/>
        <v>1</v>
      </c>
      <c r="EN220" s="168">
        <f t="shared" ca="1" si="576"/>
        <v>1</v>
      </c>
      <c r="EO220" s="168">
        <f t="shared" ca="1" si="576"/>
        <v>0</v>
      </c>
      <c r="EP220" s="168">
        <f t="shared" ca="1" si="576"/>
        <v>0</v>
      </c>
      <c r="EQ220" s="168">
        <f t="shared" ca="1" si="576"/>
        <v>0</v>
      </c>
      <c r="ER220" s="168">
        <f t="shared" ca="1" si="576"/>
        <v>0</v>
      </c>
      <c r="ES220" s="168">
        <f t="shared" ca="1" si="576"/>
        <v>0</v>
      </c>
      <c r="ET220" s="168">
        <f t="shared" ca="1" si="576"/>
        <v>0</v>
      </c>
      <c r="EU220" s="168">
        <f t="shared" ca="1" si="576"/>
        <v>0</v>
      </c>
      <c r="EV220" s="168">
        <f t="shared" ca="1" si="576"/>
        <v>0</v>
      </c>
      <c r="EW220" s="168">
        <f t="shared" ca="1" si="576"/>
        <v>0</v>
      </c>
      <c r="EX220" s="168">
        <f t="shared" ca="1" si="576"/>
        <v>0</v>
      </c>
      <c r="EY220" s="166" cm="1">
        <f t="array" aca="1" ref="EY220" ca="1">INDEX(i.rev,$K220,EY$15)</f>
        <v>0</v>
      </c>
      <c r="EZ220" s="168">
        <f t="shared" ca="1" si="577"/>
        <v>0</v>
      </c>
      <c r="FA220" s="166" cm="1">
        <f t="array" aca="1" ref="FA220" ca="1">INDEX(i.rev,$K220,FA$15)</f>
        <v>1</v>
      </c>
      <c r="FB220" s="168">
        <f t="shared" ref="FB220:GG227" ca="1" si="636">OFFSET(FB$5,$B220,0)</f>
        <v>0</v>
      </c>
      <c r="FC220" s="168">
        <f t="shared" ca="1" si="636"/>
        <v>0</v>
      </c>
      <c r="FD220" s="168">
        <f t="shared" ca="1" si="636"/>
        <v>0</v>
      </c>
      <c r="FE220" s="168">
        <f t="shared" ca="1" si="636"/>
        <v>0</v>
      </c>
      <c r="FF220" s="168">
        <f t="shared" ca="1" si="636"/>
        <v>0</v>
      </c>
      <c r="FG220" s="168">
        <f t="shared" ca="1" si="636"/>
        <v>0</v>
      </c>
      <c r="FH220" s="168">
        <f t="shared" ca="1" si="636"/>
        <v>0</v>
      </c>
      <c r="FI220" s="10"/>
      <c r="FJ220" s="168" t="str">
        <f t="shared" ca="1" si="636"/>
        <v>-</v>
      </c>
      <c r="FK220" s="168" t="str">
        <f t="shared" ca="1" si="636"/>
        <v>-</v>
      </c>
      <c r="FL220" s="168" t="str">
        <f t="shared" ca="1" si="636"/>
        <v>-</v>
      </c>
      <c r="FM220" s="168" t="str">
        <f t="shared" ca="1" si="636"/>
        <v>-</v>
      </c>
      <c r="FN220" s="168" t="str">
        <f t="shared" ca="1" si="636"/>
        <v>-</v>
      </c>
      <c r="FO220" s="166" t="b">
        <f t="shared" ca="1" si="580"/>
        <v>0</v>
      </c>
      <c r="FP220" s="166" t="b">
        <f t="shared" ca="1" si="580"/>
        <v>0</v>
      </c>
      <c r="FQ220" s="166" t="b">
        <f t="shared" ca="1" si="580"/>
        <v>1</v>
      </c>
      <c r="FR220" s="168">
        <f t="shared" ca="1" si="636"/>
        <v>0</v>
      </c>
      <c r="FS220" s="166">
        <f t="shared" ca="1" si="581"/>
        <v>1</v>
      </c>
      <c r="FT220" s="166">
        <f t="shared" ca="1" si="581"/>
        <v>1</v>
      </c>
      <c r="FU220" s="168" t="str">
        <f t="shared" ca="1" si="636"/>
        <v>-</v>
      </c>
      <c r="FV220" s="168" t="str">
        <f t="shared" ca="1" si="636"/>
        <v>-</v>
      </c>
      <c r="FW220" s="168" t="str">
        <f t="shared" ca="1" si="636"/>
        <v>-</v>
      </c>
      <c r="FX220" s="168" t="str">
        <f t="shared" ca="1" si="636"/>
        <v>-</v>
      </c>
      <c r="FY220" s="168" t="str">
        <f t="shared" ca="1" si="636"/>
        <v>-</v>
      </c>
      <c r="FZ220" s="168" t="str">
        <f t="shared" ca="1" si="636"/>
        <v>-</v>
      </c>
      <c r="GA220" s="168" t="str">
        <f t="shared" ca="1" si="636"/>
        <v>-</v>
      </c>
      <c r="GB220" s="168" t="str">
        <f t="shared" ca="1" si="636"/>
        <v>-</v>
      </c>
      <c r="GC220" s="168" t="str">
        <f t="shared" ca="1" si="636"/>
        <v>-</v>
      </c>
      <c r="GD220" s="168" t="b">
        <f t="shared" ca="1" si="636"/>
        <v>1</v>
      </c>
      <c r="GE220" s="168" t="str">
        <f t="shared" ca="1" si="636"/>
        <v>-</v>
      </c>
      <c r="GF220" s="168" t="str">
        <f t="shared" ca="1" si="636"/>
        <v>-</v>
      </c>
      <c r="GG220" s="168" t="str">
        <f t="shared" ca="1" si="636"/>
        <v>-</v>
      </c>
      <c r="GH220" s="168" t="str">
        <f t="shared" ca="1" si="582"/>
        <v>-</v>
      </c>
      <c r="GI220" s="168" t="str">
        <f t="shared" ca="1" si="582"/>
        <v>-</v>
      </c>
      <c r="GJ220" s="168" t="str">
        <f t="shared" ca="1" si="583"/>
        <v>-</v>
      </c>
      <c r="GK220" s="168" t="str">
        <f t="shared" ca="1" si="583"/>
        <v>-</v>
      </c>
      <c r="GL220" s="168" t="str">
        <f t="shared" ca="1" si="583"/>
        <v>-</v>
      </c>
      <c r="GM220" s="168" t="str">
        <f t="shared" ca="1" si="583"/>
        <v>-</v>
      </c>
      <c r="GN220" s="168" t="str">
        <f t="shared" ca="1" si="583"/>
        <v>-</v>
      </c>
      <c r="GO220" s="168" t="str">
        <f t="shared" ca="1" si="583"/>
        <v>-</v>
      </c>
      <c r="GP220" s="168" t="str">
        <f t="shared" ca="1" si="583"/>
        <v>-</v>
      </c>
      <c r="GQ220" s="168" t="str">
        <f t="shared" ca="1" si="583"/>
        <v>-</v>
      </c>
      <c r="GR220" s="168" t="str">
        <f t="shared" ca="1" si="583"/>
        <v>-</v>
      </c>
      <c r="GS220" s="168">
        <f t="shared" ca="1" si="583"/>
        <v>500</v>
      </c>
      <c r="GT220" s="168">
        <f t="shared" ca="1" si="583"/>
        <v>500</v>
      </c>
      <c r="GU220" s="168" t="str">
        <f t="shared" ca="1" si="583"/>
        <v>-</v>
      </c>
      <c r="GV220" s="168" t="str">
        <f t="shared" ca="1" si="583"/>
        <v>-</v>
      </c>
      <c r="GW220" s="168" t="str">
        <f t="shared" ca="1" si="583"/>
        <v>-</v>
      </c>
      <c r="GX220" s="168" t="str">
        <f t="shared" ca="1" si="583"/>
        <v>-</v>
      </c>
      <c r="GY220" s="168" t="str">
        <f t="shared" ca="1" si="583"/>
        <v>-</v>
      </c>
      <c r="GZ220" s="168" t="str">
        <f t="shared" ca="1" si="634"/>
        <v>-</v>
      </c>
      <c r="HA220" s="168" t="str">
        <f t="shared" ca="1" si="634"/>
        <v>-</v>
      </c>
      <c r="HB220" s="168" t="str">
        <f t="shared" ca="1" si="634"/>
        <v>-</v>
      </c>
      <c r="HC220" s="168" t="str">
        <f t="shared" ca="1" si="634"/>
        <v>-</v>
      </c>
      <c r="HD220" s="168" t="str">
        <f t="shared" ca="1" si="634"/>
        <v>-</v>
      </c>
      <c r="HE220" s="168" t="str">
        <f t="shared" ca="1" si="634"/>
        <v>-</v>
      </c>
      <c r="HF220" s="168" t="str">
        <f t="shared" ca="1" si="634"/>
        <v>-</v>
      </c>
      <c r="HG220" s="168" t="str">
        <f t="shared" ca="1" si="634"/>
        <v>-</v>
      </c>
      <c r="HH220" s="168" t="str">
        <f t="shared" ca="1" si="634"/>
        <v>-</v>
      </c>
      <c r="HI220" s="168" t="str">
        <f t="shared" ca="1" si="634"/>
        <v>-</v>
      </c>
      <c r="HJ220" s="168" t="str">
        <f t="shared" ca="1" si="634"/>
        <v>-</v>
      </c>
      <c r="HK220" s="168" t="str">
        <f t="shared" ca="1" si="634"/>
        <v>-</v>
      </c>
      <c r="HL220" s="168" t="str">
        <f t="shared" ca="1" si="634"/>
        <v>-</v>
      </c>
      <c r="HM220" s="168" t="str">
        <f t="shared" ca="1" si="634"/>
        <v>-</v>
      </c>
      <c r="HN220" s="168" t="str">
        <f t="shared" ca="1" si="634"/>
        <v>-</v>
      </c>
      <c r="HO220" s="168" t="str">
        <f t="shared" ca="1" si="634"/>
        <v>-</v>
      </c>
      <c r="HP220" s="168" t="str">
        <f t="shared" ca="1" si="634"/>
        <v>-</v>
      </c>
      <c r="HQ220" s="168" t="str">
        <f t="shared" ca="1" si="634"/>
        <v>-</v>
      </c>
      <c r="HR220" s="168" t="str">
        <f t="shared" ca="1" si="634"/>
        <v>-</v>
      </c>
      <c r="HS220" s="168" t="str">
        <f t="shared" ca="1" si="634"/>
        <v>-</v>
      </c>
      <c r="HT220" s="168" t="str">
        <f t="shared" ca="1" si="634"/>
        <v>-</v>
      </c>
      <c r="HU220" s="168" t="str">
        <f t="shared" ca="1" si="634"/>
        <v>-</v>
      </c>
      <c r="HV220" s="168" t="str">
        <f t="shared" ca="1" si="634"/>
        <v>-</v>
      </c>
      <c r="HW220" s="168" t="str">
        <f t="shared" ca="1" si="634"/>
        <v>-</v>
      </c>
      <c r="HX220" s="168" t="str">
        <f t="shared" ca="1" si="634"/>
        <v>-</v>
      </c>
      <c r="HY220" s="168" t="str">
        <f t="shared" ca="1" si="634"/>
        <v>-</v>
      </c>
      <c r="HZ220" s="168" t="str">
        <f t="shared" ca="1" si="634"/>
        <v>-</v>
      </c>
      <c r="IA220" s="168" t="str">
        <f t="shared" ca="1" si="634"/>
        <v>-</v>
      </c>
      <c r="IB220" s="168" t="str">
        <f t="shared" ca="1" si="634"/>
        <v>-</v>
      </c>
      <c r="IC220" s="168" t="str">
        <f t="shared" ca="1" si="634"/>
        <v>-</v>
      </c>
      <c r="ID220" s="168" t="str">
        <f t="shared" ca="1" si="634"/>
        <v>-</v>
      </c>
      <c r="IE220" s="168" t="str">
        <f t="shared" ca="1" si="634"/>
        <v>-</v>
      </c>
      <c r="IF220" s="168" t="str">
        <f t="shared" ca="1" si="634"/>
        <v>-</v>
      </c>
      <c r="IG220" s="168" t="str">
        <f t="shared" ca="1" si="634"/>
        <v>-</v>
      </c>
      <c r="IH220" s="168" t="str">
        <f t="shared" ca="1" si="634"/>
        <v>-</v>
      </c>
      <c r="II220" s="168" t="str">
        <f t="shared" ca="1" si="634"/>
        <v>-</v>
      </c>
      <c r="IJ220" s="168" t="str">
        <f t="shared" ca="1" si="634"/>
        <v>-</v>
      </c>
      <c r="IK220" s="168" t="str">
        <f t="shared" ca="1" si="634"/>
        <v>-</v>
      </c>
      <c r="IL220" s="168" t="str">
        <f t="shared" ca="1" si="634"/>
        <v>-</v>
      </c>
      <c r="IM220" s="168" t="str">
        <f t="shared" ca="1" si="634"/>
        <v>-</v>
      </c>
      <c r="IN220" s="168" t="str">
        <f t="shared" ca="1" si="634"/>
        <v>-</v>
      </c>
      <c r="IO220" s="168" t="str">
        <f t="shared" ca="1" si="634"/>
        <v>-</v>
      </c>
      <c r="IP220" s="168" t="str">
        <f t="shared" ca="1" si="585"/>
        <v>-</v>
      </c>
      <c r="IQ220" s="168" t="str">
        <f t="shared" ca="1" si="585"/>
        <v>-</v>
      </c>
      <c r="IR220" s="168" t="str">
        <f t="shared" ca="1" si="585"/>
        <v>-</v>
      </c>
      <c r="IS220" s="168" t="str">
        <f t="shared" ca="1" si="585"/>
        <v>-</v>
      </c>
      <c r="IT220" s="168" t="str">
        <f t="shared" ca="1" si="585"/>
        <v>-</v>
      </c>
      <c r="IU220" s="168" t="str">
        <f t="shared" ca="1" si="585"/>
        <v>-</v>
      </c>
      <c r="IV220" s="168" t="str">
        <f t="shared" ca="1" si="585"/>
        <v>-</v>
      </c>
      <c r="IW220" s="168" t="str">
        <f t="shared" ca="1" si="585"/>
        <v>-</v>
      </c>
      <c r="IX220" s="168" t="str">
        <f t="shared" ca="1" si="585"/>
        <v>-</v>
      </c>
      <c r="IY220" s="168" t="str">
        <f t="shared" ca="1" si="585"/>
        <v>-</v>
      </c>
      <c r="IZ220" s="10"/>
      <c r="JA220" s="166">
        <f t="shared" ca="1" si="586"/>
        <v>4.4999999999999998E-2</v>
      </c>
      <c r="JB220" s="166">
        <f t="shared" ca="1" si="587"/>
        <v>4.4999999999999998E-2</v>
      </c>
      <c r="JC220" s="168">
        <f t="shared" ca="1" si="588"/>
        <v>1</v>
      </c>
      <c r="JD220" s="168">
        <f t="shared" ca="1" si="588"/>
        <v>0</v>
      </c>
      <c r="JE220" s="168">
        <f t="shared" ca="1" si="588"/>
        <v>1</v>
      </c>
      <c r="JF220" s="168">
        <f t="shared" ca="1" si="588"/>
        <v>1</v>
      </c>
      <c r="JG220" s="168">
        <f t="shared" ca="1" si="588"/>
        <v>0</v>
      </c>
      <c r="JH220" s="168">
        <f t="shared" ca="1" si="588"/>
        <v>70</v>
      </c>
      <c r="JI220" s="168">
        <f t="shared" ca="1" si="588"/>
        <v>50</v>
      </c>
      <c r="JJ220" s="168">
        <f t="shared" ca="1" si="588"/>
        <v>70</v>
      </c>
      <c r="JK220" s="168">
        <f t="shared" ca="1" si="588"/>
        <v>50</v>
      </c>
      <c r="JL220" s="166">
        <f t="shared" si="589"/>
        <v>1</v>
      </c>
      <c r="JM220" s="166">
        <f t="shared" si="590"/>
        <v>1</v>
      </c>
      <c r="JN220" s="166">
        <f t="shared" si="591"/>
        <v>1</v>
      </c>
      <c r="JO220" s="166">
        <f t="shared" ca="1" si="592"/>
        <v>1</v>
      </c>
      <c r="JP220" s="166">
        <f t="shared" ca="1" si="592"/>
        <v>1</v>
      </c>
      <c r="JQ220" s="168">
        <f t="shared" ca="1" si="588"/>
        <v>1</v>
      </c>
      <c r="JR220" s="10"/>
      <c r="JS220" s="168">
        <f t="shared" ca="1" si="588"/>
        <v>1</v>
      </c>
      <c r="JT220" s="166">
        <f t="shared" ca="1" si="593"/>
        <v>1</v>
      </c>
      <c r="JU220" s="168">
        <f t="shared" ca="1" si="594"/>
        <v>1</v>
      </c>
      <c r="JV220" s="168">
        <f t="shared" ca="1" si="588"/>
        <v>1</v>
      </c>
      <c r="JW220" s="168">
        <f t="shared" ca="1" si="588"/>
        <v>1</v>
      </c>
      <c r="JX220" s="168">
        <f t="shared" ca="1" si="595"/>
        <v>1</v>
      </c>
      <c r="JY220" s="168">
        <f t="shared" ca="1" si="588"/>
        <v>1</v>
      </c>
      <c r="JZ220" s="168">
        <f t="shared" ca="1" si="588"/>
        <v>1</v>
      </c>
      <c r="KA220" s="166">
        <f t="shared" ca="1" si="596"/>
        <v>1</v>
      </c>
      <c r="KB220" s="166">
        <f t="shared" ca="1" si="597"/>
        <v>1</v>
      </c>
      <c r="KC220" s="166">
        <f t="shared" ca="1" si="598"/>
        <v>1</v>
      </c>
      <c r="KD220" s="166">
        <f t="shared" ca="1" si="599"/>
        <v>500000</v>
      </c>
      <c r="KE220" s="166" t="str">
        <f t="shared" ca="1" si="600"/>
        <v>-</v>
      </c>
      <c r="KF220" s="166" t="str">
        <f t="shared" ca="1" si="601"/>
        <v>-</v>
      </c>
      <c r="KG220" s="166" t="b">
        <f t="shared" ca="1" si="602"/>
        <v>0</v>
      </c>
      <c r="KH220" s="168">
        <f t="shared" ca="1" si="588"/>
        <v>0</v>
      </c>
      <c r="KI220" s="27">
        <v>0</v>
      </c>
    </row>
    <row r="221" spans="1:295" s="148" customFormat="1" outlineLevel="1">
      <c r="A221" s="126">
        <f t="shared" si="13"/>
        <v>216</v>
      </c>
      <c r="B221" s="126">
        <f t="shared" si="603"/>
        <v>13</v>
      </c>
      <c r="C221" s="148">
        <f t="shared" si="609"/>
        <v>1002</v>
      </c>
      <c r="D221" s="148" t="s">
        <v>884</v>
      </c>
      <c r="E221" s="148" t="b">
        <f t="shared" si="604"/>
        <v>0</v>
      </c>
      <c r="F221" s="148" t="b">
        <v>0</v>
      </c>
      <c r="G221" s="148" t="b">
        <f t="shared" si="605"/>
        <v>0</v>
      </c>
      <c r="H221" s="144">
        <f t="shared" ca="1" si="608"/>
        <v>3</v>
      </c>
      <c r="I221" s="32">
        <v>3</v>
      </c>
      <c r="J221" s="32">
        <v>2</v>
      </c>
      <c r="K221" s="144">
        <f t="shared" ca="1" si="608"/>
        <v>1</v>
      </c>
      <c r="L221" s="144">
        <f t="shared" ca="1" si="608"/>
        <v>1</v>
      </c>
      <c r="M221" s="144">
        <f t="shared" ca="1" si="608"/>
        <v>2</v>
      </c>
      <c r="N221" s="144">
        <f t="shared" ca="1" si="608"/>
        <v>1</v>
      </c>
      <c r="O221" s="144">
        <f t="shared" ca="1" si="608"/>
        <v>1</v>
      </c>
      <c r="P221" s="144">
        <f t="shared" ca="1" si="608"/>
        <v>1</v>
      </c>
      <c r="Q221" s="144">
        <f t="shared" ca="1" si="608"/>
        <v>1</v>
      </c>
      <c r="R221" s="144">
        <f t="shared" ca="1" si="608"/>
        <v>2</v>
      </c>
      <c r="S221" s="144">
        <f t="shared" ca="1" si="608"/>
        <v>1</v>
      </c>
      <c r="T221" s="144">
        <f t="shared" ca="1" si="608"/>
        <v>1</v>
      </c>
      <c r="U221" s="144">
        <f t="shared" ca="1" si="608"/>
        <v>1</v>
      </c>
      <c r="V221" s="32">
        <v>2</v>
      </c>
      <c r="W221" s="32">
        <v>2</v>
      </c>
      <c r="X221" s="32">
        <v>2</v>
      </c>
      <c r="Y221" s="144">
        <f t="shared" ca="1" si="629"/>
        <v>1</v>
      </c>
      <c r="AA221" s="162" t="str" cm="1">
        <f t="array" aca="1" ref="AA221" ca="1">TEXT(LEFT(OFFSET(AA221,-1,0),5)+1,"00000")&amp;MID(OFFSET(AA221,-1,0),6,FIND(" ",OFFSET(AA221,-1,0),7)-5)
&amp;INDEX(DataMaster!$B$10:$B$12,$I221)         &amp;IF($J221=1,""," Risk"&amp;INDEX(i.risk_aversion,$J221,1))    &amp;IF($K221=1,""," REV"&amp; INDEX(DataMaster!$B$54:$B$58,$K221))              &amp; IF($L221=1,""," Minroe"&amp;INDEX(minroe,$L221))              &amp;  IF($M221=1,""," Overdraw"&amp;INDEX(overdraw,$M221))
&amp; IF($N221=1,""," Mach"&amp;INDEX(i.mach_option,$N221))
&amp; IF($O221=1,""," Interest"&amp;INDEX(i.interest_rate,$O221))            &amp; IF($P221=1,""," Opp cost"&amp;INDEX(i.opp_cost_capital,$P221))           &amp; IF($Q221=1,""," Casual_ub"&amp;INDEX(i.casual_ub,$Q221))           &amp; IF($R221=1,""," Cropgraze"&amp;INDEX(i.cropgraze_inc,$R221))
&amp; IF($S221=1,""," Yield"&amp;INDEX(i.all_rot_yield,$S221))          &amp; IF($T221=1,""," Pasture"&amp;INDEX(i.pasture_prod,$T221))          &amp; IF($U221=1,""," Scan"&amp;INDEX(i.scan,$U221))
&amp; IF($JL221=1,""," WP"&amp;TEXT($JL221*100,"000p"))                &amp; IF($JM221=1,""," MP"&amp;TEXT($JM221*100,"000p"))                      &amp; IF($JN221=1,""," GP"&amp;TEXT($JN221*100,"000p"))          &amp; IF($JO221=1,""," Can"&amp;TEXT($JO221*100,"000p"))
&amp; " (F"&amp;3+IFERROR(1*$CH221,0)+IFERROR(1*$CI221,0)&amp;3-IFERROR(1*NOT($CK221),0)&amp;"N"&amp;$CP221&amp;$CQ221&amp;")"</f>
        <v>00023 Price SQ RiskCARA-low Overdraw500000 CropgrazeFALSE WP070p MP070p GP070p (F33N11)</v>
      </c>
      <c r="AB221" s="10" t="str">
        <f ca="1">IF(COUNTIF(AA$5:AA221,AA221)=1,"-","Dup")</f>
        <v>-</v>
      </c>
      <c r="AC221" s="10"/>
      <c r="AD221" s="168" t="str">
        <f t="shared" ca="1" si="566"/>
        <v>-</v>
      </c>
      <c r="AE221" s="168" t="str">
        <f t="shared" ca="1" si="566"/>
        <v>-</v>
      </c>
      <c r="AF221" s="168" t="str">
        <f t="shared" ca="1" si="566"/>
        <v>-</v>
      </c>
      <c r="AG221" s="168" t="str">
        <f t="shared" ca="1" si="566"/>
        <v>-</v>
      </c>
      <c r="AH221" s="168" t="str">
        <f t="shared" ca="1" si="566"/>
        <v>-</v>
      </c>
      <c r="AI221" s="168" t="b">
        <f t="shared" ca="1" si="566"/>
        <v>1</v>
      </c>
      <c r="AJ221" s="10"/>
      <c r="AK221" s="166" t="b">
        <f t="shared" si="567"/>
        <v>0</v>
      </c>
      <c r="AL221" s="166">
        <f t="shared" si="567"/>
        <v>2</v>
      </c>
      <c r="AM221" s="166" t="b">
        <f t="shared" si="567"/>
        <v>0</v>
      </c>
      <c r="AN221" s="166" t="b">
        <f t="shared" si="567"/>
        <v>1</v>
      </c>
      <c r="AO221" s="166" t="b">
        <f t="shared" si="567"/>
        <v>0</v>
      </c>
      <c r="AP221" s="166" t="b">
        <f t="shared" si="567"/>
        <v>0</v>
      </c>
      <c r="AQ221" s="166">
        <f t="shared" ca="1" si="568"/>
        <v>0</v>
      </c>
      <c r="AR221" s="166" t="b">
        <f t="shared" si="632"/>
        <v>1</v>
      </c>
      <c r="AS221" s="166" t="b">
        <f t="shared" si="632"/>
        <v>1</v>
      </c>
      <c r="AT221" s="166">
        <f t="shared" si="632"/>
        <v>1</v>
      </c>
      <c r="AU221" s="166">
        <f t="shared" si="632"/>
        <v>3.0000000000000001E-6</v>
      </c>
      <c r="AV221" s="166" t="str">
        <f t="shared" si="632"/>
        <v>-</v>
      </c>
      <c r="AW221" s="10"/>
      <c r="AX221" s="166" t="b">
        <f t="shared" si="570"/>
        <v>1</v>
      </c>
      <c r="AY221" s="168" t="b">
        <f t="shared" ca="1" si="571"/>
        <v>1</v>
      </c>
      <c r="AZ221" s="168" t="b">
        <f t="shared" ca="1" si="571"/>
        <v>1</v>
      </c>
      <c r="BA221" s="167">
        <f t="shared" ca="1" si="572"/>
        <v>3210</v>
      </c>
      <c r="BB221" s="168" t="str">
        <f t="shared" ca="1" si="573"/>
        <v>-</v>
      </c>
      <c r="BC221" s="168" t="str">
        <f t="shared" ca="1" si="573"/>
        <v>-</v>
      </c>
      <c r="BD221" s="168" t="str">
        <f t="shared" ca="1" si="573"/>
        <v>-</v>
      </c>
      <c r="BE221" s="168" t="str">
        <f t="shared" ca="1" si="573"/>
        <v>-</v>
      </c>
      <c r="BF221" s="168" t="str">
        <f t="shared" ca="1" si="573"/>
        <v>-</v>
      </c>
      <c r="BG221" s="168">
        <f t="shared" ca="1" si="573"/>
        <v>1</v>
      </c>
      <c r="BH221" s="168">
        <f t="shared" ca="1" si="573"/>
        <v>1</v>
      </c>
      <c r="BI221" s="168" t="str">
        <f t="shared" ca="1" si="573"/>
        <v>-</v>
      </c>
      <c r="BJ221" s="168" t="str">
        <f t="shared" ca="1" si="573"/>
        <v>-</v>
      </c>
      <c r="BK221" s="10"/>
      <c r="BL221" s="168" t="str">
        <f t="shared" ca="1" si="573"/>
        <v>-</v>
      </c>
      <c r="BM221" s="168" t="str">
        <f t="shared" ca="1" si="573"/>
        <v>-</v>
      </c>
      <c r="BN221" s="168" t="str">
        <f t="shared" ca="1" si="573"/>
        <v>-</v>
      </c>
      <c r="BO221" s="168" t="str">
        <f t="shared" ca="1" si="573"/>
        <v>-</v>
      </c>
      <c r="BP221" s="168" t="str">
        <f t="shared" ca="1" si="573"/>
        <v>-</v>
      </c>
      <c r="BQ221" s="168" t="str">
        <f t="shared" ca="1" si="573"/>
        <v>-</v>
      </c>
      <c r="BR221" s="168" t="str">
        <f t="shared" ref="BR221:BV221" ca="1" si="637">OFFSET(BR$5,$B221,0)</f>
        <v>-</v>
      </c>
      <c r="BS221" s="168" t="str">
        <f t="shared" ca="1" si="637"/>
        <v>-</v>
      </c>
      <c r="BT221" s="168" t="str">
        <f t="shared" ca="1" si="637"/>
        <v>-</v>
      </c>
      <c r="BU221" s="168" t="str">
        <f t="shared" ca="1" si="637"/>
        <v>-</v>
      </c>
      <c r="BV221" s="168" t="str">
        <f t="shared" ca="1" si="637"/>
        <v>-</v>
      </c>
      <c r="BW221" s="166" t="str" cm="1">
        <f t="array" aca="1" ref="BW221" ca="1">INDEX(i.rev,$K221,BW$15)</f>
        <v>-</v>
      </c>
      <c r="BX221" s="166" t="str" cm="1">
        <f t="array" aca="1" ref="BX221" ca="1">INDEX(i.rev,$K221,BX$15)</f>
        <v>-</v>
      </c>
      <c r="BY221" s="166" t="str" cm="1">
        <f t="array" aca="1" ref="BY221" ca="1">INDEX(i.rev,$K221,BY$15)</f>
        <v>-</v>
      </c>
      <c r="BZ221" s="166" t="str" cm="1">
        <f t="array" aca="1" ref="BZ221" ca="1">INDEX(i.rev,$K221,BZ$15)</f>
        <v>-</v>
      </c>
      <c r="CA221" s="166" t="str" cm="1">
        <f t="array" aca="1" ref="CA221" ca="1">INDEX(i.rev,$K221,CA$15)</f>
        <v>-</v>
      </c>
      <c r="CB221" s="166" t="str" cm="1">
        <f t="array" aca="1" ref="CB221" ca="1">INDEX(i.rev,$K221,CB$15)</f>
        <v>-</v>
      </c>
      <c r="CC221" s="166" t="str" cm="1">
        <f t="array" aca="1" ref="CC221" ca="1">INDEX(i.rev,$K221,CC$15)</f>
        <v>-</v>
      </c>
      <c r="CD221" s="166" t="str" cm="1">
        <f t="array" aca="1" ref="CD221" ca="1">INDEX(i.rev,$K221,CD$15)</f>
        <v>-</v>
      </c>
      <c r="CE221" s="166" t="str" cm="1">
        <f t="array" aca="1" ref="CE221" ca="1">INDEX(i.rev,$K221,CE$15)</f>
        <v>-</v>
      </c>
      <c r="CF221" s="166" t="str" cm="1">
        <f t="array" aca="1" ref="CF221" ca="1">INDEX(i.rev,$K221,CF$15)</f>
        <v>-</v>
      </c>
      <c r="CG221" s="10"/>
      <c r="CH221" s="168" t="str">
        <f t="shared" ref="CH221:EB226" ca="1" si="638">OFFSET(CH$5,$B221,0)</f>
        <v>-</v>
      </c>
      <c r="CI221" s="168" t="str">
        <f t="shared" ca="1" si="638"/>
        <v>-</v>
      </c>
      <c r="CJ221" s="168" t="str">
        <f t="shared" ca="1" si="638"/>
        <v>-</v>
      </c>
      <c r="CK221" s="168" t="str">
        <f t="shared" ca="1" si="638"/>
        <v>-</v>
      </c>
      <c r="CL221" s="168" t="str">
        <f t="shared" ca="1" si="638"/>
        <v>-</v>
      </c>
      <c r="CM221" s="168" t="str">
        <f t="shared" ca="1" si="638"/>
        <v>-</v>
      </c>
      <c r="CN221" s="168" t="str">
        <f t="shared" ca="1" si="638"/>
        <v>-</v>
      </c>
      <c r="CO221" s="168" t="str">
        <f t="shared" ca="1" si="638"/>
        <v>-</v>
      </c>
      <c r="CP221" s="168">
        <f t="shared" ca="1" si="638"/>
        <v>1</v>
      </c>
      <c r="CQ221" s="168">
        <f t="shared" ca="1" si="638"/>
        <v>1</v>
      </c>
      <c r="CR221" s="168">
        <f t="shared" ca="1" si="638"/>
        <v>0</v>
      </c>
      <c r="CS221" s="168" t="str">
        <f t="shared" ca="1" si="638"/>
        <v>-</v>
      </c>
      <c r="CT221" s="168" t="str">
        <f t="shared" ca="1" si="638"/>
        <v>-</v>
      </c>
      <c r="CU221" s="168" t="str">
        <f t="shared" ca="1" si="638"/>
        <v>-</v>
      </c>
      <c r="CV221" s="168" t="str">
        <f t="shared" ca="1" si="638"/>
        <v>-</v>
      </c>
      <c r="CW221" s="168" t="str">
        <f t="shared" ca="1" si="638"/>
        <v>-</v>
      </c>
      <c r="CX221" s="168" t="str">
        <f t="shared" ca="1" si="638"/>
        <v>-</v>
      </c>
      <c r="CY221" s="168" t="str">
        <f t="shared" ca="1" si="638"/>
        <v>-</v>
      </c>
      <c r="CZ221" s="168">
        <f t="shared" ca="1" si="638"/>
        <v>0</v>
      </c>
      <c r="DA221" s="168" t="str">
        <f t="shared" ca="1" si="638"/>
        <v>-</v>
      </c>
      <c r="DB221" s="168" t="str">
        <f t="shared" ca="1" si="638"/>
        <v>-</v>
      </c>
      <c r="DC221" s="168" t="str">
        <f t="shared" ca="1" si="638"/>
        <v>-</v>
      </c>
      <c r="DD221" s="168" t="str">
        <f t="shared" ca="1" si="638"/>
        <v>-</v>
      </c>
      <c r="DE221" s="168" t="str">
        <f t="shared" ca="1" si="638"/>
        <v>-</v>
      </c>
      <c r="DF221" s="168">
        <f t="shared" ca="1" si="638"/>
        <v>0</v>
      </c>
      <c r="DG221" s="168">
        <f t="shared" ca="1" si="638"/>
        <v>0</v>
      </c>
      <c r="DH221" s="168">
        <f t="shared" ca="1" si="638"/>
        <v>0</v>
      </c>
      <c r="DI221" s="168">
        <f t="shared" ca="1" si="638"/>
        <v>0</v>
      </c>
      <c r="DJ221" s="168">
        <f t="shared" ca="1" si="638"/>
        <v>0</v>
      </c>
      <c r="DK221" s="168">
        <f t="shared" ca="1" si="638"/>
        <v>0</v>
      </c>
      <c r="DL221" s="168">
        <f t="shared" ca="1" si="638"/>
        <v>0</v>
      </c>
      <c r="DM221" s="168" t="str">
        <f t="shared" ca="1" si="638"/>
        <v>-</v>
      </c>
      <c r="DN221" s="168" t="str">
        <f t="shared" ca="1" si="638"/>
        <v>-</v>
      </c>
      <c r="DO221" s="168" t="str">
        <f t="shared" ca="1" si="638"/>
        <v>-</v>
      </c>
      <c r="DP221" s="168" t="str">
        <f t="shared" ca="1" si="638"/>
        <v>-</v>
      </c>
      <c r="DQ221" s="168" t="str">
        <f t="shared" ca="1" si="638"/>
        <v>-</v>
      </c>
      <c r="DR221" s="168" t="str">
        <f t="shared" ca="1" si="638"/>
        <v>-</v>
      </c>
      <c r="DS221" s="168" t="str">
        <f t="shared" ca="1" si="638"/>
        <v>-</v>
      </c>
      <c r="DT221" s="168" t="str">
        <f t="shared" ca="1" si="638"/>
        <v>-</v>
      </c>
      <c r="DU221" s="168" t="str">
        <f t="shared" ca="1" si="638"/>
        <v>-</v>
      </c>
      <c r="DV221" s="168" t="str">
        <f t="shared" ca="1" si="638"/>
        <v>-</v>
      </c>
      <c r="DW221" s="168" t="str">
        <f t="shared" ca="1" si="638"/>
        <v>-</v>
      </c>
      <c r="DX221" s="10"/>
      <c r="DY221" s="168">
        <f t="shared" ca="1" si="638"/>
        <v>1</v>
      </c>
      <c r="DZ221" s="168" t="str">
        <f t="shared" ca="1" si="638"/>
        <v>-</v>
      </c>
      <c r="EA221" s="168" t="str">
        <f t="shared" ca="1" si="638"/>
        <v>-</v>
      </c>
      <c r="EB221" s="168" t="str">
        <f t="shared" ca="1" si="638"/>
        <v>-</v>
      </c>
      <c r="EC221" s="168" t="str">
        <f t="shared" ca="1" si="575"/>
        <v>-</v>
      </c>
      <c r="ED221" s="168" t="b">
        <f t="shared" ca="1" si="575"/>
        <v>0</v>
      </c>
      <c r="EE221" s="168" t="str">
        <f t="shared" ca="1" si="575"/>
        <v>-</v>
      </c>
      <c r="EF221" s="168">
        <f t="shared" ca="1" si="575"/>
        <v>0</v>
      </c>
      <c r="EG221" s="168" t="str">
        <f t="shared" ca="1" si="575"/>
        <v>-</v>
      </c>
      <c r="EH221" s="166" cm="1">
        <f t="array" aca="1" ref="EH221" ca="1">INDEX(i.rev,$K221,EH$15)</f>
        <v>1</v>
      </c>
      <c r="EI221" s="168">
        <f t="shared" ca="1" si="576"/>
        <v>0</v>
      </c>
      <c r="EJ221" s="168">
        <f t="shared" ca="1" si="576"/>
        <v>1</v>
      </c>
      <c r="EK221" s="168">
        <f t="shared" ca="1" si="576"/>
        <v>0</v>
      </c>
      <c r="EL221" s="168">
        <f t="shared" ca="1" si="576"/>
        <v>1</v>
      </c>
      <c r="EM221" s="168">
        <f t="shared" ca="1" si="576"/>
        <v>1</v>
      </c>
      <c r="EN221" s="168">
        <f t="shared" ca="1" si="576"/>
        <v>1</v>
      </c>
      <c r="EO221" s="168">
        <f t="shared" ca="1" si="576"/>
        <v>0</v>
      </c>
      <c r="EP221" s="168">
        <f t="shared" ca="1" si="576"/>
        <v>0</v>
      </c>
      <c r="EQ221" s="168">
        <f t="shared" ca="1" si="576"/>
        <v>0</v>
      </c>
      <c r="ER221" s="168">
        <f t="shared" ca="1" si="576"/>
        <v>0</v>
      </c>
      <c r="ES221" s="168">
        <f t="shared" ca="1" si="576"/>
        <v>0</v>
      </c>
      <c r="ET221" s="168">
        <f t="shared" ca="1" si="576"/>
        <v>0</v>
      </c>
      <c r="EU221" s="168">
        <f t="shared" ca="1" si="576"/>
        <v>0</v>
      </c>
      <c r="EV221" s="168">
        <f t="shared" ca="1" si="576"/>
        <v>0</v>
      </c>
      <c r="EW221" s="168">
        <f t="shared" ca="1" si="576"/>
        <v>0</v>
      </c>
      <c r="EX221" s="168">
        <f t="shared" ca="1" si="576"/>
        <v>0</v>
      </c>
      <c r="EY221" s="166" cm="1">
        <f t="array" aca="1" ref="EY221" ca="1">INDEX(i.rev,$K221,EY$15)</f>
        <v>0</v>
      </c>
      <c r="EZ221" s="168">
        <f t="shared" ca="1" si="577"/>
        <v>0</v>
      </c>
      <c r="FA221" s="166" cm="1">
        <f t="array" aca="1" ref="FA221" ca="1">INDEX(i.rev,$K221,FA$15)</f>
        <v>1</v>
      </c>
      <c r="FB221" s="168">
        <f t="shared" ca="1" si="636"/>
        <v>0</v>
      </c>
      <c r="FC221" s="168">
        <f t="shared" ca="1" si="636"/>
        <v>0</v>
      </c>
      <c r="FD221" s="168">
        <f t="shared" ca="1" si="636"/>
        <v>0</v>
      </c>
      <c r="FE221" s="168">
        <f t="shared" ca="1" si="636"/>
        <v>0</v>
      </c>
      <c r="FF221" s="168">
        <f t="shared" ca="1" si="636"/>
        <v>0</v>
      </c>
      <c r="FG221" s="168">
        <f t="shared" ca="1" si="636"/>
        <v>0</v>
      </c>
      <c r="FH221" s="168">
        <f t="shared" ca="1" si="636"/>
        <v>0</v>
      </c>
      <c r="FI221" s="10"/>
      <c r="FJ221" s="168" t="str">
        <f t="shared" ca="1" si="636"/>
        <v>-</v>
      </c>
      <c r="FK221" s="168" t="str">
        <f t="shared" ca="1" si="636"/>
        <v>-</v>
      </c>
      <c r="FL221" s="168" t="str">
        <f t="shared" ca="1" si="636"/>
        <v>-</v>
      </c>
      <c r="FM221" s="168" t="str">
        <f t="shared" ca="1" si="636"/>
        <v>-</v>
      </c>
      <c r="FN221" s="168" t="str">
        <f t="shared" ca="1" si="636"/>
        <v>-</v>
      </c>
      <c r="FO221" s="166" t="b">
        <f t="shared" ca="1" si="580"/>
        <v>0</v>
      </c>
      <c r="FP221" s="166" t="b">
        <f t="shared" ca="1" si="580"/>
        <v>0</v>
      </c>
      <c r="FQ221" s="166" t="b">
        <f t="shared" ca="1" si="580"/>
        <v>1</v>
      </c>
      <c r="FR221" s="168">
        <f t="shared" ca="1" si="636"/>
        <v>0</v>
      </c>
      <c r="FS221" s="166">
        <f t="shared" ca="1" si="581"/>
        <v>1</v>
      </c>
      <c r="FT221" s="166">
        <f t="shared" ca="1" si="581"/>
        <v>1</v>
      </c>
      <c r="FU221" s="168" t="str">
        <f t="shared" ca="1" si="636"/>
        <v>-</v>
      </c>
      <c r="FV221" s="168" t="str">
        <f t="shared" ca="1" si="636"/>
        <v>-</v>
      </c>
      <c r="FW221" s="168" t="str">
        <f t="shared" ca="1" si="636"/>
        <v>-</v>
      </c>
      <c r="FX221" s="168" t="str">
        <f t="shared" ca="1" si="636"/>
        <v>-</v>
      </c>
      <c r="FY221" s="168" t="str">
        <f t="shared" ca="1" si="636"/>
        <v>-</v>
      </c>
      <c r="FZ221" s="168" t="str">
        <f t="shared" ca="1" si="636"/>
        <v>-</v>
      </c>
      <c r="GA221" s="168" t="str">
        <f t="shared" ca="1" si="636"/>
        <v>-</v>
      </c>
      <c r="GB221" s="168" t="str">
        <f t="shared" ca="1" si="636"/>
        <v>-</v>
      </c>
      <c r="GC221" s="168" t="str">
        <f t="shared" ca="1" si="636"/>
        <v>-</v>
      </c>
      <c r="GD221" s="168" t="b">
        <f t="shared" ca="1" si="636"/>
        <v>1</v>
      </c>
      <c r="GE221" s="168" t="str">
        <f t="shared" ca="1" si="636"/>
        <v>-</v>
      </c>
      <c r="GF221" s="168" t="str">
        <f t="shared" ca="1" si="636"/>
        <v>-</v>
      </c>
      <c r="GG221" s="168" t="str">
        <f t="shared" ca="1" si="636"/>
        <v>-</v>
      </c>
      <c r="GH221" s="168" t="str">
        <f t="shared" ca="1" si="582"/>
        <v>-</v>
      </c>
      <c r="GI221" s="168" t="str">
        <f t="shared" ca="1" si="582"/>
        <v>-</v>
      </c>
      <c r="GJ221" s="168" t="str">
        <f t="shared" ca="1" si="583"/>
        <v>-</v>
      </c>
      <c r="GK221" s="168" t="str">
        <f t="shared" ca="1" si="583"/>
        <v>-</v>
      </c>
      <c r="GL221" s="168" t="str">
        <f t="shared" ca="1" si="583"/>
        <v>-</v>
      </c>
      <c r="GM221" s="168" t="str">
        <f t="shared" ca="1" si="583"/>
        <v>-</v>
      </c>
      <c r="GN221" s="168" t="str">
        <f t="shared" ca="1" si="583"/>
        <v>-</v>
      </c>
      <c r="GO221" s="168" t="str">
        <f t="shared" ca="1" si="583"/>
        <v>-</v>
      </c>
      <c r="GP221" s="168" t="str">
        <f t="shared" ca="1" si="583"/>
        <v>-</v>
      </c>
      <c r="GQ221" s="168" t="str">
        <f t="shared" ca="1" si="583"/>
        <v>-</v>
      </c>
      <c r="GR221" s="168" t="str">
        <f t="shared" ca="1" si="583"/>
        <v>-</v>
      </c>
      <c r="GS221" s="168">
        <f t="shared" ca="1" si="583"/>
        <v>500</v>
      </c>
      <c r="GT221" s="168">
        <f t="shared" ca="1" si="583"/>
        <v>500</v>
      </c>
      <c r="GU221" s="168" t="str">
        <f t="shared" ca="1" si="583"/>
        <v>-</v>
      </c>
      <c r="GV221" s="168" t="str">
        <f t="shared" ca="1" si="583"/>
        <v>-</v>
      </c>
      <c r="GW221" s="168" t="str">
        <f t="shared" ca="1" si="583"/>
        <v>-</v>
      </c>
      <c r="GX221" s="168" t="str">
        <f t="shared" ca="1" si="583"/>
        <v>-</v>
      </c>
      <c r="GY221" s="168" t="str">
        <f t="shared" ca="1" si="583"/>
        <v>-</v>
      </c>
      <c r="GZ221" s="168" t="str">
        <f t="shared" ca="1" si="634"/>
        <v>-</v>
      </c>
      <c r="HA221" s="168" t="str">
        <f t="shared" ca="1" si="634"/>
        <v>-</v>
      </c>
      <c r="HB221" s="168" t="str">
        <f t="shared" ca="1" si="634"/>
        <v>-</v>
      </c>
      <c r="HC221" s="168" t="str">
        <f t="shared" ca="1" si="634"/>
        <v>-</v>
      </c>
      <c r="HD221" s="168" t="str">
        <f t="shared" ca="1" si="634"/>
        <v>-</v>
      </c>
      <c r="HE221" s="168" t="str">
        <f t="shared" ca="1" si="634"/>
        <v>-</v>
      </c>
      <c r="HF221" s="168" t="str">
        <f t="shared" ca="1" si="634"/>
        <v>-</v>
      </c>
      <c r="HG221" s="168" t="str">
        <f t="shared" ca="1" si="634"/>
        <v>-</v>
      </c>
      <c r="HH221" s="168" t="str">
        <f t="shared" ca="1" si="634"/>
        <v>-</v>
      </c>
      <c r="HI221" s="168" t="str">
        <f t="shared" ca="1" si="634"/>
        <v>-</v>
      </c>
      <c r="HJ221" s="168" t="str">
        <f t="shared" ca="1" si="634"/>
        <v>-</v>
      </c>
      <c r="HK221" s="168" t="str">
        <f t="shared" ca="1" si="634"/>
        <v>-</v>
      </c>
      <c r="HL221" s="168" t="str">
        <f t="shared" ca="1" si="634"/>
        <v>-</v>
      </c>
      <c r="HM221" s="168" t="str">
        <f t="shared" ca="1" si="634"/>
        <v>-</v>
      </c>
      <c r="HN221" s="168" t="str">
        <f t="shared" ca="1" si="634"/>
        <v>-</v>
      </c>
      <c r="HO221" s="168" t="str">
        <f t="shared" ca="1" si="634"/>
        <v>-</v>
      </c>
      <c r="HP221" s="168" t="str">
        <f t="shared" ca="1" si="634"/>
        <v>-</v>
      </c>
      <c r="HQ221" s="168" t="str">
        <f t="shared" ca="1" si="634"/>
        <v>-</v>
      </c>
      <c r="HR221" s="168" t="str">
        <f t="shared" ca="1" si="634"/>
        <v>-</v>
      </c>
      <c r="HS221" s="168" t="str">
        <f t="shared" ca="1" si="634"/>
        <v>-</v>
      </c>
      <c r="HT221" s="168" t="str">
        <f t="shared" ca="1" si="634"/>
        <v>-</v>
      </c>
      <c r="HU221" s="168" t="str">
        <f t="shared" ca="1" si="634"/>
        <v>-</v>
      </c>
      <c r="HV221" s="168" t="str">
        <f t="shared" ca="1" si="634"/>
        <v>-</v>
      </c>
      <c r="HW221" s="168" t="str">
        <f t="shared" ca="1" si="634"/>
        <v>-</v>
      </c>
      <c r="HX221" s="168" t="str">
        <f t="shared" ca="1" si="634"/>
        <v>-</v>
      </c>
      <c r="HY221" s="168" t="str">
        <f t="shared" ca="1" si="634"/>
        <v>-</v>
      </c>
      <c r="HZ221" s="168" t="str">
        <f t="shared" ca="1" si="634"/>
        <v>-</v>
      </c>
      <c r="IA221" s="168" t="str">
        <f t="shared" ca="1" si="634"/>
        <v>-</v>
      </c>
      <c r="IB221" s="168" t="str">
        <f t="shared" ca="1" si="634"/>
        <v>-</v>
      </c>
      <c r="IC221" s="168" t="str">
        <f t="shared" ca="1" si="634"/>
        <v>-</v>
      </c>
      <c r="ID221" s="168" t="str">
        <f t="shared" ca="1" si="634"/>
        <v>-</v>
      </c>
      <c r="IE221" s="168" t="str">
        <f t="shared" ca="1" si="634"/>
        <v>-</v>
      </c>
      <c r="IF221" s="168" t="str">
        <f t="shared" ca="1" si="634"/>
        <v>-</v>
      </c>
      <c r="IG221" s="168" t="str">
        <f t="shared" ca="1" si="634"/>
        <v>-</v>
      </c>
      <c r="IH221" s="168" t="str">
        <f t="shared" ca="1" si="634"/>
        <v>-</v>
      </c>
      <c r="II221" s="168" t="str">
        <f t="shared" ca="1" si="634"/>
        <v>-</v>
      </c>
      <c r="IJ221" s="168" t="str">
        <f t="shared" ca="1" si="634"/>
        <v>-</v>
      </c>
      <c r="IK221" s="168" t="str">
        <f t="shared" ca="1" si="634"/>
        <v>-</v>
      </c>
      <c r="IL221" s="168" t="str">
        <f t="shared" ca="1" si="634"/>
        <v>-</v>
      </c>
      <c r="IM221" s="168" t="str">
        <f t="shared" ca="1" si="634"/>
        <v>-</v>
      </c>
      <c r="IN221" s="168" t="str">
        <f t="shared" ca="1" si="634"/>
        <v>-</v>
      </c>
      <c r="IO221" s="168" t="str">
        <f t="shared" ca="1" si="634"/>
        <v>-</v>
      </c>
      <c r="IP221" s="168" t="str">
        <f t="shared" ca="1" si="585"/>
        <v>-</v>
      </c>
      <c r="IQ221" s="168" t="str">
        <f t="shared" ca="1" si="585"/>
        <v>-</v>
      </c>
      <c r="IR221" s="168" t="str">
        <f t="shared" ca="1" si="585"/>
        <v>-</v>
      </c>
      <c r="IS221" s="168" t="str">
        <f t="shared" ca="1" si="585"/>
        <v>-</v>
      </c>
      <c r="IT221" s="168" t="str">
        <f t="shared" ca="1" si="585"/>
        <v>-</v>
      </c>
      <c r="IU221" s="168" t="str">
        <f t="shared" ca="1" si="585"/>
        <v>-</v>
      </c>
      <c r="IV221" s="168" t="str">
        <f t="shared" ca="1" si="585"/>
        <v>-</v>
      </c>
      <c r="IW221" s="168" t="str">
        <f t="shared" ca="1" si="585"/>
        <v>-</v>
      </c>
      <c r="IX221" s="168" t="str">
        <f t="shared" ca="1" si="585"/>
        <v>-</v>
      </c>
      <c r="IY221" s="168" t="str">
        <f t="shared" ca="1" si="585"/>
        <v>-</v>
      </c>
      <c r="IZ221" s="10"/>
      <c r="JA221" s="166">
        <f t="shared" ca="1" si="586"/>
        <v>4.4999999999999998E-2</v>
      </c>
      <c r="JB221" s="166">
        <f t="shared" ca="1" si="587"/>
        <v>4.4999999999999998E-2</v>
      </c>
      <c r="JC221" s="168">
        <f t="shared" ca="1" si="588"/>
        <v>1</v>
      </c>
      <c r="JD221" s="168">
        <f t="shared" ca="1" si="588"/>
        <v>0</v>
      </c>
      <c r="JE221" s="168">
        <f t="shared" ca="1" si="588"/>
        <v>1</v>
      </c>
      <c r="JF221" s="168">
        <f t="shared" ca="1" si="588"/>
        <v>1</v>
      </c>
      <c r="JG221" s="168">
        <f t="shared" ca="1" si="588"/>
        <v>0</v>
      </c>
      <c r="JH221" s="168">
        <f t="shared" ca="1" si="588"/>
        <v>70</v>
      </c>
      <c r="JI221" s="168">
        <f t="shared" ca="1" si="588"/>
        <v>50</v>
      </c>
      <c r="JJ221" s="168">
        <f t="shared" ca="1" si="588"/>
        <v>70</v>
      </c>
      <c r="JK221" s="168">
        <f t="shared" ca="1" si="588"/>
        <v>50</v>
      </c>
      <c r="JL221" s="166">
        <f t="shared" si="589"/>
        <v>0.7</v>
      </c>
      <c r="JM221" s="166">
        <f t="shared" si="590"/>
        <v>0.7</v>
      </c>
      <c r="JN221" s="166">
        <f t="shared" si="591"/>
        <v>0.7</v>
      </c>
      <c r="JO221" s="166">
        <f t="shared" ca="1" si="592"/>
        <v>1</v>
      </c>
      <c r="JP221" s="166">
        <f t="shared" ca="1" si="592"/>
        <v>1</v>
      </c>
      <c r="JQ221" s="168">
        <f t="shared" ca="1" si="588"/>
        <v>1</v>
      </c>
      <c r="JR221" s="10"/>
      <c r="JS221" s="168">
        <f t="shared" ca="1" si="588"/>
        <v>1</v>
      </c>
      <c r="JT221" s="166">
        <f t="shared" ca="1" si="593"/>
        <v>1</v>
      </c>
      <c r="JU221" s="168">
        <f t="shared" ca="1" si="594"/>
        <v>1</v>
      </c>
      <c r="JV221" s="168">
        <f t="shared" ca="1" si="588"/>
        <v>1</v>
      </c>
      <c r="JW221" s="168">
        <f t="shared" ca="1" si="588"/>
        <v>1</v>
      </c>
      <c r="JX221" s="168">
        <f t="shared" ca="1" si="595"/>
        <v>1</v>
      </c>
      <c r="JY221" s="168">
        <f t="shared" ca="1" si="588"/>
        <v>1</v>
      </c>
      <c r="JZ221" s="168">
        <f t="shared" ca="1" si="588"/>
        <v>1</v>
      </c>
      <c r="KA221" s="166">
        <f t="shared" ca="1" si="596"/>
        <v>1</v>
      </c>
      <c r="KB221" s="166">
        <f t="shared" ca="1" si="597"/>
        <v>1</v>
      </c>
      <c r="KC221" s="166">
        <f t="shared" ca="1" si="598"/>
        <v>1</v>
      </c>
      <c r="KD221" s="166">
        <f t="shared" ca="1" si="599"/>
        <v>500000</v>
      </c>
      <c r="KE221" s="166" t="str">
        <f t="shared" ca="1" si="600"/>
        <v>-</v>
      </c>
      <c r="KF221" s="166" t="str">
        <f t="shared" ca="1" si="601"/>
        <v>-</v>
      </c>
      <c r="KG221" s="166" t="b">
        <f t="shared" ca="1" si="602"/>
        <v>0</v>
      </c>
      <c r="KH221" s="168">
        <f t="shared" ca="1" si="588"/>
        <v>0</v>
      </c>
      <c r="KI221" s="27">
        <v>0</v>
      </c>
    </row>
    <row r="222" spans="1:295" s="148" customFormat="1" outlineLevel="1">
      <c r="A222" s="126">
        <f t="shared" si="13"/>
        <v>217</v>
      </c>
      <c r="B222" s="126">
        <f t="shared" si="603"/>
        <v>13</v>
      </c>
      <c r="C222" s="148">
        <f t="shared" si="609"/>
        <v>1002</v>
      </c>
      <c r="D222" s="148" t="s">
        <v>884</v>
      </c>
      <c r="E222" s="148" t="b">
        <f t="shared" si="604"/>
        <v>0</v>
      </c>
      <c r="F222" s="148" t="b">
        <v>0</v>
      </c>
      <c r="G222" s="148" t="b">
        <f t="shared" si="605"/>
        <v>0</v>
      </c>
      <c r="H222" s="144">
        <f t="shared" ref="H222:Y227" ca="1" si="639">OFFSET(H222,-1,0)</f>
        <v>3</v>
      </c>
      <c r="I222" s="32">
        <v>3</v>
      </c>
      <c r="J222" s="32">
        <v>3</v>
      </c>
      <c r="K222" s="144">
        <f t="shared" ca="1" si="639"/>
        <v>1</v>
      </c>
      <c r="L222" s="144">
        <f t="shared" ca="1" si="639"/>
        <v>1</v>
      </c>
      <c r="M222" s="144">
        <f t="shared" ca="1" si="639"/>
        <v>2</v>
      </c>
      <c r="N222" s="144">
        <f t="shared" ca="1" si="639"/>
        <v>1</v>
      </c>
      <c r="O222" s="144">
        <f t="shared" ca="1" si="639"/>
        <v>1</v>
      </c>
      <c r="P222" s="144">
        <f t="shared" ca="1" si="639"/>
        <v>1</v>
      </c>
      <c r="Q222" s="144">
        <f t="shared" ca="1" si="639"/>
        <v>1</v>
      </c>
      <c r="R222" s="144">
        <f t="shared" ca="1" si="639"/>
        <v>2</v>
      </c>
      <c r="S222" s="144">
        <f t="shared" ca="1" si="639"/>
        <v>1</v>
      </c>
      <c r="T222" s="144">
        <f t="shared" ca="1" si="639"/>
        <v>1</v>
      </c>
      <c r="U222" s="144">
        <f t="shared" ca="1" si="639"/>
        <v>1</v>
      </c>
      <c r="V222" s="32">
        <v>1</v>
      </c>
      <c r="W222" s="32">
        <v>1</v>
      </c>
      <c r="X222" s="32">
        <v>1</v>
      </c>
      <c r="Y222" s="144">
        <f t="shared" ca="1" si="639"/>
        <v>1</v>
      </c>
      <c r="AA222" s="162" t="str" cm="1">
        <f t="array" aca="1" ref="AA222" ca="1">TEXT(LEFT(OFFSET(AA222,-1,0),5)+1,"00000")&amp;MID(OFFSET(AA222,-1,0),6,FIND(" ",OFFSET(AA222,-1,0),7)-5)
&amp;INDEX(DataMaster!$B$10:$B$12,$I222)         &amp;IF($J222=1,""," Risk"&amp;INDEX(i.risk_aversion,$J222,1))    &amp;IF($K222=1,""," REV"&amp; INDEX(DataMaster!$B$54:$B$58,$K222))              &amp; IF($L222=1,""," Minroe"&amp;INDEX(minroe,$L222))              &amp;  IF($M222=1,""," Overdraw"&amp;INDEX(overdraw,$M222))
&amp; IF($N222=1,""," Mach"&amp;INDEX(i.mach_option,$N222))
&amp; IF($O222=1,""," Interest"&amp;INDEX(i.interest_rate,$O222))            &amp; IF($P222=1,""," Opp cost"&amp;INDEX(i.opp_cost_capital,$P222))           &amp; IF($Q222=1,""," Casual_ub"&amp;INDEX(i.casual_ub,$Q222))           &amp; IF($R222=1,""," Cropgraze"&amp;INDEX(i.cropgraze_inc,$R222))
&amp; IF($S222=1,""," Yield"&amp;INDEX(i.all_rot_yield,$S222))          &amp; IF($T222=1,""," Pasture"&amp;INDEX(i.pasture_prod,$T222))          &amp; IF($U222=1,""," Scan"&amp;INDEX(i.scan,$U222))
&amp; IF($JL222=1,""," WP"&amp;TEXT($JL222*100,"000p"))                &amp; IF($JM222=1,""," MP"&amp;TEXT($JM222*100,"000p"))                      &amp; IF($JN222=1,""," GP"&amp;TEXT($JN222*100,"000p"))          &amp; IF($JO222=1,""," Can"&amp;TEXT($JO222*100,"000p"))
&amp; " (F"&amp;3+IFERROR(1*$CH222,0)+IFERROR(1*$CI222,0)&amp;3-IFERROR(1*NOT($CK222),0)&amp;"N"&amp;$CP222&amp;$CQ222&amp;")"</f>
        <v>00024 Price SQ RiskCARA-high Overdraw500000 CropgrazeFALSE (F33N11)</v>
      </c>
      <c r="AB222" s="10" t="str">
        <f ca="1">IF(COUNTIF(AA$5:AA222,AA222)=1,"-","Dup")</f>
        <v>-</v>
      </c>
      <c r="AC222" s="10"/>
      <c r="AD222" s="168" t="str">
        <f t="shared" ca="1" si="566"/>
        <v>-</v>
      </c>
      <c r="AE222" s="168" t="str">
        <f t="shared" ca="1" si="566"/>
        <v>-</v>
      </c>
      <c r="AF222" s="168" t="str">
        <f t="shared" ca="1" si="566"/>
        <v>-</v>
      </c>
      <c r="AG222" s="168" t="str">
        <f t="shared" ca="1" si="566"/>
        <v>-</v>
      </c>
      <c r="AH222" s="168" t="str">
        <f t="shared" ca="1" si="566"/>
        <v>-</v>
      </c>
      <c r="AI222" s="168" t="b">
        <f t="shared" ca="1" si="566"/>
        <v>1</v>
      </c>
      <c r="AJ222" s="10"/>
      <c r="AK222" s="166" t="b">
        <f t="shared" si="567"/>
        <v>0</v>
      </c>
      <c r="AL222" s="166">
        <f t="shared" si="567"/>
        <v>2</v>
      </c>
      <c r="AM222" s="166" t="b">
        <f t="shared" si="567"/>
        <v>0</v>
      </c>
      <c r="AN222" s="166" t="b">
        <f t="shared" si="567"/>
        <v>1</v>
      </c>
      <c r="AO222" s="166" t="b">
        <f t="shared" si="567"/>
        <v>0</v>
      </c>
      <c r="AP222" s="166" t="b">
        <f t="shared" si="567"/>
        <v>0</v>
      </c>
      <c r="AQ222" s="166">
        <f t="shared" ca="1" si="568"/>
        <v>0</v>
      </c>
      <c r="AR222" s="166" t="b">
        <f t="shared" si="632"/>
        <v>1</v>
      </c>
      <c r="AS222" s="166" t="b">
        <f t="shared" si="632"/>
        <v>1</v>
      </c>
      <c r="AT222" s="166">
        <f t="shared" si="632"/>
        <v>1</v>
      </c>
      <c r="AU222" s="166">
        <f t="shared" si="632"/>
        <v>5.0000000000000004E-6</v>
      </c>
      <c r="AV222" s="166" t="str">
        <f t="shared" si="632"/>
        <v>-</v>
      </c>
      <c r="AW222" s="10"/>
      <c r="AX222" s="166" t="b">
        <f t="shared" si="570"/>
        <v>1</v>
      </c>
      <c r="AY222" s="168" t="b">
        <f t="shared" ca="1" si="571"/>
        <v>1</v>
      </c>
      <c r="AZ222" s="168" t="b">
        <f t="shared" ca="1" si="571"/>
        <v>1</v>
      </c>
      <c r="BA222" s="167">
        <f t="shared" ca="1" si="572"/>
        <v>3210</v>
      </c>
      <c r="BB222" s="168" t="str">
        <f t="shared" ref="BB222:BV227" ca="1" si="640">OFFSET(BB$5,$B222,0)</f>
        <v>-</v>
      </c>
      <c r="BC222" s="168" t="str">
        <f t="shared" ca="1" si="640"/>
        <v>-</v>
      </c>
      <c r="BD222" s="168" t="str">
        <f t="shared" ca="1" si="640"/>
        <v>-</v>
      </c>
      <c r="BE222" s="168" t="str">
        <f t="shared" ca="1" si="640"/>
        <v>-</v>
      </c>
      <c r="BF222" s="168" t="str">
        <f t="shared" ca="1" si="640"/>
        <v>-</v>
      </c>
      <c r="BG222" s="168">
        <f t="shared" ca="1" si="640"/>
        <v>1</v>
      </c>
      <c r="BH222" s="168">
        <f t="shared" ca="1" si="640"/>
        <v>1</v>
      </c>
      <c r="BI222" s="168" t="str">
        <f t="shared" ca="1" si="640"/>
        <v>-</v>
      </c>
      <c r="BJ222" s="168" t="str">
        <f t="shared" ca="1" si="640"/>
        <v>-</v>
      </c>
      <c r="BK222" s="10"/>
      <c r="BL222" s="168" t="str">
        <f t="shared" ca="1" si="640"/>
        <v>-</v>
      </c>
      <c r="BM222" s="168" t="str">
        <f t="shared" ca="1" si="640"/>
        <v>-</v>
      </c>
      <c r="BN222" s="168" t="str">
        <f t="shared" ca="1" si="640"/>
        <v>-</v>
      </c>
      <c r="BO222" s="168" t="str">
        <f t="shared" ca="1" si="640"/>
        <v>-</v>
      </c>
      <c r="BP222" s="168" t="str">
        <f t="shared" ca="1" si="640"/>
        <v>-</v>
      </c>
      <c r="BQ222" s="168" t="str">
        <f t="shared" ca="1" si="640"/>
        <v>-</v>
      </c>
      <c r="BR222" s="168" t="str">
        <f t="shared" ca="1" si="640"/>
        <v>-</v>
      </c>
      <c r="BS222" s="168" t="str">
        <f t="shared" ca="1" si="640"/>
        <v>-</v>
      </c>
      <c r="BT222" s="168" t="str">
        <f t="shared" ca="1" si="640"/>
        <v>-</v>
      </c>
      <c r="BU222" s="168" t="str">
        <f t="shared" ca="1" si="640"/>
        <v>-</v>
      </c>
      <c r="BV222" s="168" t="str">
        <f t="shared" ca="1" si="640"/>
        <v>-</v>
      </c>
      <c r="BW222" s="166" t="str" cm="1">
        <f t="array" aca="1" ref="BW222" ca="1">INDEX(i.rev,$K222,BW$15)</f>
        <v>-</v>
      </c>
      <c r="BX222" s="166" t="str" cm="1">
        <f t="array" aca="1" ref="BX222" ca="1">INDEX(i.rev,$K222,BX$15)</f>
        <v>-</v>
      </c>
      <c r="BY222" s="166" t="str" cm="1">
        <f t="array" aca="1" ref="BY222" ca="1">INDEX(i.rev,$K222,BY$15)</f>
        <v>-</v>
      </c>
      <c r="BZ222" s="166" t="str" cm="1">
        <f t="array" aca="1" ref="BZ222" ca="1">INDEX(i.rev,$K222,BZ$15)</f>
        <v>-</v>
      </c>
      <c r="CA222" s="166" t="str" cm="1">
        <f t="array" aca="1" ref="CA222" ca="1">INDEX(i.rev,$K222,CA$15)</f>
        <v>-</v>
      </c>
      <c r="CB222" s="166" t="str" cm="1">
        <f t="array" aca="1" ref="CB222" ca="1">INDEX(i.rev,$K222,CB$15)</f>
        <v>-</v>
      </c>
      <c r="CC222" s="166" t="str" cm="1">
        <f t="array" aca="1" ref="CC222" ca="1">INDEX(i.rev,$K222,CC$15)</f>
        <v>-</v>
      </c>
      <c r="CD222" s="166" t="str" cm="1">
        <f t="array" aca="1" ref="CD222" ca="1">INDEX(i.rev,$K222,CD$15)</f>
        <v>-</v>
      </c>
      <c r="CE222" s="166" t="str" cm="1">
        <f t="array" aca="1" ref="CE222" ca="1">INDEX(i.rev,$K222,CE$15)</f>
        <v>-</v>
      </c>
      <c r="CF222" s="166" t="str" cm="1">
        <f t="array" aca="1" ref="CF222" ca="1">INDEX(i.rev,$K222,CF$15)</f>
        <v>-</v>
      </c>
      <c r="CG222" s="10"/>
      <c r="CH222" s="168" t="str">
        <f t="shared" ca="1" si="638"/>
        <v>-</v>
      </c>
      <c r="CI222" s="168" t="str">
        <f t="shared" ca="1" si="638"/>
        <v>-</v>
      </c>
      <c r="CJ222" s="168" t="str">
        <f t="shared" ca="1" si="638"/>
        <v>-</v>
      </c>
      <c r="CK222" s="168" t="str">
        <f t="shared" ca="1" si="638"/>
        <v>-</v>
      </c>
      <c r="CL222" s="168" t="str">
        <f t="shared" ca="1" si="638"/>
        <v>-</v>
      </c>
      <c r="CM222" s="168" t="str">
        <f t="shared" ca="1" si="638"/>
        <v>-</v>
      </c>
      <c r="CN222" s="168" t="str">
        <f t="shared" ca="1" si="638"/>
        <v>-</v>
      </c>
      <c r="CO222" s="168" t="str">
        <f t="shared" ca="1" si="638"/>
        <v>-</v>
      </c>
      <c r="CP222" s="168">
        <f t="shared" ca="1" si="638"/>
        <v>1</v>
      </c>
      <c r="CQ222" s="168">
        <f t="shared" ca="1" si="638"/>
        <v>1</v>
      </c>
      <c r="CR222" s="168">
        <f t="shared" ca="1" si="638"/>
        <v>0</v>
      </c>
      <c r="CS222" s="168" t="str">
        <f t="shared" ca="1" si="638"/>
        <v>-</v>
      </c>
      <c r="CT222" s="168" t="str">
        <f t="shared" ca="1" si="638"/>
        <v>-</v>
      </c>
      <c r="CU222" s="168" t="str">
        <f t="shared" ca="1" si="638"/>
        <v>-</v>
      </c>
      <c r="CV222" s="168" t="str">
        <f t="shared" ca="1" si="638"/>
        <v>-</v>
      </c>
      <c r="CW222" s="168" t="str">
        <f t="shared" ca="1" si="638"/>
        <v>-</v>
      </c>
      <c r="CX222" s="168" t="str">
        <f t="shared" ca="1" si="638"/>
        <v>-</v>
      </c>
      <c r="CY222" s="168" t="str">
        <f t="shared" ca="1" si="638"/>
        <v>-</v>
      </c>
      <c r="CZ222" s="168">
        <f t="shared" ca="1" si="638"/>
        <v>0</v>
      </c>
      <c r="DA222" s="168" t="str">
        <f t="shared" ca="1" si="638"/>
        <v>-</v>
      </c>
      <c r="DB222" s="168" t="str">
        <f t="shared" ca="1" si="638"/>
        <v>-</v>
      </c>
      <c r="DC222" s="168" t="str">
        <f t="shared" ca="1" si="638"/>
        <v>-</v>
      </c>
      <c r="DD222" s="168" t="str">
        <f t="shared" ca="1" si="638"/>
        <v>-</v>
      </c>
      <c r="DE222" s="168" t="str">
        <f t="shared" ca="1" si="638"/>
        <v>-</v>
      </c>
      <c r="DF222" s="168">
        <f t="shared" ca="1" si="638"/>
        <v>0</v>
      </c>
      <c r="DG222" s="168">
        <f t="shared" ca="1" si="638"/>
        <v>0</v>
      </c>
      <c r="DH222" s="168">
        <f t="shared" ca="1" si="638"/>
        <v>0</v>
      </c>
      <c r="DI222" s="168">
        <f t="shared" ca="1" si="638"/>
        <v>0</v>
      </c>
      <c r="DJ222" s="168">
        <f t="shared" ca="1" si="638"/>
        <v>0</v>
      </c>
      <c r="DK222" s="168">
        <f t="shared" ca="1" si="638"/>
        <v>0</v>
      </c>
      <c r="DL222" s="168">
        <f t="shared" ca="1" si="638"/>
        <v>0</v>
      </c>
      <c r="DM222" s="168" t="str">
        <f t="shared" ca="1" si="638"/>
        <v>-</v>
      </c>
      <c r="DN222" s="168" t="str">
        <f t="shared" ca="1" si="638"/>
        <v>-</v>
      </c>
      <c r="DO222" s="168" t="str">
        <f t="shared" ca="1" si="638"/>
        <v>-</v>
      </c>
      <c r="DP222" s="168" t="str">
        <f t="shared" ca="1" si="638"/>
        <v>-</v>
      </c>
      <c r="DQ222" s="168" t="str">
        <f t="shared" ca="1" si="638"/>
        <v>-</v>
      </c>
      <c r="DR222" s="168" t="str">
        <f t="shared" ca="1" si="638"/>
        <v>-</v>
      </c>
      <c r="DS222" s="168" t="str">
        <f t="shared" ca="1" si="638"/>
        <v>-</v>
      </c>
      <c r="DT222" s="168" t="str">
        <f t="shared" ca="1" si="638"/>
        <v>-</v>
      </c>
      <c r="DU222" s="168" t="str">
        <f t="shared" ca="1" si="638"/>
        <v>-</v>
      </c>
      <c r="DV222" s="168" t="str">
        <f t="shared" ca="1" si="638"/>
        <v>-</v>
      </c>
      <c r="DW222" s="168" t="str">
        <f t="shared" ca="1" si="638"/>
        <v>-</v>
      </c>
      <c r="DX222" s="10"/>
      <c r="DY222" s="168">
        <f t="shared" ca="1" si="638"/>
        <v>1</v>
      </c>
      <c r="DZ222" s="168" t="str">
        <f t="shared" ca="1" si="638"/>
        <v>-</v>
      </c>
      <c r="EA222" s="168" t="str">
        <f t="shared" ca="1" si="638"/>
        <v>-</v>
      </c>
      <c r="EB222" s="168" t="str">
        <f t="shared" ca="1" si="638"/>
        <v>-</v>
      </c>
      <c r="EC222" s="168" t="str">
        <f t="shared" ca="1" si="575"/>
        <v>-</v>
      </c>
      <c r="ED222" s="168" t="b">
        <f t="shared" ca="1" si="575"/>
        <v>0</v>
      </c>
      <c r="EE222" s="168" t="str">
        <f t="shared" ca="1" si="575"/>
        <v>-</v>
      </c>
      <c r="EF222" s="168">
        <f t="shared" ca="1" si="575"/>
        <v>0</v>
      </c>
      <c r="EG222" s="168" t="str">
        <f t="shared" ca="1" si="575"/>
        <v>-</v>
      </c>
      <c r="EH222" s="166" cm="1">
        <f t="array" aca="1" ref="EH222" ca="1">INDEX(i.rev,$K222,EH$15)</f>
        <v>1</v>
      </c>
      <c r="EI222" s="168">
        <f t="shared" ref="EI222:EX227" ca="1" si="641">OFFSET(EI$5,$B222,0)</f>
        <v>0</v>
      </c>
      <c r="EJ222" s="168">
        <f t="shared" ca="1" si="641"/>
        <v>1</v>
      </c>
      <c r="EK222" s="168">
        <f t="shared" ca="1" si="641"/>
        <v>0</v>
      </c>
      <c r="EL222" s="168">
        <f t="shared" ca="1" si="641"/>
        <v>1</v>
      </c>
      <c r="EM222" s="168">
        <f t="shared" ca="1" si="641"/>
        <v>1</v>
      </c>
      <c r="EN222" s="168">
        <f t="shared" ca="1" si="641"/>
        <v>1</v>
      </c>
      <c r="EO222" s="168">
        <f t="shared" ca="1" si="641"/>
        <v>0</v>
      </c>
      <c r="EP222" s="168">
        <f t="shared" ca="1" si="641"/>
        <v>0</v>
      </c>
      <c r="EQ222" s="168">
        <f t="shared" ca="1" si="641"/>
        <v>0</v>
      </c>
      <c r="ER222" s="168">
        <f t="shared" ca="1" si="641"/>
        <v>0</v>
      </c>
      <c r="ES222" s="168">
        <f t="shared" ca="1" si="641"/>
        <v>0</v>
      </c>
      <c r="ET222" s="168">
        <f t="shared" ca="1" si="641"/>
        <v>0</v>
      </c>
      <c r="EU222" s="168">
        <f t="shared" ca="1" si="641"/>
        <v>0</v>
      </c>
      <c r="EV222" s="168">
        <f t="shared" ca="1" si="641"/>
        <v>0</v>
      </c>
      <c r="EW222" s="168">
        <f t="shared" ca="1" si="641"/>
        <v>0</v>
      </c>
      <c r="EX222" s="168">
        <f t="shared" ca="1" si="641"/>
        <v>0</v>
      </c>
      <c r="EY222" s="166" cm="1">
        <f t="array" aca="1" ref="EY222" ca="1">INDEX(i.rev,$K222,EY$15)</f>
        <v>0</v>
      </c>
      <c r="EZ222" s="168">
        <f t="shared" ca="1" si="577"/>
        <v>0</v>
      </c>
      <c r="FA222" s="166" cm="1">
        <f t="array" aca="1" ref="FA222" ca="1">INDEX(i.rev,$K222,FA$15)</f>
        <v>1</v>
      </c>
      <c r="FB222" s="168">
        <f t="shared" ca="1" si="636"/>
        <v>0</v>
      </c>
      <c r="FC222" s="168">
        <f t="shared" ca="1" si="636"/>
        <v>0</v>
      </c>
      <c r="FD222" s="168">
        <f t="shared" ca="1" si="636"/>
        <v>0</v>
      </c>
      <c r="FE222" s="168">
        <f t="shared" ca="1" si="636"/>
        <v>0</v>
      </c>
      <c r="FF222" s="168">
        <f t="shared" ca="1" si="636"/>
        <v>0</v>
      </c>
      <c r="FG222" s="168">
        <f t="shared" ca="1" si="636"/>
        <v>0</v>
      </c>
      <c r="FH222" s="168">
        <f t="shared" ca="1" si="636"/>
        <v>0</v>
      </c>
      <c r="FI222" s="10"/>
      <c r="FJ222" s="168" t="str">
        <f t="shared" ca="1" si="636"/>
        <v>-</v>
      </c>
      <c r="FK222" s="168" t="str">
        <f t="shared" ca="1" si="636"/>
        <v>-</v>
      </c>
      <c r="FL222" s="168" t="str">
        <f t="shared" ca="1" si="636"/>
        <v>-</v>
      </c>
      <c r="FM222" s="168" t="str">
        <f t="shared" ca="1" si="636"/>
        <v>-</v>
      </c>
      <c r="FN222" s="168" t="str">
        <f t="shared" ca="1" si="636"/>
        <v>-</v>
      </c>
      <c r="FO222" s="166" t="b">
        <f t="shared" ca="1" si="580"/>
        <v>0</v>
      </c>
      <c r="FP222" s="166" t="b">
        <f t="shared" ca="1" si="580"/>
        <v>0</v>
      </c>
      <c r="FQ222" s="166" t="b">
        <f t="shared" ca="1" si="580"/>
        <v>1</v>
      </c>
      <c r="FR222" s="168">
        <f t="shared" ca="1" si="636"/>
        <v>0</v>
      </c>
      <c r="FS222" s="166">
        <f t="shared" ca="1" si="581"/>
        <v>1</v>
      </c>
      <c r="FT222" s="166">
        <f t="shared" ca="1" si="581"/>
        <v>1</v>
      </c>
      <c r="FU222" s="168" t="str">
        <f t="shared" ca="1" si="636"/>
        <v>-</v>
      </c>
      <c r="FV222" s="168" t="str">
        <f t="shared" ca="1" si="636"/>
        <v>-</v>
      </c>
      <c r="FW222" s="168" t="str">
        <f t="shared" ca="1" si="636"/>
        <v>-</v>
      </c>
      <c r="FX222" s="168" t="str">
        <f t="shared" ca="1" si="636"/>
        <v>-</v>
      </c>
      <c r="FY222" s="168" t="str">
        <f t="shared" ca="1" si="636"/>
        <v>-</v>
      </c>
      <c r="FZ222" s="168" t="str">
        <f t="shared" ca="1" si="636"/>
        <v>-</v>
      </c>
      <c r="GA222" s="168" t="str">
        <f t="shared" ca="1" si="636"/>
        <v>-</v>
      </c>
      <c r="GB222" s="168" t="str">
        <f t="shared" ca="1" si="636"/>
        <v>-</v>
      </c>
      <c r="GC222" s="168" t="str">
        <f t="shared" ca="1" si="636"/>
        <v>-</v>
      </c>
      <c r="GD222" s="168" t="b">
        <f t="shared" ca="1" si="636"/>
        <v>1</v>
      </c>
      <c r="GE222" s="168" t="str">
        <f t="shared" ca="1" si="636"/>
        <v>-</v>
      </c>
      <c r="GF222" s="168" t="str">
        <f t="shared" ca="1" si="636"/>
        <v>-</v>
      </c>
      <c r="GG222" s="168" t="str">
        <f t="shared" ca="1" si="636"/>
        <v>-</v>
      </c>
      <c r="GH222" s="168" t="str">
        <f t="shared" ca="1" si="582"/>
        <v>-</v>
      </c>
      <c r="GI222" s="168" t="str">
        <f t="shared" ca="1" si="582"/>
        <v>-</v>
      </c>
      <c r="GJ222" s="168" t="str">
        <f t="shared" ca="1" si="582"/>
        <v>-</v>
      </c>
      <c r="GK222" s="168" t="str">
        <f t="shared" ca="1" si="582"/>
        <v>-</v>
      </c>
      <c r="GL222" s="168" t="str">
        <f t="shared" ca="1" si="582"/>
        <v>-</v>
      </c>
      <c r="GM222" s="168" t="str">
        <f t="shared" ca="1" si="582"/>
        <v>-</v>
      </c>
      <c r="GN222" s="168" t="str">
        <f t="shared" ca="1" si="582"/>
        <v>-</v>
      </c>
      <c r="GO222" s="168" t="str">
        <f t="shared" ca="1" si="582"/>
        <v>-</v>
      </c>
      <c r="GP222" s="168" t="str">
        <f t="shared" ca="1" si="582"/>
        <v>-</v>
      </c>
      <c r="GQ222" s="168" t="str">
        <f t="shared" ca="1" si="582"/>
        <v>-</v>
      </c>
      <c r="GR222" s="168" t="str">
        <f t="shared" ca="1" si="582"/>
        <v>-</v>
      </c>
      <c r="GS222" s="168">
        <f t="shared" ca="1" si="582"/>
        <v>500</v>
      </c>
      <c r="GT222" s="168">
        <f t="shared" ca="1" si="582"/>
        <v>500</v>
      </c>
      <c r="GU222" s="168" t="str">
        <f t="shared" ca="1" si="582"/>
        <v>-</v>
      </c>
      <c r="GV222" s="168" t="str">
        <f t="shared" ca="1" si="582"/>
        <v>-</v>
      </c>
      <c r="GW222" s="168" t="str">
        <f t="shared" ca="1" si="582"/>
        <v>-</v>
      </c>
      <c r="GX222" s="168" t="str">
        <f t="shared" ref="GX222:IY227" ca="1" si="642">OFFSET(GX$5,$B222,0)</f>
        <v>-</v>
      </c>
      <c r="GY222" s="168" t="str">
        <f t="shared" ca="1" si="642"/>
        <v>-</v>
      </c>
      <c r="GZ222" s="168" t="str">
        <f t="shared" ca="1" si="642"/>
        <v>-</v>
      </c>
      <c r="HA222" s="168" t="str">
        <f t="shared" ca="1" si="642"/>
        <v>-</v>
      </c>
      <c r="HB222" s="168" t="str">
        <f t="shared" ca="1" si="642"/>
        <v>-</v>
      </c>
      <c r="HC222" s="168" t="str">
        <f t="shared" ca="1" si="642"/>
        <v>-</v>
      </c>
      <c r="HD222" s="168" t="str">
        <f t="shared" ca="1" si="642"/>
        <v>-</v>
      </c>
      <c r="HE222" s="168" t="str">
        <f t="shared" ca="1" si="642"/>
        <v>-</v>
      </c>
      <c r="HF222" s="168" t="str">
        <f t="shared" ca="1" si="642"/>
        <v>-</v>
      </c>
      <c r="HG222" s="168" t="str">
        <f t="shared" ca="1" si="642"/>
        <v>-</v>
      </c>
      <c r="HH222" s="168" t="str">
        <f t="shared" ca="1" si="642"/>
        <v>-</v>
      </c>
      <c r="HI222" s="168" t="str">
        <f t="shared" ca="1" si="642"/>
        <v>-</v>
      </c>
      <c r="HJ222" s="168" t="str">
        <f t="shared" ca="1" si="642"/>
        <v>-</v>
      </c>
      <c r="HK222" s="168" t="str">
        <f t="shared" ca="1" si="642"/>
        <v>-</v>
      </c>
      <c r="HL222" s="168" t="str">
        <f t="shared" ca="1" si="642"/>
        <v>-</v>
      </c>
      <c r="HM222" s="168" t="str">
        <f t="shared" ca="1" si="642"/>
        <v>-</v>
      </c>
      <c r="HN222" s="168" t="str">
        <f t="shared" ca="1" si="642"/>
        <v>-</v>
      </c>
      <c r="HO222" s="168" t="str">
        <f t="shared" ca="1" si="642"/>
        <v>-</v>
      </c>
      <c r="HP222" s="168" t="str">
        <f t="shared" ca="1" si="642"/>
        <v>-</v>
      </c>
      <c r="HQ222" s="168" t="str">
        <f t="shared" ca="1" si="642"/>
        <v>-</v>
      </c>
      <c r="HR222" s="168" t="str">
        <f t="shared" ca="1" si="642"/>
        <v>-</v>
      </c>
      <c r="HS222" s="168" t="str">
        <f t="shared" ca="1" si="642"/>
        <v>-</v>
      </c>
      <c r="HT222" s="168" t="str">
        <f t="shared" ca="1" si="642"/>
        <v>-</v>
      </c>
      <c r="HU222" s="168" t="str">
        <f t="shared" ca="1" si="642"/>
        <v>-</v>
      </c>
      <c r="HV222" s="168" t="str">
        <f t="shared" ca="1" si="642"/>
        <v>-</v>
      </c>
      <c r="HW222" s="168" t="str">
        <f t="shared" ca="1" si="642"/>
        <v>-</v>
      </c>
      <c r="HX222" s="168" t="str">
        <f t="shared" ca="1" si="642"/>
        <v>-</v>
      </c>
      <c r="HY222" s="168" t="str">
        <f t="shared" ca="1" si="642"/>
        <v>-</v>
      </c>
      <c r="HZ222" s="168" t="str">
        <f t="shared" ca="1" si="642"/>
        <v>-</v>
      </c>
      <c r="IA222" s="168" t="str">
        <f t="shared" ca="1" si="642"/>
        <v>-</v>
      </c>
      <c r="IB222" s="168" t="str">
        <f t="shared" ca="1" si="642"/>
        <v>-</v>
      </c>
      <c r="IC222" s="168" t="str">
        <f t="shared" ca="1" si="642"/>
        <v>-</v>
      </c>
      <c r="ID222" s="168" t="str">
        <f t="shared" ca="1" si="642"/>
        <v>-</v>
      </c>
      <c r="IE222" s="168" t="str">
        <f t="shared" ca="1" si="642"/>
        <v>-</v>
      </c>
      <c r="IF222" s="168" t="str">
        <f t="shared" ca="1" si="642"/>
        <v>-</v>
      </c>
      <c r="IG222" s="168" t="str">
        <f t="shared" ca="1" si="642"/>
        <v>-</v>
      </c>
      <c r="IH222" s="168" t="str">
        <f t="shared" ca="1" si="642"/>
        <v>-</v>
      </c>
      <c r="II222" s="168" t="str">
        <f t="shared" ca="1" si="642"/>
        <v>-</v>
      </c>
      <c r="IJ222" s="168" t="str">
        <f t="shared" ca="1" si="642"/>
        <v>-</v>
      </c>
      <c r="IK222" s="168" t="str">
        <f t="shared" ca="1" si="642"/>
        <v>-</v>
      </c>
      <c r="IL222" s="168" t="str">
        <f t="shared" ca="1" si="642"/>
        <v>-</v>
      </c>
      <c r="IM222" s="168" t="str">
        <f t="shared" ca="1" si="642"/>
        <v>-</v>
      </c>
      <c r="IN222" s="168" t="str">
        <f t="shared" ca="1" si="642"/>
        <v>-</v>
      </c>
      <c r="IO222" s="168" t="str">
        <f t="shared" ca="1" si="642"/>
        <v>-</v>
      </c>
      <c r="IP222" s="168" t="str">
        <f t="shared" ca="1" si="585"/>
        <v>-</v>
      </c>
      <c r="IQ222" s="168" t="str">
        <f t="shared" ca="1" si="585"/>
        <v>-</v>
      </c>
      <c r="IR222" s="168" t="str">
        <f t="shared" ca="1" si="585"/>
        <v>-</v>
      </c>
      <c r="IS222" s="168" t="str">
        <f t="shared" ca="1" si="585"/>
        <v>-</v>
      </c>
      <c r="IT222" s="168" t="str">
        <f t="shared" ca="1" si="585"/>
        <v>-</v>
      </c>
      <c r="IU222" s="168" t="str">
        <f t="shared" ca="1" si="585"/>
        <v>-</v>
      </c>
      <c r="IV222" s="168" t="str">
        <f t="shared" ca="1" si="585"/>
        <v>-</v>
      </c>
      <c r="IW222" s="168" t="str">
        <f t="shared" ca="1" si="585"/>
        <v>-</v>
      </c>
      <c r="IX222" s="168" t="str">
        <f t="shared" ca="1" si="585"/>
        <v>-</v>
      </c>
      <c r="IY222" s="168" t="str">
        <f t="shared" ca="1" si="585"/>
        <v>-</v>
      </c>
      <c r="IZ222" s="10"/>
      <c r="JA222" s="166">
        <f t="shared" ca="1" si="586"/>
        <v>4.4999999999999998E-2</v>
      </c>
      <c r="JB222" s="166">
        <f t="shared" ca="1" si="587"/>
        <v>4.4999999999999998E-2</v>
      </c>
      <c r="JC222" s="168">
        <f t="shared" ref="JC222:KH227" ca="1" si="643">OFFSET(JC$5,$B222,0)</f>
        <v>1</v>
      </c>
      <c r="JD222" s="168">
        <f t="shared" ca="1" si="643"/>
        <v>0</v>
      </c>
      <c r="JE222" s="168">
        <f t="shared" ca="1" si="643"/>
        <v>1</v>
      </c>
      <c r="JF222" s="168">
        <f t="shared" ca="1" si="643"/>
        <v>1</v>
      </c>
      <c r="JG222" s="168">
        <f t="shared" ca="1" si="643"/>
        <v>0</v>
      </c>
      <c r="JH222" s="168">
        <f t="shared" ca="1" si="643"/>
        <v>70</v>
      </c>
      <c r="JI222" s="168">
        <f t="shared" ca="1" si="643"/>
        <v>50</v>
      </c>
      <c r="JJ222" s="168">
        <f t="shared" ca="1" si="643"/>
        <v>70</v>
      </c>
      <c r="JK222" s="168">
        <f t="shared" ca="1" si="643"/>
        <v>50</v>
      </c>
      <c r="JL222" s="166">
        <f t="shared" si="589"/>
        <v>1</v>
      </c>
      <c r="JM222" s="166">
        <f t="shared" si="590"/>
        <v>1</v>
      </c>
      <c r="JN222" s="166">
        <f t="shared" si="591"/>
        <v>1</v>
      </c>
      <c r="JO222" s="166">
        <f t="shared" ca="1" si="592"/>
        <v>1</v>
      </c>
      <c r="JP222" s="166">
        <f t="shared" ca="1" si="592"/>
        <v>1</v>
      </c>
      <c r="JQ222" s="168">
        <f t="shared" ca="1" si="643"/>
        <v>1</v>
      </c>
      <c r="JR222" s="10"/>
      <c r="JS222" s="168">
        <f t="shared" ca="1" si="643"/>
        <v>1</v>
      </c>
      <c r="JT222" s="166">
        <f t="shared" ca="1" si="593"/>
        <v>1</v>
      </c>
      <c r="JU222" s="168">
        <f t="shared" ca="1" si="643"/>
        <v>1</v>
      </c>
      <c r="JV222" s="168">
        <f t="shared" ca="1" si="643"/>
        <v>1</v>
      </c>
      <c r="JW222" s="168">
        <f t="shared" ca="1" si="643"/>
        <v>1</v>
      </c>
      <c r="JX222" s="168">
        <f t="shared" ca="1" si="643"/>
        <v>1</v>
      </c>
      <c r="JY222" s="168">
        <f t="shared" ca="1" si="643"/>
        <v>1</v>
      </c>
      <c r="JZ222" s="168">
        <f t="shared" ca="1" si="643"/>
        <v>1</v>
      </c>
      <c r="KA222" s="166">
        <f t="shared" ca="1" si="596"/>
        <v>1</v>
      </c>
      <c r="KB222" s="166">
        <f t="shared" ca="1" si="597"/>
        <v>1</v>
      </c>
      <c r="KC222" s="166">
        <f t="shared" ca="1" si="598"/>
        <v>1</v>
      </c>
      <c r="KD222" s="166">
        <f t="shared" ca="1" si="599"/>
        <v>500000</v>
      </c>
      <c r="KE222" s="166" t="str">
        <f t="shared" ca="1" si="600"/>
        <v>-</v>
      </c>
      <c r="KF222" s="166" t="str">
        <f t="shared" ca="1" si="601"/>
        <v>-</v>
      </c>
      <c r="KG222" s="166" t="b">
        <f t="shared" ca="1" si="602"/>
        <v>0</v>
      </c>
      <c r="KH222" s="168">
        <f t="shared" ca="1" si="643"/>
        <v>0</v>
      </c>
      <c r="KI222" s="27">
        <v>0</v>
      </c>
    </row>
    <row r="223" spans="1:295" s="148" customFormat="1" outlineLevel="1">
      <c r="A223" s="126">
        <f t="shared" si="13"/>
        <v>218</v>
      </c>
      <c r="B223" s="126">
        <f t="shared" si="603"/>
        <v>13</v>
      </c>
      <c r="C223" s="148">
        <f t="shared" si="609"/>
        <v>1002</v>
      </c>
      <c r="D223" s="148" t="s">
        <v>884</v>
      </c>
      <c r="E223" s="148" t="b">
        <f t="shared" si="604"/>
        <v>0</v>
      </c>
      <c r="F223" s="148" t="b">
        <v>0</v>
      </c>
      <c r="G223" s="148" t="b">
        <f t="shared" si="605"/>
        <v>0</v>
      </c>
      <c r="H223" s="144">
        <f t="shared" ca="1" si="639"/>
        <v>3</v>
      </c>
      <c r="I223" s="32">
        <v>3</v>
      </c>
      <c r="J223" s="32">
        <v>3</v>
      </c>
      <c r="K223" s="144">
        <f t="shared" ca="1" si="639"/>
        <v>1</v>
      </c>
      <c r="L223" s="144">
        <f t="shared" ca="1" si="639"/>
        <v>1</v>
      </c>
      <c r="M223" s="144">
        <f t="shared" ca="1" si="639"/>
        <v>2</v>
      </c>
      <c r="N223" s="144">
        <f t="shared" ca="1" si="639"/>
        <v>1</v>
      </c>
      <c r="O223" s="144">
        <f t="shared" ca="1" si="639"/>
        <v>1</v>
      </c>
      <c r="P223" s="144">
        <f t="shared" ca="1" si="639"/>
        <v>1</v>
      </c>
      <c r="Q223" s="144">
        <f t="shared" ca="1" si="639"/>
        <v>1</v>
      </c>
      <c r="R223" s="144">
        <f t="shared" ca="1" si="639"/>
        <v>2</v>
      </c>
      <c r="S223" s="144">
        <f t="shared" ca="1" si="639"/>
        <v>1</v>
      </c>
      <c r="T223" s="144">
        <f t="shared" ca="1" si="639"/>
        <v>1</v>
      </c>
      <c r="U223" s="144">
        <f t="shared" ca="1" si="639"/>
        <v>1</v>
      </c>
      <c r="V223" s="32">
        <v>2</v>
      </c>
      <c r="W223" s="32">
        <v>2</v>
      </c>
      <c r="X223" s="32">
        <v>2</v>
      </c>
      <c r="Y223" s="144">
        <f t="shared" ca="1" si="639"/>
        <v>1</v>
      </c>
      <c r="AA223" s="162" t="str" cm="1">
        <f t="array" aca="1" ref="AA223" ca="1">TEXT(LEFT(OFFSET(AA223,-1,0),5)+1,"00000")&amp;MID(OFFSET(AA223,-1,0),6,FIND(" ",OFFSET(AA223,-1,0),7)-5)
&amp;INDEX(DataMaster!$B$10:$B$12,$I223)         &amp;IF($J223=1,""," Risk"&amp;INDEX(i.risk_aversion,$J223,1))    &amp;IF($K223=1,""," REV"&amp; INDEX(DataMaster!$B$54:$B$58,$K223))              &amp; IF($L223=1,""," Minroe"&amp;INDEX(minroe,$L223))              &amp;  IF($M223=1,""," Overdraw"&amp;INDEX(overdraw,$M223))
&amp; IF($N223=1,""," Mach"&amp;INDEX(i.mach_option,$N223))
&amp; IF($O223=1,""," Interest"&amp;INDEX(i.interest_rate,$O223))            &amp; IF($P223=1,""," Opp cost"&amp;INDEX(i.opp_cost_capital,$P223))           &amp; IF($Q223=1,""," Casual_ub"&amp;INDEX(i.casual_ub,$Q223))           &amp; IF($R223=1,""," Cropgraze"&amp;INDEX(i.cropgraze_inc,$R223))
&amp; IF($S223=1,""," Yield"&amp;INDEX(i.all_rot_yield,$S223))          &amp; IF($T223=1,""," Pasture"&amp;INDEX(i.pasture_prod,$T223))          &amp; IF($U223=1,""," Scan"&amp;INDEX(i.scan,$U223))
&amp; IF($JL223=1,""," WP"&amp;TEXT($JL223*100,"000p"))                &amp; IF($JM223=1,""," MP"&amp;TEXT($JM223*100,"000p"))                      &amp; IF($JN223=1,""," GP"&amp;TEXT($JN223*100,"000p"))          &amp; IF($JO223=1,""," Can"&amp;TEXT($JO223*100,"000p"))
&amp; " (F"&amp;3+IFERROR(1*$CH223,0)+IFERROR(1*$CI223,0)&amp;3-IFERROR(1*NOT($CK223),0)&amp;"N"&amp;$CP223&amp;$CQ223&amp;")"</f>
        <v>00025 Price SQ RiskCARA-high Overdraw500000 CropgrazeFALSE WP070p MP070p GP070p (F33N11)</v>
      </c>
      <c r="AB223" s="10" t="str">
        <f ca="1">IF(COUNTIF(AA$5:AA223,AA223)=1,"-","Dup")</f>
        <v>-</v>
      </c>
      <c r="AC223" s="10"/>
      <c r="AD223" s="168" t="str">
        <f t="shared" ca="1" si="566"/>
        <v>-</v>
      </c>
      <c r="AE223" s="168" t="str">
        <f t="shared" ca="1" si="566"/>
        <v>-</v>
      </c>
      <c r="AF223" s="168" t="str">
        <f t="shared" ca="1" si="566"/>
        <v>-</v>
      </c>
      <c r="AG223" s="168" t="str">
        <f t="shared" ca="1" si="566"/>
        <v>-</v>
      </c>
      <c r="AH223" s="168" t="str">
        <f t="shared" ca="1" si="566"/>
        <v>-</v>
      </c>
      <c r="AI223" s="168" t="b">
        <f t="shared" ca="1" si="566"/>
        <v>1</v>
      </c>
      <c r="AJ223" s="10"/>
      <c r="AK223" s="166" t="b">
        <f t="shared" si="567"/>
        <v>0</v>
      </c>
      <c r="AL223" s="166">
        <f t="shared" si="567"/>
        <v>2</v>
      </c>
      <c r="AM223" s="166" t="b">
        <f t="shared" si="567"/>
        <v>0</v>
      </c>
      <c r="AN223" s="166" t="b">
        <f t="shared" si="567"/>
        <v>1</v>
      </c>
      <c r="AO223" s="166" t="b">
        <f t="shared" si="567"/>
        <v>0</v>
      </c>
      <c r="AP223" s="166" t="b">
        <f t="shared" si="567"/>
        <v>0</v>
      </c>
      <c r="AQ223" s="166">
        <f t="shared" ca="1" si="568"/>
        <v>0</v>
      </c>
      <c r="AR223" s="166" t="b">
        <f t="shared" si="632"/>
        <v>1</v>
      </c>
      <c r="AS223" s="166" t="b">
        <f t="shared" si="632"/>
        <v>1</v>
      </c>
      <c r="AT223" s="166">
        <f t="shared" si="632"/>
        <v>1</v>
      </c>
      <c r="AU223" s="166">
        <f t="shared" si="632"/>
        <v>5.0000000000000004E-6</v>
      </c>
      <c r="AV223" s="166" t="str">
        <f t="shared" si="632"/>
        <v>-</v>
      </c>
      <c r="AW223" s="10"/>
      <c r="AX223" s="166" t="b">
        <f t="shared" si="570"/>
        <v>1</v>
      </c>
      <c r="AY223" s="168" t="b">
        <f t="shared" ca="1" si="571"/>
        <v>1</v>
      </c>
      <c r="AZ223" s="168" t="b">
        <f t="shared" ca="1" si="571"/>
        <v>1</v>
      </c>
      <c r="BA223" s="167">
        <f t="shared" ca="1" si="572"/>
        <v>3210</v>
      </c>
      <c r="BB223" s="168" t="str">
        <f t="shared" ca="1" si="640"/>
        <v>-</v>
      </c>
      <c r="BC223" s="168" t="str">
        <f t="shared" ca="1" si="640"/>
        <v>-</v>
      </c>
      <c r="BD223" s="168" t="str">
        <f t="shared" ca="1" si="640"/>
        <v>-</v>
      </c>
      <c r="BE223" s="168" t="str">
        <f t="shared" ca="1" si="640"/>
        <v>-</v>
      </c>
      <c r="BF223" s="168" t="str">
        <f t="shared" ca="1" si="640"/>
        <v>-</v>
      </c>
      <c r="BG223" s="168">
        <f t="shared" ca="1" si="640"/>
        <v>1</v>
      </c>
      <c r="BH223" s="168">
        <f t="shared" ca="1" si="640"/>
        <v>1</v>
      </c>
      <c r="BI223" s="168" t="str">
        <f t="shared" ca="1" si="640"/>
        <v>-</v>
      </c>
      <c r="BJ223" s="168" t="str">
        <f t="shared" ca="1" si="640"/>
        <v>-</v>
      </c>
      <c r="BK223" s="10"/>
      <c r="BL223" s="168" t="str">
        <f t="shared" ca="1" si="640"/>
        <v>-</v>
      </c>
      <c r="BM223" s="168" t="str">
        <f t="shared" ca="1" si="640"/>
        <v>-</v>
      </c>
      <c r="BN223" s="168" t="str">
        <f t="shared" ca="1" si="640"/>
        <v>-</v>
      </c>
      <c r="BO223" s="168" t="str">
        <f t="shared" ca="1" si="640"/>
        <v>-</v>
      </c>
      <c r="BP223" s="168" t="str">
        <f t="shared" ca="1" si="640"/>
        <v>-</v>
      </c>
      <c r="BQ223" s="168" t="str">
        <f t="shared" ca="1" si="640"/>
        <v>-</v>
      </c>
      <c r="BR223" s="168" t="str">
        <f t="shared" ca="1" si="640"/>
        <v>-</v>
      </c>
      <c r="BS223" s="168" t="str">
        <f t="shared" ca="1" si="640"/>
        <v>-</v>
      </c>
      <c r="BT223" s="168" t="str">
        <f t="shared" ca="1" si="640"/>
        <v>-</v>
      </c>
      <c r="BU223" s="168" t="str">
        <f t="shared" ca="1" si="640"/>
        <v>-</v>
      </c>
      <c r="BV223" s="168" t="str">
        <f t="shared" ca="1" si="640"/>
        <v>-</v>
      </c>
      <c r="BW223" s="166" t="str" cm="1">
        <f t="array" aca="1" ref="BW223" ca="1">INDEX(i.rev,$K223,BW$15)</f>
        <v>-</v>
      </c>
      <c r="BX223" s="166" t="str" cm="1">
        <f t="array" aca="1" ref="BX223" ca="1">INDEX(i.rev,$K223,BX$15)</f>
        <v>-</v>
      </c>
      <c r="BY223" s="166" t="str" cm="1">
        <f t="array" aca="1" ref="BY223" ca="1">INDEX(i.rev,$K223,BY$15)</f>
        <v>-</v>
      </c>
      <c r="BZ223" s="166" t="str" cm="1">
        <f t="array" aca="1" ref="BZ223" ca="1">INDEX(i.rev,$K223,BZ$15)</f>
        <v>-</v>
      </c>
      <c r="CA223" s="166" t="str" cm="1">
        <f t="array" aca="1" ref="CA223" ca="1">INDEX(i.rev,$K223,CA$15)</f>
        <v>-</v>
      </c>
      <c r="CB223" s="166" t="str" cm="1">
        <f t="array" aca="1" ref="CB223" ca="1">INDEX(i.rev,$K223,CB$15)</f>
        <v>-</v>
      </c>
      <c r="CC223" s="166" t="str" cm="1">
        <f t="array" aca="1" ref="CC223" ca="1">INDEX(i.rev,$K223,CC$15)</f>
        <v>-</v>
      </c>
      <c r="CD223" s="166" t="str" cm="1">
        <f t="array" aca="1" ref="CD223" ca="1">INDEX(i.rev,$K223,CD$15)</f>
        <v>-</v>
      </c>
      <c r="CE223" s="166" t="str" cm="1">
        <f t="array" aca="1" ref="CE223" ca="1">INDEX(i.rev,$K223,CE$15)</f>
        <v>-</v>
      </c>
      <c r="CF223" s="166" t="str" cm="1">
        <f t="array" aca="1" ref="CF223" ca="1">INDEX(i.rev,$K223,CF$15)</f>
        <v>-</v>
      </c>
      <c r="CG223" s="10"/>
      <c r="CH223" s="168" t="str">
        <f t="shared" ca="1" si="638"/>
        <v>-</v>
      </c>
      <c r="CI223" s="168" t="str">
        <f t="shared" ca="1" si="638"/>
        <v>-</v>
      </c>
      <c r="CJ223" s="168" t="str">
        <f t="shared" ca="1" si="638"/>
        <v>-</v>
      </c>
      <c r="CK223" s="168" t="str">
        <f t="shared" ca="1" si="638"/>
        <v>-</v>
      </c>
      <c r="CL223" s="168" t="str">
        <f t="shared" ca="1" si="638"/>
        <v>-</v>
      </c>
      <c r="CM223" s="168" t="str">
        <f t="shared" ca="1" si="638"/>
        <v>-</v>
      </c>
      <c r="CN223" s="168" t="str">
        <f t="shared" ca="1" si="638"/>
        <v>-</v>
      </c>
      <c r="CO223" s="168" t="str">
        <f t="shared" ca="1" si="638"/>
        <v>-</v>
      </c>
      <c r="CP223" s="168">
        <f t="shared" ca="1" si="638"/>
        <v>1</v>
      </c>
      <c r="CQ223" s="168">
        <f t="shared" ca="1" si="638"/>
        <v>1</v>
      </c>
      <c r="CR223" s="168">
        <f t="shared" ca="1" si="638"/>
        <v>0</v>
      </c>
      <c r="CS223" s="168" t="str">
        <f t="shared" ca="1" si="638"/>
        <v>-</v>
      </c>
      <c r="CT223" s="168" t="str">
        <f t="shared" ca="1" si="638"/>
        <v>-</v>
      </c>
      <c r="CU223" s="168" t="str">
        <f t="shared" ca="1" si="638"/>
        <v>-</v>
      </c>
      <c r="CV223" s="168" t="str">
        <f t="shared" ca="1" si="638"/>
        <v>-</v>
      </c>
      <c r="CW223" s="168" t="str">
        <f t="shared" ca="1" si="638"/>
        <v>-</v>
      </c>
      <c r="CX223" s="168" t="str">
        <f t="shared" ca="1" si="638"/>
        <v>-</v>
      </c>
      <c r="CY223" s="168" t="str">
        <f t="shared" ca="1" si="638"/>
        <v>-</v>
      </c>
      <c r="CZ223" s="168">
        <f t="shared" ca="1" si="638"/>
        <v>0</v>
      </c>
      <c r="DA223" s="168" t="str">
        <f t="shared" ca="1" si="638"/>
        <v>-</v>
      </c>
      <c r="DB223" s="168" t="str">
        <f t="shared" ca="1" si="638"/>
        <v>-</v>
      </c>
      <c r="DC223" s="168" t="str">
        <f t="shared" ca="1" si="638"/>
        <v>-</v>
      </c>
      <c r="DD223" s="168" t="str">
        <f t="shared" ca="1" si="638"/>
        <v>-</v>
      </c>
      <c r="DE223" s="168" t="str">
        <f t="shared" ca="1" si="638"/>
        <v>-</v>
      </c>
      <c r="DF223" s="168">
        <f t="shared" ca="1" si="638"/>
        <v>0</v>
      </c>
      <c r="DG223" s="168">
        <f t="shared" ca="1" si="638"/>
        <v>0</v>
      </c>
      <c r="DH223" s="168">
        <f t="shared" ca="1" si="638"/>
        <v>0</v>
      </c>
      <c r="DI223" s="168">
        <f t="shared" ca="1" si="638"/>
        <v>0</v>
      </c>
      <c r="DJ223" s="168">
        <f t="shared" ca="1" si="638"/>
        <v>0</v>
      </c>
      <c r="DK223" s="168">
        <f t="shared" ca="1" si="638"/>
        <v>0</v>
      </c>
      <c r="DL223" s="168">
        <f t="shared" ca="1" si="638"/>
        <v>0</v>
      </c>
      <c r="DM223" s="168" t="str">
        <f t="shared" ca="1" si="638"/>
        <v>-</v>
      </c>
      <c r="DN223" s="168" t="str">
        <f t="shared" ca="1" si="638"/>
        <v>-</v>
      </c>
      <c r="DO223" s="168" t="str">
        <f t="shared" ca="1" si="638"/>
        <v>-</v>
      </c>
      <c r="DP223" s="168" t="str">
        <f t="shared" ca="1" si="638"/>
        <v>-</v>
      </c>
      <c r="DQ223" s="168" t="str">
        <f t="shared" ca="1" si="638"/>
        <v>-</v>
      </c>
      <c r="DR223" s="168" t="str">
        <f t="shared" ca="1" si="638"/>
        <v>-</v>
      </c>
      <c r="DS223" s="168" t="str">
        <f t="shared" ca="1" si="638"/>
        <v>-</v>
      </c>
      <c r="DT223" s="168" t="str">
        <f t="shared" ca="1" si="638"/>
        <v>-</v>
      </c>
      <c r="DU223" s="168" t="str">
        <f t="shared" ca="1" si="638"/>
        <v>-</v>
      </c>
      <c r="DV223" s="168" t="str">
        <f t="shared" ca="1" si="638"/>
        <v>-</v>
      </c>
      <c r="DW223" s="168" t="str">
        <f t="shared" ca="1" si="638"/>
        <v>-</v>
      </c>
      <c r="DX223" s="10"/>
      <c r="DY223" s="168">
        <f t="shared" ca="1" si="638"/>
        <v>1</v>
      </c>
      <c r="DZ223" s="168" t="str">
        <f t="shared" ca="1" si="638"/>
        <v>-</v>
      </c>
      <c r="EA223" s="168" t="str">
        <f t="shared" ca="1" si="638"/>
        <v>-</v>
      </c>
      <c r="EB223" s="168" t="str">
        <f t="shared" ca="1" si="638"/>
        <v>-</v>
      </c>
      <c r="EC223" s="168" t="str">
        <f t="shared" ca="1" si="575"/>
        <v>-</v>
      </c>
      <c r="ED223" s="168" t="b">
        <f t="shared" ca="1" si="575"/>
        <v>0</v>
      </c>
      <c r="EE223" s="168" t="str">
        <f t="shared" ca="1" si="575"/>
        <v>-</v>
      </c>
      <c r="EF223" s="168">
        <f t="shared" ca="1" si="575"/>
        <v>0</v>
      </c>
      <c r="EG223" s="168" t="str">
        <f t="shared" ca="1" si="575"/>
        <v>-</v>
      </c>
      <c r="EH223" s="166" cm="1">
        <f t="array" aca="1" ref="EH223" ca="1">INDEX(i.rev,$K223,EH$15)</f>
        <v>1</v>
      </c>
      <c r="EI223" s="168">
        <f t="shared" ca="1" si="641"/>
        <v>0</v>
      </c>
      <c r="EJ223" s="168">
        <f t="shared" ca="1" si="641"/>
        <v>1</v>
      </c>
      <c r="EK223" s="168">
        <f t="shared" ca="1" si="641"/>
        <v>0</v>
      </c>
      <c r="EL223" s="168">
        <f t="shared" ca="1" si="641"/>
        <v>1</v>
      </c>
      <c r="EM223" s="168">
        <f t="shared" ca="1" si="641"/>
        <v>1</v>
      </c>
      <c r="EN223" s="168">
        <f t="shared" ca="1" si="641"/>
        <v>1</v>
      </c>
      <c r="EO223" s="168">
        <f t="shared" ca="1" si="641"/>
        <v>0</v>
      </c>
      <c r="EP223" s="168">
        <f t="shared" ca="1" si="641"/>
        <v>0</v>
      </c>
      <c r="EQ223" s="168">
        <f t="shared" ca="1" si="641"/>
        <v>0</v>
      </c>
      <c r="ER223" s="168">
        <f t="shared" ca="1" si="641"/>
        <v>0</v>
      </c>
      <c r="ES223" s="168">
        <f t="shared" ca="1" si="641"/>
        <v>0</v>
      </c>
      <c r="ET223" s="168">
        <f t="shared" ca="1" si="641"/>
        <v>0</v>
      </c>
      <c r="EU223" s="168">
        <f t="shared" ca="1" si="641"/>
        <v>0</v>
      </c>
      <c r="EV223" s="168">
        <f t="shared" ca="1" si="641"/>
        <v>0</v>
      </c>
      <c r="EW223" s="168">
        <f t="shared" ca="1" si="641"/>
        <v>0</v>
      </c>
      <c r="EX223" s="168">
        <f t="shared" ca="1" si="641"/>
        <v>0</v>
      </c>
      <c r="EY223" s="166" cm="1">
        <f t="array" aca="1" ref="EY223" ca="1">INDEX(i.rev,$K223,EY$15)</f>
        <v>0</v>
      </c>
      <c r="EZ223" s="168">
        <f t="shared" ca="1" si="577"/>
        <v>0</v>
      </c>
      <c r="FA223" s="166" cm="1">
        <f t="array" aca="1" ref="FA223" ca="1">INDEX(i.rev,$K223,FA$15)</f>
        <v>1</v>
      </c>
      <c r="FB223" s="168">
        <f t="shared" ca="1" si="636"/>
        <v>0</v>
      </c>
      <c r="FC223" s="168">
        <f t="shared" ca="1" si="636"/>
        <v>0</v>
      </c>
      <c r="FD223" s="168">
        <f t="shared" ca="1" si="636"/>
        <v>0</v>
      </c>
      <c r="FE223" s="168">
        <f t="shared" ca="1" si="636"/>
        <v>0</v>
      </c>
      <c r="FF223" s="168">
        <f t="shared" ca="1" si="636"/>
        <v>0</v>
      </c>
      <c r="FG223" s="168">
        <f t="shared" ca="1" si="636"/>
        <v>0</v>
      </c>
      <c r="FH223" s="168">
        <f t="shared" ca="1" si="636"/>
        <v>0</v>
      </c>
      <c r="FI223" s="10"/>
      <c r="FJ223" s="168" t="str">
        <f t="shared" ca="1" si="636"/>
        <v>-</v>
      </c>
      <c r="FK223" s="168" t="str">
        <f t="shared" ca="1" si="636"/>
        <v>-</v>
      </c>
      <c r="FL223" s="168" t="str">
        <f t="shared" ca="1" si="636"/>
        <v>-</v>
      </c>
      <c r="FM223" s="168" t="str">
        <f t="shared" ca="1" si="636"/>
        <v>-</v>
      </c>
      <c r="FN223" s="168" t="str">
        <f t="shared" ca="1" si="636"/>
        <v>-</v>
      </c>
      <c r="FO223" s="166" t="b">
        <f t="shared" ca="1" si="580"/>
        <v>0</v>
      </c>
      <c r="FP223" s="166" t="b">
        <f t="shared" ca="1" si="580"/>
        <v>0</v>
      </c>
      <c r="FQ223" s="166" t="b">
        <f t="shared" ca="1" si="580"/>
        <v>1</v>
      </c>
      <c r="FR223" s="168">
        <f t="shared" ca="1" si="636"/>
        <v>0</v>
      </c>
      <c r="FS223" s="166">
        <f t="shared" ca="1" si="581"/>
        <v>1</v>
      </c>
      <c r="FT223" s="166">
        <f t="shared" ca="1" si="581"/>
        <v>1</v>
      </c>
      <c r="FU223" s="168" t="str">
        <f t="shared" ca="1" si="636"/>
        <v>-</v>
      </c>
      <c r="FV223" s="168" t="str">
        <f t="shared" ca="1" si="636"/>
        <v>-</v>
      </c>
      <c r="FW223" s="168" t="str">
        <f t="shared" ca="1" si="636"/>
        <v>-</v>
      </c>
      <c r="FX223" s="168" t="str">
        <f t="shared" ca="1" si="636"/>
        <v>-</v>
      </c>
      <c r="FY223" s="168" t="str">
        <f t="shared" ca="1" si="636"/>
        <v>-</v>
      </c>
      <c r="FZ223" s="168" t="str">
        <f t="shared" ca="1" si="636"/>
        <v>-</v>
      </c>
      <c r="GA223" s="168" t="str">
        <f t="shared" ca="1" si="636"/>
        <v>-</v>
      </c>
      <c r="GB223" s="168" t="str">
        <f t="shared" ca="1" si="636"/>
        <v>-</v>
      </c>
      <c r="GC223" s="168" t="str">
        <f t="shared" ca="1" si="636"/>
        <v>-</v>
      </c>
      <c r="GD223" s="168" t="b">
        <f t="shared" ca="1" si="636"/>
        <v>1</v>
      </c>
      <c r="GE223" s="168" t="str">
        <f t="shared" ca="1" si="636"/>
        <v>-</v>
      </c>
      <c r="GF223" s="168" t="str">
        <f t="shared" ca="1" si="636"/>
        <v>-</v>
      </c>
      <c r="GG223" s="168" t="str">
        <f t="shared" ca="1" si="636"/>
        <v>-</v>
      </c>
      <c r="GH223" s="168" t="str">
        <f t="shared" ca="1" si="582"/>
        <v>-</v>
      </c>
      <c r="GI223" s="168" t="str">
        <f t="shared" ca="1" si="582"/>
        <v>-</v>
      </c>
      <c r="GJ223" s="168" t="str">
        <f t="shared" ca="1" si="582"/>
        <v>-</v>
      </c>
      <c r="GK223" s="168" t="str">
        <f t="shared" ca="1" si="582"/>
        <v>-</v>
      </c>
      <c r="GL223" s="168" t="str">
        <f t="shared" ca="1" si="582"/>
        <v>-</v>
      </c>
      <c r="GM223" s="168" t="str">
        <f t="shared" ca="1" si="582"/>
        <v>-</v>
      </c>
      <c r="GN223" s="168" t="str">
        <f t="shared" ca="1" si="582"/>
        <v>-</v>
      </c>
      <c r="GO223" s="168" t="str">
        <f t="shared" ca="1" si="582"/>
        <v>-</v>
      </c>
      <c r="GP223" s="168" t="str">
        <f t="shared" ca="1" si="582"/>
        <v>-</v>
      </c>
      <c r="GQ223" s="168" t="str">
        <f t="shared" ca="1" si="582"/>
        <v>-</v>
      </c>
      <c r="GR223" s="168" t="str">
        <f t="shared" ca="1" si="582"/>
        <v>-</v>
      </c>
      <c r="GS223" s="168">
        <f t="shared" ca="1" si="582"/>
        <v>500</v>
      </c>
      <c r="GT223" s="168">
        <f t="shared" ca="1" si="582"/>
        <v>500</v>
      </c>
      <c r="GU223" s="168" t="str">
        <f t="shared" ca="1" si="582"/>
        <v>-</v>
      </c>
      <c r="GV223" s="168" t="str">
        <f t="shared" ca="1" si="582"/>
        <v>-</v>
      </c>
      <c r="GW223" s="168" t="str">
        <f t="shared" ca="1" si="582"/>
        <v>-</v>
      </c>
      <c r="GX223" s="168" t="str">
        <f t="shared" ca="1" si="642"/>
        <v>-</v>
      </c>
      <c r="GY223" s="168" t="str">
        <f t="shared" ca="1" si="642"/>
        <v>-</v>
      </c>
      <c r="GZ223" s="168" t="str">
        <f t="shared" ca="1" si="642"/>
        <v>-</v>
      </c>
      <c r="HA223" s="168" t="str">
        <f t="shared" ca="1" si="642"/>
        <v>-</v>
      </c>
      <c r="HB223" s="168" t="str">
        <f t="shared" ca="1" si="642"/>
        <v>-</v>
      </c>
      <c r="HC223" s="168" t="str">
        <f t="shared" ca="1" si="642"/>
        <v>-</v>
      </c>
      <c r="HD223" s="168" t="str">
        <f t="shared" ca="1" si="642"/>
        <v>-</v>
      </c>
      <c r="HE223" s="168" t="str">
        <f t="shared" ca="1" si="642"/>
        <v>-</v>
      </c>
      <c r="HF223" s="168" t="str">
        <f t="shared" ca="1" si="642"/>
        <v>-</v>
      </c>
      <c r="HG223" s="168" t="str">
        <f t="shared" ca="1" si="642"/>
        <v>-</v>
      </c>
      <c r="HH223" s="168" t="str">
        <f t="shared" ca="1" si="642"/>
        <v>-</v>
      </c>
      <c r="HI223" s="168" t="str">
        <f t="shared" ca="1" si="642"/>
        <v>-</v>
      </c>
      <c r="HJ223" s="168" t="str">
        <f t="shared" ca="1" si="642"/>
        <v>-</v>
      </c>
      <c r="HK223" s="168" t="str">
        <f t="shared" ca="1" si="642"/>
        <v>-</v>
      </c>
      <c r="HL223" s="168" t="str">
        <f t="shared" ca="1" si="642"/>
        <v>-</v>
      </c>
      <c r="HM223" s="168" t="str">
        <f t="shared" ca="1" si="642"/>
        <v>-</v>
      </c>
      <c r="HN223" s="168" t="str">
        <f t="shared" ca="1" si="642"/>
        <v>-</v>
      </c>
      <c r="HO223" s="168" t="str">
        <f t="shared" ca="1" si="642"/>
        <v>-</v>
      </c>
      <c r="HP223" s="168" t="str">
        <f t="shared" ca="1" si="642"/>
        <v>-</v>
      </c>
      <c r="HQ223" s="168" t="str">
        <f t="shared" ca="1" si="642"/>
        <v>-</v>
      </c>
      <c r="HR223" s="168" t="str">
        <f t="shared" ca="1" si="642"/>
        <v>-</v>
      </c>
      <c r="HS223" s="168" t="str">
        <f t="shared" ca="1" si="642"/>
        <v>-</v>
      </c>
      <c r="HT223" s="168" t="str">
        <f t="shared" ca="1" si="642"/>
        <v>-</v>
      </c>
      <c r="HU223" s="168" t="str">
        <f t="shared" ca="1" si="642"/>
        <v>-</v>
      </c>
      <c r="HV223" s="168" t="str">
        <f t="shared" ca="1" si="642"/>
        <v>-</v>
      </c>
      <c r="HW223" s="168" t="str">
        <f t="shared" ca="1" si="642"/>
        <v>-</v>
      </c>
      <c r="HX223" s="168" t="str">
        <f t="shared" ca="1" si="642"/>
        <v>-</v>
      </c>
      <c r="HY223" s="168" t="str">
        <f t="shared" ca="1" si="642"/>
        <v>-</v>
      </c>
      <c r="HZ223" s="168" t="str">
        <f t="shared" ca="1" si="642"/>
        <v>-</v>
      </c>
      <c r="IA223" s="168" t="str">
        <f t="shared" ca="1" si="642"/>
        <v>-</v>
      </c>
      <c r="IB223" s="168" t="str">
        <f t="shared" ca="1" si="642"/>
        <v>-</v>
      </c>
      <c r="IC223" s="168" t="str">
        <f t="shared" ca="1" si="642"/>
        <v>-</v>
      </c>
      <c r="ID223" s="168" t="str">
        <f t="shared" ca="1" si="642"/>
        <v>-</v>
      </c>
      <c r="IE223" s="168" t="str">
        <f t="shared" ca="1" si="642"/>
        <v>-</v>
      </c>
      <c r="IF223" s="168" t="str">
        <f t="shared" ca="1" si="642"/>
        <v>-</v>
      </c>
      <c r="IG223" s="168" t="str">
        <f t="shared" ca="1" si="642"/>
        <v>-</v>
      </c>
      <c r="IH223" s="168" t="str">
        <f t="shared" ca="1" si="642"/>
        <v>-</v>
      </c>
      <c r="II223" s="168" t="str">
        <f t="shared" ca="1" si="642"/>
        <v>-</v>
      </c>
      <c r="IJ223" s="168" t="str">
        <f t="shared" ca="1" si="642"/>
        <v>-</v>
      </c>
      <c r="IK223" s="168" t="str">
        <f t="shared" ca="1" si="642"/>
        <v>-</v>
      </c>
      <c r="IL223" s="168" t="str">
        <f t="shared" ca="1" si="642"/>
        <v>-</v>
      </c>
      <c r="IM223" s="168" t="str">
        <f t="shared" ca="1" si="642"/>
        <v>-</v>
      </c>
      <c r="IN223" s="168" t="str">
        <f t="shared" ca="1" si="642"/>
        <v>-</v>
      </c>
      <c r="IO223" s="168" t="str">
        <f t="shared" ca="1" si="642"/>
        <v>-</v>
      </c>
      <c r="IP223" s="168" t="str">
        <f t="shared" ca="1" si="585"/>
        <v>-</v>
      </c>
      <c r="IQ223" s="168" t="str">
        <f t="shared" ca="1" si="585"/>
        <v>-</v>
      </c>
      <c r="IR223" s="168" t="str">
        <f t="shared" ca="1" si="585"/>
        <v>-</v>
      </c>
      <c r="IS223" s="168" t="str">
        <f t="shared" ca="1" si="585"/>
        <v>-</v>
      </c>
      <c r="IT223" s="168" t="str">
        <f t="shared" ca="1" si="585"/>
        <v>-</v>
      </c>
      <c r="IU223" s="168" t="str">
        <f t="shared" ref="IU223:IY223" ca="1" si="644">OFFSET(IU$5,$B223,0)</f>
        <v>-</v>
      </c>
      <c r="IV223" s="168" t="str">
        <f t="shared" ca="1" si="644"/>
        <v>-</v>
      </c>
      <c r="IW223" s="168" t="str">
        <f t="shared" ca="1" si="644"/>
        <v>-</v>
      </c>
      <c r="IX223" s="168" t="str">
        <f t="shared" ca="1" si="644"/>
        <v>-</v>
      </c>
      <c r="IY223" s="168" t="str">
        <f t="shared" ca="1" si="644"/>
        <v>-</v>
      </c>
      <c r="IZ223" s="10"/>
      <c r="JA223" s="166">
        <f t="shared" ca="1" si="586"/>
        <v>4.4999999999999998E-2</v>
      </c>
      <c r="JB223" s="166">
        <f t="shared" ca="1" si="587"/>
        <v>4.4999999999999998E-2</v>
      </c>
      <c r="JC223" s="168">
        <f t="shared" ca="1" si="643"/>
        <v>1</v>
      </c>
      <c r="JD223" s="168">
        <f t="shared" ca="1" si="643"/>
        <v>0</v>
      </c>
      <c r="JE223" s="168">
        <f t="shared" ca="1" si="643"/>
        <v>1</v>
      </c>
      <c r="JF223" s="168">
        <f t="shared" ca="1" si="643"/>
        <v>1</v>
      </c>
      <c r="JG223" s="168">
        <f t="shared" ca="1" si="643"/>
        <v>0</v>
      </c>
      <c r="JH223" s="168">
        <f t="shared" ca="1" si="643"/>
        <v>70</v>
      </c>
      <c r="JI223" s="168">
        <f t="shared" ca="1" si="643"/>
        <v>50</v>
      </c>
      <c r="JJ223" s="168">
        <f t="shared" ca="1" si="643"/>
        <v>70</v>
      </c>
      <c r="JK223" s="168">
        <f t="shared" ca="1" si="643"/>
        <v>50</v>
      </c>
      <c r="JL223" s="166">
        <f t="shared" si="589"/>
        <v>0.7</v>
      </c>
      <c r="JM223" s="166">
        <f t="shared" si="590"/>
        <v>0.7</v>
      </c>
      <c r="JN223" s="166">
        <f t="shared" si="591"/>
        <v>0.7</v>
      </c>
      <c r="JO223" s="166">
        <f t="shared" ca="1" si="592"/>
        <v>1</v>
      </c>
      <c r="JP223" s="166">
        <f t="shared" ca="1" si="592"/>
        <v>1</v>
      </c>
      <c r="JQ223" s="168">
        <f t="shared" ca="1" si="643"/>
        <v>1</v>
      </c>
      <c r="JR223" s="10"/>
      <c r="JS223" s="168">
        <f t="shared" ca="1" si="643"/>
        <v>1</v>
      </c>
      <c r="JT223" s="166">
        <f t="shared" ca="1" si="593"/>
        <v>1</v>
      </c>
      <c r="JU223" s="168">
        <f t="shared" ca="1" si="643"/>
        <v>1</v>
      </c>
      <c r="JV223" s="168">
        <f t="shared" ca="1" si="643"/>
        <v>1</v>
      </c>
      <c r="JW223" s="168">
        <f t="shared" ca="1" si="643"/>
        <v>1</v>
      </c>
      <c r="JX223" s="168">
        <f t="shared" ca="1" si="643"/>
        <v>1</v>
      </c>
      <c r="JY223" s="168">
        <f t="shared" ca="1" si="643"/>
        <v>1</v>
      </c>
      <c r="JZ223" s="168">
        <f t="shared" ca="1" si="643"/>
        <v>1</v>
      </c>
      <c r="KA223" s="166">
        <f t="shared" ca="1" si="596"/>
        <v>1</v>
      </c>
      <c r="KB223" s="166">
        <f t="shared" ca="1" si="597"/>
        <v>1</v>
      </c>
      <c r="KC223" s="166">
        <f t="shared" ca="1" si="598"/>
        <v>1</v>
      </c>
      <c r="KD223" s="166">
        <f t="shared" ca="1" si="599"/>
        <v>500000</v>
      </c>
      <c r="KE223" s="166" t="str">
        <f t="shared" ca="1" si="600"/>
        <v>-</v>
      </c>
      <c r="KF223" s="166" t="str">
        <f t="shared" ca="1" si="601"/>
        <v>-</v>
      </c>
      <c r="KG223" s="166" t="b">
        <f t="shared" ca="1" si="602"/>
        <v>0</v>
      </c>
      <c r="KH223" s="168">
        <f t="shared" ca="1" si="643"/>
        <v>0</v>
      </c>
      <c r="KI223" s="27">
        <v>0</v>
      </c>
    </row>
    <row r="224" spans="1:295" s="148" customFormat="1" outlineLevel="1">
      <c r="A224" s="126">
        <f t="shared" si="13"/>
        <v>219</v>
      </c>
      <c r="B224" s="126">
        <f t="shared" si="603"/>
        <v>13</v>
      </c>
      <c r="C224" s="148">
        <f t="shared" si="609"/>
        <v>1002</v>
      </c>
      <c r="D224" s="148" t="s">
        <v>884</v>
      </c>
      <c r="E224" s="148" t="b">
        <f t="shared" si="604"/>
        <v>0</v>
      </c>
      <c r="F224" s="148" t="b">
        <v>0</v>
      </c>
      <c r="G224" s="148" t="b">
        <f t="shared" si="605"/>
        <v>0</v>
      </c>
      <c r="H224" s="144">
        <f t="shared" ca="1" si="639"/>
        <v>3</v>
      </c>
      <c r="I224" s="32">
        <v>3</v>
      </c>
      <c r="J224" s="32">
        <v>4</v>
      </c>
      <c r="K224" s="144">
        <f t="shared" ca="1" si="639"/>
        <v>1</v>
      </c>
      <c r="L224" s="144">
        <f t="shared" ca="1" si="639"/>
        <v>1</v>
      </c>
      <c r="M224" s="144">
        <f t="shared" ca="1" si="639"/>
        <v>2</v>
      </c>
      <c r="N224" s="144">
        <f t="shared" ca="1" si="639"/>
        <v>1</v>
      </c>
      <c r="O224" s="144">
        <f t="shared" ca="1" si="639"/>
        <v>1</v>
      </c>
      <c r="P224" s="144">
        <f t="shared" ca="1" si="639"/>
        <v>1</v>
      </c>
      <c r="Q224" s="144">
        <f t="shared" ca="1" si="639"/>
        <v>1</v>
      </c>
      <c r="R224" s="144">
        <f t="shared" ca="1" si="639"/>
        <v>2</v>
      </c>
      <c r="S224" s="144">
        <f t="shared" ca="1" si="639"/>
        <v>1</v>
      </c>
      <c r="T224" s="144">
        <f t="shared" ca="1" si="639"/>
        <v>1</v>
      </c>
      <c r="U224" s="144">
        <f t="shared" ca="1" si="639"/>
        <v>1</v>
      </c>
      <c r="V224" s="32">
        <v>1</v>
      </c>
      <c r="W224" s="32">
        <v>1</v>
      </c>
      <c r="X224" s="32">
        <v>1</v>
      </c>
      <c r="Y224" s="144">
        <f t="shared" ca="1" si="639"/>
        <v>1</v>
      </c>
      <c r="AA224" s="162" t="str" cm="1">
        <f t="array" aca="1" ref="AA224" ca="1">TEXT(LEFT(OFFSET(AA224,-1,0),5)+1,"00000")&amp;MID(OFFSET(AA224,-1,0),6,FIND(" ",OFFSET(AA224,-1,0),7)-5)
&amp;INDEX(DataMaster!$B$10:$B$12,$I224)         &amp;IF($J224=1,""," Risk"&amp;INDEX(i.risk_aversion,$J224,1))    &amp;IF($K224=1,""," REV"&amp; INDEX(DataMaster!$B$54:$B$58,$K224))              &amp; IF($L224=1,""," Minroe"&amp;INDEX(minroe,$L224))              &amp;  IF($M224=1,""," Overdraw"&amp;INDEX(overdraw,$M224))
&amp; IF($N224=1,""," Mach"&amp;INDEX(i.mach_option,$N224))
&amp; IF($O224=1,""," Interest"&amp;INDEX(i.interest_rate,$O224))            &amp; IF($P224=1,""," Opp cost"&amp;INDEX(i.opp_cost_capital,$P224))           &amp; IF($Q224=1,""," Casual_ub"&amp;INDEX(i.casual_ub,$Q224))           &amp; IF($R224=1,""," Cropgraze"&amp;INDEX(i.cropgraze_inc,$R224))
&amp; IF($S224=1,""," Yield"&amp;INDEX(i.all_rot_yield,$S224))          &amp; IF($T224=1,""," Pasture"&amp;INDEX(i.pasture_prod,$T224))          &amp; IF($U224=1,""," Scan"&amp;INDEX(i.scan,$U224))
&amp; IF($JL224=1,""," WP"&amp;TEXT($JL224*100,"000p"))                &amp; IF($JM224=1,""," MP"&amp;TEXT($JM224*100,"000p"))                      &amp; IF($JN224=1,""," GP"&amp;TEXT($JN224*100,"000p"))          &amp; IF($JO224=1,""," Can"&amp;TEXT($JO224*100,"000p"))
&amp; " (F"&amp;3+IFERROR(1*$CH224,0)+IFERROR(1*$CI224,0)&amp;3-IFERROR(1*NOT($CK224),0)&amp;"N"&amp;$CP224&amp;$CQ224&amp;")"</f>
        <v>00026 Price SQ RiskCRRA-low Overdraw500000 CropgrazeFALSE (F33N11)</v>
      </c>
      <c r="AB224" s="10" t="str">
        <f ca="1">IF(COUNTIF(AA$5:AA224,AA224)=1,"-","Dup")</f>
        <v>-</v>
      </c>
      <c r="AC224" s="10"/>
      <c r="AD224" s="168" t="str">
        <f t="shared" ca="1" si="566"/>
        <v>-</v>
      </c>
      <c r="AE224" s="168" t="str">
        <f t="shared" ca="1" si="566"/>
        <v>-</v>
      </c>
      <c r="AF224" s="168" t="str">
        <f t="shared" ca="1" si="566"/>
        <v>-</v>
      </c>
      <c r="AG224" s="168" t="str">
        <f t="shared" ca="1" si="566"/>
        <v>-</v>
      </c>
      <c r="AH224" s="168" t="str">
        <f t="shared" ca="1" si="566"/>
        <v>-</v>
      </c>
      <c r="AI224" s="168" t="b">
        <f t="shared" ca="1" si="566"/>
        <v>1</v>
      </c>
      <c r="AJ224" s="10"/>
      <c r="AK224" s="166" t="b">
        <f t="shared" si="567"/>
        <v>0</v>
      </c>
      <c r="AL224" s="166">
        <f t="shared" si="567"/>
        <v>2</v>
      </c>
      <c r="AM224" s="166" t="b">
        <f t="shared" si="567"/>
        <v>0</v>
      </c>
      <c r="AN224" s="166" t="b">
        <f t="shared" si="567"/>
        <v>1</v>
      </c>
      <c r="AO224" s="166" t="b">
        <f t="shared" si="567"/>
        <v>0</v>
      </c>
      <c r="AP224" s="166" t="b">
        <f t="shared" si="567"/>
        <v>0</v>
      </c>
      <c r="AQ224" s="166">
        <f t="shared" ca="1" si="568"/>
        <v>0</v>
      </c>
      <c r="AR224" s="166" t="b">
        <f t="shared" si="632"/>
        <v>1</v>
      </c>
      <c r="AS224" s="166" t="b">
        <f t="shared" si="632"/>
        <v>1</v>
      </c>
      <c r="AT224" s="166">
        <f t="shared" si="632"/>
        <v>2</v>
      </c>
      <c r="AU224" s="166" t="str">
        <f t="shared" si="632"/>
        <v>-</v>
      </c>
      <c r="AV224" s="166">
        <f t="shared" si="632"/>
        <v>0.3</v>
      </c>
      <c r="AW224" s="10"/>
      <c r="AX224" s="166" t="b">
        <f t="shared" si="570"/>
        <v>1</v>
      </c>
      <c r="AY224" s="168" t="b">
        <f t="shared" ca="1" si="571"/>
        <v>1</v>
      </c>
      <c r="AZ224" s="168" t="b">
        <f t="shared" ca="1" si="571"/>
        <v>1</v>
      </c>
      <c r="BA224" s="167">
        <f t="shared" ca="1" si="572"/>
        <v>3210</v>
      </c>
      <c r="BB224" s="168" t="str">
        <f t="shared" ca="1" si="640"/>
        <v>-</v>
      </c>
      <c r="BC224" s="168" t="str">
        <f t="shared" ca="1" si="640"/>
        <v>-</v>
      </c>
      <c r="BD224" s="168" t="str">
        <f t="shared" ca="1" si="640"/>
        <v>-</v>
      </c>
      <c r="BE224" s="168" t="str">
        <f t="shared" ca="1" si="640"/>
        <v>-</v>
      </c>
      <c r="BF224" s="168" t="str">
        <f t="shared" ca="1" si="640"/>
        <v>-</v>
      </c>
      <c r="BG224" s="168">
        <f t="shared" ca="1" si="640"/>
        <v>1</v>
      </c>
      <c r="BH224" s="168">
        <f t="shared" ca="1" si="640"/>
        <v>1</v>
      </c>
      <c r="BI224" s="168" t="str">
        <f t="shared" ca="1" si="640"/>
        <v>-</v>
      </c>
      <c r="BJ224" s="168" t="str">
        <f t="shared" ca="1" si="640"/>
        <v>-</v>
      </c>
      <c r="BK224" s="10"/>
      <c r="BL224" s="168" t="str">
        <f t="shared" ca="1" si="640"/>
        <v>-</v>
      </c>
      <c r="BM224" s="168" t="str">
        <f t="shared" ca="1" si="640"/>
        <v>-</v>
      </c>
      <c r="BN224" s="168" t="str">
        <f t="shared" ca="1" si="640"/>
        <v>-</v>
      </c>
      <c r="BO224" s="168" t="str">
        <f t="shared" ca="1" si="640"/>
        <v>-</v>
      </c>
      <c r="BP224" s="168" t="str">
        <f t="shared" ca="1" si="640"/>
        <v>-</v>
      </c>
      <c r="BQ224" s="168" t="str">
        <f t="shared" ca="1" si="640"/>
        <v>-</v>
      </c>
      <c r="BR224" s="168" t="str">
        <f t="shared" ca="1" si="640"/>
        <v>-</v>
      </c>
      <c r="BS224" s="168" t="str">
        <f t="shared" ca="1" si="640"/>
        <v>-</v>
      </c>
      <c r="BT224" s="168" t="str">
        <f t="shared" ca="1" si="640"/>
        <v>-</v>
      </c>
      <c r="BU224" s="168" t="str">
        <f t="shared" ca="1" si="640"/>
        <v>-</v>
      </c>
      <c r="BV224" s="168" t="str">
        <f t="shared" ca="1" si="640"/>
        <v>-</v>
      </c>
      <c r="BW224" s="166" t="str" cm="1">
        <f t="array" aca="1" ref="BW224" ca="1">INDEX(i.rev,$K224,BW$15)</f>
        <v>-</v>
      </c>
      <c r="BX224" s="166" t="str" cm="1">
        <f t="array" aca="1" ref="BX224" ca="1">INDEX(i.rev,$K224,BX$15)</f>
        <v>-</v>
      </c>
      <c r="BY224" s="166" t="str" cm="1">
        <f t="array" aca="1" ref="BY224" ca="1">INDEX(i.rev,$K224,BY$15)</f>
        <v>-</v>
      </c>
      <c r="BZ224" s="166" t="str" cm="1">
        <f t="array" aca="1" ref="BZ224" ca="1">INDEX(i.rev,$K224,BZ$15)</f>
        <v>-</v>
      </c>
      <c r="CA224" s="166" t="str" cm="1">
        <f t="array" aca="1" ref="CA224" ca="1">INDEX(i.rev,$K224,CA$15)</f>
        <v>-</v>
      </c>
      <c r="CB224" s="166" t="str" cm="1">
        <f t="array" aca="1" ref="CB224" ca="1">INDEX(i.rev,$K224,CB$15)</f>
        <v>-</v>
      </c>
      <c r="CC224" s="166" t="str" cm="1">
        <f t="array" aca="1" ref="CC224" ca="1">INDEX(i.rev,$K224,CC$15)</f>
        <v>-</v>
      </c>
      <c r="CD224" s="166" t="str" cm="1">
        <f t="array" aca="1" ref="CD224" ca="1">INDEX(i.rev,$K224,CD$15)</f>
        <v>-</v>
      </c>
      <c r="CE224" s="166" t="str" cm="1">
        <f t="array" aca="1" ref="CE224" ca="1">INDEX(i.rev,$K224,CE$15)</f>
        <v>-</v>
      </c>
      <c r="CF224" s="166" t="str" cm="1">
        <f t="array" aca="1" ref="CF224" ca="1">INDEX(i.rev,$K224,CF$15)</f>
        <v>-</v>
      </c>
      <c r="CG224" s="10"/>
      <c r="CH224" s="168" t="str">
        <f t="shared" ca="1" si="638"/>
        <v>-</v>
      </c>
      <c r="CI224" s="168" t="str">
        <f t="shared" ca="1" si="638"/>
        <v>-</v>
      </c>
      <c r="CJ224" s="168" t="str">
        <f t="shared" ca="1" si="638"/>
        <v>-</v>
      </c>
      <c r="CK224" s="168" t="str">
        <f t="shared" ca="1" si="638"/>
        <v>-</v>
      </c>
      <c r="CL224" s="168" t="str">
        <f t="shared" ca="1" si="638"/>
        <v>-</v>
      </c>
      <c r="CM224" s="168" t="str">
        <f t="shared" ca="1" si="638"/>
        <v>-</v>
      </c>
      <c r="CN224" s="168" t="str">
        <f t="shared" ca="1" si="638"/>
        <v>-</v>
      </c>
      <c r="CO224" s="168" t="str">
        <f t="shared" ca="1" si="638"/>
        <v>-</v>
      </c>
      <c r="CP224" s="168">
        <f t="shared" ca="1" si="638"/>
        <v>1</v>
      </c>
      <c r="CQ224" s="168">
        <f t="shared" ca="1" si="638"/>
        <v>1</v>
      </c>
      <c r="CR224" s="168">
        <f t="shared" ca="1" si="638"/>
        <v>0</v>
      </c>
      <c r="CS224" s="168" t="str">
        <f t="shared" ca="1" si="638"/>
        <v>-</v>
      </c>
      <c r="CT224" s="168" t="str">
        <f t="shared" ca="1" si="638"/>
        <v>-</v>
      </c>
      <c r="CU224" s="168" t="str">
        <f t="shared" ca="1" si="638"/>
        <v>-</v>
      </c>
      <c r="CV224" s="168" t="str">
        <f t="shared" ca="1" si="638"/>
        <v>-</v>
      </c>
      <c r="CW224" s="168" t="str">
        <f t="shared" ca="1" si="638"/>
        <v>-</v>
      </c>
      <c r="CX224" s="168" t="str">
        <f t="shared" ca="1" si="638"/>
        <v>-</v>
      </c>
      <c r="CY224" s="168" t="str">
        <f t="shared" ca="1" si="638"/>
        <v>-</v>
      </c>
      <c r="CZ224" s="168">
        <f t="shared" ca="1" si="638"/>
        <v>0</v>
      </c>
      <c r="DA224" s="168" t="str">
        <f t="shared" ca="1" si="638"/>
        <v>-</v>
      </c>
      <c r="DB224" s="168" t="str">
        <f t="shared" ca="1" si="638"/>
        <v>-</v>
      </c>
      <c r="DC224" s="168" t="str">
        <f t="shared" ca="1" si="638"/>
        <v>-</v>
      </c>
      <c r="DD224" s="168" t="str">
        <f t="shared" ca="1" si="638"/>
        <v>-</v>
      </c>
      <c r="DE224" s="168" t="str">
        <f t="shared" ca="1" si="638"/>
        <v>-</v>
      </c>
      <c r="DF224" s="168">
        <f t="shared" ca="1" si="638"/>
        <v>0</v>
      </c>
      <c r="DG224" s="168">
        <f t="shared" ca="1" si="638"/>
        <v>0</v>
      </c>
      <c r="DH224" s="168">
        <f t="shared" ca="1" si="638"/>
        <v>0</v>
      </c>
      <c r="DI224" s="168">
        <f t="shared" ca="1" si="638"/>
        <v>0</v>
      </c>
      <c r="DJ224" s="168">
        <f t="shared" ca="1" si="638"/>
        <v>0</v>
      </c>
      <c r="DK224" s="168">
        <f t="shared" ca="1" si="638"/>
        <v>0</v>
      </c>
      <c r="DL224" s="168">
        <f t="shared" ca="1" si="638"/>
        <v>0</v>
      </c>
      <c r="DM224" s="168" t="str">
        <f t="shared" ca="1" si="638"/>
        <v>-</v>
      </c>
      <c r="DN224" s="168" t="str">
        <f t="shared" ca="1" si="638"/>
        <v>-</v>
      </c>
      <c r="DO224" s="168" t="str">
        <f t="shared" ca="1" si="638"/>
        <v>-</v>
      </c>
      <c r="DP224" s="168" t="str">
        <f t="shared" ca="1" si="638"/>
        <v>-</v>
      </c>
      <c r="DQ224" s="168" t="str">
        <f t="shared" ca="1" si="638"/>
        <v>-</v>
      </c>
      <c r="DR224" s="168" t="str">
        <f t="shared" ca="1" si="638"/>
        <v>-</v>
      </c>
      <c r="DS224" s="168" t="str">
        <f t="shared" ca="1" si="638"/>
        <v>-</v>
      </c>
      <c r="DT224" s="168" t="str">
        <f t="shared" ca="1" si="638"/>
        <v>-</v>
      </c>
      <c r="DU224" s="168" t="str">
        <f t="shared" ca="1" si="638"/>
        <v>-</v>
      </c>
      <c r="DV224" s="168" t="str">
        <f t="shared" ca="1" si="638"/>
        <v>-</v>
      </c>
      <c r="DW224" s="168" t="str">
        <f t="shared" ca="1" si="638"/>
        <v>-</v>
      </c>
      <c r="DX224" s="10"/>
      <c r="DY224" s="168">
        <f t="shared" ca="1" si="638"/>
        <v>1</v>
      </c>
      <c r="DZ224" s="168" t="str">
        <f t="shared" ca="1" si="638"/>
        <v>-</v>
      </c>
      <c r="EA224" s="168" t="str">
        <f t="shared" ca="1" si="638"/>
        <v>-</v>
      </c>
      <c r="EB224" s="168" t="str">
        <f t="shared" ca="1" si="638"/>
        <v>-</v>
      </c>
      <c r="EC224" s="168" t="str">
        <f t="shared" ca="1" si="575"/>
        <v>-</v>
      </c>
      <c r="ED224" s="168" t="b">
        <f t="shared" ca="1" si="575"/>
        <v>0</v>
      </c>
      <c r="EE224" s="168" t="str">
        <f t="shared" ca="1" si="575"/>
        <v>-</v>
      </c>
      <c r="EF224" s="168">
        <f t="shared" ca="1" si="575"/>
        <v>0</v>
      </c>
      <c r="EG224" s="168" t="str">
        <f t="shared" ca="1" si="575"/>
        <v>-</v>
      </c>
      <c r="EH224" s="166" cm="1">
        <f t="array" aca="1" ref="EH224" ca="1">INDEX(i.rev,$K224,EH$15)</f>
        <v>1</v>
      </c>
      <c r="EI224" s="168">
        <f t="shared" ca="1" si="641"/>
        <v>0</v>
      </c>
      <c r="EJ224" s="168">
        <f t="shared" ca="1" si="641"/>
        <v>1</v>
      </c>
      <c r="EK224" s="168">
        <f t="shared" ca="1" si="641"/>
        <v>0</v>
      </c>
      <c r="EL224" s="168">
        <f t="shared" ca="1" si="641"/>
        <v>1</v>
      </c>
      <c r="EM224" s="168">
        <f t="shared" ca="1" si="641"/>
        <v>1</v>
      </c>
      <c r="EN224" s="168">
        <f t="shared" ca="1" si="641"/>
        <v>1</v>
      </c>
      <c r="EO224" s="168">
        <f t="shared" ca="1" si="641"/>
        <v>0</v>
      </c>
      <c r="EP224" s="168">
        <f t="shared" ca="1" si="641"/>
        <v>0</v>
      </c>
      <c r="EQ224" s="168">
        <f t="shared" ca="1" si="641"/>
        <v>0</v>
      </c>
      <c r="ER224" s="168">
        <f t="shared" ca="1" si="641"/>
        <v>0</v>
      </c>
      <c r="ES224" s="168">
        <f t="shared" ca="1" si="641"/>
        <v>0</v>
      </c>
      <c r="ET224" s="168">
        <f t="shared" ca="1" si="641"/>
        <v>0</v>
      </c>
      <c r="EU224" s="168">
        <f t="shared" ca="1" si="641"/>
        <v>0</v>
      </c>
      <c r="EV224" s="168">
        <f t="shared" ca="1" si="641"/>
        <v>0</v>
      </c>
      <c r="EW224" s="168">
        <f t="shared" ca="1" si="641"/>
        <v>0</v>
      </c>
      <c r="EX224" s="168">
        <f t="shared" ca="1" si="641"/>
        <v>0</v>
      </c>
      <c r="EY224" s="166" cm="1">
        <f t="array" aca="1" ref="EY224" ca="1">INDEX(i.rev,$K224,EY$15)</f>
        <v>0</v>
      </c>
      <c r="EZ224" s="168">
        <f t="shared" ca="1" si="577"/>
        <v>0</v>
      </c>
      <c r="FA224" s="166" cm="1">
        <f t="array" aca="1" ref="FA224" ca="1">INDEX(i.rev,$K224,FA$15)</f>
        <v>1</v>
      </c>
      <c r="FB224" s="168">
        <f t="shared" ca="1" si="636"/>
        <v>0</v>
      </c>
      <c r="FC224" s="168">
        <f t="shared" ca="1" si="636"/>
        <v>0</v>
      </c>
      <c r="FD224" s="168">
        <f t="shared" ca="1" si="636"/>
        <v>0</v>
      </c>
      <c r="FE224" s="168">
        <f t="shared" ca="1" si="636"/>
        <v>0</v>
      </c>
      <c r="FF224" s="168">
        <f t="shared" ca="1" si="636"/>
        <v>0</v>
      </c>
      <c r="FG224" s="168">
        <f t="shared" ca="1" si="636"/>
        <v>0</v>
      </c>
      <c r="FH224" s="168">
        <f t="shared" ca="1" si="636"/>
        <v>0</v>
      </c>
      <c r="FI224" s="10"/>
      <c r="FJ224" s="168" t="str">
        <f t="shared" ca="1" si="636"/>
        <v>-</v>
      </c>
      <c r="FK224" s="168" t="str">
        <f t="shared" ca="1" si="636"/>
        <v>-</v>
      </c>
      <c r="FL224" s="168" t="str">
        <f t="shared" ca="1" si="636"/>
        <v>-</v>
      </c>
      <c r="FM224" s="168" t="str">
        <f t="shared" ca="1" si="636"/>
        <v>-</v>
      </c>
      <c r="FN224" s="168" t="str">
        <f t="shared" ca="1" si="636"/>
        <v>-</v>
      </c>
      <c r="FO224" s="166" t="b">
        <f t="shared" ca="1" si="580"/>
        <v>0</v>
      </c>
      <c r="FP224" s="166" t="b">
        <f t="shared" ca="1" si="580"/>
        <v>0</v>
      </c>
      <c r="FQ224" s="166" t="b">
        <f t="shared" ca="1" si="580"/>
        <v>1</v>
      </c>
      <c r="FR224" s="168">
        <f t="shared" ca="1" si="636"/>
        <v>0</v>
      </c>
      <c r="FS224" s="166">
        <f t="shared" ca="1" si="581"/>
        <v>1</v>
      </c>
      <c r="FT224" s="166">
        <f t="shared" ca="1" si="581"/>
        <v>1</v>
      </c>
      <c r="FU224" s="168" t="str">
        <f t="shared" ca="1" si="636"/>
        <v>-</v>
      </c>
      <c r="FV224" s="168" t="str">
        <f t="shared" ca="1" si="636"/>
        <v>-</v>
      </c>
      <c r="FW224" s="168" t="str">
        <f t="shared" ca="1" si="636"/>
        <v>-</v>
      </c>
      <c r="FX224" s="168" t="str">
        <f t="shared" ca="1" si="636"/>
        <v>-</v>
      </c>
      <c r="FY224" s="168" t="str">
        <f t="shared" ca="1" si="636"/>
        <v>-</v>
      </c>
      <c r="FZ224" s="168" t="str">
        <f t="shared" ca="1" si="636"/>
        <v>-</v>
      </c>
      <c r="GA224" s="168" t="str">
        <f t="shared" ca="1" si="636"/>
        <v>-</v>
      </c>
      <c r="GB224" s="168" t="str">
        <f t="shared" ca="1" si="636"/>
        <v>-</v>
      </c>
      <c r="GC224" s="168" t="str">
        <f t="shared" ca="1" si="636"/>
        <v>-</v>
      </c>
      <c r="GD224" s="168" t="b">
        <f t="shared" ca="1" si="636"/>
        <v>1</v>
      </c>
      <c r="GE224" s="168" t="str">
        <f t="shared" ca="1" si="636"/>
        <v>-</v>
      </c>
      <c r="GF224" s="168" t="str">
        <f t="shared" ca="1" si="636"/>
        <v>-</v>
      </c>
      <c r="GG224" s="168" t="str">
        <f t="shared" ca="1" si="636"/>
        <v>-</v>
      </c>
      <c r="GH224" s="168" t="str">
        <f t="shared" ca="1" si="582"/>
        <v>-</v>
      </c>
      <c r="GI224" s="168" t="str">
        <f t="shared" ca="1" si="582"/>
        <v>-</v>
      </c>
      <c r="GJ224" s="168" t="str">
        <f t="shared" ca="1" si="582"/>
        <v>-</v>
      </c>
      <c r="GK224" s="168" t="str">
        <f t="shared" ca="1" si="582"/>
        <v>-</v>
      </c>
      <c r="GL224" s="168" t="str">
        <f t="shared" ca="1" si="582"/>
        <v>-</v>
      </c>
      <c r="GM224" s="168" t="str">
        <f t="shared" ca="1" si="582"/>
        <v>-</v>
      </c>
      <c r="GN224" s="168" t="str">
        <f t="shared" ca="1" si="582"/>
        <v>-</v>
      </c>
      <c r="GO224" s="168" t="str">
        <f t="shared" ca="1" si="582"/>
        <v>-</v>
      </c>
      <c r="GP224" s="168" t="str">
        <f t="shared" ca="1" si="582"/>
        <v>-</v>
      </c>
      <c r="GQ224" s="168" t="str">
        <f t="shared" ca="1" si="582"/>
        <v>-</v>
      </c>
      <c r="GR224" s="168" t="str">
        <f t="shared" ca="1" si="582"/>
        <v>-</v>
      </c>
      <c r="GS224" s="168">
        <f t="shared" ca="1" si="582"/>
        <v>500</v>
      </c>
      <c r="GT224" s="168">
        <f t="shared" ca="1" si="582"/>
        <v>500</v>
      </c>
      <c r="GU224" s="168" t="str">
        <f t="shared" ca="1" si="582"/>
        <v>-</v>
      </c>
      <c r="GV224" s="168" t="str">
        <f t="shared" ca="1" si="582"/>
        <v>-</v>
      </c>
      <c r="GW224" s="168" t="str">
        <f t="shared" ca="1" si="582"/>
        <v>-</v>
      </c>
      <c r="GX224" s="168" t="str">
        <f t="shared" ca="1" si="642"/>
        <v>-</v>
      </c>
      <c r="GY224" s="168" t="str">
        <f t="shared" ca="1" si="642"/>
        <v>-</v>
      </c>
      <c r="GZ224" s="168" t="str">
        <f t="shared" ca="1" si="642"/>
        <v>-</v>
      </c>
      <c r="HA224" s="168" t="str">
        <f t="shared" ca="1" si="642"/>
        <v>-</v>
      </c>
      <c r="HB224" s="168" t="str">
        <f t="shared" ca="1" si="642"/>
        <v>-</v>
      </c>
      <c r="HC224" s="168" t="str">
        <f t="shared" ca="1" si="642"/>
        <v>-</v>
      </c>
      <c r="HD224" s="168" t="str">
        <f t="shared" ca="1" si="642"/>
        <v>-</v>
      </c>
      <c r="HE224" s="168" t="str">
        <f t="shared" ca="1" si="642"/>
        <v>-</v>
      </c>
      <c r="HF224" s="168" t="str">
        <f t="shared" ca="1" si="642"/>
        <v>-</v>
      </c>
      <c r="HG224" s="168" t="str">
        <f t="shared" ca="1" si="642"/>
        <v>-</v>
      </c>
      <c r="HH224" s="168" t="str">
        <f t="shared" ca="1" si="642"/>
        <v>-</v>
      </c>
      <c r="HI224" s="168" t="str">
        <f t="shared" ca="1" si="642"/>
        <v>-</v>
      </c>
      <c r="HJ224" s="168" t="str">
        <f t="shared" ca="1" si="642"/>
        <v>-</v>
      </c>
      <c r="HK224" s="168" t="str">
        <f t="shared" ca="1" si="642"/>
        <v>-</v>
      </c>
      <c r="HL224" s="168" t="str">
        <f t="shared" ca="1" si="642"/>
        <v>-</v>
      </c>
      <c r="HM224" s="168" t="str">
        <f t="shared" ca="1" si="642"/>
        <v>-</v>
      </c>
      <c r="HN224" s="168" t="str">
        <f t="shared" ca="1" si="642"/>
        <v>-</v>
      </c>
      <c r="HO224" s="168" t="str">
        <f t="shared" ca="1" si="642"/>
        <v>-</v>
      </c>
      <c r="HP224" s="168" t="str">
        <f t="shared" ca="1" si="642"/>
        <v>-</v>
      </c>
      <c r="HQ224" s="168" t="str">
        <f t="shared" ca="1" si="642"/>
        <v>-</v>
      </c>
      <c r="HR224" s="168" t="str">
        <f t="shared" ca="1" si="642"/>
        <v>-</v>
      </c>
      <c r="HS224" s="168" t="str">
        <f t="shared" ca="1" si="642"/>
        <v>-</v>
      </c>
      <c r="HT224" s="168" t="str">
        <f t="shared" ca="1" si="642"/>
        <v>-</v>
      </c>
      <c r="HU224" s="168" t="str">
        <f t="shared" ca="1" si="642"/>
        <v>-</v>
      </c>
      <c r="HV224" s="168" t="str">
        <f t="shared" ca="1" si="642"/>
        <v>-</v>
      </c>
      <c r="HW224" s="168" t="str">
        <f t="shared" ca="1" si="642"/>
        <v>-</v>
      </c>
      <c r="HX224" s="168" t="str">
        <f t="shared" ca="1" si="642"/>
        <v>-</v>
      </c>
      <c r="HY224" s="168" t="str">
        <f t="shared" ca="1" si="642"/>
        <v>-</v>
      </c>
      <c r="HZ224" s="168" t="str">
        <f t="shared" ca="1" si="642"/>
        <v>-</v>
      </c>
      <c r="IA224" s="168" t="str">
        <f t="shared" ca="1" si="642"/>
        <v>-</v>
      </c>
      <c r="IB224" s="168" t="str">
        <f t="shared" ca="1" si="642"/>
        <v>-</v>
      </c>
      <c r="IC224" s="168" t="str">
        <f t="shared" ca="1" si="642"/>
        <v>-</v>
      </c>
      <c r="ID224" s="168" t="str">
        <f t="shared" ca="1" si="642"/>
        <v>-</v>
      </c>
      <c r="IE224" s="168" t="str">
        <f t="shared" ca="1" si="642"/>
        <v>-</v>
      </c>
      <c r="IF224" s="168" t="str">
        <f t="shared" ca="1" si="642"/>
        <v>-</v>
      </c>
      <c r="IG224" s="168" t="str">
        <f t="shared" ca="1" si="642"/>
        <v>-</v>
      </c>
      <c r="IH224" s="168" t="str">
        <f t="shared" ca="1" si="642"/>
        <v>-</v>
      </c>
      <c r="II224" s="168" t="str">
        <f t="shared" ca="1" si="642"/>
        <v>-</v>
      </c>
      <c r="IJ224" s="168" t="str">
        <f t="shared" ca="1" si="642"/>
        <v>-</v>
      </c>
      <c r="IK224" s="168" t="str">
        <f t="shared" ca="1" si="642"/>
        <v>-</v>
      </c>
      <c r="IL224" s="168" t="str">
        <f t="shared" ca="1" si="642"/>
        <v>-</v>
      </c>
      <c r="IM224" s="168" t="str">
        <f t="shared" ca="1" si="642"/>
        <v>-</v>
      </c>
      <c r="IN224" s="168" t="str">
        <f t="shared" ca="1" si="642"/>
        <v>-</v>
      </c>
      <c r="IO224" s="168" t="str">
        <f t="shared" ca="1" si="642"/>
        <v>-</v>
      </c>
      <c r="IP224" s="168" t="str">
        <f t="shared" ca="1" si="642"/>
        <v>-</v>
      </c>
      <c r="IQ224" s="168" t="str">
        <f t="shared" ca="1" si="642"/>
        <v>-</v>
      </c>
      <c r="IR224" s="168" t="str">
        <f t="shared" ca="1" si="642"/>
        <v>-</v>
      </c>
      <c r="IS224" s="168" t="str">
        <f t="shared" ca="1" si="642"/>
        <v>-</v>
      </c>
      <c r="IT224" s="168" t="str">
        <f t="shared" ca="1" si="642"/>
        <v>-</v>
      </c>
      <c r="IU224" s="168" t="str">
        <f t="shared" ca="1" si="642"/>
        <v>-</v>
      </c>
      <c r="IV224" s="168" t="str">
        <f t="shared" ca="1" si="642"/>
        <v>-</v>
      </c>
      <c r="IW224" s="168" t="str">
        <f t="shared" ca="1" si="642"/>
        <v>-</v>
      </c>
      <c r="IX224" s="168" t="str">
        <f t="shared" ca="1" si="642"/>
        <v>-</v>
      </c>
      <c r="IY224" s="168" t="str">
        <f t="shared" ca="1" si="642"/>
        <v>-</v>
      </c>
      <c r="IZ224" s="10"/>
      <c r="JA224" s="166">
        <f t="shared" ca="1" si="586"/>
        <v>4.4999999999999998E-2</v>
      </c>
      <c r="JB224" s="166">
        <f t="shared" ca="1" si="587"/>
        <v>4.4999999999999998E-2</v>
      </c>
      <c r="JC224" s="168">
        <f t="shared" ca="1" si="643"/>
        <v>1</v>
      </c>
      <c r="JD224" s="168">
        <f t="shared" ca="1" si="643"/>
        <v>0</v>
      </c>
      <c r="JE224" s="168">
        <f t="shared" ca="1" si="643"/>
        <v>1</v>
      </c>
      <c r="JF224" s="168">
        <f t="shared" ca="1" si="643"/>
        <v>1</v>
      </c>
      <c r="JG224" s="168">
        <f t="shared" ca="1" si="643"/>
        <v>0</v>
      </c>
      <c r="JH224" s="168">
        <f t="shared" ca="1" si="643"/>
        <v>70</v>
      </c>
      <c r="JI224" s="168">
        <f t="shared" ca="1" si="643"/>
        <v>50</v>
      </c>
      <c r="JJ224" s="168">
        <f t="shared" ca="1" si="643"/>
        <v>70</v>
      </c>
      <c r="JK224" s="168">
        <f t="shared" ca="1" si="643"/>
        <v>50</v>
      </c>
      <c r="JL224" s="166">
        <f t="shared" si="589"/>
        <v>1</v>
      </c>
      <c r="JM224" s="166">
        <f t="shared" si="590"/>
        <v>1</v>
      </c>
      <c r="JN224" s="166">
        <f t="shared" si="591"/>
        <v>1</v>
      </c>
      <c r="JO224" s="166">
        <f t="shared" ca="1" si="592"/>
        <v>1</v>
      </c>
      <c r="JP224" s="166">
        <f t="shared" ca="1" si="592"/>
        <v>1</v>
      </c>
      <c r="JQ224" s="168">
        <f t="shared" ca="1" si="643"/>
        <v>1</v>
      </c>
      <c r="JR224" s="10"/>
      <c r="JS224" s="168">
        <f t="shared" ca="1" si="643"/>
        <v>1</v>
      </c>
      <c r="JT224" s="166">
        <f t="shared" ca="1" si="593"/>
        <v>1</v>
      </c>
      <c r="JU224" s="168">
        <f t="shared" ca="1" si="643"/>
        <v>1</v>
      </c>
      <c r="JV224" s="168">
        <f t="shared" ca="1" si="643"/>
        <v>1</v>
      </c>
      <c r="JW224" s="168">
        <f t="shared" ca="1" si="643"/>
        <v>1</v>
      </c>
      <c r="JX224" s="168">
        <f t="shared" ca="1" si="643"/>
        <v>1</v>
      </c>
      <c r="JY224" s="168">
        <f t="shared" ca="1" si="643"/>
        <v>1</v>
      </c>
      <c r="JZ224" s="168">
        <f t="shared" ca="1" si="643"/>
        <v>1</v>
      </c>
      <c r="KA224" s="166">
        <f t="shared" ca="1" si="596"/>
        <v>1</v>
      </c>
      <c r="KB224" s="166">
        <f t="shared" ca="1" si="597"/>
        <v>1</v>
      </c>
      <c r="KC224" s="166">
        <f t="shared" ca="1" si="598"/>
        <v>1</v>
      </c>
      <c r="KD224" s="166">
        <f t="shared" ca="1" si="599"/>
        <v>500000</v>
      </c>
      <c r="KE224" s="166" t="str">
        <f t="shared" ca="1" si="600"/>
        <v>-</v>
      </c>
      <c r="KF224" s="166" t="str">
        <f t="shared" ca="1" si="601"/>
        <v>-</v>
      </c>
      <c r="KG224" s="166" t="b">
        <f t="shared" ca="1" si="602"/>
        <v>0</v>
      </c>
      <c r="KH224" s="168">
        <f t="shared" ca="1" si="643"/>
        <v>0</v>
      </c>
      <c r="KI224" s="27">
        <v>0</v>
      </c>
    </row>
    <row r="225" spans="1:295" s="148" customFormat="1" outlineLevel="1">
      <c r="A225" s="126">
        <f t="shared" si="13"/>
        <v>220</v>
      </c>
      <c r="B225" s="126">
        <f t="shared" si="603"/>
        <v>13</v>
      </c>
      <c r="C225" s="148">
        <f t="shared" si="609"/>
        <v>1002</v>
      </c>
      <c r="D225" s="148" t="s">
        <v>884</v>
      </c>
      <c r="E225" s="148" t="b">
        <f t="shared" si="604"/>
        <v>0</v>
      </c>
      <c r="F225" s="148" t="b">
        <v>0</v>
      </c>
      <c r="G225" s="148" t="b">
        <f t="shared" si="605"/>
        <v>0</v>
      </c>
      <c r="H225" s="144">
        <f t="shared" ca="1" si="639"/>
        <v>3</v>
      </c>
      <c r="I225" s="32">
        <v>3</v>
      </c>
      <c r="J225" s="32">
        <v>4</v>
      </c>
      <c r="K225" s="144">
        <f t="shared" ca="1" si="639"/>
        <v>1</v>
      </c>
      <c r="L225" s="144">
        <f t="shared" ca="1" si="639"/>
        <v>1</v>
      </c>
      <c r="M225" s="144">
        <f t="shared" ca="1" si="639"/>
        <v>2</v>
      </c>
      <c r="N225" s="144">
        <f t="shared" ca="1" si="639"/>
        <v>1</v>
      </c>
      <c r="O225" s="144">
        <f t="shared" ca="1" si="639"/>
        <v>1</v>
      </c>
      <c r="P225" s="144">
        <f t="shared" ca="1" si="639"/>
        <v>1</v>
      </c>
      <c r="Q225" s="144">
        <f t="shared" ca="1" si="639"/>
        <v>1</v>
      </c>
      <c r="R225" s="144">
        <f t="shared" ca="1" si="639"/>
        <v>2</v>
      </c>
      <c r="S225" s="144">
        <f t="shared" ca="1" si="639"/>
        <v>1</v>
      </c>
      <c r="T225" s="144">
        <f t="shared" ca="1" si="639"/>
        <v>1</v>
      </c>
      <c r="U225" s="144">
        <f t="shared" ca="1" si="639"/>
        <v>1</v>
      </c>
      <c r="V225" s="32">
        <v>2</v>
      </c>
      <c r="W225" s="32">
        <v>2</v>
      </c>
      <c r="X225" s="32">
        <v>2</v>
      </c>
      <c r="Y225" s="144">
        <f t="shared" ca="1" si="639"/>
        <v>1</v>
      </c>
      <c r="AA225" s="162" t="str" cm="1">
        <f t="array" aca="1" ref="AA225" ca="1">TEXT(LEFT(OFFSET(AA225,-1,0),5)+1,"00000")&amp;MID(OFFSET(AA225,-1,0),6,FIND(" ",OFFSET(AA225,-1,0),7)-5)
&amp;INDEX(DataMaster!$B$10:$B$12,$I225)         &amp;IF($J225=1,""," Risk"&amp;INDEX(i.risk_aversion,$J225,1))    &amp;IF($K225=1,""," REV"&amp; INDEX(DataMaster!$B$54:$B$58,$K225))              &amp; IF($L225=1,""," Minroe"&amp;INDEX(minroe,$L225))              &amp;  IF($M225=1,""," Overdraw"&amp;INDEX(overdraw,$M225))
&amp; IF($N225=1,""," Mach"&amp;INDEX(i.mach_option,$N225))
&amp; IF($O225=1,""," Interest"&amp;INDEX(i.interest_rate,$O225))            &amp; IF($P225=1,""," Opp cost"&amp;INDEX(i.opp_cost_capital,$P225))           &amp; IF($Q225=1,""," Casual_ub"&amp;INDEX(i.casual_ub,$Q225))           &amp; IF($R225=1,""," Cropgraze"&amp;INDEX(i.cropgraze_inc,$R225))
&amp; IF($S225=1,""," Yield"&amp;INDEX(i.all_rot_yield,$S225))          &amp; IF($T225=1,""," Pasture"&amp;INDEX(i.pasture_prod,$T225))          &amp; IF($U225=1,""," Scan"&amp;INDEX(i.scan,$U225))
&amp; IF($JL225=1,""," WP"&amp;TEXT($JL225*100,"000p"))                &amp; IF($JM225=1,""," MP"&amp;TEXT($JM225*100,"000p"))                      &amp; IF($JN225=1,""," GP"&amp;TEXT($JN225*100,"000p"))          &amp; IF($JO225=1,""," Can"&amp;TEXT($JO225*100,"000p"))
&amp; " (F"&amp;3+IFERROR(1*$CH225,0)+IFERROR(1*$CI225,0)&amp;3-IFERROR(1*NOT($CK225),0)&amp;"N"&amp;$CP225&amp;$CQ225&amp;")"</f>
        <v>00027 Price SQ RiskCRRA-low Overdraw500000 CropgrazeFALSE WP070p MP070p GP070p (F33N11)</v>
      </c>
      <c r="AB225" s="10" t="str">
        <f ca="1">IF(COUNTIF(AA$5:AA225,AA225)=1,"-","Dup")</f>
        <v>-</v>
      </c>
      <c r="AC225" s="10"/>
      <c r="AD225" s="168" t="str">
        <f t="shared" ca="1" si="566"/>
        <v>-</v>
      </c>
      <c r="AE225" s="168" t="str">
        <f t="shared" ca="1" si="566"/>
        <v>-</v>
      </c>
      <c r="AF225" s="168" t="str">
        <f t="shared" ca="1" si="566"/>
        <v>-</v>
      </c>
      <c r="AG225" s="168" t="str">
        <f t="shared" ca="1" si="566"/>
        <v>-</v>
      </c>
      <c r="AH225" s="168" t="str">
        <f t="shared" ca="1" si="566"/>
        <v>-</v>
      </c>
      <c r="AI225" s="168" t="b">
        <f t="shared" ca="1" si="566"/>
        <v>1</v>
      </c>
      <c r="AJ225" s="10"/>
      <c r="AK225" s="166" t="b">
        <f t="shared" si="567"/>
        <v>0</v>
      </c>
      <c r="AL225" s="166">
        <f t="shared" si="567"/>
        <v>2</v>
      </c>
      <c r="AM225" s="166" t="b">
        <f t="shared" si="567"/>
        <v>0</v>
      </c>
      <c r="AN225" s="166" t="b">
        <f t="shared" si="567"/>
        <v>1</v>
      </c>
      <c r="AO225" s="166" t="b">
        <f t="shared" si="567"/>
        <v>0</v>
      </c>
      <c r="AP225" s="166" t="b">
        <f t="shared" si="567"/>
        <v>0</v>
      </c>
      <c r="AQ225" s="166">
        <f t="shared" ca="1" si="568"/>
        <v>0</v>
      </c>
      <c r="AR225" s="166" t="b">
        <f t="shared" si="632"/>
        <v>1</v>
      </c>
      <c r="AS225" s="166" t="b">
        <f t="shared" si="632"/>
        <v>1</v>
      </c>
      <c r="AT225" s="166">
        <f t="shared" si="632"/>
        <v>2</v>
      </c>
      <c r="AU225" s="166" t="str">
        <f t="shared" si="632"/>
        <v>-</v>
      </c>
      <c r="AV225" s="166">
        <f t="shared" si="632"/>
        <v>0.3</v>
      </c>
      <c r="AW225" s="10"/>
      <c r="AX225" s="166" t="b">
        <f t="shared" si="570"/>
        <v>1</v>
      </c>
      <c r="AY225" s="168" t="b">
        <f t="shared" ca="1" si="571"/>
        <v>1</v>
      </c>
      <c r="AZ225" s="168" t="b">
        <f t="shared" ca="1" si="571"/>
        <v>1</v>
      </c>
      <c r="BA225" s="167">
        <f t="shared" ca="1" si="572"/>
        <v>3210</v>
      </c>
      <c r="BB225" s="168" t="str">
        <f t="shared" ca="1" si="640"/>
        <v>-</v>
      </c>
      <c r="BC225" s="168" t="str">
        <f t="shared" ca="1" si="640"/>
        <v>-</v>
      </c>
      <c r="BD225" s="168" t="str">
        <f t="shared" ca="1" si="640"/>
        <v>-</v>
      </c>
      <c r="BE225" s="168" t="str">
        <f t="shared" ca="1" si="640"/>
        <v>-</v>
      </c>
      <c r="BF225" s="168" t="str">
        <f t="shared" ca="1" si="640"/>
        <v>-</v>
      </c>
      <c r="BG225" s="168">
        <f t="shared" ca="1" si="640"/>
        <v>1</v>
      </c>
      <c r="BH225" s="168">
        <f t="shared" ca="1" si="640"/>
        <v>1</v>
      </c>
      <c r="BI225" s="168" t="str">
        <f t="shared" ca="1" si="640"/>
        <v>-</v>
      </c>
      <c r="BJ225" s="168" t="str">
        <f t="shared" ca="1" si="640"/>
        <v>-</v>
      </c>
      <c r="BK225" s="10"/>
      <c r="BL225" s="168" t="str">
        <f t="shared" ca="1" si="640"/>
        <v>-</v>
      </c>
      <c r="BM225" s="168" t="str">
        <f t="shared" ca="1" si="640"/>
        <v>-</v>
      </c>
      <c r="BN225" s="168" t="str">
        <f t="shared" ca="1" si="640"/>
        <v>-</v>
      </c>
      <c r="BO225" s="168" t="str">
        <f t="shared" ca="1" si="640"/>
        <v>-</v>
      </c>
      <c r="BP225" s="168" t="str">
        <f t="shared" ca="1" si="640"/>
        <v>-</v>
      </c>
      <c r="BQ225" s="168" t="str">
        <f t="shared" ca="1" si="640"/>
        <v>-</v>
      </c>
      <c r="BR225" s="168" t="str">
        <f t="shared" ca="1" si="640"/>
        <v>-</v>
      </c>
      <c r="BS225" s="168" t="str">
        <f t="shared" ca="1" si="640"/>
        <v>-</v>
      </c>
      <c r="BT225" s="168" t="str">
        <f t="shared" ca="1" si="640"/>
        <v>-</v>
      </c>
      <c r="BU225" s="168" t="str">
        <f t="shared" ca="1" si="640"/>
        <v>-</v>
      </c>
      <c r="BV225" s="168" t="str">
        <f t="shared" ca="1" si="640"/>
        <v>-</v>
      </c>
      <c r="BW225" s="166" t="str" cm="1">
        <f t="array" aca="1" ref="BW225" ca="1">INDEX(i.rev,$K225,BW$15)</f>
        <v>-</v>
      </c>
      <c r="BX225" s="166" t="str" cm="1">
        <f t="array" aca="1" ref="BX225" ca="1">INDEX(i.rev,$K225,BX$15)</f>
        <v>-</v>
      </c>
      <c r="BY225" s="166" t="str" cm="1">
        <f t="array" aca="1" ref="BY225" ca="1">INDEX(i.rev,$K225,BY$15)</f>
        <v>-</v>
      </c>
      <c r="BZ225" s="166" t="str" cm="1">
        <f t="array" aca="1" ref="BZ225" ca="1">INDEX(i.rev,$K225,BZ$15)</f>
        <v>-</v>
      </c>
      <c r="CA225" s="166" t="str" cm="1">
        <f t="array" aca="1" ref="CA225" ca="1">INDEX(i.rev,$K225,CA$15)</f>
        <v>-</v>
      </c>
      <c r="CB225" s="166" t="str" cm="1">
        <f t="array" aca="1" ref="CB225" ca="1">INDEX(i.rev,$K225,CB$15)</f>
        <v>-</v>
      </c>
      <c r="CC225" s="166" t="str" cm="1">
        <f t="array" aca="1" ref="CC225" ca="1">INDEX(i.rev,$K225,CC$15)</f>
        <v>-</v>
      </c>
      <c r="CD225" s="166" t="str" cm="1">
        <f t="array" aca="1" ref="CD225" ca="1">INDEX(i.rev,$K225,CD$15)</f>
        <v>-</v>
      </c>
      <c r="CE225" s="166" t="str" cm="1">
        <f t="array" aca="1" ref="CE225" ca="1">INDEX(i.rev,$K225,CE$15)</f>
        <v>-</v>
      </c>
      <c r="CF225" s="166" t="str" cm="1">
        <f t="array" aca="1" ref="CF225" ca="1">INDEX(i.rev,$K225,CF$15)</f>
        <v>-</v>
      </c>
      <c r="CG225" s="10"/>
      <c r="CH225" s="168" t="str">
        <f t="shared" ca="1" si="638"/>
        <v>-</v>
      </c>
      <c r="CI225" s="168" t="str">
        <f t="shared" ca="1" si="638"/>
        <v>-</v>
      </c>
      <c r="CJ225" s="168" t="str">
        <f t="shared" ca="1" si="638"/>
        <v>-</v>
      </c>
      <c r="CK225" s="168" t="str">
        <f t="shared" ca="1" si="638"/>
        <v>-</v>
      </c>
      <c r="CL225" s="168" t="str">
        <f t="shared" ca="1" si="638"/>
        <v>-</v>
      </c>
      <c r="CM225" s="168" t="str">
        <f t="shared" ca="1" si="638"/>
        <v>-</v>
      </c>
      <c r="CN225" s="168" t="str">
        <f t="shared" ca="1" si="638"/>
        <v>-</v>
      </c>
      <c r="CO225" s="168" t="str">
        <f t="shared" ca="1" si="638"/>
        <v>-</v>
      </c>
      <c r="CP225" s="168">
        <f t="shared" ca="1" si="638"/>
        <v>1</v>
      </c>
      <c r="CQ225" s="168">
        <f t="shared" ca="1" si="638"/>
        <v>1</v>
      </c>
      <c r="CR225" s="168">
        <f t="shared" ca="1" si="638"/>
        <v>0</v>
      </c>
      <c r="CS225" s="168" t="str">
        <f t="shared" ca="1" si="638"/>
        <v>-</v>
      </c>
      <c r="CT225" s="168" t="str">
        <f t="shared" ca="1" si="638"/>
        <v>-</v>
      </c>
      <c r="CU225" s="168" t="str">
        <f t="shared" ca="1" si="638"/>
        <v>-</v>
      </c>
      <c r="CV225" s="168" t="str">
        <f t="shared" ca="1" si="638"/>
        <v>-</v>
      </c>
      <c r="CW225" s="168" t="str">
        <f t="shared" ca="1" si="638"/>
        <v>-</v>
      </c>
      <c r="CX225" s="168" t="str">
        <f t="shared" ca="1" si="638"/>
        <v>-</v>
      </c>
      <c r="CY225" s="168" t="str">
        <f t="shared" ca="1" si="638"/>
        <v>-</v>
      </c>
      <c r="CZ225" s="168">
        <f t="shared" ca="1" si="638"/>
        <v>0</v>
      </c>
      <c r="DA225" s="168" t="str">
        <f t="shared" ca="1" si="638"/>
        <v>-</v>
      </c>
      <c r="DB225" s="168" t="str">
        <f t="shared" ca="1" si="638"/>
        <v>-</v>
      </c>
      <c r="DC225" s="168" t="str">
        <f t="shared" ca="1" si="638"/>
        <v>-</v>
      </c>
      <c r="DD225" s="168" t="str">
        <f t="shared" ca="1" si="638"/>
        <v>-</v>
      </c>
      <c r="DE225" s="168" t="str">
        <f t="shared" ca="1" si="638"/>
        <v>-</v>
      </c>
      <c r="DF225" s="168">
        <f t="shared" ca="1" si="638"/>
        <v>0</v>
      </c>
      <c r="DG225" s="168">
        <f t="shared" ca="1" si="638"/>
        <v>0</v>
      </c>
      <c r="DH225" s="168">
        <f t="shared" ca="1" si="638"/>
        <v>0</v>
      </c>
      <c r="DI225" s="168">
        <f t="shared" ca="1" si="638"/>
        <v>0</v>
      </c>
      <c r="DJ225" s="168">
        <f t="shared" ca="1" si="638"/>
        <v>0</v>
      </c>
      <c r="DK225" s="168">
        <f t="shared" ca="1" si="638"/>
        <v>0</v>
      </c>
      <c r="DL225" s="168">
        <f t="shared" ca="1" si="638"/>
        <v>0</v>
      </c>
      <c r="DM225" s="168" t="str">
        <f t="shared" ca="1" si="638"/>
        <v>-</v>
      </c>
      <c r="DN225" s="168" t="str">
        <f t="shared" ca="1" si="638"/>
        <v>-</v>
      </c>
      <c r="DO225" s="168" t="str">
        <f t="shared" ca="1" si="638"/>
        <v>-</v>
      </c>
      <c r="DP225" s="168" t="str">
        <f t="shared" ca="1" si="638"/>
        <v>-</v>
      </c>
      <c r="DQ225" s="168" t="str">
        <f t="shared" ca="1" si="638"/>
        <v>-</v>
      </c>
      <c r="DR225" s="168" t="str">
        <f t="shared" ca="1" si="638"/>
        <v>-</v>
      </c>
      <c r="DS225" s="168" t="str">
        <f t="shared" ca="1" si="638"/>
        <v>-</v>
      </c>
      <c r="DT225" s="168" t="str">
        <f t="shared" ca="1" si="638"/>
        <v>-</v>
      </c>
      <c r="DU225" s="168" t="str">
        <f t="shared" ca="1" si="638"/>
        <v>-</v>
      </c>
      <c r="DV225" s="168" t="str">
        <f t="shared" ca="1" si="638"/>
        <v>-</v>
      </c>
      <c r="DW225" s="168" t="str">
        <f t="shared" ca="1" si="638"/>
        <v>-</v>
      </c>
      <c r="DX225" s="10"/>
      <c r="DY225" s="168">
        <f t="shared" ca="1" si="638"/>
        <v>1</v>
      </c>
      <c r="DZ225" s="168" t="str">
        <f t="shared" ca="1" si="638"/>
        <v>-</v>
      </c>
      <c r="EA225" s="168" t="str">
        <f t="shared" ca="1" si="638"/>
        <v>-</v>
      </c>
      <c r="EB225" s="168" t="str">
        <f t="shared" ca="1" si="638"/>
        <v>-</v>
      </c>
      <c r="EC225" s="168" t="str">
        <f t="shared" ca="1" si="575"/>
        <v>-</v>
      </c>
      <c r="ED225" s="168" t="b">
        <f t="shared" ca="1" si="575"/>
        <v>0</v>
      </c>
      <c r="EE225" s="168" t="str">
        <f t="shared" ca="1" si="575"/>
        <v>-</v>
      </c>
      <c r="EF225" s="168">
        <f t="shared" ca="1" si="575"/>
        <v>0</v>
      </c>
      <c r="EG225" s="168" t="str">
        <f t="shared" ca="1" si="575"/>
        <v>-</v>
      </c>
      <c r="EH225" s="166" cm="1">
        <f t="array" aca="1" ref="EH225" ca="1">INDEX(i.rev,$K225,EH$15)</f>
        <v>1</v>
      </c>
      <c r="EI225" s="168">
        <f t="shared" ca="1" si="641"/>
        <v>0</v>
      </c>
      <c r="EJ225" s="168">
        <f t="shared" ca="1" si="641"/>
        <v>1</v>
      </c>
      <c r="EK225" s="168">
        <f t="shared" ca="1" si="641"/>
        <v>0</v>
      </c>
      <c r="EL225" s="168">
        <f t="shared" ca="1" si="641"/>
        <v>1</v>
      </c>
      <c r="EM225" s="168">
        <f t="shared" ca="1" si="641"/>
        <v>1</v>
      </c>
      <c r="EN225" s="168">
        <f t="shared" ca="1" si="641"/>
        <v>1</v>
      </c>
      <c r="EO225" s="168">
        <f t="shared" ca="1" si="641"/>
        <v>0</v>
      </c>
      <c r="EP225" s="168">
        <f t="shared" ca="1" si="641"/>
        <v>0</v>
      </c>
      <c r="EQ225" s="168">
        <f t="shared" ca="1" si="641"/>
        <v>0</v>
      </c>
      <c r="ER225" s="168">
        <f t="shared" ca="1" si="641"/>
        <v>0</v>
      </c>
      <c r="ES225" s="168">
        <f t="shared" ca="1" si="641"/>
        <v>0</v>
      </c>
      <c r="ET225" s="168">
        <f t="shared" ca="1" si="641"/>
        <v>0</v>
      </c>
      <c r="EU225" s="168">
        <f t="shared" ca="1" si="641"/>
        <v>0</v>
      </c>
      <c r="EV225" s="168">
        <f t="shared" ca="1" si="641"/>
        <v>0</v>
      </c>
      <c r="EW225" s="168">
        <f t="shared" ca="1" si="641"/>
        <v>0</v>
      </c>
      <c r="EX225" s="168">
        <f t="shared" ca="1" si="641"/>
        <v>0</v>
      </c>
      <c r="EY225" s="166" cm="1">
        <f t="array" aca="1" ref="EY225" ca="1">INDEX(i.rev,$K225,EY$15)</f>
        <v>0</v>
      </c>
      <c r="EZ225" s="168">
        <f t="shared" ca="1" si="577"/>
        <v>0</v>
      </c>
      <c r="FA225" s="166" cm="1">
        <f t="array" aca="1" ref="FA225" ca="1">INDEX(i.rev,$K225,FA$15)</f>
        <v>1</v>
      </c>
      <c r="FB225" s="168">
        <f t="shared" ca="1" si="636"/>
        <v>0</v>
      </c>
      <c r="FC225" s="168">
        <f t="shared" ca="1" si="636"/>
        <v>0</v>
      </c>
      <c r="FD225" s="168">
        <f t="shared" ca="1" si="636"/>
        <v>0</v>
      </c>
      <c r="FE225" s="168">
        <f t="shared" ca="1" si="636"/>
        <v>0</v>
      </c>
      <c r="FF225" s="168">
        <f t="shared" ca="1" si="636"/>
        <v>0</v>
      </c>
      <c r="FG225" s="168">
        <f t="shared" ca="1" si="636"/>
        <v>0</v>
      </c>
      <c r="FH225" s="168">
        <f t="shared" ca="1" si="636"/>
        <v>0</v>
      </c>
      <c r="FI225" s="10"/>
      <c r="FJ225" s="168" t="str">
        <f t="shared" ca="1" si="636"/>
        <v>-</v>
      </c>
      <c r="FK225" s="168" t="str">
        <f t="shared" ca="1" si="636"/>
        <v>-</v>
      </c>
      <c r="FL225" s="168" t="str">
        <f t="shared" ca="1" si="636"/>
        <v>-</v>
      </c>
      <c r="FM225" s="168" t="str">
        <f t="shared" ca="1" si="636"/>
        <v>-</v>
      </c>
      <c r="FN225" s="168" t="str">
        <f t="shared" ca="1" si="636"/>
        <v>-</v>
      </c>
      <c r="FO225" s="166" t="b">
        <f t="shared" ca="1" si="580"/>
        <v>0</v>
      </c>
      <c r="FP225" s="166" t="b">
        <f t="shared" ca="1" si="580"/>
        <v>0</v>
      </c>
      <c r="FQ225" s="166" t="b">
        <f t="shared" ca="1" si="580"/>
        <v>1</v>
      </c>
      <c r="FR225" s="168">
        <f t="shared" ca="1" si="636"/>
        <v>0</v>
      </c>
      <c r="FS225" s="166">
        <f t="shared" ca="1" si="581"/>
        <v>1</v>
      </c>
      <c r="FT225" s="166">
        <f t="shared" ca="1" si="581"/>
        <v>1</v>
      </c>
      <c r="FU225" s="168" t="str">
        <f t="shared" ca="1" si="636"/>
        <v>-</v>
      </c>
      <c r="FV225" s="168" t="str">
        <f t="shared" ca="1" si="636"/>
        <v>-</v>
      </c>
      <c r="FW225" s="168" t="str">
        <f t="shared" ca="1" si="636"/>
        <v>-</v>
      </c>
      <c r="FX225" s="168" t="str">
        <f t="shared" ca="1" si="636"/>
        <v>-</v>
      </c>
      <c r="FY225" s="168" t="str">
        <f t="shared" ca="1" si="636"/>
        <v>-</v>
      </c>
      <c r="FZ225" s="168" t="str">
        <f t="shared" ca="1" si="636"/>
        <v>-</v>
      </c>
      <c r="GA225" s="168" t="str">
        <f t="shared" ca="1" si="636"/>
        <v>-</v>
      </c>
      <c r="GB225" s="168" t="str">
        <f t="shared" ca="1" si="636"/>
        <v>-</v>
      </c>
      <c r="GC225" s="168" t="str">
        <f t="shared" ca="1" si="636"/>
        <v>-</v>
      </c>
      <c r="GD225" s="168" t="b">
        <f t="shared" ca="1" si="636"/>
        <v>1</v>
      </c>
      <c r="GE225" s="168" t="str">
        <f t="shared" ca="1" si="636"/>
        <v>-</v>
      </c>
      <c r="GF225" s="168" t="str">
        <f t="shared" ca="1" si="636"/>
        <v>-</v>
      </c>
      <c r="GG225" s="168" t="str">
        <f t="shared" ca="1" si="636"/>
        <v>-</v>
      </c>
      <c r="GH225" s="168" t="str">
        <f t="shared" ca="1" si="582"/>
        <v>-</v>
      </c>
      <c r="GI225" s="168" t="str">
        <f t="shared" ca="1" si="582"/>
        <v>-</v>
      </c>
      <c r="GJ225" s="168" t="str">
        <f t="shared" ca="1" si="582"/>
        <v>-</v>
      </c>
      <c r="GK225" s="168" t="str">
        <f t="shared" ca="1" si="582"/>
        <v>-</v>
      </c>
      <c r="GL225" s="168" t="str">
        <f t="shared" ca="1" si="582"/>
        <v>-</v>
      </c>
      <c r="GM225" s="168" t="str">
        <f t="shared" ca="1" si="582"/>
        <v>-</v>
      </c>
      <c r="GN225" s="168" t="str">
        <f t="shared" ca="1" si="582"/>
        <v>-</v>
      </c>
      <c r="GO225" s="168" t="str">
        <f t="shared" ca="1" si="582"/>
        <v>-</v>
      </c>
      <c r="GP225" s="168" t="str">
        <f t="shared" ca="1" si="582"/>
        <v>-</v>
      </c>
      <c r="GQ225" s="168" t="str">
        <f t="shared" ca="1" si="582"/>
        <v>-</v>
      </c>
      <c r="GR225" s="168" t="str">
        <f t="shared" ca="1" si="582"/>
        <v>-</v>
      </c>
      <c r="GS225" s="168">
        <f t="shared" ca="1" si="582"/>
        <v>500</v>
      </c>
      <c r="GT225" s="168">
        <f t="shared" ca="1" si="582"/>
        <v>500</v>
      </c>
      <c r="GU225" s="168" t="str">
        <f t="shared" ca="1" si="582"/>
        <v>-</v>
      </c>
      <c r="GV225" s="168" t="str">
        <f t="shared" ca="1" si="582"/>
        <v>-</v>
      </c>
      <c r="GW225" s="168" t="str">
        <f t="shared" ca="1" si="582"/>
        <v>-</v>
      </c>
      <c r="GX225" s="168" t="str">
        <f t="shared" ca="1" si="642"/>
        <v>-</v>
      </c>
      <c r="GY225" s="168" t="str">
        <f t="shared" ca="1" si="642"/>
        <v>-</v>
      </c>
      <c r="GZ225" s="168" t="str">
        <f t="shared" ca="1" si="642"/>
        <v>-</v>
      </c>
      <c r="HA225" s="168" t="str">
        <f t="shared" ca="1" si="642"/>
        <v>-</v>
      </c>
      <c r="HB225" s="168" t="str">
        <f t="shared" ca="1" si="642"/>
        <v>-</v>
      </c>
      <c r="HC225" s="168" t="str">
        <f t="shared" ca="1" si="642"/>
        <v>-</v>
      </c>
      <c r="HD225" s="168" t="str">
        <f t="shared" ca="1" si="642"/>
        <v>-</v>
      </c>
      <c r="HE225" s="168" t="str">
        <f t="shared" ca="1" si="642"/>
        <v>-</v>
      </c>
      <c r="HF225" s="168" t="str">
        <f t="shared" ca="1" si="642"/>
        <v>-</v>
      </c>
      <c r="HG225" s="168" t="str">
        <f t="shared" ca="1" si="642"/>
        <v>-</v>
      </c>
      <c r="HH225" s="168" t="str">
        <f t="shared" ca="1" si="642"/>
        <v>-</v>
      </c>
      <c r="HI225" s="168" t="str">
        <f t="shared" ca="1" si="642"/>
        <v>-</v>
      </c>
      <c r="HJ225" s="168" t="str">
        <f t="shared" ca="1" si="642"/>
        <v>-</v>
      </c>
      <c r="HK225" s="168" t="str">
        <f t="shared" ca="1" si="642"/>
        <v>-</v>
      </c>
      <c r="HL225" s="168" t="str">
        <f t="shared" ca="1" si="642"/>
        <v>-</v>
      </c>
      <c r="HM225" s="168" t="str">
        <f t="shared" ca="1" si="642"/>
        <v>-</v>
      </c>
      <c r="HN225" s="168" t="str">
        <f t="shared" ca="1" si="642"/>
        <v>-</v>
      </c>
      <c r="HO225" s="168" t="str">
        <f t="shared" ca="1" si="642"/>
        <v>-</v>
      </c>
      <c r="HP225" s="168" t="str">
        <f t="shared" ca="1" si="642"/>
        <v>-</v>
      </c>
      <c r="HQ225" s="168" t="str">
        <f t="shared" ca="1" si="642"/>
        <v>-</v>
      </c>
      <c r="HR225" s="168" t="str">
        <f t="shared" ca="1" si="642"/>
        <v>-</v>
      </c>
      <c r="HS225" s="168" t="str">
        <f t="shared" ca="1" si="642"/>
        <v>-</v>
      </c>
      <c r="HT225" s="168" t="str">
        <f t="shared" ca="1" si="642"/>
        <v>-</v>
      </c>
      <c r="HU225" s="168" t="str">
        <f t="shared" ca="1" si="642"/>
        <v>-</v>
      </c>
      <c r="HV225" s="168" t="str">
        <f t="shared" ca="1" si="642"/>
        <v>-</v>
      </c>
      <c r="HW225" s="168" t="str">
        <f t="shared" ca="1" si="642"/>
        <v>-</v>
      </c>
      <c r="HX225" s="168" t="str">
        <f t="shared" ca="1" si="642"/>
        <v>-</v>
      </c>
      <c r="HY225" s="168" t="str">
        <f t="shared" ca="1" si="642"/>
        <v>-</v>
      </c>
      <c r="HZ225" s="168" t="str">
        <f t="shared" ca="1" si="642"/>
        <v>-</v>
      </c>
      <c r="IA225" s="168" t="str">
        <f t="shared" ca="1" si="642"/>
        <v>-</v>
      </c>
      <c r="IB225" s="168" t="str">
        <f t="shared" ca="1" si="642"/>
        <v>-</v>
      </c>
      <c r="IC225" s="168" t="str">
        <f t="shared" ca="1" si="642"/>
        <v>-</v>
      </c>
      <c r="ID225" s="168" t="str">
        <f t="shared" ca="1" si="642"/>
        <v>-</v>
      </c>
      <c r="IE225" s="168" t="str">
        <f t="shared" ca="1" si="642"/>
        <v>-</v>
      </c>
      <c r="IF225" s="168" t="str">
        <f t="shared" ca="1" si="642"/>
        <v>-</v>
      </c>
      <c r="IG225" s="168" t="str">
        <f t="shared" ca="1" si="642"/>
        <v>-</v>
      </c>
      <c r="IH225" s="168" t="str">
        <f t="shared" ca="1" si="642"/>
        <v>-</v>
      </c>
      <c r="II225" s="168" t="str">
        <f t="shared" ca="1" si="642"/>
        <v>-</v>
      </c>
      <c r="IJ225" s="168" t="str">
        <f t="shared" ca="1" si="642"/>
        <v>-</v>
      </c>
      <c r="IK225" s="168" t="str">
        <f t="shared" ca="1" si="642"/>
        <v>-</v>
      </c>
      <c r="IL225" s="168" t="str">
        <f t="shared" ca="1" si="642"/>
        <v>-</v>
      </c>
      <c r="IM225" s="168" t="str">
        <f t="shared" ca="1" si="642"/>
        <v>-</v>
      </c>
      <c r="IN225" s="168" t="str">
        <f t="shared" ca="1" si="642"/>
        <v>-</v>
      </c>
      <c r="IO225" s="168" t="str">
        <f t="shared" ca="1" si="642"/>
        <v>-</v>
      </c>
      <c r="IP225" s="168" t="str">
        <f t="shared" ca="1" si="642"/>
        <v>-</v>
      </c>
      <c r="IQ225" s="168" t="str">
        <f t="shared" ca="1" si="642"/>
        <v>-</v>
      </c>
      <c r="IR225" s="168" t="str">
        <f t="shared" ca="1" si="642"/>
        <v>-</v>
      </c>
      <c r="IS225" s="168" t="str">
        <f t="shared" ca="1" si="642"/>
        <v>-</v>
      </c>
      <c r="IT225" s="168" t="str">
        <f t="shared" ca="1" si="642"/>
        <v>-</v>
      </c>
      <c r="IU225" s="168" t="str">
        <f t="shared" ca="1" si="642"/>
        <v>-</v>
      </c>
      <c r="IV225" s="168" t="str">
        <f t="shared" ca="1" si="642"/>
        <v>-</v>
      </c>
      <c r="IW225" s="168" t="str">
        <f t="shared" ca="1" si="642"/>
        <v>-</v>
      </c>
      <c r="IX225" s="168" t="str">
        <f t="shared" ca="1" si="642"/>
        <v>-</v>
      </c>
      <c r="IY225" s="168" t="str">
        <f t="shared" ca="1" si="642"/>
        <v>-</v>
      </c>
      <c r="IZ225" s="10"/>
      <c r="JA225" s="166">
        <f t="shared" ca="1" si="586"/>
        <v>4.4999999999999998E-2</v>
      </c>
      <c r="JB225" s="166">
        <f t="shared" ca="1" si="587"/>
        <v>4.4999999999999998E-2</v>
      </c>
      <c r="JC225" s="168">
        <f t="shared" ca="1" si="643"/>
        <v>1</v>
      </c>
      <c r="JD225" s="168">
        <f t="shared" ca="1" si="643"/>
        <v>0</v>
      </c>
      <c r="JE225" s="168">
        <f t="shared" ca="1" si="643"/>
        <v>1</v>
      </c>
      <c r="JF225" s="168">
        <f t="shared" ca="1" si="643"/>
        <v>1</v>
      </c>
      <c r="JG225" s="168">
        <f t="shared" ca="1" si="643"/>
        <v>0</v>
      </c>
      <c r="JH225" s="168">
        <f t="shared" ca="1" si="643"/>
        <v>70</v>
      </c>
      <c r="JI225" s="168">
        <f t="shared" ca="1" si="643"/>
        <v>50</v>
      </c>
      <c r="JJ225" s="168">
        <f t="shared" ca="1" si="643"/>
        <v>70</v>
      </c>
      <c r="JK225" s="168">
        <f t="shared" ca="1" si="643"/>
        <v>50</v>
      </c>
      <c r="JL225" s="166">
        <f t="shared" si="589"/>
        <v>0.7</v>
      </c>
      <c r="JM225" s="166">
        <f t="shared" si="590"/>
        <v>0.7</v>
      </c>
      <c r="JN225" s="166">
        <f t="shared" si="591"/>
        <v>0.7</v>
      </c>
      <c r="JO225" s="166">
        <f t="shared" ca="1" si="592"/>
        <v>1</v>
      </c>
      <c r="JP225" s="166">
        <f t="shared" ca="1" si="592"/>
        <v>1</v>
      </c>
      <c r="JQ225" s="168">
        <f t="shared" ca="1" si="643"/>
        <v>1</v>
      </c>
      <c r="JR225" s="10"/>
      <c r="JS225" s="168">
        <f t="shared" ca="1" si="643"/>
        <v>1</v>
      </c>
      <c r="JT225" s="166">
        <f t="shared" ca="1" si="593"/>
        <v>1</v>
      </c>
      <c r="JU225" s="168">
        <f t="shared" ca="1" si="643"/>
        <v>1</v>
      </c>
      <c r="JV225" s="168">
        <f t="shared" ca="1" si="643"/>
        <v>1</v>
      </c>
      <c r="JW225" s="168">
        <f t="shared" ca="1" si="643"/>
        <v>1</v>
      </c>
      <c r="JX225" s="168">
        <f t="shared" ca="1" si="643"/>
        <v>1</v>
      </c>
      <c r="JY225" s="168">
        <f t="shared" ca="1" si="643"/>
        <v>1</v>
      </c>
      <c r="JZ225" s="168">
        <f t="shared" ca="1" si="643"/>
        <v>1</v>
      </c>
      <c r="KA225" s="166">
        <f t="shared" ca="1" si="596"/>
        <v>1</v>
      </c>
      <c r="KB225" s="166">
        <f t="shared" ca="1" si="597"/>
        <v>1</v>
      </c>
      <c r="KC225" s="166">
        <f t="shared" ca="1" si="598"/>
        <v>1</v>
      </c>
      <c r="KD225" s="166">
        <f t="shared" ca="1" si="599"/>
        <v>500000</v>
      </c>
      <c r="KE225" s="166" t="str">
        <f t="shared" ca="1" si="600"/>
        <v>-</v>
      </c>
      <c r="KF225" s="166" t="str">
        <f t="shared" ca="1" si="601"/>
        <v>-</v>
      </c>
      <c r="KG225" s="166" t="b">
        <f t="shared" ca="1" si="602"/>
        <v>0</v>
      </c>
      <c r="KH225" s="168">
        <f t="shared" ca="1" si="643"/>
        <v>0</v>
      </c>
      <c r="KI225" s="27">
        <v>0</v>
      </c>
    </row>
    <row r="226" spans="1:295" s="148" customFormat="1" outlineLevel="1">
      <c r="A226" s="126">
        <f t="shared" si="13"/>
        <v>221</v>
      </c>
      <c r="B226" s="126">
        <f t="shared" si="603"/>
        <v>13</v>
      </c>
      <c r="C226" s="148">
        <f t="shared" si="609"/>
        <v>1002</v>
      </c>
      <c r="D226" s="148" t="s">
        <v>884</v>
      </c>
      <c r="E226" s="148" t="b">
        <f t="shared" si="604"/>
        <v>0</v>
      </c>
      <c r="F226" s="148" t="b">
        <v>0</v>
      </c>
      <c r="G226" s="148" t="b">
        <f t="shared" si="605"/>
        <v>0</v>
      </c>
      <c r="H226" s="144">
        <f t="shared" ca="1" si="639"/>
        <v>3</v>
      </c>
      <c r="I226" s="32">
        <v>3</v>
      </c>
      <c r="J226" s="32">
        <v>5</v>
      </c>
      <c r="K226" s="144">
        <f t="shared" ca="1" si="639"/>
        <v>1</v>
      </c>
      <c r="L226" s="144">
        <f t="shared" ca="1" si="639"/>
        <v>1</v>
      </c>
      <c r="M226" s="144">
        <f t="shared" ca="1" si="639"/>
        <v>2</v>
      </c>
      <c r="N226" s="144">
        <f t="shared" ca="1" si="639"/>
        <v>1</v>
      </c>
      <c r="O226" s="144">
        <f t="shared" ca="1" si="639"/>
        <v>1</v>
      </c>
      <c r="P226" s="144">
        <f t="shared" ca="1" si="639"/>
        <v>1</v>
      </c>
      <c r="Q226" s="144">
        <f t="shared" ca="1" si="639"/>
        <v>1</v>
      </c>
      <c r="R226" s="144">
        <f t="shared" ca="1" si="639"/>
        <v>2</v>
      </c>
      <c r="S226" s="144">
        <f t="shared" ca="1" si="639"/>
        <v>1</v>
      </c>
      <c r="T226" s="144">
        <f t="shared" ca="1" si="639"/>
        <v>1</v>
      </c>
      <c r="U226" s="144">
        <f t="shared" ca="1" si="639"/>
        <v>1</v>
      </c>
      <c r="V226" s="32">
        <v>1</v>
      </c>
      <c r="W226" s="32">
        <v>1</v>
      </c>
      <c r="X226" s="32">
        <v>1</v>
      </c>
      <c r="Y226" s="144">
        <f t="shared" ca="1" si="639"/>
        <v>1</v>
      </c>
      <c r="AA226" s="162" t="str" cm="1">
        <f t="array" aca="1" ref="AA226" ca="1">TEXT(LEFT(OFFSET(AA226,-1,0),5)+1,"00000")&amp;MID(OFFSET(AA226,-1,0),6,FIND(" ",OFFSET(AA226,-1,0),7)-5)
&amp;INDEX(DataMaster!$B$10:$B$12,$I226)         &amp;IF($J226=1,""," Risk"&amp;INDEX(i.risk_aversion,$J226,1))    &amp;IF($K226=1,""," REV"&amp; INDEX(DataMaster!$B$54:$B$58,$K226))              &amp; IF($L226=1,""," Minroe"&amp;INDEX(minroe,$L226))              &amp;  IF($M226=1,""," Overdraw"&amp;INDEX(overdraw,$M226))
&amp; IF($N226=1,""," Mach"&amp;INDEX(i.mach_option,$N226))
&amp; IF($O226=1,""," Interest"&amp;INDEX(i.interest_rate,$O226))            &amp; IF($P226=1,""," Opp cost"&amp;INDEX(i.opp_cost_capital,$P226))           &amp; IF($Q226=1,""," Casual_ub"&amp;INDEX(i.casual_ub,$Q226))           &amp; IF($R226=1,""," Cropgraze"&amp;INDEX(i.cropgraze_inc,$R226))
&amp; IF($S226=1,""," Yield"&amp;INDEX(i.all_rot_yield,$S226))          &amp; IF($T226=1,""," Pasture"&amp;INDEX(i.pasture_prod,$T226))          &amp; IF($U226=1,""," Scan"&amp;INDEX(i.scan,$U226))
&amp; IF($JL226=1,""," WP"&amp;TEXT($JL226*100,"000p"))                &amp; IF($JM226=1,""," MP"&amp;TEXT($JM226*100,"000p"))                      &amp; IF($JN226=1,""," GP"&amp;TEXT($JN226*100,"000p"))          &amp; IF($JO226=1,""," Can"&amp;TEXT($JO226*100,"000p"))
&amp; " (F"&amp;3+IFERROR(1*$CH226,0)+IFERROR(1*$CI226,0)&amp;3-IFERROR(1*NOT($CK226),0)&amp;"N"&amp;$CP226&amp;$CQ226&amp;")"</f>
        <v>00028 Price SQ RiskCRRA-high Overdraw500000 CropgrazeFALSE (F33N11)</v>
      </c>
      <c r="AB226" s="10" t="str">
        <f ca="1">IF(COUNTIF(AA$5:AA226,AA226)=1,"-","Dup")</f>
        <v>-</v>
      </c>
      <c r="AC226" s="10"/>
      <c r="AD226" s="168" t="str">
        <f t="shared" ca="1" si="566"/>
        <v>-</v>
      </c>
      <c r="AE226" s="168" t="str">
        <f t="shared" ca="1" si="566"/>
        <v>-</v>
      </c>
      <c r="AF226" s="168" t="str">
        <f t="shared" ca="1" si="566"/>
        <v>-</v>
      </c>
      <c r="AG226" s="168" t="str">
        <f t="shared" ca="1" si="566"/>
        <v>-</v>
      </c>
      <c r="AH226" s="168" t="str">
        <f t="shared" ca="1" si="566"/>
        <v>-</v>
      </c>
      <c r="AI226" s="168" t="b">
        <f t="shared" ca="1" si="566"/>
        <v>1</v>
      </c>
      <c r="AJ226" s="10"/>
      <c r="AK226" s="166" t="b">
        <f t="shared" si="567"/>
        <v>0</v>
      </c>
      <c r="AL226" s="166">
        <f t="shared" si="567"/>
        <v>2</v>
      </c>
      <c r="AM226" s="166" t="b">
        <f t="shared" si="567"/>
        <v>0</v>
      </c>
      <c r="AN226" s="166" t="b">
        <f t="shared" si="567"/>
        <v>1</v>
      </c>
      <c r="AO226" s="166" t="b">
        <f t="shared" si="567"/>
        <v>0</v>
      </c>
      <c r="AP226" s="166" t="b">
        <f t="shared" si="567"/>
        <v>0</v>
      </c>
      <c r="AQ226" s="166">
        <f t="shared" ca="1" si="568"/>
        <v>0</v>
      </c>
      <c r="AR226" s="166" t="b">
        <f t="shared" si="632"/>
        <v>1</v>
      </c>
      <c r="AS226" s="166" t="b">
        <f t="shared" si="632"/>
        <v>1</v>
      </c>
      <c r="AT226" s="166">
        <f t="shared" si="632"/>
        <v>2</v>
      </c>
      <c r="AU226" s="166" t="str">
        <f t="shared" si="632"/>
        <v>-</v>
      </c>
      <c r="AV226" s="166">
        <f t="shared" si="632"/>
        <v>0.7</v>
      </c>
      <c r="AW226" s="10"/>
      <c r="AX226" s="166" t="b">
        <f t="shared" si="570"/>
        <v>1</v>
      </c>
      <c r="AY226" s="168" t="b">
        <f t="shared" ca="1" si="571"/>
        <v>1</v>
      </c>
      <c r="AZ226" s="168" t="b">
        <f t="shared" ca="1" si="571"/>
        <v>1</v>
      </c>
      <c r="BA226" s="167">
        <f t="shared" ca="1" si="572"/>
        <v>3210</v>
      </c>
      <c r="BB226" s="168" t="str">
        <f t="shared" ca="1" si="640"/>
        <v>-</v>
      </c>
      <c r="BC226" s="168" t="str">
        <f t="shared" ca="1" si="640"/>
        <v>-</v>
      </c>
      <c r="BD226" s="168" t="str">
        <f t="shared" ca="1" si="640"/>
        <v>-</v>
      </c>
      <c r="BE226" s="168" t="str">
        <f t="shared" ca="1" si="640"/>
        <v>-</v>
      </c>
      <c r="BF226" s="168" t="str">
        <f t="shared" ca="1" si="640"/>
        <v>-</v>
      </c>
      <c r="BG226" s="168">
        <f t="shared" ca="1" si="640"/>
        <v>1</v>
      </c>
      <c r="BH226" s="168">
        <f t="shared" ca="1" si="640"/>
        <v>1</v>
      </c>
      <c r="BI226" s="168" t="str">
        <f t="shared" ca="1" si="640"/>
        <v>-</v>
      </c>
      <c r="BJ226" s="168" t="str">
        <f t="shared" ca="1" si="640"/>
        <v>-</v>
      </c>
      <c r="BK226" s="10"/>
      <c r="BL226" s="168" t="str">
        <f t="shared" ca="1" si="640"/>
        <v>-</v>
      </c>
      <c r="BM226" s="168" t="str">
        <f t="shared" ca="1" si="640"/>
        <v>-</v>
      </c>
      <c r="BN226" s="168" t="str">
        <f t="shared" ca="1" si="640"/>
        <v>-</v>
      </c>
      <c r="BO226" s="168" t="str">
        <f t="shared" ca="1" si="640"/>
        <v>-</v>
      </c>
      <c r="BP226" s="168" t="str">
        <f t="shared" ca="1" si="640"/>
        <v>-</v>
      </c>
      <c r="BQ226" s="168" t="str">
        <f t="shared" ca="1" si="640"/>
        <v>-</v>
      </c>
      <c r="BR226" s="168" t="str">
        <f t="shared" ca="1" si="640"/>
        <v>-</v>
      </c>
      <c r="BS226" s="168" t="str">
        <f t="shared" ca="1" si="640"/>
        <v>-</v>
      </c>
      <c r="BT226" s="168" t="str">
        <f t="shared" ca="1" si="640"/>
        <v>-</v>
      </c>
      <c r="BU226" s="168" t="str">
        <f t="shared" ca="1" si="640"/>
        <v>-</v>
      </c>
      <c r="BV226" s="168" t="str">
        <f t="shared" ca="1" si="640"/>
        <v>-</v>
      </c>
      <c r="BW226" s="166" t="str" cm="1">
        <f t="array" aca="1" ref="BW226" ca="1">INDEX(i.rev,$K226,BW$15)</f>
        <v>-</v>
      </c>
      <c r="BX226" s="166" t="str" cm="1">
        <f t="array" aca="1" ref="BX226" ca="1">INDEX(i.rev,$K226,BX$15)</f>
        <v>-</v>
      </c>
      <c r="BY226" s="166" t="str" cm="1">
        <f t="array" aca="1" ref="BY226" ca="1">INDEX(i.rev,$K226,BY$15)</f>
        <v>-</v>
      </c>
      <c r="BZ226" s="166" t="str" cm="1">
        <f t="array" aca="1" ref="BZ226" ca="1">INDEX(i.rev,$K226,BZ$15)</f>
        <v>-</v>
      </c>
      <c r="CA226" s="166" t="str" cm="1">
        <f t="array" aca="1" ref="CA226" ca="1">INDEX(i.rev,$K226,CA$15)</f>
        <v>-</v>
      </c>
      <c r="CB226" s="166" t="str" cm="1">
        <f t="array" aca="1" ref="CB226" ca="1">INDEX(i.rev,$K226,CB$15)</f>
        <v>-</v>
      </c>
      <c r="CC226" s="166" t="str" cm="1">
        <f t="array" aca="1" ref="CC226" ca="1">INDEX(i.rev,$K226,CC$15)</f>
        <v>-</v>
      </c>
      <c r="CD226" s="166" t="str" cm="1">
        <f t="array" aca="1" ref="CD226" ca="1">INDEX(i.rev,$K226,CD$15)</f>
        <v>-</v>
      </c>
      <c r="CE226" s="166" t="str" cm="1">
        <f t="array" aca="1" ref="CE226" ca="1">INDEX(i.rev,$K226,CE$15)</f>
        <v>-</v>
      </c>
      <c r="CF226" s="166" t="str" cm="1">
        <f t="array" aca="1" ref="CF226" ca="1">INDEX(i.rev,$K226,CF$15)</f>
        <v>-</v>
      </c>
      <c r="CG226" s="10"/>
      <c r="CH226" s="168" t="str">
        <f t="shared" ca="1" si="638"/>
        <v>-</v>
      </c>
      <c r="CI226" s="168" t="str">
        <f t="shared" ca="1" si="638"/>
        <v>-</v>
      </c>
      <c r="CJ226" s="168" t="str">
        <f t="shared" ca="1" si="638"/>
        <v>-</v>
      </c>
      <c r="CK226" s="168" t="str">
        <f t="shared" ca="1" si="638"/>
        <v>-</v>
      </c>
      <c r="CL226" s="168" t="str">
        <f t="shared" ca="1" si="638"/>
        <v>-</v>
      </c>
      <c r="CM226" s="168" t="str">
        <f t="shared" ca="1" si="638"/>
        <v>-</v>
      </c>
      <c r="CN226" s="168" t="str">
        <f t="shared" ca="1" si="638"/>
        <v>-</v>
      </c>
      <c r="CO226" s="168" t="str">
        <f t="shared" ca="1" si="638"/>
        <v>-</v>
      </c>
      <c r="CP226" s="168">
        <f t="shared" ca="1" si="638"/>
        <v>1</v>
      </c>
      <c r="CQ226" s="168">
        <f t="shared" ca="1" si="638"/>
        <v>1</v>
      </c>
      <c r="CR226" s="168">
        <f t="shared" ca="1" si="638"/>
        <v>0</v>
      </c>
      <c r="CS226" s="168" t="str">
        <f t="shared" ca="1" si="638"/>
        <v>-</v>
      </c>
      <c r="CT226" s="168" t="str">
        <f t="shared" ca="1" si="638"/>
        <v>-</v>
      </c>
      <c r="CU226" s="168" t="str">
        <f t="shared" ca="1" si="638"/>
        <v>-</v>
      </c>
      <c r="CV226" s="168" t="str">
        <f t="shared" ca="1" si="638"/>
        <v>-</v>
      </c>
      <c r="CW226" s="168" t="str">
        <f t="shared" ca="1" si="638"/>
        <v>-</v>
      </c>
      <c r="CX226" s="168" t="str">
        <f t="shared" ca="1" si="638"/>
        <v>-</v>
      </c>
      <c r="CY226" s="168" t="str">
        <f t="shared" ca="1" si="638"/>
        <v>-</v>
      </c>
      <c r="CZ226" s="168">
        <f t="shared" ca="1" si="638"/>
        <v>0</v>
      </c>
      <c r="DA226" s="168" t="str">
        <f t="shared" ca="1" si="638"/>
        <v>-</v>
      </c>
      <c r="DB226" s="168" t="str">
        <f t="shared" ca="1" si="638"/>
        <v>-</v>
      </c>
      <c r="DC226" s="168" t="str">
        <f t="shared" ca="1" si="638"/>
        <v>-</v>
      </c>
      <c r="DD226" s="168" t="str">
        <f t="shared" ca="1" si="638"/>
        <v>-</v>
      </c>
      <c r="DE226" s="168" t="str">
        <f t="shared" ca="1" si="638"/>
        <v>-</v>
      </c>
      <c r="DF226" s="168">
        <f t="shared" ca="1" si="638"/>
        <v>0</v>
      </c>
      <c r="DG226" s="168">
        <f t="shared" ref="DG226:EB227" ca="1" si="645">OFFSET(DG$5,$B226,0)</f>
        <v>0</v>
      </c>
      <c r="DH226" s="168">
        <f t="shared" ca="1" si="645"/>
        <v>0</v>
      </c>
      <c r="DI226" s="168">
        <f t="shared" ca="1" si="645"/>
        <v>0</v>
      </c>
      <c r="DJ226" s="168">
        <f t="shared" ca="1" si="645"/>
        <v>0</v>
      </c>
      <c r="DK226" s="168">
        <f t="shared" ca="1" si="645"/>
        <v>0</v>
      </c>
      <c r="DL226" s="168">
        <f t="shared" ca="1" si="645"/>
        <v>0</v>
      </c>
      <c r="DM226" s="168" t="str">
        <f t="shared" ca="1" si="645"/>
        <v>-</v>
      </c>
      <c r="DN226" s="168" t="str">
        <f t="shared" ca="1" si="645"/>
        <v>-</v>
      </c>
      <c r="DO226" s="168" t="str">
        <f t="shared" ca="1" si="645"/>
        <v>-</v>
      </c>
      <c r="DP226" s="168" t="str">
        <f t="shared" ca="1" si="645"/>
        <v>-</v>
      </c>
      <c r="DQ226" s="168" t="str">
        <f t="shared" ca="1" si="645"/>
        <v>-</v>
      </c>
      <c r="DR226" s="168" t="str">
        <f t="shared" ca="1" si="645"/>
        <v>-</v>
      </c>
      <c r="DS226" s="168" t="str">
        <f t="shared" ca="1" si="645"/>
        <v>-</v>
      </c>
      <c r="DT226" s="168" t="str">
        <f t="shared" ca="1" si="645"/>
        <v>-</v>
      </c>
      <c r="DU226" s="168" t="str">
        <f t="shared" ca="1" si="645"/>
        <v>-</v>
      </c>
      <c r="DV226" s="168" t="str">
        <f t="shared" ca="1" si="645"/>
        <v>-</v>
      </c>
      <c r="DW226" s="168" t="str">
        <f t="shared" ca="1" si="645"/>
        <v>-</v>
      </c>
      <c r="DX226" s="10"/>
      <c r="DY226" s="168">
        <f t="shared" ca="1" si="645"/>
        <v>1</v>
      </c>
      <c r="DZ226" s="168" t="str">
        <f t="shared" ca="1" si="645"/>
        <v>-</v>
      </c>
      <c r="EA226" s="168" t="str">
        <f t="shared" ca="1" si="645"/>
        <v>-</v>
      </c>
      <c r="EB226" s="168" t="str">
        <f t="shared" ca="1" si="645"/>
        <v>-</v>
      </c>
      <c r="EC226" s="168" t="str">
        <f t="shared" ca="1" si="575"/>
        <v>-</v>
      </c>
      <c r="ED226" s="168" t="b">
        <f t="shared" ca="1" si="575"/>
        <v>0</v>
      </c>
      <c r="EE226" s="168" t="str">
        <f t="shared" ca="1" si="575"/>
        <v>-</v>
      </c>
      <c r="EF226" s="168">
        <f t="shared" ca="1" si="575"/>
        <v>0</v>
      </c>
      <c r="EG226" s="168" t="str">
        <f t="shared" ca="1" si="575"/>
        <v>-</v>
      </c>
      <c r="EH226" s="166" cm="1">
        <f t="array" aca="1" ref="EH226" ca="1">INDEX(i.rev,$K226,EH$15)</f>
        <v>1</v>
      </c>
      <c r="EI226" s="168">
        <f t="shared" ca="1" si="641"/>
        <v>0</v>
      </c>
      <c r="EJ226" s="168">
        <f t="shared" ca="1" si="641"/>
        <v>1</v>
      </c>
      <c r="EK226" s="168">
        <f t="shared" ca="1" si="641"/>
        <v>0</v>
      </c>
      <c r="EL226" s="168">
        <f t="shared" ca="1" si="641"/>
        <v>1</v>
      </c>
      <c r="EM226" s="168">
        <f t="shared" ca="1" si="641"/>
        <v>1</v>
      </c>
      <c r="EN226" s="168">
        <f t="shared" ca="1" si="641"/>
        <v>1</v>
      </c>
      <c r="EO226" s="168">
        <f t="shared" ca="1" si="641"/>
        <v>0</v>
      </c>
      <c r="EP226" s="168">
        <f t="shared" ca="1" si="641"/>
        <v>0</v>
      </c>
      <c r="EQ226" s="168">
        <f t="shared" ca="1" si="641"/>
        <v>0</v>
      </c>
      <c r="ER226" s="168">
        <f t="shared" ca="1" si="641"/>
        <v>0</v>
      </c>
      <c r="ES226" s="168">
        <f t="shared" ca="1" si="641"/>
        <v>0</v>
      </c>
      <c r="ET226" s="168">
        <f t="shared" ca="1" si="641"/>
        <v>0</v>
      </c>
      <c r="EU226" s="168">
        <f t="shared" ca="1" si="641"/>
        <v>0</v>
      </c>
      <c r="EV226" s="168">
        <f t="shared" ca="1" si="641"/>
        <v>0</v>
      </c>
      <c r="EW226" s="168">
        <f t="shared" ca="1" si="641"/>
        <v>0</v>
      </c>
      <c r="EX226" s="168">
        <f t="shared" ca="1" si="641"/>
        <v>0</v>
      </c>
      <c r="EY226" s="166" cm="1">
        <f t="array" aca="1" ref="EY226" ca="1">INDEX(i.rev,$K226,EY$15)</f>
        <v>0</v>
      </c>
      <c r="EZ226" s="168">
        <f t="shared" ca="1" si="577"/>
        <v>0</v>
      </c>
      <c r="FA226" s="166" cm="1">
        <f t="array" aca="1" ref="FA226" ca="1">INDEX(i.rev,$K226,FA$15)</f>
        <v>1</v>
      </c>
      <c r="FB226" s="168">
        <f t="shared" ca="1" si="636"/>
        <v>0</v>
      </c>
      <c r="FC226" s="168">
        <f t="shared" ca="1" si="636"/>
        <v>0</v>
      </c>
      <c r="FD226" s="168">
        <f t="shared" ca="1" si="636"/>
        <v>0</v>
      </c>
      <c r="FE226" s="168">
        <f t="shared" ca="1" si="636"/>
        <v>0</v>
      </c>
      <c r="FF226" s="168">
        <f t="shared" ca="1" si="636"/>
        <v>0</v>
      </c>
      <c r="FG226" s="168">
        <f t="shared" ca="1" si="636"/>
        <v>0</v>
      </c>
      <c r="FH226" s="168">
        <f t="shared" ca="1" si="636"/>
        <v>0</v>
      </c>
      <c r="FI226" s="10"/>
      <c r="FJ226" s="168" t="str">
        <f t="shared" ca="1" si="636"/>
        <v>-</v>
      </c>
      <c r="FK226" s="168" t="str">
        <f t="shared" ca="1" si="636"/>
        <v>-</v>
      </c>
      <c r="FL226" s="168" t="str">
        <f t="shared" ca="1" si="636"/>
        <v>-</v>
      </c>
      <c r="FM226" s="168" t="str">
        <f t="shared" ca="1" si="636"/>
        <v>-</v>
      </c>
      <c r="FN226" s="168" t="str">
        <f t="shared" ca="1" si="636"/>
        <v>-</v>
      </c>
      <c r="FO226" s="166" t="b">
        <f t="shared" ca="1" si="580"/>
        <v>0</v>
      </c>
      <c r="FP226" s="166" t="b">
        <f t="shared" ca="1" si="580"/>
        <v>0</v>
      </c>
      <c r="FQ226" s="166" t="b">
        <f t="shared" ca="1" si="580"/>
        <v>1</v>
      </c>
      <c r="FR226" s="168">
        <f t="shared" ca="1" si="636"/>
        <v>0</v>
      </c>
      <c r="FS226" s="166">
        <f t="shared" ca="1" si="581"/>
        <v>1</v>
      </c>
      <c r="FT226" s="166">
        <f t="shared" ca="1" si="581"/>
        <v>1</v>
      </c>
      <c r="FU226" s="168" t="str">
        <f t="shared" ca="1" si="636"/>
        <v>-</v>
      </c>
      <c r="FV226" s="168" t="str">
        <f t="shared" ca="1" si="636"/>
        <v>-</v>
      </c>
      <c r="FW226" s="168" t="str">
        <f t="shared" ca="1" si="636"/>
        <v>-</v>
      </c>
      <c r="FX226" s="168" t="str">
        <f t="shared" ca="1" si="636"/>
        <v>-</v>
      </c>
      <c r="FY226" s="168" t="str">
        <f t="shared" ca="1" si="636"/>
        <v>-</v>
      </c>
      <c r="FZ226" s="168" t="str">
        <f t="shared" ca="1" si="636"/>
        <v>-</v>
      </c>
      <c r="GA226" s="168" t="str">
        <f t="shared" ca="1" si="636"/>
        <v>-</v>
      </c>
      <c r="GB226" s="168" t="str">
        <f t="shared" ca="1" si="636"/>
        <v>-</v>
      </c>
      <c r="GC226" s="168" t="str">
        <f t="shared" ca="1" si="636"/>
        <v>-</v>
      </c>
      <c r="GD226" s="168" t="b">
        <f t="shared" ca="1" si="636"/>
        <v>1</v>
      </c>
      <c r="GE226" s="168" t="str">
        <f t="shared" ca="1" si="636"/>
        <v>-</v>
      </c>
      <c r="GF226" s="168" t="str">
        <f t="shared" ca="1" si="636"/>
        <v>-</v>
      </c>
      <c r="GG226" s="168" t="str">
        <f t="shared" ca="1" si="636"/>
        <v>-</v>
      </c>
      <c r="GH226" s="168" t="str">
        <f t="shared" ca="1" si="582"/>
        <v>-</v>
      </c>
      <c r="GI226" s="168" t="str">
        <f t="shared" ca="1" si="582"/>
        <v>-</v>
      </c>
      <c r="GJ226" s="168" t="str">
        <f t="shared" ca="1" si="582"/>
        <v>-</v>
      </c>
      <c r="GK226" s="168" t="str">
        <f t="shared" ca="1" si="582"/>
        <v>-</v>
      </c>
      <c r="GL226" s="168" t="str">
        <f t="shared" ca="1" si="582"/>
        <v>-</v>
      </c>
      <c r="GM226" s="168" t="str">
        <f t="shared" ca="1" si="582"/>
        <v>-</v>
      </c>
      <c r="GN226" s="168" t="str">
        <f t="shared" ca="1" si="582"/>
        <v>-</v>
      </c>
      <c r="GO226" s="168" t="str">
        <f t="shared" ca="1" si="582"/>
        <v>-</v>
      </c>
      <c r="GP226" s="168" t="str">
        <f t="shared" ca="1" si="582"/>
        <v>-</v>
      </c>
      <c r="GQ226" s="168" t="str">
        <f t="shared" ca="1" si="582"/>
        <v>-</v>
      </c>
      <c r="GR226" s="168" t="str">
        <f t="shared" ca="1" si="582"/>
        <v>-</v>
      </c>
      <c r="GS226" s="168">
        <f t="shared" ca="1" si="582"/>
        <v>500</v>
      </c>
      <c r="GT226" s="168">
        <f t="shared" ca="1" si="582"/>
        <v>500</v>
      </c>
      <c r="GU226" s="168" t="str">
        <f t="shared" ca="1" si="582"/>
        <v>-</v>
      </c>
      <c r="GV226" s="168" t="str">
        <f t="shared" ca="1" si="582"/>
        <v>-</v>
      </c>
      <c r="GW226" s="168" t="str">
        <f t="shared" ca="1" si="582"/>
        <v>-</v>
      </c>
      <c r="GX226" s="168" t="str">
        <f t="shared" ca="1" si="642"/>
        <v>-</v>
      </c>
      <c r="GY226" s="168" t="str">
        <f t="shared" ca="1" si="642"/>
        <v>-</v>
      </c>
      <c r="GZ226" s="168" t="str">
        <f t="shared" ca="1" si="642"/>
        <v>-</v>
      </c>
      <c r="HA226" s="168" t="str">
        <f t="shared" ca="1" si="642"/>
        <v>-</v>
      </c>
      <c r="HB226" s="168" t="str">
        <f t="shared" ca="1" si="642"/>
        <v>-</v>
      </c>
      <c r="HC226" s="168" t="str">
        <f t="shared" ca="1" si="642"/>
        <v>-</v>
      </c>
      <c r="HD226" s="168" t="str">
        <f t="shared" ca="1" si="642"/>
        <v>-</v>
      </c>
      <c r="HE226" s="168" t="str">
        <f t="shared" ca="1" si="642"/>
        <v>-</v>
      </c>
      <c r="HF226" s="168" t="str">
        <f t="shared" ca="1" si="642"/>
        <v>-</v>
      </c>
      <c r="HG226" s="168" t="str">
        <f t="shared" ca="1" si="642"/>
        <v>-</v>
      </c>
      <c r="HH226" s="168" t="str">
        <f t="shared" ca="1" si="642"/>
        <v>-</v>
      </c>
      <c r="HI226" s="168" t="str">
        <f t="shared" ca="1" si="642"/>
        <v>-</v>
      </c>
      <c r="HJ226" s="168" t="str">
        <f t="shared" ca="1" si="642"/>
        <v>-</v>
      </c>
      <c r="HK226" s="168" t="str">
        <f t="shared" ca="1" si="642"/>
        <v>-</v>
      </c>
      <c r="HL226" s="168" t="str">
        <f t="shared" ca="1" si="642"/>
        <v>-</v>
      </c>
      <c r="HM226" s="168" t="str">
        <f t="shared" ca="1" si="642"/>
        <v>-</v>
      </c>
      <c r="HN226" s="168" t="str">
        <f t="shared" ca="1" si="642"/>
        <v>-</v>
      </c>
      <c r="HO226" s="168" t="str">
        <f t="shared" ca="1" si="642"/>
        <v>-</v>
      </c>
      <c r="HP226" s="168" t="str">
        <f t="shared" ca="1" si="642"/>
        <v>-</v>
      </c>
      <c r="HQ226" s="168" t="str">
        <f t="shared" ca="1" si="642"/>
        <v>-</v>
      </c>
      <c r="HR226" s="168" t="str">
        <f t="shared" ca="1" si="642"/>
        <v>-</v>
      </c>
      <c r="HS226" s="168" t="str">
        <f t="shared" ca="1" si="642"/>
        <v>-</v>
      </c>
      <c r="HT226" s="168" t="str">
        <f t="shared" ca="1" si="642"/>
        <v>-</v>
      </c>
      <c r="HU226" s="168" t="str">
        <f t="shared" ca="1" si="642"/>
        <v>-</v>
      </c>
      <c r="HV226" s="168" t="str">
        <f t="shared" ca="1" si="642"/>
        <v>-</v>
      </c>
      <c r="HW226" s="168" t="str">
        <f t="shared" ca="1" si="642"/>
        <v>-</v>
      </c>
      <c r="HX226" s="168" t="str">
        <f t="shared" ca="1" si="642"/>
        <v>-</v>
      </c>
      <c r="HY226" s="168" t="str">
        <f t="shared" ca="1" si="642"/>
        <v>-</v>
      </c>
      <c r="HZ226" s="168" t="str">
        <f t="shared" ca="1" si="642"/>
        <v>-</v>
      </c>
      <c r="IA226" s="168" t="str">
        <f t="shared" ca="1" si="642"/>
        <v>-</v>
      </c>
      <c r="IB226" s="168" t="str">
        <f t="shared" ca="1" si="642"/>
        <v>-</v>
      </c>
      <c r="IC226" s="168" t="str">
        <f t="shared" ca="1" si="642"/>
        <v>-</v>
      </c>
      <c r="ID226" s="168" t="str">
        <f t="shared" ca="1" si="642"/>
        <v>-</v>
      </c>
      <c r="IE226" s="168" t="str">
        <f t="shared" ca="1" si="642"/>
        <v>-</v>
      </c>
      <c r="IF226" s="168" t="str">
        <f t="shared" ca="1" si="642"/>
        <v>-</v>
      </c>
      <c r="IG226" s="168" t="str">
        <f t="shared" ca="1" si="642"/>
        <v>-</v>
      </c>
      <c r="IH226" s="168" t="str">
        <f t="shared" ca="1" si="642"/>
        <v>-</v>
      </c>
      <c r="II226" s="168" t="str">
        <f t="shared" ref="GZ226:IO227" ca="1" si="646">OFFSET(II$5,$B226,0)</f>
        <v>-</v>
      </c>
      <c r="IJ226" s="168" t="str">
        <f t="shared" ca="1" si="646"/>
        <v>-</v>
      </c>
      <c r="IK226" s="168" t="str">
        <f t="shared" ca="1" si="646"/>
        <v>-</v>
      </c>
      <c r="IL226" s="168" t="str">
        <f t="shared" ca="1" si="646"/>
        <v>-</v>
      </c>
      <c r="IM226" s="168" t="str">
        <f t="shared" ca="1" si="646"/>
        <v>-</v>
      </c>
      <c r="IN226" s="168" t="str">
        <f t="shared" ca="1" si="646"/>
        <v>-</v>
      </c>
      <c r="IO226" s="168" t="str">
        <f t="shared" ca="1" si="646"/>
        <v>-</v>
      </c>
      <c r="IP226" s="168" t="str">
        <f t="shared" ca="1" si="642"/>
        <v>-</v>
      </c>
      <c r="IQ226" s="168" t="str">
        <f t="shared" ca="1" si="642"/>
        <v>-</v>
      </c>
      <c r="IR226" s="168" t="str">
        <f t="shared" ca="1" si="642"/>
        <v>-</v>
      </c>
      <c r="IS226" s="168" t="str">
        <f t="shared" ca="1" si="642"/>
        <v>-</v>
      </c>
      <c r="IT226" s="168" t="str">
        <f t="shared" ca="1" si="642"/>
        <v>-</v>
      </c>
      <c r="IU226" s="168" t="str">
        <f t="shared" ca="1" si="642"/>
        <v>-</v>
      </c>
      <c r="IV226" s="168" t="str">
        <f t="shared" ca="1" si="642"/>
        <v>-</v>
      </c>
      <c r="IW226" s="168" t="str">
        <f t="shared" ca="1" si="642"/>
        <v>-</v>
      </c>
      <c r="IX226" s="168" t="str">
        <f t="shared" ca="1" si="642"/>
        <v>-</v>
      </c>
      <c r="IY226" s="168" t="str">
        <f t="shared" ca="1" si="642"/>
        <v>-</v>
      </c>
      <c r="IZ226" s="10"/>
      <c r="JA226" s="166">
        <f t="shared" ca="1" si="586"/>
        <v>4.4999999999999998E-2</v>
      </c>
      <c r="JB226" s="166">
        <f t="shared" ca="1" si="587"/>
        <v>4.4999999999999998E-2</v>
      </c>
      <c r="JC226" s="168">
        <f t="shared" ca="1" si="643"/>
        <v>1</v>
      </c>
      <c r="JD226" s="168">
        <f t="shared" ca="1" si="643"/>
        <v>0</v>
      </c>
      <c r="JE226" s="168">
        <f t="shared" ca="1" si="643"/>
        <v>1</v>
      </c>
      <c r="JF226" s="168">
        <f t="shared" ca="1" si="643"/>
        <v>1</v>
      </c>
      <c r="JG226" s="168">
        <f t="shared" ca="1" si="643"/>
        <v>0</v>
      </c>
      <c r="JH226" s="168">
        <f t="shared" ca="1" si="643"/>
        <v>70</v>
      </c>
      <c r="JI226" s="168">
        <f t="shared" ca="1" si="643"/>
        <v>50</v>
      </c>
      <c r="JJ226" s="168">
        <f t="shared" ca="1" si="643"/>
        <v>70</v>
      </c>
      <c r="JK226" s="168">
        <f t="shared" ca="1" si="643"/>
        <v>50</v>
      </c>
      <c r="JL226" s="166">
        <f t="shared" si="589"/>
        <v>1</v>
      </c>
      <c r="JM226" s="166">
        <f t="shared" si="590"/>
        <v>1</v>
      </c>
      <c r="JN226" s="166">
        <f t="shared" si="591"/>
        <v>1</v>
      </c>
      <c r="JO226" s="166">
        <f t="shared" ca="1" si="592"/>
        <v>1</v>
      </c>
      <c r="JP226" s="166">
        <f t="shared" ca="1" si="592"/>
        <v>1</v>
      </c>
      <c r="JQ226" s="168">
        <f t="shared" ca="1" si="643"/>
        <v>1</v>
      </c>
      <c r="JR226" s="10"/>
      <c r="JS226" s="168">
        <f t="shared" ca="1" si="643"/>
        <v>1</v>
      </c>
      <c r="JT226" s="166">
        <f t="shared" ca="1" si="593"/>
        <v>1</v>
      </c>
      <c r="JU226" s="168">
        <f t="shared" ca="1" si="643"/>
        <v>1</v>
      </c>
      <c r="JV226" s="168">
        <f t="shared" ca="1" si="643"/>
        <v>1</v>
      </c>
      <c r="JW226" s="168">
        <f t="shared" ca="1" si="643"/>
        <v>1</v>
      </c>
      <c r="JX226" s="168">
        <f t="shared" ca="1" si="643"/>
        <v>1</v>
      </c>
      <c r="JY226" s="168">
        <f t="shared" ca="1" si="643"/>
        <v>1</v>
      </c>
      <c r="JZ226" s="168">
        <f t="shared" ca="1" si="643"/>
        <v>1</v>
      </c>
      <c r="KA226" s="166">
        <f t="shared" ca="1" si="596"/>
        <v>1</v>
      </c>
      <c r="KB226" s="166">
        <f t="shared" ca="1" si="597"/>
        <v>1</v>
      </c>
      <c r="KC226" s="166">
        <f t="shared" ca="1" si="598"/>
        <v>1</v>
      </c>
      <c r="KD226" s="166">
        <f t="shared" ca="1" si="599"/>
        <v>500000</v>
      </c>
      <c r="KE226" s="166" t="str">
        <f t="shared" ca="1" si="600"/>
        <v>-</v>
      </c>
      <c r="KF226" s="166" t="str">
        <f t="shared" ca="1" si="601"/>
        <v>-</v>
      </c>
      <c r="KG226" s="166" t="b">
        <f t="shared" ca="1" si="602"/>
        <v>0</v>
      </c>
      <c r="KH226" s="168">
        <f t="shared" ca="1" si="643"/>
        <v>0</v>
      </c>
      <c r="KI226" s="27">
        <v>0</v>
      </c>
    </row>
    <row r="227" spans="1:295" s="148" customFormat="1" outlineLevel="1">
      <c r="A227" s="126">
        <f t="shared" si="13"/>
        <v>222</v>
      </c>
      <c r="B227" s="126">
        <f t="shared" si="603"/>
        <v>13</v>
      </c>
      <c r="C227" s="148">
        <f t="shared" si="609"/>
        <v>1002</v>
      </c>
      <c r="D227" s="148" t="s">
        <v>884</v>
      </c>
      <c r="E227" s="148" t="b">
        <f t="shared" si="604"/>
        <v>0</v>
      </c>
      <c r="F227" s="148" t="b">
        <v>0</v>
      </c>
      <c r="G227" s="148" t="b">
        <f t="shared" si="605"/>
        <v>0</v>
      </c>
      <c r="H227" s="144">
        <f t="shared" ca="1" si="639"/>
        <v>3</v>
      </c>
      <c r="I227" s="32">
        <v>3</v>
      </c>
      <c r="J227" s="32">
        <v>5</v>
      </c>
      <c r="K227" s="144">
        <f t="shared" ca="1" si="639"/>
        <v>1</v>
      </c>
      <c r="L227" s="144">
        <f t="shared" ca="1" si="639"/>
        <v>1</v>
      </c>
      <c r="M227" s="144">
        <f t="shared" ca="1" si="639"/>
        <v>2</v>
      </c>
      <c r="N227" s="144">
        <f t="shared" ca="1" si="639"/>
        <v>1</v>
      </c>
      <c r="O227" s="144">
        <f t="shared" ca="1" si="639"/>
        <v>1</v>
      </c>
      <c r="P227" s="144">
        <f t="shared" ca="1" si="639"/>
        <v>1</v>
      </c>
      <c r="Q227" s="144">
        <f t="shared" ca="1" si="639"/>
        <v>1</v>
      </c>
      <c r="R227" s="144">
        <f t="shared" ca="1" si="639"/>
        <v>2</v>
      </c>
      <c r="S227" s="144">
        <f t="shared" ca="1" si="639"/>
        <v>1</v>
      </c>
      <c r="T227" s="144">
        <f t="shared" ca="1" si="639"/>
        <v>1</v>
      </c>
      <c r="U227" s="144">
        <f t="shared" ca="1" si="639"/>
        <v>1</v>
      </c>
      <c r="V227" s="32">
        <v>2</v>
      </c>
      <c r="W227" s="32">
        <v>2</v>
      </c>
      <c r="X227" s="32">
        <v>2</v>
      </c>
      <c r="Y227" s="144">
        <f t="shared" ca="1" si="639"/>
        <v>1</v>
      </c>
      <c r="AA227" s="162" t="str" cm="1">
        <f t="array" aca="1" ref="AA227" ca="1">TEXT(LEFT(OFFSET(AA227,-1,0),5)+1,"00000")&amp;MID(OFFSET(AA227,-1,0),6,FIND(" ",OFFSET(AA227,-1,0),7)-5)
&amp;INDEX(DataMaster!$B$10:$B$12,$I227)         &amp;IF($J227=1,""," Risk"&amp;INDEX(i.risk_aversion,$J227,1))    &amp;IF($K227=1,""," REV"&amp; INDEX(DataMaster!$B$54:$B$58,$K227))              &amp; IF($L227=1,""," Minroe"&amp;INDEX(minroe,$L227))              &amp;  IF($M227=1,""," Overdraw"&amp;INDEX(overdraw,$M227))
&amp; IF($N227=1,""," Mach"&amp;INDEX(i.mach_option,$N227))
&amp; IF($O227=1,""," Interest"&amp;INDEX(i.interest_rate,$O227))            &amp; IF($P227=1,""," Opp cost"&amp;INDEX(i.opp_cost_capital,$P227))           &amp; IF($Q227=1,""," Casual_ub"&amp;INDEX(i.casual_ub,$Q227))           &amp; IF($R227=1,""," Cropgraze"&amp;INDEX(i.cropgraze_inc,$R227))
&amp; IF($S227=1,""," Yield"&amp;INDEX(i.all_rot_yield,$S227))          &amp; IF($T227=1,""," Pasture"&amp;INDEX(i.pasture_prod,$T227))          &amp; IF($U227=1,""," Scan"&amp;INDEX(i.scan,$U227))
&amp; IF($JL227=1,""," WP"&amp;TEXT($JL227*100,"000p"))                &amp; IF($JM227=1,""," MP"&amp;TEXT($JM227*100,"000p"))                      &amp; IF($JN227=1,""," GP"&amp;TEXT($JN227*100,"000p"))          &amp; IF($JO227=1,""," Can"&amp;TEXT($JO227*100,"000p"))
&amp; " (F"&amp;3+IFERROR(1*$CH227,0)+IFERROR(1*$CI227,0)&amp;3-IFERROR(1*NOT($CK227),0)&amp;"N"&amp;$CP227&amp;$CQ227&amp;")"</f>
        <v>00029 Price SQ RiskCRRA-high Overdraw500000 CropgrazeFALSE WP070p MP070p GP070p (F33N11)</v>
      </c>
      <c r="AB227" s="10" t="str">
        <f ca="1">IF(COUNTIF(AA$5:AA227,AA227)=1,"-","Dup")</f>
        <v>-</v>
      </c>
      <c r="AC227" s="10"/>
      <c r="AD227" s="168" t="str">
        <f t="shared" ca="1" si="566"/>
        <v>-</v>
      </c>
      <c r="AE227" s="168" t="str">
        <f t="shared" ca="1" si="566"/>
        <v>-</v>
      </c>
      <c r="AF227" s="168" t="str">
        <f t="shared" ca="1" si="566"/>
        <v>-</v>
      </c>
      <c r="AG227" s="168" t="str">
        <f t="shared" ca="1" si="566"/>
        <v>-</v>
      </c>
      <c r="AH227" s="168" t="str">
        <f t="shared" ca="1" si="566"/>
        <v>-</v>
      </c>
      <c r="AI227" s="168" t="b">
        <f t="shared" ca="1" si="566"/>
        <v>1</v>
      </c>
      <c r="AJ227" s="10"/>
      <c r="AK227" s="166" t="b">
        <f t="shared" si="567"/>
        <v>0</v>
      </c>
      <c r="AL227" s="166">
        <f t="shared" si="567"/>
        <v>2</v>
      </c>
      <c r="AM227" s="166" t="b">
        <f t="shared" si="567"/>
        <v>0</v>
      </c>
      <c r="AN227" s="166" t="b">
        <f t="shared" si="567"/>
        <v>1</v>
      </c>
      <c r="AO227" s="166" t="b">
        <f t="shared" si="567"/>
        <v>0</v>
      </c>
      <c r="AP227" s="166" t="b">
        <f t="shared" si="567"/>
        <v>0</v>
      </c>
      <c r="AQ227" s="166">
        <f t="shared" ca="1" si="568"/>
        <v>0</v>
      </c>
      <c r="AR227" s="166" t="b">
        <f t="shared" si="632"/>
        <v>1</v>
      </c>
      <c r="AS227" s="166" t="b">
        <f t="shared" si="632"/>
        <v>1</v>
      </c>
      <c r="AT227" s="166">
        <f t="shared" si="632"/>
        <v>2</v>
      </c>
      <c r="AU227" s="166" t="str">
        <f t="shared" si="632"/>
        <v>-</v>
      </c>
      <c r="AV227" s="166">
        <f t="shared" si="632"/>
        <v>0.7</v>
      </c>
      <c r="AW227" s="10"/>
      <c r="AX227" s="166" t="b">
        <f t="shared" si="570"/>
        <v>1</v>
      </c>
      <c r="AY227" s="168" t="b">
        <f t="shared" ca="1" si="571"/>
        <v>1</v>
      </c>
      <c r="AZ227" s="168" t="b">
        <f t="shared" ca="1" si="571"/>
        <v>1</v>
      </c>
      <c r="BA227" s="167">
        <f t="shared" ca="1" si="572"/>
        <v>3210</v>
      </c>
      <c r="BB227" s="168" t="str">
        <f t="shared" ca="1" si="640"/>
        <v>-</v>
      </c>
      <c r="BC227" s="168" t="str">
        <f t="shared" ca="1" si="640"/>
        <v>-</v>
      </c>
      <c r="BD227" s="168" t="str">
        <f t="shared" ca="1" si="640"/>
        <v>-</v>
      </c>
      <c r="BE227" s="168" t="str">
        <f t="shared" ca="1" si="640"/>
        <v>-</v>
      </c>
      <c r="BF227" s="168" t="str">
        <f t="shared" ca="1" si="640"/>
        <v>-</v>
      </c>
      <c r="BG227" s="168">
        <f t="shared" ca="1" si="640"/>
        <v>1</v>
      </c>
      <c r="BH227" s="168">
        <f t="shared" ca="1" si="640"/>
        <v>1</v>
      </c>
      <c r="BI227" s="168" t="str">
        <f t="shared" ca="1" si="640"/>
        <v>-</v>
      </c>
      <c r="BJ227" s="168" t="str">
        <f t="shared" ca="1" si="640"/>
        <v>-</v>
      </c>
      <c r="BK227" s="10"/>
      <c r="BL227" s="168" t="str">
        <f t="shared" ca="1" si="640"/>
        <v>-</v>
      </c>
      <c r="BM227" s="168" t="str">
        <f t="shared" ca="1" si="640"/>
        <v>-</v>
      </c>
      <c r="BN227" s="168" t="str">
        <f t="shared" ca="1" si="640"/>
        <v>-</v>
      </c>
      <c r="BO227" s="168" t="str">
        <f t="shared" ca="1" si="640"/>
        <v>-</v>
      </c>
      <c r="BP227" s="168" t="str">
        <f t="shared" ca="1" si="640"/>
        <v>-</v>
      </c>
      <c r="BQ227" s="168" t="str">
        <f t="shared" ca="1" si="640"/>
        <v>-</v>
      </c>
      <c r="BR227" s="168" t="str">
        <f t="shared" ca="1" si="640"/>
        <v>-</v>
      </c>
      <c r="BS227" s="168" t="str">
        <f t="shared" ca="1" si="640"/>
        <v>-</v>
      </c>
      <c r="BT227" s="168" t="str">
        <f t="shared" ca="1" si="640"/>
        <v>-</v>
      </c>
      <c r="BU227" s="168" t="str">
        <f t="shared" ca="1" si="640"/>
        <v>-</v>
      </c>
      <c r="BV227" s="168" t="str">
        <f t="shared" ca="1" si="640"/>
        <v>-</v>
      </c>
      <c r="BW227" s="166" t="str" cm="1">
        <f t="array" aca="1" ref="BW227" ca="1">INDEX(i.rev,$K227,BW$15)</f>
        <v>-</v>
      </c>
      <c r="BX227" s="166" t="str" cm="1">
        <f t="array" aca="1" ref="BX227" ca="1">INDEX(i.rev,$K227,BX$15)</f>
        <v>-</v>
      </c>
      <c r="BY227" s="166" t="str" cm="1">
        <f t="array" aca="1" ref="BY227" ca="1">INDEX(i.rev,$K227,BY$15)</f>
        <v>-</v>
      </c>
      <c r="BZ227" s="166" t="str" cm="1">
        <f t="array" aca="1" ref="BZ227" ca="1">INDEX(i.rev,$K227,BZ$15)</f>
        <v>-</v>
      </c>
      <c r="CA227" s="166" t="str" cm="1">
        <f t="array" aca="1" ref="CA227" ca="1">INDEX(i.rev,$K227,CA$15)</f>
        <v>-</v>
      </c>
      <c r="CB227" s="166" t="str" cm="1">
        <f t="array" aca="1" ref="CB227" ca="1">INDEX(i.rev,$K227,CB$15)</f>
        <v>-</v>
      </c>
      <c r="CC227" s="166" t="str" cm="1">
        <f t="array" aca="1" ref="CC227" ca="1">INDEX(i.rev,$K227,CC$15)</f>
        <v>-</v>
      </c>
      <c r="CD227" s="166" t="str" cm="1">
        <f t="array" aca="1" ref="CD227" ca="1">INDEX(i.rev,$K227,CD$15)</f>
        <v>-</v>
      </c>
      <c r="CE227" s="166" t="str" cm="1">
        <f t="array" aca="1" ref="CE227" ca="1">INDEX(i.rev,$K227,CE$15)</f>
        <v>-</v>
      </c>
      <c r="CF227" s="166" t="str" cm="1">
        <f t="array" aca="1" ref="CF227" ca="1">INDEX(i.rev,$K227,CF$15)</f>
        <v>-</v>
      </c>
      <c r="CG227" s="10"/>
      <c r="CH227" s="168" t="str">
        <f t="shared" ref="CH227:DF227" ca="1" si="647">OFFSET(CH$5,$B227,0)</f>
        <v>-</v>
      </c>
      <c r="CI227" s="168" t="str">
        <f t="shared" ca="1" si="647"/>
        <v>-</v>
      </c>
      <c r="CJ227" s="168" t="str">
        <f t="shared" ca="1" si="647"/>
        <v>-</v>
      </c>
      <c r="CK227" s="168" t="str">
        <f t="shared" ca="1" si="647"/>
        <v>-</v>
      </c>
      <c r="CL227" s="168" t="str">
        <f t="shared" ca="1" si="647"/>
        <v>-</v>
      </c>
      <c r="CM227" s="168" t="str">
        <f t="shared" ca="1" si="647"/>
        <v>-</v>
      </c>
      <c r="CN227" s="168" t="str">
        <f t="shared" ca="1" si="647"/>
        <v>-</v>
      </c>
      <c r="CO227" s="168" t="str">
        <f t="shared" ca="1" si="647"/>
        <v>-</v>
      </c>
      <c r="CP227" s="168">
        <f t="shared" ca="1" si="647"/>
        <v>1</v>
      </c>
      <c r="CQ227" s="168">
        <f t="shared" ca="1" si="647"/>
        <v>1</v>
      </c>
      <c r="CR227" s="168">
        <f t="shared" ca="1" si="647"/>
        <v>0</v>
      </c>
      <c r="CS227" s="168" t="str">
        <f t="shared" ca="1" si="647"/>
        <v>-</v>
      </c>
      <c r="CT227" s="168" t="str">
        <f t="shared" ca="1" si="647"/>
        <v>-</v>
      </c>
      <c r="CU227" s="168" t="str">
        <f t="shared" ca="1" si="647"/>
        <v>-</v>
      </c>
      <c r="CV227" s="168" t="str">
        <f t="shared" ca="1" si="647"/>
        <v>-</v>
      </c>
      <c r="CW227" s="168" t="str">
        <f t="shared" ca="1" si="647"/>
        <v>-</v>
      </c>
      <c r="CX227" s="168" t="str">
        <f t="shared" ca="1" si="647"/>
        <v>-</v>
      </c>
      <c r="CY227" s="168" t="str">
        <f t="shared" ca="1" si="647"/>
        <v>-</v>
      </c>
      <c r="CZ227" s="168">
        <f t="shared" ca="1" si="647"/>
        <v>0</v>
      </c>
      <c r="DA227" s="168" t="str">
        <f t="shared" ca="1" si="647"/>
        <v>-</v>
      </c>
      <c r="DB227" s="168" t="str">
        <f t="shared" ca="1" si="647"/>
        <v>-</v>
      </c>
      <c r="DC227" s="168" t="str">
        <f t="shared" ca="1" si="647"/>
        <v>-</v>
      </c>
      <c r="DD227" s="168" t="str">
        <f t="shared" ca="1" si="647"/>
        <v>-</v>
      </c>
      <c r="DE227" s="168" t="str">
        <f t="shared" ca="1" si="647"/>
        <v>-</v>
      </c>
      <c r="DF227" s="168">
        <f t="shared" ca="1" si="647"/>
        <v>0</v>
      </c>
      <c r="DG227" s="168">
        <f t="shared" ca="1" si="645"/>
        <v>0</v>
      </c>
      <c r="DH227" s="168">
        <f t="shared" ca="1" si="645"/>
        <v>0</v>
      </c>
      <c r="DI227" s="168">
        <f t="shared" ca="1" si="645"/>
        <v>0</v>
      </c>
      <c r="DJ227" s="168">
        <f t="shared" ca="1" si="645"/>
        <v>0</v>
      </c>
      <c r="DK227" s="168">
        <f t="shared" ca="1" si="645"/>
        <v>0</v>
      </c>
      <c r="DL227" s="168">
        <f t="shared" ca="1" si="645"/>
        <v>0</v>
      </c>
      <c r="DM227" s="168" t="str">
        <f t="shared" ca="1" si="645"/>
        <v>-</v>
      </c>
      <c r="DN227" s="168" t="str">
        <f t="shared" ca="1" si="645"/>
        <v>-</v>
      </c>
      <c r="DO227" s="168" t="str">
        <f t="shared" ca="1" si="645"/>
        <v>-</v>
      </c>
      <c r="DP227" s="168" t="str">
        <f t="shared" ca="1" si="645"/>
        <v>-</v>
      </c>
      <c r="DQ227" s="168" t="str">
        <f t="shared" ca="1" si="645"/>
        <v>-</v>
      </c>
      <c r="DR227" s="168" t="str">
        <f t="shared" ca="1" si="645"/>
        <v>-</v>
      </c>
      <c r="DS227" s="168" t="str">
        <f t="shared" ca="1" si="645"/>
        <v>-</v>
      </c>
      <c r="DT227" s="168" t="str">
        <f t="shared" ca="1" si="645"/>
        <v>-</v>
      </c>
      <c r="DU227" s="168" t="str">
        <f t="shared" ca="1" si="645"/>
        <v>-</v>
      </c>
      <c r="DV227" s="168" t="str">
        <f t="shared" ca="1" si="645"/>
        <v>-</v>
      </c>
      <c r="DW227" s="168" t="str">
        <f t="shared" ca="1" si="645"/>
        <v>-</v>
      </c>
      <c r="DX227" s="10"/>
      <c r="DY227" s="168">
        <f t="shared" ca="1" si="645"/>
        <v>1</v>
      </c>
      <c r="DZ227" s="168" t="str">
        <f t="shared" ca="1" si="645"/>
        <v>-</v>
      </c>
      <c r="EA227" s="168" t="str">
        <f t="shared" ca="1" si="645"/>
        <v>-</v>
      </c>
      <c r="EB227" s="168" t="str">
        <f t="shared" ca="1" si="645"/>
        <v>-</v>
      </c>
      <c r="EC227" s="168" t="str">
        <f t="shared" ca="1" si="575"/>
        <v>-</v>
      </c>
      <c r="ED227" s="168" t="b">
        <f t="shared" ca="1" si="575"/>
        <v>0</v>
      </c>
      <c r="EE227" s="168" t="str">
        <f t="shared" ca="1" si="575"/>
        <v>-</v>
      </c>
      <c r="EF227" s="168">
        <f t="shared" ca="1" si="575"/>
        <v>0</v>
      </c>
      <c r="EG227" s="168" t="str">
        <f t="shared" ca="1" si="575"/>
        <v>-</v>
      </c>
      <c r="EH227" s="166" cm="1">
        <f t="array" aca="1" ref="EH227" ca="1">INDEX(i.rev,$K227,EH$15)</f>
        <v>1</v>
      </c>
      <c r="EI227" s="168">
        <f t="shared" ca="1" si="641"/>
        <v>0</v>
      </c>
      <c r="EJ227" s="168">
        <f t="shared" ca="1" si="641"/>
        <v>1</v>
      </c>
      <c r="EK227" s="168">
        <f t="shared" ca="1" si="641"/>
        <v>0</v>
      </c>
      <c r="EL227" s="168">
        <f t="shared" ca="1" si="641"/>
        <v>1</v>
      </c>
      <c r="EM227" s="168">
        <f t="shared" ca="1" si="641"/>
        <v>1</v>
      </c>
      <c r="EN227" s="168">
        <f t="shared" ca="1" si="641"/>
        <v>1</v>
      </c>
      <c r="EO227" s="168">
        <f t="shared" ca="1" si="641"/>
        <v>0</v>
      </c>
      <c r="EP227" s="168">
        <f t="shared" ca="1" si="641"/>
        <v>0</v>
      </c>
      <c r="EQ227" s="168">
        <f t="shared" ca="1" si="641"/>
        <v>0</v>
      </c>
      <c r="ER227" s="168">
        <f t="shared" ca="1" si="641"/>
        <v>0</v>
      </c>
      <c r="ES227" s="168">
        <f t="shared" ca="1" si="641"/>
        <v>0</v>
      </c>
      <c r="ET227" s="168">
        <f t="shared" ca="1" si="641"/>
        <v>0</v>
      </c>
      <c r="EU227" s="168">
        <f t="shared" ca="1" si="641"/>
        <v>0</v>
      </c>
      <c r="EV227" s="168">
        <f t="shared" ca="1" si="641"/>
        <v>0</v>
      </c>
      <c r="EW227" s="168">
        <f t="shared" ca="1" si="641"/>
        <v>0</v>
      </c>
      <c r="EX227" s="168">
        <f t="shared" ca="1" si="641"/>
        <v>0</v>
      </c>
      <c r="EY227" s="166" cm="1">
        <f t="array" aca="1" ref="EY227" ca="1">INDEX(i.rev,$K227,EY$15)</f>
        <v>0</v>
      </c>
      <c r="EZ227" s="168">
        <f t="shared" ca="1" si="577"/>
        <v>0</v>
      </c>
      <c r="FA227" s="166" cm="1">
        <f t="array" aca="1" ref="FA227" ca="1">INDEX(i.rev,$K227,FA$15)</f>
        <v>1</v>
      </c>
      <c r="FB227" s="168">
        <f t="shared" ca="1" si="636"/>
        <v>0</v>
      </c>
      <c r="FC227" s="168">
        <f t="shared" ca="1" si="636"/>
        <v>0</v>
      </c>
      <c r="FD227" s="168">
        <f t="shared" ca="1" si="636"/>
        <v>0</v>
      </c>
      <c r="FE227" s="168">
        <f t="shared" ca="1" si="636"/>
        <v>0</v>
      </c>
      <c r="FF227" s="168">
        <f t="shared" ca="1" si="636"/>
        <v>0</v>
      </c>
      <c r="FG227" s="168">
        <f t="shared" ca="1" si="636"/>
        <v>0</v>
      </c>
      <c r="FH227" s="168">
        <f t="shared" ca="1" si="636"/>
        <v>0</v>
      </c>
      <c r="FI227" s="10"/>
      <c r="FJ227" s="168" t="str">
        <f t="shared" ca="1" si="636"/>
        <v>-</v>
      </c>
      <c r="FK227" s="168" t="str">
        <f t="shared" ca="1" si="636"/>
        <v>-</v>
      </c>
      <c r="FL227" s="168" t="str">
        <f t="shared" ca="1" si="636"/>
        <v>-</v>
      </c>
      <c r="FM227" s="168" t="str">
        <f t="shared" ca="1" si="636"/>
        <v>-</v>
      </c>
      <c r="FN227" s="168" t="str">
        <f t="shared" ca="1" si="636"/>
        <v>-</v>
      </c>
      <c r="FO227" s="166" t="b">
        <f t="shared" ca="1" si="580"/>
        <v>0</v>
      </c>
      <c r="FP227" s="166" t="b">
        <f t="shared" ca="1" si="580"/>
        <v>0</v>
      </c>
      <c r="FQ227" s="166" t="b">
        <f t="shared" ca="1" si="580"/>
        <v>1</v>
      </c>
      <c r="FR227" s="168">
        <f t="shared" ca="1" si="636"/>
        <v>0</v>
      </c>
      <c r="FS227" s="166">
        <f t="shared" ca="1" si="581"/>
        <v>1</v>
      </c>
      <c r="FT227" s="166">
        <f t="shared" ca="1" si="581"/>
        <v>1</v>
      </c>
      <c r="FU227" s="168" t="str">
        <f t="shared" ca="1" si="636"/>
        <v>-</v>
      </c>
      <c r="FV227" s="168" t="str">
        <f t="shared" ca="1" si="636"/>
        <v>-</v>
      </c>
      <c r="FW227" s="168" t="str">
        <f t="shared" ca="1" si="636"/>
        <v>-</v>
      </c>
      <c r="FX227" s="168" t="str">
        <f t="shared" ca="1" si="636"/>
        <v>-</v>
      </c>
      <c r="FY227" s="168" t="str">
        <f t="shared" ca="1" si="636"/>
        <v>-</v>
      </c>
      <c r="FZ227" s="168" t="str">
        <f t="shared" ca="1" si="636"/>
        <v>-</v>
      </c>
      <c r="GA227" s="168" t="str">
        <f t="shared" ca="1" si="636"/>
        <v>-</v>
      </c>
      <c r="GB227" s="168" t="str">
        <f t="shared" ca="1" si="636"/>
        <v>-</v>
      </c>
      <c r="GC227" s="168" t="str">
        <f t="shared" ca="1" si="636"/>
        <v>-</v>
      </c>
      <c r="GD227" s="168" t="b">
        <f t="shared" ca="1" si="636"/>
        <v>1</v>
      </c>
      <c r="GE227" s="168" t="str">
        <f t="shared" ca="1" si="636"/>
        <v>-</v>
      </c>
      <c r="GF227" s="168" t="str">
        <f t="shared" ca="1" si="636"/>
        <v>-</v>
      </c>
      <c r="GG227" s="168" t="str">
        <f t="shared" ca="1" si="636"/>
        <v>-</v>
      </c>
      <c r="GH227" s="168" t="str">
        <f t="shared" ca="1" si="582"/>
        <v>-</v>
      </c>
      <c r="GI227" s="168" t="str">
        <f t="shared" ca="1" si="582"/>
        <v>-</v>
      </c>
      <c r="GJ227" s="168" t="str">
        <f t="shared" ca="1" si="582"/>
        <v>-</v>
      </c>
      <c r="GK227" s="168" t="str">
        <f t="shared" ca="1" si="582"/>
        <v>-</v>
      </c>
      <c r="GL227" s="168" t="str">
        <f t="shared" ca="1" si="582"/>
        <v>-</v>
      </c>
      <c r="GM227" s="168" t="str">
        <f t="shared" ca="1" si="582"/>
        <v>-</v>
      </c>
      <c r="GN227" s="168" t="str">
        <f t="shared" ca="1" si="582"/>
        <v>-</v>
      </c>
      <c r="GO227" s="168" t="str">
        <f t="shared" ca="1" si="582"/>
        <v>-</v>
      </c>
      <c r="GP227" s="168" t="str">
        <f t="shared" ca="1" si="582"/>
        <v>-</v>
      </c>
      <c r="GQ227" s="168" t="str">
        <f t="shared" ca="1" si="582"/>
        <v>-</v>
      </c>
      <c r="GR227" s="168" t="str">
        <f t="shared" ca="1" si="582"/>
        <v>-</v>
      </c>
      <c r="GS227" s="168">
        <f t="shared" ca="1" si="582"/>
        <v>500</v>
      </c>
      <c r="GT227" s="168">
        <f t="shared" ca="1" si="582"/>
        <v>500</v>
      </c>
      <c r="GU227" s="168" t="str">
        <f t="shared" ca="1" si="582"/>
        <v>-</v>
      </c>
      <c r="GV227" s="168" t="str">
        <f t="shared" ca="1" si="582"/>
        <v>-</v>
      </c>
      <c r="GW227" s="168" t="str">
        <f t="shared" ca="1" si="582"/>
        <v>-</v>
      </c>
      <c r="GX227" s="168" t="str">
        <f t="shared" ca="1" si="642"/>
        <v>-</v>
      </c>
      <c r="GY227" s="168" t="str">
        <f t="shared" ca="1" si="642"/>
        <v>-</v>
      </c>
      <c r="GZ227" s="168" t="str">
        <f t="shared" ca="1" si="646"/>
        <v>-</v>
      </c>
      <c r="HA227" s="168" t="str">
        <f t="shared" ca="1" si="646"/>
        <v>-</v>
      </c>
      <c r="HB227" s="168" t="str">
        <f t="shared" ca="1" si="646"/>
        <v>-</v>
      </c>
      <c r="HC227" s="168" t="str">
        <f t="shared" ca="1" si="646"/>
        <v>-</v>
      </c>
      <c r="HD227" s="168" t="str">
        <f t="shared" ca="1" si="646"/>
        <v>-</v>
      </c>
      <c r="HE227" s="168" t="str">
        <f t="shared" ca="1" si="646"/>
        <v>-</v>
      </c>
      <c r="HF227" s="168" t="str">
        <f t="shared" ca="1" si="646"/>
        <v>-</v>
      </c>
      <c r="HG227" s="168" t="str">
        <f t="shared" ca="1" si="646"/>
        <v>-</v>
      </c>
      <c r="HH227" s="168" t="str">
        <f t="shared" ca="1" si="646"/>
        <v>-</v>
      </c>
      <c r="HI227" s="168" t="str">
        <f t="shared" ca="1" si="646"/>
        <v>-</v>
      </c>
      <c r="HJ227" s="168" t="str">
        <f t="shared" ca="1" si="646"/>
        <v>-</v>
      </c>
      <c r="HK227" s="168" t="str">
        <f t="shared" ca="1" si="646"/>
        <v>-</v>
      </c>
      <c r="HL227" s="168" t="str">
        <f t="shared" ca="1" si="646"/>
        <v>-</v>
      </c>
      <c r="HM227" s="168" t="str">
        <f t="shared" ca="1" si="646"/>
        <v>-</v>
      </c>
      <c r="HN227" s="168" t="str">
        <f t="shared" ca="1" si="646"/>
        <v>-</v>
      </c>
      <c r="HO227" s="168" t="str">
        <f t="shared" ca="1" si="646"/>
        <v>-</v>
      </c>
      <c r="HP227" s="168" t="str">
        <f t="shared" ca="1" si="646"/>
        <v>-</v>
      </c>
      <c r="HQ227" s="168" t="str">
        <f t="shared" ca="1" si="646"/>
        <v>-</v>
      </c>
      <c r="HR227" s="168" t="str">
        <f t="shared" ca="1" si="646"/>
        <v>-</v>
      </c>
      <c r="HS227" s="168" t="str">
        <f t="shared" ca="1" si="646"/>
        <v>-</v>
      </c>
      <c r="HT227" s="168" t="str">
        <f t="shared" ca="1" si="646"/>
        <v>-</v>
      </c>
      <c r="HU227" s="168" t="str">
        <f t="shared" ca="1" si="646"/>
        <v>-</v>
      </c>
      <c r="HV227" s="168" t="str">
        <f t="shared" ca="1" si="646"/>
        <v>-</v>
      </c>
      <c r="HW227" s="168" t="str">
        <f t="shared" ca="1" si="646"/>
        <v>-</v>
      </c>
      <c r="HX227" s="168" t="str">
        <f t="shared" ca="1" si="646"/>
        <v>-</v>
      </c>
      <c r="HY227" s="168" t="str">
        <f t="shared" ca="1" si="646"/>
        <v>-</v>
      </c>
      <c r="HZ227" s="168" t="str">
        <f t="shared" ca="1" si="646"/>
        <v>-</v>
      </c>
      <c r="IA227" s="168" t="str">
        <f t="shared" ca="1" si="646"/>
        <v>-</v>
      </c>
      <c r="IB227" s="168" t="str">
        <f t="shared" ca="1" si="646"/>
        <v>-</v>
      </c>
      <c r="IC227" s="168" t="str">
        <f t="shared" ca="1" si="646"/>
        <v>-</v>
      </c>
      <c r="ID227" s="168" t="str">
        <f t="shared" ca="1" si="646"/>
        <v>-</v>
      </c>
      <c r="IE227" s="168" t="str">
        <f t="shared" ca="1" si="646"/>
        <v>-</v>
      </c>
      <c r="IF227" s="168" t="str">
        <f t="shared" ca="1" si="646"/>
        <v>-</v>
      </c>
      <c r="IG227" s="168" t="str">
        <f t="shared" ca="1" si="646"/>
        <v>-</v>
      </c>
      <c r="IH227" s="168" t="str">
        <f t="shared" ca="1" si="646"/>
        <v>-</v>
      </c>
      <c r="II227" s="168" t="str">
        <f t="shared" ca="1" si="646"/>
        <v>-</v>
      </c>
      <c r="IJ227" s="168" t="str">
        <f t="shared" ca="1" si="646"/>
        <v>-</v>
      </c>
      <c r="IK227" s="168" t="str">
        <f t="shared" ca="1" si="646"/>
        <v>-</v>
      </c>
      <c r="IL227" s="168" t="str">
        <f t="shared" ca="1" si="646"/>
        <v>-</v>
      </c>
      <c r="IM227" s="168" t="str">
        <f t="shared" ca="1" si="646"/>
        <v>-</v>
      </c>
      <c r="IN227" s="168" t="str">
        <f t="shared" ca="1" si="646"/>
        <v>-</v>
      </c>
      <c r="IO227" s="168" t="str">
        <f t="shared" ca="1" si="646"/>
        <v>-</v>
      </c>
      <c r="IP227" s="168" t="str">
        <f t="shared" ca="1" si="642"/>
        <v>-</v>
      </c>
      <c r="IQ227" s="168" t="str">
        <f t="shared" ca="1" si="642"/>
        <v>-</v>
      </c>
      <c r="IR227" s="168" t="str">
        <f t="shared" ca="1" si="642"/>
        <v>-</v>
      </c>
      <c r="IS227" s="168" t="str">
        <f t="shared" ca="1" si="642"/>
        <v>-</v>
      </c>
      <c r="IT227" s="168" t="str">
        <f t="shared" ca="1" si="642"/>
        <v>-</v>
      </c>
      <c r="IU227" s="168" t="str">
        <f t="shared" ca="1" si="642"/>
        <v>-</v>
      </c>
      <c r="IV227" s="168" t="str">
        <f t="shared" ca="1" si="642"/>
        <v>-</v>
      </c>
      <c r="IW227" s="168" t="str">
        <f t="shared" ca="1" si="642"/>
        <v>-</v>
      </c>
      <c r="IX227" s="168" t="str">
        <f t="shared" ca="1" si="642"/>
        <v>-</v>
      </c>
      <c r="IY227" s="168" t="str">
        <f t="shared" ca="1" si="642"/>
        <v>-</v>
      </c>
      <c r="IZ227" s="10"/>
      <c r="JA227" s="166">
        <f t="shared" ca="1" si="586"/>
        <v>4.4999999999999998E-2</v>
      </c>
      <c r="JB227" s="166">
        <f t="shared" ca="1" si="587"/>
        <v>4.4999999999999998E-2</v>
      </c>
      <c r="JC227" s="168">
        <f t="shared" ca="1" si="643"/>
        <v>1</v>
      </c>
      <c r="JD227" s="168">
        <f t="shared" ca="1" si="643"/>
        <v>0</v>
      </c>
      <c r="JE227" s="168">
        <f t="shared" ca="1" si="643"/>
        <v>1</v>
      </c>
      <c r="JF227" s="168">
        <f t="shared" ca="1" si="643"/>
        <v>1</v>
      </c>
      <c r="JG227" s="168">
        <f t="shared" ca="1" si="643"/>
        <v>0</v>
      </c>
      <c r="JH227" s="168">
        <f t="shared" ca="1" si="643"/>
        <v>70</v>
      </c>
      <c r="JI227" s="168">
        <f t="shared" ca="1" si="643"/>
        <v>50</v>
      </c>
      <c r="JJ227" s="168">
        <f t="shared" ca="1" si="643"/>
        <v>70</v>
      </c>
      <c r="JK227" s="168">
        <f t="shared" ca="1" si="643"/>
        <v>50</v>
      </c>
      <c r="JL227" s="166">
        <f t="shared" si="589"/>
        <v>0.7</v>
      </c>
      <c r="JM227" s="166">
        <f t="shared" si="590"/>
        <v>0.7</v>
      </c>
      <c r="JN227" s="166">
        <f t="shared" si="591"/>
        <v>0.7</v>
      </c>
      <c r="JO227" s="166">
        <f t="shared" ca="1" si="592"/>
        <v>1</v>
      </c>
      <c r="JP227" s="166">
        <f t="shared" ca="1" si="592"/>
        <v>1</v>
      </c>
      <c r="JQ227" s="168">
        <f t="shared" ca="1" si="643"/>
        <v>1</v>
      </c>
      <c r="JR227" s="10"/>
      <c r="JS227" s="168">
        <f t="shared" ca="1" si="643"/>
        <v>1</v>
      </c>
      <c r="JT227" s="166">
        <f t="shared" ca="1" si="593"/>
        <v>1</v>
      </c>
      <c r="JU227" s="168">
        <f t="shared" ca="1" si="643"/>
        <v>1</v>
      </c>
      <c r="JV227" s="168">
        <f t="shared" ca="1" si="643"/>
        <v>1</v>
      </c>
      <c r="JW227" s="168">
        <f t="shared" ca="1" si="643"/>
        <v>1</v>
      </c>
      <c r="JX227" s="168">
        <f t="shared" ca="1" si="643"/>
        <v>1</v>
      </c>
      <c r="JY227" s="168">
        <f t="shared" ca="1" si="643"/>
        <v>1</v>
      </c>
      <c r="JZ227" s="168">
        <f t="shared" ca="1" si="643"/>
        <v>1</v>
      </c>
      <c r="KA227" s="166">
        <f t="shared" ca="1" si="596"/>
        <v>1</v>
      </c>
      <c r="KB227" s="166">
        <f t="shared" ca="1" si="597"/>
        <v>1</v>
      </c>
      <c r="KC227" s="166">
        <f t="shared" ca="1" si="598"/>
        <v>1</v>
      </c>
      <c r="KD227" s="166">
        <f t="shared" ca="1" si="599"/>
        <v>500000</v>
      </c>
      <c r="KE227" s="166" t="str">
        <f t="shared" ca="1" si="600"/>
        <v>-</v>
      </c>
      <c r="KF227" s="166" t="str">
        <f t="shared" ca="1" si="601"/>
        <v>-</v>
      </c>
      <c r="KG227" s="166" t="b">
        <f t="shared" ca="1" si="602"/>
        <v>0</v>
      </c>
      <c r="KH227" s="168">
        <f t="shared" ca="1" si="643"/>
        <v>0</v>
      </c>
      <c r="KI227" s="27">
        <v>0</v>
      </c>
    </row>
    <row r="228" spans="1:295" s="148" customFormat="1" outlineLevel="1">
      <c r="A228" s="126">
        <f t="shared" si="13"/>
        <v>223</v>
      </c>
      <c r="B228" s="126"/>
      <c r="H228" s="126"/>
      <c r="I228" s="126"/>
      <c r="J228" s="126"/>
      <c r="K228" s="126"/>
      <c r="L228" s="126"/>
      <c r="M228" s="126"/>
      <c r="N228" s="126"/>
      <c r="O228" s="126"/>
      <c r="P228" s="126"/>
      <c r="Q228" s="126"/>
      <c r="R228" s="126"/>
      <c r="S228" s="126"/>
      <c r="T228" s="126"/>
      <c r="U228" s="126"/>
      <c r="V228" s="126"/>
      <c r="W228" s="126"/>
      <c r="X228" s="126"/>
      <c r="Y228" s="126"/>
      <c r="AA228" s="141" t="str">
        <f ca="1">"blank "&amp;TEXT(RAND(),"0.000")</f>
        <v>blank 0.873</v>
      </c>
      <c r="AB228" s="10" t="str">
        <f ca="1">IF(COUNTIF(AA$5:AA228,AA228)=1,"-","Dup")</f>
        <v>-</v>
      </c>
      <c r="AC228" s="10"/>
      <c r="AD228" s="154"/>
      <c r="AE228" s="154"/>
      <c r="AF228" s="154"/>
      <c r="AG228" s="154"/>
      <c r="AH228" s="154"/>
      <c r="AI228" s="154"/>
      <c r="AJ228" s="10"/>
      <c r="AK228" s="154"/>
      <c r="AL228" s="154"/>
      <c r="AM228" s="154"/>
      <c r="AN228" s="154"/>
      <c r="AO228" s="154"/>
      <c r="AP228" s="154"/>
      <c r="AQ228" s="154"/>
      <c r="AR228" s="198"/>
      <c r="AS228" s="198"/>
      <c r="AT228" s="198"/>
      <c r="AU228" s="198"/>
      <c r="AV228" s="198"/>
      <c r="AW228" s="10"/>
      <c r="AX228" s="154"/>
      <c r="AY228" s="154"/>
      <c r="AZ228" s="154"/>
      <c r="BA228" s="154"/>
      <c r="BB228" s="154"/>
      <c r="BC228" s="154"/>
      <c r="BD228" s="154"/>
      <c r="BE228" s="154"/>
      <c r="BF228" s="154"/>
      <c r="BG228" s="154"/>
      <c r="BH228" s="154"/>
      <c r="BI228" s="154"/>
      <c r="BJ228" s="154"/>
      <c r="BK228" s="10"/>
      <c r="BL228" s="154"/>
      <c r="BM228" s="154"/>
      <c r="BN228" s="154"/>
      <c r="BO228" s="154"/>
      <c r="BP228" s="154"/>
      <c r="BQ228" s="154"/>
      <c r="BR228" s="154"/>
      <c r="BS228" s="154"/>
      <c r="BT228" s="154"/>
      <c r="BU228" s="154"/>
      <c r="BV228" s="154"/>
      <c r="BW228" s="154"/>
      <c r="BX228" s="154"/>
      <c r="BY228" s="154"/>
      <c r="BZ228" s="154"/>
      <c r="CA228" s="154"/>
      <c r="CB228" s="154"/>
      <c r="CC228" s="154"/>
      <c r="CD228" s="154"/>
      <c r="CE228" s="154"/>
      <c r="CF228" s="154"/>
      <c r="CG228" s="10"/>
      <c r="CH228" s="154"/>
      <c r="CI228" s="154"/>
      <c r="CJ228" s="154"/>
      <c r="CK228" s="154"/>
      <c r="CL228" s="154"/>
      <c r="CM228" s="154"/>
      <c r="CN228" s="154"/>
      <c r="CO228" s="154"/>
      <c r="CP228" s="154"/>
      <c r="CQ228" s="154"/>
      <c r="CR228" s="154"/>
      <c r="CS228" s="154"/>
      <c r="CT228" s="154"/>
      <c r="CU228" s="154"/>
      <c r="CV228" s="154"/>
      <c r="CW228" s="154"/>
      <c r="CX228" s="154"/>
      <c r="CY228" s="154"/>
      <c r="CZ228" s="154"/>
      <c r="DA228" s="154"/>
      <c r="DB228" s="154"/>
      <c r="DC228" s="154"/>
      <c r="DD228" s="154"/>
      <c r="DE228" s="154"/>
      <c r="DF228" s="154"/>
      <c r="DG228" s="154"/>
      <c r="DH228" s="154"/>
      <c r="DI228" s="154"/>
      <c r="DJ228" s="154"/>
      <c r="DK228" s="154"/>
      <c r="DL228" s="154"/>
      <c r="DM228" s="154"/>
      <c r="DN228" s="154"/>
      <c r="DO228" s="154"/>
      <c r="DP228" s="154"/>
      <c r="DQ228" s="154"/>
      <c r="DR228" s="154"/>
      <c r="DS228" s="154"/>
      <c r="DT228" s="154"/>
      <c r="DU228" s="154"/>
      <c r="DV228" s="154"/>
      <c r="DW228" s="154"/>
      <c r="DX228" s="10"/>
      <c r="DY228" s="154"/>
      <c r="DZ228" s="154"/>
      <c r="EA228" s="154"/>
      <c r="EB228" s="154"/>
      <c r="EC228" s="154"/>
      <c r="ED228" s="154"/>
      <c r="EE228" s="154"/>
      <c r="EF228" s="154"/>
      <c r="EG228" s="154"/>
      <c r="EH228" s="154"/>
      <c r="EI228" s="154"/>
      <c r="EJ228" s="154"/>
      <c r="EK228" s="154"/>
      <c r="EL228" s="154"/>
      <c r="EM228" s="154"/>
      <c r="EN228" s="154"/>
      <c r="EO228" s="154"/>
      <c r="EP228" s="154"/>
      <c r="EQ228" s="154"/>
      <c r="ER228" s="154"/>
      <c r="ES228" s="154"/>
      <c r="ET228" s="154"/>
      <c r="EU228" s="154"/>
      <c r="EV228" s="154"/>
      <c r="EW228" s="154"/>
      <c r="EX228" s="154"/>
      <c r="EY228" s="154"/>
      <c r="EZ228" s="154"/>
      <c r="FA228" s="154"/>
      <c r="FB228" s="154"/>
      <c r="FC228" s="154"/>
      <c r="FD228" s="154"/>
      <c r="FE228" s="154"/>
      <c r="FF228" s="154"/>
      <c r="FG228" s="154"/>
      <c r="FH228" s="154"/>
      <c r="FI228" s="10"/>
      <c r="FJ228" s="154"/>
      <c r="FK228" s="154"/>
      <c r="FL228" s="154"/>
      <c r="FM228" s="154"/>
      <c r="FN228" s="154"/>
      <c r="FO228" s="154"/>
      <c r="FP228" s="154"/>
      <c r="FQ228" s="154"/>
      <c r="FR228" s="154"/>
      <c r="FS228" s="154"/>
      <c r="FT228" s="154"/>
      <c r="FU228" s="154"/>
      <c r="FV228" s="154"/>
      <c r="FW228" s="154"/>
      <c r="FX228" s="154"/>
      <c r="FY228" s="154"/>
      <c r="FZ228" s="154"/>
      <c r="GA228" s="154"/>
      <c r="GB228" s="154"/>
      <c r="GC228" s="154"/>
      <c r="GD228" s="154"/>
      <c r="GE228" s="154"/>
      <c r="GF228" s="154"/>
      <c r="GG228" s="154"/>
      <c r="GH228" s="154"/>
      <c r="GI228" s="154"/>
      <c r="GJ228" s="154"/>
      <c r="GK228" s="154"/>
      <c r="GL228" s="154"/>
      <c r="GM228" s="154"/>
      <c r="GN228" s="154"/>
      <c r="GO228" s="154"/>
      <c r="GP228" s="154"/>
      <c r="GQ228" s="154"/>
      <c r="GR228" s="154"/>
      <c r="GS228" s="154"/>
      <c r="GT228" s="154"/>
      <c r="GU228" s="154"/>
      <c r="GV228" s="154"/>
      <c r="GW228" s="154"/>
      <c r="GX228" s="154"/>
      <c r="GY228" s="154"/>
      <c r="GZ228" s="154"/>
      <c r="HA228" s="154"/>
      <c r="HB228" s="154"/>
      <c r="HC228" s="154"/>
      <c r="HD228" s="154"/>
      <c r="HE228" s="154"/>
      <c r="HF228" s="154"/>
      <c r="HG228" s="154"/>
      <c r="HH228" s="154"/>
      <c r="HI228" s="154"/>
      <c r="HJ228" s="154"/>
      <c r="HK228" s="154"/>
      <c r="HL228" s="154"/>
      <c r="HM228" s="154"/>
      <c r="HN228" s="154"/>
      <c r="HO228" s="154"/>
      <c r="HP228" s="154"/>
      <c r="HQ228" s="154"/>
      <c r="HR228" s="154"/>
      <c r="HS228" s="154"/>
      <c r="HT228" s="154"/>
      <c r="HU228" s="154"/>
      <c r="HV228" s="154"/>
      <c r="HW228" s="154"/>
      <c r="HX228" s="154"/>
      <c r="HY228" s="154"/>
      <c r="HZ228" s="154"/>
      <c r="IA228" s="154"/>
      <c r="IB228" s="154"/>
      <c r="IC228" s="154"/>
      <c r="ID228" s="154"/>
      <c r="IE228" s="154"/>
      <c r="IF228" s="154"/>
      <c r="IG228" s="154"/>
      <c r="IH228" s="154"/>
      <c r="II228" s="154"/>
      <c r="IJ228" s="154"/>
      <c r="IK228" s="154"/>
      <c r="IL228" s="154"/>
      <c r="IM228" s="154"/>
      <c r="IN228" s="154"/>
      <c r="IO228" s="154"/>
      <c r="IP228" s="154"/>
      <c r="IQ228" s="154"/>
      <c r="IR228" s="154"/>
      <c r="IS228" s="154"/>
      <c r="IT228" s="154"/>
      <c r="IU228" s="154"/>
      <c r="IV228" s="154"/>
      <c r="IW228" s="154"/>
      <c r="IX228" s="154"/>
      <c r="IY228" s="154"/>
      <c r="IZ228" s="10"/>
      <c r="JA228" s="154"/>
      <c r="JB228" s="154"/>
      <c r="JC228" s="154"/>
      <c r="JD228" s="154"/>
      <c r="JE228" s="154"/>
      <c r="JF228" s="154"/>
      <c r="JG228" s="154"/>
      <c r="JH228" s="154"/>
      <c r="JI228" s="154"/>
      <c r="JJ228" s="154"/>
      <c r="JK228" s="154"/>
      <c r="JL228" s="154"/>
      <c r="JM228" s="154"/>
      <c r="JN228" s="154"/>
      <c r="JO228" s="154"/>
      <c r="JP228" s="154"/>
      <c r="JQ228" s="154"/>
      <c r="JR228" s="10"/>
      <c r="JS228" s="154"/>
      <c r="JT228" s="154"/>
      <c r="JU228" s="154"/>
      <c r="JV228" s="154"/>
      <c r="JW228" s="154"/>
      <c r="JX228" s="154"/>
      <c r="JY228" s="154"/>
      <c r="JZ228" s="154"/>
      <c r="KA228" s="154"/>
      <c r="KB228" s="154"/>
      <c r="KC228" s="154"/>
      <c r="KD228" s="154"/>
      <c r="KE228" s="154"/>
      <c r="KF228" s="154"/>
      <c r="KG228" s="154"/>
      <c r="KH228" s="154"/>
      <c r="KI228" s="27">
        <v>0</v>
      </c>
    </row>
    <row r="229" spans="1:295" s="148" customFormat="1">
      <c r="A229" s="126">
        <f>ROW(A229)-5</f>
        <v>224</v>
      </c>
      <c r="B229" s="126"/>
      <c r="E229" s="128"/>
      <c r="F229" s="128"/>
      <c r="G229" s="125" t="s">
        <v>917</v>
      </c>
      <c r="H229" s="148">
        <v>1</v>
      </c>
      <c r="I229" s="148">
        <v>1</v>
      </c>
      <c r="J229" s="148">
        <v>1</v>
      </c>
      <c r="K229" s="148">
        <v>1</v>
      </c>
      <c r="L229" s="148">
        <v>1</v>
      </c>
      <c r="M229" s="148">
        <v>1</v>
      </c>
      <c r="N229" s="148">
        <v>1</v>
      </c>
      <c r="O229" s="148">
        <v>1</v>
      </c>
      <c r="P229" s="148">
        <v>1</v>
      </c>
      <c r="Q229" s="148">
        <v>1</v>
      </c>
      <c r="R229" s="148">
        <v>1</v>
      </c>
      <c r="S229" s="148">
        <v>1</v>
      </c>
      <c r="T229" s="148">
        <v>1</v>
      </c>
      <c r="U229" s="148">
        <v>1</v>
      </c>
      <c r="V229" s="148">
        <v>1</v>
      </c>
      <c r="W229" s="148">
        <v>1</v>
      </c>
      <c r="X229" s="148">
        <v>1</v>
      </c>
      <c r="Y229" s="148">
        <v>1</v>
      </c>
      <c r="Z229" s="148">
        <v>0</v>
      </c>
      <c r="AA229" s="139" t="s">
        <v>1599</v>
      </c>
      <c r="AB229" s="10" t="str">
        <f ca="1">IF(COUNTIF(AA$5:AA229,AA229)=1,"-","Dup")</f>
        <v>-</v>
      </c>
      <c r="AC229" s="10"/>
      <c r="AD229" s="154"/>
      <c r="AE229" s="154"/>
      <c r="AF229" s="154"/>
      <c r="AG229" s="154"/>
      <c r="AH229" s="154"/>
      <c r="AI229" s="154"/>
      <c r="AJ229" s="10"/>
      <c r="AK229" s="154"/>
      <c r="AL229" s="154"/>
      <c r="AM229" s="154"/>
      <c r="AN229" s="154"/>
      <c r="AO229" s="154"/>
      <c r="AP229" s="154"/>
      <c r="AQ229" s="154"/>
      <c r="AR229" s="198"/>
      <c r="AS229" s="198"/>
      <c r="AT229" s="198"/>
      <c r="AU229" s="198"/>
      <c r="AV229" s="198"/>
      <c r="AW229" s="10"/>
      <c r="AX229" s="154"/>
      <c r="AY229" s="154"/>
      <c r="AZ229" s="154"/>
      <c r="BA229" s="154"/>
      <c r="BB229" s="154"/>
      <c r="BC229" s="154"/>
      <c r="BD229" s="154"/>
      <c r="BE229" s="154"/>
      <c r="BF229" s="154"/>
      <c r="BG229" s="154"/>
      <c r="BH229" s="154"/>
      <c r="BI229" s="154"/>
      <c r="BJ229" s="154"/>
      <c r="BK229" s="10"/>
      <c r="BL229" s="154"/>
      <c r="BM229" s="154"/>
      <c r="BN229" s="154"/>
      <c r="BO229" s="154"/>
      <c r="BP229" s="154"/>
      <c r="BQ229" s="154"/>
      <c r="BR229" s="154"/>
      <c r="BS229" s="154"/>
      <c r="BT229" s="154"/>
      <c r="BU229" s="154"/>
      <c r="BV229" s="154"/>
      <c r="BW229" s="154"/>
      <c r="BX229" s="154"/>
      <c r="BY229" s="154"/>
      <c r="BZ229" s="154"/>
      <c r="CA229" s="154"/>
      <c r="CB229" s="154"/>
      <c r="CC229" s="154"/>
      <c r="CD229" s="154"/>
      <c r="CE229" s="154"/>
      <c r="CF229" s="154"/>
      <c r="CG229" s="10"/>
      <c r="CH229" s="154"/>
      <c r="CI229" s="154"/>
      <c r="CJ229" s="154"/>
      <c r="CK229" s="154"/>
      <c r="CL229" s="154"/>
      <c r="CM229" s="154"/>
      <c r="CN229" s="154"/>
      <c r="CO229" s="154"/>
      <c r="CP229" s="154"/>
      <c r="CQ229" s="154"/>
      <c r="CR229" s="154"/>
      <c r="CS229" s="154"/>
      <c r="CT229" s="154"/>
      <c r="CU229" s="154"/>
      <c r="CV229" s="154"/>
      <c r="CW229" s="154"/>
      <c r="CX229" s="154"/>
      <c r="CY229" s="154"/>
      <c r="CZ229" s="154"/>
      <c r="DA229" s="154"/>
      <c r="DB229" s="154"/>
      <c r="DC229" s="154"/>
      <c r="DD229" s="154"/>
      <c r="DE229" s="154"/>
      <c r="DF229" s="154"/>
      <c r="DG229" s="154"/>
      <c r="DH229" s="154"/>
      <c r="DI229" s="154"/>
      <c r="DJ229" s="154"/>
      <c r="DK229" s="154"/>
      <c r="DL229" s="154"/>
      <c r="DM229" s="154"/>
      <c r="DN229" s="154"/>
      <c r="DO229" s="154"/>
      <c r="DP229" s="154"/>
      <c r="DQ229" s="154"/>
      <c r="DR229" s="154"/>
      <c r="DS229" s="154"/>
      <c r="DT229" s="154"/>
      <c r="DU229" s="154"/>
      <c r="DV229" s="154"/>
      <c r="DW229" s="154"/>
      <c r="DX229" s="10"/>
      <c r="DY229" s="154"/>
      <c r="DZ229" s="154"/>
      <c r="EA229" s="154"/>
      <c r="EB229" s="154"/>
      <c r="EC229" s="154"/>
      <c r="ED229" s="154"/>
      <c r="EE229" s="154"/>
      <c r="EF229" s="154"/>
      <c r="EG229" s="154"/>
      <c r="EH229" s="154"/>
      <c r="EI229" s="154"/>
      <c r="EJ229" s="154"/>
      <c r="EK229" s="154"/>
      <c r="EL229" s="154"/>
      <c r="EM229" s="154"/>
      <c r="EN229" s="154"/>
      <c r="EO229" s="154"/>
      <c r="EP229" s="154"/>
      <c r="EQ229" s="154"/>
      <c r="ER229" s="154"/>
      <c r="ES229" s="154"/>
      <c r="ET229" s="154"/>
      <c r="EU229" s="154"/>
      <c r="EV229" s="154"/>
      <c r="EW229" s="154"/>
      <c r="EX229" s="154"/>
      <c r="EY229" s="154"/>
      <c r="EZ229" s="154"/>
      <c r="FA229" s="154"/>
      <c r="FB229" s="154"/>
      <c r="FC229" s="154"/>
      <c r="FD229" s="154"/>
      <c r="FE229" s="154"/>
      <c r="FF229" s="154"/>
      <c r="FG229" s="154"/>
      <c r="FH229" s="154"/>
      <c r="FI229" s="10"/>
      <c r="FJ229" s="154"/>
      <c r="FK229" s="154"/>
      <c r="FL229" s="154"/>
      <c r="FM229" s="154"/>
      <c r="FN229" s="154"/>
      <c r="FO229" s="154"/>
      <c r="FP229" s="154"/>
      <c r="FQ229" s="154"/>
      <c r="FR229" s="154"/>
      <c r="FS229" s="154"/>
      <c r="FT229" s="154"/>
      <c r="FU229" s="154"/>
      <c r="FV229" s="154"/>
      <c r="FW229" s="154"/>
      <c r="FX229" s="154"/>
      <c r="FY229" s="154"/>
      <c r="FZ229" s="154"/>
      <c r="GA229" s="154"/>
      <c r="GB229" s="154"/>
      <c r="GC229" s="154"/>
      <c r="GD229" s="154"/>
      <c r="GE229" s="154"/>
      <c r="GF229" s="154"/>
      <c r="GG229" s="154"/>
      <c r="GH229" s="154"/>
      <c r="GI229" s="154"/>
      <c r="GJ229" s="154"/>
      <c r="GK229" s="154"/>
      <c r="GL229" s="154"/>
      <c r="GM229" s="154"/>
      <c r="GN229" s="154"/>
      <c r="GO229" s="154"/>
      <c r="GP229" s="154"/>
      <c r="GQ229" s="154"/>
      <c r="GR229" s="154"/>
      <c r="GS229" s="154"/>
      <c r="GT229" s="154"/>
      <c r="GU229" s="154"/>
      <c r="GV229" s="154"/>
      <c r="GW229" s="154"/>
      <c r="GX229" s="154"/>
      <c r="GY229" s="154"/>
      <c r="GZ229" s="154"/>
      <c r="HA229" s="154"/>
      <c r="HB229" s="154"/>
      <c r="HC229" s="154"/>
      <c r="HD229" s="154"/>
      <c r="HE229" s="154"/>
      <c r="HF229" s="154"/>
      <c r="HG229" s="154"/>
      <c r="HH229" s="154"/>
      <c r="HI229" s="154"/>
      <c r="HJ229" s="154"/>
      <c r="HK229" s="154"/>
      <c r="HL229" s="154"/>
      <c r="HM229" s="154"/>
      <c r="HN229" s="154"/>
      <c r="HO229" s="154"/>
      <c r="HP229" s="154"/>
      <c r="HQ229" s="154"/>
      <c r="HR229" s="154"/>
      <c r="HS229" s="154"/>
      <c r="HT229" s="154"/>
      <c r="HU229" s="154"/>
      <c r="HV229" s="154"/>
      <c r="HW229" s="154"/>
      <c r="HX229" s="154"/>
      <c r="HY229" s="154"/>
      <c r="HZ229" s="154"/>
      <c r="IA229" s="154"/>
      <c r="IB229" s="154"/>
      <c r="IC229" s="154"/>
      <c r="ID229" s="154"/>
      <c r="IE229" s="154"/>
      <c r="IF229" s="154"/>
      <c r="IG229" s="154"/>
      <c r="IH229" s="154"/>
      <c r="II229" s="154"/>
      <c r="IJ229" s="154"/>
      <c r="IK229" s="154"/>
      <c r="IL229" s="154"/>
      <c r="IM229" s="154"/>
      <c r="IN229" s="154"/>
      <c r="IO229" s="154"/>
      <c r="IP229" s="154"/>
      <c r="IQ229" s="154"/>
      <c r="IR229" s="154"/>
      <c r="IS229" s="154"/>
      <c r="IT229" s="154"/>
      <c r="IU229" s="154"/>
      <c r="IV229" s="154"/>
      <c r="IW229" s="154"/>
      <c r="IX229" s="154"/>
      <c r="IY229" s="154"/>
      <c r="IZ229" s="10"/>
      <c r="JA229" s="154"/>
      <c r="JB229" s="154"/>
      <c r="JC229" s="154"/>
      <c r="JD229" s="154"/>
      <c r="JE229" s="154"/>
      <c r="JF229" s="154"/>
      <c r="JG229" s="154"/>
      <c r="JH229" s="154"/>
      <c r="JI229" s="154"/>
      <c r="JJ229" s="154"/>
      <c r="JK229" s="154"/>
      <c r="JL229" s="154"/>
      <c r="JM229" s="154"/>
      <c r="JN229" s="154"/>
      <c r="JO229" s="154"/>
      <c r="JP229" s="154"/>
      <c r="JQ229" s="154"/>
      <c r="JR229" s="10"/>
      <c r="JS229" s="154"/>
      <c r="JT229" s="154"/>
      <c r="JU229" s="154"/>
      <c r="JV229" s="154"/>
      <c r="JW229" s="154"/>
      <c r="JX229" s="154"/>
      <c r="JY229" s="154"/>
      <c r="JZ229" s="154"/>
      <c r="KA229" s="154"/>
      <c r="KB229" s="154"/>
      <c r="KC229" s="154"/>
      <c r="KD229" s="154"/>
      <c r="KE229" s="154"/>
      <c r="KF229" s="154"/>
      <c r="KG229" s="154"/>
      <c r="KH229" s="154"/>
      <c r="KI229" s="27">
        <v>0</v>
      </c>
    </row>
    <row r="230" spans="1:295" s="148" customFormat="1" outlineLevel="1">
      <c r="A230" s="126">
        <f>ROW(A230)-5</f>
        <v>225</v>
      </c>
      <c r="B230" s="126"/>
      <c r="E230" s="128"/>
      <c r="F230" s="128"/>
      <c r="G230" s="125" t="s">
        <v>918</v>
      </c>
      <c r="H230" s="148">
        <v>3</v>
      </c>
      <c r="I230" s="148">
        <v>3</v>
      </c>
      <c r="J230" s="148">
        <v>2</v>
      </c>
      <c r="K230" s="148">
        <v>4</v>
      </c>
      <c r="L230" s="148">
        <v>3</v>
      </c>
      <c r="M230" s="148">
        <v>3</v>
      </c>
      <c r="N230" s="148">
        <v>3</v>
      </c>
      <c r="O230" s="148">
        <v>3</v>
      </c>
      <c r="P230" s="148">
        <v>3</v>
      </c>
      <c r="Q230" s="148">
        <v>3</v>
      </c>
      <c r="R230" s="148">
        <v>3</v>
      </c>
      <c r="S230" s="148">
        <v>3</v>
      </c>
      <c r="T230" s="148">
        <v>3</v>
      </c>
      <c r="U230" s="148">
        <v>4</v>
      </c>
      <c r="V230" s="148">
        <v>3</v>
      </c>
      <c r="W230" s="148">
        <v>4</v>
      </c>
      <c r="X230" s="148">
        <v>3</v>
      </c>
      <c r="Y230" s="148">
        <v>3</v>
      </c>
      <c r="Z230" s="148">
        <v>0</v>
      </c>
      <c r="AA230" s="140" t="str">
        <f t="array" ref="AA230">PRODUCT($H230:$Z230-$H229:$Z229+1)&amp;" "&amp;AA229&amp;" specific pointers"</f>
        <v>612220032 Pasture  specific pointers</v>
      </c>
      <c r="AB230" s="10" t="str">
        <f ca="1">IF(COUNTIF(AA$5:AA230,AA230)=1,"-","Dup")</f>
        <v>-</v>
      </c>
      <c r="AC230" s="10"/>
      <c r="AD230" s="154"/>
      <c r="AE230" s="154"/>
      <c r="AF230" s="154"/>
      <c r="AG230" s="154"/>
      <c r="AH230" s="154"/>
      <c r="AI230" s="154"/>
      <c r="AJ230" s="10"/>
      <c r="AK230" s="154"/>
      <c r="AL230" s="154"/>
      <c r="AM230" s="154"/>
      <c r="AN230" s="154"/>
      <c r="AO230" s="154"/>
      <c r="AP230" s="154"/>
      <c r="AQ230" s="154"/>
      <c r="AR230" s="198"/>
      <c r="AS230" s="198"/>
      <c r="AT230" s="198"/>
      <c r="AU230" s="198"/>
      <c r="AV230" s="198"/>
      <c r="AW230" s="10"/>
      <c r="AX230" s="154"/>
      <c r="AY230" s="154"/>
      <c r="AZ230" s="154"/>
      <c r="BA230" s="154"/>
      <c r="BB230" s="154"/>
      <c r="BC230" s="161"/>
      <c r="BD230" s="154"/>
      <c r="BE230" s="154"/>
      <c r="BF230" s="154"/>
      <c r="BG230" s="154"/>
      <c r="BH230" s="154"/>
      <c r="BI230" s="154"/>
      <c r="BJ230" s="154"/>
      <c r="BK230" s="10"/>
      <c r="BL230" s="154"/>
      <c r="BM230" s="154"/>
      <c r="BN230" s="154"/>
      <c r="BO230" s="154"/>
      <c r="BP230" s="154"/>
      <c r="BQ230" s="154"/>
      <c r="BR230" s="154"/>
      <c r="BS230" s="154"/>
      <c r="BT230" s="154"/>
      <c r="BU230" s="154"/>
      <c r="BV230" s="154"/>
      <c r="BW230" s="154"/>
      <c r="BX230" s="154"/>
      <c r="BY230" s="154"/>
      <c r="BZ230" s="154"/>
      <c r="CA230" s="154"/>
      <c r="CB230" s="154"/>
      <c r="CC230" s="154"/>
      <c r="CD230" s="154"/>
      <c r="CE230" s="154"/>
      <c r="CF230" s="154"/>
      <c r="CG230" s="10"/>
      <c r="CH230" s="154"/>
      <c r="CI230" s="154"/>
      <c r="CJ230" s="154"/>
      <c r="CK230" s="154"/>
      <c r="CL230" s="154"/>
      <c r="CM230" s="154"/>
      <c r="CN230" s="154"/>
      <c r="CO230" s="154"/>
      <c r="CP230" s="154"/>
      <c r="CQ230" s="154"/>
      <c r="CR230" s="154"/>
      <c r="CS230" s="154"/>
      <c r="CT230" s="154"/>
      <c r="CU230" s="154"/>
      <c r="CV230" s="154"/>
      <c r="CW230" s="154"/>
      <c r="CX230" s="154"/>
      <c r="CY230" s="154"/>
      <c r="CZ230" s="154"/>
      <c r="DA230" s="154"/>
      <c r="DB230" s="154"/>
      <c r="DC230" s="154"/>
      <c r="DD230" s="154"/>
      <c r="DE230" s="154"/>
      <c r="DF230" s="154"/>
      <c r="DG230" s="154"/>
      <c r="DH230" s="154"/>
      <c r="DI230" s="154"/>
      <c r="DJ230" s="154"/>
      <c r="DK230" s="154"/>
      <c r="DL230" s="154"/>
      <c r="DM230" s="154"/>
      <c r="DN230" s="154"/>
      <c r="DO230" s="167"/>
      <c r="DP230" s="167"/>
      <c r="DQ230" s="154"/>
      <c r="DR230" s="154"/>
      <c r="DS230" s="154"/>
      <c r="DT230" s="154"/>
      <c r="DU230" s="154"/>
      <c r="DV230" s="154"/>
      <c r="DW230" s="154"/>
      <c r="DX230" s="10"/>
      <c r="DY230" s="167"/>
      <c r="DZ230" s="154"/>
      <c r="EA230" s="154"/>
      <c r="EB230" s="154"/>
      <c r="EC230" s="154"/>
      <c r="ED230" s="167"/>
      <c r="EE230" s="154"/>
      <c r="EF230" s="154"/>
      <c r="EG230" s="154"/>
      <c r="EH230" s="154"/>
      <c r="EI230" s="154"/>
      <c r="EJ230" s="154"/>
      <c r="EK230" s="154"/>
      <c r="EL230" s="154"/>
      <c r="EM230" s="154"/>
      <c r="EN230" s="154"/>
      <c r="EO230" s="154"/>
      <c r="EP230" s="154"/>
      <c r="EQ230" s="154"/>
      <c r="ER230" s="154"/>
      <c r="ES230" s="154"/>
      <c r="ET230" s="154"/>
      <c r="EU230" s="154"/>
      <c r="EV230" s="154"/>
      <c r="EW230" s="154"/>
      <c r="EX230" s="154"/>
      <c r="EY230" s="154"/>
      <c r="EZ230" s="154"/>
      <c r="FA230" s="154"/>
      <c r="FB230" s="154"/>
      <c r="FC230" s="167"/>
      <c r="FD230" s="167"/>
      <c r="FE230" s="167"/>
      <c r="FF230" s="167"/>
      <c r="FG230" s="167"/>
      <c r="FH230" s="167"/>
      <c r="FI230" s="10"/>
      <c r="FJ230" s="154"/>
      <c r="FK230" s="154"/>
      <c r="FL230" s="154"/>
      <c r="FM230" s="154"/>
      <c r="FN230" s="154"/>
      <c r="FO230" s="167"/>
      <c r="FP230" s="167"/>
      <c r="FQ230" s="167"/>
      <c r="FR230" s="167"/>
      <c r="FS230" s="154"/>
      <c r="FT230" s="154"/>
      <c r="FU230" s="167"/>
      <c r="FV230" s="167"/>
      <c r="FW230" s="167"/>
      <c r="FX230" s="167"/>
      <c r="FY230" s="167"/>
      <c r="FZ230" s="167"/>
      <c r="GA230" s="154"/>
      <c r="GB230" s="154"/>
      <c r="GC230" s="167"/>
      <c r="GD230" s="154"/>
      <c r="GE230" s="154"/>
      <c r="GF230" s="154"/>
      <c r="GG230" s="154"/>
      <c r="GH230" s="154"/>
      <c r="GI230" s="154"/>
      <c r="GJ230" s="167"/>
      <c r="GK230" s="167"/>
      <c r="GL230" s="167"/>
      <c r="GM230" s="167"/>
      <c r="GN230" s="154"/>
      <c r="GO230" s="167"/>
      <c r="GP230" s="154"/>
      <c r="GQ230" s="154"/>
      <c r="GR230" s="154"/>
      <c r="GS230" s="154"/>
      <c r="GT230" s="154"/>
      <c r="GU230" s="154"/>
      <c r="GV230" s="154"/>
      <c r="GW230" s="154"/>
      <c r="GX230" s="154"/>
      <c r="GY230" s="154"/>
      <c r="GZ230" s="154"/>
      <c r="HA230" s="154"/>
      <c r="HB230" s="154"/>
      <c r="HC230" s="154"/>
      <c r="HD230" s="154"/>
      <c r="HE230" s="154"/>
      <c r="HF230" s="154"/>
      <c r="HG230" s="154"/>
      <c r="HH230" s="154"/>
      <c r="HI230" s="154"/>
      <c r="HJ230" s="154"/>
      <c r="HK230" s="154"/>
      <c r="HL230" s="154"/>
      <c r="HM230" s="154"/>
      <c r="HN230" s="154"/>
      <c r="HO230" s="154"/>
      <c r="HP230" s="154"/>
      <c r="HQ230" s="154"/>
      <c r="HR230" s="154"/>
      <c r="HS230" s="154"/>
      <c r="HT230" s="154"/>
      <c r="HU230" s="154"/>
      <c r="HV230" s="154"/>
      <c r="HW230" s="154"/>
      <c r="HX230" s="154"/>
      <c r="HY230" s="154"/>
      <c r="HZ230" s="154"/>
      <c r="IA230" s="154"/>
      <c r="IB230" s="154"/>
      <c r="IC230" s="154"/>
      <c r="ID230" s="154"/>
      <c r="IE230" s="154"/>
      <c r="IF230" s="154"/>
      <c r="IG230" s="154"/>
      <c r="IH230" s="154"/>
      <c r="II230" s="154"/>
      <c r="IJ230" s="154"/>
      <c r="IK230" s="154"/>
      <c r="IL230" s="154"/>
      <c r="IM230" s="154"/>
      <c r="IN230" s="154"/>
      <c r="IO230" s="154"/>
      <c r="IP230" s="154"/>
      <c r="IQ230" s="154"/>
      <c r="IR230" s="154"/>
      <c r="IS230" s="154"/>
      <c r="IT230" s="154"/>
      <c r="IU230" s="154"/>
      <c r="IV230" s="154"/>
      <c r="IW230" s="154"/>
      <c r="IX230" s="154"/>
      <c r="IY230" s="154"/>
      <c r="IZ230" s="10"/>
      <c r="JA230" s="154"/>
      <c r="JB230" s="154"/>
      <c r="JC230" s="154"/>
      <c r="JD230" s="154"/>
      <c r="JE230" s="154"/>
      <c r="JF230" s="154"/>
      <c r="JG230" s="154"/>
      <c r="JH230" s="154"/>
      <c r="JI230" s="154"/>
      <c r="JJ230" s="154"/>
      <c r="JK230" s="154"/>
      <c r="JL230" s="167"/>
      <c r="JM230" s="167"/>
      <c r="JN230" s="167"/>
      <c r="JO230" s="167"/>
      <c r="JP230" s="167"/>
      <c r="JQ230" s="154"/>
      <c r="JR230" s="10"/>
      <c r="JS230" s="154"/>
      <c r="JT230" s="154"/>
      <c r="JU230" s="154"/>
      <c r="JV230" s="154"/>
      <c r="JW230" s="154"/>
      <c r="JX230" s="154"/>
      <c r="JY230" s="154"/>
      <c r="JZ230" s="154"/>
      <c r="KA230" s="154"/>
      <c r="KB230" s="154"/>
      <c r="KC230" s="154"/>
      <c r="KD230" s="154"/>
      <c r="KE230" s="154"/>
      <c r="KF230" s="154"/>
      <c r="KG230" s="154"/>
      <c r="KH230" s="154"/>
      <c r="KI230" s="27">
        <v>0</v>
      </c>
    </row>
    <row r="231" spans="1:295" s="148" customFormat="1" outlineLevel="1">
      <c r="A231" s="126">
        <f t="shared" si="13"/>
        <v>226</v>
      </c>
      <c r="B231" s="126">
        <f>$A$7</f>
        <v>2</v>
      </c>
      <c r="C231" s="167">
        <f>C227</f>
        <v>1002</v>
      </c>
      <c r="D231" s="148" t="s">
        <v>884</v>
      </c>
      <c r="E231" s="148" t="b">
        <f t="shared" ref="E231:E260" si="648">J231=1</f>
        <v>1</v>
      </c>
      <c r="F231" s="148" t="b">
        <v>0</v>
      </c>
      <c r="G231" s="148" t="b">
        <v>1</v>
      </c>
      <c r="H231" s="32">
        <v>3</v>
      </c>
      <c r="I231" s="32">
        <v>1</v>
      </c>
      <c r="J231" s="32">
        <v>1</v>
      </c>
      <c r="K231" s="32">
        <v>1</v>
      </c>
      <c r="L231" s="32">
        <v>1</v>
      </c>
      <c r="M231" s="32">
        <v>1</v>
      </c>
      <c r="N231" s="32">
        <v>1</v>
      </c>
      <c r="O231" s="32">
        <v>1</v>
      </c>
      <c r="P231" s="32">
        <v>1</v>
      </c>
      <c r="Q231" s="32">
        <v>1</v>
      </c>
      <c r="R231" s="32">
        <v>2</v>
      </c>
      <c r="S231" s="32">
        <v>1</v>
      </c>
      <c r="T231" s="32">
        <v>1</v>
      </c>
      <c r="U231" s="32">
        <v>1</v>
      </c>
      <c r="V231" s="32">
        <v>1</v>
      </c>
      <c r="W231" s="32">
        <v>1</v>
      </c>
      <c r="X231" s="32">
        <v>1</v>
      </c>
      <c r="Y231" s="32">
        <v>1</v>
      </c>
      <c r="AA231" s="142" t="str" cm="1">
        <f t="array" aca="1" ref="AA231" ca="1">"00000 " &amp;AA229
&amp;INDEX(DataMaster!$B$10:$B$12,$I231)         &amp;IF($J231=1,""," Risk"&amp;INDEX(i.risk_aversion,$J231,1))        &amp;IF($K231=1,""," REV"&amp; INDEX(DataMaster!$B$54:$B$58,$K231))              &amp; IF($L231=1,""," Minroe"&amp;INDEX(minroe,$L231))              &amp;  IF($M231=1,""," Overdraw"&amp;INDEX(overdraw,$M231))
&amp; IF($N231=1,""," Mach"&amp;INDEX(i.mach_option,$N231))
&amp; IF($O231=1,""," Interest"&amp;INDEX(i.interest_rate,$O231))            &amp; IF($P231=1,""," Opp cost"&amp;INDEX(i.opp_cost_capital,$P231))           &amp; IF($Q231=1,""," Casual_ub"&amp;INDEX(i.casual_ub,$Q231))           &amp; IF($R231=1,""," Cropgraze"&amp;INDEX(i.cropgraze_inc,$R231))
&amp; IF($S231=1,""," Yield"&amp;INDEX(i.all_rot_yield,$S231))          &amp; IF($T231=1,""," Pasture"&amp;INDEX(i.pasture_prod,$T231))          &amp; IF($U231=1,""," Scan"&amp;INDEX(i.scan,$U231))
&amp;  IF($JL231=1,""," WP"&amp;TEXT($JL231*100,"000p"))                &amp; IF($JM231=1,""," MP"&amp;TEXT($JM231*100,"000p"))                      &amp; IF($JN231=1,""," GP"&amp;TEXT($JN231*100,"000p"))          &amp; IF($JO231=1,""," Can"&amp;TEXT($JO231*100,"000p"))
&amp; " (F"&amp;3+IFERROR(1*$CH231,0)+IFERROR(1*$CI231,0)&amp;3-IFERROR(1*NOT($CK231),0)&amp;"N"&amp;$CP231&amp;$CQ231&amp;")"</f>
        <v>00000 Pasture SE CropgrazeFALSE (F33N11)</v>
      </c>
      <c r="AB231" s="10" t="str">
        <f ca="1">IF(COUNTIF(AA$5:AA231,AA231)=1,"-","Dup")</f>
        <v>-</v>
      </c>
      <c r="AC231" s="10"/>
      <c r="AD231" s="168" t="str">
        <f t="shared" ref="AD231:AI235" ca="1" si="649">OFFSET(AD$5,$B231,0)</f>
        <v>-</v>
      </c>
      <c r="AE231" s="168" t="str">
        <f t="shared" ca="1" si="649"/>
        <v>-</v>
      </c>
      <c r="AF231" s="168" t="str">
        <f t="shared" ca="1" si="649"/>
        <v>-</v>
      </c>
      <c r="AG231" s="168" t="str">
        <f t="shared" ca="1" si="649"/>
        <v>-</v>
      </c>
      <c r="AH231" s="168" t="str">
        <f t="shared" ca="1" si="649"/>
        <v>-</v>
      </c>
      <c r="AI231" s="168" t="b">
        <f t="shared" ca="1" si="649"/>
        <v>1</v>
      </c>
      <c r="AJ231" s="10"/>
      <c r="AK231" s="166" t="b">
        <f t="shared" ref="AK231:AP235" si="650">INDEX(model_structure,$I231,AK$15)</f>
        <v>1</v>
      </c>
      <c r="AL231" s="166" t="str">
        <f t="shared" si="650"/>
        <v>-</v>
      </c>
      <c r="AM231" s="166" t="str">
        <f t="shared" si="650"/>
        <v>-</v>
      </c>
      <c r="AN231" s="166" t="str">
        <f t="shared" si="650"/>
        <v>-</v>
      </c>
      <c r="AO231" s="166" t="b">
        <f t="shared" si="650"/>
        <v>0</v>
      </c>
      <c r="AP231" s="166" t="b">
        <f t="shared" si="650"/>
        <v>0</v>
      </c>
      <c r="AQ231" s="166">
        <f t="shared" ref="AQ231:AQ260" si="651">INDEX(minroe,$L231)</f>
        <v>0</v>
      </c>
      <c r="AR231" s="166" t="b">
        <f t="shared" ref="AR231:AV240" si="652">INDEX(i.risk_aversion,$J231,AR$15)</f>
        <v>0</v>
      </c>
      <c r="AS231" s="166" t="b">
        <f t="shared" si="652"/>
        <v>0</v>
      </c>
      <c r="AT231" s="166" t="str">
        <f t="shared" si="652"/>
        <v>-</v>
      </c>
      <c r="AU231" s="166" t="str">
        <f t="shared" si="652"/>
        <v>-</v>
      </c>
      <c r="AV231" s="166" t="str">
        <f t="shared" si="652"/>
        <v>-</v>
      </c>
      <c r="AW231" s="10"/>
      <c r="AX231" s="166" t="b">
        <f t="shared" ref="AX231:AX260" si="653">INDEX(model_structure,$I231,AX$15)</f>
        <v>1</v>
      </c>
      <c r="AY231" s="168" t="b">
        <f t="shared" ref="AY231:AZ260" ca="1" si="654">OFFSET(AY$5,$B231,0)</f>
        <v>1</v>
      </c>
      <c r="AZ231" s="168" t="b">
        <f t="shared" ca="1" si="654"/>
        <v>1</v>
      </c>
      <c r="BA231" s="167">
        <f t="shared" ref="BA231:BA260" si="655">VALUE($H231&amp;MIN(2,$I231)&amp;10)</f>
        <v>3110</v>
      </c>
      <c r="BB231" s="168" t="str">
        <f t="shared" ref="BB231:BV232" ca="1" si="656">OFFSET(BB$5,$B231,0)</f>
        <v>-</v>
      </c>
      <c r="BC231" s="168" t="str">
        <f t="shared" ca="1" si="656"/>
        <v>-</v>
      </c>
      <c r="BD231" s="168" t="str">
        <f t="shared" ca="1" si="656"/>
        <v>-</v>
      </c>
      <c r="BE231" s="168" t="str">
        <f t="shared" ca="1" si="656"/>
        <v>-</v>
      </c>
      <c r="BF231" s="168" t="str">
        <f t="shared" ca="1" si="656"/>
        <v>-</v>
      </c>
      <c r="BG231" s="168">
        <f t="shared" ca="1" si="656"/>
        <v>1</v>
      </c>
      <c r="BH231" s="168">
        <f t="shared" ca="1" si="656"/>
        <v>1</v>
      </c>
      <c r="BI231" s="168" t="str">
        <f t="shared" ca="1" si="656"/>
        <v>-</v>
      </c>
      <c r="BJ231" s="168" t="str">
        <f t="shared" ca="1" si="656"/>
        <v>-</v>
      </c>
      <c r="BK231" s="10"/>
      <c r="BL231" s="168" t="str">
        <f t="shared" ca="1" si="656"/>
        <v>-</v>
      </c>
      <c r="BM231" s="168" t="str">
        <f t="shared" ca="1" si="656"/>
        <v>-</v>
      </c>
      <c r="BN231" s="168" t="str">
        <f t="shared" ca="1" si="656"/>
        <v>-</v>
      </c>
      <c r="BO231" s="168" t="str">
        <f t="shared" ca="1" si="656"/>
        <v>-</v>
      </c>
      <c r="BP231" s="168" t="str">
        <f t="shared" ca="1" si="656"/>
        <v>-</v>
      </c>
      <c r="BQ231" s="168" t="str">
        <f t="shared" ca="1" si="656"/>
        <v>-</v>
      </c>
      <c r="BR231" s="168" t="str">
        <f t="shared" ca="1" si="656"/>
        <v>-</v>
      </c>
      <c r="BS231" s="168" t="str">
        <f t="shared" ca="1" si="656"/>
        <v>-</v>
      </c>
      <c r="BT231" s="168" t="str">
        <f t="shared" ca="1" si="656"/>
        <v>-</v>
      </c>
      <c r="BU231" s="168" t="str">
        <f t="shared" ca="1" si="656"/>
        <v>-</v>
      </c>
      <c r="BV231" s="168" t="str">
        <f t="shared" ca="1" si="656"/>
        <v>-</v>
      </c>
      <c r="BW231" s="166" t="str" cm="1">
        <f t="array" ref="BW231">INDEX(i.rev,$K231,BW$15)</f>
        <v>-</v>
      </c>
      <c r="BX231" s="166" t="str" cm="1">
        <f t="array" ref="BX231">INDEX(i.rev,$K231,BX$15)</f>
        <v>-</v>
      </c>
      <c r="BY231" s="166" t="str" cm="1">
        <f t="array" ref="BY231">INDEX(i.rev,$K231,BY$15)</f>
        <v>-</v>
      </c>
      <c r="BZ231" s="166" t="str" cm="1">
        <f t="array" ref="BZ231">INDEX(i.rev,$K231,BZ$15)</f>
        <v>-</v>
      </c>
      <c r="CA231" s="166" t="str" cm="1">
        <f t="array" ref="CA231">INDEX(i.rev,$K231,CA$15)</f>
        <v>-</v>
      </c>
      <c r="CB231" s="166" t="str" cm="1">
        <f t="array" ref="CB231">INDEX(i.rev,$K231,CB$15)</f>
        <v>-</v>
      </c>
      <c r="CC231" s="166" t="str" cm="1">
        <f t="array" ref="CC231">INDEX(i.rev,$K231,CC$15)</f>
        <v>-</v>
      </c>
      <c r="CD231" s="166" t="str" cm="1">
        <f t="array" ref="CD231">INDEX(i.rev,$K231,CD$15)</f>
        <v>-</v>
      </c>
      <c r="CE231" s="166" t="str" cm="1">
        <f t="array" ref="CE231">INDEX(i.rev,$K231,CE$15)</f>
        <v>-</v>
      </c>
      <c r="CF231" s="166" t="str" cm="1">
        <f t="array" ref="CF231">INDEX(i.rev,$K231,CF$15)</f>
        <v>-</v>
      </c>
      <c r="CG231" s="10"/>
      <c r="CH231" s="168" t="str">
        <f t="shared" ref="CH231:EB231" ca="1" si="657">OFFSET(CH$5,$B231,0)</f>
        <v>-</v>
      </c>
      <c r="CI231" s="168" t="str">
        <f t="shared" ca="1" si="657"/>
        <v>-</v>
      </c>
      <c r="CJ231" s="168" t="str">
        <f t="shared" ca="1" si="657"/>
        <v>-</v>
      </c>
      <c r="CK231" s="168" t="str">
        <f t="shared" ca="1" si="657"/>
        <v>-</v>
      </c>
      <c r="CL231" s="168" t="str">
        <f t="shared" ca="1" si="657"/>
        <v>-</v>
      </c>
      <c r="CM231" s="168" t="str">
        <f t="shared" ca="1" si="657"/>
        <v>-</v>
      </c>
      <c r="CN231" s="168" t="str">
        <f t="shared" ca="1" si="657"/>
        <v>-</v>
      </c>
      <c r="CO231" s="168" t="str">
        <f t="shared" ca="1" si="657"/>
        <v>-</v>
      </c>
      <c r="CP231" s="168">
        <f t="shared" ca="1" si="657"/>
        <v>1</v>
      </c>
      <c r="CQ231" s="168">
        <f t="shared" ca="1" si="657"/>
        <v>1</v>
      </c>
      <c r="CR231" s="168">
        <f t="shared" ca="1" si="657"/>
        <v>0</v>
      </c>
      <c r="CS231" s="168" t="str">
        <f t="shared" ca="1" si="657"/>
        <v>-</v>
      </c>
      <c r="CT231" s="168" t="str">
        <f t="shared" ca="1" si="657"/>
        <v>-</v>
      </c>
      <c r="CU231" s="168" t="str">
        <f t="shared" ca="1" si="657"/>
        <v>-</v>
      </c>
      <c r="CV231" s="168" t="str">
        <f t="shared" ca="1" si="657"/>
        <v>-</v>
      </c>
      <c r="CW231" s="168" t="str">
        <f t="shared" ca="1" si="657"/>
        <v>-</v>
      </c>
      <c r="CX231" s="168" t="str">
        <f t="shared" ca="1" si="657"/>
        <v>-</v>
      </c>
      <c r="CY231" s="168" t="str">
        <f t="shared" ca="1" si="657"/>
        <v>-</v>
      </c>
      <c r="CZ231" s="168">
        <f t="shared" ca="1" si="657"/>
        <v>0</v>
      </c>
      <c r="DA231" s="168" t="str">
        <f t="shared" ca="1" si="657"/>
        <v>-</v>
      </c>
      <c r="DB231" s="168" t="str">
        <f t="shared" ca="1" si="657"/>
        <v>-</v>
      </c>
      <c r="DC231" s="168" t="str">
        <f t="shared" ca="1" si="657"/>
        <v>-</v>
      </c>
      <c r="DD231" s="168" t="str">
        <f t="shared" ca="1" si="657"/>
        <v>-</v>
      </c>
      <c r="DE231" s="168" t="str">
        <f t="shared" ca="1" si="657"/>
        <v>-</v>
      </c>
      <c r="DF231" s="168">
        <f t="shared" ca="1" si="657"/>
        <v>0</v>
      </c>
      <c r="DG231" s="168">
        <f t="shared" ca="1" si="657"/>
        <v>0</v>
      </c>
      <c r="DH231" s="168">
        <f t="shared" ca="1" si="657"/>
        <v>0</v>
      </c>
      <c r="DI231" s="168">
        <f t="shared" ca="1" si="657"/>
        <v>0</v>
      </c>
      <c r="DJ231" s="168">
        <f t="shared" ca="1" si="657"/>
        <v>0</v>
      </c>
      <c r="DK231" s="168">
        <f t="shared" ca="1" si="657"/>
        <v>0</v>
      </c>
      <c r="DL231" s="168">
        <f t="shared" ca="1" si="657"/>
        <v>0</v>
      </c>
      <c r="DM231" s="168" t="str">
        <f t="shared" ca="1" si="657"/>
        <v>-</v>
      </c>
      <c r="DN231" s="168" t="str">
        <f t="shared" ca="1" si="657"/>
        <v>-</v>
      </c>
      <c r="DO231" s="168" t="str">
        <f t="shared" ca="1" si="657"/>
        <v>-</v>
      </c>
      <c r="DP231" s="168" t="str">
        <f t="shared" ca="1" si="657"/>
        <v>-</v>
      </c>
      <c r="DQ231" s="168" t="str">
        <f t="shared" ca="1" si="657"/>
        <v>-</v>
      </c>
      <c r="DR231" s="168" t="str">
        <f t="shared" ca="1" si="657"/>
        <v>-</v>
      </c>
      <c r="DS231" s="168" t="str">
        <f t="shared" ca="1" si="657"/>
        <v>-</v>
      </c>
      <c r="DT231" s="168" t="str">
        <f t="shared" ca="1" si="657"/>
        <v>-</v>
      </c>
      <c r="DU231" s="168" t="str">
        <f t="shared" ca="1" si="657"/>
        <v>-</v>
      </c>
      <c r="DV231" s="168" t="str">
        <f t="shared" ca="1" si="657"/>
        <v>-</v>
      </c>
      <c r="DW231" s="168" t="str">
        <f t="shared" ca="1" si="657"/>
        <v>-</v>
      </c>
      <c r="DX231" s="10"/>
      <c r="DY231" s="168">
        <f t="shared" ca="1" si="657"/>
        <v>1</v>
      </c>
      <c r="DZ231" s="168" t="str">
        <f t="shared" ca="1" si="657"/>
        <v>-</v>
      </c>
      <c r="EA231" s="168" t="str">
        <f t="shared" ca="1" si="657"/>
        <v>-</v>
      </c>
      <c r="EB231" s="168" t="str">
        <f t="shared" ca="1" si="657"/>
        <v>-</v>
      </c>
      <c r="EC231" s="168" t="str">
        <f t="shared" ref="EC231:EG235" ca="1" si="658">OFFSET(EC$5,$B231,0)</f>
        <v>-</v>
      </c>
      <c r="ED231" s="168" t="b">
        <f t="shared" ca="1" si="658"/>
        <v>0</v>
      </c>
      <c r="EE231" s="168" t="str">
        <f t="shared" ca="1" si="658"/>
        <v>-</v>
      </c>
      <c r="EF231" s="168">
        <f t="shared" ca="1" si="658"/>
        <v>0</v>
      </c>
      <c r="EG231" s="168" t="str">
        <f t="shared" ca="1" si="658"/>
        <v>-</v>
      </c>
      <c r="EH231" s="166" cm="1">
        <f t="array" ref="EH231">INDEX(i.rev,$K231,EH$15)</f>
        <v>1</v>
      </c>
      <c r="EI231" s="168">
        <f t="shared" ref="EI231:EX235" ca="1" si="659">OFFSET(EI$5,$B231,0)</f>
        <v>0</v>
      </c>
      <c r="EJ231" s="168">
        <f t="shared" ca="1" si="659"/>
        <v>1</v>
      </c>
      <c r="EK231" s="168">
        <f t="shared" ca="1" si="659"/>
        <v>0</v>
      </c>
      <c r="EL231" s="168">
        <f t="shared" ca="1" si="659"/>
        <v>1</v>
      </c>
      <c r="EM231" s="168">
        <f t="shared" ca="1" si="659"/>
        <v>1</v>
      </c>
      <c r="EN231" s="168">
        <f t="shared" ca="1" si="659"/>
        <v>1</v>
      </c>
      <c r="EO231" s="168">
        <f t="shared" ca="1" si="659"/>
        <v>0</v>
      </c>
      <c r="EP231" s="168">
        <f t="shared" ca="1" si="659"/>
        <v>0</v>
      </c>
      <c r="EQ231" s="168">
        <f t="shared" ca="1" si="659"/>
        <v>0</v>
      </c>
      <c r="ER231" s="168">
        <f t="shared" ca="1" si="659"/>
        <v>0</v>
      </c>
      <c r="ES231" s="168">
        <f t="shared" ca="1" si="659"/>
        <v>0</v>
      </c>
      <c r="ET231" s="168">
        <f t="shared" ca="1" si="659"/>
        <v>0</v>
      </c>
      <c r="EU231" s="168">
        <f t="shared" ca="1" si="659"/>
        <v>0</v>
      </c>
      <c r="EV231" s="168">
        <f t="shared" ca="1" si="659"/>
        <v>0</v>
      </c>
      <c r="EW231" s="168">
        <f t="shared" ca="1" si="659"/>
        <v>0</v>
      </c>
      <c r="EX231" s="168">
        <f t="shared" ca="1" si="659"/>
        <v>0</v>
      </c>
      <c r="EY231" s="166" cm="1">
        <f t="array" ref="EY231">INDEX(i.rev,$K231,EY$15)</f>
        <v>0</v>
      </c>
      <c r="EZ231" s="168">
        <f t="shared" ref="EZ231:EZ260" ca="1" si="660">OFFSET(EZ$5,$B231,0)</f>
        <v>0</v>
      </c>
      <c r="FA231" s="166" cm="1">
        <f t="array" ref="FA231">INDEX(i.rev,$K231,FA$15)</f>
        <v>1</v>
      </c>
      <c r="FB231" s="168">
        <f t="shared" ref="FB231:GF231" ca="1" si="661">OFFSET(FB$5,$B231,0)</f>
        <v>0</v>
      </c>
      <c r="FC231" s="168">
        <f t="shared" ca="1" si="661"/>
        <v>0</v>
      </c>
      <c r="FD231" s="168">
        <f t="shared" ca="1" si="661"/>
        <v>0</v>
      </c>
      <c r="FE231" s="168">
        <f t="shared" ca="1" si="661"/>
        <v>0</v>
      </c>
      <c r="FF231" s="168">
        <f t="shared" ca="1" si="661"/>
        <v>0</v>
      </c>
      <c r="FG231" s="168">
        <f t="shared" ca="1" si="661"/>
        <v>0</v>
      </c>
      <c r="FH231" s="168">
        <f t="shared" ca="1" si="661"/>
        <v>0</v>
      </c>
      <c r="FI231" s="10"/>
      <c r="FJ231" s="168" t="str">
        <f t="shared" ca="1" si="661"/>
        <v>-</v>
      </c>
      <c r="FK231" s="168" t="str">
        <f t="shared" ca="1" si="661"/>
        <v>-</v>
      </c>
      <c r="FL231" s="168" t="str">
        <f t="shared" ca="1" si="661"/>
        <v>-</v>
      </c>
      <c r="FM231" s="168" t="str">
        <f t="shared" ca="1" si="661"/>
        <v>-</v>
      </c>
      <c r="FN231" s="168" t="str">
        <f t="shared" ca="1" si="661"/>
        <v>-</v>
      </c>
      <c r="FO231" s="166" t="b">
        <f t="shared" ref="FO231:FQ235" si="662">INDEX(i.TOL,$H231,FO$15)</f>
        <v>0</v>
      </c>
      <c r="FP231" s="166" t="b">
        <f t="shared" si="662"/>
        <v>0</v>
      </c>
      <c r="FQ231" s="166" t="b">
        <f t="shared" si="662"/>
        <v>1</v>
      </c>
      <c r="FR231" s="168">
        <f t="shared" ca="1" si="661"/>
        <v>0</v>
      </c>
      <c r="FS231" s="166">
        <f t="shared" ref="FS231:FT235" si="663">INDEX(i.scan,$U231)</f>
        <v>1</v>
      </c>
      <c r="FT231" s="166">
        <f t="shared" si="663"/>
        <v>1</v>
      </c>
      <c r="FU231" s="168" t="str">
        <f t="shared" ca="1" si="661"/>
        <v>-</v>
      </c>
      <c r="FV231" s="168" t="str">
        <f t="shared" ca="1" si="661"/>
        <v>-</v>
      </c>
      <c r="FW231" s="168" t="str">
        <f t="shared" ca="1" si="661"/>
        <v>-</v>
      </c>
      <c r="FX231" s="168" t="str">
        <f t="shared" ca="1" si="661"/>
        <v>-</v>
      </c>
      <c r="FY231" s="168" t="str">
        <f t="shared" ca="1" si="661"/>
        <v>-</v>
      </c>
      <c r="FZ231" s="168" t="str">
        <f t="shared" ca="1" si="661"/>
        <v>-</v>
      </c>
      <c r="GA231" s="168" t="str">
        <f t="shared" ca="1" si="661"/>
        <v>-</v>
      </c>
      <c r="GB231" s="168" t="str">
        <f t="shared" ca="1" si="661"/>
        <v>-</v>
      </c>
      <c r="GC231" s="168" t="str">
        <f t="shared" ca="1" si="661"/>
        <v>-</v>
      </c>
      <c r="GD231" s="168" t="b">
        <f t="shared" ca="1" si="661"/>
        <v>1</v>
      </c>
      <c r="GE231" s="168" t="str">
        <f t="shared" ca="1" si="661"/>
        <v>-</v>
      </c>
      <c r="GF231" s="168" t="str">
        <f t="shared" ca="1" si="661"/>
        <v>-</v>
      </c>
      <c r="GG231" s="168" t="str">
        <f ca="1">OFFSET(GG$5,$B231,0)</f>
        <v>-</v>
      </c>
      <c r="GH231" s="168" t="str">
        <f t="shared" ref="GH231:GI235" ca="1" si="664">OFFSET(GH$5,$B231,0)</f>
        <v>-</v>
      </c>
      <c r="GI231" s="168" t="str">
        <f ca="1">OFFSET(GI$5,$B231,0)</f>
        <v>-</v>
      </c>
      <c r="GJ231" s="168" t="str">
        <f t="shared" ref="GJ231:GZ235" ca="1" si="665">OFFSET(GJ$5,$B231,0)</f>
        <v>-</v>
      </c>
      <c r="GK231" s="168" t="str">
        <f t="shared" ca="1" si="665"/>
        <v>-</v>
      </c>
      <c r="GL231" s="168" t="str">
        <f t="shared" ca="1" si="665"/>
        <v>-</v>
      </c>
      <c r="GM231" s="168" t="str">
        <f t="shared" ca="1" si="665"/>
        <v>-</v>
      </c>
      <c r="GN231" s="168" t="str">
        <f t="shared" ca="1" si="665"/>
        <v>-</v>
      </c>
      <c r="GO231" s="168" t="str">
        <f t="shared" ca="1" si="665"/>
        <v>-</v>
      </c>
      <c r="GP231" s="168" t="str">
        <f t="shared" ca="1" si="665"/>
        <v>-</v>
      </c>
      <c r="GQ231" s="168" t="str">
        <f t="shared" ca="1" si="665"/>
        <v>-</v>
      </c>
      <c r="GR231" s="168" t="str">
        <f t="shared" ca="1" si="665"/>
        <v>-</v>
      </c>
      <c r="GS231" s="168">
        <f t="shared" ca="1" si="665"/>
        <v>500</v>
      </c>
      <c r="GT231" s="168">
        <f t="shared" ca="1" si="665"/>
        <v>500</v>
      </c>
      <c r="GU231" s="168" t="str">
        <f t="shared" ca="1" si="665"/>
        <v>-</v>
      </c>
      <c r="GV231" s="168" t="str">
        <f t="shared" ca="1" si="665"/>
        <v>-</v>
      </c>
      <c r="GW231" s="168" t="str">
        <f t="shared" ca="1" si="665"/>
        <v>-</v>
      </c>
      <c r="GX231" s="168" t="str">
        <f t="shared" ca="1" si="665"/>
        <v>-</v>
      </c>
      <c r="GY231" s="168" t="str">
        <f t="shared" ca="1" si="665"/>
        <v>-</v>
      </c>
      <c r="GZ231" s="168" t="str">
        <f t="shared" ca="1" si="665"/>
        <v>-</v>
      </c>
      <c r="HA231" s="168" t="str">
        <f t="shared" ref="GZ231:IO234" ca="1" si="666">OFFSET(HA$5,$B231,0)</f>
        <v>-</v>
      </c>
      <c r="HB231" s="168" t="str">
        <f t="shared" ca="1" si="666"/>
        <v>-</v>
      </c>
      <c r="HC231" s="168" t="str">
        <f t="shared" ca="1" si="666"/>
        <v>-</v>
      </c>
      <c r="HD231" s="168" t="str">
        <f t="shared" ca="1" si="666"/>
        <v>-</v>
      </c>
      <c r="HE231" s="168" t="str">
        <f t="shared" ca="1" si="666"/>
        <v>-</v>
      </c>
      <c r="HF231" s="168" t="str">
        <f t="shared" ca="1" si="666"/>
        <v>-</v>
      </c>
      <c r="HG231" s="168" t="str">
        <f t="shared" ca="1" si="666"/>
        <v>-</v>
      </c>
      <c r="HH231" s="168" t="str">
        <f t="shared" ca="1" si="666"/>
        <v>-</v>
      </c>
      <c r="HI231" s="168" t="str">
        <f t="shared" ca="1" si="666"/>
        <v>-</v>
      </c>
      <c r="HJ231" s="168" t="str">
        <f t="shared" ca="1" si="666"/>
        <v>-</v>
      </c>
      <c r="HK231" s="168" t="str">
        <f t="shared" ca="1" si="666"/>
        <v>-</v>
      </c>
      <c r="HL231" s="168" t="str">
        <f t="shared" ca="1" si="666"/>
        <v>-</v>
      </c>
      <c r="HM231" s="168" t="str">
        <f t="shared" ca="1" si="666"/>
        <v>-</v>
      </c>
      <c r="HN231" s="168" t="str">
        <f t="shared" ca="1" si="666"/>
        <v>-</v>
      </c>
      <c r="HO231" s="168" t="str">
        <f t="shared" ca="1" si="666"/>
        <v>-</v>
      </c>
      <c r="HP231" s="168" t="str">
        <f t="shared" ca="1" si="666"/>
        <v>-</v>
      </c>
      <c r="HQ231" s="168" t="str">
        <f t="shared" ca="1" si="666"/>
        <v>-</v>
      </c>
      <c r="HR231" s="168" t="str">
        <f t="shared" ca="1" si="666"/>
        <v>-</v>
      </c>
      <c r="HS231" s="168" t="str">
        <f t="shared" ca="1" si="666"/>
        <v>-</v>
      </c>
      <c r="HT231" s="168" t="str">
        <f t="shared" ca="1" si="666"/>
        <v>-</v>
      </c>
      <c r="HU231" s="168" t="str">
        <f t="shared" ca="1" si="666"/>
        <v>-</v>
      </c>
      <c r="HV231" s="168" t="str">
        <f t="shared" ca="1" si="666"/>
        <v>-</v>
      </c>
      <c r="HW231" s="168" t="str">
        <f t="shared" ca="1" si="666"/>
        <v>-</v>
      </c>
      <c r="HX231" s="168" t="str">
        <f t="shared" ca="1" si="666"/>
        <v>-</v>
      </c>
      <c r="HY231" s="168" t="str">
        <f t="shared" ca="1" si="666"/>
        <v>-</v>
      </c>
      <c r="HZ231" s="168" t="str">
        <f t="shared" ca="1" si="666"/>
        <v>-</v>
      </c>
      <c r="IA231" s="168" t="str">
        <f t="shared" ca="1" si="666"/>
        <v>-</v>
      </c>
      <c r="IB231" s="168" t="str">
        <f t="shared" ca="1" si="666"/>
        <v>-</v>
      </c>
      <c r="IC231" s="168" t="str">
        <f t="shared" ca="1" si="666"/>
        <v>-</v>
      </c>
      <c r="ID231" s="168" t="str">
        <f t="shared" ca="1" si="666"/>
        <v>-</v>
      </c>
      <c r="IE231" s="168" t="str">
        <f t="shared" ca="1" si="666"/>
        <v>-</v>
      </c>
      <c r="IF231" s="168" t="str">
        <f t="shared" ca="1" si="666"/>
        <v>-</v>
      </c>
      <c r="IG231" s="168" t="str">
        <f t="shared" ca="1" si="666"/>
        <v>-</v>
      </c>
      <c r="IH231" s="168" t="str">
        <f t="shared" ca="1" si="666"/>
        <v>-</v>
      </c>
      <c r="II231" s="168" t="str">
        <f t="shared" ca="1" si="666"/>
        <v>-</v>
      </c>
      <c r="IJ231" s="168" t="str">
        <f t="shared" ca="1" si="666"/>
        <v>-</v>
      </c>
      <c r="IK231" s="168" t="str">
        <f t="shared" ca="1" si="666"/>
        <v>-</v>
      </c>
      <c r="IL231" s="168" t="str">
        <f t="shared" ca="1" si="666"/>
        <v>-</v>
      </c>
      <c r="IM231" s="168" t="str">
        <f t="shared" ca="1" si="666"/>
        <v>-</v>
      </c>
      <c r="IN231" s="168" t="str">
        <f t="shared" ca="1" si="666"/>
        <v>-</v>
      </c>
      <c r="IO231" s="168" t="str">
        <f t="shared" ca="1" si="666"/>
        <v>-</v>
      </c>
      <c r="IP231" s="168" t="str">
        <f t="shared" ref="IP231:IY235" ca="1" si="667">OFFSET(IP$5,$B231,0)</f>
        <v>-</v>
      </c>
      <c r="IQ231" s="168" t="str">
        <f t="shared" ca="1" si="667"/>
        <v>-</v>
      </c>
      <c r="IR231" s="168" t="str">
        <f t="shared" ca="1" si="667"/>
        <v>-</v>
      </c>
      <c r="IS231" s="168" t="str">
        <f t="shared" ca="1" si="667"/>
        <v>-</v>
      </c>
      <c r="IT231" s="168" t="str">
        <f t="shared" ca="1" si="667"/>
        <v>-</v>
      </c>
      <c r="IU231" s="168" t="str">
        <f t="shared" ca="1" si="667"/>
        <v>-</v>
      </c>
      <c r="IV231" s="168" t="str">
        <f t="shared" ca="1" si="667"/>
        <v>-</v>
      </c>
      <c r="IW231" s="168" t="str">
        <f t="shared" ca="1" si="667"/>
        <v>-</v>
      </c>
      <c r="IX231" s="168" t="str">
        <f t="shared" ca="1" si="667"/>
        <v>-</v>
      </c>
      <c r="IY231" s="168" t="str">
        <f t="shared" ca="1" si="667"/>
        <v>-</v>
      </c>
      <c r="IZ231" s="10"/>
      <c r="JA231" s="166">
        <f t="shared" ref="JA231:JA260" si="668">INDEX(i.interest_rate,$O231)</f>
        <v>4.4999999999999998E-2</v>
      </c>
      <c r="JB231" s="166">
        <f t="shared" ref="JB231:JB260" si="669">INDEX(i.opp_cost_capital,$P231)</f>
        <v>4.4999999999999998E-2</v>
      </c>
      <c r="JC231" s="168">
        <f t="shared" ref="JC231:KH246" ca="1" si="670">OFFSET(JC$5,$B231,0)</f>
        <v>1</v>
      </c>
      <c r="JD231" s="168">
        <f t="shared" ca="1" si="670"/>
        <v>0</v>
      </c>
      <c r="JE231" s="168">
        <f t="shared" ca="1" si="670"/>
        <v>1</v>
      </c>
      <c r="JF231" s="168">
        <f t="shared" ca="1" si="670"/>
        <v>1</v>
      </c>
      <c r="JG231" s="168">
        <f t="shared" ca="1" si="670"/>
        <v>0</v>
      </c>
      <c r="JH231" s="168">
        <f t="shared" ca="1" si="670"/>
        <v>70</v>
      </c>
      <c r="JI231" s="168">
        <f t="shared" ca="1" si="670"/>
        <v>50</v>
      </c>
      <c r="JJ231" s="168">
        <f t="shared" ca="1" si="670"/>
        <v>70</v>
      </c>
      <c r="JK231" s="168">
        <f t="shared" ca="1" si="670"/>
        <v>50</v>
      </c>
      <c r="JL231" s="166">
        <f t="shared" ref="JL231:JL260" si="671">INDEX(i.WoolPrices,$V231,JL$15)</f>
        <v>1</v>
      </c>
      <c r="JM231" s="166">
        <f t="shared" ref="JM231:JM260" si="672">INDEX(i.MeatPrices,$W231,JM$15)</f>
        <v>1</v>
      </c>
      <c r="JN231" s="166">
        <f t="shared" ref="JN231:JN260" si="673">INDEX(i.GrainPrices,$X231,JN$15)</f>
        <v>1</v>
      </c>
      <c r="JO231" s="166">
        <f t="shared" ref="JO231:JP260" si="674">INDEX(i.GrainPrices_k,$Y231,JO$15)</f>
        <v>1</v>
      </c>
      <c r="JP231" s="166">
        <f t="shared" si="674"/>
        <v>1</v>
      </c>
      <c r="JQ231" s="168">
        <f t="shared" ca="1" si="670"/>
        <v>1</v>
      </c>
      <c r="JR231" s="10"/>
      <c r="JS231" s="168">
        <f t="shared" ca="1" si="670"/>
        <v>1</v>
      </c>
      <c r="JT231" s="166">
        <f t="shared" ref="JT231:JT260" si="675">INDEX(i.pasture_prod,$T231)</f>
        <v>1</v>
      </c>
      <c r="JU231" s="168">
        <f t="shared" ca="1" si="670"/>
        <v>1</v>
      </c>
      <c r="JV231" s="168">
        <f t="shared" ca="1" si="670"/>
        <v>1</v>
      </c>
      <c r="JW231" s="168">
        <f t="shared" ca="1" si="670"/>
        <v>1</v>
      </c>
      <c r="JX231" s="168">
        <f t="shared" ca="1" si="670"/>
        <v>1</v>
      </c>
      <c r="JY231" s="168">
        <f t="shared" ca="1" si="670"/>
        <v>1</v>
      </c>
      <c r="JZ231" s="168">
        <f t="shared" ca="1" si="670"/>
        <v>1</v>
      </c>
      <c r="KA231" s="166">
        <f t="shared" ref="KA231:KA260" si="676">INDEX(i.pasture_prod,$T231)</f>
        <v>1</v>
      </c>
      <c r="KB231" s="166">
        <f t="shared" ref="KB231:KB260" si="677">INDEX(i.all_rot_yield,$S231)</f>
        <v>1</v>
      </c>
      <c r="KC231" s="166">
        <f t="shared" ref="KC231:KC260" si="678">INDEX(i.mach_option,$N231)</f>
        <v>1</v>
      </c>
      <c r="KD231" s="166" t="str">
        <f t="shared" ref="KD231:KD260" si="679">INDEX(overdraw,$M231)</f>
        <v>-</v>
      </c>
      <c r="KE231" s="166" t="str">
        <f t="shared" ref="KE231:KE260" si="680">INDEX(i.casual_ub,$Q231)</f>
        <v>-</v>
      </c>
      <c r="KF231" s="166" t="str">
        <f t="shared" ref="KF231:KF260" si="681">INDEX(i.seedharv_casual_ub,$Q231)</f>
        <v>-</v>
      </c>
      <c r="KG231" s="166" t="b">
        <f t="shared" ref="KG231:KG260" si="682">INDEX(i.cropgraze_inc,$R231)</f>
        <v>0</v>
      </c>
      <c r="KH231" s="168">
        <f t="shared" ca="1" si="670"/>
        <v>0</v>
      </c>
      <c r="KI231" s="27">
        <v>0</v>
      </c>
    </row>
    <row r="232" spans="1:295" s="148" customFormat="1" outlineLevel="1">
      <c r="A232" s="126">
        <f t="shared" si="13"/>
        <v>227</v>
      </c>
      <c r="B232" s="126">
        <f t="shared" ref="B232:B240" si="683">$A$18</f>
        <v>13</v>
      </c>
      <c r="C232" s="148">
        <f>C231</f>
        <v>1002</v>
      </c>
      <c r="D232" s="148" t="s">
        <v>884</v>
      </c>
      <c r="E232" s="148" t="b">
        <f t="shared" si="648"/>
        <v>1</v>
      </c>
      <c r="F232" s="148" t="b">
        <v>0</v>
      </c>
      <c r="G232" s="148" t="b">
        <f t="shared" ref="G232:G260" si="684">E232</f>
        <v>1</v>
      </c>
      <c r="H232" s="144">
        <f t="shared" ref="H232:Y246" ca="1" si="685">OFFSET(H232,-1,0)</f>
        <v>3</v>
      </c>
      <c r="I232" s="32">
        <v>1</v>
      </c>
      <c r="J232" s="32">
        <v>1</v>
      </c>
      <c r="K232" s="144">
        <f t="shared" ca="1" si="685"/>
        <v>1</v>
      </c>
      <c r="L232" s="144">
        <f t="shared" ca="1" si="685"/>
        <v>1</v>
      </c>
      <c r="M232" s="144">
        <f t="shared" ca="1" si="685"/>
        <v>1</v>
      </c>
      <c r="N232" s="144">
        <f t="shared" ca="1" si="685"/>
        <v>1</v>
      </c>
      <c r="O232" s="144">
        <f t="shared" ca="1" si="685"/>
        <v>1</v>
      </c>
      <c r="P232" s="144">
        <f t="shared" ca="1" si="685"/>
        <v>1</v>
      </c>
      <c r="Q232" s="144">
        <f t="shared" ca="1" si="685"/>
        <v>1</v>
      </c>
      <c r="R232" s="144">
        <f t="shared" ca="1" si="685"/>
        <v>2</v>
      </c>
      <c r="S232" s="144">
        <f t="shared" ca="1" si="685"/>
        <v>1</v>
      </c>
      <c r="T232" s="32">
        <v>3</v>
      </c>
      <c r="U232" s="144">
        <f t="shared" ca="1" si="685"/>
        <v>1</v>
      </c>
      <c r="V232" s="144">
        <f t="shared" ca="1" si="685"/>
        <v>1</v>
      </c>
      <c r="W232" s="144">
        <f t="shared" ca="1" si="685"/>
        <v>1</v>
      </c>
      <c r="X232" s="144">
        <f t="shared" ca="1" si="685"/>
        <v>1</v>
      </c>
      <c r="Y232" s="144">
        <f t="shared" ca="1" si="685"/>
        <v>1</v>
      </c>
      <c r="AA232" s="162" t="str" cm="1">
        <f t="array" aca="1" ref="AA232" ca="1">TEXT(LEFT(OFFSET(AA232,-1,0),5)+1,"00000")&amp;MID(OFFSET(AA232,-1,0),6,FIND(" ",OFFSET(AA232,-1,0),7)-5)
&amp;INDEX(DataMaster!$B$10:$B$12,$I232)         &amp;IF($J232=1,""," Risk"&amp;INDEX(i.risk_aversion,$J232,1))    &amp;IF($K232=1,""," REV"&amp; INDEX(DataMaster!$B$54:$B$58,$K232))              &amp; IF($L232=1,""," Minroe"&amp;INDEX(minroe,$L232))              &amp;  IF($M232=1,""," Overdraw"&amp;INDEX(overdraw,$M232))
&amp; IF($N232=1,""," Mach"&amp;INDEX(i.mach_option,$N232))
&amp; IF($O232=1,""," Interest"&amp;INDEX(i.interest_rate,$O232))            &amp; IF($P232=1,""," Opp cost"&amp;INDEX(i.opp_cost_capital,$P232))           &amp; IF($Q232=1,""," Casual_ub"&amp;INDEX(i.casual_ub,$Q232))           &amp; IF($R232=1,""," Cropgraze"&amp;INDEX(i.cropgraze_inc,$R232))
&amp; IF($S232=1,""," Yield"&amp;INDEX(i.all_rot_yield,$S232))          &amp; IF($T232=1,""," Pasture"&amp;INDEX(i.pasture_prod,$T232))          &amp; IF($U232=1,""," Scan"&amp;INDEX(i.scan,$U232))
&amp; IF($JL232=1,""," WP"&amp;TEXT($JL232*100,"000p"))                &amp; IF($JM232=1,""," MP"&amp;TEXT($JM232*100,"000p"))                      &amp; IF($JN232=1,""," GP"&amp;TEXT($JN232*100,"000p"))          &amp; IF($JO232=1,""," Can"&amp;TEXT($JO232*100,"000p"))
&amp; " (F"&amp;3+IFERROR(1*$CH232,0)+IFERROR(1*$CI232,0)&amp;3-IFERROR(1*NOT($CK232),0)&amp;"N"&amp;$CP232&amp;$CQ232&amp;")"</f>
        <v>00001 Pasture SE CropgrazeFALSE Pasture1.15 (F33N11)</v>
      </c>
      <c r="AB232" s="10" t="str">
        <f ca="1">IF(COUNTIF(AA$5:AA232,AA232)=1,"-","Dup")</f>
        <v>-</v>
      </c>
      <c r="AC232" s="10"/>
      <c r="AD232" s="168" t="str">
        <f t="shared" ca="1" si="649"/>
        <v>-</v>
      </c>
      <c r="AE232" s="168" t="str">
        <f t="shared" ca="1" si="649"/>
        <v>-</v>
      </c>
      <c r="AF232" s="168" t="str">
        <f t="shared" ca="1" si="649"/>
        <v>-</v>
      </c>
      <c r="AG232" s="168" t="str">
        <f t="shared" ca="1" si="649"/>
        <v>-</v>
      </c>
      <c r="AH232" s="168" t="str">
        <f t="shared" ca="1" si="649"/>
        <v>-</v>
      </c>
      <c r="AI232" s="168" t="b">
        <f t="shared" ca="1" si="649"/>
        <v>1</v>
      </c>
      <c r="AJ232" s="10"/>
      <c r="AK232" s="166" t="b">
        <f t="shared" si="650"/>
        <v>1</v>
      </c>
      <c r="AL232" s="166" t="str">
        <f t="shared" si="650"/>
        <v>-</v>
      </c>
      <c r="AM232" s="166" t="str">
        <f t="shared" si="650"/>
        <v>-</v>
      </c>
      <c r="AN232" s="166" t="str">
        <f t="shared" si="650"/>
        <v>-</v>
      </c>
      <c r="AO232" s="166" t="b">
        <f t="shared" si="650"/>
        <v>0</v>
      </c>
      <c r="AP232" s="166" t="b">
        <f t="shared" si="650"/>
        <v>0</v>
      </c>
      <c r="AQ232" s="166">
        <f t="shared" ca="1" si="651"/>
        <v>0</v>
      </c>
      <c r="AR232" s="166" t="b">
        <f t="shared" si="652"/>
        <v>0</v>
      </c>
      <c r="AS232" s="166" t="b">
        <f t="shared" si="652"/>
        <v>0</v>
      </c>
      <c r="AT232" s="166" t="str">
        <f t="shared" si="652"/>
        <v>-</v>
      </c>
      <c r="AU232" s="166" t="str">
        <f t="shared" si="652"/>
        <v>-</v>
      </c>
      <c r="AV232" s="166" t="str">
        <f t="shared" si="652"/>
        <v>-</v>
      </c>
      <c r="AW232" s="10"/>
      <c r="AX232" s="166" t="b">
        <f t="shared" si="653"/>
        <v>1</v>
      </c>
      <c r="AY232" s="168" t="b">
        <f t="shared" ca="1" si="654"/>
        <v>1</v>
      </c>
      <c r="AZ232" s="168" t="b">
        <f t="shared" ca="1" si="654"/>
        <v>1</v>
      </c>
      <c r="BA232" s="167">
        <f t="shared" ca="1" si="655"/>
        <v>3110</v>
      </c>
      <c r="BB232" s="168" t="str">
        <f t="shared" ca="1" si="656"/>
        <v>-</v>
      </c>
      <c r="BC232" s="168" t="str">
        <f t="shared" ca="1" si="656"/>
        <v>-</v>
      </c>
      <c r="BD232" s="168" t="str">
        <f t="shared" ca="1" si="656"/>
        <v>-</v>
      </c>
      <c r="BE232" s="168" t="str">
        <f t="shared" ca="1" si="656"/>
        <v>-</v>
      </c>
      <c r="BF232" s="168" t="str">
        <f t="shared" ca="1" si="656"/>
        <v>-</v>
      </c>
      <c r="BG232" s="168">
        <f t="shared" ca="1" si="656"/>
        <v>1</v>
      </c>
      <c r="BH232" s="168">
        <f t="shared" ca="1" si="656"/>
        <v>1</v>
      </c>
      <c r="BI232" s="168" t="str">
        <f t="shared" ca="1" si="656"/>
        <v>-</v>
      </c>
      <c r="BJ232" s="168" t="str">
        <f t="shared" ca="1" si="656"/>
        <v>-</v>
      </c>
      <c r="BK232" s="10"/>
      <c r="BL232" s="168" t="str">
        <f t="shared" ca="1" si="656"/>
        <v>-</v>
      </c>
      <c r="BM232" s="168" t="str">
        <f t="shared" ca="1" si="656"/>
        <v>-</v>
      </c>
      <c r="BN232" s="168" t="str">
        <f t="shared" ca="1" si="656"/>
        <v>-</v>
      </c>
      <c r="BO232" s="168" t="str">
        <f t="shared" ca="1" si="656"/>
        <v>-</v>
      </c>
      <c r="BP232" s="168" t="str">
        <f t="shared" ca="1" si="656"/>
        <v>-</v>
      </c>
      <c r="BQ232" s="168" t="str">
        <f t="shared" ca="1" si="656"/>
        <v>-</v>
      </c>
      <c r="BR232" s="168" t="str">
        <f t="shared" ref="BR232:BV232" ca="1" si="686">OFFSET(BR$5,$B232,0)</f>
        <v>-</v>
      </c>
      <c r="BS232" s="168" t="str">
        <f t="shared" ca="1" si="686"/>
        <v>-</v>
      </c>
      <c r="BT232" s="168" t="str">
        <f t="shared" ca="1" si="686"/>
        <v>-</v>
      </c>
      <c r="BU232" s="168" t="str">
        <f t="shared" ca="1" si="686"/>
        <v>-</v>
      </c>
      <c r="BV232" s="168" t="str">
        <f t="shared" ca="1" si="686"/>
        <v>-</v>
      </c>
      <c r="BW232" s="166" t="str" cm="1">
        <f t="array" aca="1" ref="BW232" ca="1">INDEX(i.rev,$K232,BW$15)</f>
        <v>-</v>
      </c>
      <c r="BX232" s="166" t="str" cm="1">
        <f t="array" aca="1" ref="BX232" ca="1">INDEX(i.rev,$K232,BX$15)</f>
        <v>-</v>
      </c>
      <c r="BY232" s="166" t="str" cm="1">
        <f t="array" aca="1" ref="BY232" ca="1">INDEX(i.rev,$K232,BY$15)</f>
        <v>-</v>
      </c>
      <c r="BZ232" s="166" t="str" cm="1">
        <f t="array" aca="1" ref="BZ232" ca="1">INDEX(i.rev,$K232,BZ$15)</f>
        <v>-</v>
      </c>
      <c r="CA232" s="166" t="str" cm="1">
        <f t="array" aca="1" ref="CA232" ca="1">INDEX(i.rev,$K232,CA$15)</f>
        <v>-</v>
      </c>
      <c r="CB232" s="166" t="str" cm="1">
        <f t="array" aca="1" ref="CB232" ca="1">INDEX(i.rev,$K232,CB$15)</f>
        <v>-</v>
      </c>
      <c r="CC232" s="166" t="str" cm="1">
        <f t="array" aca="1" ref="CC232" ca="1">INDEX(i.rev,$K232,CC$15)</f>
        <v>-</v>
      </c>
      <c r="CD232" s="166" t="str" cm="1">
        <f t="array" aca="1" ref="CD232" ca="1">INDEX(i.rev,$K232,CD$15)</f>
        <v>-</v>
      </c>
      <c r="CE232" s="166" t="str" cm="1">
        <f t="array" aca="1" ref="CE232" ca="1">INDEX(i.rev,$K232,CE$15)</f>
        <v>-</v>
      </c>
      <c r="CF232" s="166" t="str" cm="1">
        <f t="array" aca="1" ref="CF232" ca="1">INDEX(i.rev,$K232,CF$15)</f>
        <v>-</v>
      </c>
      <c r="CG232" s="10"/>
      <c r="CH232" s="168" t="str">
        <f t="shared" ref="CH232:EB237" ca="1" si="687">OFFSET(CH$5,$B232,0)</f>
        <v>-</v>
      </c>
      <c r="CI232" s="168" t="str">
        <f t="shared" ca="1" si="687"/>
        <v>-</v>
      </c>
      <c r="CJ232" s="168" t="str">
        <f t="shared" ca="1" si="687"/>
        <v>-</v>
      </c>
      <c r="CK232" s="168" t="str">
        <f t="shared" ca="1" si="687"/>
        <v>-</v>
      </c>
      <c r="CL232" s="168" t="str">
        <f t="shared" ca="1" si="687"/>
        <v>-</v>
      </c>
      <c r="CM232" s="168" t="str">
        <f t="shared" ca="1" si="687"/>
        <v>-</v>
      </c>
      <c r="CN232" s="168" t="str">
        <f t="shared" ca="1" si="687"/>
        <v>-</v>
      </c>
      <c r="CO232" s="168" t="str">
        <f t="shared" ca="1" si="687"/>
        <v>-</v>
      </c>
      <c r="CP232" s="168">
        <f t="shared" ca="1" si="687"/>
        <v>1</v>
      </c>
      <c r="CQ232" s="168">
        <f t="shared" ca="1" si="687"/>
        <v>1</v>
      </c>
      <c r="CR232" s="168">
        <f t="shared" ca="1" si="687"/>
        <v>0</v>
      </c>
      <c r="CS232" s="168" t="str">
        <f t="shared" ca="1" si="687"/>
        <v>-</v>
      </c>
      <c r="CT232" s="168" t="str">
        <f t="shared" ca="1" si="687"/>
        <v>-</v>
      </c>
      <c r="CU232" s="168" t="str">
        <f t="shared" ca="1" si="687"/>
        <v>-</v>
      </c>
      <c r="CV232" s="168" t="str">
        <f t="shared" ca="1" si="687"/>
        <v>-</v>
      </c>
      <c r="CW232" s="168" t="str">
        <f t="shared" ca="1" si="687"/>
        <v>-</v>
      </c>
      <c r="CX232" s="168" t="str">
        <f t="shared" ca="1" si="687"/>
        <v>-</v>
      </c>
      <c r="CY232" s="168" t="str">
        <f t="shared" ca="1" si="687"/>
        <v>-</v>
      </c>
      <c r="CZ232" s="168">
        <f t="shared" ca="1" si="687"/>
        <v>0</v>
      </c>
      <c r="DA232" s="168" t="str">
        <f t="shared" ca="1" si="687"/>
        <v>-</v>
      </c>
      <c r="DB232" s="168" t="str">
        <f t="shared" ca="1" si="687"/>
        <v>-</v>
      </c>
      <c r="DC232" s="168" t="str">
        <f t="shared" ca="1" si="687"/>
        <v>-</v>
      </c>
      <c r="DD232" s="168" t="str">
        <f t="shared" ca="1" si="687"/>
        <v>-</v>
      </c>
      <c r="DE232" s="168" t="str">
        <f t="shared" ca="1" si="687"/>
        <v>-</v>
      </c>
      <c r="DF232" s="168">
        <f t="shared" ca="1" si="687"/>
        <v>0</v>
      </c>
      <c r="DG232" s="168">
        <f t="shared" ca="1" si="687"/>
        <v>0</v>
      </c>
      <c r="DH232" s="168">
        <f t="shared" ca="1" si="687"/>
        <v>0</v>
      </c>
      <c r="DI232" s="168">
        <f t="shared" ca="1" si="687"/>
        <v>0</v>
      </c>
      <c r="DJ232" s="168">
        <f t="shared" ca="1" si="687"/>
        <v>0</v>
      </c>
      <c r="DK232" s="168">
        <f t="shared" ca="1" si="687"/>
        <v>0</v>
      </c>
      <c r="DL232" s="168">
        <f t="shared" ca="1" si="687"/>
        <v>0</v>
      </c>
      <c r="DM232" s="168" t="str">
        <f t="shared" ca="1" si="687"/>
        <v>-</v>
      </c>
      <c r="DN232" s="168" t="str">
        <f t="shared" ca="1" si="687"/>
        <v>-</v>
      </c>
      <c r="DO232" s="168" t="str">
        <f t="shared" ca="1" si="687"/>
        <v>-</v>
      </c>
      <c r="DP232" s="168" t="str">
        <f t="shared" ca="1" si="687"/>
        <v>-</v>
      </c>
      <c r="DQ232" s="168" t="str">
        <f t="shared" ca="1" si="687"/>
        <v>-</v>
      </c>
      <c r="DR232" s="168" t="str">
        <f t="shared" ca="1" si="687"/>
        <v>-</v>
      </c>
      <c r="DS232" s="168" t="str">
        <f t="shared" ca="1" si="687"/>
        <v>-</v>
      </c>
      <c r="DT232" s="168" t="str">
        <f t="shared" ca="1" si="687"/>
        <v>-</v>
      </c>
      <c r="DU232" s="168" t="str">
        <f t="shared" ca="1" si="687"/>
        <v>-</v>
      </c>
      <c r="DV232" s="168" t="str">
        <f t="shared" ca="1" si="687"/>
        <v>-</v>
      </c>
      <c r="DW232" s="168" t="str">
        <f t="shared" ca="1" si="687"/>
        <v>-</v>
      </c>
      <c r="DX232" s="10"/>
      <c r="DY232" s="168">
        <f t="shared" ca="1" si="687"/>
        <v>1</v>
      </c>
      <c r="DZ232" s="168" t="str">
        <f t="shared" ca="1" si="687"/>
        <v>-</v>
      </c>
      <c r="EA232" s="168" t="str">
        <f t="shared" ca="1" si="687"/>
        <v>-</v>
      </c>
      <c r="EB232" s="168" t="str">
        <f t="shared" ca="1" si="687"/>
        <v>-</v>
      </c>
      <c r="EC232" s="168" t="str">
        <f t="shared" ca="1" si="658"/>
        <v>-</v>
      </c>
      <c r="ED232" s="168" t="b">
        <f t="shared" ca="1" si="658"/>
        <v>0</v>
      </c>
      <c r="EE232" s="168" t="str">
        <f t="shared" ca="1" si="658"/>
        <v>-</v>
      </c>
      <c r="EF232" s="168">
        <f t="shared" ca="1" si="658"/>
        <v>0</v>
      </c>
      <c r="EG232" s="168" t="str">
        <f t="shared" ca="1" si="658"/>
        <v>-</v>
      </c>
      <c r="EH232" s="166" cm="1">
        <f t="array" aca="1" ref="EH232" ca="1">INDEX(i.rev,$K232,EH$15)</f>
        <v>1</v>
      </c>
      <c r="EI232" s="168">
        <f t="shared" ca="1" si="659"/>
        <v>0</v>
      </c>
      <c r="EJ232" s="168">
        <f t="shared" ca="1" si="659"/>
        <v>1</v>
      </c>
      <c r="EK232" s="168">
        <f t="shared" ca="1" si="659"/>
        <v>0</v>
      </c>
      <c r="EL232" s="168">
        <f t="shared" ca="1" si="659"/>
        <v>1</v>
      </c>
      <c r="EM232" s="168">
        <f t="shared" ca="1" si="659"/>
        <v>1</v>
      </c>
      <c r="EN232" s="168">
        <f t="shared" ca="1" si="659"/>
        <v>1</v>
      </c>
      <c r="EO232" s="168">
        <f t="shared" ca="1" si="659"/>
        <v>0</v>
      </c>
      <c r="EP232" s="168">
        <f t="shared" ca="1" si="659"/>
        <v>0</v>
      </c>
      <c r="EQ232" s="168">
        <f t="shared" ca="1" si="659"/>
        <v>0</v>
      </c>
      <c r="ER232" s="168">
        <f t="shared" ca="1" si="659"/>
        <v>0</v>
      </c>
      <c r="ES232" s="168">
        <f t="shared" ca="1" si="659"/>
        <v>0</v>
      </c>
      <c r="ET232" s="168">
        <f t="shared" ca="1" si="659"/>
        <v>0</v>
      </c>
      <c r="EU232" s="168">
        <f t="shared" ca="1" si="659"/>
        <v>0</v>
      </c>
      <c r="EV232" s="168">
        <f t="shared" ca="1" si="659"/>
        <v>0</v>
      </c>
      <c r="EW232" s="168">
        <f t="shared" ca="1" si="659"/>
        <v>0</v>
      </c>
      <c r="EX232" s="168">
        <f t="shared" ca="1" si="659"/>
        <v>0</v>
      </c>
      <c r="EY232" s="166" cm="1">
        <f t="array" aca="1" ref="EY232" ca="1">INDEX(i.rev,$K232,EY$15)</f>
        <v>0</v>
      </c>
      <c r="EZ232" s="168">
        <f t="shared" ca="1" si="660"/>
        <v>0</v>
      </c>
      <c r="FA232" s="166" cm="1">
        <f t="array" aca="1" ref="FA232" ca="1">INDEX(i.rev,$K232,FA$15)</f>
        <v>1</v>
      </c>
      <c r="FB232" s="168">
        <f t="shared" ref="FB232:GG241" ca="1" si="688">OFFSET(FB$5,$B232,0)</f>
        <v>0</v>
      </c>
      <c r="FC232" s="168">
        <f t="shared" ca="1" si="688"/>
        <v>0</v>
      </c>
      <c r="FD232" s="168">
        <f t="shared" ca="1" si="688"/>
        <v>0</v>
      </c>
      <c r="FE232" s="168">
        <f t="shared" ca="1" si="688"/>
        <v>0</v>
      </c>
      <c r="FF232" s="168">
        <f t="shared" ca="1" si="688"/>
        <v>0</v>
      </c>
      <c r="FG232" s="168">
        <f t="shared" ca="1" si="688"/>
        <v>0</v>
      </c>
      <c r="FH232" s="168">
        <f t="shared" ca="1" si="688"/>
        <v>0</v>
      </c>
      <c r="FI232" s="10"/>
      <c r="FJ232" s="168" t="str">
        <f t="shared" ca="1" si="688"/>
        <v>-</v>
      </c>
      <c r="FK232" s="168" t="str">
        <f t="shared" ca="1" si="688"/>
        <v>-</v>
      </c>
      <c r="FL232" s="168" t="str">
        <f t="shared" ca="1" si="688"/>
        <v>-</v>
      </c>
      <c r="FM232" s="168" t="str">
        <f t="shared" ca="1" si="688"/>
        <v>-</v>
      </c>
      <c r="FN232" s="168" t="str">
        <f t="shared" ca="1" si="688"/>
        <v>-</v>
      </c>
      <c r="FO232" s="166" t="b">
        <f t="shared" ca="1" si="662"/>
        <v>0</v>
      </c>
      <c r="FP232" s="166" t="b">
        <f t="shared" ca="1" si="662"/>
        <v>0</v>
      </c>
      <c r="FQ232" s="166" t="b">
        <f t="shared" ca="1" si="662"/>
        <v>1</v>
      </c>
      <c r="FR232" s="168">
        <f t="shared" ca="1" si="688"/>
        <v>0</v>
      </c>
      <c r="FS232" s="166">
        <f t="shared" ca="1" si="663"/>
        <v>1</v>
      </c>
      <c r="FT232" s="166">
        <f t="shared" ca="1" si="663"/>
        <v>1</v>
      </c>
      <c r="FU232" s="168" t="str">
        <f t="shared" ca="1" si="688"/>
        <v>-</v>
      </c>
      <c r="FV232" s="168" t="str">
        <f t="shared" ca="1" si="688"/>
        <v>-</v>
      </c>
      <c r="FW232" s="168" t="str">
        <f t="shared" ca="1" si="688"/>
        <v>-</v>
      </c>
      <c r="FX232" s="168" t="str">
        <f t="shared" ca="1" si="688"/>
        <v>-</v>
      </c>
      <c r="FY232" s="168" t="str">
        <f t="shared" ca="1" si="688"/>
        <v>-</v>
      </c>
      <c r="FZ232" s="168" t="str">
        <f t="shared" ca="1" si="688"/>
        <v>-</v>
      </c>
      <c r="GA232" s="168" t="str">
        <f t="shared" ca="1" si="688"/>
        <v>-</v>
      </c>
      <c r="GB232" s="168" t="str">
        <f t="shared" ca="1" si="688"/>
        <v>-</v>
      </c>
      <c r="GC232" s="168" t="str">
        <f t="shared" ca="1" si="688"/>
        <v>-</v>
      </c>
      <c r="GD232" s="168" t="b">
        <f t="shared" ca="1" si="688"/>
        <v>1</v>
      </c>
      <c r="GE232" s="168" t="str">
        <f t="shared" ca="1" si="688"/>
        <v>-</v>
      </c>
      <c r="GF232" s="168" t="str">
        <f t="shared" ca="1" si="688"/>
        <v>-</v>
      </c>
      <c r="GG232" s="168" t="str">
        <f t="shared" ca="1" si="688"/>
        <v>-</v>
      </c>
      <c r="GH232" s="168" t="str">
        <f t="shared" ca="1" si="664"/>
        <v>-</v>
      </c>
      <c r="GI232" s="168" t="str">
        <f t="shared" ca="1" si="664"/>
        <v>-</v>
      </c>
      <c r="GJ232" s="168" t="str">
        <f t="shared" ca="1" si="665"/>
        <v>-</v>
      </c>
      <c r="GK232" s="168" t="str">
        <f t="shared" ca="1" si="665"/>
        <v>-</v>
      </c>
      <c r="GL232" s="168" t="str">
        <f t="shared" ca="1" si="665"/>
        <v>-</v>
      </c>
      <c r="GM232" s="168" t="str">
        <f t="shared" ca="1" si="665"/>
        <v>-</v>
      </c>
      <c r="GN232" s="168" t="str">
        <f t="shared" ca="1" si="665"/>
        <v>-</v>
      </c>
      <c r="GO232" s="168" t="str">
        <f t="shared" ca="1" si="665"/>
        <v>-</v>
      </c>
      <c r="GP232" s="168" t="str">
        <f t="shared" ca="1" si="665"/>
        <v>-</v>
      </c>
      <c r="GQ232" s="168" t="str">
        <f t="shared" ca="1" si="665"/>
        <v>-</v>
      </c>
      <c r="GR232" s="168" t="str">
        <f t="shared" ca="1" si="665"/>
        <v>-</v>
      </c>
      <c r="GS232" s="168">
        <f t="shared" ca="1" si="665"/>
        <v>500</v>
      </c>
      <c r="GT232" s="168">
        <f t="shared" ca="1" si="665"/>
        <v>500</v>
      </c>
      <c r="GU232" s="168" t="str">
        <f t="shared" ca="1" si="665"/>
        <v>-</v>
      </c>
      <c r="GV232" s="168" t="str">
        <f t="shared" ca="1" si="665"/>
        <v>-</v>
      </c>
      <c r="GW232" s="168" t="str">
        <f t="shared" ca="1" si="665"/>
        <v>-</v>
      </c>
      <c r="GX232" s="168" t="str">
        <f t="shared" ca="1" si="665"/>
        <v>-</v>
      </c>
      <c r="GY232" s="168" t="str">
        <f t="shared" ca="1" si="665"/>
        <v>-</v>
      </c>
      <c r="GZ232" s="168" t="str">
        <f t="shared" ca="1" si="666"/>
        <v>-</v>
      </c>
      <c r="HA232" s="168" t="str">
        <f t="shared" ca="1" si="666"/>
        <v>-</v>
      </c>
      <c r="HB232" s="168" t="str">
        <f t="shared" ca="1" si="666"/>
        <v>-</v>
      </c>
      <c r="HC232" s="168" t="str">
        <f t="shared" ca="1" si="666"/>
        <v>-</v>
      </c>
      <c r="HD232" s="168" t="str">
        <f t="shared" ca="1" si="666"/>
        <v>-</v>
      </c>
      <c r="HE232" s="168" t="str">
        <f t="shared" ca="1" si="666"/>
        <v>-</v>
      </c>
      <c r="HF232" s="168" t="str">
        <f t="shared" ca="1" si="666"/>
        <v>-</v>
      </c>
      <c r="HG232" s="168" t="str">
        <f t="shared" ca="1" si="666"/>
        <v>-</v>
      </c>
      <c r="HH232" s="168" t="str">
        <f t="shared" ca="1" si="666"/>
        <v>-</v>
      </c>
      <c r="HI232" s="168" t="str">
        <f t="shared" ca="1" si="666"/>
        <v>-</v>
      </c>
      <c r="HJ232" s="168" t="str">
        <f t="shared" ca="1" si="666"/>
        <v>-</v>
      </c>
      <c r="HK232" s="168" t="str">
        <f t="shared" ca="1" si="666"/>
        <v>-</v>
      </c>
      <c r="HL232" s="168" t="str">
        <f t="shared" ca="1" si="666"/>
        <v>-</v>
      </c>
      <c r="HM232" s="168" t="str">
        <f t="shared" ca="1" si="666"/>
        <v>-</v>
      </c>
      <c r="HN232" s="168" t="str">
        <f t="shared" ca="1" si="666"/>
        <v>-</v>
      </c>
      <c r="HO232" s="168" t="str">
        <f t="shared" ca="1" si="666"/>
        <v>-</v>
      </c>
      <c r="HP232" s="168" t="str">
        <f t="shared" ca="1" si="666"/>
        <v>-</v>
      </c>
      <c r="HQ232" s="168" t="str">
        <f t="shared" ca="1" si="666"/>
        <v>-</v>
      </c>
      <c r="HR232" s="168" t="str">
        <f t="shared" ca="1" si="666"/>
        <v>-</v>
      </c>
      <c r="HS232" s="168" t="str">
        <f t="shared" ca="1" si="666"/>
        <v>-</v>
      </c>
      <c r="HT232" s="168" t="str">
        <f t="shared" ca="1" si="666"/>
        <v>-</v>
      </c>
      <c r="HU232" s="168" t="str">
        <f t="shared" ca="1" si="666"/>
        <v>-</v>
      </c>
      <c r="HV232" s="168" t="str">
        <f t="shared" ca="1" si="666"/>
        <v>-</v>
      </c>
      <c r="HW232" s="168" t="str">
        <f t="shared" ca="1" si="666"/>
        <v>-</v>
      </c>
      <c r="HX232" s="168" t="str">
        <f t="shared" ca="1" si="666"/>
        <v>-</v>
      </c>
      <c r="HY232" s="168" t="str">
        <f t="shared" ca="1" si="666"/>
        <v>-</v>
      </c>
      <c r="HZ232" s="168" t="str">
        <f t="shared" ca="1" si="666"/>
        <v>-</v>
      </c>
      <c r="IA232" s="168" t="str">
        <f t="shared" ca="1" si="666"/>
        <v>-</v>
      </c>
      <c r="IB232" s="168" t="str">
        <f t="shared" ca="1" si="666"/>
        <v>-</v>
      </c>
      <c r="IC232" s="168" t="str">
        <f t="shared" ca="1" si="666"/>
        <v>-</v>
      </c>
      <c r="ID232" s="168" t="str">
        <f t="shared" ca="1" si="666"/>
        <v>-</v>
      </c>
      <c r="IE232" s="168" t="str">
        <f t="shared" ca="1" si="666"/>
        <v>-</v>
      </c>
      <c r="IF232" s="168" t="str">
        <f t="shared" ca="1" si="666"/>
        <v>-</v>
      </c>
      <c r="IG232" s="168" t="str">
        <f t="shared" ca="1" si="666"/>
        <v>-</v>
      </c>
      <c r="IH232" s="168" t="str">
        <f t="shared" ca="1" si="666"/>
        <v>-</v>
      </c>
      <c r="II232" s="168" t="str">
        <f t="shared" ca="1" si="666"/>
        <v>-</v>
      </c>
      <c r="IJ232" s="168" t="str">
        <f t="shared" ca="1" si="666"/>
        <v>-</v>
      </c>
      <c r="IK232" s="168" t="str">
        <f t="shared" ca="1" si="666"/>
        <v>-</v>
      </c>
      <c r="IL232" s="168" t="str">
        <f t="shared" ca="1" si="666"/>
        <v>-</v>
      </c>
      <c r="IM232" s="168" t="str">
        <f t="shared" ca="1" si="666"/>
        <v>-</v>
      </c>
      <c r="IN232" s="168" t="str">
        <f t="shared" ca="1" si="666"/>
        <v>-</v>
      </c>
      <c r="IO232" s="168" t="str">
        <f t="shared" ca="1" si="666"/>
        <v>-</v>
      </c>
      <c r="IP232" s="168" t="str">
        <f t="shared" ca="1" si="667"/>
        <v>-</v>
      </c>
      <c r="IQ232" s="168" t="str">
        <f t="shared" ca="1" si="667"/>
        <v>-</v>
      </c>
      <c r="IR232" s="168" t="str">
        <f t="shared" ca="1" si="667"/>
        <v>-</v>
      </c>
      <c r="IS232" s="168" t="str">
        <f t="shared" ca="1" si="667"/>
        <v>-</v>
      </c>
      <c r="IT232" s="168" t="str">
        <f t="shared" ca="1" si="667"/>
        <v>-</v>
      </c>
      <c r="IU232" s="168" t="str">
        <f t="shared" ca="1" si="667"/>
        <v>-</v>
      </c>
      <c r="IV232" s="168" t="str">
        <f t="shared" ca="1" si="667"/>
        <v>-</v>
      </c>
      <c r="IW232" s="168" t="str">
        <f t="shared" ca="1" si="667"/>
        <v>-</v>
      </c>
      <c r="IX232" s="168" t="str">
        <f t="shared" ca="1" si="667"/>
        <v>-</v>
      </c>
      <c r="IY232" s="168" t="str">
        <f t="shared" ca="1" si="667"/>
        <v>-</v>
      </c>
      <c r="IZ232" s="10"/>
      <c r="JA232" s="166">
        <f t="shared" ca="1" si="668"/>
        <v>4.4999999999999998E-2</v>
      </c>
      <c r="JB232" s="166">
        <f t="shared" ca="1" si="669"/>
        <v>4.4999999999999998E-2</v>
      </c>
      <c r="JC232" s="168">
        <f t="shared" ca="1" si="670"/>
        <v>1</v>
      </c>
      <c r="JD232" s="168">
        <f t="shared" ca="1" si="670"/>
        <v>0</v>
      </c>
      <c r="JE232" s="168">
        <f t="shared" ca="1" si="670"/>
        <v>1</v>
      </c>
      <c r="JF232" s="168">
        <f t="shared" ca="1" si="670"/>
        <v>1</v>
      </c>
      <c r="JG232" s="168">
        <f t="shared" ca="1" si="670"/>
        <v>0</v>
      </c>
      <c r="JH232" s="168">
        <f t="shared" ca="1" si="670"/>
        <v>70</v>
      </c>
      <c r="JI232" s="168">
        <f t="shared" ca="1" si="670"/>
        <v>50</v>
      </c>
      <c r="JJ232" s="168">
        <f t="shared" ca="1" si="670"/>
        <v>70</v>
      </c>
      <c r="JK232" s="168">
        <f t="shared" ca="1" si="670"/>
        <v>50</v>
      </c>
      <c r="JL232" s="166">
        <f t="shared" ca="1" si="671"/>
        <v>1</v>
      </c>
      <c r="JM232" s="166">
        <f t="shared" ca="1" si="672"/>
        <v>1</v>
      </c>
      <c r="JN232" s="166">
        <f t="shared" ca="1" si="673"/>
        <v>1</v>
      </c>
      <c r="JO232" s="166">
        <f t="shared" ca="1" si="674"/>
        <v>1</v>
      </c>
      <c r="JP232" s="166">
        <f t="shared" ca="1" si="674"/>
        <v>1</v>
      </c>
      <c r="JQ232" s="168">
        <f t="shared" ca="1" si="670"/>
        <v>1</v>
      </c>
      <c r="JR232" s="10"/>
      <c r="JS232" s="168">
        <f t="shared" ca="1" si="670"/>
        <v>1</v>
      </c>
      <c r="JT232" s="166">
        <f t="shared" si="675"/>
        <v>1.1499999999999999</v>
      </c>
      <c r="JU232" s="168">
        <f t="shared" ca="1" si="670"/>
        <v>1</v>
      </c>
      <c r="JV232" s="168">
        <f t="shared" ca="1" si="670"/>
        <v>1</v>
      </c>
      <c r="JW232" s="168">
        <f t="shared" ca="1" si="670"/>
        <v>1</v>
      </c>
      <c r="JX232" s="168">
        <f t="shared" ca="1" si="670"/>
        <v>1</v>
      </c>
      <c r="JY232" s="168">
        <f t="shared" ca="1" si="670"/>
        <v>1</v>
      </c>
      <c r="JZ232" s="168">
        <f t="shared" ca="1" si="670"/>
        <v>1</v>
      </c>
      <c r="KA232" s="166">
        <f t="shared" si="676"/>
        <v>1.1499999999999999</v>
      </c>
      <c r="KB232" s="166">
        <f t="shared" ca="1" si="677"/>
        <v>1</v>
      </c>
      <c r="KC232" s="166">
        <f t="shared" ca="1" si="678"/>
        <v>1</v>
      </c>
      <c r="KD232" s="166" t="str">
        <f t="shared" ca="1" si="679"/>
        <v>-</v>
      </c>
      <c r="KE232" s="166" t="str">
        <f t="shared" ca="1" si="680"/>
        <v>-</v>
      </c>
      <c r="KF232" s="166" t="str">
        <f t="shared" ca="1" si="681"/>
        <v>-</v>
      </c>
      <c r="KG232" s="166" t="b">
        <f t="shared" ca="1" si="682"/>
        <v>0</v>
      </c>
      <c r="KH232" s="168">
        <f t="shared" ca="1" si="670"/>
        <v>0</v>
      </c>
      <c r="KI232" s="27">
        <v>0</v>
      </c>
    </row>
    <row r="233" spans="1:295" s="148" customFormat="1" outlineLevel="1">
      <c r="A233" s="126">
        <f t="shared" si="13"/>
        <v>228</v>
      </c>
      <c r="B233" s="126">
        <f t="shared" si="683"/>
        <v>13</v>
      </c>
      <c r="C233" s="148">
        <f t="shared" ref="C233:C260" si="689">C232</f>
        <v>1002</v>
      </c>
      <c r="D233" s="148" t="s">
        <v>884</v>
      </c>
      <c r="E233" s="148" t="b">
        <f t="shared" si="648"/>
        <v>0</v>
      </c>
      <c r="F233" s="148" t="b">
        <v>0</v>
      </c>
      <c r="G233" s="148" t="b">
        <f t="shared" si="684"/>
        <v>0</v>
      </c>
      <c r="H233" s="144">
        <f t="shared" ca="1" si="685"/>
        <v>3</v>
      </c>
      <c r="I233" s="32">
        <v>1</v>
      </c>
      <c r="J233" s="32">
        <v>2</v>
      </c>
      <c r="K233" s="144">
        <f t="shared" ca="1" si="685"/>
        <v>1</v>
      </c>
      <c r="L233" s="144">
        <f t="shared" ca="1" si="685"/>
        <v>1</v>
      </c>
      <c r="M233" s="144">
        <f t="shared" ca="1" si="685"/>
        <v>1</v>
      </c>
      <c r="N233" s="144">
        <f t="shared" ca="1" si="685"/>
        <v>1</v>
      </c>
      <c r="O233" s="144">
        <f t="shared" ca="1" si="685"/>
        <v>1</v>
      </c>
      <c r="P233" s="144">
        <f t="shared" ca="1" si="685"/>
        <v>1</v>
      </c>
      <c r="Q233" s="144">
        <f t="shared" ca="1" si="685"/>
        <v>1</v>
      </c>
      <c r="R233" s="144">
        <f t="shared" ca="1" si="685"/>
        <v>2</v>
      </c>
      <c r="S233" s="144">
        <f t="shared" ca="1" si="685"/>
        <v>1</v>
      </c>
      <c r="T233" s="32">
        <v>1</v>
      </c>
      <c r="U233" s="144">
        <f t="shared" ca="1" si="685"/>
        <v>1</v>
      </c>
      <c r="V233" s="144">
        <f t="shared" ca="1" si="685"/>
        <v>1</v>
      </c>
      <c r="W233" s="144">
        <f t="shared" ca="1" si="685"/>
        <v>1</v>
      </c>
      <c r="X233" s="144">
        <f t="shared" ca="1" si="685"/>
        <v>1</v>
      </c>
      <c r="Y233" s="144">
        <f t="shared" ca="1" si="685"/>
        <v>1</v>
      </c>
      <c r="AA233" s="162" t="str" cm="1">
        <f t="array" aca="1" ref="AA233" ca="1">TEXT(LEFT(OFFSET(AA233,-1,0),5)+1,"00000")&amp;MID(OFFSET(AA233,-1,0),6,FIND(" ",OFFSET(AA233,-1,0),7)-5)
&amp;INDEX(DataMaster!$B$10:$B$12,$I233)         &amp;IF($J233=1,""," Risk"&amp;INDEX(i.risk_aversion,$J233,1))    &amp;IF($K233=1,""," REV"&amp; INDEX(DataMaster!$B$54:$B$58,$K233))              &amp; IF($L233=1,""," Minroe"&amp;INDEX(minroe,$L233))              &amp;  IF($M233=1,""," Overdraw"&amp;INDEX(overdraw,$M233))
&amp; IF($N233=1,""," Mach"&amp;INDEX(i.mach_option,$N233))
&amp; IF($O233=1,""," Interest"&amp;INDEX(i.interest_rate,$O233))            &amp; IF($P233=1,""," Opp cost"&amp;INDEX(i.opp_cost_capital,$P233))           &amp; IF($Q233=1,""," Casual_ub"&amp;INDEX(i.casual_ub,$Q233))           &amp; IF($R233=1,""," Cropgraze"&amp;INDEX(i.cropgraze_inc,$R233))
&amp; IF($S233=1,""," Yield"&amp;INDEX(i.all_rot_yield,$S233))          &amp; IF($T233=1,""," Pasture"&amp;INDEX(i.pasture_prod,$T233))          &amp; IF($U233=1,""," Scan"&amp;INDEX(i.scan,$U233))
&amp; IF($JL233=1,""," WP"&amp;TEXT($JL233*100,"000p"))                &amp; IF($JM233=1,""," MP"&amp;TEXT($JM233*100,"000p"))                      &amp; IF($JN233=1,""," GP"&amp;TEXT($JN233*100,"000p"))          &amp; IF($JO233=1,""," Can"&amp;TEXT($JO233*100,"000p"))
&amp; " (F"&amp;3+IFERROR(1*$CH233,0)+IFERROR(1*$CI233,0)&amp;3-IFERROR(1*NOT($CK233),0)&amp;"N"&amp;$CP233&amp;$CQ233&amp;")"</f>
        <v>00002 Pasture SE RiskCARA-low CropgrazeFALSE (F33N11)</v>
      </c>
      <c r="AB233" s="10" t="str">
        <f ca="1">IF(COUNTIF(AA$5:AA233,AA233)=1,"-","Dup")</f>
        <v>-</v>
      </c>
      <c r="AC233" s="10"/>
      <c r="AD233" s="168" t="str">
        <f t="shared" ca="1" si="649"/>
        <v>-</v>
      </c>
      <c r="AE233" s="168" t="str">
        <f t="shared" ca="1" si="649"/>
        <v>-</v>
      </c>
      <c r="AF233" s="168" t="str">
        <f t="shared" ca="1" si="649"/>
        <v>-</v>
      </c>
      <c r="AG233" s="168" t="str">
        <f t="shared" ca="1" si="649"/>
        <v>-</v>
      </c>
      <c r="AH233" s="168" t="str">
        <f t="shared" ca="1" si="649"/>
        <v>-</v>
      </c>
      <c r="AI233" s="168" t="b">
        <f t="shared" ca="1" si="649"/>
        <v>1</v>
      </c>
      <c r="AJ233" s="10"/>
      <c r="AK233" s="166" t="b">
        <f t="shared" si="650"/>
        <v>1</v>
      </c>
      <c r="AL233" s="166" t="str">
        <f t="shared" si="650"/>
        <v>-</v>
      </c>
      <c r="AM233" s="166" t="str">
        <f t="shared" si="650"/>
        <v>-</v>
      </c>
      <c r="AN233" s="166" t="str">
        <f t="shared" si="650"/>
        <v>-</v>
      </c>
      <c r="AO233" s="166" t="b">
        <f t="shared" si="650"/>
        <v>0</v>
      </c>
      <c r="AP233" s="166" t="b">
        <f t="shared" si="650"/>
        <v>0</v>
      </c>
      <c r="AQ233" s="166">
        <f t="shared" ca="1" si="651"/>
        <v>0</v>
      </c>
      <c r="AR233" s="166" t="b">
        <f t="shared" si="652"/>
        <v>1</v>
      </c>
      <c r="AS233" s="166" t="b">
        <f t="shared" si="652"/>
        <v>1</v>
      </c>
      <c r="AT233" s="166">
        <f t="shared" si="652"/>
        <v>1</v>
      </c>
      <c r="AU233" s="166">
        <f t="shared" si="652"/>
        <v>3.0000000000000001E-6</v>
      </c>
      <c r="AV233" s="166" t="str">
        <f t="shared" si="652"/>
        <v>-</v>
      </c>
      <c r="AW233" s="10"/>
      <c r="AX233" s="166" t="b">
        <f t="shared" si="653"/>
        <v>1</v>
      </c>
      <c r="AY233" s="168" t="b">
        <f t="shared" ca="1" si="654"/>
        <v>1</v>
      </c>
      <c r="AZ233" s="168" t="b">
        <f t="shared" ca="1" si="654"/>
        <v>1</v>
      </c>
      <c r="BA233" s="167">
        <f t="shared" ca="1" si="655"/>
        <v>3110</v>
      </c>
      <c r="BB233" s="168" t="str">
        <f t="shared" ref="BB233:BV245" ca="1" si="690">OFFSET(BB$5,$B233,0)</f>
        <v>-</v>
      </c>
      <c r="BC233" s="168" t="str">
        <f t="shared" ca="1" si="690"/>
        <v>-</v>
      </c>
      <c r="BD233" s="168" t="str">
        <f t="shared" ca="1" si="690"/>
        <v>-</v>
      </c>
      <c r="BE233" s="168" t="str">
        <f t="shared" ca="1" si="690"/>
        <v>-</v>
      </c>
      <c r="BF233" s="168" t="str">
        <f t="shared" ca="1" si="690"/>
        <v>-</v>
      </c>
      <c r="BG233" s="168">
        <f t="shared" ca="1" si="690"/>
        <v>1</v>
      </c>
      <c r="BH233" s="168">
        <f t="shared" ca="1" si="690"/>
        <v>1</v>
      </c>
      <c r="BI233" s="168" t="str">
        <f t="shared" ca="1" si="690"/>
        <v>-</v>
      </c>
      <c r="BJ233" s="168" t="str">
        <f t="shared" ca="1" si="690"/>
        <v>-</v>
      </c>
      <c r="BK233" s="10"/>
      <c r="BL233" s="168" t="str">
        <f t="shared" ca="1" si="690"/>
        <v>-</v>
      </c>
      <c r="BM233" s="168" t="str">
        <f t="shared" ca="1" si="690"/>
        <v>-</v>
      </c>
      <c r="BN233" s="168" t="str">
        <f t="shared" ca="1" si="690"/>
        <v>-</v>
      </c>
      <c r="BO233" s="168" t="str">
        <f t="shared" ca="1" si="690"/>
        <v>-</v>
      </c>
      <c r="BP233" s="168" t="str">
        <f t="shared" ca="1" si="690"/>
        <v>-</v>
      </c>
      <c r="BQ233" s="168" t="str">
        <f t="shared" ca="1" si="690"/>
        <v>-</v>
      </c>
      <c r="BR233" s="168" t="str">
        <f t="shared" ca="1" si="690"/>
        <v>-</v>
      </c>
      <c r="BS233" s="168" t="str">
        <f t="shared" ca="1" si="690"/>
        <v>-</v>
      </c>
      <c r="BT233" s="168" t="str">
        <f t="shared" ca="1" si="690"/>
        <v>-</v>
      </c>
      <c r="BU233" s="168" t="str">
        <f t="shared" ca="1" si="690"/>
        <v>-</v>
      </c>
      <c r="BV233" s="168" t="str">
        <f t="shared" ca="1" si="690"/>
        <v>-</v>
      </c>
      <c r="BW233" s="166" t="str" cm="1">
        <f t="array" aca="1" ref="BW233" ca="1">INDEX(i.rev,$K233,BW$15)</f>
        <v>-</v>
      </c>
      <c r="BX233" s="166" t="str" cm="1">
        <f t="array" aca="1" ref="BX233" ca="1">INDEX(i.rev,$K233,BX$15)</f>
        <v>-</v>
      </c>
      <c r="BY233" s="166" t="str" cm="1">
        <f t="array" aca="1" ref="BY233" ca="1">INDEX(i.rev,$K233,BY$15)</f>
        <v>-</v>
      </c>
      <c r="BZ233" s="166" t="str" cm="1">
        <f t="array" aca="1" ref="BZ233" ca="1">INDEX(i.rev,$K233,BZ$15)</f>
        <v>-</v>
      </c>
      <c r="CA233" s="166" t="str" cm="1">
        <f t="array" aca="1" ref="CA233" ca="1">INDEX(i.rev,$K233,CA$15)</f>
        <v>-</v>
      </c>
      <c r="CB233" s="166" t="str" cm="1">
        <f t="array" aca="1" ref="CB233" ca="1">INDEX(i.rev,$K233,CB$15)</f>
        <v>-</v>
      </c>
      <c r="CC233" s="166" t="str" cm="1">
        <f t="array" aca="1" ref="CC233" ca="1">INDEX(i.rev,$K233,CC$15)</f>
        <v>-</v>
      </c>
      <c r="CD233" s="166" t="str" cm="1">
        <f t="array" aca="1" ref="CD233" ca="1">INDEX(i.rev,$K233,CD$15)</f>
        <v>-</v>
      </c>
      <c r="CE233" s="166" t="str" cm="1">
        <f t="array" aca="1" ref="CE233" ca="1">INDEX(i.rev,$K233,CE$15)</f>
        <v>-</v>
      </c>
      <c r="CF233" s="166" t="str" cm="1">
        <f t="array" aca="1" ref="CF233" ca="1">INDEX(i.rev,$K233,CF$15)</f>
        <v>-</v>
      </c>
      <c r="CG233" s="10"/>
      <c r="CH233" s="168" t="str">
        <f t="shared" ca="1" si="687"/>
        <v>-</v>
      </c>
      <c r="CI233" s="168" t="str">
        <f t="shared" ca="1" si="687"/>
        <v>-</v>
      </c>
      <c r="CJ233" s="168" t="str">
        <f t="shared" ca="1" si="687"/>
        <v>-</v>
      </c>
      <c r="CK233" s="168" t="str">
        <f t="shared" ca="1" si="687"/>
        <v>-</v>
      </c>
      <c r="CL233" s="168" t="str">
        <f t="shared" ca="1" si="687"/>
        <v>-</v>
      </c>
      <c r="CM233" s="168" t="str">
        <f t="shared" ca="1" si="687"/>
        <v>-</v>
      </c>
      <c r="CN233" s="168" t="str">
        <f t="shared" ca="1" si="687"/>
        <v>-</v>
      </c>
      <c r="CO233" s="168" t="str">
        <f t="shared" ca="1" si="687"/>
        <v>-</v>
      </c>
      <c r="CP233" s="168">
        <f t="shared" ca="1" si="687"/>
        <v>1</v>
      </c>
      <c r="CQ233" s="168">
        <f t="shared" ca="1" si="687"/>
        <v>1</v>
      </c>
      <c r="CR233" s="168">
        <f t="shared" ca="1" si="687"/>
        <v>0</v>
      </c>
      <c r="CS233" s="168" t="str">
        <f t="shared" ca="1" si="687"/>
        <v>-</v>
      </c>
      <c r="CT233" s="168" t="str">
        <f t="shared" ca="1" si="687"/>
        <v>-</v>
      </c>
      <c r="CU233" s="168" t="str">
        <f t="shared" ca="1" si="687"/>
        <v>-</v>
      </c>
      <c r="CV233" s="168" t="str">
        <f t="shared" ca="1" si="687"/>
        <v>-</v>
      </c>
      <c r="CW233" s="168" t="str">
        <f t="shared" ca="1" si="687"/>
        <v>-</v>
      </c>
      <c r="CX233" s="168" t="str">
        <f t="shared" ca="1" si="687"/>
        <v>-</v>
      </c>
      <c r="CY233" s="168" t="str">
        <f t="shared" ca="1" si="687"/>
        <v>-</v>
      </c>
      <c r="CZ233" s="168">
        <f t="shared" ca="1" si="687"/>
        <v>0</v>
      </c>
      <c r="DA233" s="168" t="str">
        <f t="shared" ca="1" si="687"/>
        <v>-</v>
      </c>
      <c r="DB233" s="168" t="str">
        <f t="shared" ca="1" si="687"/>
        <v>-</v>
      </c>
      <c r="DC233" s="168" t="str">
        <f t="shared" ca="1" si="687"/>
        <v>-</v>
      </c>
      <c r="DD233" s="168" t="str">
        <f t="shared" ca="1" si="687"/>
        <v>-</v>
      </c>
      <c r="DE233" s="168" t="str">
        <f t="shared" ca="1" si="687"/>
        <v>-</v>
      </c>
      <c r="DF233" s="168">
        <f t="shared" ca="1" si="687"/>
        <v>0</v>
      </c>
      <c r="DG233" s="168">
        <f t="shared" ca="1" si="687"/>
        <v>0</v>
      </c>
      <c r="DH233" s="168">
        <f t="shared" ca="1" si="687"/>
        <v>0</v>
      </c>
      <c r="DI233" s="168">
        <f t="shared" ca="1" si="687"/>
        <v>0</v>
      </c>
      <c r="DJ233" s="168">
        <f t="shared" ca="1" si="687"/>
        <v>0</v>
      </c>
      <c r="DK233" s="168">
        <f t="shared" ca="1" si="687"/>
        <v>0</v>
      </c>
      <c r="DL233" s="168">
        <f t="shared" ca="1" si="687"/>
        <v>0</v>
      </c>
      <c r="DM233" s="168" t="str">
        <f t="shared" ca="1" si="687"/>
        <v>-</v>
      </c>
      <c r="DN233" s="168" t="str">
        <f t="shared" ca="1" si="687"/>
        <v>-</v>
      </c>
      <c r="DO233" s="168" t="str">
        <f t="shared" ca="1" si="687"/>
        <v>-</v>
      </c>
      <c r="DP233" s="168" t="str">
        <f t="shared" ca="1" si="687"/>
        <v>-</v>
      </c>
      <c r="DQ233" s="168" t="str">
        <f t="shared" ca="1" si="687"/>
        <v>-</v>
      </c>
      <c r="DR233" s="168" t="str">
        <f t="shared" ca="1" si="687"/>
        <v>-</v>
      </c>
      <c r="DS233" s="168" t="str">
        <f t="shared" ca="1" si="687"/>
        <v>-</v>
      </c>
      <c r="DT233" s="168" t="str">
        <f t="shared" ca="1" si="687"/>
        <v>-</v>
      </c>
      <c r="DU233" s="168" t="str">
        <f t="shared" ca="1" si="687"/>
        <v>-</v>
      </c>
      <c r="DV233" s="168" t="str">
        <f t="shared" ca="1" si="687"/>
        <v>-</v>
      </c>
      <c r="DW233" s="168" t="str">
        <f t="shared" ca="1" si="687"/>
        <v>-</v>
      </c>
      <c r="DX233" s="10"/>
      <c r="DY233" s="168">
        <f t="shared" ca="1" si="687"/>
        <v>1</v>
      </c>
      <c r="DZ233" s="168" t="str">
        <f t="shared" ca="1" si="687"/>
        <v>-</v>
      </c>
      <c r="EA233" s="168" t="str">
        <f t="shared" ca="1" si="687"/>
        <v>-</v>
      </c>
      <c r="EB233" s="168" t="str">
        <f t="shared" ca="1" si="687"/>
        <v>-</v>
      </c>
      <c r="EC233" s="168" t="str">
        <f t="shared" ca="1" si="658"/>
        <v>-</v>
      </c>
      <c r="ED233" s="168" t="b">
        <f t="shared" ca="1" si="658"/>
        <v>0</v>
      </c>
      <c r="EE233" s="168" t="str">
        <f t="shared" ca="1" si="658"/>
        <v>-</v>
      </c>
      <c r="EF233" s="168">
        <f t="shared" ca="1" si="658"/>
        <v>0</v>
      </c>
      <c r="EG233" s="168" t="str">
        <f t="shared" ca="1" si="658"/>
        <v>-</v>
      </c>
      <c r="EH233" s="166" cm="1">
        <f t="array" aca="1" ref="EH233" ca="1">INDEX(i.rev,$K233,EH$15)</f>
        <v>1</v>
      </c>
      <c r="EI233" s="168">
        <f t="shared" ca="1" si="659"/>
        <v>0</v>
      </c>
      <c r="EJ233" s="168">
        <f t="shared" ca="1" si="659"/>
        <v>1</v>
      </c>
      <c r="EK233" s="168">
        <f t="shared" ca="1" si="659"/>
        <v>0</v>
      </c>
      <c r="EL233" s="168">
        <f t="shared" ca="1" si="659"/>
        <v>1</v>
      </c>
      <c r="EM233" s="168">
        <f t="shared" ca="1" si="659"/>
        <v>1</v>
      </c>
      <c r="EN233" s="168">
        <f t="shared" ca="1" si="659"/>
        <v>1</v>
      </c>
      <c r="EO233" s="168">
        <f t="shared" ca="1" si="659"/>
        <v>0</v>
      </c>
      <c r="EP233" s="168">
        <f t="shared" ca="1" si="659"/>
        <v>0</v>
      </c>
      <c r="EQ233" s="168">
        <f t="shared" ca="1" si="659"/>
        <v>0</v>
      </c>
      <c r="ER233" s="168">
        <f t="shared" ca="1" si="659"/>
        <v>0</v>
      </c>
      <c r="ES233" s="168">
        <f t="shared" ca="1" si="659"/>
        <v>0</v>
      </c>
      <c r="ET233" s="168">
        <f t="shared" ca="1" si="659"/>
        <v>0</v>
      </c>
      <c r="EU233" s="168">
        <f t="shared" ca="1" si="659"/>
        <v>0</v>
      </c>
      <c r="EV233" s="168">
        <f t="shared" ca="1" si="659"/>
        <v>0</v>
      </c>
      <c r="EW233" s="168">
        <f t="shared" ca="1" si="659"/>
        <v>0</v>
      </c>
      <c r="EX233" s="168">
        <f t="shared" ca="1" si="659"/>
        <v>0</v>
      </c>
      <c r="EY233" s="166" cm="1">
        <f t="array" aca="1" ref="EY233" ca="1">INDEX(i.rev,$K233,EY$15)</f>
        <v>0</v>
      </c>
      <c r="EZ233" s="168">
        <f t="shared" ca="1" si="660"/>
        <v>0</v>
      </c>
      <c r="FA233" s="166" cm="1">
        <f t="array" aca="1" ref="FA233" ca="1">INDEX(i.rev,$K233,FA$15)</f>
        <v>1</v>
      </c>
      <c r="FB233" s="168">
        <f t="shared" ca="1" si="688"/>
        <v>0</v>
      </c>
      <c r="FC233" s="168">
        <f t="shared" ca="1" si="688"/>
        <v>0</v>
      </c>
      <c r="FD233" s="168">
        <f t="shared" ca="1" si="688"/>
        <v>0</v>
      </c>
      <c r="FE233" s="168">
        <f t="shared" ca="1" si="688"/>
        <v>0</v>
      </c>
      <c r="FF233" s="168">
        <f t="shared" ca="1" si="688"/>
        <v>0</v>
      </c>
      <c r="FG233" s="168">
        <f t="shared" ca="1" si="688"/>
        <v>0</v>
      </c>
      <c r="FH233" s="168">
        <f t="shared" ca="1" si="688"/>
        <v>0</v>
      </c>
      <c r="FI233" s="10"/>
      <c r="FJ233" s="168" t="str">
        <f t="shared" ca="1" si="688"/>
        <v>-</v>
      </c>
      <c r="FK233" s="168" t="str">
        <f t="shared" ca="1" si="688"/>
        <v>-</v>
      </c>
      <c r="FL233" s="168" t="str">
        <f t="shared" ca="1" si="688"/>
        <v>-</v>
      </c>
      <c r="FM233" s="168" t="str">
        <f t="shared" ca="1" si="688"/>
        <v>-</v>
      </c>
      <c r="FN233" s="168" t="str">
        <f t="shared" ca="1" si="688"/>
        <v>-</v>
      </c>
      <c r="FO233" s="166" t="b">
        <f t="shared" ca="1" si="662"/>
        <v>0</v>
      </c>
      <c r="FP233" s="166" t="b">
        <f t="shared" ca="1" si="662"/>
        <v>0</v>
      </c>
      <c r="FQ233" s="166" t="b">
        <f t="shared" ca="1" si="662"/>
        <v>1</v>
      </c>
      <c r="FR233" s="168">
        <f t="shared" ca="1" si="688"/>
        <v>0</v>
      </c>
      <c r="FS233" s="166">
        <f t="shared" ca="1" si="663"/>
        <v>1</v>
      </c>
      <c r="FT233" s="166">
        <f t="shared" ca="1" si="663"/>
        <v>1</v>
      </c>
      <c r="FU233" s="168" t="str">
        <f t="shared" ca="1" si="688"/>
        <v>-</v>
      </c>
      <c r="FV233" s="168" t="str">
        <f t="shared" ca="1" si="688"/>
        <v>-</v>
      </c>
      <c r="FW233" s="168" t="str">
        <f t="shared" ca="1" si="688"/>
        <v>-</v>
      </c>
      <c r="FX233" s="168" t="str">
        <f t="shared" ca="1" si="688"/>
        <v>-</v>
      </c>
      <c r="FY233" s="168" t="str">
        <f t="shared" ca="1" si="688"/>
        <v>-</v>
      </c>
      <c r="FZ233" s="168" t="str">
        <f t="shared" ca="1" si="688"/>
        <v>-</v>
      </c>
      <c r="GA233" s="168" t="str">
        <f t="shared" ca="1" si="688"/>
        <v>-</v>
      </c>
      <c r="GB233" s="168" t="str">
        <f t="shared" ca="1" si="688"/>
        <v>-</v>
      </c>
      <c r="GC233" s="168" t="str">
        <f t="shared" ca="1" si="688"/>
        <v>-</v>
      </c>
      <c r="GD233" s="168" t="b">
        <f t="shared" ca="1" si="688"/>
        <v>1</v>
      </c>
      <c r="GE233" s="168" t="str">
        <f t="shared" ca="1" si="688"/>
        <v>-</v>
      </c>
      <c r="GF233" s="168" t="str">
        <f t="shared" ca="1" si="688"/>
        <v>-</v>
      </c>
      <c r="GG233" s="168" t="str">
        <f t="shared" ca="1" si="688"/>
        <v>-</v>
      </c>
      <c r="GH233" s="168" t="str">
        <f t="shared" ca="1" si="664"/>
        <v>-</v>
      </c>
      <c r="GI233" s="168" t="str">
        <f t="shared" ca="1" si="664"/>
        <v>-</v>
      </c>
      <c r="GJ233" s="168" t="str">
        <f t="shared" ca="1" si="665"/>
        <v>-</v>
      </c>
      <c r="GK233" s="168" t="str">
        <f t="shared" ca="1" si="665"/>
        <v>-</v>
      </c>
      <c r="GL233" s="168" t="str">
        <f t="shared" ca="1" si="665"/>
        <v>-</v>
      </c>
      <c r="GM233" s="168" t="str">
        <f t="shared" ca="1" si="665"/>
        <v>-</v>
      </c>
      <c r="GN233" s="168" t="str">
        <f t="shared" ca="1" si="665"/>
        <v>-</v>
      </c>
      <c r="GO233" s="168" t="str">
        <f t="shared" ca="1" si="665"/>
        <v>-</v>
      </c>
      <c r="GP233" s="168" t="str">
        <f t="shared" ca="1" si="665"/>
        <v>-</v>
      </c>
      <c r="GQ233" s="168" t="str">
        <f t="shared" ca="1" si="665"/>
        <v>-</v>
      </c>
      <c r="GR233" s="168" t="str">
        <f t="shared" ca="1" si="665"/>
        <v>-</v>
      </c>
      <c r="GS233" s="168">
        <f t="shared" ca="1" si="665"/>
        <v>500</v>
      </c>
      <c r="GT233" s="168">
        <f t="shared" ca="1" si="665"/>
        <v>500</v>
      </c>
      <c r="GU233" s="168" t="str">
        <f t="shared" ca="1" si="665"/>
        <v>-</v>
      </c>
      <c r="GV233" s="168" t="str">
        <f t="shared" ca="1" si="665"/>
        <v>-</v>
      </c>
      <c r="GW233" s="168" t="str">
        <f t="shared" ca="1" si="665"/>
        <v>-</v>
      </c>
      <c r="GX233" s="168" t="str">
        <f t="shared" ca="1" si="665"/>
        <v>-</v>
      </c>
      <c r="GY233" s="168" t="str">
        <f t="shared" ca="1" si="665"/>
        <v>-</v>
      </c>
      <c r="GZ233" s="168" t="str">
        <f t="shared" ca="1" si="666"/>
        <v>-</v>
      </c>
      <c r="HA233" s="168" t="str">
        <f t="shared" ca="1" si="666"/>
        <v>-</v>
      </c>
      <c r="HB233" s="168" t="str">
        <f t="shared" ca="1" si="666"/>
        <v>-</v>
      </c>
      <c r="HC233" s="168" t="str">
        <f t="shared" ca="1" si="666"/>
        <v>-</v>
      </c>
      <c r="HD233" s="168" t="str">
        <f t="shared" ca="1" si="666"/>
        <v>-</v>
      </c>
      <c r="HE233" s="168" t="str">
        <f t="shared" ca="1" si="666"/>
        <v>-</v>
      </c>
      <c r="HF233" s="168" t="str">
        <f t="shared" ca="1" si="666"/>
        <v>-</v>
      </c>
      <c r="HG233" s="168" t="str">
        <f t="shared" ca="1" si="666"/>
        <v>-</v>
      </c>
      <c r="HH233" s="168" t="str">
        <f t="shared" ca="1" si="666"/>
        <v>-</v>
      </c>
      <c r="HI233" s="168" t="str">
        <f t="shared" ca="1" si="666"/>
        <v>-</v>
      </c>
      <c r="HJ233" s="168" t="str">
        <f t="shared" ca="1" si="666"/>
        <v>-</v>
      </c>
      <c r="HK233" s="168" t="str">
        <f t="shared" ca="1" si="666"/>
        <v>-</v>
      </c>
      <c r="HL233" s="168" t="str">
        <f t="shared" ca="1" si="666"/>
        <v>-</v>
      </c>
      <c r="HM233" s="168" t="str">
        <f t="shared" ca="1" si="666"/>
        <v>-</v>
      </c>
      <c r="HN233" s="168" t="str">
        <f t="shared" ca="1" si="666"/>
        <v>-</v>
      </c>
      <c r="HO233" s="168" t="str">
        <f t="shared" ca="1" si="666"/>
        <v>-</v>
      </c>
      <c r="HP233" s="168" t="str">
        <f t="shared" ca="1" si="666"/>
        <v>-</v>
      </c>
      <c r="HQ233" s="168" t="str">
        <f t="shared" ca="1" si="666"/>
        <v>-</v>
      </c>
      <c r="HR233" s="168" t="str">
        <f t="shared" ca="1" si="666"/>
        <v>-</v>
      </c>
      <c r="HS233" s="168" t="str">
        <f t="shared" ca="1" si="666"/>
        <v>-</v>
      </c>
      <c r="HT233" s="168" t="str">
        <f t="shared" ca="1" si="666"/>
        <v>-</v>
      </c>
      <c r="HU233" s="168" t="str">
        <f t="shared" ca="1" si="666"/>
        <v>-</v>
      </c>
      <c r="HV233" s="168" t="str">
        <f t="shared" ca="1" si="666"/>
        <v>-</v>
      </c>
      <c r="HW233" s="168" t="str">
        <f t="shared" ca="1" si="666"/>
        <v>-</v>
      </c>
      <c r="HX233" s="168" t="str">
        <f t="shared" ca="1" si="666"/>
        <v>-</v>
      </c>
      <c r="HY233" s="168" t="str">
        <f t="shared" ca="1" si="666"/>
        <v>-</v>
      </c>
      <c r="HZ233" s="168" t="str">
        <f t="shared" ca="1" si="666"/>
        <v>-</v>
      </c>
      <c r="IA233" s="168" t="str">
        <f t="shared" ca="1" si="666"/>
        <v>-</v>
      </c>
      <c r="IB233" s="168" t="str">
        <f t="shared" ca="1" si="666"/>
        <v>-</v>
      </c>
      <c r="IC233" s="168" t="str">
        <f t="shared" ca="1" si="666"/>
        <v>-</v>
      </c>
      <c r="ID233" s="168" t="str">
        <f t="shared" ca="1" si="666"/>
        <v>-</v>
      </c>
      <c r="IE233" s="168" t="str">
        <f t="shared" ca="1" si="666"/>
        <v>-</v>
      </c>
      <c r="IF233" s="168" t="str">
        <f t="shared" ca="1" si="666"/>
        <v>-</v>
      </c>
      <c r="IG233" s="168" t="str">
        <f t="shared" ca="1" si="666"/>
        <v>-</v>
      </c>
      <c r="IH233" s="168" t="str">
        <f t="shared" ca="1" si="666"/>
        <v>-</v>
      </c>
      <c r="II233" s="168" t="str">
        <f t="shared" ca="1" si="666"/>
        <v>-</v>
      </c>
      <c r="IJ233" s="168" t="str">
        <f t="shared" ca="1" si="666"/>
        <v>-</v>
      </c>
      <c r="IK233" s="168" t="str">
        <f t="shared" ca="1" si="666"/>
        <v>-</v>
      </c>
      <c r="IL233" s="168" t="str">
        <f t="shared" ca="1" si="666"/>
        <v>-</v>
      </c>
      <c r="IM233" s="168" t="str">
        <f t="shared" ca="1" si="666"/>
        <v>-</v>
      </c>
      <c r="IN233" s="168" t="str">
        <f t="shared" ca="1" si="666"/>
        <v>-</v>
      </c>
      <c r="IO233" s="168" t="str">
        <f t="shared" ca="1" si="666"/>
        <v>-</v>
      </c>
      <c r="IP233" s="168" t="str">
        <f t="shared" ca="1" si="667"/>
        <v>-</v>
      </c>
      <c r="IQ233" s="168" t="str">
        <f t="shared" ca="1" si="667"/>
        <v>-</v>
      </c>
      <c r="IR233" s="168" t="str">
        <f t="shared" ca="1" si="667"/>
        <v>-</v>
      </c>
      <c r="IS233" s="168" t="str">
        <f t="shared" ca="1" si="667"/>
        <v>-</v>
      </c>
      <c r="IT233" s="168" t="str">
        <f t="shared" ca="1" si="667"/>
        <v>-</v>
      </c>
      <c r="IU233" s="168" t="str">
        <f t="shared" ca="1" si="667"/>
        <v>-</v>
      </c>
      <c r="IV233" s="168" t="str">
        <f t="shared" ca="1" si="667"/>
        <v>-</v>
      </c>
      <c r="IW233" s="168" t="str">
        <f t="shared" ca="1" si="667"/>
        <v>-</v>
      </c>
      <c r="IX233" s="168" t="str">
        <f t="shared" ca="1" si="667"/>
        <v>-</v>
      </c>
      <c r="IY233" s="168" t="str">
        <f t="shared" ca="1" si="667"/>
        <v>-</v>
      </c>
      <c r="IZ233" s="10"/>
      <c r="JA233" s="166">
        <f t="shared" ca="1" si="668"/>
        <v>4.4999999999999998E-2</v>
      </c>
      <c r="JB233" s="166">
        <f t="shared" ca="1" si="669"/>
        <v>4.4999999999999998E-2</v>
      </c>
      <c r="JC233" s="168">
        <f t="shared" ca="1" si="670"/>
        <v>1</v>
      </c>
      <c r="JD233" s="168">
        <f t="shared" ca="1" si="670"/>
        <v>0</v>
      </c>
      <c r="JE233" s="168">
        <f t="shared" ca="1" si="670"/>
        <v>1</v>
      </c>
      <c r="JF233" s="168">
        <f t="shared" ca="1" si="670"/>
        <v>1</v>
      </c>
      <c r="JG233" s="168">
        <f t="shared" ca="1" si="670"/>
        <v>0</v>
      </c>
      <c r="JH233" s="168">
        <f t="shared" ca="1" si="670"/>
        <v>70</v>
      </c>
      <c r="JI233" s="168">
        <f t="shared" ca="1" si="670"/>
        <v>50</v>
      </c>
      <c r="JJ233" s="168">
        <f t="shared" ca="1" si="670"/>
        <v>70</v>
      </c>
      <c r="JK233" s="168">
        <f t="shared" ca="1" si="670"/>
        <v>50</v>
      </c>
      <c r="JL233" s="166">
        <f t="shared" ca="1" si="671"/>
        <v>1</v>
      </c>
      <c r="JM233" s="166">
        <f t="shared" ca="1" si="672"/>
        <v>1</v>
      </c>
      <c r="JN233" s="166">
        <f t="shared" ca="1" si="673"/>
        <v>1</v>
      </c>
      <c r="JO233" s="166">
        <f t="shared" ca="1" si="674"/>
        <v>1</v>
      </c>
      <c r="JP233" s="166">
        <f t="shared" ca="1" si="674"/>
        <v>1</v>
      </c>
      <c r="JQ233" s="168">
        <f t="shared" ca="1" si="670"/>
        <v>1</v>
      </c>
      <c r="JR233" s="10"/>
      <c r="JS233" s="168">
        <f t="shared" ca="1" si="670"/>
        <v>1</v>
      </c>
      <c r="JT233" s="166">
        <f t="shared" si="675"/>
        <v>1</v>
      </c>
      <c r="JU233" s="168">
        <f t="shared" ca="1" si="670"/>
        <v>1</v>
      </c>
      <c r="JV233" s="168">
        <f t="shared" ca="1" si="670"/>
        <v>1</v>
      </c>
      <c r="JW233" s="168">
        <f t="shared" ca="1" si="670"/>
        <v>1</v>
      </c>
      <c r="JX233" s="168">
        <f t="shared" ca="1" si="670"/>
        <v>1</v>
      </c>
      <c r="JY233" s="168">
        <f t="shared" ca="1" si="670"/>
        <v>1</v>
      </c>
      <c r="JZ233" s="168">
        <f t="shared" ca="1" si="670"/>
        <v>1</v>
      </c>
      <c r="KA233" s="166">
        <f t="shared" si="676"/>
        <v>1</v>
      </c>
      <c r="KB233" s="166">
        <f t="shared" ca="1" si="677"/>
        <v>1</v>
      </c>
      <c r="KC233" s="166">
        <f t="shared" ca="1" si="678"/>
        <v>1</v>
      </c>
      <c r="KD233" s="166" t="str">
        <f t="shared" ca="1" si="679"/>
        <v>-</v>
      </c>
      <c r="KE233" s="166" t="str">
        <f t="shared" ca="1" si="680"/>
        <v>-</v>
      </c>
      <c r="KF233" s="166" t="str">
        <f t="shared" ca="1" si="681"/>
        <v>-</v>
      </c>
      <c r="KG233" s="166" t="b">
        <f t="shared" ca="1" si="682"/>
        <v>0</v>
      </c>
      <c r="KH233" s="168">
        <f t="shared" ca="1" si="670"/>
        <v>0</v>
      </c>
      <c r="KI233" s="27">
        <v>0</v>
      </c>
    </row>
    <row r="234" spans="1:295" s="148" customFormat="1" outlineLevel="1">
      <c r="A234" s="126">
        <f t="shared" si="13"/>
        <v>229</v>
      </c>
      <c r="B234" s="126">
        <f t="shared" si="683"/>
        <v>13</v>
      </c>
      <c r="C234" s="148">
        <f t="shared" si="689"/>
        <v>1002</v>
      </c>
      <c r="D234" s="148" t="s">
        <v>884</v>
      </c>
      <c r="E234" s="148" t="b">
        <f t="shared" si="648"/>
        <v>0</v>
      </c>
      <c r="F234" s="148" t="b">
        <v>0</v>
      </c>
      <c r="G234" s="148" t="b">
        <f t="shared" si="684"/>
        <v>0</v>
      </c>
      <c r="H234" s="144">
        <f t="shared" ca="1" si="685"/>
        <v>3</v>
      </c>
      <c r="I234" s="32">
        <v>1</v>
      </c>
      <c r="J234" s="32">
        <v>2</v>
      </c>
      <c r="K234" s="144">
        <f t="shared" ca="1" si="685"/>
        <v>1</v>
      </c>
      <c r="L234" s="144">
        <f t="shared" ca="1" si="685"/>
        <v>1</v>
      </c>
      <c r="M234" s="144">
        <f t="shared" ca="1" si="685"/>
        <v>1</v>
      </c>
      <c r="N234" s="144">
        <f t="shared" ca="1" si="685"/>
        <v>1</v>
      </c>
      <c r="O234" s="144">
        <f t="shared" ca="1" si="685"/>
        <v>1</v>
      </c>
      <c r="P234" s="144">
        <f t="shared" ca="1" si="685"/>
        <v>1</v>
      </c>
      <c r="Q234" s="144">
        <f t="shared" ca="1" si="685"/>
        <v>1</v>
      </c>
      <c r="R234" s="144">
        <f t="shared" ca="1" si="685"/>
        <v>2</v>
      </c>
      <c r="S234" s="144">
        <f t="shared" ca="1" si="685"/>
        <v>1</v>
      </c>
      <c r="T234" s="32">
        <v>3</v>
      </c>
      <c r="U234" s="144">
        <f t="shared" ca="1" si="685"/>
        <v>1</v>
      </c>
      <c r="V234" s="144">
        <f t="shared" ca="1" si="685"/>
        <v>1</v>
      </c>
      <c r="W234" s="144">
        <f t="shared" ca="1" si="685"/>
        <v>1</v>
      </c>
      <c r="X234" s="144">
        <f t="shared" ca="1" si="685"/>
        <v>1</v>
      </c>
      <c r="Y234" s="144">
        <f t="shared" ca="1" si="685"/>
        <v>1</v>
      </c>
      <c r="AA234" s="162" t="str" cm="1">
        <f t="array" aca="1" ref="AA234" ca="1">TEXT(LEFT(OFFSET(AA234,-1,0),5)+1,"00000")&amp;MID(OFFSET(AA234,-1,0),6,FIND(" ",OFFSET(AA234,-1,0),7)-5)
&amp;INDEX(DataMaster!$B$10:$B$12,$I234)         &amp;IF($J234=1,""," Risk"&amp;INDEX(i.risk_aversion,$J234,1))    &amp;IF($K234=1,""," REV"&amp; INDEX(DataMaster!$B$54:$B$58,$K234))              &amp; IF($L234=1,""," Minroe"&amp;INDEX(minroe,$L234))              &amp;  IF($M234=1,""," Overdraw"&amp;INDEX(overdraw,$M234))
&amp; IF($N234=1,""," Mach"&amp;INDEX(i.mach_option,$N234))
&amp; IF($O234=1,""," Interest"&amp;INDEX(i.interest_rate,$O234))            &amp; IF($P234=1,""," Opp cost"&amp;INDEX(i.opp_cost_capital,$P234))           &amp; IF($Q234=1,""," Casual_ub"&amp;INDEX(i.casual_ub,$Q234))           &amp; IF($R234=1,""," Cropgraze"&amp;INDEX(i.cropgraze_inc,$R234))
&amp; IF($S234=1,""," Yield"&amp;INDEX(i.all_rot_yield,$S234))          &amp; IF($T234=1,""," Pasture"&amp;INDEX(i.pasture_prod,$T234))          &amp; IF($U234=1,""," Scan"&amp;INDEX(i.scan,$U234))
&amp; IF($JL234=1,""," WP"&amp;TEXT($JL234*100,"000p"))                &amp; IF($JM234=1,""," MP"&amp;TEXT($JM234*100,"000p"))                      &amp; IF($JN234=1,""," GP"&amp;TEXT($JN234*100,"000p"))          &amp; IF($JO234=1,""," Can"&amp;TEXT($JO234*100,"000p"))
&amp; " (F"&amp;3+IFERROR(1*$CH234,0)+IFERROR(1*$CI234,0)&amp;3-IFERROR(1*NOT($CK234),0)&amp;"N"&amp;$CP234&amp;$CQ234&amp;")"</f>
        <v>00003 Pasture SE RiskCARA-low CropgrazeFALSE Pasture1.15 (F33N11)</v>
      </c>
      <c r="AB234" s="10" t="str">
        <f ca="1">IF(COUNTIF(AA$5:AA234,AA234)=1,"-","Dup")</f>
        <v>-</v>
      </c>
      <c r="AC234" s="10"/>
      <c r="AD234" s="168" t="str">
        <f t="shared" ca="1" si="649"/>
        <v>-</v>
      </c>
      <c r="AE234" s="168" t="str">
        <f t="shared" ca="1" si="649"/>
        <v>-</v>
      </c>
      <c r="AF234" s="168" t="str">
        <f t="shared" ca="1" si="649"/>
        <v>-</v>
      </c>
      <c r="AG234" s="168" t="str">
        <f t="shared" ca="1" si="649"/>
        <v>-</v>
      </c>
      <c r="AH234" s="168" t="str">
        <f t="shared" ca="1" si="649"/>
        <v>-</v>
      </c>
      <c r="AI234" s="168" t="b">
        <f t="shared" ca="1" si="649"/>
        <v>1</v>
      </c>
      <c r="AJ234" s="10"/>
      <c r="AK234" s="166" t="b">
        <f t="shared" si="650"/>
        <v>1</v>
      </c>
      <c r="AL234" s="166" t="str">
        <f t="shared" si="650"/>
        <v>-</v>
      </c>
      <c r="AM234" s="166" t="str">
        <f t="shared" si="650"/>
        <v>-</v>
      </c>
      <c r="AN234" s="166" t="str">
        <f t="shared" si="650"/>
        <v>-</v>
      </c>
      <c r="AO234" s="166" t="b">
        <f t="shared" si="650"/>
        <v>0</v>
      </c>
      <c r="AP234" s="166" t="b">
        <f t="shared" si="650"/>
        <v>0</v>
      </c>
      <c r="AQ234" s="166">
        <f t="shared" ca="1" si="651"/>
        <v>0</v>
      </c>
      <c r="AR234" s="166" t="b">
        <f t="shared" si="652"/>
        <v>1</v>
      </c>
      <c r="AS234" s="166" t="b">
        <f t="shared" si="652"/>
        <v>1</v>
      </c>
      <c r="AT234" s="166">
        <f t="shared" si="652"/>
        <v>1</v>
      </c>
      <c r="AU234" s="166">
        <f t="shared" si="652"/>
        <v>3.0000000000000001E-6</v>
      </c>
      <c r="AV234" s="166" t="str">
        <f t="shared" si="652"/>
        <v>-</v>
      </c>
      <c r="AW234" s="10"/>
      <c r="AX234" s="166" t="b">
        <f t="shared" si="653"/>
        <v>1</v>
      </c>
      <c r="AY234" s="168" t="b">
        <f t="shared" ca="1" si="654"/>
        <v>1</v>
      </c>
      <c r="AZ234" s="168" t="b">
        <f t="shared" ca="1" si="654"/>
        <v>1</v>
      </c>
      <c r="BA234" s="167">
        <f t="shared" ca="1" si="655"/>
        <v>3110</v>
      </c>
      <c r="BB234" s="168" t="str">
        <f t="shared" ca="1" si="690"/>
        <v>-</v>
      </c>
      <c r="BC234" s="168" t="str">
        <f t="shared" ca="1" si="690"/>
        <v>-</v>
      </c>
      <c r="BD234" s="168" t="str">
        <f t="shared" ca="1" si="690"/>
        <v>-</v>
      </c>
      <c r="BE234" s="168" t="str">
        <f t="shared" ca="1" si="690"/>
        <v>-</v>
      </c>
      <c r="BF234" s="168" t="str">
        <f t="shared" ca="1" si="690"/>
        <v>-</v>
      </c>
      <c r="BG234" s="168">
        <f t="shared" ca="1" si="690"/>
        <v>1</v>
      </c>
      <c r="BH234" s="168">
        <f t="shared" ca="1" si="690"/>
        <v>1</v>
      </c>
      <c r="BI234" s="168" t="str">
        <f t="shared" ca="1" si="690"/>
        <v>-</v>
      </c>
      <c r="BJ234" s="168" t="str">
        <f t="shared" ca="1" si="690"/>
        <v>-</v>
      </c>
      <c r="BK234" s="10"/>
      <c r="BL234" s="168" t="str">
        <f t="shared" ca="1" si="690"/>
        <v>-</v>
      </c>
      <c r="BM234" s="168" t="str">
        <f t="shared" ca="1" si="690"/>
        <v>-</v>
      </c>
      <c r="BN234" s="168" t="str">
        <f t="shared" ca="1" si="690"/>
        <v>-</v>
      </c>
      <c r="BO234" s="168" t="str">
        <f t="shared" ca="1" si="690"/>
        <v>-</v>
      </c>
      <c r="BP234" s="168" t="str">
        <f t="shared" ca="1" si="690"/>
        <v>-</v>
      </c>
      <c r="BQ234" s="168" t="str">
        <f t="shared" ca="1" si="690"/>
        <v>-</v>
      </c>
      <c r="BR234" s="168" t="str">
        <f t="shared" ca="1" si="690"/>
        <v>-</v>
      </c>
      <c r="BS234" s="168" t="str">
        <f t="shared" ca="1" si="690"/>
        <v>-</v>
      </c>
      <c r="BT234" s="168" t="str">
        <f t="shared" ca="1" si="690"/>
        <v>-</v>
      </c>
      <c r="BU234" s="168" t="str">
        <f t="shared" ca="1" si="690"/>
        <v>-</v>
      </c>
      <c r="BV234" s="168" t="str">
        <f t="shared" ca="1" si="690"/>
        <v>-</v>
      </c>
      <c r="BW234" s="166" t="str" cm="1">
        <f t="array" aca="1" ref="BW234" ca="1">INDEX(i.rev,$K234,BW$15)</f>
        <v>-</v>
      </c>
      <c r="BX234" s="166" t="str" cm="1">
        <f t="array" aca="1" ref="BX234" ca="1">INDEX(i.rev,$K234,BX$15)</f>
        <v>-</v>
      </c>
      <c r="BY234" s="166" t="str" cm="1">
        <f t="array" aca="1" ref="BY234" ca="1">INDEX(i.rev,$K234,BY$15)</f>
        <v>-</v>
      </c>
      <c r="BZ234" s="166" t="str" cm="1">
        <f t="array" aca="1" ref="BZ234" ca="1">INDEX(i.rev,$K234,BZ$15)</f>
        <v>-</v>
      </c>
      <c r="CA234" s="166" t="str" cm="1">
        <f t="array" aca="1" ref="CA234" ca="1">INDEX(i.rev,$K234,CA$15)</f>
        <v>-</v>
      </c>
      <c r="CB234" s="166" t="str" cm="1">
        <f t="array" aca="1" ref="CB234" ca="1">INDEX(i.rev,$K234,CB$15)</f>
        <v>-</v>
      </c>
      <c r="CC234" s="166" t="str" cm="1">
        <f t="array" aca="1" ref="CC234" ca="1">INDEX(i.rev,$K234,CC$15)</f>
        <v>-</v>
      </c>
      <c r="CD234" s="166" t="str" cm="1">
        <f t="array" aca="1" ref="CD234" ca="1">INDEX(i.rev,$K234,CD$15)</f>
        <v>-</v>
      </c>
      <c r="CE234" s="166" t="str" cm="1">
        <f t="array" aca="1" ref="CE234" ca="1">INDEX(i.rev,$K234,CE$15)</f>
        <v>-</v>
      </c>
      <c r="CF234" s="166" t="str" cm="1">
        <f t="array" aca="1" ref="CF234" ca="1">INDEX(i.rev,$K234,CF$15)</f>
        <v>-</v>
      </c>
      <c r="CG234" s="10"/>
      <c r="CH234" s="168" t="str">
        <f t="shared" ca="1" si="687"/>
        <v>-</v>
      </c>
      <c r="CI234" s="168" t="str">
        <f t="shared" ca="1" si="687"/>
        <v>-</v>
      </c>
      <c r="CJ234" s="168" t="str">
        <f t="shared" ca="1" si="687"/>
        <v>-</v>
      </c>
      <c r="CK234" s="168" t="str">
        <f t="shared" ca="1" si="687"/>
        <v>-</v>
      </c>
      <c r="CL234" s="168" t="str">
        <f t="shared" ca="1" si="687"/>
        <v>-</v>
      </c>
      <c r="CM234" s="168" t="str">
        <f t="shared" ca="1" si="687"/>
        <v>-</v>
      </c>
      <c r="CN234" s="168" t="str">
        <f t="shared" ca="1" si="687"/>
        <v>-</v>
      </c>
      <c r="CO234" s="168" t="str">
        <f t="shared" ca="1" si="687"/>
        <v>-</v>
      </c>
      <c r="CP234" s="168">
        <f t="shared" ca="1" si="687"/>
        <v>1</v>
      </c>
      <c r="CQ234" s="168">
        <f t="shared" ca="1" si="687"/>
        <v>1</v>
      </c>
      <c r="CR234" s="168">
        <f t="shared" ca="1" si="687"/>
        <v>0</v>
      </c>
      <c r="CS234" s="168" t="str">
        <f t="shared" ca="1" si="687"/>
        <v>-</v>
      </c>
      <c r="CT234" s="168" t="str">
        <f t="shared" ca="1" si="687"/>
        <v>-</v>
      </c>
      <c r="CU234" s="168" t="str">
        <f t="shared" ca="1" si="687"/>
        <v>-</v>
      </c>
      <c r="CV234" s="168" t="str">
        <f t="shared" ca="1" si="687"/>
        <v>-</v>
      </c>
      <c r="CW234" s="168" t="str">
        <f t="shared" ca="1" si="687"/>
        <v>-</v>
      </c>
      <c r="CX234" s="168" t="str">
        <f t="shared" ca="1" si="687"/>
        <v>-</v>
      </c>
      <c r="CY234" s="168" t="str">
        <f t="shared" ca="1" si="687"/>
        <v>-</v>
      </c>
      <c r="CZ234" s="168">
        <f t="shared" ca="1" si="687"/>
        <v>0</v>
      </c>
      <c r="DA234" s="168" t="str">
        <f t="shared" ca="1" si="687"/>
        <v>-</v>
      </c>
      <c r="DB234" s="168" t="str">
        <f t="shared" ca="1" si="687"/>
        <v>-</v>
      </c>
      <c r="DC234" s="168" t="str">
        <f t="shared" ca="1" si="687"/>
        <v>-</v>
      </c>
      <c r="DD234" s="168" t="str">
        <f t="shared" ca="1" si="687"/>
        <v>-</v>
      </c>
      <c r="DE234" s="168" t="str">
        <f t="shared" ca="1" si="687"/>
        <v>-</v>
      </c>
      <c r="DF234" s="168">
        <f t="shared" ca="1" si="687"/>
        <v>0</v>
      </c>
      <c r="DG234" s="168">
        <f t="shared" ca="1" si="687"/>
        <v>0</v>
      </c>
      <c r="DH234" s="168">
        <f t="shared" ca="1" si="687"/>
        <v>0</v>
      </c>
      <c r="DI234" s="168">
        <f t="shared" ca="1" si="687"/>
        <v>0</v>
      </c>
      <c r="DJ234" s="168">
        <f t="shared" ca="1" si="687"/>
        <v>0</v>
      </c>
      <c r="DK234" s="168">
        <f t="shared" ca="1" si="687"/>
        <v>0</v>
      </c>
      <c r="DL234" s="168">
        <f t="shared" ca="1" si="687"/>
        <v>0</v>
      </c>
      <c r="DM234" s="168" t="str">
        <f t="shared" ca="1" si="687"/>
        <v>-</v>
      </c>
      <c r="DN234" s="168" t="str">
        <f t="shared" ca="1" si="687"/>
        <v>-</v>
      </c>
      <c r="DO234" s="168" t="str">
        <f t="shared" ca="1" si="687"/>
        <v>-</v>
      </c>
      <c r="DP234" s="168" t="str">
        <f t="shared" ca="1" si="687"/>
        <v>-</v>
      </c>
      <c r="DQ234" s="168" t="str">
        <f t="shared" ca="1" si="687"/>
        <v>-</v>
      </c>
      <c r="DR234" s="168" t="str">
        <f t="shared" ca="1" si="687"/>
        <v>-</v>
      </c>
      <c r="DS234" s="168" t="str">
        <f t="shared" ca="1" si="687"/>
        <v>-</v>
      </c>
      <c r="DT234" s="168" t="str">
        <f t="shared" ca="1" si="687"/>
        <v>-</v>
      </c>
      <c r="DU234" s="168" t="str">
        <f t="shared" ca="1" si="687"/>
        <v>-</v>
      </c>
      <c r="DV234" s="168" t="str">
        <f t="shared" ca="1" si="687"/>
        <v>-</v>
      </c>
      <c r="DW234" s="168" t="str">
        <f t="shared" ca="1" si="687"/>
        <v>-</v>
      </c>
      <c r="DX234" s="10"/>
      <c r="DY234" s="168">
        <f t="shared" ca="1" si="687"/>
        <v>1</v>
      </c>
      <c r="DZ234" s="168" t="str">
        <f t="shared" ca="1" si="687"/>
        <v>-</v>
      </c>
      <c r="EA234" s="168" t="str">
        <f t="shared" ca="1" si="687"/>
        <v>-</v>
      </c>
      <c r="EB234" s="168" t="str">
        <f t="shared" ca="1" si="687"/>
        <v>-</v>
      </c>
      <c r="EC234" s="168" t="str">
        <f t="shared" ca="1" si="658"/>
        <v>-</v>
      </c>
      <c r="ED234" s="168" t="b">
        <f t="shared" ca="1" si="658"/>
        <v>0</v>
      </c>
      <c r="EE234" s="168" t="str">
        <f t="shared" ca="1" si="658"/>
        <v>-</v>
      </c>
      <c r="EF234" s="168">
        <f t="shared" ca="1" si="658"/>
        <v>0</v>
      </c>
      <c r="EG234" s="168" t="str">
        <f t="shared" ca="1" si="658"/>
        <v>-</v>
      </c>
      <c r="EH234" s="166" cm="1">
        <f t="array" aca="1" ref="EH234" ca="1">INDEX(i.rev,$K234,EH$15)</f>
        <v>1</v>
      </c>
      <c r="EI234" s="168">
        <f t="shared" ca="1" si="659"/>
        <v>0</v>
      </c>
      <c r="EJ234" s="168">
        <f t="shared" ca="1" si="659"/>
        <v>1</v>
      </c>
      <c r="EK234" s="168">
        <f t="shared" ca="1" si="659"/>
        <v>0</v>
      </c>
      <c r="EL234" s="168">
        <f t="shared" ca="1" si="659"/>
        <v>1</v>
      </c>
      <c r="EM234" s="168">
        <f t="shared" ca="1" si="659"/>
        <v>1</v>
      </c>
      <c r="EN234" s="168">
        <f t="shared" ca="1" si="659"/>
        <v>1</v>
      </c>
      <c r="EO234" s="168">
        <f t="shared" ca="1" si="659"/>
        <v>0</v>
      </c>
      <c r="EP234" s="168">
        <f t="shared" ca="1" si="659"/>
        <v>0</v>
      </c>
      <c r="EQ234" s="168">
        <f t="shared" ca="1" si="659"/>
        <v>0</v>
      </c>
      <c r="ER234" s="168">
        <f t="shared" ca="1" si="659"/>
        <v>0</v>
      </c>
      <c r="ES234" s="168">
        <f t="shared" ca="1" si="659"/>
        <v>0</v>
      </c>
      <c r="ET234" s="168">
        <f t="shared" ca="1" si="659"/>
        <v>0</v>
      </c>
      <c r="EU234" s="168">
        <f t="shared" ca="1" si="659"/>
        <v>0</v>
      </c>
      <c r="EV234" s="168">
        <f t="shared" ca="1" si="659"/>
        <v>0</v>
      </c>
      <c r="EW234" s="168">
        <f t="shared" ca="1" si="659"/>
        <v>0</v>
      </c>
      <c r="EX234" s="168">
        <f t="shared" ca="1" si="659"/>
        <v>0</v>
      </c>
      <c r="EY234" s="166" cm="1">
        <f t="array" aca="1" ref="EY234" ca="1">INDEX(i.rev,$K234,EY$15)</f>
        <v>0</v>
      </c>
      <c r="EZ234" s="168">
        <f t="shared" ca="1" si="660"/>
        <v>0</v>
      </c>
      <c r="FA234" s="166" cm="1">
        <f t="array" aca="1" ref="FA234" ca="1">INDEX(i.rev,$K234,FA$15)</f>
        <v>1</v>
      </c>
      <c r="FB234" s="168">
        <f t="shared" ca="1" si="688"/>
        <v>0</v>
      </c>
      <c r="FC234" s="168">
        <f t="shared" ca="1" si="688"/>
        <v>0</v>
      </c>
      <c r="FD234" s="168">
        <f t="shared" ca="1" si="688"/>
        <v>0</v>
      </c>
      <c r="FE234" s="168">
        <f t="shared" ca="1" si="688"/>
        <v>0</v>
      </c>
      <c r="FF234" s="168">
        <f t="shared" ca="1" si="688"/>
        <v>0</v>
      </c>
      <c r="FG234" s="168">
        <f t="shared" ca="1" si="688"/>
        <v>0</v>
      </c>
      <c r="FH234" s="168">
        <f t="shared" ca="1" si="688"/>
        <v>0</v>
      </c>
      <c r="FI234" s="10"/>
      <c r="FJ234" s="168" t="str">
        <f t="shared" ca="1" si="688"/>
        <v>-</v>
      </c>
      <c r="FK234" s="168" t="str">
        <f t="shared" ca="1" si="688"/>
        <v>-</v>
      </c>
      <c r="FL234" s="168" t="str">
        <f t="shared" ca="1" si="688"/>
        <v>-</v>
      </c>
      <c r="FM234" s="168" t="str">
        <f t="shared" ca="1" si="688"/>
        <v>-</v>
      </c>
      <c r="FN234" s="168" t="str">
        <f t="shared" ca="1" si="688"/>
        <v>-</v>
      </c>
      <c r="FO234" s="166" t="b">
        <f t="shared" ca="1" si="662"/>
        <v>0</v>
      </c>
      <c r="FP234" s="166" t="b">
        <f t="shared" ca="1" si="662"/>
        <v>0</v>
      </c>
      <c r="FQ234" s="166" t="b">
        <f t="shared" ca="1" si="662"/>
        <v>1</v>
      </c>
      <c r="FR234" s="168">
        <f t="shared" ca="1" si="688"/>
        <v>0</v>
      </c>
      <c r="FS234" s="166">
        <f t="shared" ca="1" si="663"/>
        <v>1</v>
      </c>
      <c r="FT234" s="166">
        <f t="shared" ca="1" si="663"/>
        <v>1</v>
      </c>
      <c r="FU234" s="168" t="str">
        <f t="shared" ca="1" si="688"/>
        <v>-</v>
      </c>
      <c r="FV234" s="168" t="str">
        <f t="shared" ca="1" si="688"/>
        <v>-</v>
      </c>
      <c r="FW234" s="168" t="str">
        <f t="shared" ca="1" si="688"/>
        <v>-</v>
      </c>
      <c r="FX234" s="168" t="str">
        <f t="shared" ca="1" si="688"/>
        <v>-</v>
      </c>
      <c r="FY234" s="168" t="str">
        <f t="shared" ca="1" si="688"/>
        <v>-</v>
      </c>
      <c r="FZ234" s="168" t="str">
        <f t="shared" ca="1" si="688"/>
        <v>-</v>
      </c>
      <c r="GA234" s="168" t="str">
        <f t="shared" ca="1" si="688"/>
        <v>-</v>
      </c>
      <c r="GB234" s="168" t="str">
        <f t="shared" ca="1" si="688"/>
        <v>-</v>
      </c>
      <c r="GC234" s="168" t="str">
        <f t="shared" ca="1" si="688"/>
        <v>-</v>
      </c>
      <c r="GD234" s="168" t="b">
        <f t="shared" ca="1" si="688"/>
        <v>1</v>
      </c>
      <c r="GE234" s="168" t="str">
        <f t="shared" ca="1" si="688"/>
        <v>-</v>
      </c>
      <c r="GF234" s="168" t="str">
        <f t="shared" ca="1" si="688"/>
        <v>-</v>
      </c>
      <c r="GG234" s="168" t="str">
        <f t="shared" ca="1" si="688"/>
        <v>-</v>
      </c>
      <c r="GH234" s="168" t="str">
        <f t="shared" ca="1" si="664"/>
        <v>-</v>
      </c>
      <c r="GI234" s="168" t="str">
        <f t="shared" ca="1" si="664"/>
        <v>-</v>
      </c>
      <c r="GJ234" s="168" t="str">
        <f t="shared" ca="1" si="665"/>
        <v>-</v>
      </c>
      <c r="GK234" s="168" t="str">
        <f t="shared" ca="1" si="665"/>
        <v>-</v>
      </c>
      <c r="GL234" s="168" t="str">
        <f t="shared" ca="1" si="665"/>
        <v>-</v>
      </c>
      <c r="GM234" s="168" t="str">
        <f t="shared" ca="1" si="665"/>
        <v>-</v>
      </c>
      <c r="GN234" s="168" t="str">
        <f t="shared" ca="1" si="665"/>
        <v>-</v>
      </c>
      <c r="GO234" s="168" t="str">
        <f t="shared" ca="1" si="665"/>
        <v>-</v>
      </c>
      <c r="GP234" s="168" t="str">
        <f t="shared" ca="1" si="665"/>
        <v>-</v>
      </c>
      <c r="GQ234" s="168" t="str">
        <f t="shared" ca="1" si="665"/>
        <v>-</v>
      </c>
      <c r="GR234" s="168" t="str">
        <f t="shared" ca="1" si="665"/>
        <v>-</v>
      </c>
      <c r="GS234" s="168">
        <f t="shared" ca="1" si="665"/>
        <v>500</v>
      </c>
      <c r="GT234" s="168">
        <f t="shared" ca="1" si="665"/>
        <v>500</v>
      </c>
      <c r="GU234" s="168" t="str">
        <f t="shared" ca="1" si="665"/>
        <v>-</v>
      </c>
      <c r="GV234" s="168" t="str">
        <f t="shared" ca="1" si="665"/>
        <v>-</v>
      </c>
      <c r="GW234" s="168" t="str">
        <f t="shared" ca="1" si="665"/>
        <v>-</v>
      </c>
      <c r="GX234" s="168" t="str">
        <f t="shared" ca="1" si="665"/>
        <v>-</v>
      </c>
      <c r="GY234" s="168" t="str">
        <f t="shared" ca="1" si="665"/>
        <v>-</v>
      </c>
      <c r="GZ234" s="168" t="str">
        <f t="shared" ca="1" si="666"/>
        <v>-</v>
      </c>
      <c r="HA234" s="168" t="str">
        <f t="shared" ca="1" si="666"/>
        <v>-</v>
      </c>
      <c r="HB234" s="168" t="str">
        <f t="shared" ca="1" si="666"/>
        <v>-</v>
      </c>
      <c r="HC234" s="168" t="str">
        <f t="shared" ca="1" si="666"/>
        <v>-</v>
      </c>
      <c r="HD234" s="168" t="str">
        <f t="shared" ca="1" si="666"/>
        <v>-</v>
      </c>
      <c r="HE234" s="168" t="str">
        <f t="shared" ca="1" si="666"/>
        <v>-</v>
      </c>
      <c r="HF234" s="168" t="str">
        <f t="shared" ca="1" si="666"/>
        <v>-</v>
      </c>
      <c r="HG234" s="168" t="str">
        <f t="shared" ca="1" si="666"/>
        <v>-</v>
      </c>
      <c r="HH234" s="168" t="str">
        <f t="shared" ca="1" si="666"/>
        <v>-</v>
      </c>
      <c r="HI234" s="168" t="str">
        <f t="shared" ca="1" si="666"/>
        <v>-</v>
      </c>
      <c r="HJ234" s="168" t="str">
        <f t="shared" ca="1" si="666"/>
        <v>-</v>
      </c>
      <c r="HK234" s="168" t="str">
        <f t="shared" ca="1" si="666"/>
        <v>-</v>
      </c>
      <c r="HL234" s="168" t="str">
        <f t="shared" ca="1" si="666"/>
        <v>-</v>
      </c>
      <c r="HM234" s="168" t="str">
        <f t="shared" ca="1" si="666"/>
        <v>-</v>
      </c>
      <c r="HN234" s="168" t="str">
        <f t="shared" ca="1" si="666"/>
        <v>-</v>
      </c>
      <c r="HO234" s="168" t="str">
        <f t="shared" ca="1" si="666"/>
        <v>-</v>
      </c>
      <c r="HP234" s="168" t="str">
        <f t="shared" ca="1" si="666"/>
        <v>-</v>
      </c>
      <c r="HQ234" s="168" t="str">
        <f t="shared" ca="1" si="666"/>
        <v>-</v>
      </c>
      <c r="HR234" s="168" t="str">
        <f t="shared" ca="1" si="666"/>
        <v>-</v>
      </c>
      <c r="HS234" s="168" t="str">
        <f t="shared" ca="1" si="666"/>
        <v>-</v>
      </c>
      <c r="HT234" s="168" t="str">
        <f t="shared" ca="1" si="666"/>
        <v>-</v>
      </c>
      <c r="HU234" s="168" t="str">
        <f t="shared" ca="1" si="666"/>
        <v>-</v>
      </c>
      <c r="HV234" s="168" t="str">
        <f t="shared" ca="1" si="666"/>
        <v>-</v>
      </c>
      <c r="HW234" s="168" t="str">
        <f t="shared" ca="1" si="666"/>
        <v>-</v>
      </c>
      <c r="HX234" s="168" t="str">
        <f t="shared" ca="1" si="666"/>
        <v>-</v>
      </c>
      <c r="HY234" s="168" t="str">
        <f t="shared" ca="1" si="666"/>
        <v>-</v>
      </c>
      <c r="HZ234" s="168" t="str">
        <f t="shared" ca="1" si="666"/>
        <v>-</v>
      </c>
      <c r="IA234" s="168" t="str">
        <f t="shared" ca="1" si="666"/>
        <v>-</v>
      </c>
      <c r="IB234" s="168" t="str">
        <f t="shared" ca="1" si="666"/>
        <v>-</v>
      </c>
      <c r="IC234" s="168" t="str">
        <f t="shared" ca="1" si="666"/>
        <v>-</v>
      </c>
      <c r="ID234" s="168" t="str">
        <f t="shared" ca="1" si="666"/>
        <v>-</v>
      </c>
      <c r="IE234" s="168" t="str">
        <f t="shared" ca="1" si="666"/>
        <v>-</v>
      </c>
      <c r="IF234" s="168" t="str">
        <f t="shared" ca="1" si="666"/>
        <v>-</v>
      </c>
      <c r="IG234" s="168" t="str">
        <f t="shared" ca="1" si="666"/>
        <v>-</v>
      </c>
      <c r="IH234" s="168" t="str">
        <f t="shared" ca="1" si="666"/>
        <v>-</v>
      </c>
      <c r="II234" s="168" t="str">
        <f t="shared" ca="1" si="666"/>
        <v>-</v>
      </c>
      <c r="IJ234" s="168" t="str">
        <f t="shared" ca="1" si="666"/>
        <v>-</v>
      </c>
      <c r="IK234" s="168" t="str">
        <f t="shared" ca="1" si="666"/>
        <v>-</v>
      </c>
      <c r="IL234" s="168" t="str">
        <f t="shared" ca="1" si="666"/>
        <v>-</v>
      </c>
      <c r="IM234" s="168" t="str">
        <f t="shared" ca="1" si="666"/>
        <v>-</v>
      </c>
      <c r="IN234" s="168" t="str">
        <f t="shared" ca="1" si="666"/>
        <v>-</v>
      </c>
      <c r="IO234" s="168" t="str">
        <f t="shared" ca="1" si="666"/>
        <v>-</v>
      </c>
      <c r="IP234" s="168" t="str">
        <f t="shared" ca="1" si="667"/>
        <v>-</v>
      </c>
      <c r="IQ234" s="168" t="str">
        <f t="shared" ca="1" si="667"/>
        <v>-</v>
      </c>
      <c r="IR234" s="168" t="str">
        <f t="shared" ca="1" si="667"/>
        <v>-</v>
      </c>
      <c r="IS234" s="168" t="str">
        <f t="shared" ca="1" si="667"/>
        <v>-</v>
      </c>
      <c r="IT234" s="168" t="str">
        <f t="shared" ca="1" si="667"/>
        <v>-</v>
      </c>
      <c r="IU234" s="168" t="str">
        <f t="shared" ca="1" si="667"/>
        <v>-</v>
      </c>
      <c r="IV234" s="168" t="str">
        <f t="shared" ca="1" si="667"/>
        <v>-</v>
      </c>
      <c r="IW234" s="168" t="str">
        <f t="shared" ca="1" si="667"/>
        <v>-</v>
      </c>
      <c r="IX234" s="168" t="str">
        <f t="shared" ca="1" si="667"/>
        <v>-</v>
      </c>
      <c r="IY234" s="168" t="str">
        <f t="shared" ca="1" si="667"/>
        <v>-</v>
      </c>
      <c r="IZ234" s="10"/>
      <c r="JA234" s="166">
        <f t="shared" ca="1" si="668"/>
        <v>4.4999999999999998E-2</v>
      </c>
      <c r="JB234" s="166">
        <f t="shared" ca="1" si="669"/>
        <v>4.4999999999999998E-2</v>
      </c>
      <c r="JC234" s="168">
        <f t="shared" ca="1" si="670"/>
        <v>1</v>
      </c>
      <c r="JD234" s="168">
        <f t="shared" ca="1" si="670"/>
        <v>0</v>
      </c>
      <c r="JE234" s="168">
        <f t="shared" ca="1" si="670"/>
        <v>1</v>
      </c>
      <c r="JF234" s="168">
        <f t="shared" ca="1" si="670"/>
        <v>1</v>
      </c>
      <c r="JG234" s="168">
        <f t="shared" ca="1" si="670"/>
        <v>0</v>
      </c>
      <c r="JH234" s="168">
        <f t="shared" ca="1" si="670"/>
        <v>70</v>
      </c>
      <c r="JI234" s="168">
        <f t="shared" ca="1" si="670"/>
        <v>50</v>
      </c>
      <c r="JJ234" s="168">
        <f t="shared" ca="1" si="670"/>
        <v>70</v>
      </c>
      <c r="JK234" s="168">
        <f t="shared" ca="1" si="670"/>
        <v>50</v>
      </c>
      <c r="JL234" s="166">
        <f t="shared" ca="1" si="671"/>
        <v>1</v>
      </c>
      <c r="JM234" s="166">
        <f t="shared" ca="1" si="672"/>
        <v>1</v>
      </c>
      <c r="JN234" s="166">
        <f t="shared" ca="1" si="673"/>
        <v>1</v>
      </c>
      <c r="JO234" s="166">
        <f t="shared" ca="1" si="674"/>
        <v>1</v>
      </c>
      <c r="JP234" s="166">
        <f t="shared" ca="1" si="674"/>
        <v>1</v>
      </c>
      <c r="JQ234" s="168">
        <f t="shared" ca="1" si="670"/>
        <v>1</v>
      </c>
      <c r="JR234" s="10"/>
      <c r="JS234" s="168">
        <f t="shared" ca="1" si="670"/>
        <v>1</v>
      </c>
      <c r="JT234" s="166">
        <f t="shared" si="675"/>
        <v>1.1499999999999999</v>
      </c>
      <c r="JU234" s="168">
        <f t="shared" ca="1" si="670"/>
        <v>1</v>
      </c>
      <c r="JV234" s="168">
        <f t="shared" ca="1" si="670"/>
        <v>1</v>
      </c>
      <c r="JW234" s="168">
        <f t="shared" ca="1" si="670"/>
        <v>1</v>
      </c>
      <c r="JX234" s="168">
        <f t="shared" ca="1" si="670"/>
        <v>1</v>
      </c>
      <c r="JY234" s="168">
        <f t="shared" ca="1" si="670"/>
        <v>1</v>
      </c>
      <c r="JZ234" s="168">
        <f t="shared" ca="1" si="670"/>
        <v>1</v>
      </c>
      <c r="KA234" s="166">
        <f t="shared" si="676"/>
        <v>1.1499999999999999</v>
      </c>
      <c r="KB234" s="166">
        <f t="shared" ca="1" si="677"/>
        <v>1</v>
      </c>
      <c r="KC234" s="166">
        <f t="shared" ca="1" si="678"/>
        <v>1</v>
      </c>
      <c r="KD234" s="166" t="str">
        <f t="shared" ca="1" si="679"/>
        <v>-</v>
      </c>
      <c r="KE234" s="166" t="str">
        <f t="shared" ca="1" si="680"/>
        <v>-</v>
      </c>
      <c r="KF234" s="166" t="str">
        <f t="shared" ca="1" si="681"/>
        <v>-</v>
      </c>
      <c r="KG234" s="166" t="b">
        <f t="shared" ca="1" si="682"/>
        <v>0</v>
      </c>
      <c r="KH234" s="168">
        <f t="shared" ca="1" si="670"/>
        <v>0</v>
      </c>
      <c r="KI234" s="27">
        <v>0</v>
      </c>
    </row>
    <row r="235" spans="1:295" s="148" customFormat="1" outlineLevel="1">
      <c r="A235" s="126">
        <f t="shared" si="13"/>
        <v>230</v>
      </c>
      <c r="B235" s="126">
        <f t="shared" si="683"/>
        <v>13</v>
      </c>
      <c r="C235" s="148">
        <f t="shared" si="689"/>
        <v>1002</v>
      </c>
      <c r="D235" s="148" t="s">
        <v>884</v>
      </c>
      <c r="E235" s="148" t="b">
        <f t="shared" si="648"/>
        <v>0</v>
      </c>
      <c r="F235" s="148" t="b">
        <v>0</v>
      </c>
      <c r="G235" s="148" t="b">
        <f t="shared" si="684"/>
        <v>0</v>
      </c>
      <c r="H235" s="144">
        <f t="shared" ca="1" si="685"/>
        <v>3</v>
      </c>
      <c r="I235" s="32">
        <v>1</v>
      </c>
      <c r="J235" s="32">
        <v>3</v>
      </c>
      <c r="K235" s="144">
        <f t="shared" ca="1" si="685"/>
        <v>1</v>
      </c>
      <c r="L235" s="144">
        <f t="shared" ca="1" si="685"/>
        <v>1</v>
      </c>
      <c r="M235" s="144">
        <f t="shared" ca="1" si="685"/>
        <v>1</v>
      </c>
      <c r="N235" s="144">
        <f t="shared" ca="1" si="685"/>
        <v>1</v>
      </c>
      <c r="O235" s="144">
        <f t="shared" ca="1" si="685"/>
        <v>1</v>
      </c>
      <c r="P235" s="144">
        <f t="shared" ca="1" si="685"/>
        <v>1</v>
      </c>
      <c r="Q235" s="144">
        <f t="shared" ca="1" si="685"/>
        <v>1</v>
      </c>
      <c r="R235" s="144">
        <f t="shared" ca="1" si="685"/>
        <v>2</v>
      </c>
      <c r="S235" s="144">
        <f t="shared" ca="1" si="685"/>
        <v>1</v>
      </c>
      <c r="T235" s="32">
        <v>1</v>
      </c>
      <c r="U235" s="144">
        <f t="shared" ca="1" si="685"/>
        <v>1</v>
      </c>
      <c r="V235" s="144">
        <f t="shared" ca="1" si="685"/>
        <v>1</v>
      </c>
      <c r="W235" s="144">
        <f t="shared" ca="1" si="685"/>
        <v>1</v>
      </c>
      <c r="X235" s="144">
        <f t="shared" ca="1" si="685"/>
        <v>1</v>
      </c>
      <c r="Y235" s="144">
        <f t="shared" ca="1" si="685"/>
        <v>1</v>
      </c>
      <c r="AA235" s="162" t="str" cm="1">
        <f t="array" aca="1" ref="AA235" ca="1">TEXT(LEFT(OFFSET(AA235,-1,0),5)+1,"00000")&amp;MID(OFFSET(AA235,-1,0),6,FIND(" ",OFFSET(AA235,-1,0),7)-5)
&amp;INDEX(DataMaster!$B$10:$B$12,$I235)         &amp;IF($J235=1,""," Risk"&amp;INDEX(i.risk_aversion,$J235,1))    &amp;IF($K235=1,""," REV"&amp; INDEX(DataMaster!$B$54:$B$58,$K235))              &amp; IF($L235=1,""," Minroe"&amp;INDEX(minroe,$L235))              &amp;  IF($M235=1,""," Overdraw"&amp;INDEX(overdraw,$M235))
&amp; IF($N235=1,""," Mach"&amp;INDEX(i.mach_option,$N235))
&amp; IF($O235=1,""," Interest"&amp;INDEX(i.interest_rate,$O235))            &amp; IF($P235=1,""," Opp cost"&amp;INDEX(i.opp_cost_capital,$P235))           &amp; IF($Q235=1,""," Casual_ub"&amp;INDEX(i.casual_ub,$Q235))           &amp; IF($R235=1,""," Cropgraze"&amp;INDEX(i.cropgraze_inc,$R235))
&amp; IF($S235=1,""," Yield"&amp;INDEX(i.all_rot_yield,$S235))          &amp; IF($T235=1,""," Pasture"&amp;INDEX(i.pasture_prod,$T235))          &amp; IF($U235=1,""," Scan"&amp;INDEX(i.scan,$U235))
&amp; IF($JL235=1,""," WP"&amp;TEXT($JL235*100,"000p"))                &amp; IF($JM235=1,""," MP"&amp;TEXT($JM235*100,"000p"))                      &amp; IF($JN235=1,""," GP"&amp;TEXT($JN235*100,"000p"))          &amp; IF($JO235=1,""," Can"&amp;TEXT($JO235*100,"000p"))
&amp; " (F"&amp;3+IFERROR(1*$CH235,0)+IFERROR(1*$CI235,0)&amp;3-IFERROR(1*NOT($CK235),0)&amp;"N"&amp;$CP235&amp;$CQ235&amp;")"</f>
        <v>00004 Pasture SE RiskCARA-high CropgrazeFALSE (F33N11)</v>
      </c>
      <c r="AB235" s="10" t="str">
        <f ca="1">IF(COUNTIF(AA$5:AA235,AA235)=1,"-","Dup")</f>
        <v>-</v>
      </c>
      <c r="AC235" s="10"/>
      <c r="AD235" s="168" t="str">
        <f t="shared" ca="1" si="649"/>
        <v>-</v>
      </c>
      <c r="AE235" s="168" t="str">
        <f t="shared" ca="1" si="649"/>
        <v>-</v>
      </c>
      <c r="AF235" s="168" t="str">
        <f t="shared" ca="1" si="649"/>
        <v>-</v>
      </c>
      <c r="AG235" s="168" t="str">
        <f t="shared" ca="1" si="649"/>
        <v>-</v>
      </c>
      <c r="AH235" s="168" t="str">
        <f t="shared" ca="1" si="649"/>
        <v>-</v>
      </c>
      <c r="AI235" s="168" t="b">
        <f t="shared" ca="1" si="649"/>
        <v>1</v>
      </c>
      <c r="AJ235" s="10"/>
      <c r="AK235" s="166" t="b">
        <f t="shared" si="650"/>
        <v>1</v>
      </c>
      <c r="AL235" s="166" t="str">
        <f t="shared" si="650"/>
        <v>-</v>
      </c>
      <c r="AM235" s="166" t="str">
        <f t="shared" si="650"/>
        <v>-</v>
      </c>
      <c r="AN235" s="166" t="str">
        <f t="shared" si="650"/>
        <v>-</v>
      </c>
      <c r="AO235" s="166" t="b">
        <f t="shared" si="650"/>
        <v>0</v>
      </c>
      <c r="AP235" s="166" t="b">
        <f t="shared" si="650"/>
        <v>0</v>
      </c>
      <c r="AQ235" s="166">
        <f t="shared" ca="1" si="651"/>
        <v>0</v>
      </c>
      <c r="AR235" s="166" t="b">
        <f t="shared" si="652"/>
        <v>1</v>
      </c>
      <c r="AS235" s="166" t="b">
        <f t="shared" si="652"/>
        <v>1</v>
      </c>
      <c r="AT235" s="166">
        <f t="shared" si="652"/>
        <v>1</v>
      </c>
      <c r="AU235" s="166">
        <f t="shared" si="652"/>
        <v>5.0000000000000004E-6</v>
      </c>
      <c r="AV235" s="166" t="str">
        <f t="shared" si="652"/>
        <v>-</v>
      </c>
      <c r="AW235" s="10"/>
      <c r="AX235" s="166" t="b">
        <f t="shared" si="653"/>
        <v>1</v>
      </c>
      <c r="AY235" s="168" t="b">
        <f t="shared" ca="1" si="654"/>
        <v>1</v>
      </c>
      <c r="AZ235" s="168" t="b">
        <f t="shared" ca="1" si="654"/>
        <v>1</v>
      </c>
      <c r="BA235" s="167">
        <f t="shared" ca="1" si="655"/>
        <v>3110</v>
      </c>
      <c r="BB235" s="168" t="str">
        <f t="shared" ca="1" si="690"/>
        <v>-</v>
      </c>
      <c r="BC235" s="168" t="str">
        <f t="shared" ca="1" si="690"/>
        <v>-</v>
      </c>
      <c r="BD235" s="168" t="str">
        <f t="shared" ca="1" si="690"/>
        <v>-</v>
      </c>
      <c r="BE235" s="168" t="str">
        <f t="shared" ca="1" si="690"/>
        <v>-</v>
      </c>
      <c r="BF235" s="168" t="str">
        <f t="shared" ca="1" si="690"/>
        <v>-</v>
      </c>
      <c r="BG235" s="168">
        <f t="shared" ca="1" si="690"/>
        <v>1</v>
      </c>
      <c r="BH235" s="168">
        <f t="shared" ca="1" si="690"/>
        <v>1</v>
      </c>
      <c r="BI235" s="168" t="str">
        <f t="shared" ca="1" si="690"/>
        <v>-</v>
      </c>
      <c r="BJ235" s="168" t="str">
        <f t="shared" ca="1" si="690"/>
        <v>-</v>
      </c>
      <c r="BK235" s="10"/>
      <c r="BL235" s="168" t="str">
        <f t="shared" ca="1" si="690"/>
        <v>-</v>
      </c>
      <c r="BM235" s="168" t="str">
        <f t="shared" ca="1" si="690"/>
        <v>-</v>
      </c>
      <c r="BN235" s="168" t="str">
        <f t="shared" ca="1" si="690"/>
        <v>-</v>
      </c>
      <c r="BO235" s="168" t="str">
        <f t="shared" ca="1" si="690"/>
        <v>-</v>
      </c>
      <c r="BP235" s="168" t="str">
        <f t="shared" ca="1" si="690"/>
        <v>-</v>
      </c>
      <c r="BQ235" s="168" t="str">
        <f t="shared" ca="1" si="690"/>
        <v>-</v>
      </c>
      <c r="BR235" s="168" t="str">
        <f t="shared" ca="1" si="690"/>
        <v>-</v>
      </c>
      <c r="BS235" s="168" t="str">
        <f t="shared" ca="1" si="690"/>
        <v>-</v>
      </c>
      <c r="BT235" s="168" t="str">
        <f t="shared" ca="1" si="690"/>
        <v>-</v>
      </c>
      <c r="BU235" s="168" t="str">
        <f t="shared" ca="1" si="690"/>
        <v>-</v>
      </c>
      <c r="BV235" s="168" t="str">
        <f t="shared" ca="1" si="690"/>
        <v>-</v>
      </c>
      <c r="BW235" s="166" t="str" cm="1">
        <f t="array" aca="1" ref="BW235" ca="1">INDEX(i.rev,$K235,BW$15)</f>
        <v>-</v>
      </c>
      <c r="BX235" s="166" t="str" cm="1">
        <f t="array" aca="1" ref="BX235" ca="1">INDEX(i.rev,$K235,BX$15)</f>
        <v>-</v>
      </c>
      <c r="BY235" s="166" t="str" cm="1">
        <f t="array" aca="1" ref="BY235" ca="1">INDEX(i.rev,$K235,BY$15)</f>
        <v>-</v>
      </c>
      <c r="BZ235" s="166" t="str" cm="1">
        <f t="array" aca="1" ref="BZ235" ca="1">INDEX(i.rev,$K235,BZ$15)</f>
        <v>-</v>
      </c>
      <c r="CA235" s="166" t="str" cm="1">
        <f t="array" aca="1" ref="CA235" ca="1">INDEX(i.rev,$K235,CA$15)</f>
        <v>-</v>
      </c>
      <c r="CB235" s="166" t="str" cm="1">
        <f t="array" aca="1" ref="CB235" ca="1">INDEX(i.rev,$K235,CB$15)</f>
        <v>-</v>
      </c>
      <c r="CC235" s="166" t="str" cm="1">
        <f t="array" aca="1" ref="CC235" ca="1">INDEX(i.rev,$K235,CC$15)</f>
        <v>-</v>
      </c>
      <c r="CD235" s="166" t="str" cm="1">
        <f t="array" aca="1" ref="CD235" ca="1">INDEX(i.rev,$K235,CD$15)</f>
        <v>-</v>
      </c>
      <c r="CE235" s="166" t="str" cm="1">
        <f t="array" aca="1" ref="CE235" ca="1">INDEX(i.rev,$K235,CE$15)</f>
        <v>-</v>
      </c>
      <c r="CF235" s="166" t="str" cm="1">
        <f t="array" aca="1" ref="CF235" ca="1">INDEX(i.rev,$K235,CF$15)</f>
        <v>-</v>
      </c>
      <c r="CG235" s="10"/>
      <c r="CH235" s="168" t="str">
        <f t="shared" ca="1" si="687"/>
        <v>-</v>
      </c>
      <c r="CI235" s="168" t="str">
        <f t="shared" ca="1" si="687"/>
        <v>-</v>
      </c>
      <c r="CJ235" s="168" t="str">
        <f t="shared" ca="1" si="687"/>
        <v>-</v>
      </c>
      <c r="CK235" s="168" t="str">
        <f t="shared" ca="1" si="687"/>
        <v>-</v>
      </c>
      <c r="CL235" s="168" t="str">
        <f t="shared" ca="1" si="687"/>
        <v>-</v>
      </c>
      <c r="CM235" s="168" t="str">
        <f t="shared" ca="1" si="687"/>
        <v>-</v>
      </c>
      <c r="CN235" s="168" t="str">
        <f t="shared" ca="1" si="687"/>
        <v>-</v>
      </c>
      <c r="CO235" s="168" t="str">
        <f t="shared" ca="1" si="687"/>
        <v>-</v>
      </c>
      <c r="CP235" s="168">
        <f t="shared" ca="1" si="687"/>
        <v>1</v>
      </c>
      <c r="CQ235" s="168">
        <f t="shared" ca="1" si="687"/>
        <v>1</v>
      </c>
      <c r="CR235" s="168">
        <f t="shared" ca="1" si="687"/>
        <v>0</v>
      </c>
      <c r="CS235" s="168" t="str">
        <f t="shared" ca="1" si="687"/>
        <v>-</v>
      </c>
      <c r="CT235" s="168" t="str">
        <f t="shared" ca="1" si="687"/>
        <v>-</v>
      </c>
      <c r="CU235" s="168" t="str">
        <f t="shared" ca="1" si="687"/>
        <v>-</v>
      </c>
      <c r="CV235" s="168" t="str">
        <f t="shared" ca="1" si="687"/>
        <v>-</v>
      </c>
      <c r="CW235" s="168" t="str">
        <f t="shared" ca="1" si="687"/>
        <v>-</v>
      </c>
      <c r="CX235" s="168" t="str">
        <f t="shared" ca="1" si="687"/>
        <v>-</v>
      </c>
      <c r="CY235" s="168" t="str">
        <f t="shared" ca="1" si="687"/>
        <v>-</v>
      </c>
      <c r="CZ235" s="168">
        <f t="shared" ca="1" si="687"/>
        <v>0</v>
      </c>
      <c r="DA235" s="168" t="str">
        <f t="shared" ca="1" si="687"/>
        <v>-</v>
      </c>
      <c r="DB235" s="168" t="str">
        <f t="shared" ca="1" si="687"/>
        <v>-</v>
      </c>
      <c r="DC235" s="168" t="str">
        <f t="shared" ca="1" si="687"/>
        <v>-</v>
      </c>
      <c r="DD235" s="168" t="str">
        <f t="shared" ca="1" si="687"/>
        <v>-</v>
      </c>
      <c r="DE235" s="168" t="str">
        <f t="shared" ca="1" si="687"/>
        <v>-</v>
      </c>
      <c r="DF235" s="168">
        <f t="shared" ca="1" si="687"/>
        <v>0</v>
      </c>
      <c r="DG235" s="168">
        <f t="shared" ca="1" si="687"/>
        <v>0</v>
      </c>
      <c r="DH235" s="168">
        <f t="shared" ca="1" si="687"/>
        <v>0</v>
      </c>
      <c r="DI235" s="168">
        <f t="shared" ca="1" si="687"/>
        <v>0</v>
      </c>
      <c r="DJ235" s="168">
        <f t="shared" ca="1" si="687"/>
        <v>0</v>
      </c>
      <c r="DK235" s="168">
        <f t="shared" ca="1" si="687"/>
        <v>0</v>
      </c>
      <c r="DL235" s="168">
        <f t="shared" ca="1" si="687"/>
        <v>0</v>
      </c>
      <c r="DM235" s="168" t="str">
        <f t="shared" ca="1" si="687"/>
        <v>-</v>
      </c>
      <c r="DN235" s="168" t="str">
        <f t="shared" ca="1" si="687"/>
        <v>-</v>
      </c>
      <c r="DO235" s="168" t="str">
        <f t="shared" ca="1" si="687"/>
        <v>-</v>
      </c>
      <c r="DP235" s="168" t="str">
        <f t="shared" ca="1" si="687"/>
        <v>-</v>
      </c>
      <c r="DQ235" s="168" t="str">
        <f t="shared" ca="1" si="687"/>
        <v>-</v>
      </c>
      <c r="DR235" s="168" t="str">
        <f t="shared" ca="1" si="687"/>
        <v>-</v>
      </c>
      <c r="DS235" s="168" t="str">
        <f t="shared" ca="1" si="687"/>
        <v>-</v>
      </c>
      <c r="DT235" s="168" t="str">
        <f t="shared" ca="1" si="687"/>
        <v>-</v>
      </c>
      <c r="DU235" s="168" t="str">
        <f t="shared" ca="1" si="687"/>
        <v>-</v>
      </c>
      <c r="DV235" s="168" t="str">
        <f t="shared" ca="1" si="687"/>
        <v>-</v>
      </c>
      <c r="DW235" s="168" t="str">
        <f t="shared" ca="1" si="687"/>
        <v>-</v>
      </c>
      <c r="DX235" s="10"/>
      <c r="DY235" s="168">
        <f t="shared" ca="1" si="687"/>
        <v>1</v>
      </c>
      <c r="DZ235" s="168" t="str">
        <f t="shared" ca="1" si="687"/>
        <v>-</v>
      </c>
      <c r="EA235" s="168" t="str">
        <f t="shared" ca="1" si="687"/>
        <v>-</v>
      </c>
      <c r="EB235" s="168" t="str">
        <f t="shared" ca="1" si="687"/>
        <v>-</v>
      </c>
      <c r="EC235" s="168" t="str">
        <f t="shared" ca="1" si="658"/>
        <v>-</v>
      </c>
      <c r="ED235" s="168" t="b">
        <f t="shared" ca="1" si="658"/>
        <v>0</v>
      </c>
      <c r="EE235" s="168" t="str">
        <f t="shared" ca="1" si="658"/>
        <v>-</v>
      </c>
      <c r="EF235" s="168">
        <f t="shared" ca="1" si="658"/>
        <v>0</v>
      </c>
      <c r="EG235" s="168" t="str">
        <f t="shared" ca="1" si="658"/>
        <v>-</v>
      </c>
      <c r="EH235" s="166" cm="1">
        <f t="array" aca="1" ref="EH235" ca="1">INDEX(i.rev,$K235,EH$15)</f>
        <v>1</v>
      </c>
      <c r="EI235" s="168">
        <f t="shared" ca="1" si="659"/>
        <v>0</v>
      </c>
      <c r="EJ235" s="168">
        <f t="shared" ca="1" si="659"/>
        <v>1</v>
      </c>
      <c r="EK235" s="168">
        <f t="shared" ca="1" si="659"/>
        <v>0</v>
      </c>
      <c r="EL235" s="168">
        <f t="shared" ca="1" si="659"/>
        <v>1</v>
      </c>
      <c r="EM235" s="168">
        <f t="shared" ca="1" si="659"/>
        <v>1</v>
      </c>
      <c r="EN235" s="168">
        <f t="shared" ca="1" si="659"/>
        <v>1</v>
      </c>
      <c r="EO235" s="168">
        <f t="shared" ca="1" si="659"/>
        <v>0</v>
      </c>
      <c r="EP235" s="168">
        <f t="shared" ca="1" si="659"/>
        <v>0</v>
      </c>
      <c r="EQ235" s="168">
        <f t="shared" ca="1" si="659"/>
        <v>0</v>
      </c>
      <c r="ER235" s="168">
        <f t="shared" ca="1" si="659"/>
        <v>0</v>
      </c>
      <c r="ES235" s="168">
        <f t="shared" ca="1" si="659"/>
        <v>0</v>
      </c>
      <c r="ET235" s="168">
        <f t="shared" ca="1" si="659"/>
        <v>0</v>
      </c>
      <c r="EU235" s="168">
        <f t="shared" ca="1" si="659"/>
        <v>0</v>
      </c>
      <c r="EV235" s="168">
        <f t="shared" ca="1" si="659"/>
        <v>0</v>
      </c>
      <c r="EW235" s="168">
        <f t="shared" ca="1" si="659"/>
        <v>0</v>
      </c>
      <c r="EX235" s="168">
        <f t="shared" ref="EX235" ca="1" si="691">OFFSET(EX$5,$B235,0)</f>
        <v>0</v>
      </c>
      <c r="EY235" s="166" cm="1">
        <f t="array" aca="1" ref="EY235" ca="1">INDEX(i.rev,$K235,EY$15)</f>
        <v>0</v>
      </c>
      <c r="EZ235" s="168">
        <f t="shared" ca="1" si="660"/>
        <v>0</v>
      </c>
      <c r="FA235" s="166" cm="1">
        <f t="array" aca="1" ref="FA235" ca="1">INDEX(i.rev,$K235,FA$15)</f>
        <v>1</v>
      </c>
      <c r="FB235" s="168">
        <f t="shared" ca="1" si="688"/>
        <v>0</v>
      </c>
      <c r="FC235" s="168">
        <f t="shared" ca="1" si="688"/>
        <v>0</v>
      </c>
      <c r="FD235" s="168">
        <f t="shared" ca="1" si="688"/>
        <v>0</v>
      </c>
      <c r="FE235" s="168">
        <f t="shared" ca="1" si="688"/>
        <v>0</v>
      </c>
      <c r="FF235" s="168">
        <f t="shared" ca="1" si="688"/>
        <v>0</v>
      </c>
      <c r="FG235" s="168">
        <f t="shared" ca="1" si="688"/>
        <v>0</v>
      </c>
      <c r="FH235" s="168">
        <f t="shared" ca="1" si="688"/>
        <v>0</v>
      </c>
      <c r="FI235" s="10"/>
      <c r="FJ235" s="168" t="str">
        <f t="shared" ca="1" si="688"/>
        <v>-</v>
      </c>
      <c r="FK235" s="168" t="str">
        <f t="shared" ca="1" si="688"/>
        <v>-</v>
      </c>
      <c r="FL235" s="168" t="str">
        <f t="shared" ca="1" si="688"/>
        <v>-</v>
      </c>
      <c r="FM235" s="168" t="str">
        <f t="shared" ca="1" si="688"/>
        <v>-</v>
      </c>
      <c r="FN235" s="168" t="str">
        <f t="shared" ca="1" si="688"/>
        <v>-</v>
      </c>
      <c r="FO235" s="166" t="b">
        <f t="shared" ca="1" si="662"/>
        <v>0</v>
      </c>
      <c r="FP235" s="166" t="b">
        <f t="shared" ca="1" si="662"/>
        <v>0</v>
      </c>
      <c r="FQ235" s="166" t="b">
        <f t="shared" ca="1" si="662"/>
        <v>1</v>
      </c>
      <c r="FR235" s="168">
        <f t="shared" ca="1" si="688"/>
        <v>0</v>
      </c>
      <c r="FS235" s="166">
        <f t="shared" ca="1" si="663"/>
        <v>1</v>
      </c>
      <c r="FT235" s="166">
        <f t="shared" ca="1" si="663"/>
        <v>1</v>
      </c>
      <c r="FU235" s="168" t="str">
        <f t="shared" ca="1" si="688"/>
        <v>-</v>
      </c>
      <c r="FV235" s="168" t="str">
        <f t="shared" ca="1" si="688"/>
        <v>-</v>
      </c>
      <c r="FW235" s="168" t="str">
        <f t="shared" ca="1" si="688"/>
        <v>-</v>
      </c>
      <c r="FX235" s="168" t="str">
        <f t="shared" ca="1" si="688"/>
        <v>-</v>
      </c>
      <c r="FY235" s="168" t="str">
        <f t="shared" ca="1" si="688"/>
        <v>-</v>
      </c>
      <c r="FZ235" s="168" t="str">
        <f t="shared" ca="1" si="688"/>
        <v>-</v>
      </c>
      <c r="GA235" s="168" t="str">
        <f t="shared" ca="1" si="688"/>
        <v>-</v>
      </c>
      <c r="GB235" s="168" t="str">
        <f t="shared" ca="1" si="688"/>
        <v>-</v>
      </c>
      <c r="GC235" s="168" t="str">
        <f t="shared" ca="1" si="688"/>
        <v>-</v>
      </c>
      <c r="GD235" s="168" t="b">
        <f t="shared" ca="1" si="688"/>
        <v>1</v>
      </c>
      <c r="GE235" s="168" t="str">
        <f t="shared" ca="1" si="688"/>
        <v>-</v>
      </c>
      <c r="GF235" s="168" t="str">
        <f t="shared" ca="1" si="688"/>
        <v>-</v>
      </c>
      <c r="GG235" s="168" t="str">
        <f t="shared" ca="1" si="688"/>
        <v>-</v>
      </c>
      <c r="GH235" s="168" t="str">
        <f t="shared" ca="1" si="664"/>
        <v>-</v>
      </c>
      <c r="GI235" s="168" t="str">
        <f t="shared" ca="1" si="664"/>
        <v>-</v>
      </c>
      <c r="GJ235" s="168" t="str">
        <f t="shared" ca="1" si="665"/>
        <v>-</v>
      </c>
      <c r="GK235" s="168" t="str">
        <f t="shared" ca="1" si="665"/>
        <v>-</v>
      </c>
      <c r="GL235" s="168" t="str">
        <f t="shared" ca="1" si="665"/>
        <v>-</v>
      </c>
      <c r="GM235" s="168" t="str">
        <f t="shared" ca="1" si="665"/>
        <v>-</v>
      </c>
      <c r="GN235" s="168" t="str">
        <f t="shared" ca="1" si="665"/>
        <v>-</v>
      </c>
      <c r="GO235" s="168" t="str">
        <f t="shared" ca="1" si="665"/>
        <v>-</v>
      </c>
      <c r="GP235" s="168" t="str">
        <f t="shared" ca="1" si="665"/>
        <v>-</v>
      </c>
      <c r="GQ235" s="168" t="str">
        <f t="shared" ca="1" si="665"/>
        <v>-</v>
      </c>
      <c r="GR235" s="168" t="str">
        <f t="shared" ca="1" si="665"/>
        <v>-</v>
      </c>
      <c r="GS235" s="168">
        <f t="shared" ca="1" si="665"/>
        <v>500</v>
      </c>
      <c r="GT235" s="168">
        <f t="shared" ca="1" si="665"/>
        <v>500</v>
      </c>
      <c r="GU235" s="168" t="str">
        <f t="shared" ca="1" si="665"/>
        <v>-</v>
      </c>
      <c r="GV235" s="168" t="str">
        <f t="shared" ca="1" si="665"/>
        <v>-</v>
      </c>
      <c r="GW235" s="168" t="str">
        <f t="shared" ca="1" si="665"/>
        <v>-</v>
      </c>
      <c r="GX235" s="168" t="str">
        <f t="shared" ca="1" si="665"/>
        <v>-</v>
      </c>
      <c r="GY235" s="168" t="str">
        <f t="shared" ref="GY235:IO241" ca="1" si="692">OFFSET(GY$5,$B235,0)</f>
        <v>-</v>
      </c>
      <c r="GZ235" s="168" t="str">
        <f t="shared" ca="1" si="692"/>
        <v>-</v>
      </c>
      <c r="HA235" s="168" t="str">
        <f t="shared" ca="1" si="692"/>
        <v>-</v>
      </c>
      <c r="HB235" s="168" t="str">
        <f t="shared" ca="1" si="692"/>
        <v>-</v>
      </c>
      <c r="HC235" s="168" t="str">
        <f t="shared" ca="1" si="692"/>
        <v>-</v>
      </c>
      <c r="HD235" s="168" t="str">
        <f t="shared" ca="1" si="692"/>
        <v>-</v>
      </c>
      <c r="HE235" s="168" t="str">
        <f t="shared" ca="1" si="692"/>
        <v>-</v>
      </c>
      <c r="HF235" s="168" t="str">
        <f t="shared" ca="1" si="692"/>
        <v>-</v>
      </c>
      <c r="HG235" s="168" t="str">
        <f t="shared" ca="1" si="692"/>
        <v>-</v>
      </c>
      <c r="HH235" s="168" t="str">
        <f t="shared" ca="1" si="692"/>
        <v>-</v>
      </c>
      <c r="HI235" s="168" t="str">
        <f t="shared" ca="1" si="692"/>
        <v>-</v>
      </c>
      <c r="HJ235" s="168" t="str">
        <f t="shared" ca="1" si="692"/>
        <v>-</v>
      </c>
      <c r="HK235" s="168" t="str">
        <f t="shared" ca="1" si="692"/>
        <v>-</v>
      </c>
      <c r="HL235" s="168" t="str">
        <f t="shared" ca="1" si="692"/>
        <v>-</v>
      </c>
      <c r="HM235" s="168" t="str">
        <f t="shared" ca="1" si="692"/>
        <v>-</v>
      </c>
      <c r="HN235" s="168" t="str">
        <f t="shared" ca="1" si="692"/>
        <v>-</v>
      </c>
      <c r="HO235" s="168" t="str">
        <f t="shared" ca="1" si="692"/>
        <v>-</v>
      </c>
      <c r="HP235" s="168" t="str">
        <f t="shared" ca="1" si="692"/>
        <v>-</v>
      </c>
      <c r="HQ235" s="168" t="str">
        <f t="shared" ca="1" si="692"/>
        <v>-</v>
      </c>
      <c r="HR235" s="168" t="str">
        <f t="shared" ca="1" si="692"/>
        <v>-</v>
      </c>
      <c r="HS235" s="168" t="str">
        <f t="shared" ca="1" si="692"/>
        <v>-</v>
      </c>
      <c r="HT235" s="168" t="str">
        <f t="shared" ca="1" si="692"/>
        <v>-</v>
      </c>
      <c r="HU235" s="168" t="str">
        <f t="shared" ca="1" si="692"/>
        <v>-</v>
      </c>
      <c r="HV235" s="168" t="str">
        <f t="shared" ca="1" si="692"/>
        <v>-</v>
      </c>
      <c r="HW235" s="168" t="str">
        <f t="shared" ca="1" si="692"/>
        <v>-</v>
      </c>
      <c r="HX235" s="168" t="str">
        <f t="shared" ca="1" si="692"/>
        <v>-</v>
      </c>
      <c r="HY235" s="168" t="str">
        <f t="shared" ca="1" si="692"/>
        <v>-</v>
      </c>
      <c r="HZ235" s="168" t="str">
        <f t="shared" ca="1" si="692"/>
        <v>-</v>
      </c>
      <c r="IA235" s="168" t="str">
        <f t="shared" ca="1" si="692"/>
        <v>-</v>
      </c>
      <c r="IB235" s="168" t="str">
        <f t="shared" ca="1" si="692"/>
        <v>-</v>
      </c>
      <c r="IC235" s="168" t="str">
        <f t="shared" ca="1" si="692"/>
        <v>-</v>
      </c>
      <c r="ID235" s="168" t="str">
        <f t="shared" ca="1" si="692"/>
        <v>-</v>
      </c>
      <c r="IE235" s="168" t="str">
        <f t="shared" ca="1" si="692"/>
        <v>-</v>
      </c>
      <c r="IF235" s="168" t="str">
        <f t="shared" ca="1" si="692"/>
        <v>-</v>
      </c>
      <c r="IG235" s="168" t="str">
        <f t="shared" ca="1" si="692"/>
        <v>-</v>
      </c>
      <c r="IH235" s="168" t="str">
        <f t="shared" ca="1" si="692"/>
        <v>-</v>
      </c>
      <c r="II235" s="168" t="str">
        <f t="shared" ca="1" si="692"/>
        <v>-</v>
      </c>
      <c r="IJ235" s="168" t="str">
        <f t="shared" ca="1" si="692"/>
        <v>-</v>
      </c>
      <c r="IK235" s="168" t="str">
        <f t="shared" ca="1" si="692"/>
        <v>-</v>
      </c>
      <c r="IL235" s="168" t="str">
        <f t="shared" ca="1" si="692"/>
        <v>-</v>
      </c>
      <c r="IM235" s="168" t="str">
        <f t="shared" ca="1" si="692"/>
        <v>-</v>
      </c>
      <c r="IN235" s="168" t="str">
        <f t="shared" ca="1" si="692"/>
        <v>-</v>
      </c>
      <c r="IO235" s="168" t="str">
        <f t="shared" ca="1" si="692"/>
        <v>-</v>
      </c>
      <c r="IP235" s="168" t="str">
        <f t="shared" ca="1" si="667"/>
        <v>-</v>
      </c>
      <c r="IQ235" s="168" t="str">
        <f t="shared" ca="1" si="667"/>
        <v>-</v>
      </c>
      <c r="IR235" s="168" t="str">
        <f t="shared" ca="1" si="667"/>
        <v>-</v>
      </c>
      <c r="IS235" s="168" t="str">
        <f t="shared" ca="1" si="667"/>
        <v>-</v>
      </c>
      <c r="IT235" s="168" t="str">
        <f t="shared" ca="1" si="667"/>
        <v>-</v>
      </c>
      <c r="IU235" s="168" t="str">
        <f t="shared" ca="1" si="667"/>
        <v>-</v>
      </c>
      <c r="IV235" s="168" t="str">
        <f t="shared" ca="1" si="667"/>
        <v>-</v>
      </c>
      <c r="IW235" s="168" t="str">
        <f t="shared" ca="1" si="667"/>
        <v>-</v>
      </c>
      <c r="IX235" s="168" t="str">
        <f t="shared" ca="1" si="667"/>
        <v>-</v>
      </c>
      <c r="IY235" s="168" t="str">
        <f t="shared" ca="1" si="667"/>
        <v>-</v>
      </c>
      <c r="IZ235" s="10"/>
      <c r="JA235" s="166">
        <f t="shared" ca="1" si="668"/>
        <v>4.4999999999999998E-2</v>
      </c>
      <c r="JB235" s="166">
        <f t="shared" ca="1" si="669"/>
        <v>4.4999999999999998E-2</v>
      </c>
      <c r="JC235" s="168">
        <f t="shared" ca="1" si="670"/>
        <v>1</v>
      </c>
      <c r="JD235" s="168">
        <f t="shared" ca="1" si="670"/>
        <v>0</v>
      </c>
      <c r="JE235" s="168">
        <f t="shared" ca="1" si="670"/>
        <v>1</v>
      </c>
      <c r="JF235" s="168">
        <f t="shared" ca="1" si="670"/>
        <v>1</v>
      </c>
      <c r="JG235" s="168">
        <f t="shared" ca="1" si="670"/>
        <v>0</v>
      </c>
      <c r="JH235" s="168">
        <f t="shared" ca="1" si="670"/>
        <v>70</v>
      </c>
      <c r="JI235" s="168">
        <f t="shared" ca="1" si="670"/>
        <v>50</v>
      </c>
      <c r="JJ235" s="168">
        <f t="shared" ca="1" si="670"/>
        <v>70</v>
      </c>
      <c r="JK235" s="168">
        <f t="shared" ca="1" si="670"/>
        <v>50</v>
      </c>
      <c r="JL235" s="166">
        <f t="shared" ca="1" si="671"/>
        <v>1</v>
      </c>
      <c r="JM235" s="166">
        <f t="shared" ca="1" si="672"/>
        <v>1</v>
      </c>
      <c r="JN235" s="166">
        <f t="shared" ca="1" si="673"/>
        <v>1</v>
      </c>
      <c r="JO235" s="166">
        <f t="shared" ca="1" si="674"/>
        <v>1</v>
      </c>
      <c r="JP235" s="166">
        <f t="shared" ca="1" si="674"/>
        <v>1</v>
      </c>
      <c r="JQ235" s="168">
        <f t="shared" ca="1" si="670"/>
        <v>1</v>
      </c>
      <c r="JR235" s="10"/>
      <c r="JS235" s="168">
        <f t="shared" ca="1" si="670"/>
        <v>1</v>
      </c>
      <c r="JT235" s="166">
        <f t="shared" si="675"/>
        <v>1</v>
      </c>
      <c r="JU235" s="168">
        <f t="shared" ca="1" si="670"/>
        <v>1</v>
      </c>
      <c r="JV235" s="168">
        <f t="shared" ca="1" si="670"/>
        <v>1</v>
      </c>
      <c r="JW235" s="168">
        <f t="shared" ca="1" si="670"/>
        <v>1</v>
      </c>
      <c r="JX235" s="168">
        <f t="shared" ca="1" si="670"/>
        <v>1</v>
      </c>
      <c r="JY235" s="168">
        <f t="shared" ca="1" si="670"/>
        <v>1</v>
      </c>
      <c r="JZ235" s="168">
        <f t="shared" ca="1" si="670"/>
        <v>1</v>
      </c>
      <c r="KA235" s="166">
        <f t="shared" si="676"/>
        <v>1</v>
      </c>
      <c r="KB235" s="166">
        <f t="shared" ca="1" si="677"/>
        <v>1</v>
      </c>
      <c r="KC235" s="166">
        <f t="shared" ca="1" si="678"/>
        <v>1</v>
      </c>
      <c r="KD235" s="166" t="str">
        <f t="shared" ca="1" si="679"/>
        <v>-</v>
      </c>
      <c r="KE235" s="166" t="str">
        <f t="shared" ca="1" si="680"/>
        <v>-</v>
      </c>
      <c r="KF235" s="166" t="str">
        <f t="shared" ca="1" si="681"/>
        <v>-</v>
      </c>
      <c r="KG235" s="166" t="b">
        <f t="shared" ca="1" si="682"/>
        <v>0</v>
      </c>
      <c r="KH235" s="168">
        <f t="shared" ref="KH235" ca="1" si="693">OFFSET(KH$5,$B235,0)</f>
        <v>0</v>
      </c>
      <c r="KI235" s="27">
        <v>0</v>
      </c>
    </row>
    <row r="236" spans="1:295" s="148" customFormat="1" outlineLevel="1">
      <c r="A236" s="126">
        <f t="shared" si="13"/>
        <v>231</v>
      </c>
      <c r="B236" s="126">
        <f t="shared" si="683"/>
        <v>13</v>
      </c>
      <c r="C236" s="148">
        <f t="shared" si="689"/>
        <v>1002</v>
      </c>
      <c r="D236" s="148" t="s">
        <v>884</v>
      </c>
      <c r="E236" s="148" t="b">
        <f t="shared" si="648"/>
        <v>0</v>
      </c>
      <c r="F236" s="148" t="b">
        <v>0</v>
      </c>
      <c r="G236" s="148" t="b">
        <f t="shared" si="684"/>
        <v>0</v>
      </c>
      <c r="H236" s="144">
        <f t="shared" ca="1" si="685"/>
        <v>3</v>
      </c>
      <c r="I236" s="32">
        <v>1</v>
      </c>
      <c r="J236" s="32">
        <v>3</v>
      </c>
      <c r="K236" s="144">
        <f t="shared" ca="1" si="685"/>
        <v>1</v>
      </c>
      <c r="L236" s="144">
        <f t="shared" ca="1" si="685"/>
        <v>1</v>
      </c>
      <c r="M236" s="144">
        <f t="shared" ca="1" si="685"/>
        <v>1</v>
      </c>
      <c r="N236" s="144">
        <f t="shared" ca="1" si="685"/>
        <v>1</v>
      </c>
      <c r="O236" s="144">
        <f t="shared" ca="1" si="685"/>
        <v>1</v>
      </c>
      <c r="P236" s="144">
        <f t="shared" ca="1" si="685"/>
        <v>1</v>
      </c>
      <c r="Q236" s="144">
        <f t="shared" ca="1" si="685"/>
        <v>1</v>
      </c>
      <c r="R236" s="144">
        <f t="shared" ca="1" si="685"/>
        <v>2</v>
      </c>
      <c r="S236" s="144">
        <f t="shared" ca="1" si="685"/>
        <v>1</v>
      </c>
      <c r="T236" s="32">
        <v>3</v>
      </c>
      <c r="U236" s="144">
        <f t="shared" ca="1" si="685"/>
        <v>1</v>
      </c>
      <c r="V236" s="144">
        <f t="shared" ca="1" si="685"/>
        <v>1</v>
      </c>
      <c r="W236" s="144">
        <f t="shared" ca="1" si="685"/>
        <v>1</v>
      </c>
      <c r="X236" s="144">
        <f t="shared" ca="1" si="685"/>
        <v>1</v>
      </c>
      <c r="Y236" s="144">
        <f t="shared" ca="1" si="685"/>
        <v>1</v>
      </c>
      <c r="AA236" s="162" t="str" cm="1">
        <f t="array" aca="1" ref="AA236" ca="1">TEXT(LEFT(OFFSET(AA236,-1,0),5)+1,"00000")&amp;MID(OFFSET(AA236,-1,0),6,FIND(" ",OFFSET(AA236,-1,0),7)-5)
&amp;INDEX(DataMaster!$B$10:$B$12,$I236)         &amp;IF($J236=1,""," Risk"&amp;INDEX(i.risk_aversion,$J236,1))    &amp;IF($K236=1,""," REV"&amp; INDEX(DataMaster!$B$54:$B$58,$K236))              &amp; IF($L236=1,""," Minroe"&amp;INDEX(minroe,$L236))              &amp;  IF($M236=1,""," Overdraw"&amp;INDEX(overdraw,$M236))
&amp; IF($N236=1,""," Mach"&amp;INDEX(i.mach_option,$N236))
&amp; IF($O236=1,""," Interest"&amp;INDEX(i.interest_rate,$O236))            &amp; IF($P236=1,""," Opp cost"&amp;INDEX(i.opp_cost_capital,$P236))           &amp; IF($Q236=1,""," Casual_ub"&amp;INDEX(i.casual_ub,$Q236))           &amp; IF($R236=1,""," Cropgraze"&amp;INDEX(i.cropgraze_inc,$R236))
&amp; IF($S236=1,""," Yield"&amp;INDEX(i.all_rot_yield,$S236))          &amp; IF($T236=1,""," Pasture"&amp;INDEX(i.pasture_prod,$T236))          &amp; IF($U236=1,""," Scan"&amp;INDEX(i.scan,$U236))
&amp; IF($JL236=1,""," WP"&amp;TEXT($JL236*100,"000p"))                &amp; IF($JM236=1,""," MP"&amp;TEXT($JM236*100,"000p"))                      &amp; IF($JN236=1,""," GP"&amp;TEXT($JN236*100,"000p"))          &amp; IF($JO236=1,""," Can"&amp;TEXT($JO236*100,"000p"))
&amp; " (F"&amp;3+IFERROR(1*$CH236,0)+IFERROR(1*$CI236,0)&amp;3-IFERROR(1*NOT($CK236),0)&amp;"N"&amp;$CP236&amp;$CQ236&amp;")"</f>
        <v>00005 Pasture SE RiskCARA-high CropgrazeFALSE Pasture1.15 (F33N11)</v>
      </c>
      <c r="AB236" s="10" t="str">
        <f ca="1">IF(COUNTIF(AA$5:AA236,AA236)=1,"-","Dup")</f>
        <v>-</v>
      </c>
      <c r="AC236" s="10"/>
      <c r="AD236" s="168" t="str">
        <f t="shared" ref="AD236:AI260" ca="1" si="694">OFFSET(AD$5,$B236,0)</f>
        <v>-</v>
      </c>
      <c r="AE236" s="168" t="str">
        <f t="shared" ca="1" si="694"/>
        <v>-</v>
      </c>
      <c r="AF236" s="168" t="str">
        <f t="shared" ca="1" si="694"/>
        <v>-</v>
      </c>
      <c r="AG236" s="168" t="str">
        <f t="shared" ca="1" si="694"/>
        <v>-</v>
      </c>
      <c r="AH236" s="168" t="str">
        <f t="shared" ca="1" si="694"/>
        <v>-</v>
      </c>
      <c r="AI236" s="168" t="b">
        <f t="shared" ca="1" si="694"/>
        <v>1</v>
      </c>
      <c r="AJ236" s="10"/>
      <c r="AK236" s="166" t="b">
        <f t="shared" ref="AK236:AP260" si="695">INDEX(model_structure,$I236,AK$15)</f>
        <v>1</v>
      </c>
      <c r="AL236" s="166" t="str">
        <f t="shared" si="695"/>
        <v>-</v>
      </c>
      <c r="AM236" s="166" t="str">
        <f t="shared" si="695"/>
        <v>-</v>
      </c>
      <c r="AN236" s="166" t="str">
        <f t="shared" si="695"/>
        <v>-</v>
      </c>
      <c r="AO236" s="166" t="b">
        <f t="shared" si="695"/>
        <v>0</v>
      </c>
      <c r="AP236" s="166" t="b">
        <f t="shared" si="695"/>
        <v>0</v>
      </c>
      <c r="AQ236" s="166">
        <f t="shared" ca="1" si="651"/>
        <v>0</v>
      </c>
      <c r="AR236" s="166" t="b">
        <f t="shared" si="652"/>
        <v>1</v>
      </c>
      <c r="AS236" s="166" t="b">
        <f t="shared" si="652"/>
        <v>1</v>
      </c>
      <c r="AT236" s="166">
        <f t="shared" si="652"/>
        <v>1</v>
      </c>
      <c r="AU236" s="166">
        <f t="shared" si="652"/>
        <v>5.0000000000000004E-6</v>
      </c>
      <c r="AV236" s="166" t="str">
        <f t="shared" si="652"/>
        <v>-</v>
      </c>
      <c r="AW236" s="10"/>
      <c r="AX236" s="166" t="b">
        <f t="shared" si="653"/>
        <v>1</v>
      </c>
      <c r="AY236" s="168" t="b">
        <f t="shared" ca="1" si="654"/>
        <v>1</v>
      </c>
      <c r="AZ236" s="168" t="b">
        <f t="shared" ca="1" si="654"/>
        <v>1</v>
      </c>
      <c r="BA236" s="167">
        <f t="shared" ca="1" si="655"/>
        <v>3110</v>
      </c>
      <c r="BB236" s="168" t="str">
        <f t="shared" ca="1" si="690"/>
        <v>-</v>
      </c>
      <c r="BC236" s="168" t="str">
        <f t="shared" ca="1" si="690"/>
        <v>-</v>
      </c>
      <c r="BD236" s="168" t="str">
        <f t="shared" ca="1" si="690"/>
        <v>-</v>
      </c>
      <c r="BE236" s="168" t="str">
        <f t="shared" ca="1" si="690"/>
        <v>-</v>
      </c>
      <c r="BF236" s="168" t="str">
        <f t="shared" ca="1" si="690"/>
        <v>-</v>
      </c>
      <c r="BG236" s="168">
        <f t="shared" ca="1" si="690"/>
        <v>1</v>
      </c>
      <c r="BH236" s="168">
        <f t="shared" ca="1" si="690"/>
        <v>1</v>
      </c>
      <c r="BI236" s="168" t="str">
        <f t="shared" ca="1" si="690"/>
        <v>-</v>
      </c>
      <c r="BJ236" s="168" t="str">
        <f t="shared" ca="1" si="690"/>
        <v>-</v>
      </c>
      <c r="BK236" s="10"/>
      <c r="BL236" s="168" t="str">
        <f t="shared" ca="1" si="690"/>
        <v>-</v>
      </c>
      <c r="BM236" s="168" t="str">
        <f t="shared" ca="1" si="690"/>
        <v>-</v>
      </c>
      <c r="BN236" s="168" t="str">
        <f t="shared" ca="1" si="690"/>
        <v>-</v>
      </c>
      <c r="BO236" s="168" t="str">
        <f t="shared" ca="1" si="690"/>
        <v>-</v>
      </c>
      <c r="BP236" s="168" t="str">
        <f t="shared" ca="1" si="690"/>
        <v>-</v>
      </c>
      <c r="BQ236" s="168" t="str">
        <f t="shared" ca="1" si="690"/>
        <v>-</v>
      </c>
      <c r="BR236" s="168" t="str">
        <f t="shared" ca="1" si="690"/>
        <v>-</v>
      </c>
      <c r="BS236" s="168" t="str">
        <f t="shared" ca="1" si="690"/>
        <v>-</v>
      </c>
      <c r="BT236" s="168" t="str">
        <f t="shared" ca="1" si="690"/>
        <v>-</v>
      </c>
      <c r="BU236" s="168" t="str">
        <f t="shared" ca="1" si="690"/>
        <v>-</v>
      </c>
      <c r="BV236" s="168" t="str">
        <f t="shared" ca="1" si="690"/>
        <v>-</v>
      </c>
      <c r="BW236" s="166" t="str" cm="1">
        <f t="array" aca="1" ref="BW236" ca="1">INDEX(i.rev,$K236,BW$15)</f>
        <v>-</v>
      </c>
      <c r="BX236" s="166" t="str" cm="1">
        <f t="array" aca="1" ref="BX236" ca="1">INDEX(i.rev,$K236,BX$15)</f>
        <v>-</v>
      </c>
      <c r="BY236" s="166" t="str" cm="1">
        <f t="array" aca="1" ref="BY236" ca="1">INDEX(i.rev,$K236,BY$15)</f>
        <v>-</v>
      </c>
      <c r="BZ236" s="166" t="str" cm="1">
        <f t="array" aca="1" ref="BZ236" ca="1">INDEX(i.rev,$K236,BZ$15)</f>
        <v>-</v>
      </c>
      <c r="CA236" s="166" t="str" cm="1">
        <f t="array" aca="1" ref="CA236" ca="1">INDEX(i.rev,$K236,CA$15)</f>
        <v>-</v>
      </c>
      <c r="CB236" s="166" t="str" cm="1">
        <f t="array" aca="1" ref="CB236" ca="1">INDEX(i.rev,$K236,CB$15)</f>
        <v>-</v>
      </c>
      <c r="CC236" s="166" t="str" cm="1">
        <f t="array" aca="1" ref="CC236" ca="1">INDEX(i.rev,$K236,CC$15)</f>
        <v>-</v>
      </c>
      <c r="CD236" s="166" t="str" cm="1">
        <f t="array" aca="1" ref="CD236" ca="1">INDEX(i.rev,$K236,CD$15)</f>
        <v>-</v>
      </c>
      <c r="CE236" s="166" t="str" cm="1">
        <f t="array" aca="1" ref="CE236" ca="1">INDEX(i.rev,$K236,CE$15)</f>
        <v>-</v>
      </c>
      <c r="CF236" s="166" t="str" cm="1">
        <f t="array" aca="1" ref="CF236" ca="1">INDEX(i.rev,$K236,CF$15)</f>
        <v>-</v>
      </c>
      <c r="CG236" s="10"/>
      <c r="CH236" s="168" t="str">
        <f t="shared" ca="1" si="687"/>
        <v>-</v>
      </c>
      <c r="CI236" s="168" t="str">
        <f t="shared" ca="1" si="687"/>
        <v>-</v>
      </c>
      <c r="CJ236" s="168" t="str">
        <f t="shared" ca="1" si="687"/>
        <v>-</v>
      </c>
      <c r="CK236" s="168" t="str">
        <f t="shared" ca="1" si="687"/>
        <v>-</v>
      </c>
      <c r="CL236" s="168" t="str">
        <f t="shared" ca="1" si="687"/>
        <v>-</v>
      </c>
      <c r="CM236" s="168" t="str">
        <f t="shared" ca="1" si="687"/>
        <v>-</v>
      </c>
      <c r="CN236" s="168" t="str">
        <f t="shared" ca="1" si="687"/>
        <v>-</v>
      </c>
      <c r="CO236" s="168" t="str">
        <f t="shared" ca="1" si="687"/>
        <v>-</v>
      </c>
      <c r="CP236" s="168">
        <f t="shared" ca="1" si="687"/>
        <v>1</v>
      </c>
      <c r="CQ236" s="168">
        <f t="shared" ca="1" si="687"/>
        <v>1</v>
      </c>
      <c r="CR236" s="168">
        <f t="shared" ca="1" si="687"/>
        <v>0</v>
      </c>
      <c r="CS236" s="168" t="str">
        <f t="shared" ca="1" si="687"/>
        <v>-</v>
      </c>
      <c r="CT236" s="168" t="str">
        <f t="shared" ca="1" si="687"/>
        <v>-</v>
      </c>
      <c r="CU236" s="168" t="str">
        <f t="shared" ca="1" si="687"/>
        <v>-</v>
      </c>
      <c r="CV236" s="168" t="str">
        <f t="shared" ca="1" si="687"/>
        <v>-</v>
      </c>
      <c r="CW236" s="168" t="str">
        <f t="shared" ca="1" si="687"/>
        <v>-</v>
      </c>
      <c r="CX236" s="168" t="str">
        <f t="shared" ca="1" si="687"/>
        <v>-</v>
      </c>
      <c r="CY236" s="168" t="str">
        <f t="shared" ca="1" si="687"/>
        <v>-</v>
      </c>
      <c r="CZ236" s="168">
        <f t="shared" ca="1" si="687"/>
        <v>0</v>
      </c>
      <c r="DA236" s="168" t="str">
        <f t="shared" ca="1" si="687"/>
        <v>-</v>
      </c>
      <c r="DB236" s="168" t="str">
        <f t="shared" ca="1" si="687"/>
        <v>-</v>
      </c>
      <c r="DC236" s="168" t="str">
        <f t="shared" ca="1" si="687"/>
        <v>-</v>
      </c>
      <c r="DD236" s="168" t="str">
        <f t="shared" ca="1" si="687"/>
        <v>-</v>
      </c>
      <c r="DE236" s="168" t="str">
        <f t="shared" ca="1" si="687"/>
        <v>-</v>
      </c>
      <c r="DF236" s="168">
        <f t="shared" ca="1" si="687"/>
        <v>0</v>
      </c>
      <c r="DG236" s="168">
        <f t="shared" ca="1" si="687"/>
        <v>0</v>
      </c>
      <c r="DH236" s="168">
        <f t="shared" ca="1" si="687"/>
        <v>0</v>
      </c>
      <c r="DI236" s="168">
        <f t="shared" ca="1" si="687"/>
        <v>0</v>
      </c>
      <c r="DJ236" s="168">
        <f t="shared" ca="1" si="687"/>
        <v>0</v>
      </c>
      <c r="DK236" s="168">
        <f t="shared" ca="1" si="687"/>
        <v>0</v>
      </c>
      <c r="DL236" s="168">
        <f t="shared" ca="1" si="687"/>
        <v>0</v>
      </c>
      <c r="DM236" s="168" t="str">
        <f t="shared" ca="1" si="687"/>
        <v>-</v>
      </c>
      <c r="DN236" s="168" t="str">
        <f t="shared" ca="1" si="687"/>
        <v>-</v>
      </c>
      <c r="DO236" s="168" t="str">
        <f t="shared" ca="1" si="687"/>
        <v>-</v>
      </c>
      <c r="DP236" s="168" t="str">
        <f t="shared" ca="1" si="687"/>
        <v>-</v>
      </c>
      <c r="DQ236" s="168" t="str">
        <f t="shared" ca="1" si="687"/>
        <v>-</v>
      </c>
      <c r="DR236" s="168" t="str">
        <f t="shared" ca="1" si="687"/>
        <v>-</v>
      </c>
      <c r="DS236" s="168" t="str">
        <f t="shared" ca="1" si="687"/>
        <v>-</v>
      </c>
      <c r="DT236" s="168" t="str">
        <f t="shared" ca="1" si="687"/>
        <v>-</v>
      </c>
      <c r="DU236" s="168" t="str">
        <f t="shared" ca="1" si="687"/>
        <v>-</v>
      </c>
      <c r="DV236" s="168" t="str">
        <f t="shared" ca="1" si="687"/>
        <v>-</v>
      </c>
      <c r="DW236" s="168" t="str">
        <f t="shared" ca="1" si="687"/>
        <v>-</v>
      </c>
      <c r="DX236" s="10"/>
      <c r="DY236" s="168">
        <f t="shared" ca="1" si="687"/>
        <v>1</v>
      </c>
      <c r="DZ236" s="168" t="str">
        <f t="shared" ca="1" si="687"/>
        <v>-</v>
      </c>
      <c r="EA236" s="168" t="str">
        <f t="shared" ca="1" si="687"/>
        <v>-</v>
      </c>
      <c r="EB236" s="168" t="str">
        <f t="shared" ca="1" si="687"/>
        <v>-</v>
      </c>
      <c r="EC236" s="168" t="str">
        <f t="shared" ref="EC236:EG260" ca="1" si="696">OFFSET(EC$5,$B236,0)</f>
        <v>-</v>
      </c>
      <c r="ED236" s="168" t="b">
        <f t="shared" ca="1" si="696"/>
        <v>0</v>
      </c>
      <c r="EE236" s="168" t="str">
        <f t="shared" ca="1" si="696"/>
        <v>-</v>
      </c>
      <c r="EF236" s="168">
        <f t="shared" ca="1" si="696"/>
        <v>0</v>
      </c>
      <c r="EG236" s="168" t="str">
        <f t="shared" ca="1" si="696"/>
        <v>-</v>
      </c>
      <c r="EH236" s="166" cm="1">
        <f t="array" aca="1" ref="EH236" ca="1">INDEX(i.rev,$K236,EH$15)</f>
        <v>1</v>
      </c>
      <c r="EI236" s="168">
        <f t="shared" ref="EI236:EX251" ca="1" si="697">OFFSET(EI$5,$B236,0)</f>
        <v>0</v>
      </c>
      <c r="EJ236" s="168">
        <f t="shared" ca="1" si="697"/>
        <v>1</v>
      </c>
      <c r="EK236" s="168">
        <f t="shared" ca="1" si="697"/>
        <v>0</v>
      </c>
      <c r="EL236" s="168">
        <f t="shared" ca="1" si="697"/>
        <v>1</v>
      </c>
      <c r="EM236" s="168">
        <f t="shared" ca="1" si="697"/>
        <v>1</v>
      </c>
      <c r="EN236" s="168">
        <f t="shared" ca="1" si="697"/>
        <v>1</v>
      </c>
      <c r="EO236" s="168">
        <f t="shared" ca="1" si="697"/>
        <v>0</v>
      </c>
      <c r="EP236" s="168">
        <f t="shared" ca="1" si="697"/>
        <v>0</v>
      </c>
      <c r="EQ236" s="168">
        <f t="shared" ca="1" si="697"/>
        <v>0</v>
      </c>
      <c r="ER236" s="168">
        <f t="shared" ca="1" si="697"/>
        <v>0</v>
      </c>
      <c r="ES236" s="168">
        <f t="shared" ca="1" si="697"/>
        <v>0</v>
      </c>
      <c r="ET236" s="168">
        <f t="shared" ca="1" si="697"/>
        <v>0</v>
      </c>
      <c r="EU236" s="168">
        <f t="shared" ca="1" si="697"/>
        <v>0</v>
      </c>
      <c r="EV236" s="168">
        <f t="shared" ca="1" si="697"/>
        <v>0</v>
      </c>
      <c r="EW236" s="168">
        <f t="shared" ca="1" si="697"/>
        <v>0</v>
      </c>
      <c r="EX236" s="168">
        <f t="shared" ca="1" si="697"/>
        <v>0</v>
      </c>
      <c r="EY236" s="166" cm="1">
        <f t="array" aca="1" ref="EY236" ca="1">INDEX(i.rev,$K236,EY$15)</f>
        <v>0</v>
      </c>
      <c r="EZ236" s="168">
        <f t="shared" ca="1" si="660"/>
        <v>0</v>
      </c>
      <c r="FA236" s="166" cm="1">
        <f t="array" aca="1" ref="FA236" ca="1">INDEX(i.rev,$K236,FA$15)</f>
        <v>1</v>
      </c>
      <c r="FB236" s="168">
        <f t="shared" ca="1" si="688"/>
        <v>0</v>
      </c>
      <c r="FC236" s="168">
        <f t="shared" ca="1" si="688"/>
        <v>0</v>
      </c>
      <c r="FD236" s="168">
        <f t="shared" ca="1" si="688"/>
        <v>0</v>
      </c>
      <c r="FE236" s="168">
        <f t="shared" ca="1" si="688"/>
        <v>0</v>
      </c>
      <c r="FF236" s="168">
        <f t="shared" ca="1" si="688"/>
        <v>0</v>
      </c>
      <c r="FG236" s="168">
        <f t="shared" ca="1" si="688"/>
        <v>0</v>
      </c>
      <c r="FH236" s="168">
        <f t="shared" ca="1" si="688"/>
        <v>0</v>
      </c>
      <c r="FI236" s="10"/>
      <c r="FJ236" s="168" t="str">
        <f t="shared" ca="1" si="688"/>
        <v>-</v>
      </c>
      <c r="FK236" s="168" t="str">
        <f t="shared" ca="1" si="688"/>
        <v>-</v>
      </c>
      <c r="FL236" s="168" t="str">
        <f t="shared" ca="1" si="688"/>
        <v>-</v>
      </c>
      <c r="FM236" s="168" t="str">
        <f t="shared" ca="1" si="688"/>
        <v>-</v>
      </c>
      <c r="FN236" s="168" t="str">
        <f t="shared" ca="1" si="688"/>
        <v>-</v>
      </c>
      <c r="FO236" s="166" t="b">
        <f t="shared" ref="FO236:FQ260" ca="1" si="698">INDEX(i.TOL,$H236,FO$15)</f>
        <v>0</v>
      </c>
      <c r="FP236" s="166" t="b">
        <f t="shared" ca="1" si="698"/>
        <v>0</v>
      </c>
      <c r="FQ236" s="166" t="b">
        <f t="shared" ca="1" si="698"/>
        <v>1</v>
      </c>
      <c r="FR236" s="168">
        <f t="shared" ca="1" si="688"/>
        <v>0</v>
      </c>
      <c r="FS236" s="166">
        <f t="shared" ref="FS236:FT260" ca="1" si="699">INDEX(i.scan,$U236)</f>
        <v>1</v>
      </c>
      <c r="FT236" s="166">
        <f t="shared" ca="1" si="699"/>
        <v>1</v>
      </c>
      <c r="FU236" s="168" t="str">
        <f t="shared" ca="1" si="688"/>
        <v>-</v>
      </c>
      <c r="FV236" s="168" t="str">
        <f t="shared" ca="1" si="688"/>
        <v>-</v>
      </c>
      <c r="FW236" s="168" t="str">
        <f t="shared" ca="1" si="688"/>
        <v>-</v>
      </c>
      <c r="FX236" s="168" t="str">
        <f t="shared" ca="1" si="688"/>
        <v>-</v>
      </c>
      <c r="FY236" s="168" t="str">
        <f t="shared" ca="1" si="688"/>
        <v>-</v>
      </c>
      <c r="FZ236" s="168" t="str">
        <f t="shared" ca="1" si="688"/>
        <v>-</v>
      </c>
      <c r="GA236" s="168" t="str">
        <f t="shared" ca="1" si="688"/>
        <v>-</v>
      </c>
      <c r="GB236" s="168" t="str">
        <f t="shared" ca="1" si="688"/>
        <v>-</v>
      </c>
      <c r="GC236" s="168" t="str">
        <f t="shared" ca="1" si="688"/>
        <v>-</v>
      </c>
      <c r="GD236" s="168" t="b">
        <f t="shared" ca="1" si="688"/>
        <v>1</v>
      </c>
      <c r="GE236" s="168" t="str">
        <f t="shared" ca="1" si="688"/>
        <v>-</v>
      </c>
      <c r="GF236" s="168" t="str">
        <f t="shared" ca="1" si="688"/>
        <v>-</v>
      </c>
      <c r="GG236" s="168" t="str">
        <f t="shared" ca="1" si="688"/>
        <v>-</v>
      </c>
      <c r="GH236" s="168" t="str">
        <f t="shared" ref="GH236:GW252" ca="1" si="700">OFFSET(GH$5,$B236,0)</f>
        <v>-</v>
      </c>
      <c r="GI236" s="168" t="str">
        <f t="shared" ca="1" si="700"/>
        <v>-</v>
      </c>
      <c r="GJ236" s="168" t="str">
        <f t="shared" ca="1" si="700"/>
        <v>-</v>
      </c>
      <c r="GK236" s="168" t="str">
        <f t="shared" ca="1" si="700"/>
        <v>-</v>
      </c>
      <c r="GL236" s="168" t="str">
        <f t="shared" ca="1" si="700"/>
        <v>-</v>
      </c>
      <c r="GM236" s="168" t="str">
        <f t="shared" ca="1" si="700"/>
        <v>-</v>
      </c>
      <c r="GN236" s="168" t="str">
        <f t="shared" ca="1" si="700"/>
        <v>-</v>
      </c>
      <c r="GO236" s="168" t="str">
        <f t="shared" ca="1" si="700"/>
        <v>-</v>
      </c>
      <c r="GP236" s="168" t="str">
        <f t="shared" ca="1" si="700"/>
        <v>-</v>
      </c>
      <c r="GQ236" s="168" t="str">
        <f t="shared" ca="1" si="700"/>
        <v>-</v>
      </c>
      <c r="GR236" s="168" t="str">
        <f t="shared" ca="1" si="700"/>
        <v>-</v>
      </c>
      <c r="GS236" s="168">
        <f t="shared" ca="1" si="700"/>
        <v>500</v>
      </c>
      <c r="GT236" s="168">
        <f t="shared" ca="1" si="700"/>
        <v>500</v>
      </c>
      <c r="GU236" s="168" t="str">
        <f t="shared" ca="1" si="700"/>
        <v>-</v>
      </c>
      <c r="GV236" s="168" t="str">
        <f t="shared" ca="1" si="700"/>
        <v>-</v>
      </c>
      <c r="GW236" s="168" t="str">
        <f t="shared" ca="1" si="700"/>
        <v>-</v>
      </c>
      <c r="GX236" s="168" t="str">
        <f t="shared" ref="GX236:IY257" ca="1" si="701">OFFSET(GX$5,$B236,0)</f>
        <v>-</v>
      </c>
      <c r="GY236" s="168" t="str">
        <f t="shared" ca="1" si="701"/>
        <v>-</v>
      </c>
      <c r="GZ236" s="168" t="str">
        <f t="shared" ca="1" si="692"/>
        <v>-</v>
      </c>
      <c r="HA236" s="168" t="str">
        <f t="shared" ca="1" si="692"/>
        <v>-</v>
      </c>
      <c r="HB236" s="168" t="str">
        <f t="shared" ca="1" si="692"/>
        <v>-</v>
      </c>
      <c r="HC236" s="168" t="str">
        <f t="shared" ca="1" si="692"/>
        <v>-</v>
      </c>
      <c r="HD236" s="168" t="str">
        <f t="shared" ca="1" si="692"/>
        <v>-</v>
      </c>
      <c r="HE236" s="168" t="str">
        <f t="shared" ca="1" si="692"/>
        <v>-</v>
      </c>
      <c r="HF236" s="168" t="str">
        <f t="shared" ca="1" si="692"/>
        <v>-</v>
      </c>
      <c r="HG236" s="168" t="str">
        <f t="shared" ca="1" si="692"/>
        <v>-</v>
      </c>
      <c r="HH236" s="168" t="str">
        <f t="shared" ca="1" si="692"/>
        <v>-</v>
      </c>
      <c r="HI236" s="168" t="str">
        <f t="shared" ca="1" si="692"/>
        <v>-</v>
      </c>
      <c r="HJ236" s="168" t="str">
        <f t="shared" ca="1" si="692"/>
        <v>-</v>
      </c>
      <c r="HK236" s="168" t="str">
        <f t="shared" ca="1" si="692"/>
        <v>-</v>
      </c>
      <c r="HL236" s="168" t="str">
        <f t="shared" ca="1" si="692"/>
        <v>-</v>
      </c>
      <c r="HM236" s="168" t="str">
        <f t="shared" ca="1" si="692"/>
        <v>-</v>
      </c>
      <c r="HN236" s="168" t="str">
        <f t="shared" ca="1" si="692"/>
        <v>-</v>
      </c>
      <c r="HO236" s="168" t="str">
        <f t="shared" ca="1" si="692"/>
        <v>-</v>
      </c>
      <c r="HP236" s="168" t="str">
        <f t="shared" ca="1" si="692"/>
        <v>-</v>
      </c>
      <c r="HQ236" s="168" t="str">
        <f t="shared" ca="1" si="692"/>
        <v>-</v>
      </c>
      <c r="HR236" s="168" t="str">
        <f t="shared" ca="1" si="692"/>
        <v>-</v>
      </c>
      <c r="HS236" s="168" t="str">
        <f t="shared" ca="1" si="692"/>
        <v>-</v>
      </c>
      <c r="HT236" s="168" t="str">
        <f t="shared" ca="1" si="692"/>
        <v>-</v>
      </c>
      <c r="HU236" s="168" t="str">
        <f t="shared" ca="1" si="692"/>
        <v>-</v>
      </c>
      <c r="HV236" s="168" t="str">
        <f t="shared" ca="1" si="692"/>
        <v>-</v>
      </c>
      <c r="HW236" s="168" t="str">
        <f t="shared" ca="1" si="692"/>
        <v>-</v>
      </c>
      <c r="HX236" s="168" t="str">
        <f t="shared" ca="1" si="692"/>
        <v>-</v>
      </c>
      <c r="HY236" s="168" t="str">
        <f t="shared" ca="1" si="692"/>
        <v>-</v>
      </c>
      <c r="HZ236" s="168" t="str">
        <f t="shared" ca="1" si="692"/>
        <v>-</v>
      </c>
      <c r="IA236" s="168" t="str">
        <f t="shared" ca="1" si="692"/>
        <v>-</v>
      </c>
      <c r="IB236" s="168" t="str">
        <f t="shared" ca="1" si="692"/>
        <v>-</v>
      </c>
      <c r="IC236" s="168" t="str">
        <f t="shared" ca="1" si="692"/>
        <v>-</v>
      </c>
      <c r="ID236" s="168" t="str">
        <f t="shared" ca="1" si="692"/>
        <v>-</v>
      </c>
      <c r="IE236" s="168" t="str">
        <f t="shared" ca="1" si="692"/>
        <v>-</v>
      </c>
      <c r="IF236" s="168" t="str">
        <f t="shared" ca="1" si="692"/>
        <v>-</v>
      </c>
      <c r="IG236" s="168" t="str">
        <f t="shared" ca="1" si="692"/>
        <v>-</v>
      </c>
      <c r="IH236" s="168" t="str">
        <f t="shared" ca="1" si="692"/>
        <v>-</v>
      </c>
      <c r="II236" s="168" t="str">
        <f t="shared" ca="1" si="692"/>
        <v>-</v>
      </c>
      <c r="IJ236" s="168" t="str">
        <f t="shared" ca="1" si="692"/>
        <v>-</v>
      </c>
      <c r="IK236" s="168" t="str">
        <f t="shared" ca="1" si="692"/>
        <v>-</v>
      </c>
      <c r="IL236" s="168" t="str">
        <f t="shared" ca="1" si="692"/>
        <v>-</v>
      </c>
      <c r="IM236" s="168" t="str">
        <f t="shared" ca="1" si="692"/>
        <v>-</v>
      </c>
      <c r="IN236" s="168" t="str">
        <f t="shared" ca="1" si="692"/>
        <v>-</v>
      </c>
      <c r="IO236" s="168" t="str">
        <f t="shared" ca="1" si="692"/>
        <v>-</v>
      </c>
      <c r="IP236" s="168" t="str">
        <f t="shared" ca="1" si="701"/>
        <v>-</v>
      </c>
      <c r="IQ236" s="168" t="str">
        <f t="shared" ca="1" si="701"/>
        <v>-</v>
      </c>
      <c r="IR236" s="168" t="str">
        <f t="shared" ca="1" si="701"/>
        <v>-</v>
      </c>
      <c r="IS236" s="168" t="str">
        <f t="shared" ca="1" si="701"/>
        <v>-</v>
      </c>
      <c r="IT236" s="168" t="str">
        <f t="shared" ca="1" si="701"/>
        <v>-</v>
      </c>
      <c r="IU236" s="168" t="str">
        <f t="shared" ca="1" si="701"/>
        <v>-</v>
      </c>
      <c r="IV236" s="168" t="str">
        <f t="shared" ca="1" si="701"/>
        <v>-</v>
      </c>
      <c r="IW236" s="168" t="str">
        <f t="shared" ca="1" si="701"/>
        <v>-</v>
      </c>
      <c r="IX236" s="168" t="str">
        <f t="shared" ca="1" si="701"/>
        <v>-</v>
      </c>
      <c r="IY236" s="168" t="str">
        <f t="shared" ca="1" si="701"/>
        <v>-</v>
      </c>
      <c r="IZ236" s="10"/>
      <c r="JA236" s="166">
        <f t="shared" ca="1" si="668"/>
        <v>4.4999999999999998E-2</v>
      </c>
      <c r="JB236" s="166">
        <f t="shared" ca="1" si="669"/>
        <v>4.4999999999999998E-2</v>
      </c>
      <c r="JC236" s="168">
        <f t="shared" ref="JC236:KH251" ca="1" si="702">OFFSET(JC$5,$B236,0)</f>
        <v>1</v>
      </c>
      <c r="JD236" s="168">
        <f t="shared" ca="1" si="702"/>
        <v>0</v>
      </c>
      <c r="JE236" s="168">
        <f t="shared" ca="1" si="702"/>
        <v>1</v>
      </c>
      <c r="JF236" s="168">
        <f t="shared" ca="1" si="702"/>
        <v>1</v>
      </c>
      <c r="JG236" s="168">
        <f t="shared" ca="1" si="702"/>
        <v>0</v>
      </c>
      <c r="JH236" s="168">
        <f t="shared" ca="1" si="702"/>
        <v>70</v>
      </c>
      <c r="JI236" s="168">
        <f t="shared" ca="1" si="702"/>
        <v>50</v>
      </c>
      <c r="JJ236" s="168">
        <f t="shared" ca="1" si="702"/>
        <v>70</v>
      </c>
      <c r="JK236" s="168">
        <f t="shared" ca="1" si="702"/>
        <v>50</v>
      </c>
      <c r="JL236" s="166">
        <f t="shared" ca="1" si="671"/>
        <v>1</v>
      </c>
      <c r="JM236" s="166">
        <f t="shared" ca="1" si="672"/>
        <v>1</v>
      </c>
      <c r="JN236" s="166">
        <f t="shared" ca="1" si="673"/>
        <v>1</v>
      </c>
      <c r="JO236" s="166">
        <f t="shared" ca="1" si="674"/>
        <v>1</v>
      </c>
      <c r="JP236" s="166">
        <f t="shared" ca="1" si="674"/>
        <v>1</v>
      </c>
      <c r="JQ236" s="168">
        <f t="shared" ca="1" si="702"/>
        <v>1</v>
      </c>
      <c r="JR236" s="10"/>
      <c r="JS236" s="168">
        <f t="shared" ca="1" si="702"/>
        <v>1</v>
      </c>
      <c r="JT236" s="166">
        <f t="shared" si="675"/>
        <v>1.1499999999999999</v>
      </c>
      <c r="JU236" s="168">
        <f t="shared" ca="1" si="670"/>
        <v>1</v>
      </c>
      <c r="JV236" s="168">
        <f t="shared" ca="1" si="702"/>
        <v>1</v>
      </c>
      <c r="JW236" s="168">
        <f t="shared" ca="1" si="702"/>
        <v>1</v>
      </c>
      <c r="JX236" s="168">
        <f t="shared" ca="1" si="670"/>
        <v>1</v>
      </c>
      <c r="JY236" s="168">
        <f t="shared" ca="1" si="702"/>
        <v>1</v>
      </c>
      <c r="JZ236" s="168">
        <f t="shared" ca="1" si="702"/>
        <v>1</v>
      </c>
      <c r="KA236" s="166">
        <f t="shared" si="676"/>
        <v>1.1499999999999999</v>
      </c>
      <c r="KB236" s="166">
        <f t="shared" ca="1" si="677"/>
        <v>1</v>
      </c>
      <c r="KC236" s="166">
        <f t="shared" ca="1" si="678"/>
        <v>1</v>
      </c>
      <c r="KD236" s="166" t="str">
        <f t="shared" ca="1" si="679"/>
        <v>-</v>
      </c>
      <c r="KE236" s="166" t="str">
        <f t="shared" ca="1" si="680"/>
        <v>-</v>
      </c>
      <c r="KF236" s="166" t="str">
        <f t="shared" ca="1" si="681"/>
        <v>-</v>
      </c>
      <c r="KG236" s="166" t="b">
        <f t="shared" ca="1" si="682"/>
        <v>0</v>
      </c>
      <c r="KH236" s="168">
        <f t="shared" ca="1" si="702"/>
        <v>0</v>
      </c>
      <c r="KI236" s="27">
        <v>0</v>
      </c>
    </row>
    <row r="237" spans="1:295" s="148" customFormat="1" outlineLevel="1">
      <c r="A237" s="126">
        <f t="shared" si="13"/>
        <v>232</v>
      </c>
      <c r="B237" s="126">
        <f t="shared" si="683"/>
        <v>13</v>
      </c>
      <c r="C237" s="148">
        <f t="shared" si="689"/>
        <v>1002</v>
      </c>
      <c r="D237" s="148" t="s">
        <v>884</v>
      </c>
      <c r="E237" s="148" t="b">
        <f t="shared" si="648"/>
        <v>0</v>
      </c>
      <c r="F237" s="148" t="b">
        <v>0</v>
      </c>
      <c r="G237" s="148" t="b">
        <f t="shared" si="684"/>
        <v>0</v>
      </c>
      <c r="H237" s="144">
        <f t="shared" ref="H237:X253" ca="1" si="703">OFFSET(H237,-1,0)</f>
        <v>3</v>
      </c>
      <c r="I237" s="32">
        <v>1</v>
      </c>
      <c r="J237" s="32">
        <v>4</v>
      </c>
      <c r="K237" s="144">
        <f t="shared" ca="1" si="703"/>
        <v>1</v>
      </c>
      <c r="L237" s="144">
        <f t="shared" ca="1" si="703"/>
        <v>1</v>
      </c>
      <c r="M237" s="144">
        <f t="shared" ca="1" si="703"/>
        <v>1</v>
      </c>
      <c r="N237" s="144">
        <f t="shared" ca="1" si="703"/>
        <v>1</v>
      </c>
      <c r="O237" s="144">
        <f t="shared" ca="1" si="703"/>
        <v>1</v>
      </c>
      <c r="P237" s="144">
        <f t="shared" ca="1" si="703"/>
        <v>1</v>
      </c>
      <c r="Q237" s="144">
        <f t="shared" ca="1" si="703"/>
        <v>1</v>
      </c>
      <c r="R237" s="144">
        <f t="shared" ca="1" si="703"/>
        <v>2</v>
      </c>
      <c r="S237" s="144">
        <f t="shared" ca="1" si="703"/>
        <v>1</v>
      </c>
      <c r="T237" s="32">
        <v>1</v>
      </c>
      <c r="U237" s="144">
        <f t="shared" ca="1" si="703"/>
        <v>1</v>
      </c>
      <c r="V237" s="144">
        <f t="shared" ca="1" si="703"/>
        <v>1</v>
      </c>
      <c r="W237" s="144">
        <f t="shared" ca="1" si="703"/>
        <v>1</v>
      </c>
      <c r="X237" s="144">
        <f t="shared" ca="1" si="703"/>
        <v>1</v>
      </c>
      <c r="Y237" s="144">
        <f t="shared" ca="1" si="685"/>
        <v>1</v>
      </c>
      <c r="AA237" s="162" t="str" cm="1">
        <f t="array" aca="1" ref="AA237" ca="1">TEXT(LEFT(OFFSET(AA237,-1,0),5)+1,"00000")&amp;MID(OFFSET(AA237,-1,0),6,FIND(" ",OFFSET(AA237,-1,0),7)-5)
&amp;INDEX(DataMaster!$B$10:$B$12,$I237)         &amp;IF($J237=1,""," Risk"&amp;INDEX(i.risk_aversion,$J237,1))    &amp;IF($K237=1,""," REV"&amp; INDEX(DataMaster!$B$54:$B$58,$K237))              &amp; IF($L237=1,""," Minroe"&amp;INDEX(minroe,$L237))              &amp;  IF($M237=1,""," Overdraw"&amp;INDEX(overdraw,$M237))
&amp; IF($N237=1,""," Mach"&amp;INDEX(i.mach_option,$N237))
&amp; IF($O237=1,""," Interest"&amp;INDEX(i.interest_rate,$O237))            &amp; IF($P237=1,""," Opp cost"&amp;INDEX(i.opp_cost_capital,$P237))           &amp; IF($Q237=1,""," Casual_ub"&amp;INDEX(i.casual_ub,$Q237))           &amp; IF($R237=1,""," Cropgraze"&amp;INDEX(i.cropgraze_inc,$R237))
&amp; IF($S237=1,""," Yield"&amp;INDEX(i.all_rot_yield,$S237))          &amp; IF($T237=1,""," Pasture"&amp;INDEX(i.pasture_prod,$T237))          &amp; IF($U237=1,""," Scan"&amp;INDEX(i.scan,$U237))
&amp; IF($JL237=1,""," WP"&amp;TEXT($JL237*100,"000p"))                &amp; IF($JM237=1,""," MP"&amp;TEXT($JM237*100,"000p"))                      &amp; IF($JN237=1,""," GP"&amp;TEXT($JN237*100,"000p"))          &amp; IF($JO237=1,""," Can"&amp;TEXT($JO237*100,"000p"))
&amp; " (F"&amp;3+IFERROR(1*$CH237,0)+IFERROR(1*$CI237,0)&amp;3-IFERROR(1*NOT($CK237),0)&amp;"N"&amp;$CP237&amp;$CQ237&amp;")"</f>
        <v>00006 Pasture SE RiskCRRA-low CropgrazeFALSE (F33N11)</v>
      </c>
      <c r="AB237" s="10" t="str">
        <f ca="1">IF(COUNTIF(AA$5:AA237,AA237)=1,"-","Dup")</f>
        <v>-</v>
      </c>
      <c r="AC237" s="10"/>
      <c r="AD237" s="168" t="str">
        <f t="shared" ca="1" si="694"/>
        <v>-</v>
      </c>
      <c r="AE237" s="168" t="str">
        <f t="shared" ca="1" si="694"/>
        <v>-</v>
      </c>
      <c r="AF237" s="168" t="str">
        <f t="shared" ca="1" si="694"/>
        <v>-</v>
      </c>
      <c r="AG237" s="168" t="str">
        <f t="shared" ca="1" si="694"/>
        <v>-</v>
      </c>
      <c r="AH237" s="168" t="str">
        <f t="shared" ca="1" si="694"/>
        <v>-</v>
      </c>
      <c r="AI237" s="168" t="b">
        <f t="shared" ca="1" si="694"/>
        <v>1</v>
      </c>
      <c r="AJ237" s="10"/>
      <c r="AK237" s="166" t="b">
        <f t="shared" si="695"/>
        <v>1</v>
      </c>
      <c r="AL237" s="166" t="str">
        <f t="shared" si="695"/>
        <v>-</v>
      </c>
      <c r="AM237" s="166" t="str">
        <f t="shared" si="695"/>
        <v>-</v>
      </c>
      <c r="AN237" s="166" t="str">
        <f t="shared" si="695"/>
        <v>-</v>
      </c>
      <c r="AO237" s="166" t="b">
        <f t="shared" si="695"/>
        <v>0</v>
      </c>
      <c r="AP237" s="166" t="b">
        <f t="shared" si="695"/>
        <v>0</v>
      </c>
      <c r="AQ237" s="166">
        <f t="shared" ca="1" si="651"/>
        <v>0</v>
      </c>
      <c r="AR237" s="166" t="b">
        <f t="shared" si="652"/>
        <v>1</v>
      </c>
      <c r="AS237" s="166" t="b">
        <f t="shared" si="652"/>
        <v>1</v>
      </c>
      <c r="AT237" s="166">
        <f t="shared" si="652"/>
        <v>2</v>
      </c>
      <c r="AU237" s="166" t="str">
        <f t="shared" si="652"/>
        <v>-</v>
      </c>
      <c r="AV237" s="166">
        <f t="shared" si="652"/>
        <v>0.3</v>
      </c>
      <c r="AW237" s="10"/>
      <c r="AX237" s="166" t="b">
        <f t="shared" si="653"/>
        <v>1</v>
      </c>
      <c r="AY237" s="168" t="b">
        <f t="shared" ca="1" si="654"/>
        <v>1</v>
      </c>
      <c r="AZ237" s="168" t="b">
        <f t="shared" ca="1" si="654"/>
        <v>1</v>
      </c>
      <c r="BA237" s="167">
        <f t="shared" ca="1" si="655"/>
        <v>3110</v>
      </c>
      <c r="BB237" s="168" t="str">
        <f t="shared" ca="1" si="690"/>
        <v>-</v>
      </c>
      <c r="BC237" s="168" t="str">
        <f t="shared" ca="1" si="690"/>
        <v>-</v>
      </c>
      <c r="BD237" s="168" t="str">
        <f t="shared" ca="1" si="690"/>
        <v>-</v>
      </c>
      <c r="BE237" s="168" t="str">
        <f t="shared" ca="1" si="690"/>
        <v>-</v>
      </c>
      <c r="BF237" s="168" t="str">
        <f t="shared" ca="1" si="690"/>
        <v>-</v>
      </c>
      <c r="BG237" s="168">
        <f t="shared" ca="1" si="690"/>
        <v>1</v>
      </c>
      <c r="BH237" s="168">
        <f t="shared" ca="1" si="690"/>
        <v>1</v>
      </c>
      <c r="BI237" s="168" t="str">
        <f t="shared" ca="1" si="690"/>
        <v>-</v>
      </c>
      <c r="BJ237" s="168" t="str">
        <f t="shared" ca="1" si="690"/>
        <v>-</v>
      </c>
      <c r="BK237" s="10"/>
      <c r="BL237" s="168" t="str">
        <f t="shared" ca="1" si="690"/>
        <v>-</v>
      </c>
      <c r="BM237" s="168" t="str">
        <f t="shared" ca="1" si="690"/>
        <v>-</v>
      </c>
      <c r="BN237" s="168" t="str">
        <f t="shared" ca="1" si="690"/>
        <v>-</v>
      </c>
      <c r="BO237" s="168" t="str">
        <f t="shared" ca="1" si="690"/>
        <v>-</v>
      </c>
      <c r="BP237" s="168" t="str">
        <f t="shared" ca="1" si="690"/>
        <v>-</v>
      </c>
      <c r="BQ237" s="168" t="str">
        <f t="shared" ca="1" si="690"/>
        <v>-</v>
      </c>
      <c r="BR237" s="168" t="str">
        <f t="shared" ca="1" si="690"/>
        <v>-</v>
      </c>
      <c r="BS237" s="168" t="str">
        <f t="shared" ca="1" si="690"/>
        <v>-</v>
      </c>
      <c r="BT237" s="168" t="str">
        <f t="shared" ca="1" si="690"/>
        <v>-</v>
      </c>
      <c r="BU237" s="168" t="str">
        <f t="shared" ca="1" si="690"/>
        <v>-</v>
      </c>
      <c r="BV237" s="168" t="str">
        <f t="shared" ca="1" si="690"/>
        <v>-</v>
      </c>
      <c r="BW237" s="166" t="str" cm="1">
        <f t="array" aca="1" ref="BW237" ca="1">INDEX(i.rev,$K237,BW$15)</f>
        <v>-</v>
      </c>
      <c r="BX237" s="166" t="str" cm="1">
        <f t="array" aca="1" ref="BX237" ca="1">INDEX(i.rev,$K237,BX$15)</f>
        <v>-</v>
      </c>
      <c r="BY237" s="166" t="str" cm="1">
        <f t="array" aca="1" ref="BY237" ca="1">INDEX(i.rev,$K237,BY$15)</f>
        <v>-</v>
      </c>
      <c r="BZ237" s="166" t="str" cm="1">
        <f t="array" aca="1" ref="BZ237" ca="1">INDEX(i.rev,$K237,BZ$15)</f>
        <v>-</v>
      </c>
      <c r="CA237" s="166" t="str" cm="1">
        <f t="array" aca="1" ref="CA237" ca="1">INDEX(i.rev,$K237,CA$15)</f>
        <v>-</v>
      </c>
      <c r="CB237" s="166" t="str" cm="1">
        <f t="array" aca="1" ref="CB237" ca="1">INDEX(i.rev,$K237,CB$15)</f>
        <v>-</v>
      </c>
      <c r="CC237" s="166" t="str" cm="1">
        <f t="array" aca="1" ref="CC237" ca="1">INDEX(i.rev,$K237,CC$15)</f>
        <v>-</v>
      </c>
      <c r="CD237" s="166" t="str" cm="1">
        <f t="array" aca="1" ref="CD237" ca="1">INDEX(i.rev,$K237,CD$15)</f>
        <v>-</v>
      </c>
      <c r="CE237" s="166" t="str" cm="1">
        <f t="array" aca="1" ref="CE237" ca="1">INDEX(i.rev,$K237,CE$15)</f>
        <v>-</v>
      </c>
      <c r="CF237" s="166" t="str" cm="1">
        <f t="array" aca="1" ref="CF237" ca="1">INDEX(i.rev,$K237,CF$15)</f>
        <v>-</v>
      </c>
      <c r="CG237" s="10"/>
      <c r="CH237" s="168" t="str">
        <f t="shared" ca="1" si="687"/>
        <v>-</v>
      </c>
      <c r="CI237" s="168" t="str">
        <f t="shared" ca="1" si="687"/>
        <v>-</v>
      </c>
      <c r="CJ237" s="168" t="str">
        <f t="shared" ca="1" si="687"/>
        <v>-</v>
      </c>
      <c r="CK237" s="168" t="str">
        <f t="shared" ca="1" si="687"/>
        <v>-</v>
      </c>
      <c r="CL237" s="168" t="str">
        <f t="shared" ca="1" si="687"/>
        <v>-</v>
      </c>
      <c r="CM237" s="168" t="str">
        <f t="shared" ca="1" si="687"/>
        <v>-</v>
      </c>
      <c r="CN237" s="168" t="str">
        <f t="shared" ca="1" si="687"/>
        <v>-</v>
      </c>
      <c r="CO237" s="168" t="str">
        <f t="shared" ca="1" si="687"/>
        <v>-</v>
      </c>
      <c r="CP237" s="168">
        <f t="shared" ca="1" si="687"/>
        <v>1</v>
      </c>
      <c r="CQ237" s="168">
        <f t="shared" ca="1" si="687"/>
        <v>1</v>
      </c>
      <c r="CR237" s="168">
        <f t="shared" ca="1" si="687"/>
        <v>0</v>
      </c>
      <c r="CS237" s="168" t="str">
        <f t="shared" ca="1" si="687"/>
        <v>-</v>
      </c>
      <c r="CT237" s="168" t="str">
        <f t="shared" ca="1" si="687"/>
        <v>-</v>
      </c>
      <c r="CU237" s="168" t="str">
        <f t="shared" ca="1" si="687"/>
        <v>-</v>
      </c>
      <c r="CV237" s="168" t="str">
        <f t="shared" ca="1" si="687"/>
        <v>-</v>
      </c>
      <c r="CW237" s="168" t="str">
        <f t="shared" ca="1" si="687"/>
        <v>-</v>
      </c>
      <c r="CX237" s="168" t="str">
        <f t="shared" ca="1" si="687"/>
        <v>-</v>
      </c>
      <c r="CY237" s="168" t="str">
        <f t="shared" ca="1" si="687"/>
        <v>-</v>
      </c>
      <c r="CZ237" s="168">
        <f t="shared" ca="1" si="687"/>
        <v>0</v>
      </c>
      <c r="DA237" s="168" t="str">
        <f t="shared" ca="1" si="687"/>
        <v>-</v>
      </c>
      <c r="DB237" s="168" t="str">
        <f t="shared" ca="1" si="687"/>
        <v>-</v>
      </c>
      <c r="DC237" s="168" t="str">
        <f t="shared" ca="1" si="687"/>
        <v>-</v>
      </c>
      <c r="DD237" s="168" t="str">
        <f t="shared" ca="1" si="687"/>
        <v>-</v>
      </c>
      <c r="DE237" s="168" t="str">
        <f t="shared" ca="1" si="687"/>
        <v>-</v>
      </c>
      <c r="DF237" s="168">
        <f t="shared" ca="1" si="687"/>
        <v>0</v>
      </c>
      <c r="DG237" s="168">
        <f t="shared" ref="DG237:EB238" ca="1" si="704">OFFSET(DG$5,$B237,0)</f>
        <v>0</v>
      </c>
      <c r="DH237" s="168">
        <f t="shared" ca="1" si="704"/>
        <v>0</v>
      </c>
      <c r="DI237" s="168">
        <f t="shared" ca="1" si="704"/>
        <v>0</v>
      </c>
      <c r="DJ237" s="168">
        <f t="shared" ca="1" si="704"/>
        <v>0</v>
      </c>
      <c r="DK237" s="168">
        <f t="shared" ca="1" si="704"/>
        <v>0</v>
      </c>
      <c r="DL237" s="168">
        <f t="shared" ca="1" si="704"/>
        <v>0</v>
      </c>
      <c r="DM237" s="168" t="str">
        <f t="shared" ca="1" si="704"/>
        <v>-</v>
      </c>
      <c r="DN237" s="168" t="str">
        <f t="shared" ca="1" si="704"/>
        <v>-</v>
      </c>
      <c r="DO237" s="168" t="str">
        <f t="shared" ca="1" si="704"/>
        <v>-</v>
      </c>
      <c r="DP237" s="168" t="str">
        <f t="shared" ca="1" si="704"/>
        <v>-</v>
      </c>
      <c r="DQ237" s="168" t="str">
        <f t="shared" ca="1" si="704"/>
        <v>-</v>
      </c>
      <c r="DR237" s="168" t="str">
        <f t="shared" ca="1" si="704"/>
        <v>-</v>
      </c>
      <c r="DS237" s="168" t="str">
        <f t="shared" ca="1" si="704"/>
        <v>-</v>
      </c>
      <c r="DT237" s="168" t="str">
        <f t="shared" ca="1" si="704"/>
        <v>-</v>
      </c>
      <c r="DU237" s="168" t="str">
        <f t="shared" ca="1" si="704"/>
        <v>-</v>
      </c>
      <c r="DV237" s="168" t="str">
        <f t="shared" ca="1" si="704"/>
        <v>-</v>
      </c>
      <c r="DW237" s="168" t="str">
        <f t="shared" ca="1" si="704"/>
        <v>-</v>
      </c>
      <c r="DX237" s="10"/>
      <c r="DY237" s="168">
        <f t="shared" ca="1" si="704"/>
        <v>1</v>
      </c>
      <c r="DZ237" s="168" t="str">
        <f t="shared" ca="1" si="704"/>
        <v>-</v>
      </c>
      <c r="EA237" s="168" t="str">
        <f t="shared" ca="1" si="704"/>
        <v>-</v>
      </c>
      <c r="EB237" s="168" t="str">
        <f t="shared" ca="1" si="704"/>
        <v>-</v>
      </c>
      <c r="EC237" s="168" t="str">
        <f t="shared" ca="1" si="696"/>
        <v>-</v>
      </c>
      <c r="ED237" s="168" t="b">
        <f t="shared" ca="1" si="696"/>
        <v>0</v>
      </c>
      <c r="EE237" s="168" t="str">
        <f t="shared" ca="1" si="696"/>
        <v>-</v>
      </c>
      <c r="EF237" s="168">
        <f t="shared" ca="1" si="696"/>
        <v>0</v>
      </c>
      <c r="EG237" s="168" t="str">
        <f t="shared" ca="1" si="696"/>
        <v>-</v>
      </c>
      <c r="EH237" s="166" cm="1">
        <f t="array" aca="1" ref="EH237" ca="1">INDEX(i.rev,$K237,EH$15)</f>
        <v>1</v>
      </c>
      <c r="EI237" s="168">
        <f t="shared" ca="1" si="697"/>
        <v>0</v>
      </c>
      <c r="EJ237" s="168">
        <f t="shared" ca="1" si="697"/>
        <v>1</v>
      </c>
      <c r="EK237" s="168">
        <f t="shared" ca="1" si="697"/>
        <v>0</v>
      </c>
      <c r="EL237" s="168">
        <f t="shared" ca="1" si="697"/>
        <v>1</v>
      </c>
      <c r="EM237" s="168">
        <f t="shared" ca="1" si="697"/>
        <v>1</v>
      </c>
      <c r="EN237" s="168">
        <f t="shared" ca="1" si="697"/>
        <v>1</v>
      </c>
      <c r="EO237" s="168">
        <f t="shared" ca="1" si="697"/>
        <v>0</v>
      </c>
      <c r="EP237" s="168">
        <f t="shared" ca="1" si="697"/>
        <v>0</v>
      </c>
      <c r="EQ237" s="168">
        <f t="shared" ca="1" si="697"/>
        <v>0</v>
      </c>
      <c r="ER237" s="168">
        <f t="shared" ca="1" si="697"/>
        <v>0</v>
      </c>
      <c r="ES237" s="168">
        <f t="shared" ca="1" si="697"/>
        <v>0</v>
      </c>
      <c r="ET237" s="168">
        <f t="shared" ca="1" si="697"/>
        <v>0</v>
      </c>
      <c r="EU237" s="168">
        <f t="shared" ca="1" si="697"/>
        <v>0</v>
      </c>
      <c r="EV237" s="168">
        <f t="shared" ca="1" si="697"/>
        <v>0</v>
      </c>
      <c r="EW237" s="168">
        <f t="shared" ca="1" si="697"/>
        <v>0</v>
      </c>
      <c r="EX237" s="168">
        <f t="shared" ca="1" si="697"/>
        <v>0</v>
      </c>
      <c r="EY237" s="166" cm="1">
        <f t="array" aca="1" ref="EY237" ca="1">INDEX(i.rev,$K237,EY$15)</f>
        <v>0</v>
      </c>
      <c r="EZ237" s="168">
        <f t="shared" ca="1" si="660"/>
        <v>0</v>
      </c>
      <c r="FA237" s="166" cm="1">
        <f t="array" aca="1" ref="FA237" ca="1">INDEX(i.rev,$K237,FA$15)</f>
        <v>1</v>
      </c>
      <c r="FB237" s="168">
        <f t="shared" ca="1" si="688"/>
        <v>0</v>
      </c>
      <c r="FC237" s="168">
        <f t="shared" ca="1" si="688"/>
        <v>0</v>
      </c>
      <c r="FD237" s="168">
        <f t="shared" ca="1" si="688"/>
        <v>0</v>
      </c>
      <c r="FE237" s="168">
        <f t="shared" ca="1" si="688"/>
        <v>0</v>
      </c>
      <c r="FF237" s="168">
        <f t="shared" ca="1" si="688"/>
        <v>0</v>
      </c>
      <c r="FG237" s="168">
        <f t="shared" ca="1" si="688"/>
        <v>0</v>
      </c>
      <c r="FH237" s="168">
        <f t="shared" ca="1" si="688"/>
        <v>0</v>
      </c>
      <c r="FI237" s="10"/>
      <c r="FJ237" s="168" t="str">
        <f t="shared" ca="1" si="688"/>
        <v>-</v>
      </c>
      <c r="FK237" s="168" t="str">
        <f t="shared" ca="1" si="688"/>
        <v>-</v>
      </c>
      <c r="FL237" s="168" t="str">
        <f t="shared" ca="1" si="688"/>
        <v>-</v>
      </c>
      <c r="FM237" s="168" t="str">
        <f t="shared" ca="1" si="688"/>
        <v>-</v>
      </c>
      <c r="FN237" s="168" t="str">
        <f t="shared" ca="1" si="688"/>
        <v>-</v>
      </c>
      <c r="FO237" s="166" t="b">
        <f t="shared" ca="1" si="698"/>
        <v>0</v>
      </c>
      <c r="FP237" s="166" t="b">
        <f t="shared" ca="1" si="698"/>
        <v>0</v>
      </c>
      <c r="FQ237" s="166" t="b">
        <f t="shared" ca="1" si="698"/>
        <v>1</v>
      </c>
      <c r="FR237" s="168">
        <f t="shared" ca="1" si="688"/>
        <v>0</v>
      </c>
      <c r="FS237" s="166">
        <f t="shared" ca="1" si="699"/>
        <v>1</v>
      </c>
      <c r="FT237" s="166">
        <f t="shared" ca="1" si="699"/>
        <v>1</v>
      </c>
      <c r="FU237" s="168" t="str">
        <f t="shared" ca="1" si="688"/>
        <v>-</v>
      </c>
      <c r="FV237" s="168" t="str">
        <f t="shared" ca="1" si="688"/>
        <v>-</v>
      </c>
      <c r="FW237" s="168" t="str">
        <f t="shared" ca="1" si="688"/>
        <v>-</v>
      </c>
      <c r="FX237" s="168" t="str">
        <f t="shared" ca="1" si="688"/>
        <v>-</v>
      </c>
      <c r="FY237" s="168" t="str">
        <f t="shared" ca="1" si="688"/>
        <v>-</v>
      </c>
      <c r="FZ237" s="168" t="str">
        <f t="shared" ca="1" si="688"/>
        <v>-</v>
      </c>
      <c r="GA237" s="168" t="str">
        <f t="shared" ca="1" si="688"/>
        <v>-</v>
      </c>
      <c r="GB237" s="168" t="str">
        <f t="shared" ca="1" si="688"/>
        <v>-</v>
      </c>
      <c r="GC237" s="168" t="str">
        <f t="shared" ca="1" si="688"/>
        <v>-</v>
      </c>
      <c r="GD237" s="168" t="b">
        <f t="shared" ca="1" si="688"/>
        <v>1</v>
      </c>
      <c r="GE237" s="168" t="str">
        <f t="shared" ca="1" si="688"/>
        <v>-</v>
      </c>
      <c r="GF237" s="168" t="str">
        <f t="shared" ca="1" si="688"/>
        <v>-</v>
      </c>
      <c r="GG237" s="168" t="str">
        <f t="shared" ca="1" si="688"/>
        <v>-</v>
      </c>
      <c r="GH237" s="168" t="str">
        <f t="shared" ca="1" si="700"/>
        <v>-</v>
      </c>
      <c r="GI237" s="168" t="str">
        <f t="shared" ca="1" si="700"/>
        <v>-</v>
      </c>
      <c r="GJ237" s="168" t="str">
        <f t="shared" ca="1" si="700"/>
        <v>-</v>
      </c>
      <c r="GK237" s="168" t="str">
        <f t="shared" ca="1" si="700"/>
        <v>-</v>
      </c>
      <c r="GL237" s="168" t="str">
        <f t="shared" ca="1" si="700"/>
        <v>-</v>
      </c>
      <c r="GM237" s="168" t="str">
        <f t="shared" ca="1" si="700"/>
        <v>-</v>
      </c>
      <c r="GN237" s="168" t="str">
        <f t="shared" ca="1" si="700"/>
        <v>-</v>
      </c>
      <c r="GO237" s="168" t="str">
        <f t="shared" ca="1" si="700"/>
        <v>-</v>
      </c>
      <c r="GP237" s="168" t="str">
        <f t="shared" ca="1" si="700"/>
        <v>-</v>
      </c>
      <c r="GQ237" s="168" t="str">
        <f t="shared" ca="1" si="700"/>
        <v>-</v>
      </c>
      <c r="GR237" s="168" t="str">
        <f t="shared" ca="1" si="700"/>
        <v>-</v>
      </c>
      <c r="GS237" s="168">
        <f t="shared" ca="1" si="700"/>
        <v>500</v>
      </c>
      <c r="GT237" s="168">
        <f t="shared" ca="1" si="700"/>
        <v>500</v>
      </c>
      <c r="GU237" s="168" t="str">
        <f t="shared" ca="1" si="700"/>
        <v>-</v>
      </c>
      <c r="GV237" s="168" t="str">
        <f t="shared" ca="1" si="700"/>
        <v>-</v>
      </c>
      <c r="GW237" s="168" t="str">
        <f t="shared" ca="1" si="700"/>
        <v>-</v>
      </c>
      <c r="GX237" s="168" t="str">
        <f t="shared" ca="1" si="701"/>
        <v>-</v>
      </c>
      <c r="GY237" s="168" t="str">
        <f t="shared" ca="1" si="701"/>
        <v>-</v>
      </c>
      <c r="GZ237" s="168" t="str">
        <f t="shared" ca="1" si="692"/>
        <v>-</v>
      </c>
      <c r="HA237" s="168" t="str">
        <f t="shared" ca="1" si="692"/>
        <v>-</v>
      </c>
      <c r="HB237" s="168" t="str">
        <f t="shared" ca="1" si="692"/>
        <v>-</v>
      </c>
      <c r="HC237" s="168" t="str">
        <f t="shared" ca="1" si="692"/>
        <v>-</v>
      </c>
      <c r="HD237" s="168" t="str">
        <f t="shared" ca="1" si="692"/>
        <v>-</v>
      </c>
      <c r="HE237" s="168" t="str">
        <f t="shared" ca="1" si="692"/>
        <v>-</v>
      </c>
      <c r="HF237" s="168" t="str">
        <f t="shared" ca="1" si="692"/>
        <v>-</v>
      </c>
      <c r="HG237" s="168" t="str">
        <f t="shared" ca="1" si="692"/>
        <v>-</v>
      </c>
      <c r="HH237" s="168" t="str">
        <f t="shared" ca="1" si="692"/>
        <v>-</v>
      </c>
      <c r="HI237" s="168" t="str">
        <f t="shared" ca="1" si="692"/>
        <v>-</v>
      </c>
      <c r="HJ237" s="168" t="str">
        <f t="shared" ca="1" si="692"/>
        <v>-</v>
      </c>
      <c r="HK237" s="168" t="str">
        <f t="shared" ca="1" si="692"/>
        <v>-</v>
      </c>
      <c r="HL237" s="168" t="str">
        <f t="shared" ca="1" si="692"/>
        <v>-</v>
      </c>
      <c r="HM237" s="168" t="str">
        <f t="shared" ca="1" si="692"/>
        <v>-</v>
      </c>
      <c r="HN237" s="168" t="str">
        <f t="shared" ca="1" si="692"/>
        <v>-</v>
      </c>
      <c r="HO237" s="168" t="str">
        <f t="shared" ca="1" si="692"/>
        <v>-</v>
      </c>
      <c r="HP237" s="168" t="str">
        <f t="shared" ca="1" si="692"/>
        <v>-</v>
      </c>
      <c r="HQ237" s="168" t="str">
        <f t="shared" ca="1" si="692"/>
        <v>-</v>
      </c>
      <c r="HR237" s="168" t="str">
        <f t="shared" ca="1" si="692"/>
        <v>-</v>
      </c>
      <c r="HS237" s="168" t="str">
        <f t="shared" ca="1" si="692"/>
        <v>-</v>
      </c>
      <c r="HT237" s="168" t="str">
        <f t="shared" ca="1" si="692"/>
        <v>-</v>
      </c>
      <c r="HU237" s="168" t="str">
        <f t="shared" ca="1" si="692"/>
        <v>-</v>
      </c>
      <c r="HV237" s="168" t="str">
        <f t="shared" ca="1" si="692"/>
        <v>-</v>
      </c>
      <c r="HW237" s="168" t="str">
        <f t="shared" ca="1" si="692"/>
        <v>-</v>
      </c>
      <c r="HX237" s="168" t="str">
        <f t="shared" ca="1" si="692"/>
        <v>-</v>
      </c>
      <c r="HY237" s="168" t="str">
        <f t="shared" ca="1" si="692"/>
        <v>-</v>
      </c>
      <c r="HZ237" s="168" t="str">
        <f t="shared" ca="1" si="692"/>
        <v>-</v>
      </c>
      <c r="IA237" s="168" t="str">
        <f t="shared" ca="1" si="692"/>
        <v>-</v>
      </c>
      <c r="IB237" s="168" t="str">
        <f t="shared" ca="1" si="692"/>
        <v>-</v>
      </c>
      <c r="IC237" s="168" t="str">
        <f t="shared" ca="1" si="692"/>
        <v>-</v>
      </c>
      <c r="ID237" s="168" t="str">
        <f t="shared" ca="1" si="692"/>
        <v>-</v>
      </c>
      <c r="IE237" s="168" t="str">
        <f t="shared" ca="1" si="692"/>
        <v>-</v>
      </c>
      <c r="IF237" s="168" t="str">
        <f t="shared" ca="1" si="692"/>
        <v>-</v>
      </c>
      <c r="IG237" s="168" t="str">
        <f t="shared" ca="1" si="692"/>
        <v>-</v>
      </c>
      <c r="IH237" s="168" t="str">
        <f t="shared" ca="1" si="692"/>
        <v>-</v>
      </c>
      <c r="II237" s="168" t="str">
        <f t="shared" ca="1" si="692"/>
        <v>-</v>
      </c>
      <c r="IJ237" s="168" t="str">
        <f t="shared" ca="1" si="692"/>
        <v>-</v>
      </c>
      <c r="IK237" s="168" t="str">
        <f t="shared" ca="1" si="692"/>
        <v>-</v>
      </c>
      <c r="IL237" s="168" t="str">
        <f t="shared" ca="1" si="692"/>
        <v>-</v>
      </c>
      <c r="IM237" s="168" t="str">
        <f t="shared" ca="1" si="692"/>
        <v>-</v>
      </c>
      <c r="IN237" s="168" t="str">
        <f t="shared" ca="1" si="692"/>
        <v>-</v>
      </c>
      <c r="IO237" s="168" t="str">
        <f t="shared" ca="1" si="692"/>
        <v>-</v>
      </c>
      <c r="IP237" s="168" t="str">
        <f t="shared" ca="1" si="701"/>
        <v>-</v>
      </c>
      <c r="IQ237" s="168" t="str">
        <f t="shared" ca="1" si="701"/>
        <v>-</v>
      </c>
      <c r="IR237" s="168" t="str">
        <f t="shared" ca="1" si="701"/>
        <v>-</v>
      </c>
      <c r="IS237" s="168" t="str">
        <f t="shared" ca="1" si="701"/>
        <v>-</v>
      </c>
      <c r="IT237" s="168" t="str">
        <f t="shared" ca="1" si="701"/>
        <v>-</v>
      </c>
      <c r="IU237" s="168" t="str">
        <f t="shared" ca="1" si="701"/>
        <v>-</v>
      </c>
      <c r="IV237" s="168" t="str">
        <f t="shared" ca="1" si="701"/>
        <v>-</v>
      </c>
      <c r="IW237" s="168" t="str">
        <f t="shared" ca="1" si="701"/>
        <v>-</v>
      </c>
      <c r="IX237" s="168" t="str">
        <f t="shared" ca="1" si="701"/>
        <v>-</v>
      </c>
      <c r="IY237" s="168" t="str">
        <f t="shared" ca="1" si="701"/>
        <v>-</v>
      </c>
      <c r="IZ237" s="10"/>
      <c r="JA237" s="166">
        <f t="shared" ca="1" si="668"/>
        <v>4.4999999999999998E-2</v>
      </c>
      <c r="JB237" s="166">
        <f t="shared" ca="1" si="669"/>
        <v>4.4999999999999998E-2</v>
      </c>
      <c r="JC237" s="168">
        <f t="shared" ca="1" si="702"/>
        <v>1</v>
      </c>
      <c r="JD237" s="168">
        <f t="shared" ca="1" si="702"/>
        <v>0</v>
      </c>
      <c r="JE237" s="168">
        <f t="shared" ca="1" si="702"/>
        <v>1</v>
      </c>
      <c r="JF237" s="168">
        <f t="shared" ca="1" si="702"/>
        <v>1</v>
      </c>
      <c r="JG237" s="168">
        <f t="shared" ca="1" si="702"/>
        <v>0</v>
      </c>
      <c r="JH237" s="168">
        <f t="shared" ca="1" si="702"/>
        <v>70</v>
      </c>
      <c r="JI237" s="168">
        <f t="shared" ca="1" si="702"/>
        <v>50</v>
      </c>
      <c r="JJ237" s="168">
        <f t="shared" ca="1" si="702"/>
        <v>70</v>
      </c>
      <c r="JK237" s="168">
        <f t="shared" ca="1" si="702"/>
        <v>50</v>
      </c>
      <c r="JL237" s="166">
        <f t="shared" ca="1" si="671"/>
        <v>1</v>
      </c>
      <c r="JM237" s="166">
        <f t="shared" ca="1" si="672"/>
        <v>1</v>
      </c>
      <c r="JN237" s="166">
        <f t="shared" ca="1" si="673"/>
        <v>1</v>
      </c>
      <c r="JO237" s="166">
        <f t="shared" ca="1" si="674"/>
        <v>1</v>
      </c>
      <c r="JP237" s="166">
        <f t="shared" ca="1" si="674"/>
        <v>1</v>
      </c>
      <c r="JQ237" s="168">
        <f t="shared" ca="1" si="702"/>
        <v>1</v>
      </c>
      <c r="JR237" s="10"/>
      <c r="JS237" s="168">
        <f t="shared" ca="1" si="702"/>
        <v>1</v>
      </c>
      <c r="JT237" s="166">
        <f t="shared" si="675"/>
        <v>1</v>
      </c>
      <c r="JU237" s="168">
        <f t="shared" ca="1" si="670"/>
        <v>1</v>
      </c>
      <c r="JV237" s="168">
        <f t="shared" ca="1" si="702"/>
        <v>1</v>
      </c>
      <c r="JW237" s="168">
        <f t="shared" ca="1" si="702"/>
        <v>1</v>
      </c>
      <c r="JX237" s="168">
        <f t="shared" ca="1" si="670"/>
        <v>1</v>
      </c>
      <c r="JY237" s="168">
        <f t="shared" ca="1" si="702"/>
        <v>1</v>
      </c>
      <c r="JZ237" s="168">
        <f t="shared" ca="1" si="702"/>
        <v>1</v>
      </c>
      <c r="KA237" s="166">
        <f t="shared" si="676"/>
        <v>1</v>
      </c>
      <c r="KB237" s="166">
        <f t="shared" ca="1" si="677"/>
        <v>1</v>
      </c>
      <c r="KC237" s="166">
        <f t="shared" ca="1" si="678"/>
        <v>1</v>
      </c>
      <c r="KD237" s="166" t="str">
        <f t="shared" ca="1" si="679"/>
        <v>-</v>
      </c>
      <c r="KE237" s="166" t="str">
        <f t="shared" ca="1" si="680"/>
        <v>-</v>
      </c>
      <c r="KF237" s="166" t="str">
        <f t="shared" ca="1" si="681"/>
        <v>-</v>
      </c>
      <c r="KG237" s="166" t="b">
        <f t="shared" ca="1" si="682"/>
        <v>0</v>
      </c>
      <c r="KH237" s="168">
        <f t="shared" ca="1" si="702"/>
        <v>0</v>
      </c>
      <c r="KI237" s="27">
        <v>0</v>
      </c>
    </row>
    <row r="238" spans="1:295" s="148" customFormat="1" outlineLevel="1">
      <c r="A238" s="126">
        <f t="shared" si="13"/>
        <v>233</v>
      </c>
      <c r="B238" s="126">
        <f t="shared" si="683"/>
        <v>13</v>
      </c>
      <c r="C238" s="148">
        <f t="shared" si="689"/>
        <v>1002</v>
      </c>
      <c r="D238" s="148" t="s">
        <v>884</v>
      </c>
      <c r="E238" s="148" t="b">
        <f t="shared" si="648"/>
        <v>0</v>
      </c>
      <c r="F238" s="148" t="b">
        <v>0</v>
      </c>
      <c r="G238" s="148" t="b">
        <f t="shared" si="684"/>
        <v>0</v>
      </c>
      <c r="H238" s="144">
        <f t="shared" ca="1" si="703"/>
        <v>3</v>
      </c>
      <c r="I238" s="32">
        <v>1</v>
      </c>
      <c r="J238" s="32">
        <v>4</v>
      </c>
      <c r="K238" s="144">
        <f t="shared" ca="1" si="703"/>
        <v>1</v>
      </c>
      <c r="L238" s="144">
        <f t="shared" ca="1" si="703"/>
        <v>1</v>
      </c>
      <c r="M238" s="144">
        <f t="shared" ca="1" si="703"/>
        <v>1</v>
      </c>
      <c r="N238" s="144">
        <f t="shared" ca="1" si="703"/>
        <v>1</v>
      </c>
      <c r="O238" s="144">
        <f t="shared" ca="1" si="703"/>
        <v>1</v>
      </c>
      <c r="P238" s="144">
        <f t="shared" ca="1" si="703"/>
        <v>1</v>
      </c>
      <c r="Q238" s="144">
        <f t="shared" ca="1" si="703"/>
        <v>1</v>
      </c>
      <c r="R238" s="144">
        <f t="shared" ca="1" si="703"/>
        <v>2</v>
      </c>
      <c r="S238" s="144">
        <f t="shared" ca="1" si="703"/>
        <v>1</v>
      </c>
      <c r="T238" s="32">
        <v>3</v>
      </c>
      <c r="U238" s="144">
        <f t="shared" ca="1" si="703"/>
        <v>1</v>
      </c>
      <c r="V238" s="144">
        <f t="shared" ca="1" si="703"/>
        <v>1</v>
      </c>
      <c r="W238" s="144">
        <f t="shared" ca="1" si="703"/>
        <v>1</v>
      </c>
      <c r="X238" s="144">
        <f t="shared" ca="1" si="703"/>
        <v>1</v>
      </c>
      <c r="Y238" s="144">
        <f t="shared" ca="1" si="685"/>
        <v>1</v>
      </c>
      <c r="AA238" s="162" t="str" cm="1">
        <f t="array" aca="1" ref="AA238" ca="1">TEXT(LEFT(OFFSET(AA238,-1,0),5)+1,"00000")&amp;MID(OFFSET(AA238,-1,0),6,FIND(" ",OFFSET(AA238,-1,0),7)-5)
&amp;INDEX(DataMaster!$B$10:$B$12,$I238)         &amp;IF($J238=1,""," Risk"&amp;INDEX(i.risk_aversion,$J238,1))    &amp;IF($K238=1,""," REV"&amp; INDEX(DataMaster!$B$54:$B$58,$K238))              &amp; IF($L238=1,""," Minroe"&amp;INDEX(minroe,$L238))              &amp;  IF($M238=1,""," Overdraw"&amp;INDEX(overdraw,$M238))
&amp; IF($N238=1,""," Mach"&amp;INDEX(i.mach_option,$N238))
&amp; IF($O238=1,""," Interest"&amp;INDEX(i.interest_rate,$O238))            &amp; IF($P238=1,""," Opp cost"&amp;INDEX(i.opp_cost_capital,$P238))           &amp; IF($Q238=1,""," Casual_ub"&amp;INDEX(i.casual_ub,$Q238))           &amp; IF($R238=1,""," Cropgraze"&amp;INDEX(i.cropgraze_inc,$R238))
&amp; IF($S238=1,""," Yield"&amp;INDEX(i.all_rot_yield,$S238))          &amp; IF($T238=1,""," Pasture"&amp;INDEX(i.pasture_prod,$T238))          &amp; IF($U238=1,""," Scan"&amp;INDEX(i.scan,$U238))
&amp; IF($JL238=1,""," WP"&amp;TEXT($JL238*100,"000p"))                &amp; IF($JM238=1,""," MP"&amp;TEXT($JM238*100,"000p"))                      &amp; IF($JN238=1,""," GP"&amp;TEXT($JN238*100,"000p"))          &amp; IF($JO238=1,""," Can"&amp;TEXT($JO238*100,"000p"))
&amp; " (F"&amp;3+IFERROR(1*$CH238,0)+IFERROR(1*$CI238,0)&amp;3-IFERROR(1*NOT($CK238),0)&amp;"N"&amp;$CP238&amp;$CQ238&amp;")"</f>
        <v>00007 Pasture SE RiskCRRA-low CropgrazeFALSE Pasture1.15 (F33N11)</v>
      </c>
      <c r="AB238" s="10" t="str">
        <f ca="1">IF(COUNTIF(AA$5:AA238,AA238)=1,"-","Dup")</f>
        <v>-</v>
      </c>
      <c r="AC238" s="10"/>
      <c r="AD238" s="168" t="str">
        <f t="shared" ca="1" si="694"/>
        <v>-</v>
      </c>
      <c r="AE238" s="168" t="str">
        <f t="shared" ca="1" si="694"/>
        <v>-</v>
      </c>
      <c r="AF238" s="168" t="str">
        <f t="shared" ca="1" si="694"/>
        <v>-</v>
      </c>
      <c r="AG238" s="168" t="str">
        <f t="shared" ca="1" si="694"/>
        <v>-</v>
      </c>
      <c r="AH238" s="168" t="str">
        <f t="shared" ca="1" si="694"/>
        <v>-</v>
      </c>
      <c r="AI238" s="168" t="b">
        <f t="shared" ca="1" si="694"/>
        <v>1</v>
      </c>
      <c r="AJ238" s="10"/>
      <c r="AK238" s="166" t="b">
        <f t="shared" si="695"/>
        <v>1</v>
      </c>
      <c r="AL238" s="166" t="str">
        <f t="shared" si="695"/>
        <v>-</v>
      </c>
      <c r="AM238" s="166" t="str">
        <f t="shared" si="695"/>
        <v>-</v>
      </c>
      <c r="AN238" s="166" t="str">
        <f t="shared" si="695"/>
        <v>-</v>
      </c>
      <c r="AO238" s="166" t="b">
        <f t="shared" si="695"/>
        <v>0</v>
      </c>
      <c r="AP238" s="166" t="b">
        <f t="shared" si="695"/>
        <v>0</v>
      </c>
      <c r="AQ238" s="166">
        <f t="shared" ca="1" si="651"/>
        <v>0</v>
      </c>
      <c r="AR238" s="166" t="b">
        <f t="shared" si="652"/>
        <v>1</v>
      </c>
      <c r="AS238" s="166" t="b">
        <f t="shared" si="652"/>
        <v>1</v>
      </c>
      <c r="AT238" s="166">
        <f t="shared" si="652"/>
        <v>2</v>
      </c>
      <c r="AU238" s="166" t="str">
        <f t="shared" si="652"/>
        <v>-</v>
      </c>
      <c r="AV238" s="166">
        <f t="shared" si="652"/>
        <v>0.3</v>
      </c>
      <c r="AW238" s="10"/>
      <c r="AX238" s="166" t="b">
        <f t="shared" si="653"/>
        <v>1</v>
      </c>
      <c r="AY238" s="168" t="b">
        <f t="shared" ca="1" si="654"/>
        <v>1</v>
      </c>
      <c r="AZ238" s="168" t="b">
        <f t="shared" ca="1" si="654"/>
        <v>1</v>
      </c>
      <c r="BA238" s="167">
        <f t="shared" ca="1" si="655"/>
        <v>3110</v>
      </c>
      <c r="BB238" s="168" t="str">
        <f t="shared" ca="1" si="690"/>
        <v>-</v>
      </c>
      <c r="BC238" s="168" t="str">
        <f t="shared" ca="1" si="690"/>
        <v>-</v>
      </c>
      <c r="BD238" s="168" t="str">
        <f t="shared" ca="1" si="690"/>
        <v>-</v>
      </c>
      <c r="BE238" s="168" t="str">
        <f t="shared" ca="1" si="690"/>
        <v>-</v>
      </c>
      <c r="BF238" s="168" t="str">
        <f t="shared" ca="1" si="690"/>
        <v>-</v>
      </c>
      <c r="BG238" s="168">
        <f t="shared" ca="1" si="690"/>
        <v>1</v>
      </c>
      <c r="BH238" s="168">
        <f t="shared" ca="1" si="690"/>
        <v>1</v>
      </c>
      <c r="BI238" s="168" t="str">
        <f t="shared" ca="1" si="690"/>
        <v>-</v>
      </c>
      <c r="BJ238" s="168" t="str">
        <f t="shared" ca="1" si="690"/>
        <v>-</v>
      </c>
      <c r="BK238" s="10"/>
      <c r="BL238" s="168" t="str">
        <f t="shared" ca="1" si="690"/>
        <v>-</v>
      </c>
      <c r="BM238" s="168" t="str">
        <f t="shared" ca="1" si="690"/>
        <v>-</v>
      </c>
      <c r="BN238" s="168" t="str">
        <f t="shared" ca="1" si="690"/>
        <v>-</v>
      </c>
      <c r="BO238" s="168" t="str">
        <f t="shared" ca="1" si="690"/>
        <v>-</v>
      </c>
      <c r="BP238" s="168" t="str">
        <f t="shared" ca="1" si="690"/>
        <v>-</v>
      </c>
      <c r="BQ238" s="168" t="str">
        <f t="shared" ca="1" si="690"/>
        <v>-</v>
      </c>
      <c r="BR238" s="168" t="str">
        <f t="shared" ca="1" si="690"/>
        <v>-</v>
      </c>
      <c r="BS238" s="168" t="str">
        <f t="shared" ca="1" si="690"/>
        <v>-</v>
      </c>
      <c r="BT238" s="168" t="str">
        <f t="shared" ca="1" si="690"/>
        <v>-</v>
      </c>
      <c r="BU238" s="168" t="str">
        <f t="shared" ca="1" si="690"/>
        <v>-</v>
      </c>
      <c r="BV238" s="168" t="str">
        <f t="shared" ca="1" si="690"/>
        <v>-</v>
      </c>
      <c r="BW238" s="166" t="str" cm="1">
        <f t="array" aca="1" ref="BW238" ca="1">INDEX(i.rev,$K238,BW$15)</f>
        <v>-</v>
      </c>
      <c r="BX238" s="166" t="str" cm="1">
        <f t="array" aca="1" ref="BX238" ca="1">INDEX(i.rev,$K238,BX$15)</f>
        <v>-</v>
      </c>
      <c r="BY238" s="166" t="str" cm="1">
        <f t="array" aca="1" ref="BY238" ca="1">INDEX(i.rev,$K238,BY$15)</f>
        <v>-</v>
      </c>
      <c r="BZ238" s="166" t="str" cm="1">
        <f t="array" aca="1" ref="BZ238" ca="1">INDEX(i.rev,$K238,BZ$15)</f>
        <v>-</v>
      </c>
      <c r="CA238" s="166" t="str" cm="1">
        <f t="array" aca="1" ref="CA238" ca="1">INDEX(i.rev,$K238,CA$15)</f>
        <v>-</v>
      </c>
      <c r="CB238" s="166" t="str" cm="1">
        <f t="array" aca="1" ref="CB238" ca="1">INDEX(i.rev,$K238,CB$15)</f>
        <v>-</v>
      </c>
      <c r="CC238" s="166" t="str" cm="1">
        <f t="array" aca="1" ref="CC238" ca="1">INDEX(i.rev,$K238,CC$15)</f>
        <v>-</v>
      </c>
      <c r="CD238" s="166" t="str" cm="1">
        <f t="array" aca="1" ref="CD238" ca="1">INDEX(i.rev,$K238,CD$15)</f>
        <v>-</v>
      </c>
      <c r="CE238" s="166" t="str" cm="1">
        <f t="array" aca="1" ref="CE238" ca="1">INDEX(i.rev,$K238,CE$15)</f>
        <v>-</v>
      </c>
      <c r="CF238" s="166" t="str" cm="1">
        <f t="array" aca="1" ref="CF238" ca="1">INDEX(i.rev,$K238,CF$15)</f>
        <v>-</v>
      </c>
      <c r="CG238" s="10"/>
      <c r="CH238" s="168" t="str">
        <f t="shared" ref="CH238:EB243" ca="1" si="705">OFFSET(CH$5,$B238,0)</f>
        <v>-</v>
      </c>
      <c r="CI238" s="168" t="str">
        <f t="shared" ca="1" si="705"/>
        <v>-</v>
      </c>
      <c r="CJ238" s="168" t="str">
        <f t="shared" ca="1" si="705"/>
        <v>-</v>
      </c>
      <c r="CK238" s="168" t="str">
        <f t="shared" ca="1" si="705"/>
        <v>-</v>
      </c>
      <c r="CL238" s="168" t="str">
        <f t="shared" ca="1" si="705"/>
        <v>-</v>
      </c>
      <c r="CM238" s="168" t="str">
        <f t="shared" ca="1" si="705"/>
        <v>-</v>
      </c>
      <c r="CN238" s="168" t="str">
        <f t="shared" ca="1" si="705"/>
        <v>-</v>
      </c>
      <c r="CO238" s="168" t="str">
        <f t="shared" ca="1" si="705"/>
        <v>-</v>
      </c>
      <c r="CP238" s="168">
        <f t="shared" ca="1" si="705"/>
        <v>1</v>
      </c>
      <c r="CQ238" s="168">
        <f t="shared" ca="1" si="705"/>
        <v>1</v>
      </c>
      <c r="CR238" s="168">
        <f t="shared" ca="1" si="705"/>
        <v>0</v>
      </c>
      <c r="CS238" s="168" t="str">
        <f t="shared" ca="1" si="705"/>
        <v>-</v>
      </c>
      <c r="CT238" s="168" t="str">
        <f t="shared" ca="1" si="705"/>
        <v>-</v>
      </c>
      <c r="CU238" s="168" t="str">
        <f t="shared" ca="1" si="705"/>
        <v>-</v>
      </c>
      <c r="CV238" s="168" t="str">
        <f t="shared" ca="1" si="705"/>
        <v>-</v>
      </c>
      <c r="CW238" s="168" t="str">
        <f t="shared" ca="1" si="705"/>
        <v>-</v>
      </c>
      <c r="CX238" s="168" t="str">
        <f t="shared" ca="1" si="705"/>
        <v>-</v>
      </c>
      <c r="CY238" s="168" t="str">
        <f t="shared" ca="1" si="705"/>
        <v>-</v>
      </c>
      <c r="CZ238" s="168">
        <f t="shared" ca="1" si="705"/>
        <v>0</v>
      </c>
      <c r="DA238" s="168" t="str">
        <f t="shared" ca="1" si="705"/>
        <v>-</v>
      </c>
      <c r="DB238" s="168" t="str">
        <f t="shared" ca="1" si="705"/>
        <v>-</v>
      </c>
      <c r="DC238" s="168" t="str">
        <f t="shared" ca="1" si="705"/>
        <v>-</v>
      </c>
      <c r="DD238" s="168" t="str">
        <f t="shared" ca="1" si="705"/>
        <v>-</v>
      </c>
      <c r="DE238" s="168" t="str">
        <f t="shared" ca="1" si="705"/>
        <v>-</v>
      </c>
      <c r="DF238" s="168">
        <f t="shared" ca="1" si="705"/>
        <v>0</v>
      </c>
      <c r="DG238" s="168">
        <f t="shared" ca="1" si="704"/>
        <v>0</v>
      </c>
      <c r="DH238" s="168">
        <f t="shared" ca="1" si="704"/>
        <v>0</v>
      </c>
      <c r="DI238" s="168">
        <f t="shared" ca="1" si="704"/>
        <v>0</v>
      </c>
      <c r="DJ238" s="168">
        <f t="shared" ca="1" si="704"/>
        <v>0</v>
      </c>
      <c r="DK238" s="168">
        <f t="shared" ca="1" si="704"/>
        <v>0</v>
      </c>
      <c r="DL238" s="168">
        <f t="shared" ca="1" si="704"/>
        <v>0</v>
      </c>
      <c r="DM238" s="168" t="str">
        <f t="shared" ca="1" si="704"/>
        <v>-</v>
      </c>
      <c r="DN238" s="168" t="str">
        <f t="shared" ca="1" si="704"/>
        <v>-</v>
      </c>
      <c r="DO238" s="168" t="str">
        <f t="shared" ca="1" si="704"/>
        <v>-</v>
      </c>
      <c r="DP238" s="168" t="str">
        <f t="shared" ca="1" si="704"/>
        <v>-</v>
      </c>
      <c r="DQ238" s="168" t="str">
        <f t="shared" ca="1" si="704"/>
        <v>-</v>
      </c>
      <c r="DR238" s="168" t="str">
        <f t="shared" ca="1" si="704"/>
        <v>-</v>
      </c>
      <c r="DS238" s="168" t="str">
        <f t="shared" ca="1" si="704"/>
        <v>-</v>
      </c>
      <c r="DT238" s="168" t="str">
        <f t="shared" ca="1" si="704"/>
        <v>-</v>
      </c>
      <c r="DU238" s="168" t="str">
        <f t="shared" ca="1" si="704"/>
        <v>-</v>
      </c>
      <c r="DV238" s="168" t="str">
        <f t="shared" ca="1" si="704"/>
        <v>-</v>
      </c>
      <c r="DW238" s="168" t="str">
        <f t="shared" ca="1" si="704"/>
        <v>-</v>
      </c>
      <c r="DX238" s="10"/>
      <c r="DY238" s="168">
        <f t="shared" ca="1" si="704"/>
        <v>1</v>
      </c>
      <c r="DZ238" s="168" t="str">
        <f t="shared" ca="1" si="704"/>
        <v>-</v>
      </c>
      <c r="EA238" s="168" t="str">
        <f t="shared" ca="1" si="704"/>
        <v>-</v>
      </c>
      <c r="EB238" s="168" t="str">
        <f t="shared" ca="1" si="704"/>
        <v>-</v>
      </c>
      <c r="EC238" s="168" t="str">
        <f t="shared" ca="1" si="696"/>
        <v>-</v>
      </c>
      <c r="ED238" s="168" t="b">
        <f t="shared" ca="1" si="696"/>
        <v>0</v>
      </c>
      <c r="EE238" s="168" t="str">
        <f t="shared" ca="1" si="696"/>
        <v>-</v>
      </c>
      <c r="EF238" s="168">
        <f t="shared" ca="1" si="696"/>
        <v>0</v>
      </c>
      <c r="EG238" s="168" t="str">
        <f t="shared" ca="1" si="696"/>
        <v>-</v>
      </c>
      <c r="EH238" s="166" cm="1">
        <f t="array" aca="1" ref="EH238" ca="1">INDEX(i.rev,$K238,EH$15)</f>
        <v>1</v>
      </c>
      <c r="EI238" s="168">
        <f t="shared" ca="1" si="697"/>
        <v>0</v>
      </c>
      <c r="EJ238" s="168">
        <f t="shared" ca="1" si="697"/>
        <v>1</v>
      </c>
      <c r="EK238" s="168">
        <f t="shared" ca="1" si="697"/>
        <v>0</v>
      </c>
      <c r="EL238" s="168">
        <f t="shared" ca="1" si="697"/>
        <v>1</v>
      </c>
      <c r="EM238" s="168">
        <f t="shared" ca="1" si="697"/>
        <v>1</v>
      </c>
      <c r="EN238" s="168">
        <f t="shared" ca="1" si="697"/>
        <v>1</v>
      </c>
      <c r="EO238" s="168">
        <f t="shared" ca="1" si="697"/>
        <v>0</v>
      </c>
      <c r="EP238" s="168">
        <f t="shared" ca="1" si="697"/>
        <v>0</v>
      </c>
      <c r="EQ238" s="168">
        <f t="shared" ca="1" si="697"/>
        <v>0</v>
      </c>
      <c r="ER238" s="168">
        <f t="shared" ca="1" si="697"/>
        <v>0</v>
      </c>
      <c r="ES238" s="168">
        <f t="shared" ca="1" si="697"/>
        <v>0</v>
      </c>
      <c r="ET238" s="168">
        <f t="shared" ca="1" si="697"/>
        <v>0</v>
      </c>
      <c r="EU238" s="168">
        <f t="shared" ca="1" si="697"/>
        <v>0</v>
      </c>
      <c r="EV238" s="168">
        <f t="shared" ca="1" si="697"/>
        <v>0</v>
      </c>
      <c r="EW238" s="168">
        <f t="shared" ca="1" si="697"/>
        <v>0</v>
      </c>
      <c r="EX238" s="168">
        <f t="shared" ca="1" si="697"/>
        <v>0</v>
      </c>
      <c r="EY238" s="166" cm="1">
        <f t="array" aca="1" ref="EY238" ca="1">INDEX(i.rev,$K238,EY$15)</f>
        <v>0</v>
      </c>
      <c r="EZ238" s="168">
        <f t="shared" ca="1" si="660"/>
        <v>0</v>
      </c>
      <c r="FA238" s="166" cm="1">
        <f t="array" aca="1" ref="FA238" ca="1">INDEX(i.rev,$K238,FA$15)</f>
        <v>1</v>
      </c>
      <c r="FB238" s="168">
        <f t="shared" ca="1" si="688"/>
        <v>0</v>
      </c>
      <c r="FC238" s="168">
        <f t="shared" ca="1" si="688"/>
        <v>0</v>
      </c>
      <c r="FD238" s="168">
        <f t="shared" ca="1" si="688"/>
        <v>0</v>
      </c>
      <c r="FE238" s="168">
        <f t="shared" ca="1" si="688"/>
        <v>0</v>
      </c>
      <c r="FF238" s="168">
        <f t="shared" ca="1" si="688"/>
        <v>0</v>
      </c>
      <c r="FG238" s="168">
        <f t="shared" ca="1" si="688"/>
        <v>0</v>
      </c>
      <c r="FH238" s="168">
        <f t="shared" ca="1" si="688"/>
        <v>0</v>
      </c>
      <c r="FI238" s="10"/>
      <c r="FJ238" s="168" t="str">
        <f t="shared" ca="1" si="688"/>
        <v>-</v>
      </c>
      <c r="FK238" s="168" t="str">
        <f t="shared" ca="1" si="688"/>
        <v>-</v>
      </c>
      <c r="FL238" s="168" t="str">
        <f t="shared" ca="1" si="688"/>
        <v>-</v>
      </c>
      <c r="FM238" s="168" t="str">
        <f t="shared" ca="1" si="688"/>
        <v>-</v>
      </c>
      <c r="FN238" s="168" t="str">
        <f t="shared" ca="1" si="688"/>
        <v>-</v>
      </c>
      <c r="FO238" s="166" t="b">
        <f t="shared" ca="1" si="698"/>
        <v>0</v>
      </c>
      <c r="FP238" s="166" t="b">
        <f t="shared" ca="1" si="698"/>
        <v>0</v>
      </c>
      <c r="FQ238" s="166" t="b">
        <f t="shared" ca="1" si="698"/>
        <v>1</v>
      </c>
      <c r="FR238" s="168">
        <f t="shared" ca="1" si="688"/>
        <v>0</v>
      </c>
      <c r="FS238" s="166">
        <f t="shared" ca="1" si="699"/>
        <v>1</v>
      </c>
      <c r="FT238" s="166">
        <f t="shared" ca="1" si="699"/>
        <v>1</v>
      </c>
      <c r="FU238" s="168" t="str">
        <f t="shared" ca="1" si="688"/>
        <v>-</v>
      </c>
      <c r="FV238" s="168" t="str">
        <f t="shared" ca="1" si="688"/>
        <v>-</v>
      </c>
      <c r="FW238" s="168" t="str">
        <f t="shared" ca="1" si="688"/>
        <v>-</v>
      </c>
      <c r="FX238" s="168" t="str">
        <f t="shared" ca="1" si="688"/>
        <v>-</v>
      </c>
      <c r="FY238" s="168" t="str">
        <f t="shared" ca="1" si="688"/>
        <v>-</v>
      </c>
      <c r="FZ238" s="168" t="str">
        <f t="shared" ca="1" si="688"/>
        <v>-</v>
      </c>
      <c r="GA238" s="168" t="str">
        <f t="shared" ca="1" si="688"/>
        <v>-</v>
      </c>
      <c r="GB238" s="168" t="str">
        <f t="shared" ca="1" si="688"/>
        <v>-</v>
      </c>
      <c r="GC238" s="168" t="str">
        <f t="shared" ca="1" si="688"/>
        <v>-</v>
      </c>
      <c r="GD238" s="168" t="b">
        <f t="shared" ca="1" si="688"/>
        <v>1</v>
      </c>
      <c r="GE238" s="168" t="str">
        <f t="shared" ca="1" si="688"/>
        <v>-</v>
      </c>
      <c r="GF238" s="168" t="str">
        <f t="shared" ca="1" si="688"/>
        <v>-</v>
      </c>
      <c r="GG238" s="168" t="str">
        <f t="shared" ca="1" si="688"/>
        <v>-</v>
      </c>
      <c r="GH238" s="168" t="str">
        <f t="shared" ca="1" si="700"/>
        <v>-</v>
      </c>
      <c r="GI238" s="168" t="str">
        <f t="shared" ca="1" si="700"/>
        <v>-</v>
      </c>
      <c r="GJ238" s="168" t="str">
        <f t="shared" ca="1" si="700"/>
        <v>-</v>
      </c>
      <c r="GK238" s="168" t="str">
        <f t="shared" ca="1" si="700"/>
        <v>-</v>
      </c>
      <c r="GL238" s="168" t="str">
        <f t="shared" ca="1" si="700"/>
        <v>-</v>
      </c>
      <c r="GM238" s="168" t="str">
        <f t="shared" ca="1" si="700"/>
        <v>-</v>
      </c>
      <c r="GN238" s="168" t="str">
        <f t="shared" ca="1" si="700"/>
        <v>-</v>
      </c>
      <c r="GO238" s="168" t="str">
        <f t="shared" ca="1" si="700"/>
        <v>-</v>
      </c>
      <c r="GP238" s="168" t="str">
        <f t="shared" ca="1" si="700"/>
        <v>-</v>
      </c>
      <c r="GQ238" s="168" t="str">
        <f t="shared" ca="1" si="700"/>
        <v>-</v>
      </c>
      <c r="GR238" s="168" t="str">
        <f t="shared" ca="1" si="700"/>
        <v>-</v>
      </c>
      <c r="GS238" s="168">
        <f t="shared" ca="1" si="700"/>
        <v>500</v>
      </c>
      <c r="GT238" s="168">
        <f t="shared" ca="1" si="700"/>
        <v>500</v>
      </c>
      <c r="GU238" s="168" t="str">
        <f t="shared" ca="1" si="700"/>
        <v>-</v>
      </c>
      <c r="GV238" s="168" t="str">
        <f t="shared" ca="1" si="700"/>
        <v>-</v>
      </c>
      <c r="GW238" s="168" t="str">
        <f t="shared" ca="1" si="700"/>
        <v>-</v>
      </c>
      <c r="GX238" s="168" t="str">
        <f t="shared" ca="1" si="701"/>
        <v>-</v>
      </c>
      <c r="GY238" s="168" t="str">
        <f t="shared" ca="1" si="701"/>
        <v>-</v>
      </c>
      <c r="GZ238" s="168" t="str">
        <f t="shared" ca="1" si="692"/>
        <v>-</v>
      </c>
      <c r="HA238" s="168" t="str">
        <f t="shared" ca="1" si="692"/>
        <v>-</v>
      </c>
      <c r="HB238" s="168" t="str">
        <f t="shared" ca="1" si="692"/>
        <v>-</v>
      </c>
      <c r="HC238" s="168" t="str">
        <f t="shared" ca="1" si="692"/>
        <v>-</v>
      </c>
      <c r="HD238" s="168" t="str">
        <f t="shared" ca="1" si="692"/>
        <v>-</v>
      </c>
      <c r="HE238" s="168" t="str">
        <f t="shared" ca="1" si="692"/>
        <v>-</v>
      </c>
      <c r="HF238" s="168" t="str">
        <f t="shared" ca="1" si="692"/>
        <v>-</v>
      </c>
      <c r="HG238" s="168" t="str">
        <f t="shared" ca="1" si="692"/>
        <v>-</v>
      </c>
      <c r="HH238" s="168" t="str">
        <f t="shared" ca="1" si="692"/>
        <v>-</v>
      </c>
      <c r="HI238" s="168" t="str">
        <f t="shared" ca="1" si="692"/>
        <v>-</v>
      </c>
      <c r="HJ238" s="168" t="str">
        <f t="shared" ca="1" si="692"/>
        <v>-</v>
      </c>
      <c r="HK238" s="168" t="str">
        <f t="shared" ca="1" si="692"/>
        <v>-</v>
      </c>
      <c r="HL238" s="168" t="str">
        <f t="shared" ca="1" si="692"/>
        <v>-</v>
      </c>
      <c r="HM238" s="168" t="str">
        <f t="shared" ca="1" si="692"/>
        <v>-</v>
      </c>
      <c r="HN238" s="168" t="str">
        <f t="shared" ca="1" si="692"/>
        <v>-</v>
      </c>
      <c r="HO238" s="168" t="str">
        <f t="shared" ca="1" si="692"/>
        <v>-</v>
      </c>
      <c r="HP238" s="168" t="str">
        <f t="shared" ca="1" si="692"/>
        <v>-</v>
      </c>
      <c r="HQ238" s="168" t="str">
        <f t="shared" ca="1" si="692"/>
        <v>-</v>
      </c>
      <c r="HR238" s="168" t="str">
        <f t="shared" ca="1" si="692"/>
        <v>-</v>
      </c>
      <c r="HS238" s="168" t="str">
        <f t="shared" ca="1" si="692"/>
        <v>-</v>
      </c>
      <c r="HT238" s="168" t="str">
        <f t="shared" ca="1" si="692"/>
        <v>-</v>
      </c>
      <c r="HU238" s="168" t="str">
        <f t="shared" ca="1" si="692"/>
        <v>-</v>
      </c>
      <c r="HV238" s="168" t="str">
        <f t="shared" ca="1" si="692"/>
        <v>-</v>
      </c>
      <c r="HW238" s="168" t="str">
        <f t="shared" ca="1" si="692"/>
        <v>-</v>
      </c>
      <c r="HX238" s="168" t="str">
        <f t="shared" ca="1" si="692"/>
        <v>-</v>
      </c>
      <c r="HY238" s="168" t="str">
        <f t="shared" ca="1" si="692"/>
        <v>-</v>
      </c>
      <c r="HZ238" s="168" t="str">
        <f t="shared" ca="1" si="692"/>
        <v>-</v>
      </c>
      <c r="IA238" s="168" t="str">
        <f t="shared" ca="1" si="692"/>
        <v>-</v>
      </c>
      <c r="IB238" s="168" t="str">
        <f t="shared" ca="1" si="692"/>
        <v>-</v>
      </c>
      <c r="IC238" s="168" t="str">
        <f t="shared" ca="1" si="692"/>
        <v>-</v>
      </c>
      <c r="ID238" s="168" t="str">
        <f t="shared" ca="1" si="692"/>
        <v>-</v>
      </c>
      <c r="IE238" s="168" t="str">
        <f t="shared" ca="1" si="692"/>
        <v>-</v>
      </c>
      <c r="IF238" s="168" t="str">
        <f t="shared" ca="1" si="692"/>
        <v>-</v>
      </c>
      <c r="IG238" s="168" t="str">
        <f t="shared" ca="1" si="692"/>
        <v>-</v>
      </c>
      <c r="IH238" s="168" t="str">
        <f t="shared" ca="1" si="692"/>
        <v>-</v>
      </c>
      <c r="II238" s="168" t="str">
        <f t="shared" ca="1" si="692"/>
        <v>-</v>
      </c>
      <c r="IJ238" s="168" t="str">
        <f t="shared" ca="1" si="692"/>
        <v>-</v>
      </c>
      <c r="IK238" s="168" t="str">
        <f t="shared" ca="1" si="692"/>
        <v>-</v>
      </c>
      <c r="IL238" s="168" t="str">
        <f t="shared" ca="1" si="692"/>
        <v>-</v>
      </c>
      <c r="IM238" s="168" t="str">
        <f t="shared" ca="1" si="692"/>
        <v>-</v>
      </c>
      <c r="IN238" s="168" t="str">
        <f t="shared" ca="1" si="692"/>
        <v>-</v>
      </c>
      <c r="IO238" s="168" t="str">
        <f t="shared" ca="1" si="692"/>
        <v>-</v>
      </c>
      <c r="IP238" s="168" t="str">
        <f t="shared" ca="1" si="701"/>
        <v>-</v>
      </c>
      <c r="IQ238" s="168" t="str">
        <f t="shared" ca="1" si="701"/>
        <v>-</v>
      </c>
      <c r="IR238" s="168" t="str">
        <f t="shared" ca="1" si="701"/>
        <v>-</v>
      </c>
      <c r="IS238" s="168" t="str">
        <f t="shared" ca="1" si="701"/>
        <v>-</v>
      </c>
      <c r="IT238" s="168" t="str">
        <f t="shared" ca="1" si="701"/>
        <v>-</v>
      </c>
      <c r="IU238" s="168" t="str">
        <f t="shared" ca="1" si="701"/>
        <v>-</v>
      </c>
      <c r="IV238" s="168" t="str">
        <f t="shared" ca="1" si="701"/>
        <v>-</v>
      </c>
      <c r="IW238" s="168" t="str">
        <f t="shared" ca="1" si="701"/>
        <v>-</v>
      </c>
      <c r="IX238" s="168" t="str">
        <f t="shared" ca="1" si="701"/>
        <v>-</v>
      </c>
      <c r="IY238" s="168" t="str">
        <f t="shared" ca="1" si="701"/>
        <v>-</v>
      </c>
      <c r="IZ238" s="10"/>
      <c r="JA238" s="166">
        <f t="shared" ca="1" si="668"/>
        <v>4.4999999999999998E-2</v>
      </c>
      <c r="JB238" s="166">
        <f t="shared" ca="1" si="669"/>
        <v>4.4999999999999998E-2</v>
      </c>
      <c r="JC238" s="168">
        <f t="shared" ca="1" si="702"/>
        <v>1</v>
      </c>
      <c r="JD238" s="168">
        <f t="shared" ca="1" si="702"/>
        <v>0</v>
      </c>
      <c r="JE238" s="168">
        <f t="shared" ca="1" si="702"/>
        <v>1</v>
      </c>
      <c r="JF238" s="168">
        <f t="shared" ca="1" si="702"/>
        <v>1</v>
      </c>
      <c r="JG238" s="168">
        <f t="shared" ca="1" si="702"/>
        <v>0</v>
      </c>
      <c r="JH238" s="168">
        <f t="shared" ca="1" si="702"/>
        <v>70</v>
      </c>
      <c r="JI238" s="168">
        <f t="shared" ca="1" si="702"/>
        <v>50</v>
      </c>
      <c r="JJ238" s="168">
        <f t="shared" ca="1" si="702"/>
        <v>70</v>
      </c>
      <c r="JK238" s="168">
        <f t="shared" ca="1" si="702"/>
        <v>50</v>
      </c>
      <c r="JL238" s="166">
        <f t="shared" ca="1" si="671"/>
        <v>1</v>
      </c>
      <c r="JM238" s="166">
        <f t="shared" ca="1" si="672"/>
        <v>1</v>
      </c>
      <c r="JN238" s="166">
        <f t="shared" ca="1" si="673"/>
        <v>1</v>
      </c>
      <c r="JO238" s="166">
        <f t="shared" ca="1" si="674"/>
        <v>1</v>
      </c>
      <c r="JP238" s="166">
        <f t="shared" ca="1" si="674"/>
        <v>1</v>
      </c>
      <c r="JQ238" s="168">
        <f t="shared" ca="1" si="702"/>
        <v>1</v>
      </c>
      <c r="JR238" s="10"/>
      <c r="JS238" s="168">
        <f t="shared" ca="1" si="702"/>
        <v>1</v>
      </c>
      <c r="JT238" s="166">
        <f t="shared" si="675"/>
        <v>1.1499999999999999</v>
      </c>
      <c r="JU238" s="168">
        <f t="shared" ca="1" si="670"/>
        <v>1</v>
      </c>
      <c r="JV238" s="168">
        <f t="shared" ca="1" si="702"/>
        <v>1</v>
      </c>
      <c r="JW238" s="168">
        <f t="shared" ca="1" si="702"/>
        <v>1</v>
      </c>
      <c r="JX238" s="168">
        <f t="shared" ca="1" si="670"/>
        <v>1</v>
      </c>
      <c r="JY238" s="168">
        <f t="shared" ca="1" si="702"/>
        <v>1</v>
      </c>
      <c r="JZ238" s="168">
        <f t="shared" ca="1" si="702"/>
        <v>1</v>
      </c>
      <c r="KA238" s="166">
        <f t="shared" si="676"/>
        <v>1.1499999999999999</v>
      </c>
      <c r="KB238" s="166">
        <f t="shared" ca="1" si="677"/>
        <v>1</v>
      </c>
      <c r="KC238" s="166">
        <f t="shared" ca="1" si="678"/>
        <v>1</v>
      </c>
      <c r="KD238" s="166" t="str">
        <f t="shared" ca="1" si="679"/>
        <v>-</v>
      </c>
      <c r="KE238" s="166" t="str">
        <f t="shared" ca="1" si="680"/>
        <v>-</v>
      </c>
      <c r="KF238" s="166" t="str">
        <f t="shared" ca="1" si="681"/>
        <v>-</v>
      </c>
      <c r="KG238" s="166" t="b">
        <f t="shared" ca="1" si="682"/>
        <v>0</v>
      </c>
      <c r="KH238" s="168">
        <f t="shared" ca="1" si="702"/>
        <v>0</v>
      </c>
      <c r="KI238" s="27">
        <v>0</v>
      </c>
    </row>
    <row r="239" spans="1:295" s="148" customFormat="1" outlineLevel="1">
      <c r="A239" s="126">
        <f t="shared" si="13"/>
        <v>234</v>
      </c>
      <c r="B239" s="126">
        <f t="shared" si="683"/>
        <v>13</v>
      </c>
      <c r="C239" s="148">
        <f t="shared" si="689"/>
        <v>1002</v>
      </c>
      <c r="D239" s="148" t="s">
        <v>884</v>
      </c>
      <c r="E239" s="148" t="b">
        <f t="shared" si="648"/>
        <v>0</v>
      </c>
      <c r="F239" s="148" t="b">
        <v>0</v>
      </c>
      <c r="G239" s="148" t="b">
        <f t="shared" si="684"/>
        <v>0</v>
      </c>
      <c r="H239" s="144">
        <f t="shared" ca="1" si="703"/>
        <v>3</v>
      </c>
      <c r="I239" s="32">
        <v>1</v>
      </c>
      <c r="J239" s="32">
        <v>5</v>
      </c>
      <c r="K239" s="144">
        <f t="shared" ca="1" si="703"/>
        <v>1</v>
      </c>
      <c r="L239" s="144">
        <f t="shared" ca="1" si="703"/>
        <v>1</v>
      </c>
      <c r="M239" s="144">
        <f t="shared" ca="1" si="703"/>
        <v>1</v>
      </c>
      <c r="N239" s="144">
        <f t="shared" ca="1" si="703"/>
        <v>1</v>
      </c>
      <c r="O239" s="144">
        <f t="shared" ca="1" si="703"/>
        <v>1</v>
      </c>
      <c r="P239" s="144">
        <f t="shared" ca="1" si="703"/>
        <v>1</v>
      </c>
      <c r="Q239" s="144">
        <f t="shared" ca="1" si="703"/>
        <v>1</v>
      </c>
      <c r="R239" s="144">
        <f t="shared" ca="1" si="703"/>
        <v>2</v>
      </c>
      <c r="S239" s="144">
        <f t="shared" ca="1" si="703"/>
        <v>1</v>
      </c>
      <c r="T239" s="32">
        <v>1</v>
      </c>
      <c r="U239" s="144">
        <f t="shared" ca="1" si="703"/>
        <v>1</v>
      </c>
      <c r="V239" s="144">
        <f t="shared" ca="1" si="703"/>
        <v>1</v>
      </c>
      <c r="W239" s="144">
        <f t="shared" ca="1" si="703"/>
        <v>1</v>
      </c>
      <c r="X239" s="144">
        <f t="shared" ca="1" si="703"/>
        <v>1</v>
      </c>
      <c r="Y239" s="144">
        <f t="shared" ca="1" si="685"/>
        <v>1</v>
      </c>
      <c r="AA239" s="162" t="str" cm="1">
        <f t="array" aca="1" ref="AA239" ca="1">TEXT(LEFT(OFFSET(AA239,-1,0),5)+1,"00000")&amp;MID(OFFSET(AA239,-1,0),6,FIND(" ",OFFSET(AA239,-1,0),7)-5)
&amp;INDEX(DataMaster!$B$10:$B$12,$I239)         &amp;IF($J239=1,""," Risk"&amp;INDEX(i.risk_aversion,$J239,1))    &amp;IF($K239=1,""," REV"&amp; INDEX(DataMaster!$B$54:$B$58,$K239))              &amp; IF($L239=1,""," Minroe"&amp;INDEX(minroe,$L239))              &amp;  IF($M239=1,""," Overdraw"&amp;INDEX(overdraw,$M239))
&amp; IF($N239=1,""," Mach"&amp;INDEX(i.mach_option,$N239))
&amp; IF($O239=1,""," Interest"&amp;INDEX(i.interest_rate,$O239))            &amp; IF($P239=1,""," Opp cost"&amp;INDEX(i.opp_cost_capital,$P239))           &amp; IF($Q239=1,""," Casual_ub"&amp;INDEX(i.casual_ub,$Q239))           &amp; IF($R239=1,""," Cropgraze"&amp;INDEX(i.cropgraze_inc,$R239))
&amp; IF($S239=1,""," Yield"&amp;INDEX(i.all_rot_yield,$S239))          &amp; IF($T239=1,""," Pasture"&amp;INDEX(i.pasture_prod,$T239))          &amp; IF($U239=1,""," Scan"&amp;INDEX(i.scan,$U239))
&amp; IF($JL239=1,""," WP"&amp;TEXT($JL239*100,"000p"))                &amp; IF($JM239=1,""," MP"&amp;TEXT($JM239*100,"000p"))                      &amp; IF($JN239=1,""," GP"&amp;TEXT($JN239*100,"000p"))          &amp; IF($JO239=1,""," Can"&amp;TEXT($JO239*100,"000p"))
&amp; " (F"&amp;3+IFERROR(1*$CH239,0)+IFERROR(1*$CI239,0)&amp;3-IFERROR(1*NOT($CK239),0)&amp;"N"&amp;$CP239&amp;$CQ239&amp;")"</f>
        <v>00008 Pasture SE RiskCRRA-high CropgrazeFALSE (F33N11)</v>
      </c>
      <c r="AB239" s="10" t="str">
        <f ca="1">IF(COUNTIF(AA$5:AA239,AA239)=1,"-","Dup")</f>
        <v>-</v>
      </c>
      <c r="AC239" s="10"/>
      <c r="AD239" s="168" t="str">
        <f t="shared" ca="1" si="694"/>
        <v>-</v>
      </c>
      <c r="AE239" s="168" t="str">
        <f t="shared" ca="1" si="694"/>
        <v>-</v>
      </c>
      <c r="AF239" s="168" t="str">
        <f t="shared" ca="1" si="694"/>
        <v>-</v>
      </c>
      <c r="AG239" s="168" t="str">
        <f t="shared" ca="1" si="694"/>
        <v>-</v>
      </c>
      <c r="AH239" s="168" t="str">
        <f t="shared" ca="1" si="694"/>
        <v>-</v>
      </c>
      <c r="AI239" s="168" t="b">
        <f t="shared" ca="1" si="694"/>
        <v>1</v>
      </c>
      <c r="AJ239" s="10"/>
      <c r="AK239" s="166" t="b">
        <f t="shared" si="695"/>
        <v>1</v>
      </c>
      <c r="AL239" s="166" t="str">
        <f t="shared" si="695"/>
        <v>-</v>
      </c>
      <c r="AM239" s="166" t="str">
        <f t="shared" si="695"/>
        <v>-</v>
      </c>
      <c r="AN239" s="166" t="str">
        <f t="shared" si="695"/>
        <v>-</v>
      </c>
      <c r="AO239" s="166" t="b">
        <f t="shared" si="695"/>
        <v>0</v>
      </c>
      <c r="AP239" s="166" t="b">
        <f t="shared" si="695"/>
        <v>0</v>
      </c>
      <c r="AQ239" s="166">
        <f t="shared" ca="1" si="651"/>
        <v>0</v>
      </c>
      <c r="AR239" s="166" t="b">
        <f t="shared" si="652"/>
        <v>1</v>
      </c>
      <c r="AS239" s="166" t="b">
        <f t="shared" si="652"/>
        <v>1</v>
      </c>
      <c r="AT239" s="166">
        <f t="shared" si="652"/>
        <v>2</v>
      </c>
      <c r="AU239" s="166" t="str">
        <f t="shared" si="652"/>
        <v>-</v>
      </c>
      <c r="AV239" s="166">
        <f t="shared" si="652"/>
        <v>0.7</v>
      </c>
      <c r="AW239" s="10"/>
      <c r="AX239" s="166" t="b">
        <f t="shared" si="653"/>
        <v>1</v>
      </c>
      <c r="AY239" s="168" t="b">
        <f t="shared" ca="1" si="654"/>
        <v>1</v>
      </c>
      <c r="AZ239" s="168" t="b">
        <f t="shared" ca="1" si="654"/>
        <v>1</v>
      </c>
      <c r="BA239" s="167">
        <f t="shared" ca="1" si="655"/>
        <v>3110</v>
      </c>
      <c r="BB239" s="168" t="str">
        <f t="shared" ca="1" si="690"/>
        <v>-</v>
      </c>
      <c r="BC239" s="168" t="str">
        <f t="shared" ca="1" si="690"/>
        <v>-</v>
      </c>
      <c r="BD239" s="168" t="str">
        <f t="shared" ca="1" si="690"/>
        <v>-</v>
      </c>
      <c r="BE239" s="168" t="str">
        <f t="shared" ca="1" si="690"/>
        <v>-</v>
      </c>
      <c r="BF239" s="168" t="str">
        <f t="shared" ca="1" si="690"/>
        <v>-</v>
      </c>
      <c r="BG239" s="168">
        <f t="shared" ca="1" si="690"/>
        <v>1</v>
      </c>
      <c r="BH239" s="168">
        <f t="shared" ca="1" si="690"/>
        <v>1</v>
      </c>
      <c r="BI239" s="168" t="str">
        <f t="shared" ca="1" si="690"/>
        <v>-</v>
      </c>
      <c r="BJ239" s="168" t="str">
        <f t="shared" ca="1" si="690"/>
        <v>-</v>
      </c>
      <c r="BK239" s="10"/>
      <c r="BL239" s="168" t="str">
        <f t="shared" ca="1" si="690"/>
        <v>-</v>
      </c>
      <c r="BM239" s="168" t="str">
        <f t="shared" ca="1" si="690"/>
        <v>-</v>
      </c>
      <c r="BN239" s="168" t="str">
        <f t="shared" ca="1" si="690"/>
        <v>-</v>
      </c>
      <c r="BO239" s="168" t="str">
        <f t="shared" ca="1" si="690"/>
        <v>-</v>
      </c>
      <c r="BP239" s="168" t="str">
        <f t="shared" ca="1" si="690"/>
        <v>-</v>
      </c>
      <c r="BQ239" s="168" t="str">
        <f t="shared" ca="1" si="690"/>
        <v>-</v>
      </c>
      <c r="BR239" s="168" t="str">
        <f t="shared" ca="1" si="690"/>
        <v>-</v>
      </c>
      <c r="BS239" s="168" t="str">
        <f t="shared" ca="1" si="690"/>
        <v>-</v>
      </c>
      <c r="BT239" s="168" t="str">
        <f t="shared" ca="1" si="690"/>
        <v>-</v>
      </c>
      <c r="BU239" s="168" t="str">
        <f t="shared" ca="1" si="690"/>
        <v>-</v>
      </c>
      <c r="BV239" s="168" t="str">
        <f t="shared" ca="1" si="690"/>
        <v>-</v>
      </c>
      <c r="BW239" s="166" t="str" cm="1">
        <f t="array" aca="1" ref="BW239" ca="1">INDEX(i.rev,$K239,BW$15)</f>
        <v>-</v>
      </c>
      <c r="BX239" s="166" t="str" cm="1">
        <f t="array" aca="1" ref="BX239" ca="1">INDEX(i.rev,$K239,BX$15)</f>
        <v>-</v>
      </c>
      <c r="BY239" s="166" t="str" cm="1">
        <f t="array" aca="1" ref="BY239" ca="1">INDEX(i.rev,$K239,BY$15)</f>
        <v>-</v>
      </c>
      <c r="BZ239" s="166" t="str" cm="1">
        <f t="array" aca="1" ref="BZ239" ca="1">INDEX(i.rev,$K239,BZ$15)</f>
        <v>-</v>
      </c>
      <c r="CA239" s="166" t="str" cm="1">
        <f t="array" aca="1" ref="CA239" ca="1">INDEX(i.rev,$K239,CA$15)</f>
        <v>-</v>
      </c>
      <c r="CB239" s="166" t="str" cm="1">
        <f t="array" aca="1" ref="CB239" ca="1">INDEX(i.rev,$K239,CB$15)</f>
        <v>-</v>
      </c>
      <c r="CC239" s="166" t="str" cm="1">
        <f t="array" aca="1" ref="CC239" ca="1">INDEX(i.rev,$K239,CC$15)</f>
        <v>-</v>
      </c>
      <c r="CD239" s="166" t="str" cm="1">
        <f t="array" aca="1" ref="CD239" ca="1">INDEX(i.rev,$K239,CD$15)</f>
        <v>-</v>
      </c>
      <c r="CE239" s="166" t="str" cm="1">
        <f t="array" aca="1" ref="CE239" ca="1">INDEX(i.rev,$K239,CE$15)</f>
        <v>-</v>
      </c>
      <c r="CF239" s="166" t="str" cm="1">
        <f t="array" aca="1" ref="CF239" ca="1">INDEX(i.rev,$K239,CF$15)</f>
        <v>-</v>
      </c>
      <c r="CG239" s="10"/>
      <c r="CH239" s="168" t="str">
        <f t="shared" ca="1" si="705"/>
        <v>-</v>
      </c>
      <c r="CI239" s="168" t="str">
        <f t="shared" ca="1" si="705"/>
        <v>-</v>
      </c>
      <c r="CJ239" s="168" t="str">
        <f t="shared" ca="1" si="705"/>
        <v>-</v>
      </c>
      <c r="CK239" s="168" t="str">
        <f t="shared" ca="1" si="705"/>
        <v>-</v>
      </c>
      <c r="CL239" s="168" t="str">
        <f t="shared" ca="1" si="705"/>
        <v>-</v>
      </c>
      <c r="CM239" s="168" t="str">
        <f t="shared" ca="1" si="705"/>
        <v>-</v>
      </c>
      <c r="CN239" s="168" t="str">
        <f t="shared" ca="1" si="705"/>
        <v>-</v>
      </c>
      <c r="CO239" s="168" t="str">
        <f t="shared" ca="1" si="705"/>
        <v>-</v>
      </c>
      <c r="CP239" s="168">
        <f t="shared" ca="1" si="705"/>
        <v>1</v>
      </c>
      <c r="CQ239" s="168">
        <f t="shared" ca="1" si="705"/>
        <v>1</v>
      </c>
      <c r="CR239" s="168">
        <f t="shared" ca="1" si="705"/>
        <v>0</v>
      </c>
      <c r="CS239" s="168" t="str">
        <f t="shared" ca="1" si="705"/>
        <v>-</v>
      </c>
      <c r="CT239" s="168" t="str">
        <f t="shared" ca="1" si="705"/>
        <v>-</v>
      </c>
      <c r="CU239" s="168" t="str">
        <f t="shared" ca="1" si="705"/>
        <v>-</v>
      </c>
      <c r="CV239" s="168" t="str">
        <f t="shared" ca="1" si="705"/>
        <v>-</v>
      </c>
      <c r="CW239" s="168" t="str">
        <f t="shared" ca="1" si="705"/>
        <v>-</v>
      </c>
      <c r="CX239" s="168" t="str">
        <f t="shared" ca="1" si="705"/>
        <v>-</v>
      </c>
      <c r="CY239" s="168" t="str">
        <f t="shared" ca="1" si="705"/>
        <v>-</v>
      </c>
      <c r="CZ239" s="168">
        <f t="shared" ca="1" si="705"/>
        <v>0</v>
      </c>
      <c r="DA239" s="168" t="str">
        <f t="shared" ca="1" si="705"/>
        <v>-</v>
      </c>
      <c r="DB239" s="168" t="str">
        <f t="shared" ca="1" si="705"/>
        <v>-</v>
      </c>
      <c r="DC239" s="168" t="str">
        <f t="shared" ca="1" si="705"/>
        <v>-</v>
      </c>
      <c r="DD239" s="168" t="str">
        <f t="shared" ca="1" si="705"/>
        <v>-</v>
      </c>
      <c r="DE239" s="168" t="str">
        <f t="shared" ca="1" si="705"/>
        <v>-</v>
      </c>
      <c r="DF239" s="168">
        <f t="shared" ca="1" si="705"/>
        <v>0</v>
      </c>
      <c r="DG239" s="168">
        <f t="shared" ca="1" si="705"/>
        <v>0</v>
      </c>
      <c r="DH239" s="168">
        <f t="shared" ca="1" si="705"/>
        <v>0</v>
      </c>
      <c r="DI239" s="168">
        <f t="shared" ca="1" si="705"/>
        <v>0</v>
      </c>
      <c r="DJ239" s="168">
        <f t="shared" ca="1" si="705"/>
        <v>0</v>
      </c>
      <c r="DK239" s="168">
        <f t="shared" ca="1" si="705"/>
        <v>0</v>
      </c>
      <c r="DL239" s="168">
        <f t="shared" ca="1" si="705"/>
        <v>0</v>
      </c>
      <c r="DM239" s="168" t="str">
        <f t="shared" ca="1" si="705"/>
        <v>-</v>
      </c>
      <c r="DN239" s="168" t="str">
        <f t="shared" ca="1" si="705"/>
        <v>-</v>
      </c>
      <c r="DO239" s="168" t="str">
        <f t="shared" ca="1" si="705"/>
        <v>-</v>
      </c>
      <c r="DP239" s="168" t="str">
        <f t="shared" ca="1" si="705"/>
        <v>-</v>
      </c>
      <c r="DQ239" s="168" t="str">
        <f t="shared" ca="1" si="705"/>
        <v>-</v>
      </c>
      <c r="DR239" s="168" t="str">
        <f t="shared" ca="1" si="705"/>
        <v>-</v>
      </c>
      <c r="DS239" s="168" t="str">
        <f t="shared" ca="1" si="705"/>
        <v>-</v>
      </c>
      <c r="DT239" s="168" t="str">
        <f t="shared" ca="1" si="705"/>
        <v>-</v>
      </c>
      <c r="DU239" s="168" t="str">
        <f t="shared" ca="1" si="705"/>
        <v>-</v>
      </c>
      <c r="DV239" s="168" t="str">
        <f t="shared" ca="1" si="705"/>
        <v>-</v>
      </c>
      <c r="DW239" s="168" t="str">
        <f t="shared" ca="1" si="705"/>
        <v>-</v>
      </c>
      <c r="DX239" s="10"/>
      <c r="DY239" s="168">
        <f t="shared" ca="1" si="705"/>
        <v>1</v>
      </c>
      <c r="DZ239" s="168" t="str">
        <f t="shared" ca="1" si="705"/>
        <v>-</v>
      </c>
      <c r="EA239" s="168" t="str">
        <f t="shared" ca="1" si="705"/>
        <v>-</v>
      </c>
      <c r="EB239" s="168" t="str">
        <f t="shared" ca="1" si="705"/>
        <v>-</v>
      </c>
      <c r="EC239" s="168" t="str">
        <f t="shared" ca="1" si="696"/>
        <v>-</v>
      </c>
      <c r="ED239" s="168" t="b">
        <f t="shared" ca="1" si="696"/>
        <v>0</v>
      </c>
      <c r="EE239" s="168" t="str">
        <f t="shared" ca="1" si="696"/>
        <v>-</v>
      </c>
      <c r="EF239" s="168">
        <f t="shared" ca="1" si="696"/>
        <v>0</v>
      </c>
      <c r="EG239" s="168" t="str">
        <f t="shared" ca="1" si="696"/>
        <v>-</v>
      </c>
      <c r="EH239" s="166" cm="1">
        <f t="array" aca="1" ref="EH239" ca="1">INDEX(i.rev,$K239,EH$15)</f>
        <v>1</v>
      </c>
      <c r="EI239" s="168">
        <f t="shared" ca="1" si="697"/>
        <v>0</v>
      </c>
      <c r="EJ239" s="168">
        <f t="shared" ca="1" si="697"/>
        <v>1</v>
      </c>
      <c r="EK239" s="168">
        <f t="shared" ca="1" si="697"/>
        <v>0</v>
      </c>
      <c r="EL239" s="168">
        <f t="shared" ca="1" si="697"/>
        <v>1</v>
      </c>
      <c r="EM239" s="168">
        <f t="shared" ca="1" si="697"/>
        <v>1</v>
      </c>
      <c r="EN239" s="168">
        <f t="shared" ca="1" si="697"/>
        <v>1</v>
      </c>
      <c r="EO239" s="168">
        <f t="shared" ca="1" si="697"/>
        <v>0</v>
      </c>
      <c r="EP239" s="168">
        <f t="shared" ca="1" si="697"/>
        <v>0</v>
      </c>
      <c r="EQ239" s="168">
        <f t="shared" ca="1" si="697"/>
        <v>0</v>
      </c>
      <c r="ER239" s="168">
        <f t="shared" ca="1" si="697"/>
        <v>0</v>
      </c>
      <c r="ES239" s="168">
        <f t="shared" ca="1" si="697"/>
        <v>0</v>
      </c>
      <c r="ET239" s="168">
        <f t="shared" ca="1" si="697"/>
        <v>0</v>
      </c>
      <c r="EU239" s="168">
        <f t="shared" ca="1" si="697"/>
        <v>0</v>
      </c>
      <c r="EV239" s="168">
        <f t="shared" ca="1" si="697"/>
        <v>0</v>
      </c>
      <c r="EW239" s="168">
        <f t="shared" ca="1" si="697"/>
        <v>0</v>
      </c>
      <c r="EX239" s="168">
        <f t="shared" ca="1" si="697"/>
        <v>0</v>
      </c>
      <c r="EY239" s="166" cm="1">
        <f t="array" aca="1" ref="EY239" ca="1">INDEX(i.rev,$K239,EY$15)</f>
        <v>0</v>
      </c>
      <c r="EZ239" s="168">
        <f t="shared" ca="1" si="660"/>
        <v>0</v>
      </c>
      <c r="FA239" s="166" cm="1">
        <f t="array" aca="1" ref="FA239" ca="1">INDEX(i.rev,$K239,FA$15)</f>
        <v>1</v>
      </c>
      <c r="FB239" s="168">
        <f t="shared" ca="1" si="688"/>
        <v>0</v>
      </c>
      <c r="FC239" s="168">
        <f t="shared" ca="1" si="688"/>
        <v>0</v>
      </c>
      <c r="FD239" s="168">
        <f t="shared" ca="1" si="688"/>
        <v>0</v>
      </c>
      <c r="FE239" s="168">
        <f t="shared" ca="1" si="688"/>
        <v>0</v>
      </c>
      <c r="FF239" s="168">
        <f t="shared" ca="1" si="688"/>
        <v>0</v>
      </c>
      <c r="FG239" s="168">
        <f t="shared" ca="1" si="688"/>
        <v>0</v>
      </c>
      <c r="FH239" s="168">
        <f t="shared" ca="1" si="688"/>
        <v>0</v>
      </c>
      <c r="FI239" s="10"/>
      <c r="FJ239" s="168" t="str">
        <f t="shared" ca="1" si="688"/>
        <v>-</v>
      </c>
      <c r="FK239" s="168" t="str">
        <f t="shared" ca="1" si="688"/>
        <v>-</v>
      </c>
      <c r="FL239" s="168" t="str">
        <f t="shared" ca="1" si="688"/>
        <v>-</v>
      </c>
      <c r="FM239" s="168" t="str">
        <f t="shared" ca="1" si="688"/>
        <v>-</v>
      </c>
      <c r="FN239" s="168" t="str">
        <f t="shared" ca="1" si="688"/>
        <v>-</v>
      </c>
      <c r="FO239" s="166" t="b">
        <f t="shared" ca="1" si="698"/>
        <v>0</v>
      </c>
      <c r="FP239" s="166" t="b">
        <f t="shared" ca="1" si="698"/>
        <v>0</v>
      </c>
      <c r="FQ239" s="166" t="b">
        <f t="shared" ca="1" si="698"/>
        <v>1</v>
      </c>
      <c r="FR239" s="168">
        <f t="shared" ca="1" si="688"/>
        <v>0</v>
      </c>
      <c r="FS239" s="166">
        <f t="shared" ca="1" si="699"/>
        <v>1</v>
      </c>
      <c r="FT239" s="166">
        <f t="shared" ca="1" si="699"/>
        <v>1</v>
      </c>
      <c r="FU239" s="168" t="str">
        <f t="shared" ca="1" si="688"/>
        <v>-</v>
      </c>
      <c r="FV239" s="168" t="str">
        <f t="shared" ca="1" si="688"/>
        <v>-</v>
      </c>
      <c r="FW239" s="168" t="str">
        <f t="shared" ca="1" si="688"/>
        <v>-</v>
      </c>
      <c r="FX239" s="168" t="str">
        <f t="shared" ca="1" si="688"/>
        <v>-</v>
      </c>
      <c r="FY239" s="168" t="str">
        <f t="shared" ca="1" si="688"/>
        <v>-</v>
      </c>
      <c r="FZ239" s="168" t="str">
        <f t="shared" ca="1" si="688"/>
        <v>-</v>
      </c>
      <c r="GA239" s="168" t="str">
        <f t="shared" ca="1" si="688"/>
        <v>-</v>
      </c>
      <c r="GB239" s="168" t="str">
        <f t="shared" ca="1" si="688"/>
        <v>-</v>
      </c>
      <c r="GC239" s="168" t="str">
        <f t="shared" ca="1" si="688"/>
        <v>-</v>
      </c>
      <c r="GD239" s="168" t="b">
        <f t="shared" ca="1" si="688"/>
        <v>1</v>
      </c>
      <c r="GE239" s="168" t="str">
        <f t="shared" ca="1" si="688"/>
        <v>-</v>
      </c>
      <c r="GF239" s="168" t="str">
        <f t="shared" ca="1" si="688"/>
        <v>-</v>
      </c>
      <c r="GG239" s="168" t="str">
        <f t="shared" ca="1" si="688"/>
        <v>-</v>
      </c>
      <c r="GH239" s="168" t="str">
        <f t="shared" ca="1" si="700"/>
        <v>-</v>
      </c>
      <c r="GI239" s="168" t="str">
        <f t="shared" ca="1" si="700"/>
        <v>-</v>
      </c>
      <c r="GJ239" s="168" t="str">
        <f t="shared" ca="1" si="700"/>
        <v>-</v>
      </c>
      <c r="GK239" s="168" t="str">
        <f t="shared" ca="1" si="700"/>
        <v>-</v>
      </c>
      <c r="GL239" s="168" t="str">
        <f t="shared" ca="1" si="700"/>
        <v>-</v>
      </c>
      <c r="GM239" s="168" t="str">
        <f t="shared" ca="1" si="700"/>
        <v>-</v>
      </c>
      <c r="GN239" s="168" t="str">
        <f t="shared" ca="1" si="700"/>
        <v>-</v>
      </c>
      <c r="GO239" s="168" t="str">
        <f t="shared" ca="1" si="700"/>
        <v>-</v>
      </c>
      <c r="GP239" s="168" t="str">
        <f t="shared" ca="1" si="700"/>
        <v>-</v>
      </c>
      <c r="GQ239" s="168" t="str">
        <f t="shared" ca="1" si="700"/>
        <v>-</v>
      </c>
      <c r="GR239" s="168" t="str">
        <f t="shared" ca="1" si="700"/>
        <v>-</v>
      </c>
      <c r="GS239" s="168">
        <f t="shared" ca="1" si="700"/>
        <v>500</v>
      </c>
      <c r="GT239" s="168">
        <f t="shared" ca="1" si="700"/>
        <v>500</v>
      </c>
      <c r="GU239" s="168" t="str">
        <f t="shared" ca="1" si="700"/>
        <v>-</v>
      </c>
      <c r="GV239" s="168" t="str">
        <f t="shared" ca="1" si="700"/>
        <v>-</v>
      </c>
      <c r="GW239" s="168" t="str">
        <f t="shared" ca="1" si="700"/>
        <v>-</v>
      </c>
      <c r="GX239" s="168" t="str">
        <f t="shared" ca="1" si="701"/>
        <v>-</v>
      </c>
      <c r="GY239" s="168" t="str">
        <f t="shared" ca="1" si="701"/>
        <v>-</v>
      </c>
      <c r="GZ239" s="168" t="str">
        <f t="shared" ca="1" si="692"/>
        <v>-</v>
      </c>
      <c r="HA239" s="168" t="str">
        <f t="shared" ca="1" si="692"/>
        <v>-</v>
      </c>
      <c r="HB239" s="168" t="str">
        <f t="shared" ca="1" si="692"/>
        <v>-</v>
      </c>
      <c r="HC239" s="168" t="str">
        <f t="shared" ca="1" si="692"/>
        <v>-</v>
      </c>
      <c r="HD239" s="168" t="str">
        <f t="shared" ca="1" si="692"/>
        <v>-</v>
      </c>
      <c r="HE239" s="168" t="str">
        <f t="shared" ca="1" si="692"/>
        <v>-</v>
      </c>
      <c r="HF239" s="168" t="str">
        <f t="shared" ca="1" si="692"/>
        <v>-</v>
      </c>
      <c r="HG239" s="168" t="str">
        <f t="shared" ca="1" si="692"/>
        <v>-</v>
      </c>
      <c r="HH239" s="168" t="str">
        <f t="shared" ca="1" si="692"/>
        <v>-</v>
      </c>
      <c r="HI239" s="168" t="str">
        <f t="shared" ca="1" si="692"/>
        <v>-</v>
      </c>
      <c r="HJ239" s="168" t="str">
        <f t="shared" ca="1" si="692"/>
        <v>-</v>
      </c>
      <c r="HK239" s="168" t="str">
        <f t="shared" ca="1" si="692"/>
        <v>-</v>
      </c>
      <c r="HL239" s="168" t="str">
        <f t="shared" ca="1" si="692"/>
        <v>-</v>
      </c>
      <c r="HM239" s="168" t="str">
        <f t="shared" ca="1" si="692"/>
        <v>-</v>
      </c>
      <c r="HN239" s="168" t="str">
        <f t="shared" ca="1" si="692"/>
        <v>-</v>
      </c>
      <c r="HO239" s="168" t="str">
        <f t="shared" ca="1" si="692"/>
        <v>-</v>
      </c>
      <c r="HP239" s="168" t="str">
        <f t="shared" ca="1" si="692"/>
        <v>-</v>
      </c>
      <c r="HQ239" s="168" t="str">
        <f t="shared" ca="1" si="692"/>
        <v>-</v>
      </c>
      <c r="HR239" s="168" t="str">
        <f t="shared" ca="1" si="692"/>
        <v>-</v>
      </c>
      <c r="HS239" s="168" t="str">
        <f t="shared" ca="1" si="692"/>
        <v>-</v>
      </c>
      <c r="HT239" s="168" t="str">
        <f t="shared" ca="1" si="692"/>
        <v>-</v>
      </c>
      <c r="HU239" s="168" t="str">
        <f t="shared" ca="1" si="692"/>
        <v>-</v>
      </c>
      <c r="HV239" s="168" t="str">
        <f t="shared" ca="1" si="692"/>
        <v>-</v>
      </c>
      <c r="HW239" s="168" t="str">
        <f t="shared" ca="1" si="692"/>
        <v>-</v>
      </c>
      <c r="HX239" s="168" t="str">
        <f t="shared" ca="1" si="692"/>
        <v>-</v>
      </c>
      <c r="HY239" s="168" t="str">
        <f t="shared" ca="1" si="692"/>
        <v>-</v>
      </c>
      <c r="HZ239" s="168" t="str">
        <f t="shared" ca="1" si="692"/>
        <v>-</v>
      </c>
      <c r="IA239" s="168" t="str">
        <f t="shared" ca="1" si="692"/>
        <v>-</v>
      </c>
      <c r="IB239" s="168" t="str">
        <f t="shared" ca="1" si="692"/>
        <v>-</v>
      </c>
      <c r="IC239" s="168" t="str">
        <f t="shared" ca="1" si="692"/>
        <v>-</v>
      </c>
      <c r="ID239" s="168" t="str">
        <f t="shared" ca="1" si="692"/>
        <v>-</v>
      </c>
      <c r="IE239" s="168" t="str">
        <f t="shared" ca="1" si="692"/>
        <v>-</v>
      </c>
      <c r="IF239" s="168" t="str">
        <f t="shared" ca="1" si="692"/>
        <v>-</v>
      </c>
      <c r="IG239" s="168" t="str">
        <f t="shared" ca="1" si="692"/>
        <v>-</v>
      </c>
      <c r="IH239" s="168" t="str">
        <f t="shared" ca="1" si="692"/>
        <v>-</v>
      </c>
      <c r="II239" s="168" t="str">
        <f t="shared" ca="1" si="692"/>
        <v>-</v>
      </c>
      <c r="IJ239" s="168" t="str">
        <f t="shared" ca="1" si="692"/>
        <v>-</v>
      </c>
      <c r="IK239" s="168" t="str">
        <f t="shared" ca="1" si="692"/>
        <v>-</v>
      </c>
      <c r="IL239" s="168" t="str">
        <f t="shared" ca="1" si="692"/>
        <v>-</v>
      </c>
      <c r="IM239" s="168" t="str">
        <f t="shared" ca="1" si="692"/>
        <v>-</v>
      </c>
      <c r="IN239" s="168" t="str">
        <f t="shared" ca="1" si="692"/>
        <v>-</v>
      </c>
      <c r="IO239" s="168" t="str">
        <f t="shared" ca="1" si="692"/>
        <v>-</v>
      </c>
      <c r="IP239" s="168" t="str">
        <f t="shared" ca="1" si="701"/>
        <v>-</v>
      </c>
      <c r="IQ239" s="168" t="str">
        <f t="shared" ca="1" si="701"/>
        <v>-</v>
      </c>
      <c r="IR239" s="168" t="str">
        <f t="shared" ca="1" si="701"/>
        <v>-</v>
      </c>
      <c r="IS239" s="168" t="str">
        <f t="shared" ca="1" si="701"/>
        <v>-</v>
      </c>
      <c r="IT239" s="168" t="str">
        <f t="shared" ca="1" si="701"/>
        <v>-</v>
      </c>
      <c r="IU239" s="168" t="str">
        <f t="shared" ca="1" si="701"/>
        <v>-</v>
      </c>
      <c r="IV239" s="168" t="str">
        <f t="shared" ca="1" si="701"/>
        <v>-</v>
      </c>
      <c r="IW239" s="168" t="str">
        <f t="shared" ca="1" si="701"/>
        <v>-</v>
      </c>
      <c r="IX239" s="168" t="str">
        <f t="shared" ca="1" si="701"/>
        <v>-</v>
      </c>
      <c r="IY239" s="168" t="str">
        <f t="shared" ca="1" si="701"/>
        <v>-</v>
      </c>
      <c r="IZ239" s="10"/>
      <c r="JA239" s="166">
        <f t="shared" ca="1" si="668"/>
        <v>4.4999999999999998E-2</v>
      </c>
      <c r="JB239" s="166">
        <f t="shared" ca="1" si="669"/>
        <v>4.4999999999999998E-2</v>
      </c>
      <c r="JC239" s="168">
        <f t="shared" ca="1" si="702"/>
        <v>1</v>
      </c>
      <c r="JD239" s="168">
        <f t="shared" ca="1" si="702"/>
        <v>0</v>
      </c>
      <c r="JE239" s="168">
        <f t="shared" ca="1" si="702"/>
        <v>1</v>
      </c>
      <c r="JF239" s="168">
        <f t="shared" ca="1" si="702"/>
        <v>1</v>
      </c>
      <c r="JG239" s="168">
        <f t="shared" ca="1" si="702"/>
        <v>0</v>
      </c>
      <c r="JH239" s="168">
        <f t="shared" ca="1" si="702"/>
        <v>70</v>
      </c>
      <c r="JI239" s="168">
        <f t="shared" ca="1" si="702"/>
        <v>50</v>
      </c>
      <c r="JJ239" s="168">
        <f t="shared" ca="1" si="702"/>
        <v>70</v>
      </c>
      <c r="JK239" s="168">
        <f t="shared" ca="1" si="702"/>
        <v>50</v>
      </c>
      <c r="JL239" s="166">
        <f t="shared" ca="1" si="671"/>
        <v>1</v>
      </c>
      <c r="JM239" s="166">
        <f t="shared" ca="1" si="672"/>
        <v>1</v>
      </c>
      <c r="JN239" s="166">
        <f t="shared" ca="1" si="673"/>
        <v>1</v>
      </c>
      <c r="JO239" s="166">
        <f t="shared" ca="1" si="674"/>
        <v>1</v>
      </c>
      <c r="JP239" s="166">
        <f t="shared" ca="1" si="674"/>
        <v>1</v>
      </c>
      <c r="JQ239" s="168">
        <f t="shared" ca="1" si="702"/>
        <v>1</v>
      </c>
      <c r="JR239" s="10"/>
      <c r="JS239" s="168">
        <f t="shared" ca="1" si="702"/>
        <v>1</v>
      </c>
      <c r="JT239" s="166">
        <f t="shared" si="675"/>
        <v>1</v>
      </c>
      <c r="JU239" s="168">
        <f t="shared" ca="1" si="670"/>
        <v>1</v>
      </c>
      <c r="JV239" s="168">
        <f t="shared" ca="1" si="702"/>
        <v>1</v>
      </c>
      <c r="JW239" s="168">
        <f t="shared" ca="1" si="702"/>
        <v>1</v>
      </c>
      <c r="JX239" s="168">
        <f t="shared" ca="1" si="670"/>
        <v>1</v>
      </c>
      <c r="JY239" s="168">
        <f t="shared" ca="1" si="702"/>
        <v>1</v>
      </c>
      <c r="JZ239" s="168">
        <f t="shared" ca="1" si="702"/>
        <v>1</v>
      </c>
      <c r="KA239" s="166">
        <f t="shared" si="676"/>
        <v>1</v>
      </c>
      <c r="KB239" s="166">
        <f t="shared" ca="1" si="677"/>
        <v>1</v>
      </c>
      <c r="KC239" s="166">
        <f t="shared" ca="1" si="678"/>
        <v>1</v>
      </c>
      <c r="KD239" s="166" t="str">
        <f t="shared" ca="1" si="679"/>
        <v>-</v>
      </c>
      <c r="KE239" s="166" t="str">
        <f t="shared" ca="1" si="680"/>
        <v>-</v>
      </c>
      <c r="KF239" s="166" t="str">
        <f t="shared" ca="1" si="681"/>
        <v>-</v>
      </c>
      <c r="KG239" s="166" t="b">
        <f t="shared" ca="1" si="682"/>
        <v>0</v>
      </c>
      <c r="KH239" s="168">
        <f t="shared" ca="1" si="702"/>
        <v>0</v>
      </c>
      <c r="KI239" s="27">
        <v>0</v>
      </c>
    </row>
    <row r="240" spans="1:295" s="148" customFormat="1" outlineLevel="1">
      <c r="A240" s="126">
        <f t="shared" si="13"/>
        <v>235</v>
      </c>
      <c r="B240" s="126">
        <f t="shared" si="683"/>
        <v>13</v>
      </c>
      <c r="C240" s="148">
        <f t="shared" si="689"/>
        <v>1002</v>
      </c>
      <c r="D240" s="148" t="s">
        <v>884</v>
      </c>
      <c r="E240" s="148" t="b">
        <f t="shared" si="648"/>
        <v>0</v>
      </c>
      <c r="F240" s="148" t="b">
        <v>0</v>
      </c>
      <c r="G240" s="148" t="b">
        <f t="shared" si="684"/>
        <v>0</v>
      </c>
      <c r="H240" s="144">
        <f t="shared" ca="1" si="703"/>
        <v>3</v>
      </c>
      <c r="I240" s="32">
        <v>1</v>
      </c>
      <c r="J240" s="32">
        <v>5</v>
      </c>
      <c r="K240" s="144">
        <f t="shared" ca="1" si="703"/>
        <v>1</v>
      </c>
      <c r="L240" s="144">
        <f t="shared" ca="1" si="703"/>
        <v>1</v>
      </c>
      <c r="M240" s="144">
        <f t="shared" ca="1" si="703"/>
        <v>1</v>
      </c>
      <c r="N240" s="144">
        <f t="shared" ca="1" si="703"/>
        <v>1</v>
      </c>
      <c r="O240" s="144">
        <f t="shared" ca="1" si="703"/>
        <v>1</v>
      </c>
      <c r="P240" s="144">
        <f t="shared" ca="1" si="703"/>
        <v>1</v>
      </c>
      <c r="Q240" s="144">
        <f t="shared" ca="1" si="703"/>
        <v>1</v>
      </c>
      <c r="R240" s="144">
        <f t="shared" ca="1" si="703"/>
        <v>2</v>
      </c>
      <c r="S240" s="144">
        <f t="shared" ca="1" si="703"/>
        <v>1</v>
      </c>
      <c r="T240" s="32">
        <v>3</v>
      </c>
      <c r="U240" s="144">
        <f t="shared" ca="1" si="703"/>
        <v>1</v>
      </c>
      <c r="V240" s="144">
        <f t="shared" ca="1" si="703"/>
        <v>1</v>
      </c>
      <c r="W240" s="144">
        <f t="shared" ca="1" si="703"/>
        <v>1</v>
      </c>
      <c r="X240" s="144">
        <f t="shared" ca="1" si="703"/>
        <v>1</v>
      </c>
      <c r="Y240" s="144">
        <f t="shared" ca="1" si="685"/>
        <v>1</v>
      </c>
      <c r="AA240" s="162" t="str" cm="1">
        <f t="array" aca="1" ref="AA240" ca="1">TEXT(LEFT(OFFSET(AA240,-1,0),5)+1,"00000")&amp;MID(OFFSET(AA240,-1,0),6,FIND(" ",OFFSET(AA240,-1,0),7)-5)
&amp;INDEX(DataMaster!$B$10:$B$12,$I240)         &amp;IF($J240=1,""," Risk"&amp;INDEX(i.risk_aversion,$J240,1))    &amp;IF($K240=1,""," REV"&amp; INDEX(DataMaster!$B$54:$B$58,$K240))              &amp; IF($L240=1,""," Minroe"&amp;INDEX(minroe,$L240))              &amp;  IF($M240=1,""," Overdraw"&amp;INDEX(overdraw,$M240))
&amp; IF($N240=1,""," Mach"&amp;INDEX(i.mach_option,$N240))
&amp; IF($O240=1,""," Interest"&amp;INDEX(i.interest_rate,$O240))            &amp; IF($P240=1,""," Opp cost"&amp;INDEX(i.opp_cost_capital,$P240))           &amp; IF($Q240=1,""," Casual_ub"&amp;INDEX(i.casual_ub,$Q240))           &amp; IF($R240=1,""," Cropgraze"&amp;INDEX(i.cropgraze_inc,$R240))
&amp; IF($S240=1,""," Yield"&amp;INDEX(i.all_rot_yield,$S240))          &amp; IF($T240=1,""," Pasture"&amp;INDEX(i.pasture_prod,$T240))          &amp; IF($U240=1,""," Scan"&amp;INDEX(i.scan,$U240))
&amp; IF($JL240=1,""," WP"&amp;TEXT($JL240*100,"000p"))                &amp; IF($JM240=1,""," MP"&amp;TEXT($JM240*100,"000p"))                      &amp; IF($JN240=1,""," GP"&amp;TEXT($JN240*100,"000p"))          &amp; IF($JO240=1,""," Can"&amp;TEXT($JO240*100,"000p"))
&amp; " (F"&amp;3+IFERROR(1*$CH240,0)+IFERROR(1*$CI240,0)&amp;3-IFERROR(1*NOT($CK240),0)&amp;"N"&amp;$CP240&amp;$CQ240&amp;")"</f>
        <v>00009 Pasture SE RiskCRRA-high CropgrazeFALSE Pasture1.15 (F33N11)</v>
      </c>
      <c r="AB240" s="10" t="str">
        <f ca="1">IF(COUNTIF(AA$5:AA240,AA240)=1,"-","Dup")</f>
        <v>-</v>
      </c>
      <c r="AC240" s="10"/>
      <c r="AD240" s="168" t="str">
        <f t="shared" ca="1" si="694"/>
        <v>-</v>
      </c>
      <c r="AE240" s="168" t="str">
        <f t="shared" ca="1" si="694"/>
        <v>-</v>
      </c>
      <c r="AF240" s="168" t="str">
        <f t="shared" ca="1" si="694"/>
        <v>-</v>
      </c>
      <c r="AG240" s="168" t="str">
        <f t="shared" ca="1" si="694"/>
        <v>-</v>
      </c>
      <c r="AH240" s="168" t="str">
        <f t="shared" ca="1" si="694"/>
        <v>-</v>
      </c>
      <c r="AI240" s="168" t="b">
        <f t="shared" ca="1" si="694"/>
        <v>1</v>
      </c>
      <c r="AJ240" s="10"/>
      <c r="AK240" s="166" t="b">
        <f t="shared" si="695"/>
        <v>1</v>
      </c>
      <c r="AL240" s="166" t="str">
        <f t="shared" si="695"/>
        <v>-</v>
      </c>
      <c r="AM240" s="166" t="str">
        <f t="shared" si="695"/>
        <v>-</v>
      </c>
      <c r="AN240" s="166" t="str">
        <f t="shared" si="695"/>
        <v>-</v>
      </c>
      <c r="AO240" s="166" t="b">
        <f t="shared" si="695"/>
        <v>0</v>
      </c>
      <c r="AP240" s="166" t="b">
        <f t="shared" si="695"/>
        <v>0</v>
      </c>
      <c r="AQ240" s="166">
        <f t="shared" ca="1" si="651"/>
        <v>0</v>
      </c>
      <c r="AR240" s="166" t="b">
        <f t="shared" si="652"/>
        <v>1</v>
      </c>
      <c r="AS240" s="166" t="b">
        <f t="shared" si="652"/>
        <v>1</v>
      </c>
      <c r="AT240" s="166">
        <f t="shared" si="652"/>
        <v>2</v>
      </c>
      <c r="AU240" s="166" t="str">
        <f t="shared" si="652"/>
        <v>-</v>
      </c>
      <c r="AV240" s="166">
        <f t="shared" si="652"/>
        <v>0.7</v>
      </c>
      <c r="AW240" s="10"/>
      <c r="AX240" s="166" t="b">
        <f t="shared" si="653"/>
        <v>1</v>
      </c>
      <c r="AY240" s="168" t="b">
        <f t="shared" ca="1" si="654"/>
        <v>1</v>
      </c>
      <c r="AZ240" s="168" t="b">
        <f t="shared" ca="1" si="654"/>
        <v>1</v>
      </c>
      <c r="BA240" s="167">
        <f t="shared" ca="1" si="655"/>
        <v>3110</v>
      </c>
      <c r="BB240" s="168" t="str">
        <f t="shared" ca="1" si="690"/>
        <v>-</v>
      </c>
      <c r="BC240" s="168" t="str">
        <f t="shared" ca="1" si="690"/>
        <v>-</v>
      </c>
      <c r="BD240" s="168" t="str">
        <f t="shared" ca="1" si="690"/>
        <v>-</v>
      </c>
      <c r="BE240" s="168" t="str">
        <f t="shared" ca="1" si="690"/>
        <v>-</v>
      </c>
      <c r="BF240" s="168" t="str">
        <f t="shared" ca="1" si="690"/>
        <v>-</v>
      </c>
      <c r="BG240" s="168">
        <f t="shared" ca="1" si="690"/>
        <v>1</v>
      </c>
      <c r="BH240" s="168">
        <f t="shared" ca="1" si="690"/>
        <v>1</v>
      </c>
      <c r="BI240" s="168" t="str">
        <f t="shared" ca="1" si="690"/>
        <v>-</v>
      </c>
      <c r="BJ240" s="168" t="str">
        <f t="shared" ca="1" si="690"/>
        <v>-</v>
      </c>
      <c r="BK240" s="10"/>
      <c r="BL240" s="168" t="str">
        <f t="shared" ca="1" si="690"/>
        <v>-</v>
      </c>
      <c r="BM240" s="168" t="str">
        <f t="shared" ca="1" si="690"/>
        <v>-</v>
      </c>
      <c r="BN240" s="168" t="str">
        <f t="shared" ca="1" si="690"/>
        <v>-</v>
      </c>
      <c r="BO240" s="168" t="str">
        <f t="shared" ca="1" si="690"/>
        <v>-</v>
      </c>
      <c r="BP240" s="168" t="str">
        <f t="shared" ca="1" si="690"/>
        <v>-</v>
      </c>
      <c r="BQ240" s="168" t="str">
        <f t="shared" ca="1" si="690"/>
        <v>-</v>
      </c>
      <c r="BR240" s="168" t="str">
        <f t="shared" ca="1" si="690"/>
        <v>-</v>
      </c>
      <c r="BS240" s="168" t="str">
        <f t="shared" ca="1" si="690"/>
        <v>-</v>
      </c>
      <c r="BT240" s="168" t="str">
        <f t="shared" ca="1" si="690"/>
        <v>-</v>
      </c>
      <c r="BU240" s="168" t="str">
        <f t="shared" ca="1" si="690"/>
        <v>-</v>
      </c>
      <c r="BV240" s="168" t="str">
        <f t="shared" ca="1" si="690"/>
        <v>-</v>
      </c>
      <c r="BW240" s="166" t="str" cm="1">
        <f t="array" aca="1" ref="BW240" ca="1">INDEX(i.rev,$K240,BW$15)</f>
        <v>-</v>
      </c>
      <c r="BX240" s="166" t="str" cm="1">
        <f t="array" aca="1" ref="BX240" ca="1">INDEX(i.rev,$K240,BX$15)</f>
        <v>-</v>
      </c>
      <c r="BY240" s="166" t="str" cm="1">
        <f t="array" aca="1" ref="BY240" ca="1">INDEX(i.rev,$K240,BY$15)</f>
        <v>-</v>
      </c>
      <c r="BZ240" s="166" t="str" cm="1">
        <f t="array" aca="1" ref="BZ240" ca="1">INDEX(i.rev,$K240,BZ$15)</f>
        <v>-</v>
      </c>
      <c r="CA240" s="166" t="str" cm="1">
        <f t="array" aca="1" ref="CA240" ca="1">INDEX(i.rev,$K240,CA$15)</f>
        <v>-</v>
      </c>
      <c r="CB240" s="166" t="str" cm="1">
        <f t="array" aca="1" ref="CB240" ca="1">INDEX(i.rev,$K240,CB$15)</f>
        <v>-</v>
      </c>
      <c r="CC240" s="166" t="str" cm="1">
        <f t="array" aca="1" ref="CC240" ca="1">INDEX(i.rev,$K240,CC$15)</f>
        <v>-</v>
      </c>
      <c r="CD240" s="166" t="str" cm="1">
        <f t="array" aca="1" ref="CD240" ca="1">INDEX(i.rev,$K240,CD$15)</f>
        <v>-</v>
      </c>
      <c r="CE240" s="166" t="str" cm="1">
        <f t="array" aca="1" ref="CE240" ca="1">INDEX(i.rev,$K240,CE$15)</f>
        <v>-</v>
      </c>
      <c r="CF240" s="166" t="str" cm="1">
        <f t="array" aca="1" ref="CF240" ca="1">INDEX(i.rev,$K240,CF$15)</f>
        <v>-</v>
      </c>
      <c r="CG240" s="10"/>
      <c r="CH240" s="168" t="str">
        <f t="shared" ca="1" si="705"/>
        <v>-</v>
      </c>
      <c r="CI240" s="168" t="str">
        <f t="shared" ca="1" si="705"/>
        <v>-</v>
      </c>
      <c r="CJ240" s="168" t="str">
        <f t="shared" ca="1" si="705"/>
        <v>-</v>
      </c>
      <c r="CK240" s="168" t="str">
        <f t="shared" ca="1" si="705"/>
        <v>-</v>
      </c>
      <c r="CL240" s="168" t="str">
        <f t="shared" ca="1" si="705"/>
        <v>-</v>
      </c>
      <c r="CM240" s="168" t="str">
        <f t="shared" ca="1" si="705"/>
        <v>-</v>
      </c>
      <c r="CN240" s="168" t="str">
        <f t="shared" ca="1" si="705"/>
        <v>-</v>
      </c>
      <c r="CO240" s="168" t="str">
        <f t="shared" ca="1" si="705"/>
        <v>-</v>
      </c>
      <c r="CP240" s="168">
        <f t="shared" ca="1" si="705"/>
        <v>1</v>
      </c>
      <c r="CQ240" s="168">
        <f t="shared" ca="1" si="705"/>
        <v>1</v>
      </c>
      <c r="CR240" s="168">
        <f t="shared" ca="1" si="705"/>
        <v>0</v>
      </c>
      <c r="CS240" s="168" t="str">
        <f t="shared" ca="1" si="705"/>
        <v>-</v>
      </c>
      <c r="CT240" s="168" t="str">
        <f t="shared" ca="1" si="705"/>
        <v>-</v>
      </c>
      <c r="CU240" s="168" t="str">
        <f t="shared" ca="1" si="705"/>
        <v>-</v>
      </c>
      <c r="CV240" s="168" t="str">
        <f t="shared" ca="1" si="705"/>
        <v>-</v>
      </c>
      <c r="CW240" s="168" t="str">
        <f t="shared" ca="1" si="705"/>
        <v>-</v>
      </c>
      <c r="CX240" s="168" t="str">
        <f t="shared" ca="1" si="705"/>
        <v>-</v>
      </c>
      <c r="CY240" s="168" t="str">
        <f t="shared" ca="1" si="705"/>
        <v>-</v>
      </c>
      <c r="CZ240" s="168">
        <f t="shared" ca="1" si="705"/>
        <v>0</v>
      </c>
      <c r="DA240" s="168" t="str">
        <f t="shared" ca="1" si="705"/>
        <v>-</v>
      </c>
      <c r="DB240" s="168" t="str">
        <f t="shared" ca="1" si="705"/>
        <v>-</v>
      </c>
      <c r="DC240" s="168" t="str">
        <f t="shared" ca="1" si="705"/>
        <v>-</v>
      </c>
      <c r="DD240" s="168" t="str">
        <f t="shared" ca="1" si="705"/>
        <v>-</v>
      </c>
      <c r="DE240" s="168" t="str">
        <f t="shared" ca="1" si="705"/>
        <v>-</v>
      </c>
      <c r="DF240" s="168">
        <f t="shared" ca="1" si="705"/>
        <v>0</v>
      </c>
      <c r="DG240" s="168">
        <f t="shared" ca="1" si="705"/>
        <v>0</v>
      </c>
      <c r="DH240" s="168">
        <f t="shared" ca="1" si="705"/>
        <v>0</v>
      </c>
      <c r="DI240" s="168">
        <f t="shared" ca="1" si="705"/>
        <v>0</v>
      </c>
      <c r="DJ240" s="168">
        <f t="shared" ca="1" si="705"/>
        <v>0</v>
      </c>
      <c r="DK240" s="168">
        <f t="shared" ca="1" si="705"/>
        <v>0</v>
      </c>
      <c r="DL240" s="168">
        <f t="shared" ca="1" si="705"/>
        <v>0</v>
      </c>
      <c r="DM240" s="168" t="str">
        <f t="shared" ca="1" si="705"/>
        <v>-</v>
      </c>
      <c r="DN240" s="168" t="str">
        <f t="shared" ca="1" si="705"/>
        <v>-</v>
      </c>
      <c r="DO240" s="168" t="str">
        <f t="shared" ca="1" si="705"/>
        <v>-</v>
      </c>
      <c r="DP240" s="168" t="str">
        <f t="shared" ca="1" si="705"/>
        <v>-</v>
      </c>
      <c r="DQ240" s="168" t="str">
        <f t="shared" ca="1" si="705"/>
        <v>-</v>
      </c>
      <c r="DR240" s="168" t="str">
        <f t="shared" ca="1" si="705"/>
        <v>-</v>
      </c>
      <c r="DS240" s="168" t="str">
        <f t="shared" ca="1" si="705"/>
        <v>-</v>
      </c>
      <c r="DT240" s="168" t="str">
        <f t="shared" ca="1" si="705"/>
        <v>-</v>
      </c>
      <c r="DU240" s="168" t="str">
        <f t="shared" ca="1" si="705"/>
        <v>-</v>
      </c>
      <c r="DV240" s="168" t="str">
        <f t="shared" ca="1" si="705"/>
        <v>-</v>
      </c>
      <c r="DW240" s="168" t="str">
        <f t="shared" ca="1" si="705"/>
        <v>-</v>
      </c>
      <c r="DX240" s="10"/>
      <c r="DY240" s="168">
        <f t="shared" ca="1" si="705"/>
        <v>1</v>
      </c>
      <c r="DZ240" s="168" t="str">
        <f t="shared" ca="1" si="705"/>
        <v>-</v>
      </c>
      <c r="EA240" s="168" t="str">
        <f t="shared" ca="1" si="705"/>
        <v>-</v>
      </c>
      <c r="EB240" s="168" t="str">
        <f t="shared" ca="1" si="705"/>
        <v>-</v>
      </c>
      <c r="EC240" s="168" t="str">
        <f t="shared" ca="1" si="696"/>
        <v>-</v>
      </c>
      <c r="ED240" s="168" t="b">
        <f t="shared" ca="1" si="696"/>
        <v>0</v>
      </c>
      <c r="EE240" s="168" t="str">
        <f t="shared" ca="1" si="696"/>
        <v>-</v>
      </c>
      <c r="EF240" s="168">
        <f t="shared" ca="1" si="696"/>
        <v>0</v>
      </c>
      <c r="EG240" s="168" t="str">
        <f t="shared" ca="1" si="696"/>
        <v>-</v>
      </c>
      <c r="EH240" s="166" cm="1">
        <f t="array" aca="1" ref="EH240" ca="1">INDEX(i.rev,$K240,EH$15)</f>
        <v>1</v>
      </c>
      <c r="EI240" s="168">
        <f t="shared" ca="1" si="697"/>
        <v>0</v>
      </c>
      <c r="EJ240" s="168">
        <f t="shared" ca="1" si="697"/>
        <v>1</v>
      </c>
      <c r="EK240" s="168">
        <f t="shared" ca="1" si="697"/>
        <v>0</v>
      </c>
      <c r="EL240" s="168">
        <f t="shared" ca="1" si="697"/>
        <v>1</v>
      </c>
      <c r="EM240" s="168">
        <f t="shared" ca="1" si="697"/>
        <v>1</v>
      </c>
      <c r="EN240" s="168">
        <f t="shared" ca="1" si="697"/>
        <v>1</v>
      </c>
      <c r="EO240" s="168">
        <f t="shared" ca="1" si="697"/>
        <v>0</v>
      </c>
      <c r="EP240" s="168">
        <f t="shared" ca="1" si="697"/>
        <v>0</v>
      </c>
      <c r="EQ240" s="168">
        <f t="shared" ca="1" si="697"/>
        <v>0</v>
      </c>
      <c r="ER240" s="168">
        <f t="shared" ca="1" si="697"/>
        <v>0</v>
      </c>
      <c r="ES240" s="168">
        <f t="shared" ca="1" si="697"/>
        <v>0</v>
      </c>
      <c r="ET240" s="168">
        <f t="shared" ca="1" si="697"/>
        <v>0</v>
      </c>
      <c r="EU240" s="168">
        <f t="shared" ca="1" si="697"/>
        <v>0</v>
      </c>
      <c r="EV240" s="168">
        <f t="shared" ca="1" si="697"/>
        <v>0</v>
      </c>
      <c r="EW240" s="168">
        <f t="shared" ca="1" si="697"/>
        <v>0</v>
      </c>
      <c r="EX240" s="168">
        <f t="shared" ca="1" si="697"/>
        <v>0</v>
      </c>
      <c r="EY240" s="166" cm="1">
        <f t="array" aca="1" ref="EY240" ca="1">INDEX(i.rev,$K240,EY$15)</f>
        <v>0</v>
      </c>
      <c r="EZ240" s="168">
        <f t="shared" ca="1" si="660"/>
        <v>0</v>
      </c>
      <c r="FA240" s="166" cm="1">
        <f t="array" aca="1" ref="FA240" ca="1">INDEX(i.rev,$K240,FA$15)</f>
        <v>1</v>
      </c>
      <c r="FB240" s="168">
        <f t="shared" ca="1" si="688"/>
        <v>0</v>
      </c>
      <c r="FC240" s="168">
        <f t="shared" ca="1" si="688"/>
        <v>0</v>
      </c>
      <c r="FD240" s="168">
        <f t="shared" ca="1" si="688"/>
        <v>0</v>
      </c>
      <c r="FE240" s="168">
        <f t="shared" ca="1" si="688"/>
        <v>0</v>
      </c>
      <c r="FF240" s="168">
        <f t="shared" ca="1" si="688"/>
        <v>0</v>
      </c>
      <c r="FG240" s="168">
        <f t="shared" ca="1" si="688"/>
        <v>0</v>
      </c>
      <c r="FH240" s="168">
        <f t="shared" ca="1" si="688"/>
        <v>0</v>
      </c>
      <c r="FI240" s="10"/>
      <c r="FJ240" s="168" t="str">
        <f t="shared" ca="1" si="688"/>
        <v>-</v>
      </c>
      <c r="FK240" s="168" t="str">
        <f t="shared" ca="1" si="688"/>
        <v>-</v>
      </c>
      <c r="FL240" s="168" t="str">
        <f t="shared" ca="1" si="688"/>
        <v>-</v>
      </c>
      <c r="FM240" s="168" t="str">
        <f t="shared" ca="1" si="688"/>
        <v>-</v>
      </c>
      <c r="FN240" s="168" t="str">
        <f t="shared" ca="1" si="688"/>
        <v>-</v>
      </c>
      <c r="FO240" s="166" t="b">
        <f t="shared" ca="1" si="698"/>
        <v>0</v>
      </c>
      <c r="FP240" s="166" t="b">
        <f t="shared" ca="1" si="698"/>
        <v>0</v>
      </c>
      <c r="FQ240" s="166" t="b">
        <f t="shared" ca="1" si="698"/>
        <v>1</v>
      </c>
      <c r="FR240" s="168">
        <f t="shared" ca="1" si="688"/>
        <v>0</v>
      </c>
      <c r="FS240" s="166">
        <f t="shared" ca="1" si="699"/>
        <v>1</v>
      </c>
      <c r="FT240" s="166">
        <f t="shared" ca="1" si="699"/>
        <v>1</v>
      </c>
      <c r="FU240" s="168" t="str">
        <f t="shared" ca="1" si="688"/>
        <v>-</v>
      </c>
      <c r="FV240" s="168" t="str">
        <f t="shared" ca="1" si="688"/>
        <v>-</v>
      </c>
      <c r="FW240" s="168" t="str">
        <f t="shared" ca="1" si="688"/>
        <v>-</v>
      </c>
      <c r="FX240" s="168" t="str">
        <f t="shared" ca="1" si="688"/>
        <v>-</v>
      </c>
      <c r="FY240" s="168" t="str">
        <f t="shared" ca="1" si="688"/>
        <v>-</v>
      </c>
      <c r="FZ240" s="168" t="str">
        <f t="shared" ca="1" si="688"/>
        <v>-</v>
      </c>
      <c r="GA240" s="168" t="str">
        <f t="shared" ca="1" si="688"/>
        <v>-</v>
      </c>
      <c r="GB240" s="168" t="str">
        <f t="shared" ca="1" si="688"/>
        <v>-</v>
      </c>
      <c r="GC240" s="168" t="str">
        <f t="shared" ca="1" si="688"/>
        <v>-</v>
      </c>
      <c r="GD240" s="168" t="b">
        <f t="shared" ca="1" si="688"/>
        <v>1</v>
      </c>
      <c r="GE240" s="168" t="str">
        <f t="shared" ca="1" si="688"/>
        <v>-</v>
      </c>
      <c r="GF240" s="168" t="str">
        <f t="shared" ca="1" si="688"/>
        <v>-</v>
      </c>
      <c r="GG240" s="168" t="str">
        <f t="shared" ca="1" si="688"/>
        <v>-</v>
      </c>
      <c r="GH240" s="168" t="str">
        <f t="shared" ca="1" si="700"/>
        <v>-</v>
      </c>
      <c r="GI240" s="168" t="str">
        <f t="shared" ca="1" si="700"/>
        <v>-</v>
      </c>
      <c r="GJ240" s="168" t="str">
        <f t="shared" ca="1" si="700"/>
        <v>-</v>
      </c>
      <c r="GK240" s="168" t="str">
        <f t="shared" ca="1" si="700"/>
        <v>-</v>
      </c>
      <c r="GL240" s="168" t="str">
        <f t="shared" ca="1" si="700"/>
        <v>-</v>
      </c>
      <c r="GM240" s="168" t="str">
        <f t="shared" ca="1" si="700"/>
        <v>-</v>
      </c>
      <c r="GN240" s="168" t="str">
        <f t="shared" ca="1" si="700"/>
        <v>-</v>
      </c>
      <c r="GO240" s="168" t="str">
        <f t="shared" ca="1" si="700"/>
        <v>-</v>
      </c>
      <c r="GP240" s="168" t="str">
        <f t="shared" ca="1" si="700"/>
        <v>-</v>
      </c>
      <c r="GQ240" s="168" t="str">
        <f t="shared" ca="1" si="700"/>
        <v>-</v>
      </c>
      <c r="GR240" s="168" t="str">
        <f t="shared" ca="1" si="700"/>
        <v>-</v>
      </c>
      <c r="GS240" s="168">
        <f t="shared" ca="1" si="700"/>
        <v>500</v>
      </c>
      <c r="GT240" s="168">
        <f t="shared" ca="1" si="700"/>
        <v>500</v>
      </c>
      <c r="GU240" s="168" t="str">
        <f t="shared" ca="1" si="700"/>
        <v>-</v>
      </c>
      <c r="GV240" s="168" t="str">
        <f t="shared" ca="1" si="700"/>
        <v>-</v>
      </c>
      <c r="GW240" s="168" t="str">
        <f t="shared" ca="1" si="700"/>
        <v>-</v>
      </c>
      <c r="GX240" s="168" t="str">
        <f t="shared" ca="1" si="701"/>
        <v>-</v>
      </c>
      <c r="GY240" s="168" t="str">
        <f t="shared" ca="1" si="701"/>
        <v>-</v>
      </c>
      <c r="GZ240" s="168" t="str">
        <f t="shared" ca="1" si="692"/>
        <v>-</v>
      </c>
      <c r="HA240" s="168" t="str">
        <f t="shared" ca="1" si="692"/>
        <v>-</v>
      </c>
      <c r="HB240" s="168" t="str">
        <f t="shared" ca="1" si="692"/>
        <v>-</v>
      </c>
      <c r="HC240" s="168" t="str">
        <f t="shared" ca="1" si="692"/>
        <v>-</v>
      </c>
      <c r="HD240" s="168" t="str">
        <f t="shared" ca="1" si="692"/>
        <v>-</v>
      </c>
      <c r="HE240" s="168" t="str">
        <f t="shared" ca="1" si="692"/>
        <v>-</v>
      </c>
      <c r="HF240" s="168" t="str">
        <f t="shared" ca="1" si="692"/>
        <v>-</v>
      </c>
      <c r="HG240" s="168" t="str">
        <f t="shared" ca="1" si="692"/>
        <v>-</v>
      </c>
      <c r="HH240" s="168" t="str">
        <f t="shared" ca="1" si="692"/>
        <v>-</v>
      </c>
      <c r="HI240" s="168" t="str">
        <f t="shared" ca="1" si="692"/>
        <v>-</v>
      </c>
      <c r="HJ240" s="168" t="str">
        <f t="shared" ca="1" si="692"/>
        <v>-</v>
      </c>
      <c r="HK240" s="168" t="str">
        <f t="shared" ca="1" si="692"/>
        <v>-</v>
      </c>
      <c r="HL240" s="168" t="str">
        <f t="shared" ca="1" si="692"/>
        <v>-</v>
      </c>
      <c r="HM240" s="168" t="str">
        <f t="shared" ca="1" si="692"/>
        <v>-</v>
      </c>
      <c r="HN240" s="168" t="str">
        <f t="shared" ca="1" si="692"/>
        <v>-</v>
      </c>
      <c r="HO240" s="168" t="str">
        <f t="shared" ca="1" si="692"/>
        <v>-</v>
      </c>
      <c r="HP240" s="168" t="str">
        <f t="shared" ca="1" si="692"/>
        <v>-</v>
      </c>
      <c r="HQ240" s="168" t="str">
        <f t="shared" ca="1" si="692"/>
        <v>-</v>
      </c>
      <c r="HR240" s="168" t="str">
        <f t="shared" ca="1" si="692"/>
        <v>-</v>
      </c>
      <c r="HS240" s="168" t="str">
        <f t="shared" ca="1" si="692"/>
        <v>-</v>
      </c>
      <c r="HT240" s="168" t="str">
        <f t="shared" ca="1" si="692"/>
        <v>-</v>
      </c>
      <c r="HU240" s="168" t="str">
        <f t="shared" ca="1" si="692"/>
        <v>-</v>
      </c>
      <c r="HV240" s="168" t="str">
        <f t="shared" ca="1" si="692"/>
        <v>-</v>
      </c>
      <c r="HW240" s="168" t="str">
        <f t="shared" ca="1" si="692"/>
        <v>-</v>
      </c>
      <c r="HX240" s="168" t="str">
        <f t="shared" ca="1" si="692"/>
        <v>-</v>
      </c>
      <c r="HY240" s="168" t="str">
        <f t="shared" ca="1" si="692"/>
        <v>-</v>
      </c>
      <c r="HZ240" s="168" t="str">
        <f t="shared" ca="1" si="692"/>
        <v>-</v>
      </c>
      <c r="IA240" s="168" t="str">
        <f t="shared" ca="1" si="692"/>
        <v>-</v>
      </c>
      <c r="IB240" s="168" t="str">
        <f t="shared" ca="1" si="692"/>
        <v>-</v>
      </c>
      <c r="IC240" s="168" t="str">
        <f t="shared" ca="1" si="692"/>
        <v>-</v>
      </c>
      <c r="ID240" s="168" t="str">
        <f t="shared" ca="1" si="692"/>
        <v>-</v>
      </c>
      <c r="IE240" s="168" t="str">
        <f t="shared" ca="1" si="692"/>
        <v>-</v>
      </c>
      <c r="IF240" s="168" t="str">
        <f t="shared" ca="1" si="692"/>
        <v>-</v>
      </c>
      <c r="IG240" s="168" t="str">
        <f t="shared" ca="1" si="692"/>
        <v>-</v>
      </c>
      <c r="IH240" s="168" t="str">
        <f t="shared" ca="1" si="692"/>
        <v>-</v>
      </c>
      <c r="II240" s="168" t="str">
        <f t="shared" ca="1" si="692"/>
        <v>-</v>
      </c>
      <c r="IJ240" s="168" t="str">
        <f t="shared" ca="1" si="692"/>
        <v>-</v>
      </c>
      <c r="IK240" s="168" t="str">
        <f t="shared" ca="1" si="692"/>
        <v>-</v>
      </c>
      <c r="IL240" s="168" t="str">
        <f t="shared" ca="1" si="692"/>
        <v>-</v>
      </c>
      <c r="IM240" s="168" t="str">
        <f t="shared" ca="1" si="692"/>
        <v>-</v>
      </c>
      <c r="IN240" s="168" t="str">
        <f t="shared" ca="1" si="692"/>
        <v>-</v>
      </c>
      <c r="IO240" s="168" t="str">
        <f t="shared" ca="1" si="692"/>
        <v>-</v>
      </c>
      <c r="IP240" s="168" t="str">
        <f t="shared" ca="1" si="701"/>
        <v>-</v>
      </c>
      <c r="IQ240" s="168" t="str">
        <f t="shared" ca="1" si="701"/>
        <v>-</v>
      </c>
      <c r="IR240" s="168" t="str">
        <f t="shared" ca="1" si="701"/>
        <v>-</v>
      </c>
      <c r="IS240" s="168" t="str">
        <f t="shared" ca="1" si="701"/>
        <v>-</v>
      </c>
      <c r="IT240" s="168" t="str">
        <f t="shared" ca="1" si="701"/>
        <v>-</v>
      </c>
      <c r="IU240" s="168" t="str">
        <f t="shared" ca="1" si="701"/>
        <v>-</v>
      </c>
      <c r="IV240" s="168" t="str">
        <f t="shared" ca="1" si="701"/>
        <v>-</v>
      </c>
      <c r="IW240" s="168" t="str">
        <f t="shared" ca="1" si="701"/>
        <v>-</v>
      </c>
      <c r="IX240" s="168" t="str">
        <f t="shared" ca="1" si="701"/>
        <v>-</v>
      </c>
      <c r="IY240" s="168" t="str">
        <f t="shared" ca="1" si="701"/>
        <v>-</v>
      </c>
      <c r="IZ240" s="10"/>
      <c r="JA240" s="166">
        <f t="shared" ca="1" si="668"/>
        <v>4.4999999999999998E-2</v>
      </c>
      <c r="JB240" s="166">
        <f t="shared" ca="1" si="669"/>
        <v>4.4999999999999998E-2</v>
      </c>
      <c r="JC240" s="168">
        <f t="shared" ca="1" si="702"/>
        <v>1</v>
      </c>
      <c r="JD240" s="168">
        <f t="shared" ca="1" si="702"/>
        <v>0</v>
      </c>
      <c r="JE240" s="168">
        <f t="shared" ca="1" si="702"/>
        <v>1</v>
      </c>
      <c r="JF240" s="168">
        <f t="shared" ca="1" si="702"/>
        <v>1</v>
      </c>
      <c r="JG240" s="168">
        <f t="shared" ca="1" si="702"/>
        <v>0</v>
      </c>
      <c r="JH240" s="168">
        <f t="shared" ca="1" si="702"/>
        <v>70</v>
      </c>
      <c r="JI240" s="168">
        <f t="shared" ca="1" si="702"/>
        <v>50</v>
      </c>
      <c r="JJ240" s="168">
        <f t="shared" ca="1" si="702"/>
        <v>70</v>
      </c>
      <c r="JK240" s="168">
        <f t="shared" ca="1" si="702"/>
        <v>50</v>
      </c>
      <c r="JL240" s="166">
        <f t="shared" ca="1" si="671"/>
        <v>1</v>
      </c>
      <c r="JM240" s="166">
        <f t="shared" ca="1" si="672"/>
        <v>1</v>
      </c>
      <c r="JN240" s="166">
        <f t="shared" ca="1" si="673"/>
        <v>1</v>
      </c>
      <c r="JO240" s="166">
        <f t="shared" ca="1" si="674"/>
        <v>1</v>
      </c>
      <c r="JP240" s="166">
        <f t="shared" ca="1" si="674"/>
        <v>1</v>
      </c>
      <c r="JQ240" s="168">
        <f t="shared" ca="1" si="702"/>
        <v>1</v>
      </c>
      <c r="JR240" s="10"/>
      <c r="JS240" s="168">
        <f t="shared" ca="1" si="702"/>
        <v>1</v>
      </c>
      <c r="JT240" s="166">
        <f t="shared" si="675"/>
        <v>1.1499999999999999</v>
      </c>
      <c r="JU240" s="168">
        <f t="shared" ca="1" si="670"/>
        <v>1</v>
      </c>
      <c r="JV240" s="168">
        <f t="shared" ca="1" si="702"/>
        <v>1</v>
      </c>
      <c r="JW240" s="168">
        <f t="shared" ca="1" si="702"/>
        <v>1</v>
      </c>
      <c r="JX240" s="168">
        <f t="shared" ca="1" si="670"/>
        <v>1</v>
      </c>
      <c r="JY240" s="168">
        <f t="shared" ca="1" si="702"/>
        <v>1</v>
      </c>
      <c r="JZ240" s="168">
        <f t="shared" ca="1" si="702"/>
        <v>1</v>
      </c>
      <c r="KA240" s="166">
        <f t="shared" si="676"/>
        <v>1.1499999999999999</v>
      </c>
      <c r="KB240" s="166">
        <f t="shared" ca="1" si="677"/>
        <v>1</v>
      </c>
      <c r="KC240" s="166">
        <f t="shared" ca="1" si="678"/>
        <v>1</v>
      </c>
      <c r="KD240" s="166" t="str">
        <f t="shared" ca="1" si="679"/>
        <v>-</v>
      </c>
      <c r="KE240" s="166" t="str">
        <f t="shared" ca="1" si="680"/>
        <v>-</v>
      </c>
      <c r="KF240" s="166" t="str">
        <f t="shared" ca="1" si="681"/>
        <v>-</v>
      </c>
      <c r="KG240" s="166" t="b">
        <f t="shared" ca="1" si="682"/>
        <v>0</v>
      </c>
      <c r="KH240" s="168">
        <f t="shared" ca="1" si="702"/>
        <v>0</v>
      </c>
      <c r="KI240" s="27">
        <v>0</v>
      </c>
    </row>
    <row r="241" spans="1:295" s="148" customFormat="1" outlineLevel="1">
      <c r="A241" s="126">
        <f t="shared" si="13"/>
        <v>236</v>
      </c>
      <c r="B241" s="126">
        <f>$A$18</f>
        <v>13</v>
      </c>
      <c r="C241" s="148">
        <f t="shared" si="689"/>
        <v>1002</v>
      </c>
      <c r="D241" s="148" t="s">
        <v>884</v>
      </c>
      <c r="E241" s="148" t="b">
        <f t="shared" si="648"/>
        <v>1</v>
      </c>
      <c r="F241" s="148" t="b">
        <v>0</v>
      </c>
      <c r="G241" s="148" t="b">
        <f t="shared" si="684"/>
        <v>1</v>
      </c>
      <c r="H241" s="144">
        <f t="shared" ca="1" si="703"/>
        <v>3</v>
      </c>
      <c r="I241" s="32">
        <v>2</v>
      </c>
      <c r="J241" s="32">
        <v>1</v>
      </c>
      <c r="K241" s="144">
        <f t="shared" ca="1" si="703"/>
        <v>1</v>
      </c>
      <c r="L241" s="144">
        <f t="shared" ca="1" si="703"/>
        <v>1</v>
      </c>
      <c r="M241" s="144">
        <f t="shared" ca="1" si="703"/>
        <v>1</v>
      </c>
      <c r="N241" s="144">
        <f t="shared" ca="1" si="703"/>
        <v>1</v>
      </c>
      <c r="O241" s="144">
        <f t="shared" ca="1" si="703"/>
        <v>1</v>
      </c>
      <c r="P241" s="144">
        <f t="shared" ca="1" si="703"/>
        <v>1</v>
      </c>
      <c r="Q241" s="144">
        <f t="shared" ca="1" si="703"/>
        <v>1</v>
      </c>
      <c r="R241" s="144">
        <f t="shared" ca="1" si="703"/>
        <v>2</v>
      </c>
      <c r="S241" s="144">
        <f t="shared" ca="1" si="703"/>
        <v>1</v>
      </c>
      <c r="T241" s="32">
        <v>1</v>
      </c>
      <c r="U241" s="144">
        <f t="shared" ca="1" si="703"/>
        <v>1</v>
      </c>
      <c r="V241" s="144">
        <f t="shared" ca="1" si="703"/>
        <v>1</v>
      </c>
      <c r="W241" s="144">
        <f t="shared" ca="1" si="703"/>
        <v>1</v>
      </c>
      <c r="X241" s="144">
        <f t="shared" ca="1" si="703"/>
        <v>1</v>
      </c>
      <c r="Y241" s="144">
        <f t="shared" ca="1" si="685"/>
        <v>1</v>
      </c>
      <c r="AA241" s="162" t="str" cm="1">
        <f t="array" aca="1" ref="AA241" ca="1">TEXT(LEFT(OFFSET(AA241,-1,0),5)+1,"00000")&amp;MID(OFFSET(AA241,-1,0),6,FIND(" ",OFFSET(AA241,-1,0),7)-5)
&amp;INDEX(DataMaster!$B$10:$B$12,$I241)         &amp;IF($J241=1,""," Risk"&amp;INDEX(i.risk_aversion,$J241,1))    &amp;IF($K241=1,""," REV"&amp; INDEX(DataMaster!$B$54:$B$58,$K241))              &amp; IF($L241=1,""," Minroe"&amp;INDEX(minroe,$L241))              &amp;  IF($M241=1,""," Overdraw"&amp;INDEX(overdraw,$M241))
&amp; IF($N241=1,""," Mach"&amp;INDEX(i.mach_option,$N241))
&amp; IF($O241=1,""," Interest"&amp;INDEX(i.interest_rate,$O241))            &amp; IF($P241=1,""," Opp cost"&amp;INDEX(i.opp_cost_capital,$P241))           &amp; IF($Q241=1,""," Casual_ub"&amp;INDEX(i.casual_ub,$Q241))           &amp; IF($R241=1,""," Cropgraze"&amp;INDEX(i.cropgraze_inc,$R241))
&amp; IF($S241=1,""," Yield"&amp;INDEX(i.all_rot_yield,$S241))          &amp; IF($T241=1,""," Pasture"&amp;INDEX(i.pasture_prod,$T241))          &amp; IF($U241=1,""," Scan"&amp;INDEX(i.scan,$U241))
&amp; IF($JL241=1,""," WP"&amp;TEXT($JL241*100,"000p"))                &amp; IF($JM241=1,""," MP"&amp;TEXT($JM241*100,"000p"))                      &amp; IF($JN241=1,""," GP"&amp;TEXT($JN241*100,"000p"))          &amp; IF($JO241=1,""," Can"&amp;TEXT($JO241*100,"000p"))
&amp; " (F"&amp;3+IFERROR(1*$CH241,0)+IFERROR(1*$CI241,0)&amp;3-IFERROR(1*NOT($CK241),0)&amp;"N"&amp;$CP241&amp;$CQ241&amp;")"</f>
        <v>00010 Pasture DSP CropgrazeFALSE (F33N11)</v>
      </c>
      <c r="AB241" s="10" t="str">
        <f ca="1">IF(COUNTIF(AA$5:AA241,AA241)=1,"-","Dup")</f>
        <v>-</v>
      </c>
      <c r="AC241" s="10"/>
      <c r="AD241" s="168" t="str">
        <f t="shared" ca="1" si="694"/>
        <v>-</v>
      </c>
      <c r="AE241" s="168" t="str">
        <f t="shared" ca="1" si="694"/>
        <v>-</v>
      </c>
      <c r="AF241" s="168" t="str">
        <f t="shared" ca="1" si="694"/>
        <v>-</v>
      </c>
      <c r="AG241" s="168" t="str">
        <f t="shared" ca="1" si="694"/>
        <v>-</v>
      </c>
      <c r="AH241" s="168" t="str">
        <f t="shared" ca="1" si="694"/>
        <v>-</v>
      </c>
      <c r="AI241" s="168" t="b">
        <f t="shared" ca="1" si="694"/>
        <v>1</v>
      </c>
      <c r="AJ241" s="10"/>
      <c r="AK241" s="166" t="b">
        <f t="shared" si="695"/>
        <v>0</v>
      </c>
      <c r="AL241" s="166" t="str">
        <f t="shared" si="695"/>
        <v>-</v>
      </c>
      <c r="AM241" s="166" t="b">
        <f t="shared" si="695"/>
        <v>0</v>
      </c>
      <c r="AN241" s="166" t="b">
        <f t="shared" si="695"/>
        <v>1</v>
      </c>
      <c r="AO241" s="166" t="b">
        <f t="shared" si="695"/>
        <v>0</v>
      </c>
      <c r="AP241" s="166" t="b">
        <f t="shared" si="695"/>
        <v>0</v>
      </c>
      <c r="AQ241" s="166">
        <f t="shared" ca="1" si="651"/>
        <v>0</v>
      </c>
      <c r="AR241" s="166" t="b">
        <f t="shared" ref="AR241:AV250" si="706">INDEX(i.risk_aversion,$J241,AR$15)</f>
        <v>0</v>
      </c>
      <c r="AS241" s="166" t="b">
        <f t="shared" si="706"/>
        <v>0</v>
      </c>
      <c r="AT241" s="166" t="str">
        <f t="shared" si="706"/>
        <v>-</v>
      </c>
      <c r="AU241" s="166" t="str">
        <f t="shared" si="706"/>
        <v>-</v>
      </c>
      <c r="AV241" s="166" t="str">
        <f t="shared" si="706"/>
        <v>-</v>
      </c>
      <c r="AW241" s="10"/>
      <c r="AX241" s="166" t="b">
        <f t="shared" si="653"/>
        <v>1</v>
      </c>
      <c r="AY241" s="168" t="b">
        <f t="shared" ca="1" si="654"/>
        <v>1</v>
      </c>
      <c r="AZ241" s="168" t="b">
        <f t="shared" ca="1" si="654"/>
        <v>1</v>
      </c>
      <c r="BA241" s="167">
        <f t="shared" ca="1" si="655"/>
        <v>3210</v>
      </c>
      <c r="BB241" s="168" t="str">
        <f t="shared" ca="1" si="690"/>
        <v>-</v>
      </c>
      <c r="BC241" s="168" t="str">
        <f t="shared" ca="1" si="690"/>
        <v>-</v>
      </c>
      <c r="BD241" s="168" t="str">
        <f t="shared" ca="1" si="690"/>
        <v>-</v>
      </c>
      <c r="BE241" s="168" t="str">
        <f t="shared" ca="1" si="690"/>
        <v>-</v>
      </c>
      <c r="BF241" s="168" t="str">
        <f t="shared" ca="1" si="690"/>
        <v>-</v>
      </c>
      <c r="BG241" s="168">
        <f t="shared" ca="1" si="690"/>
        <v>1</v>
      </c>
      <c r="BH241" s="168">
        <f t="shared" ca="1" si="690"/>
        <v>1</v>
      </c>
      <c r="BI241" s="168" t="str">
        <f t="shared" ca="1" si="690"/>
        <v>-</v>
      </c>
      <c r="BJ241" s="168" t="str">
        <f t="shared" ca="1" si="690"/>
        <v>-</v>
      </c>
      <c r="BK241" s="10"/>
      <c r="BL241" s="168" t="str">
        <f t="shared" ca="1" si="690"/>
        <v>-</v>
      </c>
      <c r="BM241" s="168" t="str">
        <f t="shared" ca="1" si="690"/>
        <v>-</v>
      </c>
      <c r="BN241" s="168" t="str">
        <f t="shared" ca="1" si="690"/>
        <v>-</v>
      </c>
      <c r="BO241" s="168" t="str">
        <f t="shared" ca="1" si="690"/>
        <v>-</v>
      </c>
      <c r="BP241" s="168" t="str">
        <f t="shared" ca="1" si="690"/>
        <v>-</v>
      </c>
      <c r="BQ241" s="168" t="str">
        <f t="shared" ca="1" si="690"/>
        <v>-</v>
      </c>
      <c r="BR241" s="168" t="str">
        <f t="shared" ca="1" si="690"/>
        <v>-</v>
      </c>
      <c r="BS241" s="168" t="str">
        <f t="shared" ca="1" si="690"/>
        <v>-</v>
      </c>
      <c r="BT241" s="168" t="str">
        <f t="shared" ca="1" si="690"/>
        <v>-</v>
      </c>
      <c r="BU241" s="168" t="str">
        <f t="shared" ca="1" si="690"/>
        <v>-</v>
      </c>
      <c r="BV241" s="168" t="str">
        <f t="shared" ca="1" si="690"/>
        <v>-</v>
      </c>
      <c r="BW241" s="166" t="str" cm="1">
        <f t="array" aca="1" ref="BW241" ca="1">INDEX(i.rev,$K241,BW$15)</f>
        <v>-</v>
      </c>
      <c r="BX241" s="166" t="str" cm="1">
        <f t="array" aca="1" ref="BX241" ca="1">INDEX(i.rev,$K241,BX$15)</f>
        <v>-</v>
      </c>
      <c r="BY241" s="166" t="str" cm="1">
        <f t="array" aca="1" ref="BY241" ca="1">INDEX(i.rev,$K241,BY$15)</f>
        <v>-</v>
      </c>
      <c r="BZ241" s="166" t="str" cm="1">
        <f t="array" aca="1" ref="BZ241" ca="1">INDEX(i.rev,$K241,BZ$15)</f>
        <v>-</v>
      </c>
      <c r="CA241" s="166" t="str" cm="1">
        <f t="array" aca="1" ref="CA241" ca="1">INDEX(i.rev,$K241,CA$15)</f>
        <v>-</v>
      </c>
      <c r="CB241" s="166" t="str" cm="1">
        <f t="array" aca="1" ref="CB241" ca="1">INDEX(i.rev,$K241,CB$15)</f>
        <v>-</v>
      </c>
      <c r="CC241" s="166" t="str" cm="1">
        <f t="array" aca="1" ref="CC241" ca="1">INDEX(i.rev,$K241,CC$15)</f>
        <v>-</v>
      </c>
      <c r="CD241" s="166" t="str" cm="1">
        <f t="array" aca="1" ref="CD241" ca="1">INDEX(i.rev,$K241,CD$15)</f>
        <v>-</v>
      </c>
      <c r="CE241" s="166" t="str" cm="1">
        <f t="array" aca="1" ref="CE241" ca="1">INDEX(i.rev,$K241,CE$15)</f>
        <v>-</v>
      </c>
      <c r="CF241" s="166" t="str" cm="1">
        <f t="array" aca="1" ref="CF241" ca="1">INDEX(i.rev,$K241,CF$15)</f>
        <v>-</v>
      </c>
      <c r="CG241" s="10"/>
      <c r="CH241" s="168" t="str">
        <f t="shared" ca="1" si="705"/>
        <v>-</v>
      </c>
      <c r="CI241" s="168" t="str">
        <f t="shared" ca="1" si="705"/>
        <v>-</v>
      </c>
      <c r="CJ241" s="168" t="str">
        <f t="shared" ca="1" si="705"/>
        <v>-</v>
      </c>
      <c r="CK241" s="168" t="str">
        <f t="shared" ca="1" si="705"/>
        <v>-</v>
      </c>
      <c r="CL241" s="168" t="str">
        <f t="shared" ca="1" si="705"/>
        <v>-</v>
      </c>
      <c r="CM241" s="168" t="str">
        <f t="shared" ca="1" si="705"/>
        <v>-</v>
      </c>
      <c r="CN241" s="168" t="str">
        <f t="shared" ca="1" si="705"/>
        <v>-</v>
      </c>
      <c r="CO241" s="168" t="str">
        <f t="shared" ca="1" si="705"/>
        <v>-</v>
      </c>
      <c r="CP241" s="168">
        <f t="shared" ca="1" si="705"/>
        <v>1</v>
      </c>
      <c r="CQ241" s="168">
        <f t="shared" ca="1" si="705"/>
        <v>1</v>
      </c>
      <c r="CR241" s="168">
        <f t="shared" ca="1" si="705"/>
        <v>0</v>
      </c>
      <c r="CS241" s="168" t="str">
        <f t="shared" ca="1" si="705"/>
        <v>-</v>
      </c>
      <c r="CT241" s="168" t="str">
        <f t="shared" ca="1" si="705"/>
        <v>-</v>
      </c>
      <c r="CU241" s="168" t="str">
        <f t="shared" ca="1" si="705"/>
        <v>-</v>
      </c>
      <c r="CV241" s="168" t="str">
        <f t="shared" ca="1" si="705"/>
        <v>-</v>
      </c>
      <c r="CW241" s="168" t="str">
        <f t="shared" ca="1" si="705"/>
        <v>-</v>
      </c>
      <c r="CX241" s="168" t="str">
        <f t="shared" ca="1" si="705"/>
        <v>-</v>
      </c>
      <c r="CY241" s="168" t="str">
        <f t="shared" ca="1" si="705"/>
        <v>-</v>
      </c>
      <c r="CZ241" s="168">
        <f t="shared" ca="1" si="705"/>
        <v>0</v>
      </c>
      <c r="DA241" s="168" t="str">
        <f t="shared" ca="1" si="705"/>
        <v>-</v>
      </c>
      <c r="DB241" s="168" t="str">
        <f t="shared" ca="1" si="705"/>
        <v>-</v>
      </c>
      <c r="DC241" s="168" t="str">
        <f t="shared" ca="1" si="705"/>
        <v>-</v>
      </c>
      <c r="DD241" s="168" t="str">
        <f t="shared" ca="1" si="705"/>
        <v>-</v>
      </c>
      <c r="DE241" s="168" t="str">
        <f t="shared" ca="1" si="705"/>
        <v>-</v>
      </c>
      <c r="DF241" s="168">
        <f t="shared" ca="1" si="705"/>
        <v>0</v>
      </c>
      <c r="DG241" s="168">
        <f t="shared" ca="1" si="705"/>
        <v>0</v>
      </c>
      <c r="DH241" s="168">
        <f t="shared" ca="1" si="705"/>
        <v>0</v>
      </c>
      <c r="DI241" s="168">
        <f t="shared" ca="1" si="705"/>
        <v>0</v>
      </c>
      <c r="DJ241" s="168">
        <f t="shared" ca="1" si="705"/>
        <v>0</v>
      </c>
      <c r="DK241" s="168">
        <f t="shared" ca="1" si="705"/>
        <v>0</v>
      </c>
      <c r="DL241" s="168">
        <f t="shared" ca="1" si="705"/>
        <v>0</v>
      </c>
      <c r="DM241" s="168" t="str">
        <f t="shared" ca="1" si="705"/>
        <v>-</v>
      </c>
      <c r="DN241" s="168" t="str">
        <f t="shared" ca="1" si="705"/>
        <v>-</v>
      </c>
      <c r="DO241" s="168" t="str">
        <f t="shared" ca="1" si="705"/>
        <v>-</v>
      </c>
      <c r="DP241" s="168" t="str">
        <f t="shared" ca="1" si="705"/>
        <v>-</v>
      </c>
      <c r="DQ241" s="168" t="str">
        <f t="shared" ca="1" si="705"/>
        <v>-</v>
      </c>
      <c r="DR241" s="168" t="str">
        <f t="shared" ca="1" si="705"/>
        <v>-</v>
      </c>
      <c r="DS241" s="168" t="str">
        <f t="shared" ca="1" si="705"/>
        <v>-</v>
      </c>
      <c r="DT241" s="168" t="str">
        <f t="shared" ca="1" si="705"/>
        <v>-</v>
      </c>
      <c r="DU241" s="168" t="str">
        <f t="shared" ca="1" si="705"/>
        <v>-</v>
      </c>
      <c r="DV241" s="168" t="str">
        <f t="shared" ca="1" si="705"/>
        <v>-</v>
      </c>
      <c r="DW241" s="168" t="str">
        <f t="shared" ca="1" si="705"/>
        <v>-</v>
      </c>
      <c r="DX241" s="10"/>
      <c r="DY241" s="168">
        <f t="shared" ca="1" si="705"/>
        <v>1</v>
      </c>
      <c r="DZ241" s="168" t="str">
        <f t="shared" ca="1" si="705"/>
        <v>-</v>
      </c>
      <c r="EA241" s="168" t="str">
        <f t="shared" ca="1" si="705"/>
        <v>-</v>
      </c>
      <c r="EB241" s="168" t="str">
        <f t="shared" ca="1" si="705"/>
        <v>-</v>
      </c>
      <c r="EC241" s="168" t="str">
        <f t="shared" ca="1" si="696"/>
        <v>-</v>
      </c>
      <c r="ED241" s="168" t="b">
        <f t="shared" ca="1" si="696"/>
        <v>0</v>
      </c>
      <c r="EE241" s="168" t="str">
        <f t="shared" ca="1" si="696"/>
        <v>-</v>
      </c>
      <c r="EF241" s="168">
        <f t="shared" ca="1" si="696"/>
        <v>0</v>
      </c>
      <c r="EG241" s="168" t="str">
        <f t="shared" ca="1" si="696"/>
        <v>-</v>
      </c>
      <c r="EH241" s="166" cm="1">
        <f t="array" aca="1" ref="EH241" ca="1">INDEX(i.rev,$K241,EH$15)</f>
        <v>1</v>
      </c>
      <c r="EI241" s="168">
        <f t="shared" ca="1" si="697"/>
        <v>0</v>
      </c>
      <c r="EJ241" s="168">
        <f t="shared" ca="1" si="697"/>
        <v>1</v>
      </c>
      <c r="EK241" s="168">
        <f t="shared" ca="1" si="697"/>
        <v>0</v>
      </c>
      <c r="EL241" s="168">
        <f t="shared" ca="1" si="697"/>
        <v>1</v>
      </c>
      <c r="EM241" s="168">
        <f t="shared" ca="1" si="697"/>
        <v>1</v>
      </c>
      <c r="EN241" s="168">
        <f t="shared" ca="1" si="697"/>
        <v>1</v>
      </c>
      <c r="EO241" s="168">
        <f t="shared" ca="1" si="697"/>
        <v>0</v>
      </c>
      <c r="EP241" s="168">
        <f t="shared" ca="1" si="697"/>
        <v>0</v>
      </c>
      <c r="EQ241" s="168">
        <f t="shared" ca="1" si="697"/>
        <v>0</v>
      </c>
      <c r="ER241" s="168">
        <f t="shared" ca="1" si="697"/>
        <v>0</v>
      </c>
      <c r="ES241" s="168">
        <f t="shared" ca="1" si="697"/>
        <v>0</v>
      </c>
      <c r="ET241" s="168">
        <f t="shared" ca="1" si="697"/>
        <v>0</v>
      </c>
      <c r="EU241" s="168">
        <f t="shared" ca="1" si="697"/>
        <v>0</v>
      </c>
      <c r="EV241" s="168">
        <f t="shared" ca="1" si="697"/>
        <v>0</v>
      </c>
      <c r="EW241" s="168">
        <f t="shared" ca="1" si="697"/>
        <v>0</v>
      </c>
      <c r="EX241" s="168">
        <f t="shared" ca="1" si="697"/>
        <v>0</v>
      </c>
      <c r="EY241" s="166" cm="1">
        <f t="array" aca="1" ref="EY241" ca="1">INDEX(i.rev,$K241,EY$15)</f>
        <v>0</v>
      </c>
      <c r="EZ241" s="168">
        <f t="shared" ca="1" si="660"/>
        <v>0</v>
      </c>
      <c r="FA241" s="166" cm="1">
        <f t="array" aca="1" ref="FA241" ca="1">INDEX(i.rev,$K241,FA$15)</f>
        <v>1</v>
      </c>
      <c r="FB241" s="168">
        <f t="shared" ca="1" si="688"/>
        <v>0</v>
      </c>
      <c r="FC241" s="168">
        <f t="shared" ca="1" si="688"/>
        <v>0</v>
      </c>
      <c r="FD241" s="168">
        <f t="shared" ca="1" si="688"/>
        <v>0</v>
      </c>
      <c r="FE241" s="168">
        <f t="shared" ca="1" si="688"/>
        <v>0</v>
      </c>
      <c r="FF241" s="168">
        <f t="shared" ca="1" si="688"/>
        <v>0</v>
      </c>
      <c r="FG241" s="168">
        <f t="shared" ref="FG241:GF251" ca="1" si="707">OFFSET(FG$5,$B241,0)</f>
        <v>0</v>
      </c>
      <c r="FH241" s="168">
        <f t="shared" ca="1" si="707"/>
        <v>0</v>
      </c>
      <c r="FI241" s="10"/>
      <c r="FJ241" s="168" t="str">
        <f t="shared" ca="1" si="707"/>
        <v>-</v>
      </c>
      <c r="FK241" s="168" t="str">
        <f t="shared" ca="1" si="707"/>
        <v>-</v>
      </c>
      <c r="FL241" s="168" t="str">
        <f t="shared" ca="1" si="707"/>
        <v>-</v>
      </c>
      <c r="FM241" s="168" t="str">
        <f t="shared" ca="1" si="707"/>
        <v>-</v>
      </c>
      <c r="FN241" s="168" t="str">
        <f t="shared" ca="1" si="707"/>
        <v>-</v>
      </c>
      <c r="FO241" s="166" t="b">
        <f t="shared" ca="1" si="698"/>
        <v>0</v>
      </c>
      <c r="FP241" s="166" t="b">
        <f t="shared" ca="1" si="698"/>
        <v>0</v>
      </c>
      <c r="FQ241" s="166" t="b">
        <f t="shared" ca="1" si="698"/>
        <v>1</v>
      </c>
      <c r="FR241" s="168">
        <f t="shared" ca="1" si="707"/>
        <v>0</v>
      </c>
      <c r="FS241" s="166">
        <f t="shared" ca="1" si="699"/>
        <v>1</v>
      </c>
      <c r="FT241" s="166">
        <f t="shared" ca="1" si="699"/>
        <v>1</v>
      </c>
      <c r="FU241" s="168" t="str">
        <f t="shared" ca="1" si="707"/>
        <v>-</v>
      </c>
      <c r="FV241" s="168" t="str">
        <f t="shared" ca="1" si="707"/>
        <v>-</v>
      </c>
      <c r="FW241" s="168" t="str">
        <f t="shared" ca="1" si="707"/>
        <v>-</v>
      </c>
      <c r="FX241" s="168" t="str">
        <f t="shared" ca="1" si="707"/>
        <v>-</v>
      </c>
      <c r="FY241" s="168" t="str">
        <f t="shared" ca="1" si="707"/>
        <v>-</v>
      </c>
      <c r="FZ241" s="168" t="str">
        <f t="shared" ca="1" si="707"/>
        <v>-</v>
      </c>
      <c r="GA241" s="168" t="str">
        <f t="shared" ca="1" si="707"/>
        <v>-</v>
      </c>
      <c r="GB241" s="168" t="str">
        <f t="shared" ca="1" si="707"/>
        <v>-</v>
      </c>
      <c r="GC241" s="168" t="str">
        <f t="shared" ca="1" si="707"/>
        <v>-</v>
      </c>
      <c r="GD241" s="168" t="b">
        <f t="shared" ca="1" si="707"/>
        <v>1</v>
      </c>
      <c r="GE241" s="168" t="str">
        <f t="shared" ca="1" si="707"/>
        <v>-</v>
      </c>
      <c r="GF241" s="168" t="str">
        <f t="shared" ca="1" si="707"/>
        <v>-</v>
      </c>
      <c r="GG241" s="168" t="str">
        <f ca="1">OFFSET(GG$5,$B241,0)</f>
        <v>-</v>
      </c>
      <c r="GH241" s="168" t="str">
        <f t="shared" ca="1" si="700"/>
        <v>-</v>
      </c>
      <c r="GI241" s="168" t="str">
        <f ca="1">OFFSET(GI$5,$B241,0)</f>
        <v>-</v>
      </c>
      <c r="GJ241" s="168" t="str">
        <f t="shared" ca="1" si="700"/>
        <v>-</v>
      </c>
      <c r="GK241" s="168" t="str">
        <f t="shared" ca="1" si="700"/>
        <v>-</v>
      </c>
      <c r="GL241" s="168" t="str">
        <f t="shared" ca="1" si="700"/>
        <v>-</v>
      </c>
      <c r="GM241" s="168" t="str">
        <f t="shared" ca="1" si="700"/>
        <v>-</v>
      </c>
      <c r="GN241" s="168" t="str">
        <f t="shared" ca="1" si="700"/>
        <v>-</v>
      </c>
      <c r="GO241" s="168" t="str">
        <f t="shared" ca="1" si="700"/>
        <v>-</v>
      </c>
      <c r="GP241" s="168" t="str">
        <f t="shared" ca="1" si="700"/>
        <v>-</v>
      </c>
      <c r="GQ241" s="168" t="str">
        <f t="shared" ca="1" si="700"/>
        <v>-</v>
      </c>
      <c r="GR241" s="168" t="str">
        <f t="shared" ca="1" si="700"/>
        <v>-</v>
      </c>
      <c r="GS241" s="168">
        <f t="shared" ca="1" si="700"/>
        <v>500</v>
      </c>
      <c r="GT241" s="168">
        <f t="shared" ca="1" si="700"/>
        <v>500</v>
      </c>
      <c r="GU241" s="168" t="str">
        <f t="shared" ca="1" si="700"/>
        <v>-</v>
      </c>
      <c r="GV241" s="168" t="str">
        <f t="shared" ca="1" si="700"/>
        <v>-</v>
      </c>
      <c r="GW241" s="168" t="str">
        <f t="shared" ca="1" si="700"/>
        <v>-</v>
      </c>
      <c r="GX241" s="168" t="str">
        <f t="shared" ca="1" si="701"/>
        <v>-</v>
      </c>
      <c r="GY241" s="168" t="str">
        <f t="shared" ca="1" si="701"/>
        <v>-</v>
      </c>
      <c r="GZ241" s="168" t="str">
        <f t="shared" ca="1" si="692"/>
        <v>-</v>
      </c>
      <c r="HA241" s="168" t="str">
        <f t="shared" ca="1" si="692"/>
        <v>-</v>
      </c>
      <c r="HB241" s="168" t="str">
        <f t="shared" ref="GZ241:IO247" ca="1" si="708">OFFSET(HB$5,$B241,0)</f>
        <v>-</v>
      </c>
      <c r="HC241" s="168" t="str">
        <f t="shared" ca="1" si="708"/>
        <v>-</v>
      </c>
      <c r="HD241" s="168" t="str">
        <f t="shared" ca="1" si="708"/>
        <v>-</v>
      </c>
      <c r="HE241" s="168" t="str">
        <f t="shared" ca="1" si="708"/>
        <v>-</v>
      </c>
      <c r="HF241" s="168" t="str">
        <f t="shared" ca="1" si="708"/>
        <v>-</v>
      </c>
      <c r="HG241" s="168" t="str">
        <f t="shared" ca="1" si="708"/>
        <v>-</v>
      </c>
      <c r="HH241" s="168" t="str">
        <f t="shared" ca="1" si="708"/>
        <v>-</v>
      </c>
      <c r="HI241" s="168" t="str">
        <f t="shared" ca="1" si="708"/>
        <v>-</v>
      </c>
      <c r="HJ241" s="168" t="str">
        <f t="shared" ca="1" si="708"/>
        <v>-</v>
      </c>
      <c r="HK241" s="168" t="str">
        <f t="shared" ca="1" si="708"/>
        <v>-</v>
      </c>
      <c r="HL241" s="168" t="str">
        <f t="shared" ca="1" si="708"/>
        <v>-</v>
      </c>
      <c r="HM241" s="168" t="str">
        <f t="shared" ca="1" si="708"/>
        <v>-</v>
      </c>
      <c r="HN241" s="168" t="str">
        <f t="shared" ca="1" si="708"/>
        <v>-</v>
      </c>
      <c r="HO241" s="168" t="str">
        <f t="shared" ca="1" si="708"/>
        <v>-</v>
      </c>
      <c r="HP241" s="168" t="str">
        <f t="shared" ca="1" si="708"/>
        <v>-</v>
      </c>
      <c r="HQ241" s="168" t="str">
        <f t="shared" ca="1" si="708"/>
        <v>-</v>
      </c>
      <c r="HR241" s="168" t="str">
        <f t="shared" ca="1" si="708"/>
        <v>-</v>
      </c>
      <c r="HS241" s="168" t="str">
        <f t="shared" ca="1" si="708"/>
        <v>-</v>
      </c>
      <c r="HT241" s="168" t="str">
        <f t="shared" ca="1" si="708"/>
        <v>-</v>
      </c>
      <c r="HU241" s="168" t="str">
        <f t="shared" ca="1" si="708"/>
        <v>-</v>
      </c>
      <c r="HV241" s="168" t="str">
        <f t="shared" ca="1" si="708"/>
        <v>-</v>
      </c>
      <c r="HW241" s="168" t="str">
        <f t="shared" ca="1" si="708"/>
        <v>-</v>
      </c>
      <c r="HX241" s="168" t="str">
        <f t="shared" ca="1" si="708"/>
        <v>-</v>
      </c>
      <c r="HY241" s="168" t="str">
        <f t="shared" ca="1" si="708"/>
        <v>-</v>
      </c>
      <c r="HZ241" s="168" t="str">
        <f t="shared" ca="1" si="708"/>
        <v>-</v>
      </c>
      <c r="IA241" s="168" t="str">
        <f t="shared" ca="1" si="708"/>
        <v>-</v>
      </c>
      <c r="IB241" s="168" t="str">
        <f t="shared" ca="1" si="708"/>
        <v>-</v>
      </c>
      <c r="IC241" s="168" t="str">
        <f t="shared" ca="1" si="708"/>
        <v>-</v>
      </c>
      <c r="ID241" s="168" t="str">
        <f t="shared" ca="1" si="708"/>
        <v>-</v>
      </c>
      <c r="IE241" s="168" t="str">
        <f t="shared" ca="1" si="708"/>
        <v>-</v>
      </c>
      <c r="IF241" s="168" t="str">
        <f t="shared" ca="1" si="708"/>
        <v>-</v>
      </c>
      <c r="IG241" s="168" t="str">
        <f t="shared" ca="1" si="708"/>
        <v>-</v>
      </c>
      <c r="IH241" s="168" t="str">
        <f t="shared" ca="1" si="708"/>
        <v>-</v>
      </c>
      <c r="II241" s="168" t="str">
        <f t="shared" ca="1" si="708"/>
        <v>-</v>
      </c>
      <c r="IJ241" s="168" t="str">
        <f t="shared" ca="1" si="708"/>
        <v>-</v>
      </c>
      <c r="IK241" s="168" t="str">
        <f t="shared" ca="1" si="708"/>
        <v>-</v>
      </c>
      <c r="IL241" s="168" t="str">
        <f t="shared" ca="1" si="708"/>
        <v>-</v>
      </c>
      <c r="IM241" s="168" t="str">
        <f t="shared" ca="1" si="708"/>
        <v>-</v>
      </c>
      <c r="IN241" s="168" t="str">
        <f t="shared" ca="1" si="708"/>
        <v>-</v>
      </c>
      <c r="IO241" s="168" t="str">
        <f t="shared" ca="1" si="708"/>
        <v>-</v>
      </c>
      <c r="IP241" s="168" t="str">
        <f t="shared" ca="1" si="701"/>
        <v>-</v>
      </c>
      <c r="IQ241" s="168" t="str">
        <f t="shared" ca="1" si="701"/>
        <v>-</v>
      </c>
      <c r="IR241" s="168" t="str">
        <f t="shared" ca="1" si="701"/>
        <v>-</v>
      </c>
      <c r="IS241" s="168" t="str">
        <f t="shared" ca="1" si="701"/>
        <v>-</v>
      </c>
      <c r="IT241" s="168" t="str">
        <f t="shared" ca="1" si="701"/>
        <v>-</v>
      </c>
      <c r="IU241" s="168" t="str">
        <f t="shared" ca="1" si="701"/>
        <v>-</v>
      </c>
      <c r="IV241" s="168" t="str">
        <f t="shared" ca="1" si="701"/>
        <v>-</v>
      </c>
      <c r="IW241" s="168" t="str">
        <f t="shared" ca="1" si="701"/>
        <v>-</v>
      </c>
      <c r="IX241" s="168" t="str">
        <f t="shared" ca="1" si="701"/>
        <v>-</v>
      </c>
      <c r="IY241" s="168" t="str">
        <f t="shared" ca="1" si="701"/>
        <v>-</v>
      </c>
      <c r="IZ241" s="10"/>
      <c r="JA241" s="166">
        <f t="shared" ca="1" si="668"/>
        <v>4.4999999999999998E-2</v>
      </c>
      <c r="JB241" s="166">
        <f t="shared" ca="1" si="669"/>
        <v>4.4999999999999998E-2</v>
      </c>
      <c r="JC241" s="168">
        <f t="shared" ca="1" si="702"/>
        <v>1</v>
      </c>
      <c r="JD241" s="168">
        <f t="shared" ca="1" si="702"/>
        <v>0</v>
      </c>
      <c r="JE241" s="168">
        <f t="shared" ca="1" si="702"/>
        <v>1</v>
      </c>
      <c r="JF241" s="168">
        <f t="shared" ca="1" si="702"/>
        <v>1</v>
      </c>
      <c r="JG241" s="168">
        <f t="shared" ca="1" si="702"/>
        <v>0</v>
      </c>
      <c r="JH241" s="168">
        <f t="shared" ca="1" si="702"/>
        <v>70</v>
      </c>
      <c r="JI241" s="168">
        <f t="shared" ca="1" si="702"/>
        <v>50</v>
      </c>
      <c r="JJ241" s="168">
        <f t="shared" ca="1" si="702"/>
        <v>70</v>
      </c>
      <c r="JK241" s="168">
        <f t="shared" ca="1" si="702"/>
        <v>50</v>
      </c>
      <c r="JL241" s="166">
        <f t="shared" ca="1" si="671"/>
        <v>1</v>
      </c>
      <c r="JM241" s="166">
        <f t="shared" ca="1" si="672"/>
        <v>1</v>
      </c>
      <c r="JN241" s="166">
        <f t="shared" ca="1" si="673"/>
        <v>1</v>
      </c>
      <c r="JO241" s="166">
        <f t="shared" ca="1" si="674"/>
        <v>1</v>
      </c>
      <c r="JP241" s="166">
        <f t="shared" ca="1" si="674"/>
        <v>1</v>
      </c>
      <c r="JQ241" s="168">
        <f t="shared" ca="1" si="702"/>
        <v>1</v>
      </c>
      <c r="JR241" s="10"/>
      <c r="JS241" s="168">
        <f t="shared" ca="1" si="702"/>
        <v>1</v>
      </c>
      <c r="JT241" s="166">
        <f t="shared" si="675"/>
        <v>1</v>
      </c>
      <c r="JU241" s="168">
        <f t="shared" ca="1" si="670"/>
        <v>1</v>
      </c>
      <c r="JV241" s="168">
        <f t="shared" ca="1" si="702"/>
        <v>1</v>
      </c>
      <c r="JW241" s="168">
        <f t="shared" ca="1" si="702"/>
        <v>1</v>
      </c>
      <c r="JX241" s="168">
        <f t="shared" ca="1" si="670"/>
        <v>1</v>
      </c>
      <c r="JY241" s="168">
        <f t="shared" ca="1" si="702"/>
        <v>1</v>
      </c>
      <c r="JZ241" s="168">
        <f t="shared" ca="1" si="702"/>
        <v>1</v>
      </c>
      <c r="KA241" s="166">
        <f t="shared" si="676"/>
        <v>1</v>
      </c>
      <c r="KB241" s="166">
        <f t="shared" ca="1" si="677"/>
        <v>1</v>
      </c>
      <c r="KC241" s="166">
        <f t="shared" ca="1" si="678"/>
        <v>1</v>
      </c>
      <c r="KD241" s="166" t="str">
        <f t="shared" ca="1" si="679"/>
        <v>-</v>
      </c>
      <c r="KE241" s="166" t="str">
        <f t="shared" ca="1" si="680"/>
        <v>-</v>
      </c>
      <c r="KF241" s="166" t="str">
        <f t="shared" ca="1" si="681"/>
        <v>-</v>
      </c>
      <c r="KG241" s="166" t="b">
        <f t="shared" ca="1" si="682"/>
        <v>0</v>
      </c>
      <c r="KH241" s="168">
        <f t="shared" ca="1" si="702"/>
        <v>0</v>
      </c>
      <c r="KI241" s="27">
        <v>0</v>
      </c>
    </row>
    <row r="242" spans="1:295" s="148" customFormat="1" outlineLevel="1">
      <c r="A242" s="126">
        <f t="shared" si="13"/>
        <v>237</v>
      </c>
      <c r="B242" s="126">
        <f t="shared" ref="B242:B250" si="709">$A$18</f>
        <v>13</v>
      </c>
      <c r="C242" s="148">
        <f t="shared" si="689"/>
        <v>1002</v>
      </c>
      <c r="D242" s="148" t="s">
        <v>884</v>
      </c>
      <c r="E242" s="148" t="b">
        <f t="shared" si="648"/>
        <v>1</v>
      </c>
      <c r="F242" s="148" t="b">
        <v>0</v>
      </c>
      <c r="G242" s="148" t="b">
        <f t="shared" si="684"/>
        <v>1</v>
      </c>
      <c r="H242" s="144">
        <f t="shared" ca="1" si="703"/>
        <v>3</v>
      </c>
      <c r="I242" s="32">
        <v>2</v>
      </c>
      <c r="J242" s="32">
        <v>1</v>
      </c>
      <c r="K242" s="144">
        <f t="shared" ca="1" si="703"/>
        <v>1</v>
      </c>
      <c r="L242" s="144">
        <f t="shared" ca="1" si="703"/>
        <v>1</v>
      </c>
      <c r="M242" s="144">
        <f t="shared" ca="1" si="703"/>
        <v>1</v>
      </c>
      <c r="N242" s="144">
        <f t="shared" ca="1" si="703"/>
        <v>1</v>
      </c>
      <c r="O242" s="144">
        <f t="shared" ca="1" si="703"/>
        <v>1</v>
      </c>
      <c r="P242" s="144">
        <f t="shared" ca="1" si="703"/>
        <v>1</v>
      </c>
      <c r="Q242" s="144">
        <f t="shared" ca="1" si="703"/>
        <v>1</v>
      </c>
      <c r="R242" s="144">
        <f t="shared" ca="1" si="703"/>
        <v>2</v>
      </c>
      <c r="S242" s="144">
        <f t="shared" ca="1" si="703"/>
        <v>1</v>
      </c>
      <c r="T242" s="32">
        <v>3</v>
      </c>
      <c r="U242" s="144">
        <f t="shared" ca="1" si="703"/>
        <v>1</v>
      </c>
      <c r="V242" s="144">
        <f t="shared" ca="1" si="703"/>
        <v>1</v>
      </c>
      <c r="W242" s="144">
        <f t="shared" ca="1" si="703"/>
        <v>1</v>
      </c>
      <c r="X242" s="144">
        <f t="shared" ca="1" si="703"/>
        <v>1</v>
      </c>
      <c r="Y242" s="144">
        <f t="shared" ca="1" si="685"/>
        <v>1</v>
      </c>
      <c r="AA242" s="162" t="str" cm="1">
        <f t="array" aca="1" ref="AA242" ca="1">TEXT(LEFT(OFFSET(AA242,-1,0),5)+1,"00000")&amp;MID(OFFSET(AA242,-1,0),6,FIND(" ",OFFSET(AA242,-1,0),7)-5)
&amp;INDEX(DataMaster!$B$10:$B$12,$I242)         &amp;IF($J242=1,""," Risk"&amp;INDEX(i.risk_aversion,$J242,1))    &amp;IF($K242=1,""," REV"&amp; INDEX(DataMaster!$B$54:$B$58,$K242))              &amp; IF($L242=1,""," Minroe"&amp;INDEX(minroe,$L242))              &amp;  IF($M242=1,""," Overdraw"&amp;INDEX(overdraw,$M242))
&amp; IF($N242=1,""," Mach"&amp;INDEX(i.mach_option,$N242))
&amp; IF($O242=1,""," Interest"&amp;INDEX(i.interest_rate,$O242))            &amp; IF($P242=1,""," Opp cost"&amp;INDEX(i.opp_cost_capital,$P242))           &amp; IF($Q242=1,""," Casual_ub"&amp;INDEX(i.casual_ub,$Q242))           &amp; IF($R242=1,""," Cropgraze"&amp;INDEX(i.cropgraze_inc,$R242))
&amp; IF($S242=1,""," Yield"&amp;INDEX(i.all_rot_yield,$S242))          &amp; IF($T242=1,""," Pasture"&amp;INDEX(i.pasture_prod,$T242))          &amp; IF($U242=1,""," Scan"&amp;INDEX(i.scan,$U242))
&amp; IF($JL242=1,""," WP"&amp;TEXT($JL242*100,"000p"))                &amp; IF($JM242=1,""," MP"&amp;TEXT($JM242*100,"000p"))                      &amp; IF($JN242=1,""," GP"&amp;TEXT($JN242*100,"000p"))          &amp; IF($JO242=1,""," Can"&amp;TEXT($JO242*100,"000p"))
&amp; " (F"&amp;3+IFERROR(1*$CH242,0)+IFERROR(1*$CI242,0)&amp;3-IFERROR(1*NOT($CK242),0)&amp;"N"&amp;$CP242&amp;$CQ242&amp;")"</f>
        <v>00011 Pasture DSP CropgrazeFALSE Pasture1.15 (F33N11)</v>
      </c>
      <c r="AB242" s="10" t="str">
        <f ca="1">IF(COUNTIF(AA$5:AA242,AA242)=1,"-","Dup")</f>
        <v>-</v>
      </c>
      <c r="AC242" s="10"/>
      <c r="AD242" s="168" t="str">
        <f t="shared" ca="1" si="694"/>
        <v>-</v>
      </c>
      <c r="AE242" s="168" t="str">
        <f t="shared" ca="1" si="694"/>
        <v>-</v>
      </c>
      <c r="AF242" s="168" t="str">
        <f t="shared" ca="1" si="694"/>
        <v>-</v>
      </c>
      <c r="AG242" s="168" t="str">
        <f t="shared" ca="1" si="694"/>
        <v>-</v>
      </c>
      <c r="AH242" s="168" t="str">
        <f t="shared" ca="1" si="694"/>
        <v>-</v>
      </c>
      <c r="AI242" s="168" t="b">
        <f t="shared" ca="1" si="694"/>
        <v>1</v>
      </c>
      <c r="AJ242" s="10"/>
      <c r="AK242" s="166" t="b">
        <f t="shared" si="695"/>
        <v>0</v>
      </c>
      <c r="AL242" s="166" t="str">
        <f t="shared" si="695"/>
        <v>-</v>
      </c>
      <c r="AM242" s="166" t="b">
        <f t="shared" si="695"/>
        <v>0</v>
      </c>
      <c r="AN242" s="166" t="b">
        <f t="shared" si="695"/>
        <v>1</v>
      </c>
      <c r="AO242" s="166" t="b">
        <f t="shared" si="695"/>
        <v>0</v>
      </c>
      <c r="AP242" s="166" t="b">
        <f t="shared" si="695"/>
        <v>0</v>
      </c>
      <c r="AQ242" s="166">
        <f t="shared" ca="1" si="651"/>
        <v>0</v>
      </c>
      <c r="AR242" s="166" t="b">
        <f t="shared" si="706"/>
        <v>0</v>
      </c>
      <c r="AS242" s="166" t="b">
        <f t="shared" si="706"/>
        <v>0</v>
      </c>
      <c r="AT242" s="166" t="str">
        <f t="shared" si="706"/>
        <v>-</v>
      </c>
      <c r="AU242" s="166" t="str">
        <f t="shared" si="706"/>
        <v>-</v>
      </c>
      <c r="AV242" s="166" t="str">
        <f t="shared" si="706"/>
        <v>-</v>
      </c>
      <c r="AW242" s="10"/>
      <c r="AX242" s="166" t="b">
        <f t="shared" si="653"/>
        <v>1</v>
      </c>
      <c r="AY242" s="168" t="b">
        <f t="shared" ca="1" si="654"/>
        <v>1</v>
      </c>
      <c r="AZ242" s="168" t="b">
        <f t="shared" ca="1" si="654"/>
        <v>1</v>
      </c>
      <c r="BA242" s="167">
        <f t="shared" ca="1" si="655"/>
        <v>3210</v>
      </c>
      <c r="BB242" s="168" t="str">
        <f t="shared" ca="1" si="690"/>
        <v>-</v>
      </c>
      <c r="BC242" s="168" t="str">
        <f t="shared" ca="1" si="690"/>
        <v>-</v>
      </c>
      <c r="BD242" s="168" t="str">
        <f t="shared" ca="1" si="690"/>
        <v>-</v>
      </c>
      <c r="BE242" s="168" t="str">
        <f t="shared" ca="1" si="690"/>
        <v>-</v>
      </c>
      <c r="BF242" s="168" t="str">
        <f t="shared" ca="1" si="690"/>
        <v>-</v>
      </c>
      <c r="BG242" s="168">
        <f t="shared" ca="1" si="690"/>
        <v>1</v>
      </c>
      <c r="BH242" s="168">
        <f t="shared" ca="1" si="690"/>
        <v>1</v>
      </c>
      <c r="BI242" s="168" t="str">
        <f t="shared" ca="1" si="690"/>
        <v>-</v>
      </c>
      <c r="BJ242" s="168" t="str">
        <f t="shared" ca="1" si="690"/>
        <v>-</v>
      </c>
      <c r="BK242" s="10"/>
      <c r="BL242" s="168" t="str">
        <f t="shared" ca="1" si="690"/>
        <v>-</v>
      </c>
      <c r="BM242" s="168" t="str">
        <f t="shared" ca="1" si="690"/>
        <v>-</v>
      </c>
      <c r="BN242" s="168" t="str">
        <f t="shared" ca="1" si="690"/>
        <v>-</v>
      </c>
      <c r="BO242" s="168" t="str">
        <f t="shared" ca="1" si="690"/>
        <v>-</v>
      </c>
      <c r="BP242" s="168" t="str">
        <f t="shared" ca="1" si="690"/>
        <v>-</v>
      </c>
      <c r="BQ242" s="168" t="str">
        <f t="shared" ca="1" si="690"/>
        <v>-</v>
      </c>
      <c r="BR242" s="168" t="str">
        <f t="shared" ca="1" si="690"/>
        <v>-</v>
      </c>
      <c r="BS242" s="168" t="str">
        <f t="shared" ca="1" si="690"/>
        <v>-</v>
      </c>
      <c r="BT242" s="168" t="str">
        <f t="shared" ca="1" si="690"/>
        <v>-</v>
      </c>
      <c r="BU242" s="168" t="str">
        <f t="shared" ca="1" si="690"/>
        <v>-</v>
      </c>
      <c r="BV242" s="168" t="str">
        <f t="shared" ca="1" si="690"/>
        <v>-</v>
      </c>
      <c r="BW242" s="166" t="str" cm="1">
        <f t="array" aca="1" ref="BW242" ca="1">INDEX(i.rev,$K242,BW$15)</f>
        <v>-</v>
      </c>
      <c r="BX242" s="166" t="str" cm="1">
        <f t="array" aca="1" ref="BX242" ca="1">INDEX(i.rev,$K242,BX$15)</f>
        <v>-</v>
      </c>
      <c r="BY242" s="166" t="str" cm="1">
        <f t="array" aca="1" ref="BY242" ca="1">INDEX(i.rev,$K242,BY$15)</f>
        <v>-</v>
      </c>
      <c r="BZ242" s="166" t="str" cm="1">
        <f t="array" aca="1" ref="BZ242" ca="1">INDEX(i.rev,$K242,BZ$15)</f>
        <v>-</v>
      </c>
      <c r="CA242" s="166" t="str" cm="1">
        <f t="array" aca="1" ref="CA242" ca="1">INDEX(i.rev,$K242,CA$15)</f>
        <v>-</v>
      </c>
      <c r="CB242" s="166" t="str" cm="1">
        <f t="array" aca="1" ref="CB242" ca="1">INDEX(i.rev,$K242,CB$15)</f>
        <v>-</v>
      </c>
      <c r="CC242" s="166" t="str" cm="1">
        <f t="array" aca="1" ref="CC242" ca="1">INDEX(i.rev,$K242,CC$15)</f>
        <v>-</v>
      </c>
      <c r="CD242" s="166" t="str" cm="1">
        <f t="array" aca="1" ref="CD242" ca="1">INDEX(i.rev,$K242,CD$15)</f>
        <v>-</v>
      </c>
      <c r="CE242" s="166" t="str" cm="1">
        <f t="array" aca="1" ref="CE242" ca="1">INDEX(i.rev,$K242,CE$15)</f>
        <v>-</v>
      </c>
      <c r="CF242" s="166" t="str" cm="1">
        <f t="array" aca="1" ref="CF242" ca="1">INDEX(i.rev,$K242,CF$15)</f>
        <v>-</v>
      </c>
      <c r="CG242" s="10"/>
      <c r="CH242" s="168" t="str">
        <f t="shared" ca="1" si="705"/>
        <v>-</v>
      </c>
      <c r="CI242" s="168" t="str">
        <f t="shared" ca="1" si="705"/>
        <v>-</v>
      </c>
      <c r="CJ242" s="168" t="str">
        <f t="shared" ca="1" si="705"/>
        <v>-</v>
      </c>
      <c r="CK242" s="168" t="str">
        <f t="shared" ca="1" si="705"/>
        <v>-</v>
      </c>
      <c r="CL242" s="168" t="str">
        <f t="shared" ca="1" si="705"/>
        <v>-</v>
      </c>
      <c r="CM242" s="168" t="str">
        <f t="shared" ca="1" si="705"/>
        <v>-</v>
      </c>
      <c r="CN242" s="168" t="str">
        <f t="shared" ca="1" si="705"/>
        <v>-</v>
      </c>
      <c r="CO242" s="168" t="str">
        <f t="shared" ca="1" si="705"/>
        <v>-</v>
      </c>
      <c r="CP242" s="168">
        <f t="shared" ca="1" si="705"/>
        <v>1</v>
      </c>
      <c r="CQ242" s="168">
        <f t="shared" ca="1" si="705"/>
        <v>1</v>
      </c>
      <c r="CR242" s="168">
        <f t="shared" ca="1" si="705"/>
        <v>0</v>
      </c>
      <c r="CS242" s="168" t="str">
        <f t="shared" ca="1" si="705"/>
        <v>-</v>
      </c>
      <c r="CT242" s="168" t="str">
        <f t="shared" ca="1" si="705"/>
        <v>-</v>
      </c>
      <c r="CU242" s="168" t="str">
        <f t="shared" ca="1" si="705"/>
        <v>-</v>
      </c>
      <c r="CV242" s="168" t="str">
        <f t="shared" ca="1" si="705"/>
        <v>-</v>
      </c>
      <c r="CW242" s="168" t="str">
        <f t="shared" ca="1" si="705"/>
        <v>-</v>
      </c>
      <c r="CX242" s="168" t="str">
        <f t="shared" ca="1" si="705"/>
        <v>-</v>
      </c>
      <c r="CY242" s="168" t="str">
        <f t="shared" ca="1" si="705"/>
        <v>-</v>
      </c>
      <c r="CZ242" s="168">
        <f t="shared" ca="1" si="705"/>
        <v>0</v>
      </c>
      <c r="DA242" s="168" t="str">
        <f t="shared" ca="1" si="705"/>
        <v>-</v>
      </c>
      <c r="DB242" s="168" t="str">
        <f t="shared" ca="1" si="705"/>
        <v>-</v>
      </c>
      <c r="DC242" s="168" t="str">
        <f t="shared" ca="1" si="705"/>
        <v>-</v>
      </c>
      <c r="DD242" s="168" t="str">
        <f t="shared" ca="1" si="705"/>
        <v>-</v>
      </c>
      <c r="DE242" s="168" t="str">
        <f t="shared" ca="1" si="705"/>
        <v>-</v>
      </c>
      <c r="DF242" s="168">
        <f t="shared" ca="1" si="705"/>
        <v>0</v>
      </c>
      <c r="DG242" s="168">
        <f t="shared" ca="1" si="705"/>
        <v>0</v>
      </c>
      <c r="DH242" s="168">
        <f t="shared" ca="1" si="705"/>
        <v>0</v>
      </c>
      <c r="DI242" s="168">
        <f t="shared" ca="1" si="705"/>
        <v>0</v>
      </c>
      <c r="DJ242" s="168">
        <f t="shared" ca="1" si="705"/>
        <v>0</v>
      </c>
      <c r="DK242" s="168">
        <f t="shared" ca="1" si="705"/>
        <v>0</v>
      </c>
      <c r="DL242" s="168">
        <f t="shared" ca="1" si="705"/>
        <v>0</v>
      </c>
      <c r="DM242" s="168" t="str">
        <f t="shared" ca="1" si="705"/>
        <v>-</v>
      </c>
      <c r="DN242" s="168" t="str">
        <f t="shared" ca="1" si="705"/>
        <v>-</v>
      </c>
      <c r="DO242" s="168" t="str">
        <f t="shared" ca="1" si="705"/>
        <v>-</v>
      </c>
      <c r="DP242" s="168" t="str">
        <f t="shared" ca="1" si="705"/>
        <v>-</v>
      </c>
      <c r="DQ242" s="168" t="str">
        <f t="shared" ca="1" si="705"/>
        <v>-</v>
      </c>
      <c r="DR242" s="168" t="str">
        <f t="shared" ca="1" si="705"/>
        <v>-</v>
      </c>
      <c r="DS242" s="168" t="str">
        <f t="shared" ca="1" si="705"/>
        <v>-</v>
      </c>
      <c r="DT242" s="168" t="str">
        <f t="shared" ca="1" si="705"/>
        <v>-</v>
      </c>
      <c r="DU242" s="168" t="str">
        <f t="shared" ca="1" si="705"/>
        <v>-</v>
      </c>
      <c r="DV242" s="168" t="str">
        <f t="shared" ca="1" si="705"/>
        <v>-</v>
      </c>
      <c r="DW242" s="168" t="str">
        <f t="shared" ca="1" si="705"/>
        <v>-</v>
      </c>
      <c r="DX242" s="10"/>
      <c r="DY242" s="168">
        <f t="shared" ca="1" si="705"/>
        <v>1</v>
      </c>
      <c r="DZ242" s="168" t="str">
        <f t="shared" ca="1" si="705"/>
        <v>-</v>
      </c>
      <c r="EA242" s="168" t="str">
        <f t="shared" ca="1" si="705"/>
        <v>-</v>
      </c>
      <c r="EB242" s="168" t="str">
        <f t="shared" ca="1" si="705"/>
        <v>-</v>
      </c>
      <c r="EC242" s="168" t="str">
        <f t="shared" ca="1" si="696"/>
        <v>-</v>
      </c>
      <c r="ED242" s="168" t="b">
        <f t="shared" ca="1" si="696"/>
        <v>0</v>
      </c>
      <c r="EE242" s="168" t="str">
        <f t="shared" ca="1" si="696"/>
        <v>-</v>
      </c>
      <c r="EF242" s="168">
        <f t="shared" ca="1" si="696"/>
        <v>0</v>
      </c>
      <c r="EG242" s="168" t="str">
        <f t="shared" ca="1" si="696"/>
        <v>-</v>
      </c>
      <c r="EH242" s="166" cm="1">
        <f t="array" aca="1" ref="EH242" ca="1">INDEX(i.rev,$K242,EH$15)</f>
        <v>1</v>
      </c>
      <c r="EI242" s="168">
        <f t="shared" ca="1" si="697"/>
        <v>0</v>
      </c>
      <c r="EJ242" s="168">
        <f t="shared" ca="1" si="697"/>
        <v>1</v>
      </c>
      <c r="EK242" s="168">
        <f t="shared" ca="1" si="697"/>
        <v>0</v>
      </c>
      <c r="EL242" s="168">
        <f t="shared" ca="1" si="697"/>
        <v>1</v>
      </c>
      <c r="EM242" s="168">
        <f t="shared" ca="1" si="697"/>
        <v>1</v>
      </c>
      <c r="EN242" s="168">
        <f t="shared" ca="1" si="697"/>
        <v>1</v>
      </c>
      <c r="EO242" s="168">
        <f t="shared" ca="1" si="697"/>
        <v>0</v>
      </c>
      <c r="EP242" s="168">
        <f t="shared" ca="1" si="697"/>
        <v>0</v>
      </c>
      <c r="EQ242" s="168">
        <f t="shared" ca="1" si="697"/>
        <v>0</v>
      </c>
      <c r="ER242" s="168">
        <f t="shared" ca="1" si="697"/>
        <v>0</v>
      </c>
      <c r="ES242" s="168">
        <f t="shared" ca="1" si="697"/>
        <v>0</v>
      </c>
      <c r="ET242" s="168">
        <f t="shared" ca="1" si="697"/>
        <v>0</v>
      </c>
      <c r="EU242" s="168">
        <f t="shared" ca="1" si="697"/>
        <v>0</v>
      </c>
      <c r="EV242" s="168">
        <f t="shared" ca="1" si="697"/>
        <v>0</v>
      </c>
      <c r="EW242" s="168">
        <f t="shared" ca="1" si="697"/>
        <v>0</v>
      </c>
      <c r="EX242" s="168">
        <f t="shared" ca="1" si="697"/>
        <v>0</v>
      </c>
      <c r="EY242" s="166" cm="1">
        <f t="array" aca="1" ref="EY242" ca="1">INDEX(i.rev,$K242,EY$15)</f>
        <v>0</v>
      </c>
      <c r="EZ242" s="168">
        <f t="shared" ca="1" si="660"/>
        <v>0</v>
      </c>
      <c r="FA242" s="166" cm="1">
        <f t="array" aca="1" ref="FA242" ca="1">INDEX(i.rev,$K242,FA$15)</f>
        <v>1</v>
      </c>
      <c r="FB242" s="168">
        <f t="shared" ref="FB242:GG252" ca="1" si="710">OFFSET(FB$5,$B242,0)</f>
        <v>0</v>
      </c>
      <c r="FC242" s="168">
        <f t="shared" ca="1" si="710"/>
        <v>0</v>
      </c>
      <c r="FD242" s="168">
        <f t="shared" ca="1" si="710"/>
        <v>0</v>
      </c>
      <c r="FE242" s="168">
        <f t="shared" ca="1" si="710"/>
        <v>0</v>
      </c>
      <c r="FF242" s="168">
        <f t="shared" ca="1" si="710"/>
        <v>0</v>
      </c>
      <c r="FG242" s="168">
        <f t="shared" ca="1" si="710"/>
        <v>0</v>
      </c>
      <c r="FH242" s="168">
        <f t="shared" ca="1" si="710"/>
        <v>0</v>
      </c>
      <c r="FI242" s="10"/>
      <c r="FJ242" s="168" t="str">
        <f t="shared" ca="1" si="710"/>
        <v>-</v>
      </c>
      <c r="FK242" s="168" t="str">
        <f t="shared" ca="1" si="710"/>
        <v>-</v>
      </c>
      <c r="FL242" s="168" t="str">
        <f t="shared" ca="1" si="710"/>
        <v>-</v>
      </c>
      <c r="FM242" s="168" t="str">
        <f t="shared" ca="1" si="710"/>
        <v>-</v>
      </c>
      <c r="FN242" s="168" t="str">
        <f t="shared" ca="1" si="707"/>
        <v>-</v>
      </c>
      <c r="FO242" s="166" t="b">
        <f t="shared" ca="1" si="698"/>
        <v>0</v>
      </c>
      <c r="FP242" s="166" t="b">
        <f t="shared" ca="1" si="698"/>
        <v>0</v>
      </c>
      <c r="FQ242" s="166" t="b">
        <f t="shared" ca="1" si="698"/>
        <v>1</v>
      </c>
      <c r="FR242" s="168">
        <f t="shared" ca="1" si="710"/>
        <v>0</v>
      </c>
      <c r="FS242" s="166">
        <f t="shared" ca="1" si="699"/>
        <v>1</v>
      </c>
      <c r="FT242" s="166">
        <f t="shared" ca="1" si="699"/>
        <v>1</v>
      </c>
      <c r="FU242" s="168" t="str">
        <f t="shared" ca="1" si="710"/>
        <v>-</v>
      </c>
      <c r="FV242" s="168" t="str">
        <f t="shared" ca="1" si="710"/>
        <v>-</v>
      </c>
      <c r="FW242" s="168" t="str">
        <f t="shared" ca="1" si="710"/>
        <v>-</v>
      </c>
      <c r="FX242" s="168" t="str">
        <f t="shared" ca="1" si="710"/>
        <v>-</v>
      </c>
      <c r="FY242" s="168" t="str">
        <f t="shared" ca="1" si="710"/>
        <v>-</v>
      </c>
      <c r="FZ242" s="168" t="str">
        <f t="shared" ca="1" si="710"/>
        <v>-</v>
      </c>
      <c r="GA242" s="168" t="str">
        <f t="shared" ca="1" si="710"/>
        <v>-</v>
      </c>
      <c r="GB242" s="168" t="str">
        <f t="shared" ca="1" si="710"/>
        <v>-</v>
      </c>
      <c r="GC242" s="168" t="str">
        <f t="shared" ca="1" si="710"/>
        <v>-</v>
      </c>
      <c r="GD242" s="168" t="b">
        <f t="shared" ca="1" si="710"/>
        <v>1</v>
      </c>
      <c r="GE242" s="168" t="str">
        <f t="shared" ca="1" si="710"/>
        <v>-</v>
      </c>
      <c r="GF242" s="168" t="str">
        <f t="shared" ca="1" si="710"/>
        <v>-</v>
      </c>
      <c r="GG242" s="168" t="str">
        <f t="shared" ca="1" si="710"/>
        <v>-</v>
      </c>
      <c r="GH242" s="168" t="str">
        <f t="shared" ca="1" si="700"/>
        <v>-</v>
      </c>
      <c r="GI242" s="168" t="str">
        <f t="shared" ca="1" si="700"/>
        <v>-</v>
      </c>
      <c r="GJ242" s="168" t="str">
        <f t="shared" ca="1" si="700"/>
        <v>-</v>
      </c>
      <c r="GK242" s="168" t="str">
        <f t="shared" ca="1" si="700"/>
        <v>-</v>
      </c>
      <c r="GL242" s="168" t="str">
        <f t="shared" ca="1" si="700"/>
        <v>-</v>
      </c>
      <c r="GM242" s="168" t="str">
        <f t="shared" ca="1" si="700"/>
        <v>-</v>
      </c>
      <c r="GN242" s="168" t="str">
        <f t="shared" ca="1" si="700"/>
        <v>-</v>
      </c>
      <c r="GO242" s="168" t="str">
        <f t="shared" ca="1" si="700"/>
        <v>-</v>
      </c>
      <c r="GP242" s="168" t="str">
        <f t="shared" ca="1" si="700"/>
        <v>-</v>
      </c>
      <c r="GQ242" s="168" t="str">
        <f t="shared" ca="1" si="700"/>
        <v>-</v>
      </c>
      <c r="GR242" s="168" t="str">
        <f t="shared" ca="1" si="700"/>
        <v>-</v>
      </c>
      <c r="GS242" s="168">
        <f t="shared" ca="1" si="700"/>
        <v>500</v>
      </c>
      <c r="GT242" s="168">
        <f t="shared" ca="1" si="700"/>
        <v>500</v>
      </c>
      <c r="GU242" s="168" t="str">
        <f t="shared" ca="1" si="700"/>
        <v>-</v>
      </c>
      <c r="GV242" s="168" t="str">
        <f t="shared" ca="1" si="700"/>
        <v>-</v>
      </c>
      <c r="GW242" s="168" t="str">
        <f t="shared" ca="1" si="700"/>
        <v>-</v>
      </c>
      <c r="GX242" s="168" t="str">
        <f t="shared" ca="1" si="701"/>
        <v>-</v>
      </c>
      <c r="GY242" s="168" t="str">
        <f t="shared" ca="1" si="701"/>
        <v>-</v>
      </c>
      <c r="GZ242" s="168" t="str">
        <f t="shared" ca="1" si="708"/>
        <v>-</v>
      </c>
      <c r="HA242" s="168" t="str">
        <f t="shared" ca="1" si="708"/>
        <v>-</v>
      </c>
      <c r="HB242" s="168" t="str">
        <f t="shared" ca="1" si="708"/>
        <v>-</v>
      </c>
      <c r="HC242" s="168" t="str">
        <f t="shared" ca="1" si="708"/>
        <v>-</v>
      </c>
      <c r="HD242" s="168" t="str">
        <f t="shared" ca="1" si="708"/>
        <v>-</v>
      </c>
      <c r="HE242" s="168" t="str">
        <f t="shared" ca="1" si="708"/>
        <v>-</v>
      </c>
      <c r="HF242" s="168" t="str">
        <f t="shared" ca="1" si="708"/>
        <v>-</v>
      </c>
      <c r="HG242" s="168" t="str">
        <f t="shared" ca="1" si="708"/>
        <v>-</v>
      </c>
      <c r="HH242" s="168" t="str">
        <f t="shared" ca="1" si="708"/>
        <v>-</v>
      </c>
      <c r="HI242" s="168" t="str">
        <f t="shared" ca="1" si="708"/>
        <v>-</v>
      </c>
      <c r="HJ242" s="168" t="str">
        <f t="shared" ca="1" si="708"/>
        <v>-</v>
      </c>
      <c r="HK242" s="168" t="str">
        <f t="shared" ca="1" si="708"/>
        <v>-</v>
      </c>
      <c r="HL242" s="168" t="str">
        <f t="shared" ca="1" si="708"/>
        <v>-</v>
      </c>
      <c r="HM242" s="168" t="str">
        <f t="shared" ca="1" si="708"/>
        <v>-</v>
      </c>
      <c r="HN242" s="168" t="str">
        <f t="shared" ca="1" si="708"/>
        <v>-</v>
      </c>
      <c r="HO242" s="168" t="str">
        <f t="shared" ca="1" si="708"/>
        <v>-</v>
      </c>
      <c r="HP242" s="168" t="str">
        <f t="shared" ca="1" si="708"/>
        <v>-</v>
      </c>
      <c r="HQ242" s="168" t="str">
        <f t="shared" ca="1" si="708"/>
        <v>-</v>
      </c>
      <c r="HR242" s="168" t="str">
        <f t="shared" ca="1" si="708"/>
        <v>-</v>
      </c>
      <c r="HS242" s="168" t="str">
        <f t="shared" ca="1" si="708"/>
        <v>-</v>
      </c>
      <c r="HT242" s="168" t="str">
        <f t="shared" ca="1" si="708"/>
        <v>-</v>
      </c>
      <c r="HU242" s="168" t="str">
        <f t="shared" ca="1" si="708"/>
        <v>-</v>
      </c>
      <c r="HV242" s="168" t="str">
        <f t="shared" ca="1" si="708"/>
        <v>-</v>
      </c>
      <c r="HW242" s="168" t="str">
        <f t="shared" ca="1" si="708"/>
        <v>-</v>
      </c>
      <c r="HX242" s="168" t="str">
        <f t="shared" ca="1" si="708"/>
        <v>-</v>
      </c>
      <c r="HY242" s="168" t="str">
        <f t="shared" ca="1" si="708"/>
        <v>-</v>
      </c>
      <c r="HZ242" s="168" t="str">
        <f t="shared" ca="1" si="708"/>
        <v>-</v>
      </c>
      <c r="IA242" s="168" t="str">
        <f t="shared" ca="1" si="708"/>
        <v>-</v>
      </c>
      <c r="IB242" s="168" t="str">
        <f t="shared" ca="1" si="708"/>
        <v>-</v>
      </c>
      <c r="IC242" s="168" t="str">
        <f t="shared" ca="1" si="708"/>
        <v>-</v>
      </c>
      <c r="ID242" s="168" t="str">
        <f t="shared" ca="1" si="708"/>
        <v>-</v>
      </c>
      <c r="IE242" s="168" t="str">
        <f t="shared" ca="1" si="708"/>
        <v>-</v>
      </c>
      <c r="IF242" s="168" t="str">
        <f t="shared" ca="1" si="708"/>
        <v>-</v>
      </c>
      <c r="IG242" s="168" t="str">
        <f t="shared" ca="1" si="708"/>
        <v>-</v>
      </c>
      <c r="IH242" s="168" t="str">
        <f t="shared" ca="1" si="708"/>
        <v>-</v>
      </c>
      <c r="II242" s="168" t="str">
        <f t="shared" ca="1" si="708"/>
        <v>-</v>
      </c>
      <c r="IJ242" s="168" t="str">
        <f t="shared" ca="1" si="708"/>
        <v>-</v>
      </c>
      <c r="IK242" s="168" t="str">
        <f t="shared" ca="1" si="708"/>
        <v>-</v>
      </c>
      <c r="IL242" s="168" t="str">
        <f t="shared" ca="1" si="708"/>
        <v>-</v>
      </c>
      <c r="IM242" s="168" t="str">
        <f t="shared" ca="1" si="708"/>
        <v>-</v>
      </c>
      <c r="IN242" s="168" t="str">
        <f t="shared" ca="1" si="708"/>
        <v>-</v>
      </c>
      <c r="IO242" s="168" t="str">
        <f t="shared" ca="1" si="708"/>
        <v>-</v>
      </c>
      <c r="IP242" s="168" t="str">
        <f t="shared" ca="1" si="701"/>
        <v>-</v>
      </c>
      <c r="IQ242" s="168" t="str">
        <f t="shared" ca="1" si="701"/>
        <v>-</v>
      </c>
      <c r="IR242" s="168" t="str">
        <f t="shared" ca="1" si="701"/>
        <v>-</v>
      </c>
      <c r="IS242" s="168" t="str">
        <f t="shared" ca="1" si="701"/>
        <v>-</v>
      </c>
      <c r="IT242" s="168" t="str">
        <f t="shared" ca="1" si="701"/>
        <v>-</v>
      </c>
      <c r="IU242" s="168" t="str">
        <f t="shared" ca="1" si="701"/>
        <v>-</v>
      </c>
      <c r="IV242" s="168" t="str">
        <f t="shared" ca="1" si="701"/>
        <v>-</v>
      </c>
      <c r="IW242" s="168" t="str">
        <f t="shared" ca="1" si="701"/>
        <v>-</v>
      </c>
      <c r="IX242" s="168" t="str">
        <f t="shared" ca="1" si="701"/>
        <v>-</v>
      </c>
      <c r="IY242" s="168" t="str">
        <f t="shared" ca="1" si="701"/>
        <v>-</v>
      </c>
      <c r="IZ242" s="10"/>
      <c r="JA242" s="166">
        <f t="shared" ca="1" si="668"/>
        <v>4.4999999999999998E-2</v>
      </c>
      <c r="JB242" s="166">
        <f t="shared" ca="1" si="669"/>
        <v>4.4999999999999998E-2</v>
      </c>
      <c r="JC242" s="168">
        <f t="shared" ca="1" si="702"/>
        <v>1</v>
      </c>
      <c r="JD242" s="168">
        <f t="shared" ca="1" si="702"/>
        <v>0</v>
      </c>
      <c r="JE242" s="168">
        <f t="shared" ca="1" si="702"/>
        <v>1</v>
      </c>
      <c r="JF242" s="168">
        <f t="shared" ca="1" si="702"/>
        <v>1</v>
      </c>
      <c r="JG242" s="168">
        <f t="shared" ca="1" si="702"/>
        <v>0</v>
      </c>
      <c r="JH242" s="168">
        <f t="shared" ca="1" si="702"/>
        <v>70</v>
      </c>
      <c r="JI242" s="168">
        <f t="shared" ca="1" si="702"/>
        <v>50</v>
      </c>
      <c r="JJ242" s="168">
        <f t="shared" ca="1" si="702"/>
        <v>70</v>
      </c>
      <c r="JK242" s="168">
        <f t="shared" ca="1" si="702"/>
        <v>50</v>
      </c>
      <c r="JL242" s="166">
        <f t="shared" ca="1" si="671"/>
        <v>1</v>
      </c>
      <c r="JM242" s="166">
        <f t="shared" ca="1" si="672"/>
        <v>1</v>
      </c>
      <c r="JN242" s="166">
        <f t="shared" ca="1" si="673"/>
        <v>1</v>
      </c>
      <c r="JO242" s="166">
        <f t="shared" ca="1" si="674"/>
        <v>1</v>
      </c>
      <c r="JP242" s="166">
        <f t="shared" ca="1" si="674"/>
        <v>1</v>
      </c>
      <c r="JQ242" s="168">
        <f t="shared" ca="1" si="702"/>
        <v>1</v>
      </c>
      <c r="JR242" s="10"/>
      <c r="JS242" s="168">
        <f t="shared" ca="1" si="702"/>
        <v>1</v>
      </c>
      <c r="JT242" s="166">
        <f t="shared" si="675"/>
        <v>1.1499999999999999</v>
      </c>
      <c r="JU242" s="168">
        <f t="shared" ca="1" si="670"/>
        <v>1</v>
      </c>
      <c r="JV242" s="168">
        <f t="shared" ca="1" si="702"/>
        <v>1</v>
      </c>
      <c r="JW242" s="168">
        <f t="shared" ca="1" si="702"/>
        <v>1</v>
      </c>
      <c r="JX242" s="168">
        <f t="shared" ca="1" si="670"/>
        <v>1</v>
      </c>
      <c r="JY242" s="168">
        <f t="shared" ca="1" si="702"/>
        <v>1</v>
      </c>
      <c r="JZ242" s="168">
        <f t="shared" ca="1" si="702"/>
        <v>1</v>
      </c>
      <c r="KA242" s="166">
        <f t="shared" si="676"/>
        <v>1.1499999999999999</v>
      </c>
      <c r="KB242" s="166">
        <f t="shared" ca="1" si="677"/>
        <v>1</v>
      </c>
      <c r="KC242" s="166">
        <f t="shared" ca="1" si="678"/>
        <v>1</v>
      </c>
      <c r="KD242" s="166" t="str">
        <f t="shared" ca="1" si="679"/>
        <v>-</v>
      </c>
      <c r="KE242" s="166" t="str">
        <f t="shared" ca="1" si="680"/>
        <v>-</v>
      </c>
      <c r="KF242" s="166" t="str">
        <f t="shared" ca="1" si="681"/>
        <v>-</v>
      </c>
      <c r="KG242" s="166" t="b">
        <f t="shared" ca="1" si="682"/>
        <v>0</v>
      </c>
      <c r="KH242" s="168">
        <f t="shared" ca="1" si="702"/>
        <v>0</v>
      </c>
      <c r="KI242" s="27">
        <v>0</v>
      </c>
    </row>
    <row r="243" spans="1:295" s="148" customFormat="1" outlineLevel="1">
      <c r="A243" s="126">
        <f t="shared" si="13"/>
        <v>238</v>
      </c>
      <c r="B243" s="126">
        <f t="shared" si="709"/>
        <v>13</v>
      </c>
      <c r="C243" s="148">
        <f t="shared" si="689"/>
        <v>1002</v>
      </c>
      <c r="D243" s="148" t="s">
        <v>884</v>
      </c>
      <c r="E243" s="148" t="b">
        <f t="shared" si="648"/>
        <v>0</v>
      </c>
      <c r="F243" s="148" t="b">
        <v>0</v>
      </c>
      <c r="G243" s="148" t="b">
        <f t="shared" si="684"/>
        <v>0</v>
      </c>
      <c r="H243" s="144">
        <f t="shared" ca="1" si="703"/>
        <v>3</v>
      </c>
      <c r="I243" s="32">
        <v>2</v>
      </c>
      <c r="J243" s="32">
        <v>2</v>
      </c>
      <c r="K243" s="144">
        <f t="shared" ca="1" si="703"/>
        <v>1</v>
      </c>
      <c r="L243" s="144">
        <f t="shared" ca="1" si="703"/>
        <v>1</v>
      </c>
      <c r="M243" s="144">
        <f t="shared" ca="1" si="703"/>
        <v>1</v>
      </c>
      <c r="N243" s="144">
        <f t="shared" ca="1" si="703"/>
        <v>1</v>
      </c>
      <c r="O243" s="144">
        <f t="shared" ca="1" si="703"/>
        <v>1</v>
      </c>
      <c r="P243" s="144">
        <f t="shared" ca="1" si="703"/>
        <v>1</v>
      </c>
      <c r="Q243" s="144">
        <f t="shared" ca="1" si="703"/>
        <v>1</v>
      </c>
      <c r="R243" s="144">
        <f t="shared" ca="1" si="703"/>
        <v>2</v>
      </c>
      <c r="S243" s="144">
        <f t="shared" ca="1" si="703"/>
        <v>1</v>
      </c>
      <c r="T243" s="32">
        <v>1</v>
      </c>
      <c r="U243" s="144">
        <f t="shared" ca="1" si="703"/>
        <v>1</v>
      </c>
      <c r="V243" s="144">
        <f t="shared" ca="1" si="703"/>
        <v>1</v>
      </c>
      <c r="W243" s="144">
        <f t="shared" ca="1" si="703"/>
        <v>1</v>
      </c>
      <c r="X243" s="144">
        <f t="shared" ca="1" si="703"/>
        <v>1</v>
      </c>
      <c r="Y243" s="144">
        <f t="shared" ca="1" si="685"/>
        <v>1</v>
      </c>
      <c r="AA243" s="162" t="str" cm="1">
        <f t="array" aca="1" ref="AA243" ca="1">TEXT(LEFT(OFFSET(AA243,-1,0),5)+1,"00000")&amp;MID(OFFSET(AA243,-1,0),6,FIND(" ",OFFSET(AA243,-1,0),7)-5)
&amp;INDEX(DataMaster!$B$10:$B$12,$I243)         &amp;IF($J243=1,""," Risk"&amp;INDEX(i.risk_aversion,$J243,1))    &amp;IF($K243=1,""," REV"&amp; INDEX(DataMaster!$B$54:$B$58,$K243))              &amp; IF($L243=1,""," Minroe"&amp;INDEX(minroe,$L243))              &amp;  IF($M243=1,""," Overdraw"&amp;INDEX(overdraw,$M243))
&amp; IF($N243=1,""," Mach"&amp;INDEX(i.mach_option,$N243))
&amp; IF($O243=1,""," Interest"&amp;INDEX(i.interest_rate,$O243))            &amp; IF($P243=1,""," Opp cost"&amp;INDEX(i.opp_cost_capital,$P243))           &amp; IF($Q243=1,""," Casual_ub"&amp;INDEX(i.casual_ub,$Q243))           &amp; IF($R243=1,""," Cropgraze"&amp;INDEX(i.cropgraze_inc,$R243))
&amp; IF($S243=1,""," Yield"&amp;INDEX(i.all_rot_yield,$S243))          &amp; IF($T243=1,""," Pasture"&amp;INDEX(i.pasture_prod,$T243))          &amp; IF($U243=1,""," Scan"&amp;INDEX(i.scan,$U243))
&amp; IF($JL243=1,""," WP"&amp;TEXT($JL243*100,"000p"))                &amp; IF($JM243=1,""," MP"&amp;TEXT($JM243*100,"000p"))                      &amp; IF($JN243=1,""," GP"&amp;TEXT($JN243*100,"000p"))          &amp; IF($JO243=1,""," Can"&amp;TEXT($JO243*100,"000p"))
&amp; " (F"&amp;3+IFERROR(1*$CH243,0)+IFERROR(1*$CI243,0)&amp;3-IFERROR(1*NOT($CK243),0)&amp;"N"&amp;$CP243&amp;$CQ243&amp;")"</f>
        <v>00012 Pasture DSP RiskCARA-low CropgrazeFALSE (F33N11)</v>
      </c>
      <c r="AB243" s="10" t="str">
        <f ca="1">IF(COUNTIF(AA$5:AA243,AA243)=1,"-","Dup")</f>
        <v>-</v>
      </c>
      <c r="AC243" s="10"/>
      <c r="AD243" s="168" t="str">
        <f t="shared" ca="1" si="694"/>
        <v>-</v>
      </c>
      <c r="AE243" s="168" t="str">
        <f t="shared" ca="1" si="694"/>
        <v>-</v>
      </c>
      <c r="AF243" s="168" t="str">
        <f t="shared" ca="1" si="694"/>
        <v>-</v>
      </c>
      <c r="AG243" s="168" t="str">
        <f t="shared" ca="1" si="694"/>
        <v>-</v>
      </c>
      <c r="AH243" s="168" t="str">
        <f t="shared" ca="1" si="694"/>
        <v>-</v>
      </c>
      <c r="AI243" s="168" t="b">
        <f t="shared" ca="1" si="694"/>
        <v>1</v>
      </c>
      <c r="AJ243" s="10"/>
      <c r="AK243" s="166" t="b">
        <f t="shared" si="695"/>
        <v>0</v>
      </c>
      <c r="AL243" s="166" t="str">
        <f t="shared" si="695"/>
        <v>-</v>
      </c>
      <c r="AM243" s="166" t="b">
        <f t="shared" si="695"/>
        <v>0</v>
      </c>
      <c r="AN243" s="166" t="b">
        <f t="shared" si="695"/>
        <v>1</v>
      </c>
      <c r="AO243" s="166" t="b">
        <f t="shared" si="695"/>
        <v>0</v>
      </c>
      <c r="AP243" s="166" t="b">
        <f t="shared" si="695"/>
        <v>0</v>
      </c>
      <c r="AQ243" s="166">
        <f t="shared" ca="1" si="651"/>
        <v>0</v>
      </c>
      <c r="AR243" s="166" t="b">
        <f t="shared" si="706"/>
        <v>1</v>
      </c>
      <c r="AS243" s="166" t="b">
        <f t="shared" si="706"/>
        <v>1</v>
      </c>
      <c r="AT243" s="166">
        <f t="shared" si="706"/>
        <v>1</v>
      </c>
      <c r="AU243" s="166">
        <f t="shared" si="706"/>
        <v>3.0000000000000001E-6</v>
      </c>
      <c r="AV243" s="166" t="str">
        <f t="shared" si="706"/>
        <v>-</v>
      </c>
      <c r="AW243" s="10"/>
      <c r="AX243" s="166" t="b">
        <f t="shared" si="653"/>
        <v>1</v>
      </c>
      <c r="AY243" s="168" t="b">
        <f t="shared" ca="1" si="654"/>
        <v>1</v>
      </c>
      <c r="AZ243" s="168" t="b">
        <f t="shared" ca="1" si="654"/>
        <v>1</v>
      </c>
      <c r="BA243" s="167">
        <f t="shared" ca="1" si="655"/>
        <v>3210</v>
      </c>
      <c r="BB243" s="168" t="str">
        <f t="shared" ca="1" si="690"/>
        <v>-</v>
      </c>
      <c r="BC243" s="168" t="str">
        <f t="shared" ca="1" si="690"/>
        <v>-</v>
      </c>
      <c r="BD243" s="168" t="str">
        <f t="shared" ca="1" si="690"/>
        <v>-</v>
      </c>
      <c r="BE243" s="168" t="str">
        <f t="shared" ca="1" si="690"/>
        <v>-</v>
      </c>
      <c r="BF243" s="168" t="str">
        <f t="shared" ca="1" si="690"/>
        <v>-</v>
      </c>
      <c r="BG243" s="168">
        <f t="shared" ca="1" si="690"/>
        <v>1</v>
      </c>
      <c r="BH243" s="168">
        <f t="shared" ca="1" si="690"/>
        <v>1</v>
      </c>
      <c r="BI243" s="168" t="str">
        <f t="shared" ca="1" si="690"/>
        <v>-</v>
      </c>
      <c r="BJ243" s="168" t="str">
        <f t="shared" ca="1" si="690"/>
        <v>-</v>
      </c>
      <c r="BK243" s="10"/>
      <c r="BL243" s="168" t="str">
        <f t="shared" ca="1" si="690"/>
        <v>-</v>
      </c>
      <c r="BM243" s="168" t="str">
        <f t="shared" ca="1" si="690"/>
        <v>-</v>
      </c>
      <c r="BN243" s="168" t="str">
        <f t="shared" ca="1" si="690"/>
        <v>-</v>
      </c>
      <c r="BO243" s="168" t="str">
        <f t="shared" ca="1" si="690"/>
        <v>-</v>
      </c>
      <c r="BP243" s="168" t="str">
        <f t="shared" ca="1" si="690"/>
        <v>-</v>
      </c>
      <c r="BQ243" s="168" t="str">
        <f t="shared" ca="1" si="690"/>
        <v>-</v>
      </c>
      <c r="BR243" s="168" t="str">
        <f t="shared" ca="1" si="690"/>
        <v>-</v>
      </c>
      <c r="BS243" s="168" t="str">
        <f t="shared" ca="1" si="690"/>
        <v>-</v>
      </c>
      <c r="BT243" s="168" t="str">
        <f t="shared" ca="1" si="690"/>
        <v>-</v>
      </c>
      <c r="BU243" s="168" t="str">
        <f t="shared" ca="1" si="690"/>
        <v>-</v>
      </c>
      <c r="BV243" s="168" t="str">
        <f t="shared" ca="1" si="690"/>
        <v>-</v>
      </c>
      <c r="BW243" s="166" t="str" cm="1">
        <f t="array" aca="1" ref="BW243" ca="1">INDEX(i.rev,$K243,BW$15)</f>
        <v>-</v>
      </c>
      <c r="BX243" s="166" t="str" cm="1">
        <f t="array" aca="1" ref="BX243" ca="1">INDEX(i.rev,$K243,BX$15)</f>
        <v>-</v>
      </c>
      <c r="BY243" s="166" t="str" cm="1">
        <f t="array" aca="1" ref="BY243" ca="1">INDEX(i.rev,$K243,BY$15)</f>
        <v>-</v>
      </c>
      <c r="BZ243" s="166" t="str" cm="1">
        <f t="array" aca="1" ref="BZ243" ca="1">INDEX(i.rev,$K243,BZ$15)</f>
        <v>-</v>
      </c>
      <c r="CA243" s="166" t="str" cm="1">
        <f t="array" aca="1" ref="CA243" ca="1">INDEX(i.rev,$K243,CA$15)</f>
        <v>-</v>
      </c>
      <c r="CB243" s="166" t="str" cm="1">
        <f t="array" aca="1" ref="CB243" ca="1">INDEX(i.rev,$K243,CB$15)</f>
        <v>-</v>
      </c>
      <c r="CC243" s="166" t="str" cm="1">
        <f t="array" aca="1" ref="CC243" ca="1">INDEX(i.rev,$K243,CC$15)</f>
        <v>-</v>
      </c>
      <c r="CD243" s="166" t="str" cm="1">
        <f t="array" aca="1" ref="CD243" ca="1">INDEX(i.rev,$K243,CD$15)</f>
        <v>-</v>
      </c>
      <c r="CE243" s="166" t="str" cm="1">
        <f t="array" aca="1" ref="CE243" ca="1">INDEX(i.rev,$K243,CE$15)</f>
        <v>-</v>
      </c>
      <c r="CF243" s="166" t="str" cm="1">
        <f t="array" aca="1" ref="CF243" ca="1">INDEX(i.rev,$K243,CF$15)</f>
        <v>-</v>
      </c>
      <c r="CG243" s="10"/>
      <c r="CH243" s="168" t="str">
        <f t="shared" ca="1" si="705"/>
        <v>-</v>
      </c>
      <c r="CI243" s="168" t="str">
        <f t="shared" ca="1" si="705"/>
        <v>-</v>
      </c>
      <c r="CJ243" s="168" t="str">
        <f t="shared" ca="1" si="705"/>
        <v>-</v>
      </c>
      <c r="CK243" s="168" t="str">
        <f t="shared" ca="1" si="705"/>
        <v>-</v>
      </c>
      <c r="CL243" s="168" t="str">
        <f t="shared" ca="1" si="705"/>
        <v>-</v>
      </c>
      <c r="CM243" s="168" t="str">
        <f t="shared" ca="1" si="705"/>
        <v>-</v>
      </c>
      <c r="CN243" s="168" t="str">
        <f t="shared" ca="1" si="705"/>
        <v>-</v>
      </c>
      <c r="CO243" s="168" t="str">
        <f t="shared" ca="1" si="705"/>
        <v>-</v>
      </c>
      <c r="CP243" s="168">
        <f t="shared" ca="1" si="705"/>
        <v>1</v>
      </c>
      <c r="CQ243" s="168">
        <f t="shared" ca="1" si="705"/>
        <v>1</v>
      </c>
      <c r="CR243" s="168">
        <f t="shared" ca="1" si="705"/>
        <v>0</v>
      </c>
      <c r="CS243" s="168" t="str">
        <f t="shared" ca="1" si="705"/>
        <v>-</v>
      </c>
      <c r="CT243" s="168" t="str">
        <f t="shared" ca="1" si="705"/>
        <v>-</v>
      </c>
      <c r="CU243" s="168" t="str">
        <f t="shared" ca="1" si="705"/>
        <v>-</v>
      </c>
      <c r="CV243" s="168" t="str">
        <f t="shared" ca="1" si="705"/>
        <v>-</v>
      </c>
      <c r="CW243" s="168" t="str">
        <f t="shared" ca="1" si="705"/>
        <v>-</v>
      </c>
      <c r="CX243" s="168" t="str">
        <f t="shared" ca="1" si="705"/>
        <v>-</v>
      </c>
      <c r="CY243" s="168" t="str">
        <f t="shared" ca="1" si="705"/>
        <v>-</v>
      </c>
      <c r="CZ243" s="168">
        <f t="shared" ca="1" si="705"/>
        <v>0</v>
      </c>
      <c r="DA243" s="168" t="str">
        <f t="shared" ca="1" si="705"/>
        <v>-</v>
      </c>
      <c r="DB243" s="168" t="str">
        <f t="shared" ca="1" si="705"/>
        <v>-</v>
      </c>
      <c r="DC243" s="168" t="str">
        <f t="shared" ca="1" si="705"/>
        <v>-</v>
      </c>
      <c r="DD243" s="168" t="str">
        <f t="shared" ca="1" si="705"/>
        <v>-</v>
      </c>
      <c r="DE243" s="168" t="str">
        <f t="shared" ca="1" si="705"/>
        <v>-</v>
      </c>
      <c r="DF243" s="168">
        <f t="shared" ca="1" si="705"/>
        <v>0</v>
      </c>
      <c r="DG243" s="168">
        <f t="shared" ca="1" si="705"/>
        <v>0</v>
      </c>
      <c r="DH243" s="168">
        <f t="shared" ca="1" si="705"/>
        <v>0</v>
      </c>
      <c r="DI243" s="168">
        <f t="shared" ca="1" si="705"/>
        <v>0</v>
      </c>
      <c r="DJ243" s="168">
        <f t="shared" ca="1" si="705"/>
        <v>0</v>
      </c>
      <c r="DK243" s="168">
        <f t="shared" ca="1" si="705"/>
        <v>0</v>
      </c>
      <c r="DL243" s="168">
        <f t="shared" ca="1" si="705"/>
        <v>0</v>
      </c>
      <c r="DM243" s="168" t="str">
        <f t="shared" ca="1" si="705"/>
        <v>-</v>
      </c>
      <c r="DN243" s="168" t="str">
        <f t="shared" ca="1" si="705"/>
        <v>-</v>
      </c>
      <c r="DO243" s="168" t="str">
        <f t="shared" ca="1" si="705"/>
        <v>-</v>
      </c>
      <c r="DP243" s="168" t="str">
        <f t="shared" ca="1" si="705"/>
        <v>-</v>
      </c>
      <c r="DQ243" s="168" t="str">
        <f t="shared" ca="1" si="705"/>
        <v>-</v>
      </c>
      <c r="DR243" s="168" t="str">
        <f t="shared" ca="1" si="705"/>
        <v>-</v>
      </c>
      <c r="DS243" s="168" t="str">
        <f t="shared" ca="1" si="705"/>
        <v>-</v>
      </c>
      <c r="DT243" s="168" t="str">
        <f t="shared" ca="1" si="705"/>
        <v>-</v>
      </c>
      <c r="DU243" s="168" t="str">
        <f t="shared" ca="1" si="705"/>
        <v>-</v>
      </c>
      <c r="DV243" s="168" t="str">
        <f t="shared" ca="1" si="705"/>
        <v>-</v>
      </c>
      <c r="DW243" s="168" t="str">
        <f t="shared" ca="1" si="705"/>
        <v>-</v>
      </c>
      <c r="DX243" s="10"/>
      <c r="DY243" s="168">
        <f t="shared" ca="1" si="705"/>
        <v>1</v>
      </c>
      <c r="DZ243" s="168" t="str">
        <f t="shared" ca="1" si="705"/>
        <v>-</v>
      </c>
      <c r="EA243" s="168" t="str">
        <f t="shared" ca="1" si="705"/>
        <v>-</v>
      </c>
      <c r="EB243" s="168" t="str">
        <f t="shared" ca="1" si="705"/>
        <v>-</v>
      </c>
      <c r="EC243" s="168" t="str">
        <f t="shared" ca="1" si="696"/>
        <v>-</v>
      </c>
      <c r="ED243" s="168" t="b">
        <f t="shared" ca="1" si="696"/>
        <v>0</v>
      </c>
      <c r="EE243" s="168" t="str">
        <f t="shared" ca="1" si="696"/>
        <v>-</v>
      </c>
      <c r="EF243" s="168">
        <f t="shared" ca="1" si="696"/>
        <v>0</v>
      </c>
      <c r="EG243" s="168" t="str">
        <f t="shared" ca="1" si="696"/>
        <v>-</v>
      </c>
      <c r="EH243" s="166" cm="1">
        <f t="array" aca="1" ref="EH243" ca="1">INDEX(i.rev,$K243,EH$15)</f>
        <v>1</v>
      </c>
      <c r="EI243" s="168">
        <f t="shared" ca="1" si="697"/>
        <v>0</v>
      </c>
      <c r="EJ243" s="168">
        <f t="shared" ca="1" si="697"/>
        <v>1</v>
      </c>
      <c r="EK243" s="168">
        <f t="shared" ca="1" si="697"/>
        <v>0</v>
      </c>
      <c r="EL243" s="168">
        <f t="shared" ca="1" si="697"/>
        <v>1</v>
      </c>
      <c r="EM243" s="168">
        <f t="shared" ca="1" si="697"/>
        <v>1</v>
      </c>
      <c r="EN243" s="168">
        <f t="shared" ca="1" si="697"/>
        <v>1</v>
      </c>
      <c r="EO243" s="168">
        <f t="shared" ca="1" si="697"/>
        <v>0</v>
      </c>
      <c r="EP243" s="168">
        <f t="shared" ca="1" si="697"/>
        <v>0</v>
      </c>
      <c r="EQ243" s="168">
        <f t="shared" ca="1" si="697"/>
        <v>0</v>
      </c>
      <c r="ER243" s="168">
        <f t="shared" ca="1" si="697"/>
        <v>0</v>
      </c>
      <c r="ES243" s="168">
        <f t="shared" ca="1" si="697"/>
        <v>0</v>
      </c>
      <c r="ET243" s="168">
        <f t="shared" ca="1" si="697"/>
        <v>0</v>
      </c>
      <c r="EU243" s="168">
        <f t="shared" ca="1" si="697"/>
        <v>0</v>
      </c>
      <c r="EV243" s="168">
        <f t="shared" ca="1" si="697"/>
        <v>0</v>
      </c>
      <c r="EW243" s="168">
        <f t="shared" ca="1" si="697"/>
        <v>0</v>
      </c>
      <c r="EX243" s="168">
        <f t="shared" ca="1" si="697"/>
        <v>0</v>
      </c>
      <c r="EY243" s="166" cm="1">
        <f t="array" aca="1" ref="EY243" ca="1">INDEX(i.rev,$K243,EY$15)</f>
        <v>0</v>
      </c>
      <c r="EZ243" s="168">
        <f t="shared" ca="1" si="660"/>
        <v>0</v>
      </c>
      <c r="FA243" s="166" cm="1">
        <f t="array" aca="1" ref="FA243" ca="1">INDEX(i.rev,$K243,FA$15)</f>
        <v>1</v>
      </c>
      <c r="FB243" s="168">
        <f t="shared" ca="1" si="710"/>
        <v>0</v>
      </c>
      <c r="FC243" s="168">
        <f t="shared" ca="1" si="710"/>
        <v>0</v>
      </c>
      <c r="FD243" s="168">
        <f t="shared" ca="1" si="710"/>
        <v>0</v>
      </c>
      <c r="FE243" s="168">
        <f t="shared" ca="1" si="710"/>
        <v>0</v>
      </c>
      <c r="FF243" s="168">
        <f t="shared" ca="1" si="710"/>
        <v>0</v>
      </c>
      <c r="FG243" s="168">
        <f t="shared" ca="1" si="710"/>
        <v>0</v>
      </c>
      <c r="FH243" s="168">
        <f t="shared" ca="1" si="710"/>
        <v>0</v>
      </c>
      <c r="FI243" s="10"/>
      <c r="FJ243" s="168" t="str">
        <f t="shared" ca="1" si="710"/>
        <v>-</v>
      </c>
      <c r="FK243" s="168" t="str">
        <f t="shared" ca="1" si="710"/>
        <v>-</v>
      </c>
      <c r="FL243" s="168" t="str">
        <f t="shared" ca="1" si="710"/>
        <v>-</v>
      </c>
      <c r="FM243" s="168" t="str">
        <f t="shared" ca="1" si="710"/>
        <v>-</v>
      </c>
      <c r="FN243" s="168" t="str">
        <f t="shared" ca="1" si="707"/>
        <v>-</v>
      </c>
      <c r="FO243" s="166" t="b">
        <f t="shared" ca="1" si="698"/>
        <v>0</v>
      </c>
      <c r="FP243" s="166" t="b">
        <f t="shared" ca="1" si="698"/>
        <v>0</v>
      </c>
      <c r="FQ243" s="166" t="b">
        <f t="shared" ca="1" si="698"/>
        <v>1</v>
      </c>
      <c r="FR243" s="168">
        <f t="shared" ca="1" si="710"/>
        <v>0</v>
      </c>
      <c r="FS243" s="166">
        <f t="shared" ca="1" si="699"/>
        <v>1</v>
      </c>
      <c r="FT243" s="166">
        <f t="shared" ca="1" si="699"/>
        <v>1</v>
      </c>
      <c r="FU243" s="168" t="str">
        <f t="shared" ca="1" si="710"/>
        <v>-</v>
      </c>
      <c r="FV243" s="168" t="str">
        <f t="shared" ca="1" si="710"/>
        <v>-</v>
      </c>
      <c r="FW243" s="168" t="str">
        <f t="shared" ca="1" si="710"/>
        <v>-</v>
      </c>
      <c r="FX243" s="168" t="str">
        <f t="shared" ca="1" si="710"/>
        <v>-</v>
      </c>
      <c r="FY243" s="168" t="str">
        <f t="shared" ca="1" si="710"/>
        <v>-</v>
      </c>
      <c r="FZ243" s="168" t="str">
        <f t="shared" ca="1" si="710"/>
        <v>-</v>
      </c>
      <c r="GA243" s="168" t="str">
        <f t="shared" ca="1" si="710"/>
        <v>-</v>
      </c>
      <c r="GB243" s="168" t="str">
        <f t="shared" ca="1" si="710"/>
        <v>-</v>
      </c>
      <c r="GC243" s="168" t="str">
        <f t="shared" ca="1" si="710"/>
        <v>-</v>
      </c>
      <c r="GD243" s="168" t="b">
        <f t="shared" ca="1" si="710"/>
        <v>1</v>
      </c>
      <c r="GE243" s="168" t="str">
        <f t="shared" ca="1" si="710"/>
        <v>-</v>
      </c>
      <c r="GF243" s="168" t="str">
        <f t="shared" ca="1" si="710"/>
        <v>-</v>
      </c>
      <c r="GG243" s="168" t="str">
        <f t="shared" ca="1" si="710"/>
        <v>-</v>
      </c>
      <c r="GH243" s="168" t="str">
        <f t="shared" ca="1" si="700"/>
        <v>-</v>
      </c>
      <c r="GI243" s="168" t="str">
        <f t="shared" ca="1" si="700"/>
        <v>-</v>
      </c>
      <c r="GJ243" s="168" t="str">
        <f t="shared" ca="1" si="700"/>
        <v>-</v>
      </c>
      <c r="GK243" s="168" t="str">
        <f t="shared" ca="1" si="700"/>
        <v>-</v>
      </c>
      <c r="GL243" s="168" t="str">
        <f t="shared" ca="1" si="700"/>
        <v>-</v>
      </c>
      <c r="GM243" s="168" t="str">
        <f t="shared" ca="1" si="700"/>
        <v>-</v>
      </c>
      <c r="GN243" s="168" t="str">
        <f t="shared" ca="1" si="700"/>
        <v>-</v>
      </c>
      <c r="GO243" s="168" t="str">
        <f t="shared" ca="1" si="700"/>
        <v>-</v>
      </c>
      <c r="GP243" s="168" t="str">
        <f t="shared" ca="1" si="700"/>
        <v>-</v>
      </c>
      <c r="GQ243" s="168" t="str">
        <f t="shared" ca="1" si="700"/>
        <v>-</v>
      </c>
      <c r="GR243" s="168" t="str">
        <f t="shared" ca="1" si="700"/>
        <v>-</v>
      </c>
      <c r="GS243" s="168">
        <f t="shared" ca="1" si="700"/>
        <v>500</v>
      </c>
      <c r="GT243" s="168">
        <f t="shared" ca="1" si="700"/>
        <v>500</v>
      </c>
      <c r="GU243" s="168" t="str">
        <f t="shared" ca="1" si="700"/>
        <v>-</v>
      </c>
      <c r="GV243" s="168" t="str">
        <f t="shared" ca="1" si="700"/>
        <v>-</v>
      </c>
      <c r="GW243" s="168" t="str">
        <f t="shared" ca="1" si="700"/>
        <v>-</v>
      </c>
      <c r="GX243" s="168" t="str">
        <f t="shared" ca="1" si="701"/>
        <v>-</v>
      </c>
      <c r="GY243" s="168" t="str">
        <f t="shared" ca="1" si="701"/>
        <v>-</v>
      </c>
      <c r="GZ243" s="168" t="str">
        <f t="shared" ca="1" si="708"/>
        <v>-</v>
      </c>
      <c r="HA243" s="168" t="str">
        <f t="shared" ca="1" si="708"/>
        <v>-</v>
      </c>
      <c r="HB243" s="168" t="str">
        <f t="shared" ca="1" si="708"/>
        <v>-</v>
      </c>
      <c r="HC243" s="168" t="str">
        <f t="shared" ca="1" si="708"/>
        <v>-</v>
      </c>
      <c r="HD243" s="168" t="str">
        <f t="shared" ca="1" si="708"/>
        <v>-</v>
      </c>
      <c r="HE243" s="168" t="str">
        <f t="shared" ca="1" si="708"/>
        <v>-</v>
      </c>
      <c r="HF243" s="168" t="str">
        <f t="shared" ca="1" si="708"/>
        <v>-</v>
      </c>
      <c r="HG243" s="168" t="str">
        <f t="shared" ca="1" si="708"/>
        <v>-</v>
      </c>
      <c r="HH243" s="168" t="str">
        <f t="shared" ca="1" si="708"/>
        <v>-</v>
      </c>
      <c r="HI243" s="168" t="str">
        <f t="shared" ca="1" si="708"/>
        <v>-</v>
      </c>
      <c r="HJ243" s="168" t="str">
        <f t="shared" ca="1" si="708"/>
        <v>-</v>
      </c>
      <c r="HK243" s="168" t="str">
        <f t="shared" ca="1" si="708"/>
        <v>-</v>
      </c>
      <c r="HL243" s="168" t="str">
        <f t="shared" ca="1" si="708"/>
        <v>-</v>
      </c>
      <c r="HM243" s="168" t="str">
        <f t="shared" ca="1" si="708"/>
        <v>-</v>
      </c>
      <c r="HN243" s="168" t="str">
        <f t="shared" ca="1" si="708"/>
        <v>-</v>
      </c>
      <c r="HO243" s="168" t="str">
        <f t="shared" ca="1" si="708"/>
        <v>-</v>
      </c>
      <c r="HP243" s="168" t="str">
        <f t="shared" ca="1" si="708"/>
        <v>-</v>
      </c>
      <c r="HQ243" s="168" t="str">
        <f t="shared" ca="1" si="708"/>
        <v>-</v>
      </c>
      <c r="HR243" s="168" t="str">
        <f t="shared" ca="1" si="708"/>
        <v>-</v>
      </c>
      <c r="HS243" s="168" t="str">
        <f t="shared" ca="1" si="708"/>
        <v>-</v>
      </c>
      <c r="HT243" s="168" t="str">
        <f t="shared" ca="1" si="708"/>
        <v>-</v>
      </c>
      <c r="HU243" s="168" t="str">
        <f t="shared" ca="1" si="708"/>
        <v>-</v>
      </c>
      <c r="HV243" s="168" t="str">
        <f t="shared" ca="1" si="708"/>
        <v>-</v>
      </c>
      <c r="HW243" s="168" t="str">
        <f t="shared" ca="1" si="708"/>
        <v>-</v>
      </c>
      <c r="HX243" s="168" t="str">
        <f t="shared" ca="1" si="708"/>
        <v>-</v>
      </c>
      <c r="HY243" s="168" t="str">
        <f t="shared" ca="1" si="708"/>
        <v>-</v>
      </c>
      <c r="HZ243" s="168" t="str">
        <f t="shared" ca="1" si="708"/>
        <v>-</v>
      </c>
      <c r="IA243" s="168" t="str">
        <f t="shared" ca="1" si="708"/>
        <v>-</v>
      </c>
      <c r="IB243" s="168" t="str">
        <f t="shared" ca="1" si="708"/>
        <v>-</v>
      </c>
      <c r="IC243" s="168" t="str">
        <f t="shared" ca="1" si="708"/>
        <v>-</v>
      </c>
      <c r="ID243" s="168" t="str">
        <f t="shared" ca="1" si="708"/>
        <v>-</v>
      </c>
      <c r="IE243" s="168" t="str">
        <f t="shared" ca="1" si="708"/>
        <v>-</v>
      </c>
      <c r="IF243" s="168" t="str">
        <f t="shared" ca="1" si="708"/>
        <v>-</v>
      </c>
      <c r="IG243" s="168" t="str">
        <f t="shared" ca="1" si="708"/>
        <v>-</v>
      </c>
      <c r="IH243" s="168" t="str">
        <f t="shared" ca="1" si="708"/>
        <v>-</v>
      </c>
      <c r="II243" s="168" t="str">
        <f t="shared" ca="1" si="708"/>
        <v>-</v>
      </c>
      <c r="IJ243" s="168" t="str">
        <f t="shared" ca="1" si="708"/>
        <v>-</v>
      </c>
      <c r="IK243" s="168" t="str">
        <f t="shared" ca="1" si="708"/>
        <v>-</v>
      </c>
      <c r="IL243" s="168" t="str">
        <f t="shared" ca="1" si="708"/>
        <v>-</v>
      </c>
      <c r="IM243" s="168" t="str">
        <f t="shared" ca="1" si="708"/>
        <v>-</v>
      </c>
      <c r="IN243" s="168" t="str">
        <f t="shared" ca="1" si="708"/>
        <v>-</v>
      </c>
      <c r="IO243" s="168" t="str">
        <f t="shared" ca="1" si="708"/>
        <v>-</v>
      </c>
      <c r="IP243" s="168" t="str">
        <f t="shared" ca="1" si="701"/>
        <v>-</v>
      </c>
      <c r="IQ243" s="168" t="str">
        <f t="shared" ca="1" si="701"/>
        <v>-</v>
      </c>
      <c r="IR243" s="168" t="str">
        <f t="shared" ca="1" si="701"/>
        <v>-</v>
      </c>
      <c r="IS243" s="168" t="str">
        <f t="shared" ca="1" si="701"/>
        <v>-</v>
      </c>
      <c r="IT243" s="168" t="str">
        <f t="shared" ca="1" si="701"/>
        <v>-</v>
      </c>
      <c r="IU243" s="168" t="str">
        <f t="shared" ca="1" si="701"/>
        <v>-</v>
      </c>
      <c r="IV243" s="168" t="str">
        <f t="shared" ca="1" si="701"/>
        <v>-</v>
      </c>
      <c r="IW243" s="168" t="str">
        <f t="shared" ca="1" si="701"/>
        <v>-</v>
      </c>
      <c r="IX243" s="168" t="str">
        <f t="shared" ca="1" si="701"/>
        <v>-</v>
      </c>
      <c r="IY243" s="168" t="str">
        <f t="shared" ca="1" si="701"/>
        <v>-</v>
      </c>
      <c r="IZ243" s="10"/>
      <c r="JA243" s="166">
        <f t="shared" ca="1" si="668"/>
        <v>4.4999999999999998E-2</v>
      </c>
      <c r="JB243" s="166">
        <f t="shared" ca="1" si="669"/>
        <v>4.4999999999999998E-2</v>
      </c>
      <c r="JC243" s="168">
        <f t="shared" ca="1" si="702"/>
        <v>1</v>
      </c>
      <c r="JD243" s="168">
        <f t="shared" ca="1" si="702"/>
        <v>0</v>
      </c>
      <c r="JE243" s="168">
        <f t="shared" ca="1" si="702"/>
        <v>1</v>
      </c>
      <c r="JF243" s="168">
        <f t="shared" ca="1" si="702"/>
        <v>1</v>
      </c>
      <c r="JG243" s="168">
        <f t="shared" ca="1" si="702"/>
        <v>0</v>
      </c>
      <c r="JH243" s="168">
        <f t="shared" ca="1" si="702"/>
        <v>70</v>
      </c>
      <c r="JI243" s="168">
        <f t="shared" ca="1" si="702"/>
        <v>50</v>
      </c>
      <c r="JJ243" s="168">
        <f t="shared" ca="1" si="702"/>
        <v>70</v>
      </c>
      <c r="JK243" s="168">
        <f t="shared" ca="1" si="702"/>
        <v>50</v>
      </c>
      <c r="JL243" s="166">
        <f t="shared" ca="1" si="671"/>
        <v>1</v>
      </c>
      <c r="JM243" s="166">
        <f t="shared" ca="1" si="672"/>
        <v>1</v>
      </c>
      <c r="JN243" s="166">
        <f t="shared" ca="1" si="673"/>
        <v>1</v>
      </c>
      <c r="JO243" s="166">
        <f t="shared" ca="1" si="674"/>
        <v>1</v>
      </c>
      <c r="JP243" s="166">
        <f t="shared" ca="1" si="674"/>
        <v>1</v>
      </c>
      <c r="JQ243" s="168">
        <f t="shared" ca="1" si="702"/>
        <v>1</v>
      </c>
      <c r="JR243" s="10"/>
      <c r="JS243" s="168">
        <f t="shared" ca="1" si="702"/>
        <v>1</v>
      </c>
      <c r="JT243" s="166">
        <f t="shared" si="675"/>
        <v>1</v>
      </c>
      <c r="JU243" s="168">
        <f t="shared" ca="1" si="670"/>
        <v>1</v>
      </c>
      <c r="JV243" s="168">
        <f t="shared" ca="1" si="702"/>
        <v>1</v>
      </c>
      <c r="JW243" s="168">
        <f t="shared" ca="1" si="702"/>
        <v>1</v>
      </c>
      <c r="JX243" s="168">
        <f t="shared" ca="1" si="670"/>
        <v>1</v>
      </c>
      <c r="JY243" s="168">
        <f t="shared" ca="1" si="702"/>
        <v>1</v>
      </c>
      <c r="JZ243" s="168">
        <f t="shared" ca="1" si="702"/>
        <v>1</v>
      </c>
      <c r="KA243" s="166">
        <f t="shared" si="676"/>
        <v>1</v>
      </c>
      <c r="KB243" s="166">
        <f t="shared" ca="1" si="677"/>
        <v>1</v>
      </c>
      <c r="KC243" s="166">
        <f t="shared" ca="1" si="678"/>
        <v>1</v>
      </c>
      <c r="KD243" s="166" t="str">
        <f t="shared" ca="1" si="679"/>
        <v>-</v>
      </c>
      <c r="KE243" s="166" t="str">
        <f t="shared" ca="1" si="680"/>
        <v>-</v>
      </c>
      <c r="KF243" s="166" t="str">
        <f t="shared" ca="1" si="681"/>
        <v>-</v>
      </c>
      <c r="KG243" s="166" t="b">
        <f t="shared" ca="1" si="682"/>
        <v>0</v>
      </c>
      <c r="KH243" s="168">
        <f t="shared" ca="1" si="702"/>
        <v>0</v>
      </c>
      <c r="KI243" s="27">
        <v>0</v>
      </c>
    </row>
    <row r="244" spans="1:295" s="148" customFormat="1" outlineLevel="1">
      <c r="A244" s="126">
        <f t="shared" si="13"/>
        <v>239</v>
      </c>
      <c r="B244" s="126">
        <f t="shared" si="709"/>
        <v>13</v>
      </c>
      <c r="C244" s="148">
        <f t="shared" si="689"/>
        <v>1002</v>
      </c>
      <c r="D244" s="148" t="s">
        <v>884</v>
      </c>
      <c r="E244" s="148" t="b">
        <f t="shared" si="648"/>
        <v>0</v>
      </c>
      <c r="F244" s="148" t="b">
        <v>0</v>
      </c>
      <c r="G244" s="148" t="b">
        <f t="shared" si="684"/>
        <v>0</v>
      </c>
      <c r="H244" s="144">
        <f t="shared" ca="1" si="703"/>
        <v>3</v>
      </c>
      <c r="I244" s="32">
        <v>2</v>
      </c>
      <c r="J244" s="32">
        <v>2</v>
      </c>
      <c r="K244" s="144">
        <f t="shared" ca="1" si="703"/>
        <v>1</v>
      </c>
      <c r="L244" s="144">
        <f t="shared" ca="1" si="703"/>
        <v>1</v>
      </c>
      <c r="M244" s="144">
        <f t="shared" ca="1" si="703"/>
        <v>1</v>
      </c>
      <c r="N244" s="144">
        <f t="shared" ca="1" si="703"/>
        <v>1</v>
      </c>
      <c r="O244" s="144">
        <f t="shared" ca="1" si="703"/>
        <v>1</v>
      </c>
      <c r="P244" s="144">
        <f t="shared" ca="1" si="703"/>
        <v>1</v>
      </c>
      <c r="Q244" s="144">
        <f t="shared" ca="1" si="703"/>
        <v>1</v>
      </c>
      <c r="R244" s="144">
        <f t="shared" ca="1" si="703"/>
        <v>2</v>
      </c>
      <c r="S244" s="144">
        <f t="shared" ca="1" si="703"/>
        <v>1</v>
      </c>
      <c r="T244" s="32">
        <v>3</v>
      </c>
      <c r="U244" s="144">
        <f t="shared" ca="1" si="703"/>
        <v>1</v>
      </c>
      <c r="V244" s="144">
        <f t="shared" ca="1" si="703"/>
        <v>1</v>
      </c>
      <c r="W244" s="144">
        <f t="shared" ca="1" si="703"/>
        <v>1</v>
      </c>
      <c r="X244" s="144">
        <f t="shared" ca="1" si="703"/>
        <v>1</v>
      </c>
      <c r="Y244" s="144">
        <f t="shared" ca="1" si="685"/>
        <v>1</v>
      </c>
      <c r="AA244" s="162" t="str" cm="1">
        <f t="array" aca="1" ref="AA244" ca="1">TEXT(LEFT(OFFSET(AA244,-1,0),5)+1,"00000")&amp;MID(OFFSET(AA244,-1,0),6,FIND(" ",OFFSET(AA244,-1,0),7)-5)
&amp;INDEX(DataMaster!$B$10:$B$12,$I244)         &amp;IF($J244=1,""," Risk"&amp;INDEX(i.risk_aversion,$J244,1))    &amp;IF($K244=1,""," REV"&amp; INDEX(DataMaster!$B$54:$B$58,$K244))              &amp; IF($L244=1,""," Minroe"&amp;INDEX(minroe,$L244))              &amp;  IF($M244=1,""," Overdraw"&amp;INDEX(overdraw,$M244))
&amp; IF($N244=1,""," Mach"&amp;INDEX(i.mach_option,$N244))
&amp; IF($O244=1,""," Interest"&amp;INDEX(i.interest_rate,$O244))            &amp; IF($P244=1,""," Opp cost"&amp;INDEX(i.opp_cost_capital,$P244))           &amp; IF($Q244=1,""," Casual_ub"&amp;INDEX(i.casual_ub,$Q244))           &amp; IF($R244=1,""," Cropgraze"&amp;INDEX(i.cropgraze_inc,$R244))
&amp; IF($S244=1,""," Yield"&amp;INDEX(i.all_rot_yield,$S244))          &amp; IF($T244=1,""," Pasture"&amp;INDEX(i.pasture_prod,$T244))          &amp; IF($U244=1,""," Scan"&amp;INDEX(i.scan,$U244))
&amp; IF($JL244=1,""," WP"&amp;TEXT($JL244*100,"000p"))                &amp; IF($JM244=1,""," MP"&amp;TEXT($JM244*100,"000p"))                      &amp; IF($JN244=1,""," GP"&amp;TEXT($JN244*100,"000p"))          &amp; IF($JO244=1,""," Can"&amp;TEXT($JO244*100,"000p"))
&amp; " (F"&amp;3+IFERROR(1*$CH244,0)+IFERROR(1*$CI244,0)&amp;3-IFERROR(1*NOT($CK244),0)&amp;"N"&amp;$CP244&amp;$CQ244&amp;")"</f>
        <v>00013 Pasture DSP RiskCARA-low CropgrazeFALSE Pasture1.15 (F33N11)</v>
      </c>
      <c r="AB244" s="10" t="str">
        <f ca="1">IF(COUNTIF(AA$5:AA244,AA244)=1,"-","Dup")</f>
        <v>-</v>
      </c>
      <c r="AC244" s="10"/>
      <c r="AD244" s="168" t="str">
        <f t="shared" ca="1" si="694"/>
        <v>-</v>
      </c>
      <c r="AE244" s="168" t="str">
        <f t="shared" ca="1" si="694"/>
        <v>-</v>
      </c>
      <c r="AF244" s="168" t="str">
        <f t="shared" ca="1" si="694"/>
        <v>-</v>
      </c>
      <c r="AG244" s="168" t="str">
        <f t="shared" ca="1" si="694"/>
        <v>-</v>
      </c>
      <c r="AH244" s="168" t="str">
        <f t="shared" ca="1" si="694"/>
        <v>-</v>
      </c>
      <c r="AI244" s="168" t="b">
        <f t="shared" ca="1" si="694"/>
        <v>1</v>
      </c>
      <c r="AJ244" s="10"/>
      <c r="AK244" s="166" t="b">
        <f t="shared" si="695"/>
        <v>0</v>
      </c>
      <c r="AL244" s="166" t="str">
        <f t="shared" si="695"/>
        <v>-</v>
      </c>
      <c r="AM244" s="166" t="b">
        <f t="shared" si="695"/>
        <v>0</v>
      </c>
      <c r="AN244" s="166" t="b">
        <f t="shared" si="695"/>
        <v>1</v>
      </c>
      <c r="AO244" s="166" t="b">
        <f t="shared" si="695"/>
        <v>0</v>
      </c>
      <c r="AP244" s="166" t="b">
        <f t="shared" si="695"/>
        <v>0</v>
      </c>
      <c r="AQ244" s="166">
        <f t="shared" ca="1" si="651"/>
        <v>0</v>
      </c>
      <c r="AR244" s="166" t="b">
        <f t="shared" si="706"/>
        <v>1</v>
      </c>
      <c r="AS244" s="166" t="b">
        <f t="shared" si="706"/>
        <v>1</v>
      </c>
      <c r="AT244" s="166">
        <f t="shared" si="706"/>
        <v>1</v>
      </c>
      <c r="AU244" s="166">
        <f t="shared" si="706"/>
        <v>3.0000000000000001E-6</v>
      </c>
      <c r="AV244" s="166" t="str">
        <f t="shared" si="706"/>
        <v>-</v>
      </c>
      <c r="AW244" s="10"/>
      <c r="AX244" s="166" t="b">
        <f t="shared" si="653"/>
        <v>1</v>
      </c>
      <c r="AY244" s="168" t="b">
        <f t="shared" ca="1" si="654"/>
        <v>1</v>
      </c>
      <c r="AZ244" s="168" t="b">
        <f t="shared" ca="1" si="654"/>
        <v>1</v>
      </c>
      <c r="BA244" s="167">
        <f t="shared" ca="1" si="655"/>
        <v>3210</v>
      </c>
      <c r="BB244" s="168" t="str">
        <f t="shared" ca="1" si="690"/>
        <v>-</v>
      </c>
      <c r="BC244" s="168" t="str">
        <f t="shared" ca="1" si="690"/>
        <v>-</v>
      </c>
      <c r="BD244" s="168" t="str">
        <f t="shared" ca="1" si="690"/>
        <v>-</v>
      </c>
      <c r="BE244" s="168" t="str">
        <f t="shared" ca="1" si="690"/>
        <v>-</v>
      </c>
      <c r="BF244" s="168" t="str">
        <f t="shared" ca="1" si="690"/>
        <v>-</v>
      </c>
      <c r="BG244" s="168">
        <f t="shared" ca="1" si="690"/>
        <v>1</v>
      </c>
      <c r="BH244" s="168">
        <f t="shared" ca="1" si="690"/>
        <v>1</v>
      </c>
      <c r="BI244" s="168" t="str">
        <f t="shared" ca="1" si="690"/>
        <v>-</v>
      </c>
      <c r="BJ244" s="168" t="str">
        <f t="shared" ca="1" si="690"/>
        <v>-</v>
      </c>
      <c r="BK244" s="10"/>
      <c r="BL244" s="168" t="str">
        <f t="shared" ca="1" si="690"/>
        <v>-</v>
      </c>
      <c r="BM244" s="168" t="str">
        <f t="shared" ca="1" si="690"/>
        <v>-</v>
      </c>
      <c r="BN244" s="168" t="str">
        <f t="shared" ca="1" si="690"/>
        <v>-</v>
      </c>
      <c r="BO244" s="168" t="str">
        <f t="shared" ca="1" si="690"/>
        <v>-</v>
      </c>
      <c r="BP244" s="168" t="str">
        <f t="shared" ca="1" si="690"/>
        <v>-</v>
      </c>
      <c r="BQ244" s="168" t="str">
        <f t="shared" ca="1" si="690"/>
        <v>-</v>
      </c>
      <c r="BR244" s="168" t="str">
        <f t="shared" ca="1" si="690"/>
        <v>-</v>
      </c>
      <c r="BS244" s="168" t="str">
        <f t="shared" ca="1" si="690"/>
        <v>-</v>
      </c>
      <c r="BT244" s="168" t="str">
        <f t="shared" ca="1" si="690"/>
        <v>-</v>
      </c>
      <c r="BU244" s="168" t="str">
        <f t="shared" ca="1" si="690"/>
        <v>-</v>
      </c>
      <c r="BV244" s="168" t="str">
        <f t="shared" ca="1" si="690"/>
        <v>-</v>
      </c>
      <c r="BW244" s="166" t="str" cm="1">
        <f t="array" aca="1" ref="BW244" ca="1">INDEX(i.rev,$K244,BW$15)</f>
        <v>-</v>
      </c>
      <c r="BX244" s="166" t="str" cm="1">
        <f t="array" aca="1" ref="BX244" ca="1">INDEX(i.rev,$K244,BX$15)</f>
        <v>-</v>
      </c>
      <c r="BY244" s="166" t="str" cm="1">
        <f t="array" aca="1" ref="BY244" ca="1">INDEX(i.rev,$K244,BY$15)</f>
        <v>-</v>
      </c>
      <c r="BZ244" s="166" t="str" cm="1">
        <f t="array" aca="1" ref="BZ244" ca="1">INDEX(i.rev,$K244,BZ$15)</f>
        <v>-</v>
      </c>
      <c r="CA244" s="166" t="str" cm="1">
        <f t="array" aca="1" ref="CA244" ca="1">INDEX(i.rev,$K244,CA$15)</f>
        <v>-</v>
      </c>
      <c r="CB244" s="166" t="str" cm="1">
        <f t="array" aca="1" ref="CB244" ca="1">INDEX(i.rev,$K244,CB$15)</f>
        <v>-</v>
      </c>
      <c r="CC244" s="166" t="str" cm="1">
        <f t="array" aca="1" ref="CC244" ca="1">INDEX(i.rev,$K244,CC$15)</f>
        <v>-</v>
      </c>
      <c r="CD244" s="166" t="str" cm="1">
        <f t="array" aca="1" ref="CD244" ca="1">INDEX(i.rev,$K244,CD$15)</f>
        <v>-</v>
      </c>
      <c r="CE244" s="166" t="str" cm="1">
        <f t="array" aca="1" ref="CE244" ca="1">INDEX(i.rev,$K244,CE$15)</f>
        <v>-</v>
      </c>
      <c r="CF244" s="166" t="str" cm="1">
        <f t="array" aca="1" ref="CF244" ca="1">INDEX(i.rev,$K244,CF$15)</f>
        <v>-</v>
      </c>
      <c r="CG244" s="10"/>
      <c r="CH244" s="168" t="str">
        <f t="shared" ref="CH244:EB249" ca="1" si="711">OFFSET(CH$5,$B244,0)</f>
        <v>-</v>
      </c>
      <c r="CI244" s="168" t="str">
        <f t="shared" ca="1" si="711"/>
        <v>-</v>
      </c>
      <c r="CJ244" s="168" t="str">
        <f t="shared" ca="1" si="711"/>
        <v>-</v>
      </c>
      <c r="CK244" s="168" t="str">
        <f t="shared" ca="1" si="711"/>
        <v>-</v>
      </c>
      <c r="CL244" s="168" t="str">
        <f t="shared" ca="1" si="711"/>
        <v>-</v>
      </c>
      <c r="CM244" s="168" t="str">
        <f t="shared" ca="1" si="711"/>
        <v>-</v>
      </c>
      <c r="CN244" s="168" t="str">
        <f t="shared" ca="1" si="711"/>
        <v>-</v>
      </c>
      <c r="CO244" s="168" t="str">
        <f t="shared" ca="1" si="711"/>
        <v>-</v>
      </c>
      <c r="CP244" s="168">
        <f t="shared" ca="1" si="711"/>
        <v>1</v>
      </c>
      <c r="CQ244" s="168">
        <f t="shared" ca="1" si="711"/>
        <v>1</v>
      </c>
      <c r="CR244" s="168">
        <f t="shared" ca="1" si="711"/>
        <v>0</v>
      </c>
      <c r="CS244" s="168" t="str">
        <f t="shared" ca="1" si="711"/>
        <v>-</v>
      </c>
      <c r="CT244" s="168" t="str">
        <f t="shared" ca="1" si="711"/>
        <v>-</v>
      </c>
      <c r="CU244" s="168" t="str">
        <f t="shared" ca="1" si="711"/>
        <v>-</v>
      </c>
      <c r="CV244" s="168" t="str">
        <f t="shared" ca="1" si="711"/>
        <v>-</v>
      </c>
      <c r="CW244" s="168" t="str">
        <f t="shared" ca="1" si="711"/>
        <v>-</v>
      </c>
      <c r="CX244" s="168" t="str">
        <f t="shared" ca="1" si="711"/>
        <v>-</v>
      </c>
      <c r="CY244" s="168" t="str">
        <f t="shared" ca="1" si="711"/>
        <v>-</v>
      </c>
      <c r="CZ244" s="168">
        <f t="shared" ca="1" si="711"/>
        <v>0</v>
      </c>
      <c r="DA244" s="168" t="str">
        <f t="shared" ca="1" si="711"/>
        <v>-</v>
      </c>
      <c r="DB244" s="168" t="str">
        <f t="shared" ca="1" si="711"/>
        <v>-</v>
      </c>
      <c r="DC244" s="168" t="str">
        <f t="shared" ca="1" si="711"/>
        <v>-</v>
      </c>
      <c r="DD244" s="168" t="str">
        <f t="shared" ca="1" si="711"/>
        <v>-</v>
      </c>
      <c r="DE244" s="168" t="str">
        <f t="shared" ca="1" si="711"/>
        <v>-</v>
      </c>
      <c r="DF244" s="168">
        <f t="shared" ca="1" si="711"/>
        <v>0</v>
      </c>
      <c r="DG244" s="168">
        <f t="shared" ca="1" si="711"/>
        <v>0</v>
      </c>
      <c r="DH244" s="168">
        <f t="shared" ca="1" si="711"/>
        <v>0</v>
      </c>
      <c r="DI244" s="168">
        <f t="shared" ca="1" si="711"/>
        <v>0</v>
      </c>
      <c r="DJ244" s="168">
        <f t="shared" ca="1" si="711"/>
        <v>0</v>
      </c>
      <c r="DK244" s="168">
        <f t="shared" ca="1" si="711"/>
        <v>0</v>
      </c>
      <c r="DL244" s="168">
        <f t="shared" ca="1" si="711"/>
        <v>0</v>
      </c>
      <c r="DM244" s="168" t="str">
        <f t="shared" ca="1" si="711"/>
        <v>-</v>
      </c>
      <c r="DN244" s="168" t="str">
        <f t="shared" ca="1" si="711"/>
        <v>-</v>
      </c>
      <c r="DO244" s="168" t="str">
        <f t="shared" ca="1" si="711"/>
        <v>-</v>
      </c>
      <c r="DP244" s="168" t="str">
        <f t="shared" ca="1" si="711"/>
        <v>-</v>
      </c>
      <c r="DQ244" s="168" t="str">
        <f t="shared" ca="1" si="711"/>
        <v>-</v>
      </c>
      <c r="DR244" s="168" t="str">
        <f t="shared" ca="1" si="711"/>
        <v>-</v>
      </c>
      <c r="DS244" s="168" t="str">
        <f t="shared" ca="1" si="711"/>
        <v>-</v>
      </c>
      <c r="DT244" s="168" t="str">
        <f t="shared" ca="1" si="711"/>
        <v>-</v>
      </c>
      <c r="DU244" s="168" t="str">
        <f t="shared" ca="1" si="711"/>
        <v>-</v>
      </c>
      <c r="DV244" s="168" t="str">
        <f t="shared" ca="1" si="711"/>
        <v>-</v>
      </c>
      <c r="DW244" s="168" t="str">
        <f t="shared" ca="1" si="711"/>
        <v>-</v>
      </c>
      <c r="DX244" s="10"/>
      <c r="DY244" s="168">
        <f t="shared" ca="1" si="711"/>
        <v>1</v>
      </c>
      <c r="DZ244" s="168" t="str">
        <f t="shared" ca="1" si="711"/>
        <v>-</v>
      </c>
      <c r="EA244" s="168" t="str">
        <f t="shared" ca="1" si="711"/>
        <v>-</v>
      </c>
      <c r="EB244" s="168" t="str">
        <f t="shared" ca="1" si="711"/>
        <v>-</v>
      </c>
      <c r="EC244" s="168" t="str">
        <f t="shared" ca="1" si="696"/>
        <v>-</v>
      </c>
      <c r="ED244" s="168" t="b">
        <f t="shared" ca="1" si="696"/>
        <v>0</v>
      </c>
      <c r="EE244" s="168" t="str">
        <f t="shared" ca="1" si="696"/>
        <v>-</v>
      </c>
      <c r="EF244" s="168">
        <f t="shared" ca="1" si="696"/>
        <v>0</v>
      </c>
      <c r="EG244" s="168" t="str">
        <f t="shared" ca="1" si="696"/>
        <v>-</v>
      </c>
      <c r="EH244" s="166" cm="1">
        <f t="array" aca="1" ref="EH244" ca="1">INDEX(i.rev,$K244,EH$15)</f>
        <v>1</v>
      </c>
      <c r="EI244" s="168">
        <f t="shared" ca="1" si="697"/>
        <v>0</v>
      </c>
      <c r="EJ244" s="168">
        <f t="shared" ca="1" si="697"/>
        <v>1</v>
      </c>
      <c r="EK244" s="168">
        <f t="shared" ca="1" si="697"/>
        <v>0</v>
      </c>
      <c r="EL244" s="168">
        <f t="shared" ca="1" si="697"/>
        <v>1</v>
      </c>
      <c r="EM244" s="168">
        <f t="shared" ca="1" si="697"/>
        <v>1</v>
      </c>
      <c r="EN244" s="168">
        <f t="shared" ca="1" si="697"/>
        <v>1</v>
      </c>
      <c r="EO244" s="168">
        <f t="shared" ca="1" si="697"/>
        <v>0</v>
      </c>
      <c r="EP244" s="168">
        <f t="shared" ca="1" si="697"/>
        <v>0</v>
      </c>
      <c r="EQ244" s="168">
        <f t="shared" ca="1" si="697"/>
        <v>0</v>
      </c>
      <c r="ER244" s="168">
        <f t="shared" ca="1" si="697"/>
        <v>0</v>
      </c>
      <c r="ES244" s="168">
        <f t="shared" ca="1" si="697"/>
        <v>0</v>
      </c>
      <c r="ET244" s="168">
        <f t="shared" ca="1" si="697"/>
        <v>0</v>
      </c>
      <c r="EU244" s="168">
        <f t="shared" ca="1" si="697"/>
        <v>0</v>
      </c>
      <c r="EV244" s="168">
        <f t="shared" ca="1" si="697"/>
        <v>0</v>
      </c>
      <c r="EW244" s="168">
        <f t="shared" ca="1" si="697"/>
        <v>0</v>
      </c>
      <c r="EX244" s="168">
        <f t="shared" ca="1" si="697"/>
        <v>0</v>
      </c>
      <c r="EY244" s="166" cm="1">
        <f t="array" aca="1" ref="EY244" ca="1">INDEX(i.rev,$K244,EY$15)</f>
        <v>0</v>
      </c>
      <c r="EZ244" s="168">
        <f t="shared" ca="1" si="660"/>
        <v>0</v>
      </c>
      <c r="FA244" s="166" cm="1">
        <f t="array" aca="1" ref="FA244" ca="1">INDEX(i.rev,$K244,FA$15)</f>
        <v>1</v>
      </c>
      <c r="FB244" s="168">
        <f t="shared" ca="1" si="710"/>
        <v>0</v>
      </c>
      <c r="FC244" s="168">
        <f t="shared" ca="1" si="710"/>
        <v>0</v>
      </c>
      <c r="FD244" s="168">
        <f t="shared" ca="1" si="710"/>
        <v>0</v>
      </c>
      <c r="FE244" s="168">
        <f t="shared" ca="1" si="710"/>
        <v>0</v>
      </c>
      <c r="FF244" s="168">
        <f t="shared" ca="1" si="710"/>
        <v>0</v>
      </c>
      <c r="FG244" s="168">
        <f t="shared" ca="1" si="710"/>
        <v>0</v>
      </c>
      <c r="FH244" s="168">
        <f t="shared" ca="1" si="710"/>
        <v>0</v>
      </c>
      <c r="FI244" s="10"/>
      <c r="FJ244" s="168" t="str">
        <f t="shared" ca="1" si="710"/>
        <v>-</v>
      </c>
      <c r="FK244" s="168" t="str">
        <f t="shared" ca="1" si="710"/>
        <v>-</v>
      </c>
      <c r="FL244" s="168" t="str">
        <f t="shared" ca="1" si="710"/>
        <v>-</v>
      </c>
      <c r="FM244" s="168" t="str">
        <f t="shared" ca="1" si="710"/>
        <v>-</v>
      </c>
      <c r="FN244" s="168" t="str">
        <f t="shared" ca="1" si="707"/>
        <v>-</v>
      </c>
      <c r="FO244" s="166" t="b">
        <f t="shared" ca="1" si="698"/>
        <v>0</v>
      </c>
      <c r="FP244" s="166" t="b">
        <f t="shared" ca="1" si="698"/>
        <v>0</v>
      </c>
      <c r="FQ244" s="166" t="b">
        <f t="shared" ca="1" si="698"/>
        <v>1</v>
      </c>
      <c r="FR244" s="168">
        <f t="shared" ca="1" si="710"/>
        <v>0</v>
      </c>
      <c r="FS244" s="166">
        <f t="shared" ca="1" si="699"/>
        <v>1</v>
      </c>
      <c r="FT244" s="166">
        <f t="shared" ca="1" si="699"/>
        <v>1</v>
      </c>
      <c r="FU244" s="168" t="str">
        <f t="shared" ca="1" si="710"/>
        <v>-</v>
      </c>
      <c r="FV244" s="168" t="str">
        <f t="shared" ca="1" si="710"/>
        <v>-</v>
      </c>
      <c r="FW244" s="168" t="str">
        <f t="shared" ca="1" si="710"/>
        <v>-</v>
      </c>
      <c r="FX244" s="168" t="str">
        <f t="shared" ca="1" si="710"/>
        <v>-</v>
      </c>
      <c r="FY244" s="168" t="str">
        <f t="shared" ca="1" si="710"/>
        <v>-</v>
      </c>
      <c r="FZ244" s="168" t="str">
        <f t="shared" ca="1" si="710"/>
        <v>-</v>
      </c>
      <c r="GA244" s="168" t="str">
        <f t="shared" ca="1" si="710"/>
        <v>-</v>
      </c>
      <c r="GB244" s="168" t="str">
        <f t="shared" ca="1" si="710"/>
        <v>-</v>
      </c>
      <c r="GC244" s="168" t="str">
        <f t="shared" ca="1" si="710"/>
        <v>-</v>
      </c>
      <c r="GD244" s="168" t="b">
        <f t="shared" ca="1" si="710"/>
        <v>1</v>
      </c>
      <c r="GE244" s="168" t="str">
        <f t="shared" ca="1" si="710"/>
        <v>-</v>
      </c>
      <c r="GF244" s="168" t="str">
        <f t="shared" ca="1" si="710"/>
        <v>-</v>
      </c>
      <c r="GG244" s="168" t="str">
        <f t="shared" ca="1" si="710"/>
        <v>-</v>
      </c>
      <c r="GH244" s="168" t="str">
        <f t="shared" ca="1" si="700"/>
        <v>-</v>
      </c>
      <c r="GI244" s="168" t="str">
        <f t="shared" ca="1" si="700"/>
        <v>-</v>
      </c>
      <c r="GJ244" s="168" t="str">
        <f t="shared" ca="1" si="700"/>
        <v>-</v>
      </c>
      <c r="GK244" s="168" t="str">
        <f t="shared" ca="1" si="700"/>
        <v>-</v>
      </c>
      <c r="GL244" s="168" t="str">
        <f t="shared" ca="1" si="700"/>
        <v>-</v>
      </c>
      <c r="GM244" s="168" t="str">
        <f t="shared" ca="1" si="700"/>
        <v>-</v>
      </c>
      <c r="GN244" s="168" t="str">
        <f t="shared" ca="1" si="700"/>
        <v>-</v>
      </c>
      <c r="GO244" s="168" t="str">
        <f t="shared" ca="1" si="700"/>
        <v>-</v>
      </c>
      <c r="GP244" s="168" t="str">
        <f t="shared" ca="1" si="700"/>
        <v>-</v>
      </c>
      <c r="GQ244" s="168" t="str">
        <f t="shared" ca="1" si="700"/>
        <v>-</v>
      </c>
      <c r="GR244" s="168" t="str">
        <f t="shared" ca="1" si="700"/>
        <v>-</v>
      </c>
      <c r="GS244" s="168">
        <f t="shared" ca="1" si="700"/>
        <v>500</v>
      </c>
      <c r="GT244" s="168">
        <f t="shared" ca="1" si="700"/>
        <v>500</v>
      </c>
      <c r="GU244" s="168" t="str">
        <f t="shared" ca="1" si="700"/>
        <v>-</v>
      </c>
      <c r="GV244" s="168" t="str">
        <f t="shared" ca="1" si="700"/>
        <v>-</v>
      </c>
      <c r="GW244" s="168" t="str">
        <f t="shared" ca="1" si="700"/>
        <v>-</v>
      </c>
      <c r="GX244" s="168" t="str">
        <f t="shared" ca="1" si="701"/>
        <v>-</v>
      </c>
      <c r="GY244" s="168" t="str">
        <f t="shared" ca="1" si="701"/>
        <v>-</v>
      </c>
      <c r="GZ244" s="168" t="str">
        <f t="shared" ca="1" si="708"/>
        <v>-</v>
      </c>
      <c r="HA244" s="168" t="str">
        <f t="shared" ca="1" si="708"/>
        <v>-</v>
      </c>
      <c r="HB244" s="168" t="str">
        <f t="shared" ca="1" si="708"/>
        <v>-</v>
      </c>
      <c r="HC244" s="168" t="str">
        <f t="shared" ca="1" si="708"/>
        <v>-</v>
      </c>
      <c r="HD244" s="168" t="str">
        <f t="shared" ca="1" si="708"/>
        <v>-</v>
      </c>
      <c r="HE244" s="168" t="str">
        <f t="shared" ca="1" si="708"/>
        <v>-</v>
      </c>
      <c r="HF244" s="168" t="str">
        <f t="shared" ca="1" si="708"/>
        <v>-</v>
      </c>
      <c r="HG244" s="168" t="str">
        <f t="shared" ca="1" si="708"/>
        <v>-</v>
      </c>
      <c r="HH244" s="168" t="str">
        <f t="shared" ca="1" si="708"/>
        <v>-</v>
      </c>
      <c r="HI244" s="168" t="str">
        <f t="shared" ca="1" si="708"/>
        <v>-</v>
      </c>
      <c r="HJ244" s="168" t="str">
        <f t="shared" ca="1" si="708"/>
        <v>-</v>
      </c>
      <c r="HK244" s="168" t="str">
        <f t="shared" ca="1" si="708"/>
        <v>-</v>
      </c>
      <c r="HL244" s="168" t="str">
        <f t="shared" ca="1" si="708"/>
        <v>-</v>
      </c>
      <c r="HM244" s="168" t="str">
        <f t="shared" ca="1" si="708"/>
        <v>-</v>
      </c>
      <c r="HN244" s="168" t="str">
        <f t="shared" ca="1" si="708"/>
        <v>-</v>
      </c>
      <c r="HO244" s="168" t="str">
        <f t="shared" ca="1" si="708"/>
        <v>-</v>
      </c>
      <c r="HP244" s="168" t="str">
        <f t="shared" ca="1" si="708"/>
        <v>-</v>
      </c>
      <c r="HQ244" s="168" t="str">
        <f t="shared" ca="1" si="708"/>
        <v>-</v>
      </c>
      <c r="HR244" s="168" t="str">
        <f t="shared" ca="1" si="708"/>
        <v>-</v>
      </c>
      <c r="HS244" s="168" t="str">
        <f t="shared" ca="1" si="708"/>
        <v>-</v>
      </c>
      <c r="HT244" s="168" t="str">
        <f t="shared" ca="1" si="708"/>
        <v>-</v>
      </c>
      <c r="HU244" s="168" t="str">
        <f t="shared" ca="1" si="708"/>
        <v>-</v>
      </c>
      <c r="HV244" s="168" t="str">
        <f t="shared" ca="1" si="708"/>
        <v>-</v>
      </c>
      <c r="HW244" s="168" t="str">
        <f t="shared" ca="1" si="708"/>
        <v>-</v>
      </c>
      <c r="HX244" s="168" t="str">
        <f t="shared" ca="1" si="708"/>
        <v>-</v>
      </c>
      <c r="HY244" s="168" t="str">
        <f t="shared" ca="1" si="708"/>
        <v>-</v>
      </c>
      <c r="HZ244" s="168" t="str">
        <f t="shared" ca="1" si="708"/>
        <v>-</v>
      </c>
      <c r="IA244" s="168" t="str">
        <f t="shared" ca="1" si="708"/>
        <v>-</v>
      </c>
      <c r="IB244" s="168" t="str">
        <f t="shared" ca="1" si="708"/>
        <v>-</v>
      </c>
      <c r="IC244" s="168" t="str">
        <f t="shared" ca="1" si="708"/>
        <v>-</v>
      </c>
      <c r="ID244" s="168" t="str">
        <f t="shared" ca="1" si="708"/>
        <v>-</v>
      </c>
      <c r="IE244" s="168" t="str">
        <f t="shared" ca="1" si="708"/>
        <v>-</v>
      </c>
      <c r="IF244" s="168" t="str">
        <f t="shared" ca="1" si="708"/>
        <v>-</v>
      </c>
      <c r="IG244" s="168" t="str">
        <f t="shared" ca="1" si="708"/>
        <v>-</v>
      </c>
      <c r="IH244" s="168" t="str">
        <f t="shared" ca="1" si="708"/>
        <v>-</v>
      </c>
      <c r="II244" s="168" t="str">
        <f t="shared" ca="1" si="708"/>
        <v>-</v>
      </c>
      <c r="IJ244" s="168" t="str">
        <f t="shared" ca="1" si="708"/>
        <v>-</v>
      </c>
      <c r="IK244" s="168" t="str">
        <f t="shared" ca="1" si="708"/>
        <v>-</v>
      </c>
      <c r="IL244" s="168" t="str">
        <f t="shared" ca="1" si="708"/>
        <v>-</v>
      </c>
      <c r="IM244" s="168" t="str">
        <f t="shared" ca="1" si="708"/>
        <v>-</v>
      </c>
      <c r="IN244" s="168" t="str">
        <f t="shared" ca="1" si="708"/>
        <v>-</v>
      </c>
      <c r="IO244" s="168" t="str">
        <f t="shared" ca="1" si="708"/>
        <v>-</v>
      </c>
      <c r="IP244" s="168" t="str">
        <f t="shared" ca="1" si="701"/>
        <v>-</v>
      </c>
      <c r="IQ244" s="168" t="str">
        <f t="shared" ca="1" si="701"/>
        <v>-</v>
      </c>
      <c r="IR244" s="168" t="str">
        <f t="shared" ca="1" si="701"/>
        <v>-</v>
      </c>
      <c r="IS244" s="168" t="str">
        <f t="shared" ca="1" si="701"/>
        <v>-</v>
      </c>
      <c r="IT244" s="168" t="str">
        <f t="shared" ca="1" si="701"/>
        <v>-</v>
      </c>
      <c r="IU244" s="168" t="str">
        <f t="shared" ca="1" si="701"/>
        <v>-</v>
      </c>
      <c r="IV244" s="168" t="str">
        <f t="shared" ca="1" si="701"/>
        <v>-</v>
      </c>
      <c r="IW244" s="168" t="str">
        <f t="shared" ca="1" si="701"/>
        <v>-</v>
      </c>
      <c r="IX244" s="168" t="str">
        <f t="shared" ca="1" si="701"/>
        <v>-</v>
      </c>
      <c r="IY244" s="168" t="str">
        <f t="shared" ca="1" si="701"/>
        <v>-</v>
      </c>
      <c r="IZ244" s="10"/>
      <c r="JA244" s="166">
        <f t="shared" ca="1" si="668"/>
        <v>4.4999999999999998E-2</v>
      </c>
      <c r="JB244" s="166">
        <f t="shared" ca="1" si="669"/>
        <v>4.4999999999999998E-2</v>
      </c>
      <c r="JC244" s="168">
        <f t="shared" ca="1" si="702"/>
        <v>1</v>
      </c>
      <c r="JD244" s="168">
        <f t="shared" ca="1" si="702"/>
        <v>0</v>
      </c>
      <c r="JE244" s="168">
        <f t="shared" ca="1" si="702"/>
        <v>1</v>
      </c>
      <c r="JF244" s="168">
        <f t="shared" ca="1" si="702"/>
        <v>1</v>
      </c>
      <c r="JG244" s="168">
        <f t="shared" ca="1" si="702"/>
        <v>0</v>
      </c>
      <c r="JH244" s="168">
        <f t="shared" ca="1" si="702"/>
        <v>70</v>
      </c>
      <c r="JI244" s="168">
        <f t="shared" ca="1" si="702"/>
        <v>50</v>
      </c>
      <c r="JJ244" s="168">
        <f t="shared" ca="1" si="702"/>
        <v>70</v>
      </c>
      <c r="JK244" s="168">
        <f t="shared" ca="1" si="702"/>
        <v>50</v>
      </c>
      <c r="JL244" s="166">
        <f t="shared" ca="1" si="671"/>
        <v>1</v>
      </c>
      <c r="JM244" s="166">
        <f t="shared" ca="1" si="672"/>
        <v>1</v>
      </c>
      <c r="JN244" s="166">
        <f t="shared" ca="1" si="673"/>
        <v>1</v>
      </c>
      <c r="JO244" s="166">
        <f t="shared" ca="1" si="674"/>
        <v>1</v>
      </c>
      <c r="JP244" s="166">
        <f t="shared" ca="1" si="674"/>
        <v>1</v>
      </c>
      <c r="JQ244" s="168">
        <f t="shared" ca="1" si="702"/>
        <v>1</v>
      </c>
      <c r="JR244" s="10"/>
      <c r="JS244" s="168">
        <f t="shared" ca="1" si="702"/>
        <v>1</v>
      </c>
      <c r="JT244" s="166">
        <f t="shared" si="675"/>
        <v>1.1499999999999999</v>
      </c>
      <c r="JU244" s="168">
        <f t="shared" ca="1" si="670"/>
        <v>1</v>
      </c>
      <c r="JV244" s="168">
        <f t="shared" ca="1" si="702"/>
        <v>1</v>
      </c>
      <c r="JW244" s="168">
        <f t="shared" ca="1" si="702"/>
        <v>1</v>
      </c>
      <c r="JX244" s="168">
        <f t="shared" ca="1" si="670"/>
        <v>1</v>
      </c>
      <c r="JY244" s="168">
        <f t="shared" ca="1" si="702"/>
        <v>1</v>
      </c>
      <c r="JZ244" s="168">
        <f t="shared" ca="1" si="702"/>
        <v>1</v>
      </c>
      <c r="KA244" s="166">
        <f t="shared" si="676"/>
        <v>1.1499999999999999</v>
      </c>
      <c r="KB244" s="166">
        <f t="shared" ca="1" si="677"/>
        <v>1</v>
      </c>
      <c r="KC244" s="166">
        <f t="shared" ca="1" si="678"/>
        <v>1</v>
      </c>
      <c r="KD244" s="166" t="str">
        <f t="shared" ca="1" si="679"/>
        <v>-</v>
      </c>
      <c r="KE244" s="166" t="str">
        <f t="shared" ca="1" si="680"/>
        <v>-</v>
      </c>
      <c r="KF244" s="166" t="str">
        <f t="shared" ca="1" si="681"/>
        <v>-</v>
      </c>
      <c r="KG244" s="166" t="b">
        <f t="shared" ca="1" si="682"/>
        <v>0</v>
      </c>
      <c r="KH244" s="168">
        <f t="shared" ca="1" si="702"/>
        <v>0</v>
      </c>
      <c r="KI244" s="27">
        <v>0</v>
      </c>
    </row>
    <row r="245" spans="1:295" s="148" customFormat="1" outlineLevel="1">
      <c r="A245" s="126">
        <f t="shared" si="13"/>
        <v>240</v>
      </c>
      <c r="B245" s="126">
        <f t="shared" si="709"/>
        <v>13</v>
      </c>
      <c r="C245" s="148">
        <f t="shared" si="689"/>
        <v>1002</v>
      </c>
      <c r="D245" s="148" t="s">
        <v>884</v>
      </c>
      <c r="E245" s="148" t="b">
        <f t="shared" si="648"/>
        <v>0</v>
      </c>
      <c r="F245" s="148" t="b">
        <v>0</v>
      </c>
      <c r="G245" s="148" t="b">
        <f t="shared" si="684"/>
        <v>0</v>
      </c>
      <c r="H245" s="144">
        <f t="shared" ca="1" si="703"/>
        <v>3</v>
      </c>
      <c r="I245" s="32">
        <v>2</v>
      </c>
      <c r="J245" s="32">
        <v>3</v>
      </c>
      <c r="K245" s="144">
        <f t="shared" ca="1" si="703"/>
        <v>1</v>
      </c>
      <c r="L245" s="144">
        <f t="shared" ca="1" si="703"/>
        <v>1</v>
      </c>
      <c r="M245" s="144">
        <f t="shared" ca="1" si="703"/>
        <v>1</v>
      </c>
      <c r="N245" s="144">
        <f t="shared" ca="1" si="703"/>
        <v>1</v>
      </c>
      <c r="O245" s="144">
        <f t="shared" ca="1" si="703"/>
        <v>1</v>
      </c>
      <c r="P245" s="144">
        <f t="shared" ca="1" si="703"/>
        <v>1</v>
      </c>
      <c r="Q245" s="144">
        <f t="shared" ca="1" si="703"/>
        <v>1</v>
      </c>
      <c r="R245" s="144">
        <f t="shared" ca="1" si="703"/>
        <v>2</v>
      </c>
      <c r="S245" s="144">
        <f t="shared" ca="1" si="703"/>
        <v>1</v>
      </c>
      <c r="T245" s="32">
        <v>1</v>
      </c>
      <c r="U245" s="144">
        <f t="shared" ca="1" si="703"/>
        <v>1</v>
      </c>
      <c r="V245" s="144">
        <f t="shared" ca="1" si="703"/>
        <v>1</v>
      </c>
      <c r="W245" s="144">
        <f t="shared" ca="1" si="703"/>
        <v>1</v>
      </c>
      <c r="X245" s="144">
        <f t="shared" ca="1" si="703"/>
        <v>1</v>
      </c>
      <c r="Y245" s="144">
        <f t="shared" ca="1" si="685"/>
        <v>1</v>
      </c>
      <c r="AA245" s="162" t="str" cm="1">
        <f t="array" aca="1" ref="AA245" ca="1">TEXT(LEFT(OFFSET(AA245,-1,0),5)+1,"00000")&amp;MID(OFFSET(AA245,-1,0),6,FIND(" ",OFFSET(AA245,-1,0),7)-5)
&amp;INDEX(DataMaster!$B$10:$B$12,$I245)         &amp;IF($J245=1,""," Risk"&amp;INDEX(i.risk_aversion,$J245,1))    &amp;IF($K245=1,""," REV"&amp; INDEX(DataMaster!$B$54:$B$58,$K245))              &amp; IF($L245=1,""," Minroe"&amp;INDEX(minroe,$L245))              &amp;  IF($M245=1,""," Overdraw"&amp;INDEX(overdraw,$M245))
&amp; IF($N245=1,""," Mach"&amp;INDEX(i.mach_option,$N245))
&amp; IF($O245=1,""," Interest"&amp;INDEX(i.interest_rate,$O245))            &amp; IF($P245=1,""," Opp cost"&amp;INDEX(i.opp_cost_capital,$P245))           &amp; IF($Q245=1,""," Casual_ub"&amp;INDEX(i.casual_ub,$Q245))           &amp; IF($R245=1,""," Cropgraze"&amp;INDEX(i.cropgraze_inc,$R245))
&amp; IF($S245=1,""," Yield"&amp;INDEX(i.all_rot_yield,$S245))          &amp; IF($T245=1,""," Pasture"&amp;INDEX(i.pasture_prod,$T245))          &amp; IF($U245=1,""," Scan"&amp;INDEX(i.scan,$U245))
&amp; IF($JL245=1,""," WP"&amp;TEXT($JL245*100,"000p"))                &amp; IF($JM245=1,""," MP"&amp;TEXT($JM245*100,"000p"))                      &amp; IF($JN245=1,""," GP"&amp;TEXT($JN245*100,"000p"))          &amp; IF($JO245=1,""," Can"&amp;TEXT($JO245*100,"000p"))
&amp; " (F"&amp;3+IFERROR(1*$CH245,0)+IFERROR(1*$CI245,0)&amp;3-IFERROR(1*NOT($CK245),0)&amp;"N"&amp;$CP245&amp;$CQ245&amp;")"</f>
        <v>00014 Pasture DSP RiskCARA-high CropgrazeFALSE (F33N11)</v>
      </c>
      <c r="AB245" s="10" t="str">
        <f ca="1">IF(COUNTIF(AA$5:AA245,AA245)=1,"-","Dup")</f>
        <v>-</v>
      </c>
      <c r="AC245" s="10"/>
      <c r="AD245" s="168" t="str">
        <f t="shared" ca="1" si="694"/>
        <v>-</v>
      </c>
      <c r="AE245" s="168" t="str">
        <f t="shared" ca="1" si="694"/>
        <v>-</v>
      </c>
      <c r="AF245" s="168" t="str">
        <f t="shared" ca="1" si="694"/>
        <v>-</v>
      </c>
      <c r="AG245" s="168" t="str">
        <f t="shared" ca="1" si="694"/>
        <v>-</v>
      </c>
      <c r="AH245" s="168" t="str">
        <f t="shared" ca="1" si="694"/>
        <v>-</v>
      </c>
      <c r="AI245" s="168" t="b">
        <f t="shared" ca="1" si="694"/>
        <v>1</v>
      </c>
      <c r="AJ245" s="10"/>
      <c r="AK245" s="166" t="b">
        <f t="shared" si="695"/>
        <v>0</v>
      </c>
      <c r="AL245" s="166" t="str">
        <f t="shared" si="695"/>
        <v>-</v>
      </c>
      <c r="AM245" s="166" t="b">
        <f t="shared" si="695"/>
        <v>0</v>
      </c>
      <c r="AN245" s="166" t="b">
        <f t="shared" si="695"/>
        <v>1</v>
      </c>
      <c r="AO245" s="166" t="b">
        <f t="shared" si="695"/>
        <v>0</v>
      </c>
      <c r="AP245" s="166" t="b">
        <f t="shared" si="695"/>
        <v>0</v>
      </c>
      <c r="AQ245" s="166">
        <f t="shared" ca="1" si="651"/>
        <v>0</v>
      </c>
      <c r="AR245" s="166" t="b">
        <f t="shared" si="706"/>
        <v>1</v>
      </c>
      <c r="AS245" s="166" t="b">
        <f t="shared" si="706"/>
        <v>1</v>
      </c>
      <c r="AT245" s="166">
        <f t="shared" si="706"/>
        <v>1</v>
      </c>
      <c r="AU245" s="166">
        <f t="shared" si="706"/>
        <v>5.0000000000000004E-6</v>
      </c>
      <c r="AV245" s="166" t="str">
        <f t="shared" si="706"/>
        <v>-</v>
      </c>
      <c r="AW245" s="10"/>
      <c r="AX245" s="166" t="b">
        <f t="shared" si="653"/>
        <v>1</v>
      </c>
      <c r="AY245" s="168" t="b">
        <f t="shared" ca="1" si="654"/>
        <v>1</v>
      </c>
      <c r="AZ245" s="168" t="b">
        <f t="shared" ca="1" si="654"/>
        <v>1</v>
      </c>
      <c r="BA245" s="167">
        <f t="shared" ca="1" si="655"/>
        <v>3210</v>
      </c>
      <c r="BB245" s="168" t="str">
        <f t="shared" ca="1" si="690"/>
        <v>-</v>
      </c>
      <c r="BC245" s="168" t="str">
        <f t="shared" ca="1" si="690"/>
        <v>-</v>
      </c>
      <c r="BD245" s="168" t="str">
        <f t="shared" ca="1" si="690"/>
        <v>-</v>
      </c>
      <c r="BE245" s="168" t="str">
        <f t="shared" ca="1" si="690"/>
        <v>-</v>
      </c>
      <c r="BF245" s="168" t="str">
        <f t="shared" ca="1" si="690"/>
        <v>-</v>
      </c>
      <c r="BG245" s="168">
        <f t="shared" ca="1" si="690"/>
        <v>1</v>
      </c>
      <c r="BH245" s="168">
        <f t="shared" ca="1" si="690"/>
        <v>1</v>
      </c>
      <c r="BI245" s="168" t="str">
        <f t="shared" ca="1" si="690"/>
        <v>-</v>
      </c>
      <c r="BJ245" s="168" t="str">
        <f t="shared" ca="1" si="690"/>
        <v>-</v>
      </c>
      <c r="BK245" s="10"/>
      <c r="BL245" s="168" t="str">
        <f t="shared" ca="1" si="690"/>
        <v>-</v>
      </c>
      <c r="BM245" s="168" t="str">
        <f t="shared" ca="1" si="690"/>
        <v>-</v>
      </c>
      <c r="BN245" s="168" t="str">
        <f t="shared" ca="1" si="690"/>
        <v>-</v>
      </c>
      <c r="BO245" s="168" t="str">
        <f t="shared" ca="1" si="690"/>
        <v>-</v>
      </c>
      <c r="BP245" s="168" t="str">
        <f t="shared" ca="1" si="690"/>
        <v>-</v>
      </c>
      <c r="BQ245" s="168" t="str">
        <f t="shared" ca="1" si="690"/>
        <v>-</v>
      </c>
      <c r="BR245" s="168" t="str">
        <f t="shared" ref="BR245:BV245" ca="1" si="712">OFFSET(BR$5,$B245,0)</f>
        <v>-</v>
      </c>
      <c r="BS245" s="168" t="str">
        <f t="shared" ca="1" si="712"/>
        <v>-</v>
      </c>
      <c r="BT245" s="168" t="str">
        <f t="shared" ca="1" si="712"/>
        <v>-</v>
      </c>
      <c r="BU245" s="168" t="str">
        <f t="shared" ca="1" si="712"/>
        <v>-</v>
      </c>
      <c r="BV245" s="168" t="str">
        <f t="shared" ca="1" si="712"/>
        <v>-</v>
      </c>
      <c r="BW245" s="166" t="str" cm="1">
        <f t="array" aca="1" ref="BW245" ca="1">INDEX(i.rev,$K245,BW$15)</f>
        <v>-</v>
      </c>
      <c r="BX245" s="166" t="str" cm="1">
        <f t="array" aca="1" ref="BX245" ca="1">INDEX(i.rev,$K245,BX$15)</f>
        <v>-</v>
      </c>
      <c r="BY245" s="166" t="str" cm="1">
        <f t="array" aca="1" ref="BY245" ca="1">INDEX(i.rev,$K245,BY$15)</f>
        <v>-</v>
      </c>
      <c r="BZ245" s="166" t="str" cm="1">
        <f t="array" aca="1" ref="BZ245" ca="1">INDEX(i.rev,$K245,BZ$15)</f>
        <v>-</v>
      </c>
      <c r="CA245" s="166" t="str" cm="1">
        <f t="array" aca="1" ref="CA245" ca="1">INDEX(i.rev,$K245,CA$15)</f>
        <v>-</v>
      </c>
      <c r="CB245" s="166" t="str" cm="1">
        <f t="array" aca="1" ref="CB245" ca="1">INDEX(i.rev,$K245,CB$15)</f>
        <v>-</v>
      </c>
      <c r="CC245" s="166" t="str" cm="1">
        <f t="array" aca="1" ref="CC245" ca="1">INDEX(i.rev,$K245,CC$15)</f>
        <v>-</v>
      </c>
      <c r="CD245" s="166" t="str" cm="1">
        <f t="array" aca="1" ref="CD245" ca="1">INDEX(i.rev,$K245,CD$15)</f>
        <v>-</v>
      </c>
      <c r="CE245" s="166" t="str" cm="1">
        <f t="array" aca="1" ref="CE245" ca="1">INDEX(i.rev,$K245,CE$15)</f>
        <v>-</v>
      </c>
      <c r="CF245" s="166" t="str" cm="1">
        <f t="array" aca="1" ref="CF245" ca="1">INDEX(i.rev,$K245,CF$15)</f>
        <v>-</v>
      </c>
      <c r="CG245" s="10"/>
      <c r="CH245" s="168" t="str">
        <f t="shared" ca="1" si="711"/>
        <v>-</v>
      </c>
      <c r="CI245" s="168" t="str">
        <f t="shared" ca="1" si="711"/>
        <v>-</v>
      </c>
      <c r="CJ245" s="168" t="str">
        <f t="shared" ca="1" si="711"/>
        <v>-</v>
      </c>
      <c r="CK245" s="168" t="str">
        <f t="shared" ca="1" si="711"/>
        <v>-</v>
      </c>
      <c r="CL245" s="168" t="str">
        <f t="shared" ca="1" si="711"/>
        <v>-</v>
      </c>
      <c r="CM245" s="168" t="str">
        <f t="shared" ca="1" si="711"/>
        <v>-</v>
      </c>
      <c r="CN245" s="168" t="str">
        <f t="shared" ca="1" si="711"/>
        <v>-</v>
      </c>
      <c r="CO245" s="168" t="str">
        <f t="shared" ca="1" si="711"/>
        <v>-</v>
      </c>
      <c r="CP245" s="168">
        <f t="shared" ca="1" si="711"/>
        <v>1</v>
      </c>
      <c r="CQ245" s="168">
        <f t="shared" ca="1" si="711"/>
        <v>1</v>
      </c>
      <c r="CR245" s="168">
        <f t="shared" ca="1" si="711"/>
        <v>0</v>
      </c>
      <c r="CS245" s="168" t="str">
        <f t="shared" ca="1" si="711"/>
        <v>-</v>
      </c>
      <c r="CT245" s="168" t="str">
        <f t="shared" ca="1" si="711"/>
        <v>-</v>
      </c>
      <c r="CU245" s="168" t="str">
        <f t="shared" ca="1" si="711"/>
        <v>-</v>
      </c>
      <c r="CV245" s="168" t="str">
        <f t="shared" ca="1" si="711"/>
        <v>-</v>
      </c>
      <c r="CW245" s="168" t="str">
        <f t="shared" ca="1" si="711"/>
        <v>-</v>
      </c>
      <c r="CX245" s="168" t="str">
        <f t="shared" ca="1" si="711"/>
        <v>-</v>
      </c>
      <c r="CY245" s="168" t="str">
        <f t="shared" ca="1" si="711"/>
        <v>-</v>
      </c>
      <c r="CZ245" s="168">
        <f t="shared" ca="1" si="711"/>
        <v>0</v>
      </c>
      <c r="DA245" s="168" t="str">
        <f t="shared" ca="1" si="711"/>
        <v>-</v>
      </c>
      <c r="DB245" s="168" t="str">
        <f t="shared" ca="1" si="711"/>
        <v>-</v>
      </c>
      <c r="DC245" s="168" t="str">
        <f t="shared" ca="1" si="711"/>
        <v>-</v>
      </c>
      <c r="DD245" s="168" t="str">
        <f t="shared" ca="1" si="711"/>
        <v>-</v>
      </c>
      <c r="DE245" s="168" t="str">
        <f t="shared" ca="1" si="711"/>
        <v>-</v>
      </c>
      <c r="DF245" s="168">
        <f t="shared" ca="1" si="711"/>
        <v>0</v>
      </c>
      <c r="DG245" s="168">
        <f t="shared" ca="1" si="711"/>
        <v>0</v>
      </c>
      <c r="DH245" s="168">
        <f t="shared" ca="1" si="711"/>
        <v>0</v>
      </c>
      <c r="DI245" s="168">
        <f t="shared" ca="1" si="711"/>
        <v>0</v>
      </c>
      <c r="DJ245" s="168">
        <f t="shared" ca="1" si="711"/>
        <v>0</v>
      </c>
      <c r="DK245" s="168">
        <f t="shared" ca="1" si="711"/>
        <v>0</v>
      </c>
      <c r="DL245" s="168">
        <f t="shared" ca="1" si="711"/>
        <v>0</v>
      </c>
      <c r="DM245" s="168" t="str">
        <f t="shared" ca="1" si="711"/>
        <v>-</v>
      </c>
      <c r="DN245" s="168" t="str">
        <f t="shared" ca="1" si="711"/>
        <v>-</v>
      </c>
      <c r="DO245" s="168" t="str">
        <f t="shared" ca="1" si="711"/>
        <v>-</v>
      </c>
      <c r="DP245" s="168" t="str">
        <f t="shared" ca="1" si="711"/>
        <v>-</v>
      </c>
      <c r="DQ245" s="168" t="str">
        <f t="shared" ca="1" si="711"/>
        <v>-</v>
      </c>
      <c r="DR245" s="168" t="str">
        <f t="shared" ca="1" si="711"/>
        <v>-</v>
      </c>
      <c r="DS245" s="168" t="str">
        <f t="shared" ca="1" si="711"/>
        <v>-</v>
      </c>
      <c r="DT245" s="168" t="str">
        <f t="shared" ca="1" si="711"/>
        <v>-</v>
      </c>
      <c r="DU245" s="168" t="str">
        <f t="shared" ca="1" si="711"/>
        <v>-</v>
      </c>
      <c r="DV245" s="168" t="str">
        <f t="shared" ca="1" si="711"/>
        <v>-</v>
      </c>
      <c r="DW245" s="168" t="str">
        <f t="shared" ca="1" si="711"/>
        <v>-</v>
      </c>
      <c r="DX245" s="10"/>
      <c r="DY245" s="168">
        <f t="shared" ca="1" si="711"/>
        <v>1</v>
      </c>
      <c r="DZ245" s="168" t="str">
        <f t="shared" ca="1" si="711"/>
        <v>-</v>
      </c>
      <c r="EA245" s="168" t="str">
        <f t="shared" ca="1" si="711"/>
        <v>-</v>
      </c>
      <c r="EB245" s="168" t="str">
        <f t="shared" ca="1" si="711"/>
        <v>-</v>
      </c>
      <c r="EC245" s="168" t="str">
        <f t="shared" ca="1" si="696"/>
        <v>-</v>
      </c>
      <c r="ED245" s="168" t="b">
        <f t="shared" ca="1" si="696"/>
        <v>0</v>
      </c>
      <c r="EE245" s="168" t="str">
        <f t="shared" ca="1" si="696"/>
        <v>-</v>
      </c>
      <c r="EF245" s="168">
        <f t="shared" ca="1" si="696"/>
        <v>0</v>
      </c>
      <c r="EG245" s="168" t="str">
        <f t="shared" ca="1" si="696"/>
        <v>-</v>
      </c>
      <c r="EH245" s="166" cm="1">
        <f t="array" aca="1" ref="EH245" ca="1">INDEX(i.rev,$K245,EH$15)</f>
        <v>1</v>
      </c>
      <c r="EI245" s="168">
        <f t="shared" ca="1" si="697"/>
        <v>0</v>
      </c>
      <c r="EJ245" s="168">
        <f t="shared" ca="1" si="697"/>
        <v>1</v>
      </c>
      <c r="EK245" s="168">
        <f t="shared" ca="1" si="697"/>
        <v>0</v>
      </c>
      <c r="EL245" s="168">
        <f t="shared" ca="1" si="697"/>
        <v>1</v>
      </c>
      <c r="EM245" s="168">
        <f t="shared" ca="1" si="697"/>
        <v>1</v>
      </c>
      <c r="EN245" s="168">
        <f t="shared" ca="1" si="697"/>
        <v>1</v>
      </c>
      <c r="EO245" s="168">
        <f t="shared" ca="1" si="697"/>
        <v>0</v>
      </c>
      <c r="EP245" s="168">
        <f t="shared" ca="1" si="697"/>
        <v>0</v>
      </c>
      <c r="EQ245" s="168">
        <f t="shared" ca="1" si="697"/>
        <v>0</v>
      </c>
      <c r="ER245" s="168">
        <f t="shared" ca="1" si="697"/>
        <v>0</v>
      </c>
      <c r="ES245" s="168">
        <f t="shared" ca="1" si="697"/>
        <v>0</v>
      </c>
      <c r="ET245" s="168">
        <f t="shared" ca="1" si="697"/>
        <v>0</v>
      </c>
      <c r="EU245" s="168">
        <f t="shared" ca="1" si="697"/>
        <v>0</v>
      </c>
      <c r="EV245" s="168">
        <f t="shared" ca="1" si="697"/>
        <v>0</v>
      </c>
      <c r="EW245" s="168">
        <f t="shared" ca="1" si="697"/>
        <v>0</v>
      </c>
      <c r="EX245" s="168">
        <f t="shared" ca="1" si="697"/>
        <v>0</v>
      </c>
      <c r="EY245" s="166" cm="1">
        <f t="array" aca="1" ref="EY245" ca="1">INDEX(i.rev,$K245,EY$15)</f>
        <v>0</v>
      </c>
      <c r="EZ245" s="168">
        <f t="shared" ca="1" si="660"/>
        <v>0</v>
      </c>
      <c r="FA245" s="166" cm="1">
        <f t="array" aca="1" ref="FA245" ca="1">INDEX(i.rev,$K245,FA$15)</f>
        <v>1</v>
      </c>
      <c r="FB245" s="168">
        <f t="shared" ca="1" si="710"/>
        <v>0</v>
      </c>
      <c r="FC245" s="168">
        <f t="shared" ca="1" si="710"/>
        <v>0</v>
      </c>
      <c r="FD245" s="168">
        <f t="shared" ca="1" si="710"/>
        <v>0</v>
      </c>
      <c r="FE245" s="168">
        <f t="shared" ca="1" si="710"/>
        <v>0</v>
      </c>
      <c r="FF245" s="168">
        <f t="shared" ca="1" si="710"/>
        <v>0</v>
      </c>
      <c r="FG245" s="168">
        <f t="shared" ca="1" si="710"/>
        <v>0</v>
      </c>
      <c r="FH245" s="168">
        <f t="shared" ca="1" si="710"/>
        <v>0</v>
      </c>
      <c r="FI245" s="10"/>
      <c r="FJ245" s="168" t="str">
        <f t="shared" ca="1" si="710"/>
        <v>-</v>
      </c>
      <c r="FK245" s="168" t="str">
        <f t="shared" ca="1" si="710"/>
        <v>-</v>
      </c>
      <c r="FL245" s="168" t="str">
        <f t="shared" ca="1" si="710"/>
        <v>-</v>
      </c>
      <c r="FM245" s="168" t="str">
        <f t="shared" ca="1" si="710"/>
        <v>-</v>
      </c>
      <c r="FN245" s="168" t="str">
        <f t="shared" ca="1" si="707"/>
        <v>-</v>
      </c>
      <c r="FO245" s="166" t="b">
        <f t="shared" ca="1" si="698"/>
        <v>0</v>
      </c>
      <c r="FP245" s="166" t="b">
        <f t="shared" ca="1" si="698"/>
        <v>0</v>
      </c>
      <c r="FQ245" s="166" t="b">
        <f t="shared" ca="1" si="698"/>
        <v>1</v>
      </c>
      <c r="FR245" s="168">
        <f t="shared" ca="1" si="710"/>
        <v>0</v>
      </c>
      <c r="FS245" s="166">
        <f t="shared" ca="1" si="699"/>
        <v>1</v>
      </c>
      <c r="FT245" s="166">
        <f t="shared" ca="1" si="699"/>
        <v>1</v>
      </c>
      <c r="FU245" s="168" t="str">
        <f t="shared" ca="1" si="710"/>
        <v>-</v>
      </c>
      <c r="FV245" s="168" t="str">
        <f t="shared" ca="1" si="710"/>
        <v>-</v>
      </c>
      <c r="FW245" s="168" t="str">
        <f t="shared" ca="1" si="710"/>
        <v>-</v>
      </c>
      <c r="FX245" s="168" t="str">
        <f t="shared" ca="1" si="710"/>
        <v>-</v>
      </c>
      <c r="FY245" s="168" t="str">
        <f t="shared" ca="1" si="710"/>
        <v>-</v>
      </c>
      <c r="FZ245" s="168" t="str">
        <f t="shared" ca="1" si="710"/>
        <v>-</v>
      </c>
      <c r="GA245" s="168" t="str">
        <f t="shared" ca="1" si="710"/>
        <v>-</v>
      </c>
      <c r="GB245" s="168" t="str">
        <f t="shared" ca="1" si="710"/>
        <v>-</v>
      </c>
      <c r="GC245" s="168" t="str">
        <f t="shared" ca="1" si="710"/>
        <v>-</v>
      </c>
      <c r="GD245" s="168" t="b">
        <f t="shared" ca="1" si="710"/>
        <v>1</v>
      </c>
      <c r="GE245" s="168" t="str">
        <f t="shared" ca="1" si="710"/>
        <v>-</v>
      </c>
      <c r="GF245" s="168" t="str">
        <f t="shared" ca="1" si="710"/>
        <v>-</v>
      </c>
      <c r="GG245" s="168" t="str">
        <f t="shared" ca="1" si="710"/>
        <v>-</v>
      </c>
      <c r="GH245" s="168" t="str">
        <f t="shared" ca="1" si="700"/>
        <v>-</v>
      </c>
      <c r="GI245" s="168" t="str">
        <f t="shared" ca="1" si="700"/>
        <v>-</v>
      </c>
      <c r="GJ245" s="168" t="str">
        <f t="shared" ca="1" si="700"/>
        <v>-</v>
      </c>
      <c r="GK245" s="168" t="str">
        <f t="shared" ca="1" si="700"/>
        <v>-</v>
      </c>
      <c r="GL245" s="168" t="str">
        <f t="shared" ca="1" si="700"/>
        <v>-</v>
      </c>
      <c r="GM245" s="168" t="str">
        <f t="shared" ca="1" si="700"/>
        <v>-</v>
      </c>
      <c r="GN245" s="168" t="str">
        <f t="shared" ca="1" si="700"/>
        <v>-</v>
      </c>
      <c r="GO245" s="168" t="str">
        <f t="shared" ca="1" si="700"/>
        <v>-</v>
      </c>
      <c r="GP245" s="168" t="str">
        <f t="shared" ca="1" si="700"/>
        <v>-</v>
      </c>
      <c r="GQ245" s="168" t="str">
        <f t="shared" ca="1" si="700"/>
        <v>-</v>
      </c>
      <c r="GR245" s="168" t="str">
        <f t="shared" ca="1" si="700"/>
        <v>-</v>
      </c>
      <c r="GS245" s="168">
        <f t="shared" ca="1" si="700"/>
        <v>500</v>
      </c>
      <c r="GT245" s="168">
        <f t="shared" ca="1" si="700"/>
        <v>500</v>
      </c>
      <c r="GU245" s="168" t="str">
        <f t="shared" ca="1" si="700"/>
        <v>-</v>
      </c>
      <c r="GV245" s="168" t="str">
        <f t="shared" ca="1" si="700"/>
        <v>-</v>
      </c>
      <c r="GW245" s="168" t="str">
        <f t="shared" ca="1" si="700"/>
        <v>-</v>
      </c>
      <c r="GX245" s="168" t="str">
        <f t="shared" ca="1" si="701"/>
        <v>-</v>
      </c>
      <c r="GY245" s="168" t="str">
        <f t="shared" ca="1" si="701"/>
        <v>-</v>
      </c>
      <c r="GZ245" s="168" t="str">
        <f t="shared" ca="1" si="708"/>
        <v>-</v>
      </c>
      <c r="HA245" s="168" t="str">
        <f t="shared" ca="1" si="708"/>
        <v>-</v>
      </c>
      <c r="HB245" s="168" t="str">
        <f t="shared" ca="1" si="708"/>
        <v>-</v>
      </c>
      <c r="HC245" s="168" t="str">
        <f t="shared" ca="1" si="708"/>
        <v>-</v>
      </c>
      <c r="HD245" s="168" t="str">
        <f t="shared" ca="1" si="708"/>
        <v>-</v>
      </c>
      <c r="HE245" s="168" t="str">
        <f t="shared" ca="1" si="708"/>
        <v>-</v>
      </c>
      <c r="HF245" s="168" t="str">
        <f t="shared" ca="1" si="708"/>
        <v>-</v>
      </c>
      <c r="HG245" s="168" t="str">
        <f t="shared" ca="1" si="708"/>
        <v>-</v>
      </c>
      <c r="HH245" s="168" t="str">
        <f t="shared" ca="1" si="708"/>
        <v>-</v>
      </c>
      <c r="HI245" s="168" t="str">
        <f t="shared" ca="1" si="708"/>
        <v>-</v>
      </c>
      <c r="HJ245" s="168" t="str">
        <f t="shared" ca="1" si="708"/>
        <v>-</v>
      </c>
      <c r="HK245" s="168" t="str">
        <f t="shared" ca="1" si="708"/>
        <v>-</v>
      </c>
      <c r="HL245" s="168" t="str">
        <f t="shared" ca="1" si="708"/>
        <v>-</v>
      </c>
      <c r="HM245" s="168" t="str">
        <f t="shared" ca="1" si="708"/>
        <v>-</v>
      </c>
      <c r="HN245" s="168" t="str">
        <f t="shared" ca="1" si="708"/>
        <v>-</v>
      </c>
      <c r="HO245" s="168" t="str">
        <f t="shared" ca="1" si="708"/>
        <v>-</v>
      </c>
      <c r="HP245" s="168" t="str">
        <f t="shared" ca="1" si="708"/>
        <v>-</v>
      </c>
      <c r="HQ245" s="168" t="str">
        <f t="shared" ca="1" si="708"/>
        <v>-</v>
      </c>
      <c r="HR245" s="168" t="str">
        <f t="shared" ca="1" si="708"/>
        <v>-</v>
      </c>
      <c r="HS245" s="168" t="str">
        <f t="shared" ca="1" si="708"/>
        <v>-</v>
      </c>
      <c r="HT245" s="168" t="str">
        <f t="shared" ca="1" si="708"/>
        <v>-</v>
      </c>
      <c r="HU245" s="168" t="str">
        <f t="shared" ca="1" si="708"/>
        <v>-</v>
      </c>
      <c r="HV245" s="168" t="str">
        <f t="shared" ca="1" si="708"/>
        <v>-</v>
      </c>
      <c r="HW245" s="168" t="str">
        <f t="shared" ca="1" si="708"/>
        <v>-</v>
      </c>
      <c r="HX245" s="168" t="str">
        <f t="shared" ca="1" si="708"/>
        <v>-</v>
      </c>
      <c r="HY245" s="168" t="str">
        <f t="shared" ca="1" si="708"/>
        <v>-</v>
      </c>
      <c r="HZ245" s="168" t="str">
        <f t="shared" ca="1" si="708"/>
        <v>-</v>
      </c>
      <c r="IA245" s="168" t="str">
        <f t="shared" ca="1" si="708"/>
        <v>-</v>
      </c>
      <c r="IB245" s="168" t="str">
        <f t="shared" ca="1" si="708"/>
        <v>-</v>
      </c>
      <c r="IC245" s="168" t="str">
        <f t="shared" ca="1" si="708"/>
        <v>-</v>
      </c>
      <c r="ID245" s="168" t="str">
        <f t="shared" ca="1" si="708"/>
        <v>-</v>
      </c>
      <c r="IE245" s="168" t="str">
        <f t="shared" ca="1" si="708"/>
        <v>-</v>
      </c>
      <c r="IF245" s="168" t="str">
        <f t="shared" ca="1" si="708"/>
        <v>-</v>
      </c>
      <c r="IG245" s="168" t="str">
        <f t="shared" ca="1" si="708"/>
        <v>-</v>
      </c>
      <c r="IH245" s="168" t="str">
        <f t="shared" ca="1" si="708"/>
        <v>-</v>
      </c>
      <c r="II245" s="168" t="str">
        <f t="shared" ca="1" si="708"/>
        <v>-</v>
      </c>
      <c r="IJ245" s="168" t="str">
        <f t="shared" ca="1" si="708"/>
        <v>-</v>
      </c>
      <c r="IK245" s="168" t="str">
        <f t="shared" ca="1" si="708"/>
        <v>-</v>
      </c>
      <c r="IL245" s="168" t="str">
        <f t="shared" ca="1" si="708"/>
        <v>-</v>
      </c>
      <c r="IM245" s="168" t="str">
        <f t="shared" ca="1" si="708"/>
        <v>-</v>
      </c>
      <c r="IN245" s="168" t="str">
        <f t="shared" ca="1" si="708"/>
        <v>-</v>
      </c>
      <c r="IO245" s="168" t="str">
        <f t="shared" ca="1" si="708"/>
        <v>-</v>
      </c>
      <c r="IP245" s="168" t="str">
        <f t="shared" ca="1" si="701"/>
        <v>-</v>
      </c>
      <c r="IQ245" s="168" t="str">
        <f t="shared" ca="1" si="701"/>
        <v>-</v>
      </c>
      <c r="IR245" s="168" t="str">
        <f t="shared" ca="1" si="701"/>
        <v>-</v>
      </c>
      <c r="IS245" s="168" t="str">
        <f t="shared" ca="1" si="701"/>
        <v>-</v>
      </c>
      <c r="IT245" s="168" t="str">
        <f t="shared" ca="1" si="701"/>
        <v>-</v>
      </c>
      <c r="IU245" s="168" t="str">
        <f t="shared" ca="1" si="701"/>
        <v>-</v>
      </c>
      <c r="IV245" s="168" t="str">
        <f t="shared" ca="1" si="701"/>
        <v>-</v>
      </c>
      <c r="IW245" s="168" t="str">
        <f t="shared" ca="1" si="701"/>
        <v>-</v>
      </c>
      <c r="IX245" s="168" t="str">
        <f t="shared" ca="1" si="701"/>
        <v>-</v>
      </c>
      <c r="IY245" s="168" t="str">
        <f t="shared" ca="1" si="701"/>
        <v>-</v>
      </c>
      <c r="IZ245" s="10"/>
      <c r="JA245" s="166">
        <f t="shared" ca="1" si="668"/>
        <v>4.4999999999999998E-2</v>
      </c>
      <c r="JB245" s="166">
        <f t="shared" ca="1" si="669"/>
        <v>4.4999999999999998E-2</v>
      </c>
      <c r="JC245" s="168">
        <f t="shared" ca="1" si="702"/>
        <v>1</v>
      </c>
      <c r="JD245" s="168">
        <f t="shared" ca="1" si="702"/>
        <v>0</v>
      </c>
      <c r="JE245" s="168">
        <f t="shared" ca="1" si="702"/>
        <v>1</v>
      </c>
      <c r="JF245" s="168">
        <f t="shared" ca="1" si="702"/>
        <v>1</v>
      </c>
      <c r="JG245" s="168">
        <f t="shared" ca="1" si="702"/>
        <v>0</v>
      </c>
      <c r="JH245" s="168">
        <f t="shared" ca="1" si="702"/>
        <v>70</v>
      </c>
      <c r="JI245" s="168">
        <f t="shared" ca="1" si="702"/>
        <v>50</v>
      </c>
      <c r="JJ245" s="168">
        <f t="shared" ca="1" si="702"/>
        <v>70</v>
      </c>
      <c r="JK245" s="168">
        <f t="shared" ca="1" si="702"/>
        <v>50</v>
      </c>
      <c r="JL245" s="166">
        <f t="shared" ca="1" si="671"/>
        <v>1</v>
      </c>
      <c r="JM245" s="166">
        <f t="shared" ca="1" si="672"/>
        <v>1</v>
      </c>
      <c r="JN245" s="166">
        <f t="shared" ca="1" si="673"/>
        <v>1</v>
      </c>
      <c r="JO245" s="166">
        <f t="shared" ca="1" si="674"/>
        <v>1</v>
      </c>
      <c r="JP245" s="166">
        <f t="shared" ca="1" si="674"/>
        <v>1</v>
      </c>
      <c r="JQ245" s="168">
        <f t="shared" ca="1" si="702"/>
        <v>1</v>
      </c>
      <c r="JR245" s="10"/>
      <c r="JS245" s="168">
        <f t="shared" ca="1" si="702"/>
        <v>1</v>
      </c>
      <c r="JT245" s="166">
        <f t="shared" si="675"/>
        <v>1</v>
      </c>
      <c r="JU245" s="168">
        <f t="shared" ca="1" si="670"/>
        <v>1</v>
      </c>
      <c r="JV245" s="168">
        <f t="shared" ca="1" si="702"/>
        <v>1</v>
      </c>
      <c r="JW245" s="168">
        <f t="shared" ca="1" si="702"/>
        <v>1</v>
      </c>
      <c r="JX245" s="168">
        <f t="shared" ca="1" si="670"/>
        <v>1</v>
      </c>
      <c r="JY245" s="168">
        <f t="shared" ca="1" si="702"/>
        <v>1</v>
      </c>
      <c r="JZ245" s="168">
        <f t="shared" ca="1" si="702"/>
        <v>1</v>
      </c>
      <c r="KA245" s="166">
        <f t="shared" si="676"/>
        <v>1</v>
      </c>
      <c r="KB245" s="166">
        <f t="shared" ca="1" si="677"/>
        <v>1</v>
      </c>
      <c r="KC245" s="166">
        <f t="shared" ca="1" si="678"/>
        <v>1</v>
      </c>
      <c r="KD245" s="166" t="str">
        <f t="shared" ca="1" si="679"/>
        <v>-</v>
      </c>
      <c r="KE245" s="166" t="str">
        <f t="shared" ca="1" si="680"/>
        <v>-</v>
      </c>
      <c r="KF245" s="166" t="str">
        <f t="shared" ca="1" si="681"/>
        <v>-</v>
      </c>
      <c r="KG245" s="166" t="b">
        <f t="shared" ca="1" si="682"/>
        <v>0</v>
      </c>
      <c r="KH245" s="168">
        <f t="shared" ca="1" si="702"/>
        <v>0</v>
      </c>
      <c r="KI245" s="27">
        <v>0</v>
      </c>
    </row>
    <row r="246" spans="1:295" s="148" customFormat="1" outlineLevel="1">
      <c r="A246" s="126">
        <f t="shared" si="13"/>
        <v>241</v>
      </c>
      <c r="B246" s="126">
        <f t="shared" si="709"/>
        <v>13</v>
      </c>
      <c r="C246" s="148">
        <f t="shared" si="689"/>
        <v>1002</v>
      </c>
      <c r="D246" s="148" t="s">
        <v>884</v>
      </c>
      <c r="E246" s="148" t="b">
        <f t="shared" si="648"/>
        <v>0</v>
      </c>
      <c r="F246" s="148" t="b">
        <v>0</v>
      </c>
      <c r="G246" s="148" t="b">
        <f t="shared" si="684"/>
        <v>0</v>
      </c>
      <c r="H246" s="144">
        <f t="shared" ca="1" si="703"/>
        <v>3</v>
      </c>
      <c r="I246" s="32">
        <v>2</v>
      </c>
      <c r="J246" s="32">
        <v>3</v>
      </c>
      <c r="K246" s="144">
        <f t="shared" ca="1" si="703"/>
        <v>1</v>
      </c>
      <c r="L246" s="144">
        <f t="shared" ca="1" si="703"/>
        <v>1</v>
      </c>
      <c r="M246" s="144">
        <f t="shared" ca="1" si="703"/>
        <v>1</v>
      </c>
      <c r="N246" s="144">
        <f t="shared" ca="1" si="703"/>
        <v>1</v>
      </c>
      <c r="O246" s="144">
        <f t="shared" ca="1" si="703"/>
        <v>1</v>
      </c>
      <c r="P246" s="144">
        <f t="shared" ca="1" si="703"/>
        <v>1</v>
      </c>
      <c r="Q246" s="144">
        <f t="shared" ca="1" si="703"/>
        <v>1</v>
      </c>
      <c r="R246" s="144">
        <f t="shared" ca="1" si="703"/>
        <v>2</v>
      </c>
      <c r="S246" s="144">
        <f t="shared" ca="1" si="703"/>
        <v>1</v>
      </c>
      <c r="T246" s="32">
        <v>3</v>
      </c>
      <c r="U246" s="144">
        <f t="shared" ca="1" si="703"/>
        <v>1</v>
      </c>
      <c r="V246" s="144">
        <f t="shared" ca="1" si="703"/>
        <v>1</v>
      </c>
      <c r="W246" s="144">
        <f t="shared" ca="1" si="703"/>
        <v>1</v>
      </c>
      <c r="X246" s="144">
        <f t="shared" ca="1" si="703"/>
        <v>1</v>
      </c>
      <c r="Y246" s="144">
        <f t="shared" ca="1" si="685"/>
        <v>1</v>
      </c>
      <c r="AA246" s="162" t="str" cm="1">
        <f t="array" aca="1" ref="AA246" ca="1">TEXT(LEFT(OFFSET(AA246,-1,0),5)+1,"00000")&amp;MID(OFFSET(AA246,-1,0),6,FIND(" ",OFFSET(AA246,-1,0),7)-5)
&amp;INDEX(DataMaster!$B$10:$B$12,$I246)         &amp;IF($J246=1,""," Risk"&amp;INDEX(i.risk_aversion,$J246,1))    &amp;IF($K246=1,""," REV"&amp; INDEX(DataMaster!$B$54:$B$58,$K246))              &amp; IF($L246=1,""," Minroe"&amp;INDEX(minroe,$L246))              &amp;  IF($M246=1,""," Overdraw"&amp;INDEX(overdraw,$M246))
&amp; IF($N246=1,""," Mach"&amp;INDEX(i.mach_option,$N246))
&amp; IF($O246=1,""," Interest"&amp;INDEX(i.interest_rate,$O246))            &amp; IF($P246=1,""," Opp cost"&amp;INDEX(i.opp_cost_capital,$P246))           &amp; IF($Q246=1,""," Casual_ub"&amp;INDEX(i.casual_ub,$Q246))           &amp; IF($R246=1,""," Cropgraze"&amp;INDEX(i.cropgraze_inc,$R246))
&amp; IF($S246=1,""," Yield"&amp;INDEX(i.all_rot_yield,$S246))          &amp; IF($T246=1,""," Pasture"&amp;INDEX(i.pasture_prod,$T246))          &amp; IF($U246=1,""," Scan"&amp;INDEX(i.scan,$U246))
&amp; IF($JL246=1,""," WP"&amp;TEXT($JL246*100,"000p"))                &amp; IF($JM246=1,""," MP"&amp;TEXT($JM246*100,"000p"))                      &amp; IF($JN246=1,""," GP"&amp;TEXT($JN246*100,"000p"))          &amp; IF($JO246=1,""," Can"&amp;TEXT($JO246*100,"000p"))
&amp; " (F"&amp;3+IFERROR(1*$CH246,0)+IFERROR(1*$CI246,0)&amp;3-IFERROR(1*NOT($CK246),0)&amp;"N"&amp;$CP246&amp;$CQ246&amp;")"</f>
        <v>00015 Pasture DSP RiskCARA-high CropgrazeFALSE Pasture1.15 (F33N11)</v>
      </c>
      <c r="AB246" s="10" t="str">
        <f ca="1">IF(COUNTIF(AA$5:AA246,AA246)=1,"-","Dup")</f>
        <v>-</v>
      </c>
      <c r="AC246" s="10"/>
      <c r="AD246" s="168" t="str">
        <f t="shared" ca="1" si="694"/>
        <v>-</v>
      </c>
      <c r="AE246" s="168" t="str">
        <f t="shared" ca="1" si="694"/>
        <v>-</v>
      </c>
      <c r="AF246" s="168" t="str">
        <f t="shared" ca="1" si="694"/>
        <v>-</v>
      </c>
      <c r="AG246" s="168" t="str">
        <f t="shared" ca="1" si="694"/>
        <v>-</v>
      </c>
      <c r="AH246" s="168" t="str">
        <f t="shared" ca="1" si="694"/>
        <v>-</v>
      </c>
      <c r="AI246" s="168" t="b">
        <f t="shared" ca="1" si="694"/>
        <v>1</v>
      </c>
      <c r="AJ246" s="10"/>
      <c r="AK246" s="166" t="b">
        <f t="shared" si="695"/>
        <v>0</v>
      </c>
      <c r="AL246" s="166" t="str">
        <f t="shared" si="695"/>
        <v>-</v>
      </c>
      <c r="AM246" s="166" t="b">
        <f t="shared" si="695"/>
        <v>0</v>
      </c>
      <c r="AN246" s="166" t="b">
        <f t="shared" si="695"/>
        <v>1</v>
      </c>
      <c r="AO246" s="166" t="b">
        <f t="shared" si="695"/>
        <v>0</v>
      </c>
      <c r="AP246" s="166" t="b">
        <f t="shared" si="695"/>
        <v>0</v>
      </c>
      <c r="AQ246" s="166">
        <f t="shared" ca="1" si="651"/>
        <v>0</v>
      </c>
      <c r="AR246" s="166" t="b">
        <f t="shared" si="706"/>
        <v>1</v>
      </c>
      <c r="AS246" s="166" t="b">
        <f t="shared" si="706"/>
        <v>1</v>
      </c>
      <c r="AT246" s="166">
        <f t="shared" si="706"/>
        <v>1</v>
      </c>
      <c r="AU246" s="166">
        <f t="shared" si="706"/>
        <v>5.0000000000000004E-6</v>
      </c>
      <c r="AV246" s="166" t="str">
        <f t="shared" si="706"/>
        <v>-</v>
      </c>
      <c r="AW246" s="10"/>
      <c r="AX246" s="166" t="b">
        <f t="shared" si="653"/>
        <v>1</v>
      </c>
      <c r="AY246" s="168" t="b">
        <f t="shared" ca="1" si="654"/>
        <v>1</v>
      </c>
      <c r="AZ246" s="168" t="b">
        <f t="shared" ca="1" si="654"/>
        <v>1</v>
      </c>
      <c r="BA246" s="167">
        <f t="shared" ca="1" si="655"/>
        <v>3210</v>
      </c>
      <c r="BB246" s="168" t="str">
        <f t="shared" ref="BB246:BV258" ca="1" si="713">OFFSET(BB$5,$B246,0)</f>
        <v>-</v>
      </c>
      <c r="BC246" s="168" t="str">
        <f t="shared" ca="1" si="713"/>
        <v>-</v>
      </c>
      <c r="BD246" s="168" t="str">
        <f t="shared" ca="1" si="713"/>
        <v>-</v>
      </c>
      <c r="BE246" s="168" t="str">
        <f t="shared" ca="1" si="713"/>
        <v>-</v>
      </c>
      <c r="BF246" s="168" t="str">
        <f t="shared" ca="1" si="713"/>
        <v>-</v>
      </c>
      <c r="BG246" s="168">
        <f t="shared" ca="1" si="713"/>
        <v>1</v>
      </c>
      <c r="BH246" s="168">
        <f t="shared" ca="1" si="713"/>
        <v>1</v>
      </c>
      <c r="BI246" s="168" t="str">
        <f t="shared" ca="1" si="713"/>
        <v>-</v>
      </c>
      <c r="BJ246" s="168" t="str">
        <f t="shared" ca="1" si="713"/>
        <v>-</v>
      </c>
      <c r="BK246" s="10"/>
      <c r="BL246" s="168" t="str">
        <f t="shared" ca="1" si="713"/>
        <v>-</v>
      </c>
      <c r="BM246" s="168" t="str">
        <f t="shared" ca="1" si="713"/>
        <v>-</v>
      </c>
      <c r="BN246" s="168" t="str">
        <f t="shared" ca="1" si="713"/>
        <v>-</v>
      </c>
      <c r="BO246" s="168" t="str">
        <f t="shared" ca="1" si="713"/>
        <v>-</v>
      </c>
      <c r="BP246" s="168" t="str">
        <f t="shared" ca="1" si="713"/>
        <v>-</v>
      </c>
      <c r="BQ246" s="168" t="str">
        <f t="shared" ca="1" si="713"/>
        <v>-</v>
      </c>
      <c r="BR246" s="168" t="str">
        <f t="shared" ca="1" si="713"/>
        <v>-</v>
      </c>
      <c r="BS246" s="168" t="str">
        <f t="shared" ca="1" si="713"/>
        <v>-</v>
      </c>
      <c r="BT246" s="168" t="str">
        <f t="shared" ca="1" si="713"/>
        <v>-</v>
      </c>
      <c r="BU246" s="168" t="str">
        <f t="shared" ca="1" si="713"/>
        <v>-</v>
      </c>
      <c r="BV246" s="168" t="str">
        <f t="shared" ca="1" si="713"/>
        <v>-</v>
      </c>
      <c r="BW246" s="166" t="str" cm="1">
        <f t="array" aca="1" ref="BW246" ca="1">INDEX(i.rev,$K246,BW$15)</f>
        <v>-</v>
      </c>
      <c r="BX246" s="166" t="str" cm="1">
        <f t="array" aca="1" ref="BX246" ca="1">INDEX(i.rev,$K246,BX$15)</f>
        <v>-</v>
      </c>
      <c r="BY246" s="166" t="str" cm="1">
        <f t="array" aca="1" ref="BY246" ca="1">INDEX(i.rev,$K246,BY$15)</f>
        <v>-</v>
      </c>
      <c r="BZ246" s="166" t="str" cm="1">
        <f t="array" aca="1" ref="BZ246" ca="1">INDEX(i.rev,$K246,BZ$15)</f>
        <v>-</v>
      </c>
      <c r="CA246" s="166" t="str" cm="1">
        <f t="array" aca="1" ref="CA246" ca="1">INDEX(i.rev,$K246,CA$15)</f>
        <v>-</v>
      </c>
      <c r="CB246" s="166" t="str" cm="1">
        <f t="array" aca="1" ref="CB246" ca="1">INDEX(i.rev,$K246,CB$15)</f>
        <v>-</v>
      </c>
      <c r="CC246" s="166" t="str" cm="1">
        <f t="array" aca="1" ref="CC246" ca="1">INDEX(i.rev,$K246,CC$15)</f>
        <v>-</v>
      </c>
      <c r="CD246" s="166" t="str" cm="1">
        <f t="array" aca="1" ref="CD246" ca="1">INDEX(i.rev,$K246,CD$15)</f>
        <v>-</v>
      </c>
      <c r="CE246" s="166" t="str" cm="1">
        <f t="array" aca="1" ref="CE246" ca="1">INDEX(i.rev,$K246,CE$15)</f>
        <v>-</v>
      </c>
      <c r="CF246" s="166" t="str" cm="1">
        <f t="array" aca="1" ref="CF246" ca="1">INDEX(i.rev,$K246,CF$15)</f>
        <v>-</v>
      </c>
      <c r="CG246" s="10"/>
      <c r="CH246" s="168" t="str">
        <f t="shared" ca="1" si="711"/>
        <v>-</v>
      </c>
      <c r="CI246" s="168" t="str">
        <f t="shared" ca="1" si="711"/>
        <v>-</v>
      </c>
      <c r="CJ246" s="168" t="str">
        <f t="shared" ca="1" si="711"/>
        <v>-</v>
      </c>
      <c r="CK246" s="168" t="str">
        <f t="shared" ca="1" si="711"/>
        <v>-</v>
      </c>
      <c r="CL246" s="168" t="str">
        <f t="shared" ca="1" si="711"/>
        <v>-</v>
      </c>
      <c r="CM246" s="168" t="str">
        <f t="shared" ca="1" si="711"/>
        <v>-</v>
      </c>
      <c r="CN246" s="168" t="str">
        <f t="shared" ca="1" si="711"/>
        <v>-</v>
      </c>
      <c r="CO246" s="168" t="str">
        <f t="shared" ca="1" si="711"/>
        <v>-</v>
      </c>
      <c r="CP246" s="168">
        <f t="shared" ca="1" si="711"/>
        <v>1</v>
      </c>
      <c r="CQ246" s="168">
        <f t="shared" ca="1" si="711"/>
        <v>1</v>
      </c>
      <c r="CR246" s="168">
        <f t="shared" ca="1" si="711"/>
        <v>0</v>
      </c>
      <c r="CS246" s="168" t="str">
        <f t="shared" ca="1" si="711"/>
        <v>-</v>
      </c>
      <c r="CT246" s="168" t="str">
        <f t="shared" ca="1" si="711"/>
        <v>-</v>
      </c>
      <c r="CU246" s="168" t="str">
        <f t="shared" ca="1" si="711"/>
        <v>-</v>
      </c>
      <c r="CV246" s="168" t="str">
        <f t="shared" ca="1" si="711"/>
        <v>-</v>
      </c>
      <c r="CW246" s="168" t="str">
        <f t="shared" ca="1" si="711"/>
        <v>-</v>
      </c>
      <c r="CX246" s="168" t="str">
        <f t="shared" ca="1" si="711"/>
        <v>-</v>
      </c>
      <c r="CY246" s="168" t="str">
        <f t="shared" ca="1" si="711"/>
        <v>-</v>
      </c>
      <c r="CZ246" s="168">
        <f t="shared" ca="1" si="711"/>
        <v>0</v>
      </c>
      <c r="DA246" s="168" t="str">
        <f t="shared" ca="1" si="711"/>
        <v>-</v>
      </c>
      <c r="DB246" s="168" t="str">
        <f t="shared" ca="1" si="711"/>
        <v>-</v>
      </c>
      <c r="DC246" s="168" t="str">
        <f t="shared" ca="1" si="711"/>
        <v>-</v>
      </c>
      <c r="DD246" s="168" t="str">
        <f t="shared" ca="1" si="711"/>
        <v>-</v>
      </c>
      <c r="DE246" s="168" t="str">
        <f t="shared" ca="1" si="711"/>
        <v>-</v>
      </c>
      <c r="DF246" s="168">
        <f t="shared" ca="1" si="711"/>
        <v>0</v>
      </c>
      <c r="DG246" s="168">
        <f t="shared" ca="1" si="711"/>
        <v>0</v>
      </c>
      <c r="DH246" s="168">
        <f t="shared" ca="1" si="711"/>
        <v>0</v>
      </c>
      <c r="DI246" s="168">
        <f t="shared" ca="1" si="711"/>
        <v>0</v>
      </c>
      <c r="DJ246" s="168">
        <f t="shared" ca="1" si="711"/>
        <v>0</v>
      </c>
      <c r="DK246" s="168">
        <f t="shared" ca="1" si="711"/>
        <v>0</v>
      </c>
      <c r="DL246" s="168">
        <f t="shared" ca="1" si="711"/>
        <v>0</v>
      </c>
      <c r="DM246" s="168" t="str">
        <f t="shared" ca="1" si="711"/>
        <v>-</v>
      </c>
      <c r="DN246" s="168" t="str">
        <f t="shared" ca="1" si="711"/>
        <v>-</v>
      </c>
      <c r="DO246" s="168" t="str">
        <f t="shared" ca="1" si="711"/>
        <v>-</v>
      </c>
      <c r="DP246" s="168" t="str">
        <f t="shared" ca="1" si="711"/>
        <v>-</v>
      </c>
      <c r="DQ246" s="168" t="str">
        <f t="shared" ca="1" si="711"/>
        <v>-</v>
      </c>
      <c r="DR246" s="168" t="str">
        <f t="shared" ca="1" si="711"/>
        <v>-</v>
      </c>
      <c r="DS246" s="168" t="str">
        <f t="shared" ca="1" si="711"/>
        <v>-</v>
      </c>
      <c r="DT246" s="168" t="str">
        <f t="shared" ca="1" si="711"/>
        <v>-</v>
      </c>
      <c r="DU246" s="168" t="str">
        <f t="shared" ca="1" si="711"/>
        <v>-</v>
      </c>
      <c r="DV246" s="168" t="str">
        <f t="shared" ca="1" si="711"/>
        <v>-</v>
      </c>
      <c r="DW246" s="168" t="str">
        <f t="shared" ca="1" si="711"/>
        <v>-</v>
      </c>
      <c r="DX246" s="10"/>
      <c r="DY246" s="168">
        <f t="shared" ca="1" si="711"/>
        <v>1</v>
      </c>
      <c r="DZ246" s="168" t="str">
        <f t="shared" ca="1" si="711"/>
        <v>-</v>
      </c>
      <c r="EA246" s="168" t="str">
        <f t="shared" ca="1" si="711"/>
        <v>-</v>
      </c>
      <c r="EB246" s="168" t="str">
        <f t="shared" ca="1" si="711"/>
        <v>-</v>
      </c>
      <c r="EC246" s="168" t="str">
        <f t="shared" ca="1" si="696"/>
        <v>-</v>
      </c>
      <c r="ED246" s="168" t="b">
        <f t="shared" ca="1" si="696"/>
        <v>0</v>
      </c>
      <c r="EE246" s="168" t="str">
        <f t="shared" ca="1" si="696"/>
        <v>-</v>
      </c>
      <c r="EF246" s="168">
        <f t="shared" ca="1" si="696"/>
        <v>0</v>
      </c>
      <c r="EG246" s="168" t="str">
        <f t="shared" ca="1" si="696"/>
        <v>-</v>
      </c>
      <c r="EH246" s="166" cm="1">
        <f t="array" aca="1" ref="EH246" ca="1">INDEX(i.rev,$K246,EH$15)</f>
        <v>1</v>
      </c>
      <c r="EI246" s="168">
        <f t="shared" ca="1" si="697"/>
        <v>0</v>
      </c>
      <c r="EJ246" s="168">
        <f t="shared" ca="1" si="697"/>
        <v>1</v>
      </c>
      <c r="EK246" s="168">
        <f t="shared" ca="1" si="697"/>
        <v>0</v>
      </c>
      <c r="EL246" s="168">
        <f t="shared" ca="1" si="697"/>
        <v>1</v>
      </c>
      <c r="EM246" s="168">
        <f t="shared" ca="1" si="697"/>
        <v>1</v>
      </c>
      <c r="EN246" s="168">
        <f t="shared" ca="1" si="697"/>
        <v>1</v>
      </c>
      <c r="EO246" s="168">
        <f t="shared" ca="1" si="697"/>
        <v>0</v>
      </c>
      <c r="EP246" s="168">
        <f t="shared" ca="1" si="697"/>
        <v>0</v>
      </c>
      <c r="EQ246" s="168">
        <f t="shared" ca="1" si="697"/>
        <v>0</v>
      </c>
      <c r="ER246" s="168">
        <f t="shared" ca="1" si="697"/>
        <v>0</v>
      </c>
      <c r="ES246" s="168">
        <f t="shared" ca="1" si="697"/>
        <v>0</v>
      </c>
      <c r="ET246" s="168">
        <f t="shared" ca="1" si="697"/>
        <v>0</v>
      </c>
      <c r="EU246" s="168">
        <f t="shared" ca="1" si="697"/>
        <v>0</v>
      </c>
      <c r="EV246" s="168">
        <f t="shared" ca="1" si="697"/>
        <v>0</v>
      </c>
      <c r="EW246" s="168">
        <f t="shared" ca="1" si="697"/>
        <v>0</v>
      </c>
      <c r="EX246" s="168">
        <f t="shared" ca="1" si="697"/>
        <v>0</v>
      </c>
      <c r="EY246" s="166" cm="1">
        <f t="array" aca="1" ref="EY246" ca="1">INDEX(i.rev,$K246,EY$15)</f>
        <v>0</v>
      </c>
      <c r="EZ246" s="168">
        <f t="shared" ca="1" si="660"/>
        <v>0</v>
      </c>
      <c r="FA246" s="166" cm="1">
        <f t="array" aca="1" ref="FA246" ca="1">INDEX(i.rev,$K246,FA$15)</f>
        <v>1</v>
      </c>
      <c r="FB246" s="168">
        <f t="shared" ca="1" si="710"/>
        <v>0</v>
      </c>
      <c r="FC246" s="168">
        <f t="shared" ca="1" si="710"/>
        <v>0</v>
      </c>
      <c r="FD246" s="168">
        <f t="shared" ca="1" si="710"/>
        <v>0</v>
      </c>
      <c r="FE246" s="168">
        <f t="shared" ca="1" si="710"/>
        <v>0</v>
      </c>
      <c r="FF246" s="168">
        <f t="shared" ca="1" si="710"/>
        <v>0</v>
      </c>
      <c r="FG246" s="168">
        <f t="shared" ca="1" si="710"/>
        <v>0</v>
      </c>
      <c r="FH246" s="168">
        <f t="shared" ca="1" si="710"/>
        <v>0</v>
      </c>
      <c r="FI246" s="10"/>
      <c r="FJ246" s="168" t="str">
        <f t="shared" ca="1" si="710"/>
        <v>-</v>
      </c>
      <c r="FK246" s="168" t="str">
        <f t="shared" ca="1" si="710"/>
        <v>-</v>
      </c>
      <c r="FL246" s="168" t="str">
        <f t="shared" ca="1" si="710"/>
        <v>-</v>
      </c>
      <c r="FM246" s="168" t="str">
        <f t="shared" ca="1" si="710"/>
        <v>-</v>
      </c>
      <c r="FN246" s="168" t="str">
        <f t="shared" ca="1" si="707"/>
        <v>-</v>
      </c>
      <c r="FO246" s="166" t="b">
        <f t="shared" ca="1" si="698"/>
        <v>0</v>
      </c>
      <c r="FP246" s="166" t="b">
        <f t="shared" ca="1" si="698"/>
        <v>0</v>
      </c>
      <c r="FQ246" s="166" t="b">
        <f t="shared" ca="1" si="698"/>
        <v>1</v>
      </c>
      <c r="FR246" s="168">
        <f t="shared" ca="1" si="710"/>
        <v>0</v>
      </c>
      <c r="FS246" s="166">
        <f t="shared" ca="1" si="699"/>
        <v>1</v>
      </c>
      <c r="FT246" s="166">
        <f t="shared" ca="1" si="699"/>
        <v>1</v>
      </c>
      <c r="FU246" s="168" t="str">
        <f t="shared" ca="1" si="710"/>
        <v>-</v>
      </c>
      <c r="FV246" s="168" t="str">
        <f t="shared" ca="1" si="710"/>
        <v>-</v>
      </c>
      <c r="FW246" s="168" t="str">
        <f t="shared" ca="1" si="710"/>
        <v>-</v>
      </c>
      <c r="FX246" s="168" t="str">
        <f t="shared" ca="1" si="710"/>
        <v>-</v>
      </c>
      <c r="FY246" s="168" t="str">
        <f t="shared" ca="1" si="710"/>
        <v>-</v>
      </c>
      <c r="FZ246" s="168" t="str">
        <f t="shared" ca="1" si="710"/>
        <v>-</v>
      </c>
      <c r="GA246" s="168" t="str">
        <f t="shared" ca="1" si="710"/>
        <v>-</v>
      </c>
      <c r="GB246" s="168" t="str">
        <f t="shared" ca="1" si="710"/>
        <v>-</v>
      </c>
      <c r="GC246" s="168" t="str">
        <f t="shared" ca="1" si="710"/>
        <v>-</v>
      </c>
      <c r="GD246" s="168" t="b">
        <f t="shared" ca="1" si="710"/>
        <v>1</v>
      </c>
      <c r="GE246" s="168" t="str">
        <f t="shared" ca="1" si="710"/>
        <v>-</v>
      </c>
      <c r="GF246" s="168" t="str">
        <f t="shared" ca="1" si="710"/>
        <v>-</v>
      </c>
      <c r="GG246" s="168" t="str">
        <f t="shared" ca="1" si="710"/>
        <v>-</v>
      </c>
      <c r="GH246" s="168" t="str">
        <f t="shared" ca="1" si="700"/>
        <v>-</v>
      </c>
      <c r="GI246" s="168" t="str">
        <f t="shared" ca="1" si="700"/>
        <v>-</v>
      </c>
      <c r="GJ246" s="168" t="str">
        <f t="shared" ca="1" si="700"/>
        <v>-</v>
      </c>
      <c r="GK246" s="168" t="str">
        <f t="shared" ca="1" si="700"/>
        <v>-</v>
      </c>
      <c r="GL246" s="168" t="str">
        <f t="shared" ca="1" si="700"/>
        <v>-</v>
      </c>
      <c r="GM246" s="168" t="str">
        <f t="shared" ca="1" si="700"/>
        <v>-</v>
      </c>
      <c r="GN246" s="168" t="str">
        <f t="shared" ca="1" si="700"/>
        <v>-</v>
      </c>
      <c r="GO246" s="168" t="str">
        <f t="shared" ca="1" si="700"/>
        <v>-</v>
      </c>
      <c r="GP246" s="168" t="str">
        <f t="shared" ca="1" si="700"/>
        <v>-</v>
      </c>
      <c r="GQ246" s="168" t="str">
        <f t="shared" ca="1" si="700"/>
        <v>-</v>
      </c>
      <c r="GR246" s="168" t="str">
        <f t="shared" ca="1" si="700"/>
        <v>-</v>
      </c>
      <c r="GS246" s="168">
        <f t="shared" ca="1" si="700"/>
        <v>500</v>
      </c>
      <c r="GT246" s="168">
        <f t="shared" ca="1" si="700"/>
        <v>500</v>
      </c>
      <c r="GU246" s="168" t="str">
        <f t="shared" ca="1" si="700"/>
        <v>-</v>
      </c>
      <c r="GV246" s="168" t="str">
        <f t="shared" ca="1" si="700"/>
        <v>-</v>
      </c>
      <c r="GW246" s="168" t="str">
        <f t="shared" ca="1" si="700"/>
        <v>-</v>
      </c>
      <c r="GX246" s="168" t="str">
        <f t="shared" ca="1" si="701"/>
        <v>-</v>
      </c>
      <c r="GY246" s="168" t="str">
        <f t="shared" ca="1" si="701"/>
        <v>-</v>
      </c>
      <c r="GZ246" s="168" t="str">
        <f t="shared" ca="1" si="708"/>
        <v>-</v>
      </c>
      <c r="HA246" s="168" t="str">
        <f t="shared" ca="1" si="708"/>
        <v>-</v>
      </c>
      <c r="HB246" s="168" t="str">
        <f t="shared" ca="1" si="708"/>
        <v>-</v>
      </c>
      <c r="HC246" s="168" t="str">
        <f t="shared" ca="1" si="708"/>
        <v>-</v>
      </c>
      <c r="HD246" s="168" t="str">
        <f t="shared" ca="1" si="708"/>
        <v>-</v>
      </c>
      <c r="HE246" s="168" t="str">
        <f t="shared" ca="1" si="708"/>
        <v>-</v>
      </c>
      <c r="HF246" s="168" t="str">
        <f t="shared" ca="1" si="708"/>
        <v>-</v>
      </c>
      <c r="HG246" s="168" t="str">
        <f t="shared" ca="1" si="708"/>
        <v>-</v>
      </c>
      <c r="HH246" s="168" t="str">
        <f t="shared" ca="1" si="708"/>
        <v>-</v>
      </c>
      <c r="HI246" s="168" t="str">
        <f t="shared" ca="1" si="708"/>
        <v>-</v>
      </c>
      <c r="HJ246" s="168" t="str">
        <f t="shared" ca="1" si="708"/>
        <v>-</v>
      </c>
      <c r="HK246" s="168" t="str">
        <f t="shared" ca="1" si="708"/>
        <v>-</v>
      </c>
      <c r="HL246" s="168" t="str">
        <f t="shared" ca="1" si="708"/>
        <v>-</v>
      </c>
      <c r="HM246" s="168" t="str">
        <f t="shared" ca="1" si="708"/>
        <v>-</v>
      </c>
      <c r="HN246" s="168" t="str">
        <f t="shared" ca="1" si="708"/>
        <v>-</v>
      </c>
      <c r="HO246" s="168" t="str">
        <f t="shared" ca="1" si="708"/>
        <v>-</v>
      </c>
      <c r="HP246" s="168" t="str">
        <f t="shared" ca="1" si="708"/>
        <v>-</v>
      </c>
      <c r="HQ246" s="168" t="str">
        <f t="shared" ca="1" si="708"/>
        <v>-</v>
      </c>
      <c r="HR246" s="168" t="str">
        <f t="shared" ca="1" si="708"/>
        <v>-</v>
      </c>
      <c r="HS246" s="168" t="str">
        <f t="shared" ca="1" si="708"/>
        <v>-</v>
      </c>
      <c r="HT246" s="168" t="str">
        <f t="shared" ca="1" si="708"/>
        <v>-</v>
      </c>
      <c r="HU246" s="168" t="str">
        <f t="shared" ca="1" si="708"/>
        <v>-</v>
      </c>
      <c r="HV246" s="168" t="str">
        <f t="shared" ca="1" si="708"/>
        <v>-</v>
      </c>
      <c r="HW246" s="168" t="str">
        <f t="shared" ca="1" si="708"/>
        <v>-</v>
      </c>
      <c r="HX246" s="168" t="str">
        <f t="shared" ca="1" si="708"/>
        <v>-</v>
      </c>
      <c r="HY246" s="168" t="str">
        <f t="shared" ca="1" si="708"/>
        <v>-</v>
      </c>
      <c r="HZ246" s="168" t="str">
        <f t="shared" ca="1" si="708"/>
        <v>-</v>
      </c>
      <c r="IA246" s="168" t="str">
        <f t="shared" ca="1" si="708"/>
        <v>-</v>
      </c>
      <c r="IB246" s="168" t="str">
        <f t="shared" ca="1" si="708"/>
        <v>-</v>
      </c>
      <c r="IC246" s="168" t="str">
        <f t="shared" ca="1" si="708"/>
        <v>-</v>
      </c>
      <c r="ID246" s="168" t="str">
        <f t="shared" ca="1" si="708"/>
        <v>-</v>
      </c>
      <c r="IE246" s="168" t="str">
        <f t="shared" ca="1" si="708"/>
        <v>-</v>
      </c>
      <c r="IF246" s="168" t="str">
        <f t="shared" ca="1" si="708"/>
        <v>-</v>
      </c>
      <c r="IG246" s="168" t="str">
        <f t="shared" ca="1" si="708"/>
        <v>-</v>
      </c>
      <c r="IH246" s="168" t="str">
        <f t="shared" ca="1" si="708"/>
        <v>-</v>
      </c>
      <c r="II246" s="168" t="str">
        <f t="shared" ca="1" si="708"/>
        <v>-</v>
      </c>
      <c r="IJ246" s="168" t="str">
        <f t="shared" ca="1" si="708"/>
        <v>-</v>
      </c>
      <c r="IK246" s="168" t="str">
        <f t="shared" ca="1" si="708"/>
        <v>-</v>
      </c>
      <c r="IL246" s="168" t="str">
        <f t="shared" ca="1" si="708"/>
        <v>-</v>
      </c>
      <c r="IM246" s="168" t="str">
        <f t="shared" ca="1" si="708"/>
        <v>-</v>
      </c>
      <c r="IN246" s="168" t="str">
        <f t="shared" ca="1" si="708"/>
        <v>-</v>
      </c>
      <c r="IO246" s="168" t="str">
        <f t="shared" ca="1" si="708"/>
        <v>-</v>
      </c>
      <c r="IP246" s="168" t="str">
        <f t="shared" ca="1" si="701"/>
        <v>-</v>
      </c>
      <c r="IQ246" s="168" t="str">
        <f t="shared" ca="1" si="701"/>
        <v>-</v>
      </c>
      <c r="IR246" s="168" t="str">
        <f t="shared" ca="1" si="701"/>
        <v>-</v>
      </c>
      <c r="IS246" s="168" t="str">
        <f t="shared" ca="1" si="701"/>
        <v>-</v>
      </c>
      <c r="IT246" s="168" t="str">
        <f t="shared" ca="1" si="701"/>
        <v>-</v>
      </c>
      <c r="IU246" s="168" t="str">
        <f t="shared" ca="1" si="701"/>
        <v>-</v>
      </c>
      <c r="IV246" s="168" t="str">
        <f t="shared" ca="1" si="701"/>
        <v>-</v>
      </c>
      <c r="IW246" s="168" t="str">
        <f t="shared" ca="1" si="701"/>
        <v>-</v>
      </c>
      <c r="IX246" s="168" t="str">
        <f t="shared" ca="1" si="701"/>
        <v>-</v>
      </c>
      <c r="IY246" s="168" t="str">
        <f t="shared" ca="1" si="701"/>
        <v>-</v>
      </c>
      <c r="IZ246" s="10"/>
      <c r="JA246" s="166">
        <f t="shared" ca="1" si="668"/>
        <v>4.4999999999999998E-2</v>
      </c>
      <c r="JB246" s="166">
        <f t="shared" ca="1" si="669"/>
        <v>4.4999999999999998E-2</v>
      </c>
      <c r="JC246" s="168">
        <f t="shared" ca="1" si="702"/>
        <v>1</v>
      </c>
      <c r="JD246" s="168">
        <f t="shared" ca="1" si="702"/>
        <v>0</v>
      </c>
      <c r="JE246" s="168">
        <f t="shared" ca="1" si="702"/>
        <v>1</v>
      </c>
      <c r="JF246" s="168">
        <f t="shared" ca="1" si="702"/>
        <v>1</v>
      </c>
      <c r="JG246" s="168">
        <f t="shared" ca="1" si="702"/>
        <v>0</v>
      </c>
      <c r="JH246" s="168">
        <f t="shared" ca="1" si="702"/>
        <v>70</v>
      </c>
      <c r="JI246" s="168">
        <f t="shared" ca="1" si="702"/>
        <v>50</v>
      </c>
      <c r="JJ246" s="168">
        <f t="shared" ca="1" si="702"/>
        <v>70</v>
      </c>
      <c r="JK246" s="168">
        <f t="shared" ca="1" si="702"/>
        <v>50</v>
      </c>
      <c r="JL246" s="166">
        <f t="shared" ca="1" si="671"/>
        <v>1</v>
      </c>
      <c r="JM246" s="166">
        <f t="shared" ca="1" si="672"/>
        <v>1</v>
      </c>
      <c r="JN246" s="166">
        <f t="shared" ca="1" si="673"/>
        <v>1</v>
      </c>
      <c r="JO246" s="166">
        <f t="shared" ca="1" si="674"/>
        <v>1</v>
      </c>
      <c r="JP246" s="166">
        <f t="shared" ca="1" si="674"/>
        <v>1</v>
      </c>
      <c r="JQ246" s="168">
        <f t="shared" ca="1" si="702"/>
        <v>1</v>
      </c>
      <c r="JR246" s="10"/>
      <c r="JS246" s="168">
        <f t="shared" ca="1" si="702"/>
        <v>1</v>
      </c>
      <c r="JT246" s="166">
        <f t="shared" si="675"/>
        <v>1.1499999999999999</v>
      </c>
      <c r="JU246" s="168">
        <f t="shared" ca="1" si="670"/>
        <v>1</v>
      </c>
      <c r="JV246" s="168">
        <f t="shared" ca="1" si="702"/>
        <v>1</v>
      </c>
      <c r="JW246" s="168">
        <f t="shared" ca="1" si="702"/>
        <v>1</v>
      </c>
      <c r="JX246" s="168">
        <f t="shared" ca="1" si="670"/>
        <v>1</v>
      </c>
      <c r="JY246" s="168">
        <f t="shared" ca="1" si="702"/>
        <v>1</v>
      </c>
      <c r="JZ246" s="168">
        <f t="shared" ca="1" si="702"/>
        <v>1</v>
      </c>
      <c r="KA246" s="166">
        <f t="shared" si="676"/>
        <v>1.1499999999999999</v>
      </c>
      <c r="KB246" s="166">
        <f t="shared" ca="1" si="677"/>
        <v>1</v>
      </c>
      <c r="KC246" s="166">
        <f t="shared" ca="1" si="678"/>
        <v>1</v>
      </c>
      <c r="KD246" s="166" t="str">
        <f t="shared" ca="1" si="679"/>
        <v>-</v>
      </c>
      <c r="KE246" s="166" t="str">
        <f t="shared" ca="1" si="680"/>
        <v>-</v>
      </c>
      <c r="KF246" s="166" t="str">
        <f t="shared" ca="1" si="681"/>
        <v>-</v>
      </c>
      <c r="KG246" s="166" t="b">
        <f t="shared" ca="1" si="682"/>
        <v>0</v>
      </c>
      <c r="KH246" s="168">
        <f t="shared" ca="1" si="702"/>
        <v>0</v>
      </c>
      <c r="KI246" s="27">
        <v>0</v>
      </c>
    </row>
    <row r="247" spans="1:295" s="148" customFormat="1" outlineLevel="1">
      <c r="A247" s="126">
        <f t="shared" si="13"/>
        <v>242</v>
      </c>
      <c r="B247" s="126">
        <f t="shared" si="709"/>
        <v>13</v>
      </c>
      <c r="C247" s="148">
        <f t="shared" si="689"/>
        <v>1002</v>
      </c>
      <c r="D247" s="148" t="s">
        <v>884</v>
      </c>
      <c r="E247" s="148" t="b">
        <f t="shared" si="648"/>
        <v>0</v>
      </c>
      <c r="F247" s="148" t="b">
        <v>0</v>
      </c>
      <c r="G247" s="148" t="b">
        <f t="shared" si="684"/>
        <v>0</v>
      </c>
      <c r="H247" s="144">
        <f t="shared" ca="1" si="703"/>
        <v>3</v>
      </c>
      <c r="I247" s="32">
        <v>2</v>
      </c>
      <c r="J247" s="32">
        <v>4</v>
      </c>
      <c r="K247" s="144">
        <f t="shared" ca="1" si="703"/>
        <v>1</v>
      </c>
      <c r="L247" s="144">
        <f t="shared" ca="1" si="703"/>
        <v>1</v>
      </c>
      <c r="M247" s="144">
        <f t="shared" ca="1" si="703"/>
        <v>1</v>
      </c>
      <c r="N247" s="144">
        <f t="shared" ca="1" si="703"/>
        <v>1</v>
      </c>
      <c r="O247" s="144">
        <f t="shared" ca="1" si="703"/>
        <v>1</v>
      </c>
      <c r="P247" s="144">
        <f t="shared" ca="1" si="703"/>
        <v>1</v>
      </c>
      <c r="Q247" s="144">
        <f t="shared" ca="1" si="703"/>
        <v>1</v>
      </c>
      <c r="R247" s="144">
        <f t="shared" ca="1" si="703"/>
        <v>2</v>
      </c>
      <c r="S247" s="144">
        <f t="shared" ca="1" si="703"/>
        <v>1</v>
      </c>
      <c r="T247" s="32">
        <v>1</v>
      </c>
      <c r="U247" s="144">
        <f t="shared" ca="1" si="703"/>
        <v>1</v>
      </c>
      <c r="V247" s="144">
        <f t="shared" ca="1" si="703"/>
        <v>1</v>
      </c>
      <c r="W247" s="144">
        <f t="shared" ca="1" si="703"/>
        <v>1</v>
      </c>
      <c r="X247" s="144">
        <f t="shared" ca="1" si="703"/>
        <v>1</v>
      </c>
      <c r="Y247" s="144">
        <f t="shared" ref="Y247:Y253" ca="1" si="714">OFFSET(Y247,-1,0)</f>
        <v>1</v>
      </c>
      <c r="AA247" s="162" t="str" cm="1">
        <f t="array" aca="1" ref="AA247" ca="1">TEXT(LEFT(OFFSET(AA247,-1,0),5)+1,"00000")&amp;MID(OFFSET(AA247,-1,0),6,FIND(" ",OFFSET(AA247,-1,0),7)-5)
&amp;INDEX(DataMaster!$B$10:$B$12,$I247)         &amp;IF($J247=1,""," Risk"&amp;INDEX(i.risk_aversion,$J247,1))    &amp;IF($K247=1,""," REV"&amp; INDEX(DataMaster!$B$54:$B$58,$K247))              &amp; IF($L247=1,""," Minroe"&amp;INDEX(minroe,$L247))              &amp;  IF($M247=1,""," Overdraw"&amp;INDEX(overdraw,$M247))
&amp; IF($N247=1,""," Mach"&amp;INDEX(i.mach_option,$N247))
&amp; IF($O247=1,""," Interest"&amp;INDEX(i.interest_rate,$O247))            &amp; IF($P247=1,""," Opp cost"&amp;INDEX(i.opp_cost_capital,$P247))           &amp; IF($Q247=1,""," Casual_ub"&amp;INDEX(i.casual_ub,$Q247))           &amp; IF($R247=1,""," Cropgraze"&amp;INDEX(i.cropgraze_inc,$R247))
&amp; IF($S247=1,""," Yield"&amp;INDEX(i.all_rot_yield,$S247))          &amp; IF($T247=1,""," Pasture"&amp;INDEX(i.pasture_prod,$T247))          &amp; IF($U247=1,""," Scan"&amp;INDEX(i.scan,$U247))
&amp; IF($JL247=1,""," WP"&amp;TEXT($JL247*100,"000p"))                &amp; IF($JM247=1,""," MP"&amp;TEXT($JM247*100,"000p"))                      &amp; IF($JN247=1,""," GP"&amp;TEXT($JN247*100,"000p"))          &amp; IF($JO247=1,""," Can"&amp;TEXT($JO247*100,"000p"))
&amp; " (F"&amp;3+IFERROR(1*$CH247,0)+IFERROR(1*$CI247,0)&amp;3-IFERROR(1*NOT($CK247),0)&amp;"N"&amp;$CP247&amp;$CQ247&amp;")"</f>
        <v>00016 Pasture DSP RiskCRRA-low CropgrazeFALSE (F33N11)</v>
      </c>
      <c r="AB247" s="10" t="str">
        <f ca="1">IF(COUNTIF(AA$5:AA247,AA247)=1,"-","Dup")</f>
        <v>-</v>
      </c>
      <c r="AC247" s="10"/>
      <c r="AD247" s="168" t="str">
        <f t="shared" ca="1" si="694"/>
        <v>-</v>
      </c>
      <c r="AE247" s="168" t="str">
        <f t="shared" ca="1" si="694"/>
        <v>-</v>
      </c>
      <c r="AF247" s="168" t="str">
        <f t="shared" ca="1" si="694"/>
        <v>-</v>
      </c>
      <c r="AG247" s="168" t="str">
        <f t="shared" ca="1" si="694"/>
        <v>-</v>
      </c>
      <c r="AH247" s="168" t="str">
        <f t="shared" ca="1" si="694"/>
        <v>-</v>
      </c>
      <c r="AI247" s="168" t="b">
        <f t="shared" ca="1" si="694"/>
        <v>1</v>
      </c>
      <c r="AJ247" s="10"/>
      <c r="AK247" s="166" t="b">
        <f t="shared" si="695"/>
        <v>0</v>
      </c>
      <c r="AL247" s="166" t="str">
        <f t="shared" si="695"/>
        <v>-</v>
      </c>
      <c r="AM247" s="166" t="b">
        <f t="shared" si="695"/>
        <v>0</v>
      </c>
      <c r="AN247" s="166" t="b">
        <f t="shared" si="695"/>
        <v>1</v>
      </c>
      <c r="AO247" s="166" t="b">
        <f t="shared" si="695"/>
        <v>0</v>
      </c>
      <c r="AP247" s="166" t="b">
        <f t="shared" si="695"/>
        <v>0</v>
      </c>
      <c r="AQ247" s="166">
        <f t="shared" ca="1" si="651"/>
        <v>0</v>
      </c>
      <c r="AR247" s="166" t="b">
        <f t="shared" si="706"/>
        <v>1</v>
      </c>
      <c r="AS247" s="166" t="b">
        <f t="shared" si="706"/>
        <v>1</v>
      </c>
      <c r="AT247" s="166">
        <f t="shared" si="706"/>
        <v>2</v>
      </c>
      <c r="AU247" s="166" t="str">
        <f t="shared" si="706"/>
        <v>-</v>
      </c>
      <c r="AV247" s="166">
        <f t="shared" si="706"/>
        <v>0.3</v>
      </c>
      <c r="AW247" s="10"/>
      <c r="AX247" s="166" t="b">
        <f t="shared" si="653"/>
        <v>1</v>
      </c>
      <c r="AY247" s="168" t="b">
        <f t="shared" ca="1" si="654"/>
        <v>1</v>
      </c>
      <c r="AZ247" s="168" t="b">
        <f t="shared" ca="1" si="654"/>
        <v>1</v>
      </c>
      <c r="BA247" s="167">
        <f t="shared" ca="1" si="655"/>
        <v>3210</v>
      </c>
      <c r="BB247" s="168" t="str">
        <f t="shared" ca="1" si="713"/>
        <v>-</v>
      </c>
      <c r="BC247" s="168" t="str">
        <f t="shared" ca="1" si="713"/>
        <v>-</v>
      </c>
      <c r="BD247" s="168" t="str">
        <f t="shared" ca="1" si="713"/>
        <v>-</v>
      </c>
      <c r="BE247" s="168" t="str">
        <f t="shared" ca="1" si="713"/>
        <v>-</v>
      </c>
      <c r="BF247" s="168" t="str">
        <f t="shared" ca="1" si="713"/>
        <v>-</v>
      </c>
      <c r="BG247" s="168">
        <f t="shared" ca="1" si="713"/>
        <v>1</v>
      </c>
      <c r="BH247" s="168">
        <f t="shared" ca="1" si="713"/>
        <v>1</v>
      </c>
      <c r="BI247" s="168" t="str">
        <f t="shared" ca="1" si="713"/>
        <v>-</v>
      </c>
      <c r="BJ247" s="168" t="str">
        <f t="shared" ca="1" si="713"/>
        <v>-</v>
      </c>
      <c r="BK247" s="10"/>
      <c r="BL247" s="168" t="str">
        <f t="shared" ca="1" si="713"/>
        <v>-</v>
      </c>
      <c r="BM247" s="168" t="str">
        <f t="shared" ca="1" si="713"/>
        <v>-</v>
      </c>
      <c r="BN247" s="168" t="str">
        <f t="shared" ca="1" si="713"/>
        <v>-</v>
      </c>
      <c r="BO247" s="168" t="str">
        <f t="shared" ca="1" si="713"/>
        <v>-</v>
      </c>
      <c r="BP247" s="168" t="str">
        <f t="shared" ca="1" si="713"/>
        <v>-</v>
      </c>
      <c r="BQ247" s="168" t="str">
        <f t="shared" ca="1" si="713"/>
        <v>-</v>
      </c>
      <c r="BR247" s="168" t="str">
        <f t="shared" ca="1" si="713"/>
        <v>-</v>
      </c>
      <c r="BS247" s="168" t="str">
        <f t="shared" ca="1" si="713"/>
        <v>-</v>
      </c>
      <c r="BT247" s="168" t="str">
        <f t="shared" ca="1" si="713"/>
        <v>-</v>
      </c>
      <c r="BU247" s="168" t="str">
        <f t="shared" ca="1" si="713"/>
        <v>-</v>
      </c>
      <c r="BV247" s="168" t="str">
        <f t="shared" ca="1" si="713"/>
        <v>-</v>
      </c>
      <c r="BW247" s="166" t="str" cm="1">
        <f t="array" aca="1" ref="BW247" ca="1">INDEX(i.rev,$K247,BW$15)</f>
        <v>-</v>
      </c>
      <c r="BX247" s="166" t="str" cm="1">
        <f t="array" aca="1" ref="BX247" ca="1">INDEX(i.rev,$K247,BX$15)</f>
        <v>-</v>
      </c>
      <c r="BY247" s="166" t="str" cm="1">
        <f t="array" aca="1" ref="BY247" ca="1">INDEX(i.rev,$K247,BY$15)</f>
        <v>-</v>
      </c>
      <c r="BZ247" s="166" t="str" cm="1">
        <f t="array" aca="1" ref="BZ247" ca="1">INDEX(i.rev,$K247,BZ$15)</f>
        <v>-</v>
      </c>
      <c r="CA247" s="166" t="str" cm="1">
        <f t="array" aca="1" ref="CA247" ca="1">INDEX(i.rev,$K247,CA$15)</f>
        <v>-</v>
      </c>
      <c r="CB247" s="166" t="str" cm="1">
        <f t="array" aca="1" ref="CB247" ca="1">INDEX(i.rev,$K247,CB$15)</f>
        <v>-</v>
      </c>
      <c r="CC247" s="166" t="str" cm="1">
        <f t="array" aca="1" ref="CC247" ca="1">INDEX(i.rev,$K247,CC$15)</f>
        <v>-</v>
      </c>
      <c r="CD247" s="166" t="str" cm="1">
        <f t="array" aca="1" ref="CD247" ca="1">INDEX(i.rev,$K247,CD$15)</f>
        <v>-</v>
      </c>
      <c r="CE247" s="166" t="str" cm="1">
        <f t="array" aca="1" ref="CE247" ca="1">INDEX(i.rev,$K247,CE$15)</f>
        <v>-</v>
      </c>
      <c r="CF247" s="166" t="str" cm="1">
        <f t="array" aca="1" ref="CF247" ca="1">INDEX(i.rev,$K247,CF$15)</f>
        <v>-</v>
      </c>
      <c r="CG247" s="10"/>
      <c r="CH247" s="168" t="str">
        <f t="shared" ca="1" si="711"/>
        <v>-</v>
      </c>
      <c r="CI247" s="168" t="str">
        <f t="shared" ca="1" si="711"/>
        <v>-</v>
      </c>
      <c r="CJ247" s="168" t="str">
        <f t="shared" ca="1" si="711"/>
        <v>-</v>
      </c>
      <c r="CK247" s="168" t="str">
        <f t="shared" ca="1" si="711"/>
        <v>-</v>
      </c>
      <c r="CL247" s="168" t="str">
        <f t="shared" ca="1" si="711"/>
        <v>-</v>
      </c>
      <c r="CM247" s="168" t="str">
        <f t="shared" ca="1" si="711"/>
        <v>-</v>
      </c>
      <c r="CN247" s="168" t="str">
        <f t="shared" ca="1" si="711"/>
        <v>-</v>
      </c>
      <c r="CO247" s="168" t="str">
        <f t="shared" ca="1" si="711"/>
        <v>-</v>
      </c>
      <c r="CP247" s="168">
        <f t="shared" ca="1" si="711"/>
        <v>1</v>
      </c>
      <c r="CQ247" s="168">
        <f t="shared" ca="1" si="711"/>
        <v>1</v>
      </c>
      <c r="CR247" s="168">
        <f t="shared" ca="1" si="711"/>
        <v>0</v>
      </c>
      <c r="CS247" s="168" t="str">
        <f t="shared" ca="1" si="711"/>
        <v>-</v>
      </c>
      <c r="CT247" s="168" t="str">
        <f t="shared" ca="1" si="711"/>
        <v>-</v>
      </c>
      <c r="CU247" s="168" t="str">
        <f t="shared" ca="1" si="711"/>
        <v>-</v>
      </c>
      <c r="CV247" s="168" t="str">
        <f t="shared" ca="1" si="711"/>
        <v>-</v>
      </c>
      <c r="CW247" s="168" t="str">
        <f t="shared" ca="1" si="711"/>
        <v>-</v>
      </c>
      <c r="CX247" s="168" t="str">
        <f t="shared" ca="1" si="711"/>
        <v>-</v>
      </c>
      <c r="CY247" s="168" t="str">
        <f t="shared" ca="1" si="711"/>
        <v>-</v>
      </c>
      <c r="CZ247" s="168">
        <f t="shared" ca="1" si="711"/>
        <v>0</v>
      </c>
      <c r="DA247" s="168" t="str">
        <f t="shared" ca="1" si="711"/>
        <v>-</v>
      </c>
      <c r="DB247" s="168" t="str">
        <f t="shared" ca="1" si="711"/>
        <v>-</v>
      </c>
      <c r="DC247" s="168" t="str">
        <f t="shared" ca="1" si="711"/>
        <v>-</v>
      </c>
      <c r="DD247" s="168" t="str">
        <f t="shared" ca="1" si="711"/>
        <v>-</v>
      </c>
      <c r="DE247" s="168" t="str">
        <f t="shared" ca="1" si="711"/>
        <v>-</v>
      </c>
      <c r="DF247" s="168">
        <f t="shared" ca="1" si="711"/>
        <v>0</v>
      </c>
      <c r="DG247" s="168">
        <f t="shared" ca="1" si="711"/>
        <v>0</v>
      </c>
      <c r="DH247" s="168">
        <f t="shared" ca="1" si="711"/>
        <v>0</v>
      </c>
      <c r="DI247" s="168">
        <f t="shared" ca="1" si="711"/>
        <v>0</v>
      </c>
      <c r="DJ247" s="168">
        <f t="shared" ca="1" si="711"/>
        <v>0</v>
      </c>
      <c r="DK247" s="168">
        <f t="shared" ca="1" si="711"/>
        <v>0</v>
      </c>
      <c r="DL247" s="168">
        <f t="shared" ca="1" si="711"/>
        <v>0</v>
      </c>
      <c r="DM247" s="168" t="str">
        <f t="shared" ca="1" si="711"/>
        <v>-</v>
      </c>
      <c r="DN247" s="168" t="str">
        <f t="shared" ca="1" si="711"/>
        <v>-</v>
      </c>
      <c r="DO247" s="168" t="str">
        <f t="shared" ca="1" si="711"/>
        <v>-</v>
      </c>
      <c r="DP247" s="168" t="str">
        <f t="shared" ca="1" si="711"/>
        <v>-</v>
      </c>
      <c r="DQ247" s="168" t="str">
        <f t="shared" ca="1" si="711"/>
        <v>-</v>
      </c>
      <c r="DR247" s="168" t="str">
        <f t="shared" ca="1" si="711"/>
        <v>-</v>
      </c>
      <c r="DS247" s="168" t="str">
        <f t="shared" ca="1" si="711"/>
        <v>-</v>
      </c>
      <c r="DT247" s="168" t="str">
        <f t="shared" ca="1" si="711"/>
        <v>-</v>
      </c>
      <c r="DU247" s="168" t="str">
        <f t="shared" ca="1" si="711"/>
        <v>-</v>
      </c>
      <c r="DV247" s="168" t="str">
        <f t="shared" ca="1" si="711"/>
        <v>-</v>
      </c>
      <c r="DW247" s="168" t="str">
        <f t="shared" ca="1" si="711"/>
        <v>-</v>
      </c>
      <c r="DX247" s="10"/>
      <c r="DY247" s="168">
        <f t="shared" ca="1" si="711"/>
        <v>1</v>
      </c>
      <c r="DZ247" s="168" t="str">
        <f t="shared" ca="1" si="711"/>
        <v>-</v>
      </c>
      <c r="EA247" s="168" t="str">
        <f t="shared" ca="1" si="711"/>
        <v>-</v>
      </c>
      <c r="EB247" s="168" t="str">
        <f t="shared" ca="1" si="711"/>
        <v>-</v>
      </c>
      <c r="EC247" s="168" t="str">
        <f t="shared" ca="1" si="696"/>
        <v>-</v>
      </c>
      <c r="ED247" s="168" t="b">
        <f t="shared" ca="1" si="696"/>
        <v>0</v>
      </c>
      <c r="EE247" s="168" t="str">
        <f t="shared" ca="1" si="696"/>
        <v>-</v>
      </c>
      <c r="EF247" s="168">
        <f t="shared" ca="1" si="696"/>
        <v>0</v>
      </c>
      <c r="EG247" s="168" t="str">
        <f t="shared" ca="1" si="696"/>
        <v>-</v>
      </c>
      <c r="EH247" s="166" cm="1">
        <f t="array" aca="1" ref="EH247" ca="1">INDEX(i.rev,$K247,EH$15)</f>
        <v>1</v>
      </c>
      <c r="EI247" s="168">
        <f t="shared" ca="1" si="697"/>
        <v>0</v>
      </c>
      <c r="EJ247" s="168">
        <f t="shared" ca="1" si="697"/>
        <v>1</v>
      </c>
      <c r="EK247" s="168">
        <f t="shared" ca="1" si="697"/>
        <v>0</v>
      </c>
      <c r="EL247" s="168">
        <f t="shared" ca="1" si="697"/>
        <v>1</v>
      </c>
      <c r="EM247" s="168">
        <f t="shared" ca="1" si="697"/>
        <v>1</v>
      </c>
      <c r="EN247" s="168">
        <f t="shared" ca="1" si="697"/>
        <v>1</v>
      </c>
      <c r="EO247" s="168">
        <f t="shared" ca="1" si="697"/>
        <v>0</v>
      </c>
      <c r="EP247" s="168">
        <f t="shared" ca="1" si="697"/>
        <v>0</v>
      </c>
      <c r="EQ247" s="168">
        <f t="shared" ca="1" si="697"/>
        <v>0</v>
      </c>
      <c r="ER247" s="168">
        <f t="shared" ca="1" si="697"/>
        <v>0</v>
      </c>
      <c r="ES247" s="168">
        <f t="shared" ca="1" si="697"/>
        <v>0</v>
      </c>
      <c r="ET247" s="168">
        <f t="shared" ca="1" si="697"/>
        <v>0</v>
      </c>
      <c r="EU247" s="168">
        <f t="shared" ca="1" si="697"/>
        <v>0</v>
      </c>
      <c r="EV247" s="168">
        <f t="shared" ca="1" si="697"/>
        <v>0</v>
      </c>
      <c r="EW247" s="168">
        <f t="shared" ca="1" si="697"/>
        <v>0</v>
      </c>
      <c r="EX247" s="168">
        <f t="shared" ca="1" si="697"/>
        <v>0</v>
      </c>
      <c r="EY247" s="166" cm="1">
        <f t="array" aca="1" ref="EY247" ca="1">INDEX(i.rev,$K247,EY$15)</f>
        <v>0</v>
      </c>
      <c r="EZ247" s="168">
        <f t="shared" ca="1" si="660"/>
        <v>0</v>
      </c>
      <c r="FA247" s="166" cm="1">
        <f t="array" aca="1" ref="FA247" ca="1">INDEX(i.rev,$K247,FA$15)</f>
        <v>1</v>
      </c>
      <c r="FB247" s="168">
        <f t="shared" ca="1" si="710"/>
        <v>0</v>
      </c>
      <c r="FC247" s="168">
        <f t="shared" ca="1" si="710"/>
        <v>0</v>
      </c>
      <c r="FD247" s="168">
        <f t="shared" ca="1" si="710"/>
        <v>0</v>
      </c>
      <c r="FE247" s="168">
        <f t="shared" ca="1" si="710"/>
        <v>0</v>
      </c>
      <c r="FF247" s="168">
        <f t="shared" ca="1" si="710"/>
        <v>0</v>
      </c>
      <c r="FG247" s="168">
        <f t="shared" ca="1" si="710"/>
        <v>0</v>
      </c>
      <c r="FH247" s="168">
        <f t="shared" ca="1" si="710"/>
        <v>0</v>
      </c>
      <c r="FI247" s="10"/>
      <c r="FJ247" s="168" t="str">
        <f t="shared" ca="1" si="710"/>
        <v>-</v>
      </c>
      <c r="FK247" s="168" t="str">
        <f t="shared" ca="1" si="710"/>
        <v>-</v>
      </c>
      <c r="FL247" s="168" t="str">
        <f t="shared" ca="1" si="710"/>
        <v>-</v>
      </c>
      <c r="FM247" s="168" t="str">
        <f t="shared" ca="1" si="710"/>
        <v>-</v>
      </c>
      <c r="FN247" s="168" t="str">
        <f t="shared" ca="1" si="707"/>
        <v>-</v>
      </c>
      <c r="FO247" s="166" t="b">
        <f t="shared" ca="1" si="698"/>
        <v>0</v>
      </c>
      <c r="FP247" s="166" t="b">
        <f t="shared" ca="1" si="698"/>
        <v>0</v>
      </c>
      <c r="FQ247" s="166" t="b">
        <f t="shared" ca="1" si="698"/>
        <v>1</v>
      </c>
      <c r="FR247" s="168">
        <f t="shared" ca="1" si="710"/>
        <v>0</v>
      </c>
      <c r="FS247" s="166">
        <f t="shared" ca="1" si="699"/>
        <v>1</v>
      </c>
      <c r="FT247" s="166">
        <f t="shared" ca="1" si="699"/>
        <v>1</v>
      </c>
      <c r="FU247" s="168" t="str">
        <f t="shared" ca="1" si="710"/>
        <v>-</v>
      </c>
      <c r="FV247" s="168" t="str">
        <f t="shared" ca="1" si="710"/>
        <v>-</v>
      </c>
      <c r="FW247" s="168" t="str">
        <f t="shared" ca="1" si="710"/>
        <v>-</v>
      </c>
      <c r="FX247" s="168" t="str">
        <f t="shared" ca="1" si="710"/>
        <v>-</v>
      </c>
      <c r="FY247" s="168" t="str">
        <f t="shared" ca="1" si="710"/>
        <v>-</v>
      </c>
      <c r="FZ247" s="168" t="str">
        <f t="shared" ca="1" si="710"/>
        <v>-</v>
      </c>
      <c r="GA247" s="168" t="str">
        <f t="shared" ca="1" si="710"/>
        <v>-</v>
      </c>
      <c r="GB247" s="168" t="str">
        <f t="shared" ca="1" si="710"/>
        <v>-</v>
      </c>
      <c r="GC247" s="168" t="str">
        <f t="shared" ca="1" si="710"/>
        <v>-</v>
      </c>
      <c r="GD247" s="168" t="b">
        <f t="shared" ca="1" si="710"/>
        <v>1</v>
      </c>
      <c r="GE247" s="168" t="str">
        <f t="shared" ca="1" si="710"/>
        <v>-</v>
      </c>
      <c r="GF247" s="168" t="str">
        <f t="shared" ca="1" si="710"/>
        <v>-</v>
      </c>
      <c r="GG247" s="168" t="str">
        <f t="shared" ca="1" si="710"/>
        <v>-</v>
      </c>
      <c r="GH247" s="168" t="str">
        <f t="shared" ca="1" si="700"/>
        <v>-</v>
      </c>
      <c r="GI247" s="168" t="str">
        <f t="shared" ca="1" si="700"/>
        <v>-</v>
      </c>
      <c r="GJ247" s="168" t="str">
        <f t="shared" ca="1" si="700"/>
        <v>-</v>
      </c>
      <c r="GK247" s="168" t="str">
        <f t="shared" ca="1" si="700"/>
        <v>-</v>
      </c>
      <c r="GL247" s="168" t="str">
        <f t="shared" ca="1" si="700"/>
        <v>-</v>
      </c>
      <c r="GM247" s="168" t="str">
        <f t="shared" ca="1" si="700"/>
        <v>-</v>
      </c>
      <c r="GN247" s="168" t="str">
        <f t="shared" ca="1" si="700"/>
        <v>-</v>
      </c>
      <c r="GO247" s="168" t="str">
        <f t="shared" ca="1" si="700"/>
        <v>-</v>
      </c>
      <c r="GP247" s="168" t="str">
        <f t="shared" ca="1" si="700"/>
        <v>-</v>
      </c>
      <c r="GQ247" s="168" t="str">
        <f t="shared" ca="1" si="700"/>
        <v>-</v>
      </c>
      <c r="GR247" s="168" t="str">
        <f t="shared" ca="1" si="700"/>
        <v>-</v>
      </c>
      <c r="GS247" s="168">
        <f t="shared" ca="1" si="700"/>
        <v>500</v>
      </c>
      <c r="GT247" s="168">
        <f t="shared" ca="1" si="700"/>
        <v>500</v>
      </c>
      <c r="GU247" s="168" t="str">
        <f t="shared" ca="1" si="700"/>
        <v>-</v>
      </c>
      <c r="GV247" s="168" t="str">
        <f t="shared" ca="1" si="700"/>
        <v>-</v>
      </c>
      <c r="GW247" s="168" t="str">
        <f t="shared" ca="1" si="700"/>
        <v>-</v>
      </c>
      <c r="GX247" s="168" t="str">
        <f t="shared" ca="1" si="701"/>
        <v>-</v>
      </c>
      <c r="GY247" s="168" t="str">
        <f t="shared" ca="1" si="701"/>
        <v>-</v>
      </c>
      <c r="GZ247" s="168" t="str">
        <f t="shared" ca="1" si="708"/>
        <v>-</v>
      </c>
      <c r="HA247" s="168" t="str">
        <f t="shared" ca="1" si="708"/>
        <v>-</v>
      </c>
      <c r="HB247" s="168" t="str">
        <f t="shared" ca="1" si="708"/>
        <v>-</v>
      </c>
      <c r="HC247" s="168" t="str">
        <f t="shared" ca="1" si="708"/>
        <v>-</v>
      </c>
      <c r="HD247" s="168" t="str">
        <f t="shared" ca="1" si="708"/>
        <v>-</v>
      </c>
      <c r="HE247" s="168" t="str">
        <f t="shared" ref="GZ247:IO253" ca="1" si="715">OFFSET(HE$5,$B247,0)</f>
        <v>-</v>
      </c>
      <c r="HF247" s="168" t="str">
        <f t="shared" ca="1" si="715"/>
        <v>-</v>
      </c>
      <c r="HG247" s="168" t="str">
        <f t="shared" ca="1" si="715"/>
        <v>-</v>
      </c>
      <c r="HH247" s="168" t="str">
        <f t="shared" ca="1" si="715"/>
        <v>-</v>
      </c>
      <c r="HI247" s="168" t="str">
        <f t="shared" ca="1" si="715"/>
        <v>-</v>
      </c>
      <c r="HJ247" s="168" t="str">
        <f t="shared" ca="1" si="715"/>
        <v>-</v>
      </c>
      <c r="HK247" s="168" t="str">
        <f t="shared" ca="1" si="715"/>
        <v>-</v>
      </c>
      <c r="HL247" s="168" t="str">
        <f t="shared" ca="1" si="715"/>
        <v>-</v>
      </c>
      <c r="HM247" s="168" t="str">
        <f t="shared" ca="1" si="715"/>
        <v>-</v>
      </c>
      <c r="HN247" s="168" t="str">
        <f t="shared" ca="1" si="715"/>
        <v>-</v>
      </c>
      <c r="HO247" s="168" t="str">
        <f t="shared" ca="1" si="715"/>
        <v>-</v>
      </c>
      <c r="HP247" s="168" t="str">
        <f t="shared" ca="1" si="715"/>
        <v>-</v>
      </c>
      <c r="HQ247" s="168" t="str">
        <f t="shared" ca="1" si="715"/>
        <v>-</v>
      </c>
      <c r="HR247" s="168" t="str">
        <f t="shared" ca="1" si="715"/>
        <v>-</v>
      </c>
      <c r="HS247" s="168" t="str">
        <f t="shared" ca="1" si="715"/>
        <v>-</v>
      </c>
      <c r="HT247" s="168" t="str">
        <f t="shared" ca="1" si="715"/>
        <v>-</v>
      </c>
      <c r="HU247" s="168" t="str">
        <f t="shared" ca="1" si="715"/>
        <v>-</v>
      </c>
      <c r="HV247" s="168" t="str">
        <f t="shared" ca="1" si="715"/>
        <v>-</v>
      </c>
      <c r="HW247" s="168" t="str">
        <f t="shared" ca="1" si="715"/>
        <v>-</v>
      </c>
      <c r="HX247" s="168" t="str">
        <f t="shared" ca="1" si="715"/>
        <v>-</v>
      </c>
      <c r="HY247" s="168" t="str">
        <f t="shared" ca="1" si="715"/>
        <v>-</v>
      </c>
      <c r="HZ247" s="168" t="str">
        <f t="shared" ca="1" si="715"/>
        <v>-</v>
      </c>
      <c r="IA247" s="168" t="str">
        <f t="shared" ca="1" si="715"/>
        <v>-</v>
      </c>
      <c r="IB247" s="168" t="str">
        <f t="shared" ca="1" si="715"/>
        <v>-</v>
      </c>
      <c r="IC247" s="168" t="str">
        <f t="shared" ca="1" si="715"/>
        <v>-</v>
      </c>
      <c r="ID247" s="168" t="str">
        <f t="shared" ca="1" si="715"/>
        <v>-</v>
      </c>
      <c r="IE247" s="168" t="str">
        <f t="shared" ca="1" si="715"/>
        <v>-</v>
      </c>
      <c r="IF247" s="168" t="str">
        <f t="shared" ca="1" si="715"/>
        <v>-</v>
      </c>
      <c r="IG247" s="168" t="str">
        <f t="shared" ca="1" si="715"/>
        <v>-</v>
      </c>
      <c r="IH247" s="168" t="str">
        <f t="shared" ca="1" si="715"/>
        <v>-</v>
      </c>
      <c r="II247" s="168" t="str">
        <f t="shared" ca="1" si="715"/>
        <v>-</v>
      </c>
      <c r="IJ247" s="168" t="str">
        <f t="shared" ca="1" si="715"/>
        <v>-</v>
      </c>
      <c r="IK247" s="168" t="str">
        <f t="shared" ca="1" si="715"/>
        <v>-</v>
      </c>
      <c r="IL247" s="168" t="str">
        <f t="shared" ca="1" si="715"/>
        <v>-</v>
      </c>
      <c r="IM247" s="168" t="str">
        <f t="shared" ca="1" si="715"/>
        <v>-</v>
      </c>
      <c r="IN247" s="168" t="str">
        <f t="shared" ca="1" si="715"/>
        <v>-</v>
      </c>
      <c r="IO247" s="168" t="str">
        <f t="shared" ca="1" si="715"/>
        <v>-</v>
      </c>
      <c r="IP247" s="168" t="str">
        <f t="shared" ca="1" si="701"/>
        <v>-</v>
      </c>
      <c r="IQ247" s="168" t="str">
        <f t="shared" ca="1" si="701"/>
        <v>-</v>
      </c>
      <c r="IR247" s="168" t="str">
        <f t="shared" ca="1" si="701"/>
        <v>-</v>
      </c>
      <c r="IS247" s="168" t="str">
        <f t="shared" ca="1" si="701"/>
        <v>-</v>
      </c>
      <c r="IT247" s="168" t="str">
        <f t="shared" ca="1" si="701"/>
        <v>-</v>
      </c>
      <c r="IU247" s="168" t="str">
        <f t="shared" ca="1" si="701"/>
        <v>-</v>
      </c>
      <c r="IV247" s="168" t="str">
        <f t="shared" ca="1" si="701"/>
        <v>-</v>
      </c>
      <c r="IW247" s="168" t="str">
        <f t="shared" ca="1" si="701"/>
        <v>-</v>
      </c>
      <c r="IX247" s="168" t="str">
        <f t="shared" ca="1" si="701"/>
        <v>-</v>
      </c>
      <c r="IY247" s="168" t="str">
        <f t="shared" ca="1" si="701"/>
        <v>-</v>
      </c>
      <c r="IZ247" s="10"/>
      <c r="JA247" s="166">
        <f t="shared" ca="1" si="668"/>
        <v>4.4999999999999998E-2</v>
      </c>
      <c r="JB247" s="166">
        <f t="shared" ca="1" si="669"/>
        <v>4.4999999999999998E-2</v>
      </c>
      <c r="JC247" s="168">
        <f t="shared" ca="1" si="702"/>
        <v>1</v>
      </c>
      <c r="JD247" s="168">
        <f t="shared" ca="1" si="702"/>
        <v>0</v>
      </c>
      <c r="JE247" s="168">
        <f t="shared" ca="1" si="702"/>
        <v>1</v>
      </c>
      <c r="JF247" s="168">
        <f t="shared" ca="1" si="702"/>
        <v>1</v>
      </c>
      <c r="JG247" s="168">
        <f t="shared" ca="1" si="702"/>
        <v>0</v>
      </c>
      <c r="JH247" s="168">
        <f t="shared" ca="1" si="702"/>
        <v>70</v>
      </c>
      <c r="JI247" s="168">
        <f t="shared" ca="1" si="702"/>
        <v>50</v>
      </c>
      <c r="JJ247" s="168">
        <f t="shared" ca="1" si="702"/>
        <v>70</v>
      </c>
      <c r="JK247" s="168">
        <f t="shared" ca="1" si="702"/>
        <v>50</v>
      </c>
      <c r="JL247" s="166">
        <f t="shared" ca="1" si="671"/>
        <v>1</v>
      </c>
      <c r="JM247" s="166">
        <f t="shared" ca="1" si="672"/>
        <v>1</v>
      </c>
      <c r="JN247" s="166">
        <f t="shared" ca="1" si="673"/>
        <v>1</v>
      </c>
      <c r="JO247" s="166">
        <f t="shared" ca="1" si="674"/>
        <v>1</v>
      </c>
      <c r="JP247" s="166">
        <f t="shared" ca="1" si="674"/>
        <v>1</v>
      </c>
      <c r="JQ247" s="168">
        <f t="shared" ca="1" si="702"/>
        <v>1</v>
      </c>
      <c r="JR247" s="10"/>
      <c r="JS247" s="168">
        <f t="shared" ca="1" si="702"/>
        <v>1</v>
      </c>
      <c r="JT247" s="166">
        <f t="shared" si="675"/>
        <v>1</v>
      </c>
      <c r="JU247" s="168">
        <f t="shared" ref="JU247:JU251" ca="1" si="716">OFFSET(JU$5,$B247,0)</f>
        <v>1</v>
      </c>
      <c r="JV247" s="168">
        <f t="shared" ca="1" si="702"/>
        <v>1</v>
      </c>
      <c r="JW247" s="168">
        <f t="shared" ca="1" si="702"/>
        <v>1</v>
      </c>
      <c r="JX247" s="168">
        <f t="shared" ref="JX247:JX251" ca="1" si="717">OFFSET(JX$5,$B247,0)</f>
        <v>1</v>
      </c>
      <c r="JY247" s="168">
        <f t="shared" ca="1" si="702"/>
        <v>1</v>
      </c>
      <c r="JZ247" s="168">
        <f t="shared" ca="1" si="702"/>
        <v>1</v>
      </c>
      <c r="KA247" s="166">
        <f t="shared" si="676"/>
        <v>1</v>
      </c>
      <c r="KB247" s="166">
        <f t="shared" ca="1" si="677"/>
        <v>1</v>
      </c>
      <c r="KC247" s="166">
        <f t="shared" ca="1" si="678"/>
        <v>1</v>
      </c>
      <c r="KD247" s="166" t="str">
        <f t="shared" ca="1" si="679"/>
        <v>-</v>
      </c>
      <c r="KE247" s="166" t="str">
        <f t="shared" ca="1" si="680"/>
        <v>-</v>
      </c>
      <c r="KF247" s="166" t="str">
        <f t="shared" ca="1" si="681"/>
        <v>-</v>
      </c>
      <c r="KG247" s="166" t="b">
        <f t="shared" ca="1" si="682"/>
        <v>0</v>
      </c>
      <c r="KH247" s="168">
        <f t="shared" ca="1" si="702"/>
        <v>0</v>
      </c>
      <c r="KI247" s="27">
        <v>0</v>
      </c>
    </row>
    <row r="248" spans="1:295" s="148" customFormat="1" outlineLevel="1">
      <c r="A248" s="126">
        <f t="shared" si="13"/>
        <v>243</v>
      </c>
      <c r="B248" s="126">
        <f t="shared" si="709"/>
        <v>13</v>
      </c>
      <c r="C248" s="148">
        <f t="shared" si="689"/>
        <v>1002</v>
      </c>
      <c r="D248" s="148" t="s">
        <v>884</v>
      </c>
      <c r="E248" s="148" t="b">
        <f t="shared" si="648"/>
        <v>0</v>
      </c>
      <c r="F248" s="148" t="b">
        <v>0</v>
      </c>
      <c r="G248" s="148" t="b">
        <f t="shared" si="684"/>
        <v>0</v>
      </c>
      <c r="H248" s="144">
        <f t="shared" ca="1" si="703"/>
        <v>3</v>
      </c>
      <c r="I248" s="32">
        <v>2</v>
      </c>
      <c r="J248" s="32">
        <v>4</v>
      </c>
      <c r="K248" s="144">
        <f t="shared" ca="1" si="703"/>
        <v>1</v>
      </c>
      <c r="L248" s="144">
        <f t="shared" ca="1" si="703"/>
        <v>1</v>
      </c>
      <c r="M248" s="144">
        <f t="shared" ca="1" si="703"/>
        <v>1</v>
      </c>
      <c r="N248" s="144">
        <f t="shared" ca="1" si="703"/>
        <v>1</v>
      </c>
      <c r="O248" s="144">
        <f t="shared" ca="1" si="703"/>
        <v>1</v>
      </c>
      <c r="P248" s="144">
        <f t="shared" ca="1" si="703"/>
        <v>1</v>
      </c>
      <c r="Q248" s="144">
        <f t="shared" ca="1" si="703"/>
        <v>1</v>
      </c>
      <c r="R248" s="144">
        <f t="shared" ca="1" si="703"/>
        <v>2</v>
      </c>
      <c r="S248" s="144">
        <f t="shared" ca="1" si="703"/>
        <v>1</v>
      </c>
      <c r="T248" s="32">
        <v>3</v>
      </c>
      <c r="U248" s="144">
        <f t="shared" ca="1" si="703"/>
        <v>1</v>
      </c>
      <c r="V248" s="144">
        <f t="shared" ca="1" si="703"/>
        <v>1</v>
      </c>
      <c r="W248" s="144">
        <f t="shared" ca="1" si="703"/>
        <v>1</v>
      </c>
      <c r="X248" s="144">
        <f t="shared" ca="1" si="703"/>
        <v>1</v>
      </c>
      <c r="Y248" s="144">
        <f t="shared" ca="1" si="714"/>
        <v>1</v>
      </c>
      <c r="AA248" s="162" t="str" cm="1">
        <f t="array" aca="1" ref="AA248" ca="1">TEXT(LEFT(OFFSET(AA248,-1,0),5)+1,"00000")&amp;MID(OFFSET(AA248,-1,0),6,FIND(" ",OFFSET(AA248,-1,0),7)-5)
&amp;INDEX(DataMaster!$B$10:$B$12,$I248)         &amp;IF($J248=1,""," Risk"&amp;INDEX(i.risk_aversion,$J248,1))    &amp;IF($K248=1,""," REV"&amp; INDEX(DataMaster!$B$54:$B$58,$K248))              &amp; IF($L248=1,""," Minroe"&amp;INDEX(minroe,$L248))              &amp;  IF($M248=1,""," Overdraw"&amp;INDEX(overdraw,$M248))
&amp; IF($N248=1,""," Mach"&amp;INDEX(i.mach_option,$N248))
&amp; IF($O248=1,""," Interest"&amp;INDEX(i.interest_rate,$O248))            &amp; IF($P248=1,""," Opp cost"&amp;INDEX(i.opp_cost_capital,$P248))           &amp; IF($Q248=1,""," Casual_ub"&amp;INDEX(i.casual_ub,$Q248))           &amp; IF($R248=1,""," Cropgraze"&amp;INDEX(i.cropgraze_inc,$R248))
&amp; IF($S248=1,""," Yield"&amp;INDEX(i.all_rot_yield,$S248))          &amp; IF($T248=1,""," Pasture"&amp;INDEX(i.pasture_prod,$T248))          &amp; IF($U248=1,""," Scan"&amp;INDEX(i.scan,$U248))
&amp; IF($JL248=1,""," WP"&amp;TEXT($JL248*100,"000p"))                &amp; IF($JM248=1,""," MP"&amp;TEXT($JM248*100,"000p"))                      &amp; IF($JN248=1,""," GP"&amp;TEXT($JN248*100,"000p"))          &amp; IF($JO248=1,""," Can"&amp;TEXT($JO248*100,"000p"))
&amp; " (F"&amp;3+IFERROR(1*$CH248,0)+IFERROR(1*$CI248,0)&amp;3-IFERROR(1*NOT($CK248),0)&amp;"N"&amp;$CP248&amp;$CQ248&amp;")"</f>
        <v>00017 Pasture DSP RiskCRRA-low CropgrazeFALSE Pasture1.15 (F33N11)</v>
      </c>
      <c r="AB248" s="10" t="str">
        <f ca="1">IF(COUNTIF(AA$5:AA248,AA248)=1,"-","Dup")</f>
        <v>-</v>
      </c>
      <c r="AC248" s="10"/>
      <c r="AD248" s="168" t="str">
        <f t="shared" ca="1" si="694"/>
        <v>-</v>
      </c>
      <c r="AE248" s="168" t="str">
        <f t="shared" ca="1" si="694"/>
        <v>-</v>
      </c>
      <c r="AF248" s="168" t="str">
        <f t="shared" ca="1" si="694"/>
        <v>-</v>
      </c>
      <c r="AG248" s="168" t="str">
        <f t="shared" ca="1" si="694"/>
        <v>-</v>
      </c>
      <c r="AH248" s="168" t="str">
        <f t="shared" ca="1" si="694"/>
        <v>-</v>
      </c>
      <c r="AI248" s="168" t="b">
        <f t="shared" ca="1" si="694"/>
        <v>1</v>
      </c>
      <c r="AJ248" s="10"/>
      <c r="AK248" s="166" t="b">
        <f t="shared" si="695"/>
        <v>0</v>
      </c>
      <c r="AL248" s="166" t="str">
        <f t="shared" si="695"/>
        <v>-</v>
      </c>
      <c r="AM248" s="166" t="b">
        <f t="shared" si="695"/>
        <v>0</v>
      </c>
      <c r="AN248" s="166" t="b">
        <f t="shared" si="695"/>
        <v>1</v>
      </c>
      <c r="AO248" s="166" t="b">
        <f t="shared" si="695"/>
        <v>0</v>
      </c>
      <c r="AP248" s="166" t="b">
        <f t="shared" si="695"/>
        <v>0</v>
      </c>
      <c r="AQ248" s="166">
        <f t="shared" ca="1" si="651"/>
        <v>0</v>
      </c>
      <c r="AR248" s="166" t="b">
        <f t="shared" si="706"/>
        <v>1</v>
      </c>
      <c r="AS248" s="166" t="b">
        <f t="shared" si="706"/>
        <v>1</v>
      </c>
      <c r="AT248" s="166">
        <f t="shared" si="706"/>
        <v>2</v>
      </c>
      <c r="AU248" s="166" t="str">
        <f t="shared" si="706"/>
        <v>-</v>
      </c>
      <c r="AV248" s="166">
        <f t="shared" si="706"/>
        <v>0.3</v>
      </c>
      <c r="AW248" s="10"/>
      <c r="AX248" s="166" t="b">
        <f t="shared" si="653"/>
        <v>1</v>
      </c>
      <c r="AY248" s="168" t="b">
        <f t="shared" ca="1" si="654"/>
        <v>1</v>
      </c>
      <c r="AZ248" s="168" t="b">
        <f t="shared" ca="1" si="654"/>
        <v>1</v>
      </c>
      <c r="BA248" s="167">
        <f t="shared" ca="1" si="655"/>
        <v>3210</v>
      </c>
      <c r="BB248" s="168" t="str">
        <f t="shared" ca="1" si="713"/>
        <v>-</v>
      </c>
      <c r="BC248" s="168" t="str">
        <f t="shared" ca="1" si="713"/>
        <v>-</v>
      </c>
      <c r="BD248" s="168" t="str">
        <f t="shared" ca="1" si="713"/>
        <v>-</v>
      </c>
      <c r="BE248" s="168" t="str">
        <f t="shared" ca="1" si="713"/>
        <v>-</v>
      </c>
      <c r="BF248" s="168" t="str">
        <f t="shared" ca="1" si="713"/>
        <v>-</v>
      </c>
      <c r="BG248" s="168">
        <f t="shared" ca="1" si="713"/>
        <v>1</v>
      </c>
      <c r="BH248" s="168">
        <f t="shared" ca="1" si="713"/>
        <v>1</v>
      </c>
      <c r="BI248" s="168" t="str">
        <f t="shared" ca="1" si="713"/>
        <v>-</v>
      </c>
      <c r="BJ248" s="168" t="str">
        <f t="shared" ca="1" si="713"/>
        <v>-</v>
      </c>
      <c r="BK248" s="10"/>
      <c r="BL248" s="168" t="str">
        <f t="shared" ca="1" si="713"/>
        <v>-</v>
      </c>
      <c r="BM248" s="168" t="str">
        <f t="shared" ca="1" si="713"/>
        <v>-</v>
      </c>
      <c r="BN248" s="168" t="str">
        <f t="shared" ca="1" si="713"/>
        <v>-</v>
      </c>
      <c r="BO248" s="168" t="str">
        <f t="shared" ca="1" si="713"/>
        <v>-</v>
      </c>
      <c r="BP248" s="168" t="str">
        <f t="shared" ca="1" si="713"/>
        <v>-</v>
      </c>
      <c r="BQ248" s="168" t="str">
        <f t="shared" ca="1" si="713"/>
        <v>-</v>
      </c>
      <c r="BR248" s="168" t="str">
        <f t="shared" ca="1" si="713"/>
        <v>-</v>
      </c>
      <c r="BS248" s="168" t="str">
        <f t="shared" ca="1" si="713"/>
        <v>-</v>
      </c>
      <c r="BT248" s="168" t="str">
        <f t="shared" ca="1" si="713"/>
        <v>-</v>
      </c>
      <c r="BU248" s="168" t="str">
        <f t="shared" ca="1" si="713"/>
        <v>-</v>
      </c>
      <c r="BV248" s="168" t="str">
        <f t="shared" ca="1" si="713"/>
        <v>-</v>
      </c>
      <c r="BW248" s="166" t="str" cm="1">
        <f t="array" aca="1" ref="BW248" ca="1">INDEX(i.rev,$K248,BW$15)</f>
        <v>-</v>
      </c>
      <c r="BX248" s="166" t="str" cm="1">
        <f t="array" aca="1" ref="BX248" ca="1">INDEX(i.rev,$K248,BX$15)</f>
        <v>-</v>
      </c>
      <c r="BY248" s="166" t="str" cm="1">
        <f t="array" aca="1" ref="BY248" ca="1">INDEX(i.rev,$K248,BY$15)</f>
        <v>-</v>
      </c>
      <c r="BZ248" s="166" t="str" cm="1">
        <f t="array" aca="1" ref="BZ248" ca="1">INDEX(i.rev,$K248,BZ$15)</f>
        <v>-</v>
      </c>
      <c r="CA248" s="166" t="str" cm="1">
        <f t="array" aca="1" ref="CA248" ca="1">INDEX(i.rev,$K248,CA$15)</f>
        <v>-</v>
      </c>
      <c r="CB248" s="166" t="str" cm="1">
        <f t="array" aca="1" ref="CB248" ca="1">INDEX(i.rev,$K248,CB$15)</f>
        <v>-</v>
      </c>
      <c r="CC248" s="166" t="str" cm="1">
        <f t="array" aca="1" ref="CC248" ca="1">INDEX(i.rev,$K248,CC$15)</f>
        <v>-</v>
      </c>
      <c r="CD248" s="166" t="str" cm="1">
        <f t="array" aca="1" ref="CD248" ca="1">INDEX(i.rev,$K248,CD$15)</f>
        <v>-</v>
      </c>
      <c r="CE248" s="166" t="str" cm="1">
        <f t="array" aca="1" ref="CE248" ca="1">INDEX(i.rev,$K248,CE$15)</f>
        <v>-</v>
      </c>
      <c r="CF248" s="166" t="str" cm="1">
        <f t="array" aca="1" ref="CF248" ca="1">INDEX(i.rev,$K248,CF$15)</f>
        <v>-</v>
      </c>
      <c r="CG248" s="10"/>
      <c r="CH248" s="168" t="str">
        <f t="shared" ca="1" si="711"/>
        <v>-</v>
      </c>
      <c r="CI248" s="168" t="str">
        <f t="shared" ca="1" si="711"/>
        <v>-</v>
      </c>
      <c r="CJ248" s="168" t="str">
        <f t="shared" ca="1" si="711"/>
        <v>-</v>
      </c>
      <c r="CK248" s="168" t="str">
        <f t="shared" ca="1" si="711"/>
        <v>-</v>
      </c>
      <c r="CL248" s="168" t="str">
        <f t="shared" ca="1" si="711"/>
        <v>-</v>
      </c>
      <c r="CM248" s="168" t="str">
        <f t="shared" ca="1" si="711"/>
        <v>-</v>
      </c>
      <c r="CN248" s="168" t="str">
        <f t="shared" ca="1" si="711"/>
        <v>-</v>
      </c>
      <c r="CO248" s="168" t="str">
        <f t="shared" ca="1" si="711"/>
        <v>-</v>
      </c>
      <c r="CP248" s="168">
        <f t="shared" ca="1" si="711"/>
        <v>1</v>
      </c>
      <c r="CQ248" s="168">
        <f t="shared" ca="1" si="711"/>
        <v>1</v>
      </c>
      <c r="CR248" s="168">
        <f t="shared" ca="1" si="711"/>
        <v>0</v>
      </c>
      <c r="CS248" s="168" t="str">
        <f t="shared" ca="1" si="711"/>
        <v>-</v>
      </c>
      <c r="CT248" s="168" t="str">
        <f t="shared" ca="1" si="711"/>
        <v>-</v>
      </c>
      <c r="CU248" s="168" t="str">
        <f t="shared" ca="1" si="711"/>
        <v>-</v>
      </c>
      <c r="CV248" s="168" t="str">
        <f t="shared" ca="1" si="711"/>
        <v>-</v>
      </c>
      <c r="CW248" s="168" t="str">
        <f t="shared" ca="1" si="711"/>
        <v>-</v>
      </c>
      <c r="CX248" s="168" t="str">
        <f t="shared" ca="1" si="711"/>
        <v>-</v>
      </c>
      <c r="CY248" s="168" t="str">
        <f t="shared" ca="1" si="711"/>
        <v>-</v>
      </c>
      <c r="CZ248" s="168">
        <f t="shared" ca="1" si="711"/>
        <v>0</v>
      </c>
      <c r="DA248" s="168" t="str">
        <f t="shared" ca="1" si="711"/>
        <v>-</v>
      </c>
      <c r="DB248" s="168" t="str">
        <f t="shared" ca="1" si="711"/>
        <v>-</v>
      </c>
      <c r="DC248" s="168" t="str">
        <f t="shared" ca="1" si="711"/>
        <v>-</v>
      </c>
      <c r="DD248" s="168" t="str">
        <f t="shared" ca="1" si="711"/>
        <v>-</v>
      </c>
      <c r="DE248" s="168" t="str">
        <f t="shared" ca="1" si="711"/>
        <v>-</v>
      </c>
      <c r="DF248" s="168">
        <f t="shared" ca="1" si="711"/>
        <v>0</v>
      </c>
      <c r="DG248" s="168">
        <f t="shared" ca="1" si="711"/>
        <v>0</v>
      </c>
      <c r="DH248" s="168">
        <f t="shared" ca="1" si="711"/>
        <v>0</v>
      </c>
      <c r="DI248" s="168">
        <f t="shared" ca="1" si="711"/>
        <v>0</v>
      </c>
      <c r="DJ248" s="168">
        <f t="shared" ca="1" si="711"/>
        <v>0</v>
      </c>
      <c r="DK248" s="168">
        <f t="shared" ca="1" si="711"/>
        <v>0</v>
      </c>
      <c r="DL248" s="168">
        <f t="shared" ca="1" si="711"/>
        <v>0</v>
      </c>
      <c r="DM248" s="168" t="str">
        <f t="shared" ca="1" si="711"/>
        <v>-</v>
      </c>
      <c r="DN248" s="168" t="str">
        <f t="shared" ca="1" si="711"/>
        <v>-</v>
      </c>
      <c r="DO248" s="168" t="str">
        <f t="shared" ca="1" si="711"/>
        <v>-</v>
      </c>
      <c r="DP248" s="168" t="str">
        <f t="shared" ca="1" si="711"/>
        <v>-</v>
      </c>
      <c r="DQ248" s="168" t="str">
        <f t="shared" ca="1" si="711"/>
        <v>-</v>
      </c>
      <c r="DR248" s="168" t="str">
        <f t="shared" ca="1" si="711"/>
        <v>-</v>
      </c>
      <c r="DS248" s="168" t="str">
        <f t="shared" ca="1" si="711"/>
        <v>-</v>
      </c>
      <c r="DT248" s="168" t="str">
        <f t="shared" ca="1" si="711"/>
        <v>-</v>
      </c>
      <c r="DU248" s="168" t="str">
        <f t="shared" ca="1" si="711"/>
        <v>-</v>
      </c>
      <c r="DV248" s="168" t="str">
        <f t="shared" ca="1" si="711"/>
        <v>-</v>
      </c>
      <c r="DW248" s="168" t="str">
        <f t="shared" ca="1" si="711"/>
        <v>-</v>
      </c>
      <c r="DX248" s="10"/>
      <c r="DY248" s="168">
        <f t="shared" ca="1" si="711"/>
        <v>1</v>
      </c>
      <c r="DZ248" s="168" t="str">
        <f t="shared" ca="1" si="711"/>
        <v>-</v>
      </c>
      <c r="EA248" s="168" t="str">
        <f t="shared" ca="1" si="711"/>
        <v>-</v>
      </c>
      <c r="EB248" s="168" t="str">
        <f t="shared" ca="1" si="711"/>
        <v>-</v>
      </c>
      <c r="EC248" s="168" t="str">
        <f t="shared" ca="1" si="696"/>
        <v>-</v>
      </c>
      <c r="ED248" s="168" t="b">
        <f t="shared" ca="1" si="696"/>
        <v>0</v>
      </c>
      <c r="EE248" s="168" t="str">
        <f t="shared" ca="1" si="696"/>
        <v>-</v>
      </c>
      <c r="EF248" s="168">
        <f t="shared" ca="1" si="696"/>
        <v>0</v>
      </c>
      <c r="EG248" s="168" t="str">
        <f t="shared" ca="1" si="696"/>
        <v>-</v>
      </c>
      <c r="EH248" s="166" cm="1">
        <f t="array" aca="1" ref="EH248" ca="1">INDEX(i.rev,$K248,EH$15)</f>
        <v>1</v>
      </c>
      <c r="EI248" s="168">
        <f t="shared" ca="1" si="697"/>
        <v>0</v>
      </c>
      <c r="EJ248" s="168">
        <f t="shared" ca="1" si="697"/>
        <v>1</v>
      </c>
      <c r="EK248" s="168">
        <f t="shared" ca="1" si="697"/>
        <v>0</v>
      </c>
      <c r="EL248" s="168">
        <f t="shared" ca="1" si="697"/>
        <v>1</v>
      </c>
      <c r="EM248" s="168">
        <f t="shared" ca="1" si="697"/>
        <v>1</v>
      </c>
      <c r="EN248" s="168">
        <f t="shared" ca="1" si="697"/>
        <v>1</v>
      </c>
      <c r="EO248" s="168">
        <f t="shared" ca="1" si="697"/>
        <v>0</v>
      </c>
      <c r="EP248" s="168">
        <f t="shared" ca="1" si="697"/>
        <v>0</v>
      </c>
      <c r="EQ248" s="168">
        <f t="shared" ca="1" si="697"/>
        <v>0</v>
      </c>
      <c r="ER248" s="168">
        <f t="shared" ca="1" si="697"/>
        <v>0</v>
      </c>
      <c r="ES248" s="168">
        <f t="shared" ca="1" si="697"/>
        <v>0</v>
      </c>
      <c r="ET248" s="168">
        <f t="shared" ca="1" si="697"/>
        <v>0</v>
      </c>
      <c r="EU248" s="168">
        <f t="shared" ca="1" si="697"/>
        <v>0</v>
      </c>
      <c r="EV248" s="168">
        <f t="shared" ca="1" si="697"/>
        <v>0</v>
      </c>
      <c r="EW248" s="168">
        <f t="shared" ca="1" si="697"/>
        <v>0</v>
      </c>
      <c r="EX248" s="168">
        <f t="shared" ca="1" si="697"/>
        <v>0</v>
      </c>
      <c r="EY248" s="166" cm="1">
        <f t="array" aca="1" ref="EY248" ca="1">INDEX(i.rev,$K248,EY$15)</f>
        <v>0</v>
      </c>
      <c r="EZ248" s="168">
        <f t="shared" ca="1" si="660"/>
        <v>0</v>
      </c>
      <c r="FA248" s="166" cm="1">
        <f t="array" aca="1" ref="FA248" ca="1">INDEX(i.rev,$K248,FA$15)</f>
        <v>1</v>
      </c>
      <c r="FB248" s="168">
        <f t="shared" ca="1" si="710"/>
        <v>0</v>
      </c>
      <c r="FC248" s="168">
        <f t="shared" ca="1" si="710"/>
        <v>0</v>
      </c>
      <c r="FD248" s="168">
        <f t="shared" ca="1" si="710"/>
        <v>0</v>
      </c>
      <c r="FE248" s="168">
        <f t="shared" ca="1" si="710"/>
        <v>0</v>
      </c>
      <c r="FF248" s="168">
        <f t="shared" ca="1" si="710"/>
        <v>0</v>
      </c>
      <c r="FG248" s="168">
        <f t="shared" ca="1" si="710"/>
        <v>0</v>
      </c>
      <c r="FH248" s="168">
        <f t="shared" ca="1" si="710"/>
        <v>0</v>
      </c>
      <c r="FI248" s="10"/>
      <c r="FJ248" s="168" t="str">
        <f t="shared" ca="1" si="710"/>
        <v>-</v>
      </c>
      <c r="FK248" s="168" t="str">
        <f t="shared" ca="1" si="710"/>
        <v>-</v>
      </c>
      <c r="FL248" s="168" t="str">
        <f t="shared" ca="1" si="710"/>
        <v>-</v>
      </c>
      <c r="FM248" s="168" t="str">
        <f t="shared" ca="1" si="710"/>
        <v>-</v>
      </c>
      <c r="FN248" s="168" t="str">
        <f t="shared" ca="1" si="707"/>
        <v>-</v>
      </c>
      <c r="FO248" s="166" t="b">
        <f t="shared" ca="1" si="698"/>
        <v>0</v>
      </c>
      <c r="FP248" s="166" t="b">
        <f t="shared" ca="1" si="698"/>
        <v>0</v>
      </c>
      <c r="FQ248" s="166" t="b">
        <f t="shared" ca="1" si="698"/>
        <v>1</v>
      </c>
      <c r="FR248" s="168">
        <f t="shared" ca="1" si="710"/>
        <v>0</v>
      </c>
      <c r="FS248" s="166">
        <f t="shared" ca="1" si="699"/>
        <v>1</v>
      </c>
      <c r="FT248" s="166">
        <f t="shared" ca="1" si="699"/>
        <v>1</v>
      </c>
      <c r="FU248" s="168" t="str">
        <f t="shared" ca="1" si="710"/>
        <v>-</v>
      </c>
      <c r="FV248" s="168" t="str">
        <f t="shared" ca="1" si="710"/>
        <v>-</v>
      </c>
      <c r="FW248" s="168" t="str">
        <f t="shared" ca="1" si="710"/>
        <v>-</v>
      </c>
      <c r="FX248" s="168" t="str">
        <f t="shared" ca="1" si="710"/>
        <v>-</v>
      </c>
      <c r="FY248" s="168" t="str">
        <f t="shared" ca="1" si="710"/>
        <v>-</v>
      </c>
      <c r="FZ248" s="168" t="str">
        <f t="shared" ca="1" si="710"/>
        <v>-</v>
      </c>
      <c r="GA248" s="168" t="str">
        <f t="shared" ca="1" si="710"/>
        <v>-</v>
      </c>
      <c r="GB248" s="168" t="str">
        <f t="shared" ca="1" si="710"/>
        <v>-</v>
      </c>
      <c r="GC248" s="168" t="str">
        <f t="shared" ca="1" si="710"/>
        <v>-</v>
      </c>
      <c r="GD248" s="168" t="b">
        <f t="shared" ca="1" si="710"/>
        <v>1</v>
      </c>
      <c r="GE248" s="168" t="str">
        <f t="shared" ca="1" si="710"/>
        <v>-</v>
      </c>
      <c r="GF248" s="168" t="str">
        <f t="shared" ca="1" si="710"/>
        <v>-</v>
      </c>
      <c r="GG248" s="168" t="str">
        <f t="shared" ca="1" si="710"/>
        <v>-</v>
      </c>
      <c r="GH248" s="168" t="str">
        <f t="shared" ca="1" si="700"/>
        <v>-</v>
      </c>
      <c r="GI248" s="168" t="str">
        <f t="shared" ca="1" si="700"/>
        <v>-</v>
      </c>
      <c r="GJ248" s="168" t="str">
        <f t="shared" ca="1" si="700"/>
        <v>-</v>
      </c>
      <c r="GK248" s="168" t="str">
        <f t="shared" ca="1" si="700"/>
        <v>-</v>
      </c>
      <c r="GL248" s="168" t="str">
        <f t="shared" ca="1" si="700"/>
        <v>-</v>
      </c>
      <c r="GM248" s="168" t="str">
        <f t="shared" ca="1" si="700"/>
        <v>-</v>
      </c>
      <c r="GN248" s="168" t="str">
        <f t="shared" ca="1" si="700"/>
        <v>-</v>
      </c>
      <c r="GO248" s="168" t="str">
        <f t="shared" ca="1" si="700"/>
        <v>-</v>
      </c>
      <c r="GP248" s="168" t="str">
        <f t="shared" ca="1" si="700"/>
        <v>-</v>
      </c>
      <c r="GQ248" s="168" t="str">
        <f t="shared" ca="1" si="700"/>
        <v>-</v>
      </c>
      <c r="GR248" s="168" t="str">
        <f t="shared" ca="1" si="700"/>
        <v>-</v>
      </c>
      <c r="GS248" s="168">
        <f t="shared" ca="1" si="700"/>
        <v>500</v>
      </c>
      <c r="GT248" s="168">
        <f t="shared" ca="1" si="700"/>
        <v>500</v>
      </c>
      <c r="GU248" s="168" t="str">
        <f t="shared" ca="1" si="700"/>
        <v>-</v>
      </c>
      <c r="GV248" s="168" t="str">
        <f t="shared" ca="1" si="700"/>
        <v>-</v>
      </c>
      <c r="GW248" s="168" t="str">
        <f t="shared" ca="1" si="700"/>
        <v>-</v>
      </c>
      <c r="GX248" s="168" t="str">
        <f t="shared" ca="1" si="701"/>
        <v>-</v>
      </c>
      <c r="GY248" s="168" t="str">
        <f t="shared" ca="1" si="701"/>
        <v>-</v>
      </c>
      <c r="GZ248" s="168" t="str">
        <f t="shared" ca="1" si="715"/>
        <v>-</v>
      </c>
      <c r="HA248" s="168" t="str">
        <f t="shared" ca="1" si="715"/>
        <v>-</v>
      </c>
      <c r="HB248" s="168" t="str">
        <f t="shared" ca="1" si="715"/>
        <v>-</v>
      </c>
      <c r="HC248" s="168" t="str">
        <f t="shared" ca="1" si="715"/>
        <v>-</v>
      </c>
      <c r="HD248" s="168" t="str">
        <f t="shared" ca="1" si="715"/>
        <v>-</v>
      </c>
      <c r="HE248" s="168" t="str">
        <f t="shared" ca="1" si="715"/>
        <v>-</v>
      </c>
      <c r="HF248" s="168" t="str">
        <f t="shared" ca="1" si="715"/>
        <v>-</v>
      </c>
      <c r="HG248" s="168" t="str">
        <f t="shared" ca="1" si="715"/>
        <v>-</v>
      </c>
      <c r="HH248" s="168" t="str">
        <f t="shared" ca="1" si="715"/>
        <v>-</v>
      </c>
      <c r="HI248" s="168" t="str">
        <f t="shared" ca="1" si="715"/>
        <v>-</v>
      </c>
      <c r="HJ248" s="168" t="str">
        <f t="shared" ca="1" si="715"/>
        <v>-</v>
      </c>
      <c r="HK248" s="168" t="str">
        <f t="shared" ca="1" si="715"/>
        <v>-</v>
      </c>
      <c r="HL248" s="168" t="str">
        <f t="shared" ca="1" si="715"/>
        <v>-</v>
      </c>
      <c r="HM248" s="168" t="str">
        <f t="shared" ca="1" si="715"/>
        <v>-</v>
      </c>
      <c r="HN248" s="168" t="str">
        <f t="shared" ca="1" si="715"/>
        <v>-</v>
      </c>
      <c r="HO248" s="168" t="str">
        <f t="shared" ca="1" si="715"/>
        <v>-</v>
      </c>
      <c r="HP248" s="168" t="str">
        <f t="shared" ca="1" si="715"/>
        <v>-</v>
      </c>
      <c r="HQ248" s="168" t="str">
        <f t="shared" ca="1" si="715"/>
        <v>-</v>
      </c>
      <c r="HR248" s="168" t="str">
        <f t="shared" ca="1" si="715"/>
        <v>-</v>
      </c>
      <c r="HS248" s="168" t="str">
        <f t="shared" ca="1" si="715"/>
        <v>-</v>
      </c>
      <c r="HT248" s="168" t="str">
        <f t="shared" ca="1" si="715"/>
        <v>-</v>
      </c>
      <c r="HU248" s="168" t="str">
        <f t="shared" ca="1" si="715"/>
        <v>-</v>
      </c>
      <c r="HV248" s="168" t="str">
        <f t="shared" ca="1" si="715"/>
        <v>-</v>
      </c>
      <c r="HW248" s="168" t="str">
        <f t="shared" ca="1" si="715"/>
        <v>-</v>
      </c>
      <c r="HX248" s="168" t="str">
        <f t="shared" ca="1" si="715"/>
        <v>-</v>
      </c>
      <c r="HY248" s="168" t="str">
        <f t="shared" ca="1" si="715"/>
        <v>-</v>
      </c>
      <c r="HZ248" s="168" t="str">
        <f t="shared" ca="1" si="715"/>
        <v>-</v>
      </c>
      <c r="IA248" s="168" t="str">
        <f t="shared" ca="1" si="715"/>
        <v>-</v>
      </c>
      <c r="IB248" s="168" t="str">
        <f t="shared" ca="1" si="715"/>
        <v>-</v>
      </c>
      <c r="IC248" s="168" t="str">
        <f t="shared" ca="1" si="715"/>
        <v>-</v>
      </c>
      <c r="ID248" s="168" t="str">
        <f t="shared" ca="1" si="715"/>
        <v>-</v>
      </c>
      <c r="IE248" s="168" t="str">
        <f t="shared" ca="1" si="715"/>
        <v>-</v>
      </c>
      <c r="IF248" s="168" t="str">
        <f t="shared" ca="1" si="715"/>
        <v>-</v>
      </c>
      <c r="IG248" s="168" t="str">
        <f t="shared" ca="1" si="715"/>
        <v>-</v>
      </c>
      <c r="IH248" s="168" t="str">
        <f t="shared" ca="1" si="715"/>
        <v>-</v>
      </c>
      <c r="II248" s="168" t="str">
        <f t="shared" ca="1" si="715"/>
        <v>-</v>
      </c>
      <c r="IJ248" s="168" t="str">
        <f t="shared" ca="1" si="715"/>
        <v>-</v>
      </c>
      <c r="IK248" s="168" t="str">
        <f t="shared" ca="1" si="715"/>
        <v>-</v>
      </c>
      <c r="IL248" s="168" t="str">
        <f t="shared" ca="1" si="715"/>
        <v>-</v>
      </c>
      <c r="IM248" s="168" t="str">
        <f t="shared" ca="1" si="715"/>
        <v>-</v>
      </c>
      <c r="IN248" s="168" t="str">
        <f t="shared" ca="1" si="715"/>
        <v>-</v>
      </c>
      <c r="IO248" s="168" t="str">
        <f t="shared" ca="1" si="715"/>
        <v>-</v>
      </c>
      <c r="IP248" s="168" t="str">
        <f t="shared" ca="1" si="701"/>
        <v>-</v>
      </c>
      <c r="IQ248" s="168" t="str">
        <f t="shared" ca="1" si="701"/>
        <v>-</v>
      </c>
      <c r="IR248" s="168" t="str">
        <f t="shared" ca="1" si="701"/>
        <v>-</v>
      </c>
      <c r="IS248" s="168" t="str">
        <f t="shared" ca="1" si="701"/>
        <v>-</v>
      </c>
      <c r="IT248" s="168" t="str">
        <f t="shared" ca="1" si="701"/>
        <v>-</v>
      </c>
      <c r="IU248" s="168" t="str">
        <f t="shared" ca="1" si="701"/>
        <v>-</v>
      </c>
      <c r="IV248" s="168" t="str">
        <f t="shared" ca="1" si="701"/>
        <v>-</v>
      </c>
      <c r="IW248" s="168" t="str">
        <f t="shared" ca="1" si="701"/>
        <v>-</v>
      </c>
      <c r="IX248" s="168" t="str">
        <f t="shared" ca="1" si="701"/>
        <v>-</v>
      </c>
      <c r="IY248" s="168" t="str">
        <f t="shared" ca="1" si="701"/>
        <v>-</v>
      </c>
      <c r="IZ248" s="10"/>
      <c r="JA248" s="166">
        <f t="shared" ca="1" si="668"/>
        <v>4.4999999999999998E-2</v>
      </c>
      <c r="JB248" s="166">
        <f t="shared" ca="1" si="669"/>
        <v>4.4999999999999998E-2</v>
      </c>
      <c r="JC248" s="168">
        <f t="shared" ca="1" si="702"/>
        <v>1</v>
      </c>
      <c r="JD248" s="168">
        <f t="shared" ca="1" si="702"/>
        <v>0</v>
      </c>
      <c r="JE248" s="168">
        <f t="shared" ca="1" si="702"/>
        <v>1</v>
      </c>
      <c r="JF248" s="168">
        <f t="shared" ca="1" si="702"/>
        <v>1</v>
      </c>
      <c r="JG248" s="168">
        <f t="shared" ca="1" si="702"/>
        <v>0</v>
      </c>
      <c r="JH248" s="168">
        <f t="shared" ca="1" si="702"/>
        <v>70</v>
      </c>
      <c r="JI248" s="168">
        <f t="shared" ca="1" si="702"/>
        <v>50</v>
      </c>
      <c r="JJ248" s="168">
        <f t="shared" ca="1" si="702"/>
        <v>70</v>
      </c>
      <c r="JK248" s="168">
        <f t="shared" ca="1" si="702"/>
        <v>50</v>
      </c>
      <c r="JL248" s="166">
        <f t="shared" ca="1" si="671"/>
        <v>1</v>
      </c>
      <c r="JM248" s="166">
        <f t="shared" ca="1" si="672"/>
        <v>1</v>
      </c>
      <c r="JN248" s="166">
        <f t="shared" ca="1" si="673"/>
        <v>1</v>
      </c>
      <c r="JO248" s="166">
        <f t="shared" ca="1" si="674"/>
        <v>1</v>
      </c>
      <c r="JP248" s="166">
        <f t="shared" ca="1" si="674"/>
        <v>1</v>
      </c>
      <c r="JQ248" s="168">
        <f t="shared" ca="1" si="702"/>
        <v>1</v>
      </c>
      <c r="JR248" s="10"/>
      <c r="JS248" s="168">
        <f t="shared" ca="1" si="702"/>
        <v>1</v>
      </c>
      <c r="JT248" s="166">
        <f t="shared" si="675"/>
        <v>1.1499999999999999</v>
      </c>
      <c r="JU248" s="168">
        <f t="shared" ca="1" si="716"/>
        <v>1</v>
      </c>
      <c r="JV248" s="168">
        <f t="shared" ca="1" si="702"/>
        <v>1</v>
      </c>
      <c r="JW248" s="168">
        <f t="shared" ca="1" si="702"/>
        <v>1</v>
      </c>
      <c r="JX248" s="168">
        <f t="shared" ca="1" si="717"/>
        <v>1</v>
      </c>
      <c r="JY248" s="168">
        <f t="shared" ca="1" si="702"/>
        <v>1</v>
      </c>
      <c r="JZ248" s="168">
        <f t="shared" ca="1" si="702"/>
        <v>1</v>
      </c>
      <c r="KA248" s="166">
        <f t="shared" si="676"/>
        <v>1.1499999999999999</v>
      </c>
      <c r="KB248" s="166">
        <f t="shared" ca="1" si="677"/>
        <v>1</v>
      </c>
      <c r="KC248" s="166">
        <f t="shared" ca="1" si="678"/>
        <v>1</v>
      </c>
      <c r="KD248" s="166" t="str">
        <f t="shared" ca="1" si="679"/>
        <v>-</v>
      </c>
      <c r="KE248" s="166" t="str">
        <f t="shared" ca="1" si="680"/>
        <v>-</v>
      </c>
      <c r="KF248" s="166" t="str">
        <f t="shared" ca="1" si="681"/>
        <v>-</v>
      </c>
      <c r="KG248" s="166" t="b">
        <f t="shared" ca="1" si="682"/>
        <v>0</v>
      </c>
      <c r="KH248" s="168">
        <f t="shared" ca="1" si="702"/>
        <v>0</v>
      </c>
      <c r="KI248" s="27">
        <v>0</v>
      </c>
    </row>
    <row r="249" spans="1:295" s="148" customFormat="1" outlineLevel="1">
      <c r="A249" s="126">
        <f t="shared" si="13"/>
        <v>244</v>
      </c>
      <c r="B249" s="126">
        <f t="shared" si="709"/>
        <v>13</v>
      </c>
      <c r="C249" s="148">
        <f t="shared" si="689"/>
        <v>1002</v>
      </c>
      <c r="D249" s="148" t="s">
        <v>884</v>
      </c>
      <c r="E249" s="148" t="b">
        <f t="shared" si="648"/>
        <v>0</v>
      </c>
      <c r="F249" s="148" t="b">
        <v>0</v>
      </c>
      <c r="G249" s="148" t="b">
        <f t="shared" si="684"/>
        <v>0</v>
      </c>
      <c r="H249" s="144">
        <f t="shared" ca="1" si="703"/>
        <v>3</v>
      </c>
      <c r="I249" s="32">
        <v>2</v>
      </c>
      <c r="J249" s="32">
        <v>5</v>
      </c>
      <c r="K249" s="144">
        <f t="shared" ca="1" si="703"/>
        <v>1</v>
      </c>
      <c r="L249" s="144">
        <f t="shared" ca="1" si="703"/>
        <v>1</v>
      </c>
      <c r="M249" s="144">
        <f t="shared" ca="1" si="703"/>
        <v>1</v>
      </c>
      <c r="N249" s="144">
        <f t="shared" ca="1" si="703"/>
        <v>1</v>
      </c>
      <c r="O249" s="144">
        <f t="shared" ca="1" si="703"/>
        <v>1</v>
      </c>
      <c r="P249" s="144">
        <f t="shared" ca="1" si="703"/>
        <v>1</v>
      </c>
      <c r="Q249" s="144">
        <f t="shared" ca="1" si="703"/>
        <v>1</v>
      </c>
      <c r="R249" s="144">
        <f t="shared" ca="1" si="703"/>
        <v>2</v>
      </c>
      <c r="S249" s="144">
        <f t="shared" ca="1" si="703"/>
        <v>1</v>
      </c>
      <c r="T249" s="32">
        <v>1</v>
      </c>
      <c r="U249" s="144">
        <f t="shared" ca="1" si="703"/>
        <v>1</v>
      </c>
      <c r="V249" s="144">
        <f t="shared" ca="1" si="703"/>
        <v>1</v>
      </c>
      <c r="W249" s="144">
        <f t="shared" ca="1" si="703"/>
        <v>1</v>
      </c>
      <c r="X249" s="144">
        <f t="shared" ca="1" si="703"/>
        <v>1</v>
      </c>
      <c r="Y249" s="144">
        <f t="shared" ca="1" si="714"/>
        <v>1</v>
      </c>
      <c r="AA249" s="162" t="str" cm="1">
        <f t="array" aca="1" ref="AA249" ca="1">TEXT(LEFT(OFFSET(AA249,-1,0),5)+1,"00000")&amp;MID(OFFSET(AA249,-1,0),6,FIND(" ",OFFSET(AA249,-1,0),7)-5)
&amp;INDEX(DataMaster!$B$10:$B$12,$I249)         &amp;IF($J249=1,""," Risk"&amp;INDEX(i.risk_aversion,$J249,1))    &amp;IF($K249=1,""," REV"&amp; INDEX(DataMaster!$B$54:$B$58,$K249))              &amp; IF($L249=1,""," Minroe"&amp;INDEX(minroe,$L249))              &amp;  IF($M249=1,""," Overdraw"&amp;INDEX(overdraw,$M249))
&amp; IF($N249=1,""," Mach"&amp;INDEX(i.mach_option,$N249))
&amp; IF($O249=1,""," Interest"&amp;INDEX(i.interest_rate,$O249))            &amp; IF($P249=1,""," Opp cost"&amp;INDEX(i.opp_cost_capital,$P249))           &amp; IF($Q249=1,""," Casual_ub"&amp;INDEX(i.casual_ub,$Q249))           &amp; IF($R249=1,""," Cropgraze"&amp;INDEX(i.cropgraze_inc,$R249))
&amp; IF($S249=1,""," Yield"&amp;INDEX(i.all_rot_yield,$S249))          &amp; IF($T249=1,""," Pasture"&amp;INDEX(i.pasture_prod,$T249))          &amp; IF($U249=1,""," Scan"&amp;INDEX(i.scan,$U249))
&amp; IF($JL249=1,""," WP"&amp;TEXT($JL249*100,"000p"))                &amp; IF($JM249=1,""," MP"&amp;TEXT($JM249*100,"000p"))                      &amp; IF($JN249=1,""," GP"&amp;TEXT($JN249*100,"000p"))          &amp; IF($JO249=1,""," Can"&amp;TEXT($JO249*100,"000p"))
&amp; " (F"&amp;3+IFERROR(1*$CH249,0)+IFERROR(1*$CI249,0)&amp;3-IFERROR(1*NOT($CK249),0)&amp;"N"&amp;$CP249&amp;$CQ249&amp;")"</f>
        <v>00018 Pasture DSP RiskCRRA-high CropgrazeFALSE (F33N11)</v>
      </c>
      <c r="AB249" s="10" t="str">
        <f ca="1">IF(COUNTIF(AA$5:AA249,AA249)=1,"-","Dup")</f>
        <v>-</v>
      </c>
      <c r="AC249" s="10"/>
      <c r="AD249" s="168" t="str">
        <f t="shared" ca="1" si="694"/>
        <v>-</v>
      </c>
      <c r="AE249" s="168" t="str">
        <f t="shared" ca="1" si="694"/>
        <v>-</v>
      </c>
      <c r="AF249" s="168" t="str">
        <f t="shared" ca="1" si="694"/>
        <v>-</v>
      </c>
      <c r="AG249" s="168" t="str">
        <f t="shared" ca="1" si="694"/>
        <v>-</v>
      </c>
      <c r="AH249" s="168" t="str">
        <f t="shared" ca="1" si="694"/>
        <v>-</v>
      </c>
      <c r="AI249" s="168" t="b">
        <f t="shared" ca="1" si="694"/>
        <v>1</v>
      </c>
      <c r="AJ249" s="10"/>
      <c r="AK249" s="166" t="b">
        <f t="shared" si="695"/>
        <v>0</v>
      </c>
      <c r="AL249" s="166" t="str">
        <f t="shared" si="695"/>
        <v>-</v>
      </c>
      <c r="AM249" s="166" t="b">
        <f t="shared" si="695"/>
        <v>0</v>
      </c>
      <c r="AN249" s="166" t="b">
        <f t="shared" si="695"/>
        <v>1</v>
      </c>
      <c r="AO249" s="166" t="b">
        <f t="shared" si="695"/>
        <v>0</v>
      </c>
      <c r="AP249" s="166" t="b">
        <f t="shared" si="695"/>
        <v>0</v>
      </c>
      <c r="AQ249" s="166">
        <f t="shared" ca="1" si="651"/>
        <v>0</v>
      </c>
      <c r="AR249" s="166" t="b">
        <f t="shared" si="706"/>
        <v>1</v>
      </c>
      <c r="AS249" s="166" t="b">
        <f t="shared" si="706"/>
        <v>1</v>
      </c>
      <c r="AT249" s="166">
        <f t="shared" si="706"/>
        <v>2</v>
      </c>
      <c r="AU249" s="166" t="str">
        <f t="shared" si="706"/>
        <v>-</v>
      </c>
      <c r="AV249" s="166">
        <f t="shared" si="706"/>
        <v>0.7</v>
      </c>
      <c r="AW249" s="10"/>
      <c r="AX249" s="166" t="b">
        <f t="shared" si="653"/>
        <v>1</v>
      </c>
      <c r="AY249" s="168" t="b">
        <f t="shared" ca="1" si="654"/>
        <v>1</v>
      </c>
      <c r="AZ249" s="168" t="b">
        <f t="shared" ca="1" si="654"/>
        <v>1</v>
      </c>
      <c r="BA249" s="167">
        <f t="shared" ca="1" si="655"/>
        <v>3210</v>
      </c>
      <c r="BB249" s="168" t="str">
        <f t="shared" ca="1" si="713"/>
        <v>-</v>
      </c>
      <c r="BC249" s="168" t="str">
        <f t="shared" ca="1" si="713"/>
        <v>-</v>
      </c>
      <c r="BD249" s="168" t="str">
        <f t="shared" ca="1" si="713"/>
        <v>-</v>
      </c>
      <c r="BE249" s="168" t="str">
        <f t="shared" ca="1" si="713"/>
        <v>-</v>
      </c>
      <c r="BF249" s="168" t="str">
        <f t="shared" ca="1" si="713"/>
        <v>-</v>
      </c>
      <c r="BG249" s="168">
        <f t="shared" ca="1" si="713"/>
        <v>1</v>
      </c>
      <c r="BH249" s="168">
        <f t="shared" ca="1" si="713"/>
        <v>1</v>
      </c>
      <c r="BI249" s="168" t="str">
        <f t="shared" ca="1" si="713"/>
        <v>-</v>
      </c>
      <c r="BJ249" s="168" t="str">
        <f t="shared" ca="1" si="713"/>
        <v>-</v>
      </c>
      <c r="BK249" s="10"/>
      <c r="BL249" s="168" t="str">
        <f t="shared" ca="1" si="713"/>
        <v>-</v>
      </c>
      <c r="BM249" s="168" t="str">
        <f t="shared" ca="1" si="713"/>
        <v>-</v>
      </c>
      <c r="BN249" s="168" t="str">
        <f t="shared" ca="1" si="713"/>
        <v>-</v>
      </c>
      <c r="BO249" s="168" t="str">
        <f t="shared" ca="1" si="713"/>
        <v>-</v>
      </c>
      <c r="BP249" s="168" t="str">
        <f t="shared" ca="1" si="713"/>
        <v>-</v>
      </c>
      <c r="BQ249" s="168" t="str">
        <f t="shared" ca="1" si="713"/>
        <v>-</v>
      </c>
      <c r="BR249" s="168" t="str">
        <f t="shared" ca="1" si="713"/>
        <v>-</v>
      </c>
      <c r="BS249" s="168" t="str">
        <f t="shared" ca="1" si="713"/>
        <v>-</v>
      </c>
      <c r="BT249" s="168" t="str">
        <f t="shared" ca="1" si="713"/>
        <v>-</v>
      </c>
      <c r="BU249" s="168" t="str">
        <f t="shared" ca="1" si="713"/>
        <v>-</v>
      </c>
      <c r="BV249" s="168" t="str">
        <f t="shared" ca="1" si="713"/>
        <v>-</v>
      </c>
      <c r="BW249" s="166" t="str" cm="1">
        <f t="array" aca="1" ref="BW249" ca="1">INDEX(i.rev,$K249,BW$15)</f>
        <v>-</v>
      </c>
      <c r="BX249" s="166" t="str" cm="1">
        <f t="array" aca="1" ref="BX249" ca="1">INDEX(i.rev,$K249,BX$15)</f>
        <v>-</v>
      </c>
      <c r="BY249" s="166" t="str" cm="1">
        <f t="array" aca="1" ref="BY249" ca="1">INDEX(i.rev,$K249,BY$15)</f>
        <v>-</v>
      </c>
      <c r="BZ249" s="166" t="str" cm="1">
        <f t="array" aca="1" ref="BZ249" ca="1">INDEX(i.rev,$K249,BZ$15)</f>
        <v>-</v>
      </c>
      <c r="CA249" s="166" t="str" cm="1">
        <f t="array" aca="1" ref="CA249" ca="1">INDEX(i.rev,$K249,CA$15)</f>
        <v>-</v>
      </c>
      <c r="CB249" s="166" t="str" cm="1">
        <f t="array" aca="1" ref="CB249" ca="1">INDEX(i.rev,$K249,CB$15)</f>
        <v>-</v>
      </c>
      <c r="CC249" s="166" t="str" cm="1">
        <f t="array" aca="1" ref="CC249" ca="1">INDEX(i.rev,$K249,CC$15)</f>
        <v>-</v>
      </c>
      <c r="CD249" s="166" t="str" cm="1">
        <f t="array" aca="1" ref="CD249" ca="1">INDEX(i.rev,$K249,CD$15)</f>
        <v>-</v>
      </c>
      <c r="CE249" s="166" t="str" cm="1">
        <f t="array" aca="1" ref="CE249" ca="1">INDEX(i.rev,$K249,CE$15)</f>
        <v>-</v>
      </c>
      <c r="CF249" s="166" t="str" cm="1">
        <f t="array" aca="1" ref="CF249" ca="1">INDEX(i.rev,$K249,CF$15)</f>
        <v>-</v>
      </c>
      <c r="CG249" s="10"/>
      <c r="CH249" s="168" t="str">
        <f t="shared" ca="1" si="711"/>
        <v>-</v>
      </c>
      <c r="CI249" s="168" t="str">
        <f t="shared" ca="1" si="711"/>
        <v>-</v>
      </c>
      <c r="CJ249" s="168" t="str">
        <f t="shared" ca="1" si="711"/>
        <v>-</v>
      </c>
      <c r="CK249" s="168" t="str">
        <f t="shared" ca="1" si="711"/>
        <v>-</v>
      </c>
      <c r="CL249" s="168" t="str">
        <f t="shared" ca="1" si="711"/>
        <v>-</v>
      </c>
      <c r="CM249" s="168" t="str">
        <f t="shared" ca="1" si="711"/>
        <v>-</v>
      </c>
      <c r="CN249" s="168" t="str">
        <f t="shared" ca="1" si="711"/>
        <v>-</v>
      </c>
      <c r="CO249" s="168" t="str">
        <f t="shared" ca="1" si="711"/>
        <v>-</v>
      </c>
      <c r="CP249" s="168">
        <f t="shared" ca="1" si="711"/>
        <v>1</v>
      </c>
      <c r="CQ249" s="168">
        <f t="shared" ca="1" si="711"/>
        <v>1</v>
      </c>
      <c r="CR249" s="168">
        <f t="shared" ca="1" si="711"/>
        <v>0</v>
      </c>
      <c r="CS249" s="168" t="str">
        <f t="shared" ca="1" si="711"/>
        <v>-</v>
      </c>
      <c r="CT249" s="168" t="str">
        <f t="shared" ca="1" si="711"/>
        <v>-</v>
      </c>
      <c r="CU249" s="168" t="str">
        <f t="shared" ca="1" si="711"/>
        <v>-</v>
      </c>
      <c r="CV249" s="168" t="str">
        <f t="shared" ca="1" si="711"/>
        <v>-</v>
      </c>
      <c r="CW249" s="168" t="str">
        <f t="shared" ca="1" si="711"/>
        <v>-</v>
      </c>
      <c r="CX249" s="168" t="str">
        <f t="shared" ca="1" si="711"/>
        <v>-</v>
      </c>
      <c r="CY249" s="168" t="str">
        <f t="shared" ca="1" si="711"/>
        <v>-</v>
      </c>
      <c r="CZ249" s="168">
        <f t="shared" ca="1" si="711"/>
        <v>0</v>
      </c>
      <c r="DA249" s="168" t="str">
        <f t="shared" ca="1" si="711"/>
        <v>-</v>
      </c>
      <c r="DB249" s="168" t="str">
        <f t="shared" ca="1" si="711"/>
        <v>-</v>
      </c>
      <c r="DC249" s="168" t="str">
        <f t="shared" ca="1" si="711"/>
        <v>-</v>
      </c>
      <c r="DD249" s="168" t="str">
        <f t="shared" ca="1" si="711"/>
        <v>-</v>
      </c>
      <c r="DE249" s="168" t="str">
        <f t="shared" ca="1" si="711"/>
        <v>-</v>
      </c>
      <c r="DF249" s="168">
        <f t="shared" ca="1" si="711"/>
        <v>0</v>
      </c>
      <c r="DG249" s="168">
        <f t="shared" ref="DG249:EB250" ca="1" si="718">OFFSET(DG$5,$B249,0)</f>
        <v>0</v>
      </c>
      <c r="DH249" s="168">
        <f t="shared" ca="1" si="718"/>
        <v>0</v>
      </c>
      <c r="DI249" s="168">
        <f t="shared" ca="1" si="718"/>
        <v>0</v>
      </c>
      <c r="DJ249" s="168">
        <f t="shared" ca="1" si="718"/>
        <v>0</v>
      </c>
      <c r="DK249" s="168">
        <f t="shared" ca="1" si="718"/>
        <v>0</v>
      </c>
      <c r="DL249" s="168">
        <f t="shared" ca="1" si="718"/>
        <v>0</v>
      </c>
      <c r="DM249" s="168" t="str">
        <f t="shared" ca="1" si="718"/>
        <v>-</v>
      </c>
      <c r="DN249" s="168" t="str">
        <f t="shared" ca="1" si="718"/>
        <v>-</v>
      </c>
      <c r="DO249" s="168" t="str">
        <f t="shared" ca="1" si="718"/>
        <v>-</v>
      </c>
      <c r="DP249" s="168" t="str">
        <f t="shared" ca="1" si="718"/>
        <v>-</v>
      </c>
      <c r="DQ249" s="168" t="str">
        <f t="shared" ca="1" si="718"/>
        <v>-</v>
      </c>
      <c r="DR249" s="168" t="str">
        <f t="shared" ca="1" si="718"/>
        <v>-</v>
      </c>
      <c r="DS249" s="168" t="str">
        <f t="shared" ca="1" si="718"/>
        <v>-</v>
      </c>
      <c r="DT249" s="168" t="str">
        <f t="shared" ca="1" si="718"/>
        <v>-</v>
      </c>
      <c r="DU249" s="168" t="str">
        <f t="shared" ca="1" si="718"/>
        <v>-</v>
      </c>
      <c r="DV249" s="168" t="str">
        <f t="shared" ca="1" si="718"/>
        <v>-</v>
      </c>
      <c r="DW249" s="168" t="str">
        <f t="shared" ca="1" si="718"/>
        <v>-</v>
      </c>
      <c r="DX249" s="10"/>
      <c r="DY249" s="168">
        <f t="shared" ca="1" si="718"/>
        <v>1</v>
      </c>
      <c r="DZ249" s="168" t="str">
        <f t="shared" ca="1" si="718"/>
        <v>-</v>
      </c>
      <c r="EA249" s="168" t="str">
        <f t="shared" ca="1" si="718"/>
        <v>-</v>
      </c>
      <c r="EB249" s="168" t="str">
        <f t="shared" ca="1" si="718"/>
        <v>-</v>
      </c>
      <c r="EC249" s="168" t="str">
        <f t="shared" ca="1" si="696"/>
        <v>-</v>
      </c>
      <c r="ED249" s="168" t="b">
        <f t="shared" ca="1" si="696"/>
        <v>0</v>
      </c>
      <c r="EE249" s="168" t="str">
        <f t="shared" ca="1" si="696"/>
        <v>-</v>
      </c>
      <c r="EF249" s="168">
        <f t="shared" ca="1" si="696"/>
        <v>0</v>
      </c>
      <c r="EG249" s="168" t="str">
        <f t="shared" ca="1" si="696"/>
        <v>-</v>
      </c>
      <c r="EH249" s="166" cm="1">
        <f t="array" aca="1" ref="EH249" ca="1">INDEX(i.rev,$K249,EH$15)</f>
        <v>1</v>
      </c>
      <c r="EI249" s="168">
        <f t="shared" ca="1" si="697"/>
        <v>0</v>
      </c>
      <c r="EJ249" s="168">
        <f t="shared" ca="1" si="697"/>
        <v>1</v>
      </c>
      <c r="EK249" s="168">
        <f t="shared" ca="1" si="697"/>
        <v>0</v>
      </c>
      <c r="EL249" s="168">
        <f t="shared" ca="1" si="697"/>
        <v>1</v>
      </c>
      <c r="EM249" s="168">
        <f t="shared" ca="1" si="697"/>
        <v>1</v>
      </c>
      <c r="EN249" s="168">
        <f t="shared" ca="1" si="697"/>
        <v>1</v>
      </c>
      <c r="EO249" s="168">
        <f t="shared" ca="1" si="697"/>
        <v>0</v>
      </c>
      <c r="EP249" s="168">
        <f t="shared" ca="1" si="697"/>
        <v>0</v>
      </c>
      <c r="EQ249" s="168">
        <f t="shared" ca="1" si="697"/>
        <v>0</v>
      </c>
      <c r="ER249" s="168">
        <f t="shared" ca="1" si="697"/>
        <v>0</v>
      </c>
      <c r="ES249" s="168">
        <f t="shared" ca="1" si="697"/>
        <v>0</v>
      </c>
      <c r="ET249" s="168">
        <f t="shared" ca="1" si="697"/>
        <v>0</v>
      </c>
      <c r="EU249" s="168">
        <f t="shared" ca="1" si="697"/>
        <v>0</v>
      </c>
      <c r="EV249" s="168">
        <f t="shared" ca="1" si="697"/>
        <v>0</v>
      </c>
      <c r="EW249" s="168">
        <f t="shared" ca="1" si="697"/>
        <v>0</v>
      </c>
      <c r="EX249" s="168">
        <f t="shared" ca="1" si="697"/>
        <v>0</v>
      </c>
      <c r="EY249" s="166" cm="1">
        <f t="array" aca="1" ref="EY249" ca="1">INDEX(i.rev,$K249,EY$15)</f>
        <v>0</v>
      </c>
      <c r="EZ249" s="168">
        <f t="shared" ca="1" si="660"/>
        <v>0</v>
      </c>
      <c r="FA249" s="166" cm="1">
        <f t="array" aca="1" ref="FA249" ca="1">INDEX(i.rev,$K249,FA$15)</f>
        <v>1</v>
      </c>
      <c r="FB249" s="168">
        <f t="shared" ca="1" si="710"/>
        <v>0</v>
      </c>
      <c r="FC249" s="168">
        <f t="shared" ca="1" si="710"/>
        <v>0</v>
      </c>
      <c r="FD249" s="168">
        <f t="shared" ca="1" si="710"/>
        <v>0</v>
      </c>
      <c r="FE249" s="168">
        <f t="shared" ca="1" si="710"/>
        <v>0</v>
      </c>
      <c r="FF249" s="168">
        <f t="shared" ca="1" si="710"/>
        <v>0</v>
      </c>
      <c r="FG249" s="168">
        <f t="shared" ca="1" si="710"/>
        <v>0</v>
      </c>
      <c r="FH249" s="168">
        <f t="shared" ca="1" si="710"/>
        <v>0</v>
      </c>
      <c r="FI249" s="10"/>
      <c r="FJ249" s="168" t="str">
        <f t="shared" ca="1" si="710"/>
        <v>-</v>
      </c>
      <c r="FK249" s="168" t="str">
        <f t="shared" ca="1" si="710"/>
        <v>-</v>
      </c>
      <c r="FL249" s="168" t="str">
        <f t="shared" ca="1" si="710"/>
        <v>-</v>
      </c>
      <c r="FM249" s="168" t="str">
        <f t="shared" ca="1" si="710"/>
        <v>-</v>
      </c>
      <c r="FN249" s="168" t="str">
        <f t="shared" ca="1" si="707"/>
        <v>-</v>
      </c>
      <c r="FO249" s="166" t="b">
        <f t="shared" ca="1" si="698"/>
        <v>0</v>
      </c>
      <c r="FP249" s="166" t="b">
        <f t="shared" ca="1" si="698"/>
        <v>0</v>
      </c>
      <c r="FQ249" s="166" t="b">
        <f t="shared" ca="1" si="698"/>
        <v>1</v>
      </c>
      <c r="FR249" s="168">
        <f t="shared" ca="1" si="710"/>
        <v>0</v>
      </c>
      <c r="FS249" s="166">
        <f t="shared" ca="1" si="699"/>
        <v>1</v>
      </c>
      <c r="FT249" s="166">
        <f t="shared" ca="1" si="699"/>
        <v>1</v>
      </c>
      <c r="FU249" s="168" t="str">
        <f t="shared" ca="1" si="710"/>
        <v>-</v>
      </c>
      <c r="FV249" s="168" t="str">
        <f t="shared" ca="1" si="710"/>
        <v>-</v>
      </c>
      <c r="FW249" s="168" t="str">
        <f t="shared" ca="1" si="710"/>
        <v>-</v>
      </c>
      <c r="FX249" s="168" t="str">
        <f t="shared" ca="1" si="710"/>
        <v>-</v>
      </c>
      <c r="FY249" s="168" t="str">
        <f t="shared" ca="1" si="710"/>
        <v>-</v>
      </c>
      <c r="FZ249" s="168" t="str">
        <f t="shared" ca="1" si="710"/>
        <v>-</v>
      </c>
      <c r="GA249" s="168" t="str">
        <f t="shared" ca="1" si="710"/>
        <v>-</v>
      </c>
      <c r="GB249" s="168" t="str">
        <f t="shared" ca="1" si="710"/>
        <v>-</v>
      </c>
      <c r="GC249" s="168" t="str">
        <f t="shared" ca="1" si="710"/>
        <v>-</v>
      </c>
      <c r="GD249" s="168" t="b">
        <f t="shared" ca="1" si="710"/>
        <v>1</v>
      </c>
      <c r="GE249" s="168" t="str">
        <f t="shared" ca="1" si="710"/>
        <v>-</v>
      </c>
      <c r="GF249" s="168" t="str">
        <f t="shared" ca="1" si="710"/>
        <v>-</v>
      </c>
      <c r="GG249" s="168" t="str">
        <f t="shared" ca="1" si="710"/>
        <v>-</v>
      </c>
      <c r="GH249" s="168" t="str">
        <f t="shared" ca="1" si="700"/>
        <v>-</v>
      </c>
      <c r="GI249" s="168" t="str">
        <f t="shared" ca="1" si="700"/>
        <v>-</v>
      </c>
      <c r="GJ249" s="168" t="str">
        <f t="shared" ca="1" si="700"/>
        <v>-</v>
      </c>
      <c r="GK249" s="168" t="str">
        <f t="shared" ca="1" si="700"/>
        <v>-</v>
      </c>
      <c r="GL249" s="168" t="str">
        <f t="shared" ca="1" si="700"/>
        <v>-</v>
      </c>
      <c r="GM249" s="168" t="str">
        <f t="shared" ca="1" si="700"/>
        <v>-</v>
      </c>
      <c r="GN249" s="168" t="str">
        <f t="shared" ca="1" si="700"/>
        <v>-</v>
      </c>
      <c r="GO249" s="168" t="str">
        <f t="shared" ca="1" si="700"/>
        <v>-</v>
      </c>
      <c r="GP249" s="168" t="str">
        <f t="shared" ca="1" si="700"/>
        <v>-</v>
      </c>
      <c r="GQ249" s="168" t="str">
        <f t="shared" ca="1" si="700"/>
        <v>-</v>
      </c>
      <c r="GR249" s="168" t="str">
        <f t="shared" ca="1" si="700"/>
        <v>-</v>
      </c>
      <c r="GS249" s="168">
        <f t="shared" ca="1" si="700"/>
        <v>500</v>
      </c>
      <c r="GT249" s="168">
        <f t="shared" ca="1" si="700"/>
        <v>500</v>
      </c>
      <c r="GU249" s="168" t="str">
        <f t="shared" ca="1" si="700"/>
        <v>-</v>
      </c>
      <c r="GV249" s="168" t="str">
        <f t="shared" ca="1" si="700"/>
        <v>-</v>
      </c>
      <c r="GW249" s="168" t="str">
        <f t="shared" ca="1" si="700"/>
        <v>-</v>
      </c>
      <c r="GX249" s="168" t="str">
        <f t="shared" ca="1" si="701"/>
        <v>-</v>
      </c>
      <c r="GY249" s="168" t="str">
        <f t="shared" ca="1" si="701"/>
        <v>-</v>
      </c>
      <c r="GZ249" s="168" t="str">
        <f t="shared" ca="1" si="715"/>
        <v>-</v>
      </c>
      <c r="HA249" s="168" t="str">
        <f t="shared" ca="1" si="715"/>
        <v>-</v>
      </c>
      <c r="HB249" s="168" t="str">
        <f t="shared" ca="1" si="715"/>
        <v>-</v>
      </c>
      <c r="HC249" s="168" t="str">
        <f t="shared" ca="1" si="715"/>
        <v>-</v>
      </c>
      <c r="HD249" s="168" t="str">
        <f t="shared" ca="1" si="715"/>
        <v>-</v>
      </c>
      <c r="HE249" s="168" t="str">
        <f t="shared" ca="1" si="715"/>
        <v>-</v>
      </c>
      <c r="HF249" s="168" t="str">
        <f t="shared" ca="1" si="715"/>
        <v>-</v>
      </c>
      <c r="HG249" s="168" t="str">
        <f t="shared" ca="1" si="715"/>
        <v>-</v>
      </c>
      <c r="HH249" s="168" t="str">
        <f t="shared" ca="1" si="715"/>
        <v>-</v>
      </c>
      <c r="HI249" s="168" t="str">
        <f t="shared" ca="1" si="715"/>
        <v>-</v>
      </c>
      <c r="HJ249" s="168" t="str">
        <f t="shared" ca="1" si="715"/>
        <v>-</v>
      </c>
      <c r="HK249" s="168" t="str">
        <f t="shared" ca="1" si="715"/>
        <v>-</v>
      </c>
      <c r="HL249" s="168" t="str">
        <f t="shared" ca="1" si="715"/>
        <v>-</v>
      </c>
      <c r="HM249" s="168" t="str">
        <f t="shared" ca="1" si="715"/>
        <v>-</v>
      </c>
      <c r="HN249" s="168" t="str">
        <f t="shared" ca="1" si="715"/>
        <v>-</v>
      </c>
      <c r="HO249" s="168" t="str">
        <f t="shared" ca="1" si="715"/>
        <v>-</v>
      </c>
      <c r="HP249" s="168" t="str">
        <f t="shared" ca="1" si="715"/>
        <v>-</v>
      </c>
      <c r="HQ249" s="168" t="str">
        <f t="shared" ca="1" si="715"/>
        <v>-</v>
      </c>
      <c r="HR249" s="168" t="str">
        <f t="shared" ca="1" si="715"/>
        <v>-</v>
      </c>
      <c r="HS249" s="168" t="str">
        <f t="shared" ca="1" si="715"/>
        <v>-</v>
      </c>
      <c r="HT249" s="168" t="str">
        <f t="shared" ca="1" si="715"/>
        <v>-</v>
      </c>
      <c r="HU249" s="168" t="str">
        <f t="shared" ca="1" si="715"/>
        <v>-</v>
      </c>
      <c r="HV249" s="168" t="str">
        <f t="shared" ca="1" si="715"/>
        <v>-</v>
      </c>
      <c r="HW249" s="168" t="str">
        <f t="shared" ca="1" si="715"/>
        <v>-</v>
      </c>
      <c r="HX249" s="168" t="str">
        <f t="shared" ca="1" si="715"/>
        <v>-</v>
      </c>
      <c r="HY249" s="168" t="str">
        <f t="shared" ca="1" si="715"/>
        <v>-</v>
      </c>
      <c r="HZ249" s="168" t="str">
        <f t="shared" ca="1" si="715"/>
        <v>-</v>
      </c>
      <c r="IA249" s="168" t="str">
        <f t="shared" ca="1" si="715"/>
        <v>-</v>
      </c>
      <c r="IB249" s="168" t="str">
        <f t="shared" ca="1" si="715"/>
        <v>-</v>
      </c>
      <c r="IC249" s="168" t="str">
        <f t="shared" ca="1" si="715"/>
        <v>-</v>
      </c>
      <c r="ID249" s="168" t="str">
        <f t="shared" ca="1" si="715"/>
        <v>-</v>
      </c>
      <c r="IE249" s="168" t="str">
        <f t="shared" ca="1" si="715"/>
        <v>-</v>
      </c>
      <c r="IF249" s="168" t="str">
        <f t="shared" ca="1" si="715"/>
        <v>-</v>
      </c>
      <c r="IG249" s="168" t="str">
        <f t="shared" ca="1" si="715"/>
        <v>-</v>
      </c>
      <c r="IH249" s="168" t="str">
        <f t="shared" ca="1" si="715"/>
        <v>-</v>
      </c>
      <c r="II249" s="168" t="str">
        <f t="shared" ca="1" si="715"/>
        <v>-</v>
      </c>
      <c r="IJ249" s="168" t="str">
        <f t="shared" ca="1" si="715"/>
        <v>-</v>
      </c>
      <c r="IK249" s="168" t="str">
        <f t="shared" ca="1" si="715"/>
        <v>-</v>
      </c>
      <c r="IL249" s="168" t="str">
        <f t="shared" ca="1" si="715"/>
        <v>-</v>
      </c>
      <c r="IM249" s="168" t="str">
        <f t="shared" ca="1" si="715"/>
        <v>-</v>
      </c>
      <c r="IN249" s="168" t="str">
        <f t="shared" ca="1" si="715"/>
        <v>-</v>
      </c>
      <c r="IO249" s="168" t="str">
        <f t="shared" ca="1" si="715"/>
        <v>-</v>
      </c>
      <c r="IP249" s="168" t="str">
        <f t="shared" ca="1" si="701"/>
        <v>-</v>
      </c>
      <c r="IQ249" s="168" t="str">
        <f t="shared" ca="1" si="701"/>
        <v>-</v>
      </c>
      <c r="IR249" s="168" t="str">
        <f t="shared" ca="1" si="701"/>
        <v>-</v>
      </c>
      <c r="IS249" s="168" t="str">
        <f t="shared" ca="1" si="701"/>
        <v>-</v>
      </c>
      <c r="IT249" s="168" t="str">
        <f t="shared" ca="1" si="701"/>
        <v>-</v>
      </c>
      <c r="IU249" s="168" t="str">
        <f t="shared" ca="1" si="701"/>
        <v>-</v>
      </c>
      <c r="IV249" s="168" t="str">
        <f t="shared" ca="1" si="701"/>
        <v>-</v>
      </c>
      <c r="IW249" s="168" t="str">
        <f t="shared" ca="1" si="701"/>
        <v>-</v>
      </c>
      <c r="IX249" s="168" t="str">
        <f t="shared" ca="1" si="701"/>
        <v>-</v>
      </c>
      <c r="IY249" s="168" t="str">
        <f t="shared" ca="1" si="701"/>
        <v>-</v>
      </c>
      <c r="IZ249" s="10"/>
      <c r="JA249" s="166">
        <f t="shared" ca="1" si="668"/>
        <v>4.4999999999999998E-2</v>
      </c>
      <c r="JB249" s="166">
        <f t="shared" ca="1" si="669"/>
        <v>4.4999999999999998E-2</v>
      </c>
      <c r="JC249" s="168">
        <f t="shared" ca="1" si="702"/>
        <v>1</v>
      </c>
      <c r="JD249" s="168">
        <f t="shared" ca="1" si="702"/>
        <v>0</v>
      </c>
      <c r="JE249" s="168">
        <f t="shared" ca="1" si="702"/>
        <v>1</v>
      </c>
      <c r="JF249" s="168">
        <f t="shared" ca="1" si="702"/>
        <v>1</v>
      </c>
      <c r="JG249" s="168">
        <f t="shared" ca="1" si="702"/>
        <v>0</v>
      </c>
      <c r="JH249" s="168">
        <f t="shared" ca="1" si="702"/>
        <v>70</v>
      </c>
      <c r="JI249" s="168">
        <f t="shared" ca="1" si="702"/>
        <v>50</v>
      </c>
      <c r="JJ249" s="168">
        <f t="shared" ca="1" si="702"/>
        <v>70</v>
      </c>
      <c r="JK249" s="168">
        <f t="shared" ca="1" si="702"/>
        <v>50</v>
      </c>
      <c r="JL249" s="166">
        <f t="shared" ca="1" si="671"/>
        <v>1</v>
      </c>
      <c r="JM249" s="166">
        <f t="shared" ca="1" si="672"/>
        <v>1</v>
      </c>
      <c r="JN249" s="166">
        <f t="shared" ca="1" si="673"/>
        <v>1</v>
      </c>
      <c r="JO249" s="166">
        <f t="shared" ca="1" si="674"/>
        <v>1</v>
      </c>
      <c r="JP249" s="166">
        <f t="shared" ca="1" si="674"/>
        <v>1</v>
      </c>
      <c r="JQ249" s="168">
        <f t="shared" ca="1" si="702"/>
        <v>1</v>
      </c>
      <c r="JR249" s="10"/>
      <c r="JS249" s="168">
        <f t="shared" ca="1" si="702"/>
        <v>1</v>
      </c>
      <c r="JT249" s="166">
        <f t="shared" si="675"/>
        <v>1</v>
      </c>
      <c r="JU249" s="168">
        <f t="shared" ca="1" si="716"/>
        <v>1</v>
      </c>
      <c r="JV249" s="168">
        <f t="shared" ca="1" si="702"/>
        <v>1</v>
      </c>
      <c r="JW249" s="168">
        <f t="shared" ca="1" si="702"/>
        <v>1</v>
      </c>
      <c r="JX249" s="168">
        <f t="shared" ca="1" si="717"/>
        <v>1</v>
      </c>
      <c r="JY249" s="168">
        <f t="shared" ca="1" si="702"/>
        <v>1</v>
      </c>
      <c r="JZ249" s="168">
        <f t="shared" ca="1" si="702"/>
        <v>1</v>
      </c>
      <c r="KA249" s="166">
        <f t="shared" si="676"/>
        <v>1</v>
      </c>
      <c r="KB249" s="166">
        <f t="shared" ca="1" si="677"/>
        <v>1</v>
      </c>
      <c r="KC249" s="166">
        <f t="shared" ca="1" si="678"/>
        <v>1</v>
      </c>
      <c r="KD249" s="166" t="str">
        <f t="shared" ca="1" si="679"/>
        <v>-</v>
      </c>
      <c r="KE249" s="166" t="str">
        <f t="shared" ca="1" si="680"/>
        <v>-</v>
      </c>
      <c r="KF249" s="166" t="str">
        <f t="shared" ca="1" si="681"/>
        <v>-</v>
      </c>
      <c r="KG249" s="166" t="b">
        <f t="shared" ca="1" si="682"/>
        <v>0</v>
      </c>
      <c r="KH249" s="168">
        <f t="shared" ca="1" si="702"/>
        <v>0</v>
      </c>
      <c r="KI249" s="27">
        <v>0</v>
      </c>
    </row>
    <row r="250" spans="1:295" s="148" customFormat="1" outlineLevel="1">
      <c r="A250" s="126">
        <f t="shared" si="13"/>
        <v>245</v>
      </c>
      <c r="B250" s="126">
        <f t="shared" si="709"/>
        <v>13</v>
      </c>
      <c r="C250" s="148">
        <f t="shared" si="689"/>
        <v>1002</v>
      </c>
      <c r="D250" s="148" t="s">
        <v>884</v>
      </c>
      <c r="E250" s="148" t="b">
        <f t="shared" si="648"/>
        <v>0</v>
      </c>
      <c r="F250" s="148" t="b">
        <v>0</v>
      </c>
      <c r="G250" s="148" t="b">
        <f t="shared" si="684"/>
        <v>0</v>
      </c>
      <c r="H250" s="144">
        <f t="shared" ca="1" si="703"/>
        <v>3</v>
      </c>
      <c r="I250" s="32">
        <v>2</v>
      </c>
      <c r="J250" s="32">
        <v>5</v>
      </c>
      <c r="K250" s="144">
        <f t="shared" ca="1" si="703"/>
        <v>1</v>
      </c>
      <c r="L250" s="144">
        <f t="shared" ca="1" si="703"/>
        <v>1</v>
      </c>
      <c r="M250" s="144">
        <f t="shared" ca="1" si="703"/>
        <v>1</v>
      </c>
      <c r="N250" s="144">
        <f t="shared" ca="1" si="703"/>
        <v>1</v>
      </c>
      <c r="O250" s="144">
        <f t="shared" ca="1" si="703"/>
        <v>1</v>
      </c>
      <c r="P250" s="144">
        <f t="shared" ca="1" si="703"/>
        <v>1</v>
      </c>
      <c r="Q250" s="144">
        <f t="shared" ca="1" si="703"/>
        <v>1</v>
      </c>
      <c r="R250" s="144">
        <f t="shared" ca="1" si="703"/>
        <v>2</v>
      </c>
      <c r="S250" s="144">
        <f t="shared" ca="1" si="703"/>
        <v>1</v>
      </c>
      <c r="T250" s="32">
        <v>3</v>
      </c>
      <c r="U250" s="144">
        <f t="shared" ca="1" si="703"/>
        <v>1</v>
      </c>
      <c r="V250" s="144">
        <f t="shared" ca="1" si="703"/>
        <v>1</v>
      </c>
      <c r="W250" s="144">
        <f t="shared" ca="1" si="703"/>
        <v>1</v>
      </c>
      <c r="X250" s="144">
        <f t="shared" ca="1" si="703"/>
        <v>1</v>
      </c>
      <c r="Y250" s="144">
        <f t="shared" ca="1" si="714"/>
        <v>1</v>
      </c>
      <c r="AA250" s="162" t="str" cm="1">
        <f t="array" aca="1" ref="AA250" ca="1">TEXT(LEFT(OFFSET(AA250,-1,0),5)+1,"00000")&amp;MID(OFFSET(AA250,-1,0),6,FIND(" ",OFFSET(AA250,-1,0),7)-5)
&amp;INDEX(DataMaster!$B$10:$B$12,$I250)         &amp;IF($J250=1,""," Risk"&amp;INDEX(i.risk_aversion,$J250,1))    &amp;IF($K250=1,""," REV"&amp; INDEX(DataMaster!$B$54:$B$58,$K250))              &amp; IF($L250=1,""," Minroe"&amp;INDEX(minroe,$L250))              &amp;  IF($M250=1,""," Overdraw"&amp;INDEX(overdraw,$M250))
&amp; IF($N250=1,""," Mach"&amp;INDEX(i.mach_option,$N250))
&amp; IF($O250=1,""," Interest"&amp;INDEX(i.interest_rate,$O250))            &amp; IF($P250=1,""," Opp cost"&amp;INDEX(i.opp_cost_capital,$P250))           &amp; IF($Q250=1,""," Casual_ub"&amp;INDEX(i.casual_ub,$Q250))           &amp; IF($R250=1,""," Cropgraze"&amp;INDEX(i.cropgraze_inc,$R250))
&amp; IF($S250=1,""," Yield"&amp;INDEX(i.all_rot_yield,$S250))          &amp; IF($T250=1,""," Pasture"&amp;INDEX(i.pasture_prod,$T250))          &amp; IF($U250=1,""," Scan"&amp;INDEX(i.scan,$U250))
&amp; IF($JL250=1,""," WP"&amp;TEXT($JL250*100,"000p"))                &amp; IF($JM250=1,""," MP"&amp;TEXT($JM250*100,"000p"))                      &amp; IF($JN250=1,""," GP"&amp;TEXT($JN250*100,"000p"))          &amp; IF($JO250=1,""," Can"&amp;TEXT($JO250*100,"000p"))
&amp; " (F"&amp;3+IFERROR(1*$CH250,0)+IFERROR(1*$CI250,0)&amp;3-IFERROR(1*NOT($CK250),0)&amp;"N"&amp;$CP250&amp;$CQ250&amp;")"</f>
        <v>00019 Pasture DSP RiskCRRA-high CropgrazeFALSE Pasture1.15 (F33N11)</v>
      </c>
      <c r="AB250" s="10" t="str">
        <f ca="1">IF(COUNTIF(AA$5:AA250,AA250)=1,"-","Dup")</f>
        <v>-</v>
      </c>
      <c r="AC250" s="10"/>
      <c r="AD250" s="168" t="str">
        <f t="shared" ca="1" si="694"/>
        <v>-</v>
      </c>
      <c r="AE250" s="168" t="str">
        <f t="shared" ca="1" si="694"/>
        <v>-</v>
      </c>
      <c r="AF250" s="168" t="str">
        <f t="shared" ca="1" si="694"/>
        <v>-</v>
      </c>
      <c r="AG250" s="168" t="str">
        <f t="shared" ca="1" si="694"/>
        <v>-</v>
      </c>
      <c r="AH250" s="168" t="str">
        <f t="shared" ca="1" si="694"/>
        <v>-</v>
      </c>
      <c r="AI250" s="168" t="b">
        <f t="shared" ca="1" si="694"/>
        <v>1</v>
      </c>
      <c r="AJ250" s="10"/>
      <c r="AK250" s="166" t="b">
        <f t="shared" si="695"/>
        <v>0</v>
      </c>
      <c r="AL250" s="166" t="str">
        <f t="shared" si="695"/>
        <v>-</v>
      </c>
      <c r="AM250" s="166" t="b">
        <f t="shared" si="695"/>
        <v>0</v>
      </c>
      <c r="AN250" s="166" t="b">
        <f t="shared" si="695"/>
        <v>1</v>
      </c>
      <c r="AO250" s="166" t="b">
        <f t="shared" si="695"/>
        <v>0</v>
      </c>
      <c r="AP250" s="166" t="b">
        <f t="shared" si="695"/>
        <v>0</v>
      </c>
      <c r="AQ250" s="166">
        <f t="shared" ca="1" si="651"/>
        <v>0</v>
      </c>
      <c r="AR250" s="166" t="b">
        <f t="shared" si="706"/>
        <v>1</v>
      </c>
      <c r="AS250" s="166" t="b">
        <f t="shared" si="706"/>
        <v>1</v>
      </c>
      <c r="AT250" s="166">
        <f t="shared" si="706"/>
        <v>2</v>
      </c>
      <c r="AU250" s="166" t="str">
        <f t="shared" si="706"/>
        <v>-</v>
      </c>
      <c r="AV250" s="166">
        <f t="shared" si="706"/>
        <v>0.7</v>
      </c>
      <c r="AW250" s="10"/>
      <c r="AX250" s="166" t="b">
        <f t="shared" si="653"/>
        <v>1</v>
      </c>
      <c r="AY250" s="168" t="b">
        <f t="shared" ca="1" si="654"/>
        <v>1</v>
      </c>
      <c r="AZ250" s="168" t="b">
        <f t="shared" ca="1" si="654"/>
        <v>1</v>
      </c>
      <c r="BA250" s="167">
        <f t="shared" ca="1" si="655"/>
        <v>3210</v>
      </c>
      <c r="BB250" s="168" t="str">
        <f t="shared" ca="1" si="713"/>
        <v>-</v>
      </c>
      <c r="BC250" s="168" t="str">
        <f t="shared" ca="1" si="713"/>
        <v>-</v>
      </c>
      <c r="BD250" s="168" t="str">
        <f t="shared" ca="1" si="713"/>
        <v>-</v>
      </c>
      <c r="BE250" s="168" t="str">
        <f t="shared" ca="1" si="713"/>
        <v>-</v>
      </c>
      <c r="BF250" s="168" t="str">
        <f t="shared" ca="1" si="713"/>
        <v>-</v>
      </c>
      <c r="BG250" s="168">
        <f t="shared" ca="1" si="713"/>
        <v>1</v>
      </c>
      <c r="BH250" s="168">
        <f t="shared" ca="1" si="713"/>
        <v>1</v>
      </c>
      <c r="BI250" s="168" t="str">
        <f t="shared" ca="1" si="713"/>
        <v>-</v>
      </c>
      <c r="BJ250" s="168" t="str">
        <f t="shared" ca="1" si="713"/>
        <v>-</v>
      </c>
      <c r="BK250" s="10"/>
      <c r="BL250" s="168" t="str">
        <f t="shared" ca="1" si="713"/>
        <v>-</v>
      </c>
      <c r="BM250" s="168" t="str">
        <f t="shared" ca="1" si="713"/>
        <v>-</v>
      </c>
      <c r="BN250" s="168" t="str">
        <f t="shared" ca="1" si="713"/>
        <v>-</v>
      </c>
      <c r="BO250" s="168" t="str">
        <f t="shared" ca="1" si="713"/>
        <v>-</v>
      </c>
      <c r="BP250" s="168" t="str">
        <f t="shared" ca="1" si="713"/>
        <v>-</v>
      </c>
      <c r="BQ250" s="168" t="str">
        <f t="shared" ca="1" si="713"/>
        <v>-</v>
      </c>
      <c r="BR250" s="168" t="str">
        <f t="shared" ca="1" si="713"/>
        <v>-</v>
      </c>
      <c r="BS250" s="168" t="str">
        <f t="shared" ca="1" si="713"/>
        <v>-</v>
      </c>
      <c r="BT250" s="168" t="str">
        <f t="shared" ca="1" si="713"/>
        <v>-</v>
      </c>
      <c r="BU250" s="168" t="str">
        <f t="shared" ca="1" si="713"/>
        <v>-</v>
      </c>
      <c r="BV250" s="168" t="str">
        <f t="shared" ca="1" si="713"/>
        <v>-</v>
      </c>
      <c r="BW250" s="166" t="str" cm="1">
        <f t="array" aca="1" ref="BW250" ca="1">INDEX(i.rev,$K250,BW$15)</f>
        <v>-</v>
      </c>
      <c r="BX250" s="166" t="str" cm="1">
        <f t="array" aca="1" ref="BX250" ca="1">INDEX(i.rev,$K250,BX$15)</f>
        <v>-</v>
      </c>
      <c r="BY250" s="166" t="str" cm="1">
        <f t="array" aca="1" ref="BY250" ca="1">INDEX(i.rev,$K250,BY$15)</f>
        <v>-</v>
      </c>
      <c r="BZ250" s="166" t="str" cm="1">
        <f t="array" aca="1" ref="BZ250" ca="1">INDEX(i.rev,$K250,BZ$15)</f>
        <v>-</v>
      </c>
      <c r="CA250" s="166" t="str" cm="1">
        <f t="array" aca="1" ref="CA250" ca="1">INDEX(i.rev,$K250,CA$15)</f>
        <v>-</v>
      </c>
      <c r="CB250" s="166" t="str" cm="1">
        <f t="array" aca="1" ref="CB250" ca="1">INDEX(i.rev,$K250,CB$15)</f>
        <v>-</v>
      </c>
      <c r="CC250" s="166" t="str" cm="1">
        <f t="array" aca="1" ref="CC250" ca="1">INDEX(i.rev,$K250,CC$15)</f>
        <v>-</v>
      </c>
      <c r="CD250" s="166" t="str" cm="1">
        <f t="array" aca="1" ref="CD250" ca="1">INDEX(i.rev,$K250,CD$15)</f>
        <v>-</v>
      </c>
      <c r="CE250" s="166" t="str" cm="1">
        <f t="array" aca="1" ref="CE250" ca="1">INDEX(i.rev,$K250,CE$15)</f>
        <v>-</v>
      </c>
      <c r="CF250" s="166" t="str" cm="1">
        <f t="array" aca="1" ref="CF250" ca="1">INDEX(i.rev,$K250,CF$15)</f>
        <v>-</v>
      </c>
      <c r="CG250" s="10"/>
      <c r="CH250" s="168" t="str">
        <f t="shared" ref="CH250:EB255" ca="1" si="719">OFFSET(CH$5,$B250,0)</f>
        <v>-</v>
      </c>
      <c r="CI250" s="168" t="str">
        <f t="shared" ca="1" si="719"/>
        <v>-</v>
      </c>
      <c r="CJ250" s="168" t="str">
        <f t="shared" ca="1" si="719"/>
        <v>-</v>
      </c>
      <c r="CK250" s="168" t="str">
        <f t="shared" ca="1" si="719"/>
        <v>-</v>
      </c>
      <c r="CL250" s="168" t="str">
        <f t="shared" ca="1" si="719"/>
        <v>-</v>
      </c>
      <c r="CM250" s="168" t="str">
        <f t="shared" ca="1" si="719"/>
        <v>-</v>
      </c>
      <c r="CN250" s="168" t="str">
        <f t="shared" ca="1" si="719"/>
        <v>-</v>
      </c>
      <c r="CO250" s="168" t="str">
        <f t="shared" ca="1" si="719"/>
        <v>-</v>
      </c>
      <c r="CP250" s="168">
        <f t="shared" ca="1" si="719"/>
        <v>1</v>
      </c>
      <c r="CQ250" s="168">
        <f t="shared" ca="1" si="719"/>
        <v>1</v>
      </c>
      <c r="CR250" s="168">
        <f t="shared" ca="1" si="719"/>
        <v>0</v>
      </c>
      <c r="CS250" s="168" t="str">
        <f t="shared" ca="1" si="719"/>
        <v>-</v>
      </c>
      <c r="CT250" s="168" t="str">
        <f t="shared" ca="1" si="719"/>
        <v>-</v>
      </c>
      <c r="CU250" s="168" t="str">
        <f t="shared" ca="1" si="719"/>
        <v>-</v>
      </c>
      <c r="CV250" s="168" t="str">
        <f t="shared" ca="1" si="719"/>
        <v>-</v>
      </c>
      <c r="CW250" s="168" t="str">
        <f t="shared" ca="1" si="719"/>
        <v>-</v>
      </c>
      <c r="CX250" s="168" t="str">
        <f t="shared" ca="1" si="719"/>
        <v>-</v>
      </c>
      <c r="CY250" s="168" t="str">
        <f t="shared" ca="1" si="719"/>
        <v>-</v>
      </c>
      <c r="CZ250" s="168">
        <f t="shared" ca="1" si="719"/>
        <v>0</v>
      </c>
      <c r="DA250" s="168" t="str">
        <f t="shared" ca="1" si="719"/>
        <v>-</v>
      </c>
      <c r="DB250" s="168" t="str">
        <f t="shared" ca="1" si="719"/>
        <v>-</v>
      </c>
      <c r="DC250" s="168" t="str">
        <f t="shared" ca="1" si="719"/>
        <v>-</v>
      </c>
      <c r="DD250" s="168" t="str">
        <f t="shared" ca="1" si="719"/>
        <v>-</v>
      </c>
      <c r="DE250" s="168" t="str">
        <f t="shared" ca="1" si="719"/>
        <v>-</v>
      </c>
      <c r="DF250" s="168">
        <f t="shared" ca="1" si="719"/>
        <v>0</v>
      </c>
      <c r="DG250" s="168">
        <f t="shared" ca="1" si="718"/>
        <v>0</v>
      </c>
      <c r="DH250" s="168">
        <f t="shared" ca="1" si="718"/>
        <v>0</v>
      </c>
      <c r="DI250" s="168">
        <f t="shared" ca="1" si="718"/>
        <v>0</v>
      </c>
      <c r="DJ250" s="168">
        <f t="shared" ca="1" si="718"/>
        <v>0</v>
      </c>
      <c r="DK250" s="168">
        <f t="shared" ca="1" si="718"/>
        <v>0</v>
      </c>
      <c r="DL250" s="168">
        <f t="shared" ca="1" si="718"/>
        <v>0</v>
      </c>
      <c r="DM250" s="168" t="str">
        <f t="shared" ca="1" si="718"/>
        <v>-</v>
      </c>
      <c r="DN250" s="168" t="str">
        <f t="shared" ca="1" si="718"/>
        <v>-</v>
      </c>
      <c r="DO250" s="168" t="str">
        <f t="shared" ca="1" si="718"/>
        <v>-</v>
      </c>
      <c r="DP250" s="168" t="str">
        <f t="shared" ca="1" si="718"/>
        <v>-</v>
      </c>
      <c r="DQ250" s="168" t="str">
        <f t="shared" ca="1" si="718"/>
        <v>-</v>
      </c>
      <c r="DR250" s="168" t="str">
        <f t="shared" ca="1" si="718"/>
        <v>-</v>
      </c>
      <c r="DS250" s="168" t="str">
        <f t="shared" ca="1" si="718"/>
        <v>-</v>
      </c>
      <c r="DT250" s="168" t="str">
        <f t="shared" ca="1" si="718"/>
        <v>-</v>
      </c>
      <c r="DU250" s="168" t="str">
        <f t="shared" ca="1" si="718"/>
        <v>-</v>
      </c>
      <c r="DV250" s="168" t="str">
        <f t="shared" ca="1" si="718"/>
        <v>-</v>
      </c>
      <c r="DW250" s="168" t="str">
        <f t="shared" ca="1" si="718"/>
        <v>-</v>
      </c>
      <c r="DX250" s="10"/>
      <c r="DY250" s="168">
        <f t="shared" ca="1" si="718"/>
        <v>1</v>
      </c>
      <c r="DZ250" s="168" t="str">
        <f t="shared" ca="1" si="718"/>
        <v>-</v>
      </c>
      <c r="EA250" s="168" t="str">
        <f t="shared" ca="1" si="718"/>
        <v>-</v>
      </c>
      <c r="EB250" s="168" t="str">
        <f t="shared" ca="1" si="718"/>
        <v>-</v>
      </c>
      <c r="EC250" s="168" t="str">
        <f t="shared" ca="1" si="696"/>
        <v>-</v>
      </c>
      <c r="ED250" s="168" t="b">
        <f t="shared" ca="1" si="696"/>
        <v>0</v>
      </c>
      <c r="EE250" s="168" t="str">
        <f t="shared" ca="1" si="696"/>
        <v>-</v>
      </c>
      <c r="EF250" s="168">
        <f t="shared" ca="1" si="696"/>
        <v>0</v>
      </c>
      <c r="EG250" s="168" t="str">
        <f t="shared" ca="1" si="696"/>
        <v>-</v>
      </c>
      <c r="EH250" s="166" cm="1">
        <f t="array" aca="1" ref="EH250" ca="1">INDEX(i.rev,$K250,EH$15)</f>
        <v>1</v>
      </c>
      <c r="EI250" s="168">
        <f t="shared" ca="1" si="697"/>
        <v>0</v>
      </c>
      <c r="EJ250" s="168">
        <f t="shared" ca="1" si="697"/>
        <v>1</v>
      </c>
      <c r="EK250" s="168">
        <f t="shared" ca="1" si="697"/>
        <v>0</v>
      </c>
      <c r="EL250" s="168">
        <f t="shared" ca="1" si="697"/>
        <v>1</v>
      </c>
      <c r="EM250" s="168">
        <f t="shared" ca="1" si="697"/>
        <v>1</v>
      </c>
      <c r="EN250" s="168">
        <f t="shared" ca="1" si="697"/>
        <v>1</v>
      </c>
      <c r="EO250" s="168">
        <f t="shared" ca="1" si="697"/>
        <v>0</v>
      </c>
      <c r="EP250" s="168">
        <f t="shared" ca="1" si="697"/>
        <v>0</v>
      </c>
      <c r="EQ250" s="168">
        <f t="shared" ca="1" si="697"/>
        <v>0</v>
      </c>
      <c r="ER250" s="168">
        <f t="shared" ca="1" si="697"/>
        <v>0</v>
      </c>
      <c r="ES250" s="168">
        <f t="shared" ca="1" si="697"/>
        <v>0</v>
      </c>
      <c r="ET250" s="168">
        <f t="shared" ca="1" si="697"/>
        <v>0</v>
      </c>
      <c r="EU250" s="168">
        <f t="shared" ca="1" si="697"/>
        <v>0</v>
      </c>
      <c r="EV250" s="168">
        <f t="shared" ca="1" si="697"/>
        <v>0</v>
      </c>
      <c r="EW250" s="168">
        <f t="shared" ca="1" si="697"/>
        <v>0</v>
      </c>
      <c r="EX250" s="168">
        <f t="shared" ca="1" si="697"/>
        <v>0</v>
      </c>
      <c r="EY250" s="166" cm="1">
        <f t="array" aca="1" ref="EY250" ca="1">INDEX(i.rev,$K250,EY$15)</f>
        <v>0</v>
      </c>
      <c r="EZ250" s="168">
        <f t="shared" ca="1" si="660"/>
        <v>0</v>
      </c>
      <c r="FA250" s="166" cm="1">
        <f t="array" aca="1" ref="FA250" ca="1">INDEX(i.rev,$K250,FA$15)</f>
        <v>1</v>
      </c>
      <c r="FB250" s="168">
        <f t="shared" ca="1" si="710"/>
        <v>0</v>
      </c>
      <c r="FC250" s="168">
        <f t="shared" ca="1" si="710"/>
        <v>0</v>
      </c>
      <c r="FD250" s="168">
        <f t="shared" ca="1" si="710"/>
        <v>0</v>
      </c>
      <c r="FE250" s="168">
        <f t="shared" ca="1" si="710"/>
        <v>0</v>
      </c>
      <c r="FF250" s="168">
        <f t="shared" ca="1" si="710"/>
        <v>0</v>
      </c>
      <c r="FG250" s="168">
        <f t="shared" ca="1" si="710"/>
        <v>0</v>
      </c>
      <c r="FH250" s="168">
        <f t="shared" ca="1" si="710"/>
        <v>0</v>
      </c>
      <c r="FI250" s="10"/>
      <c r="FJ250" s="168" t="str">
        <f t="shared" ca="1" si="710"/>
        <v>-</v>
      </c>
      <c r="FK250" s="168" t="str">
        <f t="shared" ca="1" si="710"/>
        <v>-</v>
      </c>
      <c r="FL250" s="168" t="str">
        <f t="shared" ca="1" si="710"/>
        <v>-</v>
      </c>
      <c r="FM250" s="168" t="str">
        <f t="shared" ca="1" si="710"/>
        <v>-</v>
      </c>
      <c r="FN250" s="168" t="str">
        <f t="shared" ca="1" si="707"/>
        <v>-</v>
      </c>
      <c r="FO250" s="166" t="b">
        <f t="shared" ca="1" si="698"/>
        <v>0</v>
      </c>
      <c r="FP250" s="166" t="b">
        <f t="shared" ca="1" si="698"/>
        <v>0</v>
      </c>
      <c r="FQ250" s="166" t="b">
        <f t="shared" ca="1" si="698"/>
        <v>1</v>
      </c>
      <c r="FR250" s="168">
        <f t="shared" ca="1" si="710"/>
        <v>0</v>
      </c>
      <c r="FS250" s="166">
        <f t="shared" ca="1" si="699"/>
        <v>1</v>
      </c>
      <c r="FT250" s="166">
        <f t="shared" ca="1" si="699"/>
        <v>1</v>
      </c>
      <c r="FU250" s="168" t="str">
        <f t="shared" ca="1" si="710"/>
        <v>-</v>
      </c>
      <c r="FV250" s="168" t="str">
        <f t="shared" ca="1" si="710"/>
        <v>-</v>
      </c>
      <c r="FW250" s="168" t="str">
        <f t="shared" ca="1" si="710"/>
        <v>-</v>
      </c>
      <c r="FX250" s="168" t="str">
        <f t="shared" ca="1" si="710"/>
        <v>-</v>
      </c>
      <c r="FY250" s="168" t="str">
        <f t="shared" ca="1" si="710"/>
        <v>-</v>
      </c>
      <c r="FZ250" s="168" t="str">
        <f t="shared" ca="1" si="710"/>
        <v>-</v>
      </c>
      <c r="GA250" s="168" t="str">
        <f t="shared" ca="1" si="710"/>
        <v>-</v>
      </c>
      <c r="GB250" s="168" t="str">
        <f t="shared" ca="1" si="710"/>
        <v>-</v>
      </c>
      <c r="GC250" s="168" t="str">
        <f t="shared" ca="1" si="710"/>
        <v>-</v>
      </c>
      <c r="GD250" s="168" t="b">
        <f t="shared" ca="1" si="710"/>
        <v>1</v>
      </c>
      <c r="GE250" s="168" t="str">
        <f t="shared" ca="1" si="710"/>
        <v>-</v>
      </c>
      <c r="GF250" s="168" t="str">
        <f t="shared" ca="1" si="710"/>
        <v>-</v>
      </c>
      <c r="GG250" s="168" t="str">
        <f t="shared" ca="1" si="710"/>
        <v>-</v>
      </c>
      <c r="GH250" s="168" t="str">
        <f t="shared" ca="1" si="700"/>
        <v>-</v>
      </c>
      <c r="GI250" s="168" t="str">
        <f t="shared" ca="1" si="700"/>
        <v>-</v>
      </c>
      <c r="GJ250" s="168" t="str">
        <f t="shared" ca="1" si="700"/>
        <v>-</v>
      </c>
      <c r="GK250" s="168" t="str">
        <f t="shared" ca="1" si="700"/>
        <v>-</v>
      </c>
      <c r="GL250" s="168" t="str">
        <f t="shared" ca="1" si="700"/>
        <v>-</v>
      </c>
      <c r="GM250" s="168" t="str">
        <f t="shared" ca="1" si="700"/>
        <v>-</v>
      </c>
      <c r="GN250" s="168" t="str">
        <f t="shared" ca="1" si="700"/>
        <v>-</v>
      </c>
      <c r="GO250" s="168" t="str">
        <f t="shared" ca="1" si="700"/>
        <v>-</v>
      </c>
      <c r="GP250" s="168" t="str">
        <f t="shared" ca="1" si="700"/>
        <v>-</v>
      </c>
      <c r="GQ250" s="168" t="str">
        <f t="shared" ca="1" si="700"/>
        <v>-</v>
      </c>
      <c r="GR250" s="168" t="str">
        <f t="shared" ca="1" si="700"/>
        <v>-</v>
      </c>
      <c r="GS250" s="168">
        <f t="shared" ca="1" si="700"/>
        <v>500</v>
      </c>
      <c r="GT250" s="168">
        <f t="shared" ca="1" si="700"/>
        <v>500</v>
      </c>
      <c r="GU250" s="168" t="str">
        <f t="shared" ca="1" si="700"/>
        <v>-</v>
      </c>
      <c r="GV250" s="168" t="str">
        <f t="shared" ca="1" si="700"/>
        <v>-</v>
      </c>
      <c r="GW250" s="168" t="str">
        <f t="shared" ca="1" si="700"/>
        <v>-</v>
      </c>
      <c r="GX250" s="168" t="str">
        <f t="shared" ca="1" si="701"/>
        <v>-</v>
      </c>
      <c r="GY250" s="168" t="str">
        <f t="shared" ca="1" si="701"/>
        <v>-</v>
      </c>
      <c r="GZ250" s="168" t="str">
        <f t="shared" ca="1" si="715"/>
        <v>-</v>
      </c>
      <c r="HA250" s="168" t="str">
        <f t="shared" ca="1" si="715"/>
        <v>-</v>
      </c>
      <c r="HB250" s="168" t="str">
        <f t="shared" ca="1" si="715"/>
        <v>-</v>
      </c>
      <c r="HC250" s="168" t="str">
        <f t="shared" ca="1" si="715"/>
        <v>-</v>
      </c>
      <c r="HD250" s="168" t="str">
        <f t="shared" ca="1" si="715"/>
        <v>-</v>
      </c>
      <c r="HE250" s="168" t="str">
        <f t="shared" ca="1" si="715"/>
        <v>-</v>
      </c>
      <c r="HF250" s="168" t="str">
        <f t="shared" ca="1" si="715"/>
        <v>-</v>
      </c>
      <c r="HG250" s="168" t="str">
        <f t="shared" ca="1" si="715"/>
        <v>-</v>
      </c>
      <c r="HH250" s="168" t="str">
        <f t="shared" ca="1" si="715"/>
        <v>-</v>
      </c>
      <c r="HI250" s="168" t="str">
        <f t="shared" ca="1" si="715"/>
        <v>-</v>
      </c>
      <c r="HJ250" s="168" t="str">
        <f t="shared" ca="1" si="715"/>
        <v>-</v>
      </c>
      <c r="HK250" s="168" t="str">
        <f t="shared" ca="1" si="715"/>
        <v>-</v>
      </c>
      <c r="HL250" s="168" t="str">
        <f t="shared" ca="1" si="715"/>
        <v>-</v>
      </c>
      <c r="HM250" s="168" t="str">
        <f t="shared" ca="1" si="715"/>
        <v>-</v>
      </c>
      <c r="HN250" s="168" t="str">
        <f t="shared" ca="1" si="715"/>
        <v>-</v>
      </c>
      <c r="HO250" s="168" t="str">
        <f t="shared" ca="1" si="715"/>
        <v>-</v>
      </c>
      <c r="HP250" s="168" t="str">
        <f t="shared" ca="1" si="715"/>
        <v>-</v>
      </c>
      <c r="HQ250" s="168" t="str">
        <f t="shared" ca="1" si="715"/>
        <v>-</v>
      </c>
      <c r="HR250" s="168" t="str">
        <f t="shared" ca="1" si="715"/>
        <v>-</v>
      </c>
      <c r="HS250" s="168" t="str">
        <f t="shared" ca="1" si="715"/>
        <v>-</v>
      </c>
      <c r="HT250" s="168" t="str">
        <f t="shared" ca="1" si="715"/>
        <v>-</v>
      </c>
      <c r="HU250" s="168" t="str">
        <f t="shared" ca="1" si="715"/>
        <v>-</v>
      </c>
      <c r="HV250" s="168" t="str">
        <f t="shared" ca="1" si="715"/>
        <v>-</v>
      </c>
      <c r="HW250" s="168" t="str">
        <f t="shared" ca="1" si="715"/>
        <v>-</v>
      </c>
      <c r="HX250" s="168" t="str">
        <f t="shared" ca="1" si="715"/>
        <v>-</v>
      </c>
      <c r="HY250" s="168" t="str">
        <f t="shared" ca="1" si="715"/>
        <v>-</v>
      </c>
      <c r="HZ250" s="168" t="str">
        <f t="shared" ca="1" si="715"/>
        <v>-</v>
      </c>
      <c r="IA250" s="168" t="str">
        <f t="shared" ca="1" si="715"/>
        <v>-</v>
      </c>
      <c r="IB250" s="168" t="str">
        <f t="shared" ca="1" si="715"/>
        <v>-</v>
      </c>
      <c r="IC250" s="168" t="str">
        <f t="shared" ca="1" si="715"/>
        <v>-</v>
      </c>
      <c r="ID250" s="168" t="str">
        <f t="shared" ca="1" si="715"/>
        <v>-</v>
      </c>
      <c r="IE250" s="168" t="str">
        <f t="shared" ca="1" si="715"/>
        <v>-</v>
      </c>
      <c r="IF250" s="168" t="str">
        <f t="shared" ca="1" si="715"/>
        <v>-</v>
      </c>
      <c r="IG250" s="168" t="str">
        <f t="shared" ca="1" si="715"/>
        <v>-</v>
      </c>
      <c r="IH250" s="168" t="str">
        <f t="shared" ca="1" si="715"/>
        <v>-</v>
      </c>
      <c r="II250" s="168" t="str">
        <f t="shared" ca="1" si="715"/>
        <v>-</v>
      </c>
      <c r="IJ250" s="168" t="str">
        <f t="shared" ca="1" si="715"/>
        <v>-</v>
      </c>
      <c r="IK250" s="168" t="str">
        <f t="shared" ca="1" si="715"/>
        <v>-</v>
      </c>
      <c r="IL250" s="168" t="str">
        <f t="shared" ca="1" si="715"/>
        <v>-</v>
      </c>
      <c r="IM250" s="168" t="str">
        <f t="shared" ca="1" si="715"/>
        <v>-</v>
      </c>
      <c r="IN250" s="168" t="str">
        <f t="shared" ca="1" si="715"/>
        <v>-</v>
      </c>
      <c r="IO250" s="168" t="str">
        <f t="shared" ca="1" si="715"/>
        <v>-</v>
      </c>
      <c r="IP250" s="168" t="str">
        <f t="shared" ca="1" si="701"/>
        <v>-</v>
      </c>
      <c r="IQ250" s="168" t="str">
        <f t="shared" ca="1" si="701"/>
        <v>-</v>
      </c>
      <c r="IR250" s="168" t="str">
        <f t="shared" ca="1" si="701"/>
        <v>-</v>
      </c>
      <c r="IS250" s="168" t="str">
        <f t="shared" ca="1" si="701"/>
        <v>-</v>
      </c>
      <c r="IT250" s="168" t="str">
        <f t="shared" ca="1" si="701"/>
        <v>-</v>
      </c>
      <c r="IU250" s="168" t="str">
        <f t="shared" ca="1" si="701"/>
        <v>-</v>
      </c>
      <c r="IV250" s="168" t="str">
        <f t="shared" ca="1" si="701"/>
        <v>-</v>
      </c>
      <c r="IW250" s="168" t="str">
        <f t="shared" ca="1" si="701"/>
        <v>-</v>
      </c>
      <c r="IX250" s="168" t="str">
        <f t="shared" ca="1" si="701"/>
        <v>-</v>
      </c>
      <c r="IY250" s="168" t="str">
        <f t="shared" ca="1" si="701"/>
        <v>-</v>
      </c>
      <c r="IZ250" s="10"/>
      <c r="JA250" s="166">
        <f t="shared" ca="1" si="668"/>
        <v>4.4999999999999998E-2</v>
      </c>
      <c r="JB250" s="166">
        <f t="shared" ca="1" si="669"/>
        <v>4.4999999999999998E-2</v>
      </c>
      <c r="JC250" s="168">
        <f t="shared" ca="1" si="702"/>
        <v>1</v>
      </c>
      <c r="JD250" s="168">
        <f t="shared" ca="1" si="702"/>
        <v>0</v>
      </c>
      <c r="JE250" s="168">
        <f t="shared" ca="1" si="702"/>
        <v>1</v>
      </c>
      <c r="JF250" s="168">
        <f t="shared" ca="1" si="702"/>
        <v>1</v>
      </c>
      <c r="JG250" s="168">
        <f t="shared" ca="1" si="702"/>
        <v>0</v>
      </c>
      <c r="JH250" s="168">
        <f t="shared" ca="1" si="702"/>
        <v>70</v>
      </c>
      <c r="JI250" s="168">
        <f t="shared" ca="1" si="702"/>
        <v>50</v>
      </c>
      <c r="JJ250" s="168">
        <f t="shared" ca="1" si="702"/>
        <v>70</v>
      </c>
      <c r="JK250" s="168">
        <f t="shared" ca="1" si="702"/>
        <v>50</v>
      </c>
      <c r="JL250" s="166">
        <f t="shared" ca="1" si="671"/>
        <v>1</v>
      </c>
      <c r="JM250" s="166">
        <f t="shared" ca="1" si="672"/>
        <v>1</v>
      </c>
      <c r="JN250" s="166">
        <f t="shared" ca="1" si="673"/>
        <v>1</v>
      </c>
      <c r="JO250" s="166">
        <f t="shared" ca="1" si="674"/>
        <v>1</v>
      </c>
      <c r="JP250" s="166">
        <f t="shared" ca="1" si="674"/>
        <v>1</v>
      </c>
      <c r="JQ250" s="168">
        <f t="shared" ca="1" si="702"/>
        <v>1</v>
      </c>
      <c r="JR250" s="10"/>
      <c r="JS250" s="168">
        <f t="shared" ca="1" si="702"/>
        <v>1</v>
      </c>
      <c r="JT250" s="166">
        <f t="shared" si="675"/>
        <v>1.1499999999999999</v>
      </c>
      <c r="JU250" s="168">
        <f t="shared" ca="1" si="716"/>
        <v>1</v>
      </c>
      <c r="JV250" s="168">
        <f t="shared" ca="1" si="702"/>
        <v>1</v>
      </c>
      <c r="JW250" s="168">
        <f t="shared" ca="1" si="702"/>
        <v>1</v>
      </c>
      <c r="JX250" s="168">
        <f t="shared" ca="1" si="717"/>
        <v>1</v>
      </c>
      <c r="JY250" s="168">
        <f t="shared" ca="1" si="702"/>
        <v>1</v>
      </c>
      <c r="JZ250" s="168">
        <f t="shared" ca="1" si="702"/>
        <v>1</v>
      </c>
      <c r="KA250" s="166">
        <f t="shared" si="676"/>
        <v>1.1499999999999999</v>
      </c>
      <c r="KB250" s="166">
        <f t="shared" ca="1" si="677"/>
        <v>1</v>
      </c>
      <c r="KC250" s="166">
        <f t="shared" ca="1" si="678"/>
        <v>1</v>
      </c>
      <c r="KD250" s="166" t="str">
        <f t="shared" ca="1" si="679"/>
        <v>-</v>
      </c>
      <c r="KE250" s="166" t="str">
        <f t="shared" ca="1" si="680"/>
        <v>-</v>
      </c>
      <c r="KF250" s="166" t="str">
        <f t="shared" ca="1" si="681"/>
        <v>-</v>
      </c>
      <c r="KG250" s="166" t="b">
        <f t="shared" ca="1" si="682"/>
        <v>0</v>
      </c>
      <c r="KH250" s="168">
        <f t="shared" ca="1" si="702"/>
        <v>0</v>
      </c>
      <c r="KI250" s="27">
        <v>0</v>
      </c>
    </row>
    <row r="251" spans="1:295" s="148" customFormat="1" outlineLevel="1">
      <c r="A251" s="126">
        <f t="shared" si="13"/>
        <v>246</v>
      </c>
      <c r="B251" s="126">
        <f>$A$18</f>
        <v>13</v>
      </c>
      <c r="C251" s="148">
        <f t="shared" si="689"/>
        <v>1002</v>
      </c>
      <c r="D251" s="148" t="s">
        <v>884</v>
      </c>
      <c r="E251" s="148" t="b">
        <f t="shared" si="648"/>
        <v>1</v>
      </c>
      <c r="F251" s="148" t="b">
        <v>0</v>
      </c>
      <c r="G251" s="148" t="b">
        <f t="shared" si="684"/>
        <v>1</v>
      </c>
      <c r="H251" s="144">
        <f t="shared" ca="1" si="703"/>
        <v>3</v>
      </c>
      <c r="I251" s="32">
        <v>3</v>
      </c>
      <c r="J251" s="32">
        <v>1</v>
      </c>
      <c r="K251" s="144">
        <f t="shared" ca="1" si="703"/>
        <v>1</v>
      </c>
      <c r="L251" s="144">
        <f t="shared" ca="1" si="703"/>
        <v>1</v>
      </c>
      <c r="M251" s="144">
        <f t="shared" ca="1" si="703"/>
        <v>1</v>
      </c>
      <c r="N251" s="144">
        <f t="shared" ca="1" si="703"/>
        <v>1</v>
      </c>
      <c r="O251" s="144">
        <f t="shared" ca="1" si="703"/>
        <v>1</v>
      </c>
      <c r="P251" s="144">
        <f t="shared" ca="1" si="703"/>
        <v>1</v>
      </c>
      <c r="Q251" s="144">
        <f t="shared" ca="1" si="703"/>
        <v>1</v>
      </c>
      <c r="R251" s="144">
        <f t="shared" ca="1" si="703"/>
        <v>2</v>
      </c>
      <c r="S251" s="144">
        <f t="shared" ca="1" si="703"/>
        <v>1</v>
      </c>
      <c r="T251" s="32">
        <v>1</v>
      </c>
      <c r="U251" s="144">
        <f t="shared" ca="1" si="703"/>
        <v>1</v>
      </c>
      <c r="V251" s="144">
        <f t="shared" ca="1" si="703"/>
        <v>1</v>
      </c>
      <c r="W251" s="144">
        <f t="shared" ca="1" si="703"/>
        <v>1</v>
      </c>
      <c r="X251" s="144">
        <f t="shared" ca="1" si="703"/>
        <v>1</v>
      </c>
      <c r="Y251" s="144">
        <f t="shared" ca="1" si="714"/>
        <v>1</v>
      </c>
      <c r="AA251" s="162" t="str" cm="1">
        <f t="array" aca="1" ref="AA251" ca="1">TEXT(LEFT(OFFSET(AA251,-1,0),5)+1,"00000")&amp;MID(OFFSET(AA251,-1,0),6,FIND(" ",OFFSET(AA251,-1,0),7)-5)
&amp;INDEX(DataMaster!$B$10:$B$12,$I251)         &amp;IF($J251=1,""," Risk"&amp;INDEX(i.risk_aversion,$J251,1))    &amp;IF($K251=1,""," REV"&amp; INDEX(DataMaster!$B$54:$B$58,$K251))              &amp; IF($L251=1,""," Minroe"&amp;INDEX(minroe,$L251))              &amp;  IF($M251=1,""," Overdraw"&amp;INDEX(overdraw,$M251))
&amp; IF($N251=1,""," Mach"&amp;INDEX(i.mach_option,$N251))
&amp; IF($O251=1,""," Interest"&amp;INDEX(i.interest_rate,$O251))            &amp; IF($P251=1,""," Opp cost"&amp;INDEX(i.opp_cost_capital,$P251))           &amp; IF($Q251=1,""," Casual_ub"&amp;INDEX(i.casual_ub,$Q251))           &amp; IF($R251=1,""," Cropgraze"&amp;INDEX(i.cropgraze_inc,$R251))
&amp; IF($S251=1,""," Yield"&amp;INDEX(i.all_rot_yield,$S251))          &amp; IF($T251=1,""," Pasture"&amp;INDEX(i.pasture_prod,$T251))          &amp; IF($U251=1,""," Scan"&amp;INDEX(i.scan,$U251))
&amp; IF($JL251=1,""," WP"&amp;TEXT($JL251*100,"000p"))                &amp; IF($JM251=1,""," MP"&amp;TEXT($JM251*100,"000p"))                      &amp; IF($JN251=1,""," GP"&amp;TEXT($JN251*100,"000p"))          &amp; IF($JO251=1,""," Can"&amp;TEXT($JO251*100,"000p"))
&amp; " (F"&amp;3+IFERROR(1*$CH251,0)+IFERROR(1*$CI251,0)&amp;3-IFERROR(1*NOT($CK251),0)&amp;"N"&amp;$CP251&amp;$CQ251&amp;")"</f>
        <v>00020 Pasture SQ CropgrazeFALSE (F33N11)</v>
      </c>
      <c r="AB251" s="10" t="str">
        <f ca="1">IF(COUNTIF(AA$5:AA251,AA251)=1,"-","Dup")</f>
        <v>-</v>
      </c>
      <c r="AC251" s="10"/>
      <c r="AD251" s="168" t="str">
        <f t="shared" ca="1" si="694"/>
        <v>-</v>
      </c>
      <c r="AE251" s="168" t="str">
        <f t="shared" ca="1" si="694"/>
        <v>-</v>
      </c>
      <c r="AF251" s="168" t="str">
        <f t="shared" ca="1" si="694"/>
        <v>-</v>
      </c>
      <c r="AG251" s="168" t="str">
        <f t="shared" ca="1" si="694"/>
        <v>-</v>
      </c>
      <c r="AH251" s="168" t="str">
        <f t="shared" ca="1" si="694"/>
        <v>-</v>
      </c>
      <c r="AI251" s="168" t="b">
        <f t="shared" ca="1" si="694"/>
        <v>1</v>
      </c>
      <c r="AJ251" s="10"/>
      <c r="AK251" s="166" t="b">
        <f t="shared" si="695"/>
        <v>0</v>
      </c>
      <c r="AL251" s="166">
        <f t="shared" si="695"/>
        <v>2</v>
      </c>
      <c r="AM251" s="166" t="b">
        <f t="shared" si="695"/>
        <v>0</v>
      </c>
      <c r="AN251" s="166" t="b">
        <f t="shared" si="695"/>
        <v>1</v>
      </c>
      <c r="AO251" s="166" t="b">
        <f t="shared" si="695"/>
        <v>0</v>
      </c>
      <c r="AP251" s="166" t="b">
        <f t="shared" si="695"/>
        <v>0</v>
      </c>
      <c r="AQ251" s="166">
        <f t="shared" ca="1" si="651"/>
        <v>0</v>
      </c>
      <c r="AR251" s="166" t="b">
        <f t="shared" ref="AR251:AV260" si="720">INDEX(i.risk_aversion,$J251,AR$15)</f>
        <v>0</v>
      </c>
      <c r="AS251" s="166" t="b">
        <f t="shared" si="720"/>
        <v>0</v>
      </c>
      <c r="AT251" s="166" t="str">
        <f t="shared" si="720"/>
        <v>-</v>
      </c>
      <c r="AU251" s="166" t="str">
        <f t="shared" si="720"/>
        <v>-</v>
      </c>
      <c r="AV251" s="166" t="str">
        <f t="shared" si="720"/>
        <v>-</v>
      </c>
      <c r="AW251" s="10"/>
      <c r="AX251" s="166" t="b">
        <f t="shared" si="653"/>
        <v>1</v>
      </c>
      <c r="AY251" s="168" t="b">
        <f t="shared" ca="1" si="654"/>
        <v>1</v>
      </c>
      <c r="AZ251" s="168" t="b">
        <f t="shared" ca="1" si="654"/>
        <v>1</v>
      </c>
      <c r="BA251" s="167">
        <f t="shared" ca="1" si="655"/>
        <v>3210</v>
      </c>
      <c r="BB251" s="168" t="str">
        <f t="shared" ca="1" si="713"/>
        <v>-</v>
      </c>
      <c r="BC251" s="168" t="str">
        <f t="shared" ca="1" si="713"/>
        <v>-</v>
      </c>
      <c r="BD251" s="168" t="str">
        <f t="shared" ca="1" si="713"/>
        <v>-</v>
      </c>
      <c r="BE251" s="168" t="str">
        <f t="shared" ca="1" si="713"/>
        <v>-</v>
      </c>
      <c r="BF251" s="168" t="str">
        <f t="shared" ca="1" si="713"/>
        <v>-</v>
      </c>
      <c r="BG251" s="168">
        <f t="shared" ca="1" si="713"/>
        <v>1</v>
      </c>
      <c r="BH251" s="168">
        <f t="shared" ca="1" si="713"/>
        <v>1</v>
      </c>
      <c r="BI251" s="168" t="str">
        <f t="shared" ca="1" si="713"/>
        <v>-</v>
      </c>
      <c r="BJ251" s="168" t="str">
        <f t="shared" ca="1" si="713"/>
        <v>-</v>
      </c>
      <c r="BK251" s="10"/>
      <c r="BL251" s="168" t="str">
        <f t="shared" ca="1" si="713"/>
        <v>-</v>
      </c>
      <c r="BM251" s="168" t="str">
        <f t="shared" ca="1" si="713"/>
        <v>-</v>
      </c>
      <c r="BN251" s="168" t="str">
        <f t="shared" ca="1" si="713"/>
        <v>-</v>
      </c>
      <c r="BO251" s="168" t="str">
        <f t="shared" ca="1" si="713"/>
        <v>-</v>
      </c>
      <c r="BP251" s="168" t="str">
        <f t="shared" ca="1" si="713"/>
        <v>-</v>
      </c>
      <c r="BQ251" s="168" t="str">
        <f t="shared" ca="1" si="713"/>
        <v>-</v>
      </c>
      <c r="BR251" s="168" t="str">
        <f t="shared" ca="1" si="713"/>
        <v>-</v>
      </c>
      <c r="BS251" s="168" t="str">
        <f t="shared" ca="1" si="713"/>
        <v>-</v>
      </c>
      <c r="BT251" s="168" t="str">
        <f t="shared" ca="1" si="713"/>
        <v>-</v>
      </c>
      <c r="BU251" s="168" t="str">
        <f t="shared" ca="1" si="713"/>
        <v>-</v>
      </c>
      <c r="BV251" s="168" t="str">
        <f t="shared" ca="1" si="713"/>
        <v>-</v>
      </c>
      <c r="BW251" s="166" t="str" cm="1">
        <f t="array" aca="1" ref="BW251" ca="1">INDEX(i.rev,$K251,BW$15)</f>
        <v>-</v>
      </c>
      <c r="BX251" s="166" t="str" cm="1">
        <f t="array" aca="1" ref="BX251" ca="1">INDEX(i.rev,$K251,BX$15)</f>
        <v>-</v>
      </c>
      <c r="BY251" s="166" t="str" cm="1">
        <f t="array" aca="1" ref="BY251" ca="1">INDEX(i.rev,$K251,BY$15)</f>
        <v>-</v>
      </c>
      <c r="BZ251" s="166" t="str" cm="1">
        <f t="array" aca="1" ref="BZ251" ca="1">INDEX(i.rev,$K251,BZ$15)</f>
        <v>-</v>
      </c>
      <c r="CA251" s="166" t="str" cm="1">
        <f t="array" aca="1" ref="CA251" ca="1">INDEX(i.rev,$K251,CA$15)</f>
        <v>-</v>
      </c>
      <c r="CB251" s="166" t="str" cm="1">
        <f t="array" aca="1" ref="CB251" ca="1">INDEX(i.rev,$K251,CB$15)</f>
        <v>-</v>
      </c>
      <c r="CC251" s="166" t="str" cm="1">
        <f t="array" aca="1" ref="CC251" ca="1">INDEX(i.rev,$K251,CC$15)</f>
        <v>-</v>
      </c>
      <c r="CD251" s="166" t="str" cm="1">
        <f t="array" aca="1" ref="CD251" ca="1">INDEX(i.rev,$K251,CD$15)</f>
        <v>-</v>
      </c>
      <c r="CE251" s="166" t="str" cm="1">
        <f t="array" aca="1" ref="CE251" ca="1">INDEX(i.rev,$K251,CE$15)</f>
        <v>-</v>
      </c>
      <c r="CF251" s="166" t="str" cm="1">
        <f t="array" aca="1" ref="CF251" ca="1">INDEX(i.rev,$K251,CF$15)</f>
        <v>-</v>
      </c>
      <c r="CG251" s="10"/>
      <c r="CH251" s="168" t="str">
        <f t="shared" ca="1" si="719"/>
        <v>-</v>
      </c>
      <c r="CI251" s="168" t="str">
        <f t="shared" ca="1" si="719"/>
        <v>-</v>
      </c>
      <c r="CJ251" s="168" t="str">
        <f t="shared" ca="1" si="719"/>
        <v>-</v>
      </c>
      <c r="CK251" s="168" t="str">
        <f t="shared" ca="1" si="719"/>
        <v>-</v>
      </c>
      <c r="CL251" s="168" t="str">
        <f t="shared" ca="1" si="719"/>
        <v>-</v>
      </c>
      <c r="CM251" s="168" t="str">
        <f t="shared" ca="1" si="719"/>
        <v>-</v>
      </c>
      <c r="CN251" s="168" t="str">
        <f t="shared" ca="1" si="719"/>
        <v>-</v>
      </c>
      <c r="CO251" s="168" t="str">
        <f t="shared" ca="1" si="719"/>
        <v>-</v>
      </c>
      <c r="CP251" s="168">
        <f t="shared" ca="1" si="719"/>
        <v>1</v>
      </c>
      <c r="CQ251" s="168">
        <f t="shared" ca="1" si="719"/>
        <v>1</v>
      </c>
      <c r="CR251" s="168">
        <f t="shared" ca="1" si="719"/>
        <v>0</v>
      </c>
      <c r="CS251" s="168" t="str">
        <f t="shared" ca="1" si="719"/>
        <v>-</v>
      </c>
      <c r="CT251" s="168" t="str">
        <f t="shared" ca="1" si="719"/>
        <v>-</v>
      </c>
      <c r="CU251" s="168" t="str">
        <f t="shared" ca="1" si="719"/>
        <v>-</v>
      </c>
      <c r="CV251" s="168" t="str">
        <f t="shared" ca="1" si="719"/>
        <v>-</v>
      </c>
      <c r="CW251" s="168" t="str">
        <f t="shared" ca="1" si="719"/>
        <v>-</v>
      </c>
      <c r="CX251" s="168" t="str">
        <f t="shared" ca="1" si="719"/>
        <v>-</v>
      </c>
      <c r="CY251" s="168" t="str">
        <f t="shared" ca="1" si="719"/>
        <v>-</v>
      </c>
      <c r="CZ251" s="168">
        <f t="shared" ca="1" si="719"/>
        <v>0</v>
      </c>
      <c r="DA251" s="168" t="str">
        <f t="shared" ca="1" si="719"/>
        <v>-</v>
      </c>
      <c r="DB251" s="168" t="str">
        <f t="shared" ca="1" si="719"/>
        <v>-</v>
      </c>
      <c r="DC251" s="168" t="str">
        <f t="shared" ca="1" si="719"/>
        <v>-</v>
      </c>
      <c r="DD251" s="168" t="str">
        <f t="shared" ca="1" si="719"/>
        <v>-</v>
      </c>
      <c r="DE251" s="168" t="str">
        <f t="shared" ca="1" si="719"/>
        <v>-</v>
      </c>
      <c r="DF251" s="168">
        <f t="shared" ca="1" si="719"/>
        <v>0</v>
      </c>
      <c r="DG251" s="168">
        <f t="shared" ca="1" si="719"/>
        <v>0</v>
      </c>
      <c r="DH251" s="168">
        <f t="shared" ca="1" si="719"/>
        <v>0</v>
      </c>
      <c r="DI251" s="168">
        <f t="shared" ca="1" si="719"/>
        <v>0</v>
      </c>
      <c r="DJ251" s="168">
        <f t="shared" ca="1" si="719"/>
        <v>0</v>
      </c>
      <c r="DK251" s="168">
        <f t="shared" ca="1" si="719"/>
        <v>0</v>
      </c>
      <c r="DL251" s="168">
        <f t="shared" ca="1" si="719"/>
        <v>0</v>
      </c>
      <c r="DM251" s="168" t="str">
        <f t="shared" ca="1" si="719"/>
        <v>-</v>
      </c>
      <c r="DN251" s="168" t="str">
        <f t="shared" ca="1" si="719"/>
        <v>-</v>
      </c>
      <c r="DO251" s="168" t="str">
        <f t="shared" ca="1" si="719"/>
        <v>-</v>
      </c>
      <c r="DP251" s="168" t="str">
        <f t="shared" ca="1" si="719"/>
        <v>-</v>
      </c>
      <c r="DQ251" s="168" t="str">
        <f t="shared" ca="1" si="719"/>
        <v>-</v>
      </c>
      <c r="DR251" s="168" t="str">
        <f t="shared" ca="1" si="719"/>
        <v>-</v>
      </c>
      <c r="DS251" s="168" t="str">
        <f t="shared" ca="1" si="719"/>
        <v>-</v>
      </c>
      <c r="DT251" s="168" t="str">
        <f t="shared" ca="1" si="719"/>
        <v>-</v>
      </c>
      <c r="DU251" s="168" t="str">
        <f t="shared" ca="1" si="719"/>
        <v>-</v>
      </c>
      <c r="DV251" s="168" t="str">
        <f t="shared" ca="1" si="719"/>
        <v>-</v>
      </c>
      <c r="DW251" s="168" t="str">
        <f t="shared" ca="1" si="719"/>
        <v>-</v>
      </c>
      <c r="DX251" s="10"/>
      <c r="DY251" s="168">
        <f t="shared" ca="1" si="719"/>
        <v>1</v>
      </c>
      <c r="DZ251" s="168" t="str">
        <f t="shared" ca="1" si="719"/>
        <v>-</v>
      </c>
      <c r="EA251" s="168" t="str">
        <f t="shared" ca="1" si="719"/>
        <v>-</v>
      </c>
      <c r="EB251" s="168" t="str">
        <f t="shared" ca="1" si="719"/>
        <v>-</v>
      </c>
      <c r="EC251" s="168" t="str">
        <f t="shared" ca="1" si="696"/>
        <v>-</v>
      </c>
      <c r="ED251" s="168" t="b">
        <f t="shared" ca="1" si="696"/>
        <v>0</v>
      </c>
      <c r="EE251" s="168" t="str">
        <f t="shared" ca="1" si="696"/>
        <v>-</v>
      </c>
      <c r="EF251" s="168">
        <f t="shared" ca="1" si="696"/>
        <v>0</v>
      </c>
      <c r="EG251" s="168" t="str">
        <f t="shared" ca="1" si="696"/>
        <v>-</v>
      </c>
      <c r="EH251" s="166" cm="1">
        <f t="array" aca="1" ref="EH251" ca="1">INDEX(i.rev,$K251,EH$15)</f>
        <v>1</v>
      </c>
      <c r="EI251" s="168">
        <f t="shared" ca="1" si="697"/>
        <v>0</v>
      </c>
      <c r="EJ251" s="168">
        <f t="shared" ca="1" si="697"/>
        <v>1</v>
      </c>
      <c r="EK251" s="168">
        <f t="shared" ca="1" si="697"/>
        <v>0</v>
      </c>
      <c r="EL251" s="168">
        <f t="shared" ca="1" si="697"/>
        <v>1</v>
      </c>
      <c r="EM251" s="168">
        <f t="shared" ca="1" si="697"/>
        <v>1</v>
      </c>
      <c r="EN251" s="168">
        <f t="shared" ca="1" si="697"/>
        <v>1</v>
      </c>
      <c r="EO251" s="168">
        <f t="shared" ca="1" si="697"/>
        <v>0</v>
      </c>
      <c r="EP251" s="168">
        <f t="shared" ca="1" si="697"/>
        <v>0</v>
      </c>
      <c r="EQ251" s="168">
        <f t="shared" ca="1" si="697"/>
        <v>0</v>
      </c>
      <c r="ER251" s="168">
        <f t="shared" ca="1" si="697"/>
        <v>0</v>
      </c>
      <c r="ES251" s="168">
        <f t="shared" ca="1" si="697"/>
        <v>0</v>
      </c>
      <c r="ET251" s="168">
        <f t="shared" ca="1" si="697"/>
        <v>0</v>
      </c>
      <c r="EU251" s="168">
        <f t="shared" ca="1" si="697"/>
        <v>0</v>
      </c>
      <c r="EV251" s="168">
        <f t="shared" ca="1" si="697"/>
        <v>0</v>
      </c>
      <c r="EW251" s="168">
        <f t="shared" ca="1" si="697"/>
        <v>0</v>
      </c>
      <c r="EX251" s="168">
        <f t="shared" ref="EX251" ca="1" si="721">OFFSET(EX$5,$B251,0)</f>
        <v>0</v>
      </c>
      <c r="EY251" s="166" cm="1">
        <f t="array" aca="1" ref="EY251" ca="1">INDEX(i.rev,$K251,EY$15)</f>
        <v>0</v>
      </c>
      <c r="EZ251" s="168">
        <f t="shared" ca="1" si="660"/>
        <v>0</v>
      </c>
      <c r="FA251" s="166" cm="1">
        <f t="array" aca="1" ref="FA251" ca="1">INDEX(i.rev,$K251,FA$15)</f>
        <v>1</v>
      </c>
      <c r="FB251" s="168">
        <f t="shared" ca="1" si="710"/>
        <v>0</v>
      </c>
      <c r="FC251" s="168">
        <f t="shared" ca="1" si="710"/>
        <v>0</v>
      </c>
      <c r="FD251" s="168">
        <f t="shared" ca="1" si="710"/>
        <v>0</v>
      </c>
      <c r="FE251" s="168">
        <f t="shared" ca="1" si="710"/>
        <v>0</v>
      </c>
      <c r="FF251" s="168">
        <f t="shared" ca="1" si="710"/>
        <v>0</v>
      </c>
      <c r="FG251" s="168">
        <f t="shared" ca="1" si="710"/>
        <v>0</v>
      </c>
      <c r="FH251" s="168">
        <f t="shared" ca="1" si="710"/>
        <v>0</v>
      </c>
      <c r="FI251" s="10"/>
      <c r="FJ251" s="168" t="str">
        <f t="shared" ca="1" si="710"/>
        <v>-</v>
      </c>
      <c r="FK251" s="168" t="str">
        <f t="shared" ca="1" si="710"/>
        <v>-</v>
      </c>
      <c r="FL251" s="168" t="str">
        <f t="shared" ca="1" si="710"/>
        <v>-</v>
      </c>
      <c r="FM251" s="168" t="str">
        <f t="shared" ca="1" si="710"/>
        <v>-</v>
      </c>
      <c r="FN251" s="168" t="str">
        <f t="shared" ca="1" si="707"/>
        <v>-</v>
      </c>
      <c r="FO251" s="166" t="b">
        <f t="shared" ca="1" si="698"/>
        <v>0</v>
      </c>
      <c r="FP251" s="166" t="b">
        <f t="shared" ca="1" si="698"/>
        <v>0</v>
      </c>
      <c r="FQ251" s="166" t="b">
        <f t="shared" ca="1" si="698"/>
        <v>1</v>
      </c>
      <c r="FR251" s="168">
        <f t="shared" ca="1" si="710"/>
        <v>0</v>
      </c>
      <c r="FS251" s="166">
        <f t="shared" ca="1" si="699"/>
        <v>1</v>
      </c>
      <c r="FT251" s="166">
        <f t="shared" ca="1" si="699"/>
        <v>1</v>
      </c>
      <c r="FU251" s="168" t="str">
        <f t="shared" ca="1" si="710"/>
        <v>-</v>
      </c>
      <c r="FV251" s="168" t="str">
        <f t="shared" ca="1" si="710"/>
        <v>-</v>
      </c>
      <c r="FW251" s="168" t="str">
        <f t="shared" ca="1" si="710"/>
        <v>-</v>
      </c>
      <c r="FX251" s="168" t="str">
        <f t="shared" ca="1" si="710"/>
        <v>-</v>
      </c>
      <c r="FY251" s="168" t="str">
        <f t="shared" ca="1" si="710"/>
        <v>-</v>
      </c>
      <c r="FZ251" s="168" t="str">
        <f t="shared" ca="1" si="710"/>
        <v>-</v>
      </c>
      <c r="GA251" s="168" t="str">
        <f t="shared" ca="1" si="710"/>
        <v>-</v>
      </c>
      <c r="GB251" s="168" t="str">
        <f t="shared" ca="1" si="710"/>
        <v>-</v>
      </c>
      <c r="GC251" s="168" t="str">
        <f t="shared" ca="1" si="710"/>
        <v>-</v>
      </c>
      <c r="GD251" s="168" t="b">
        <f t="shared" ca="1" si="710"/>
        <v>1</v>
      </c>
      <c r="GE251" s="168" t="str">
        <f t="shared" ca="1" si="710"/>
        <v>-</v>
      </c>
      <c r="GF251" s="168" t="str">
        <f t="shared" ca="1" si="710"/>
        <v>-</v>
      </c>
      <c r="GG251" s="168" t="str">
        <f ca="1">OFFSET(GG$5,$B251,0)</f>
        <v>-</v>
      </c>
      <c r="GH251" s="168" t="str">
        <f t="shared" ca="1" si="700"/>
        <v>-</v>
      </c>
      <c r="GI251" s="168" t="str">
        <f ca="1">OFFSET(GI$5,$B251,0)</f>
        <v>-</v>
      </c>
      <c r="GJ251" s="168" t="str">
        <f t="shared" ca="1" si="700"/>
        <v>-</v>
      </c>
      <c r="GK251" s="168" t="str">
        <f t="shared" ca="1" si="700"/>
        <v>-</v>
      </c>
      <c r="GL251" s="168" t="str">
        <f t="shared" ca="1" si="700"/>
        <v>-</v>
      </c>
      <c r="GM251" s="168" t="str">
        <f t="shared" ca="1" si="700"/>
        <v>-</v>
      </c>
      <c r="GN251" s="168" t="str">
        <f t="shared" ca="1" si="700"/>
        <v>-</v>
      </c>
      <c r="GO251" s="168" t="str">
        <f t="shared" ca="1" si="700"/>
        <v>-</v>
      </c>
      <c r="GP251" s="168" t="str">
        <f t="shared" ca="1" si="700"/>
        <v>-</v>
      </c>
      <c r="GQ251" s="168" t="str">
        <f t="shared" ca="1" si="700"/>
        <v>-</v>
      </c>
      <c r="GR251" s="168" t="str">
        <f t="shared" ca="1" si="700"/>
        <v>-</v>
      </c>
      <c r="GS251" s="168">
        <f t="shared" ca="1" si="700"/>
        <v>500</v>
      </c>
      <c r="GT251" s="168">
        <f t="shared" ca="1" si="700"/>
        <v>500</v>
      </c>
      <c r="GU251" s="168" t="str">
        <f t="shared" ca="1" si="700"/>
        <v>-</v>
      </c>
      <c r="GV251" s="168" t="str">
        <f t="shared" ca="1" si="700"/>
        <v>-</v>
      </c>
      <c r="GW251" s="168" t="str">
        <f t="shared" ca="1" si="700"/>
        <v>-</v>
      </c>
      <c r="GX251" s="168" t="str">
        <f t="shared" ca="1" si="701"/>
        <v>-</v>
      </c>
      <c r="GY251" s="168" t="str">
        <f t="shared" ca="1" si="701"/>
        <v>-</v>
      </c>
      <c r="GZ251" s="168" t="str">
        <f t="shared" ca="1" si="715"/>
        <v>-</v>
      </c>
      <c r="HA251" s="168" t="str">
        <f t="shared" ca="1" si="715"/>
        <v>-</v>
      </c>
      <c r="HB251" s="168" t="str">
        <f t="shared" ca="1" si="715"/>
        <v>-</v>
      </c>
      <c r="HC251" s="168" t="str">
        <f t="shared" ca="1" si="715"/>
        <v>-</v>
      </c>
      <c r="HD251" s="168" t="str">
        <f t="shared" ca="1" si="715"/>
        <v>-</v>
      </c>
      <c r="HE251" s="168" t="str">
        <f t="shared" ca="1" si="715"/>
        <v>-</v>
      </c>
      <c r="HF251" s="168" t="str">
        <f t="shared" ca="1" si="715"/>
        <v>-</v>
      </c>
      <c r="HG251" s="168" t="str">
        <f t="shared" ca="1" si="715"/>
        <v>-</v>
      </c>
      <c r="HH251" s="168" t="str">
        <f t="shared" ca="1" si="715"/>
        <v>-</v>
      </c>
      <c r="HI251" s="168" t="str">
        <f t="shared" ca="1" si="715"/>
        <v>-</v>
      </c>
      <c r="HJ251" s="168" t="str">
        <f t="shared" ca="1" si="715"/>
        <v>-</v>
      </c>
      <c r="HK251" s="168" t="str">
        <f t="shared" ca="1" si="715"/>
        <v>-</v>
      </c>
      <c r="HL251" s="168" t="str">
        <f t="shared" ca="1" si="715"/>
        <v>-</v>
      </c>
      <c r="HM251" s="168" t="str">
        <f t="shared" ca="1" si="715"/>
        <v>-</v>
      </c>
      <c r="HN251" s="168" t="str">
        <f t="shared" ca="1" si="715"/>
        <v>-</v>
      </c>
      <c r="HO251" s="168" t="str">
        <f t="shared" ca="1" si="715"/>
        <v>-</v>
      </c>
      <c r="HP251" s="168" t="str">
        <f t="shared" ca="1" si="715"/>
        <v>-</v>
      </c>
      <c r="HQ251" s="168" t="str">
        <f t="shared" ca="1" si="715"/>
        <v>-</v>
      </c>
      <c r="HR251" s="168" t="str">
        <f t="shared" ca="1" si="715"/>
        <v>-</v>
      </c>
      <c r="HS251" s="168" t="str">
        <f t="shared" ca="1" si="715"/>
        <v>-</v>
      </c>
      <c r="HT251" s="168" t="str">
        <f t="shared" ca="1" si="715"/>
        <v>-</v>
      </c>
      <c r="HU251" s="168" t="str">
        <f t="shared" ca="1" si="715"/>
        <v>-</v>
      </c>
      <c r="HV251" s="168" t="str">
        <f t="shared" ca="1" si="715"/>
        <v>-</v>
      </c>
      <c r="HW251" s="168" t="str">
        <f t="shared" ca="1" si="715"/>
        <v>-</v>
      </c>
      <c r="HX251" s="168" t="str">
        <f t="shared" ca="1" si="715"/>
        <v>-</v>
      </c>
      <c r="HY251" s="168" t="str">
        <f t="shared" ca="1" si="715"/>
        <v>-</v>
      </c>
      <c r="HZ251" s="168" t="str">
        <f t="shared" ca="1" si="715"/>
        <v>-</v>
      </c>
      <c r="IA251" s="168" t="str">
        <f t="shared" ca="1" si="715"/>
        <v>-</v>
      </c>
      <c r="IB251" s="168" t="str">
        <f t="shared" ca="1" si="715"/>
        <v>-</v>
      </c>
      <c r="IC251" s="168" t="str">
        <f t="shared" ca="1" si="715"/>
        <v>-</v>
      </c>
      <c r="ID251" s="168" t="str">
        <f t="shared" ca="1" si="715"/>
        <v>-</v>
      </c>
      <c r="IE251" s="168" t="str">
        <f t="shared" ca="1" si="715"/>
        <v>-</v>
      </c>
      <c r="IF251" s="168" t="str">
        <f t="shared" ca="1" si="715"/>
        <v>-</v>
      </c>
      <c r="IG251" s="168" t="str">
        <f t="shared" ca="1" si="715"/>
        <v>-</v>
      </c>
      <c r="IH251" s="168" t="str">
        <f t="shared" ca="1" si="715"/>
        <v>-</v>
      </c>
      <c r="II251" s="168" t="str">
        <f t="shared" ca="1" si="715"/>
        <v>-</v>
      </c>
      <c r="IJ251" s="168" t="str">
        <f t="shared" ca="1" si="715"/>
        <v>-</v>
      </c>
      <c r="IK251" s="168" t="str">
        <f t="shared" ca="1" si="715"/>
        <v>-</v>
      </c>
      <c r="IL251" s="168" t="str">
        <f t="shared" ca="1" si="715"/>
        <v>-</v>
      </c>
      <c r="IM251" s="168" t="str">
        <f t="shared" ca="1" si="715"/>
        <v>-</v>
      </c>
      <c r="IN251" s="168" t="str">
        <f t="shared" ca="1" si="715"/>
        <v>-</v>
      </c>
      <c r="IO251" s="168" t="str">
        <f t="shared" ca="1" si="715"/>
        <v>-</v>
      </c>
      <c r="IP251" s="168" t="str">
        <f t="shared" ca="1" si="701"/>
        <v>-</v>
      </c>
      <c r="IQ251" s="168" t="str">
        <f t="shared" ca="1" si="701"/>
        <v>-</v>
      </c>
      <c r="IR251" s="168" t="str">
        <f t="shared" ca="1" si="701"/>
        <v>-</v>
      </c>
      <c r="IS251" s="168" t="str">
        <f t="shared" ca="1" si="701"/>
        <v>-</v>
      </c>
      <c r="IT251" s="168" t="str">
        <f t="shared" ca="1" si="701"/>
        <v>-</v>
      </c>
      <c r="IU251" s="168" t="str">
        <f t="shared" ca="1" si="701"/>
        <v>-</v>
      </c>
      <c r="IV251" s="168" t="str">
        <f t="shared" ca="1" si="701"/>
        <v>-</v>
      </c>
      <c r="IW251" s="168" t="str">
        <f t="shared" ca="1" si="701"/>
        <v>-</v>
      </c>
      <c r="IX251" s="168" t="str">
        <f t="shared" ca="1" si="701"/>
        <v>-</v>
      </c>
      <c r="IY251" s="168" t="str">
        <f t="shared" ca="1" si="701"/>
        <v>-</v>
      </c>
      <c r="IZ251" s="10"/>
      <c r="JA251" s="166">
        <f t="shared" ca="1" si="668"/>
        <v>4.4999999999999998E-2</v>
      </c>
      <c r="JB251" s="166">
        <f t="shared" ca="1" si="669"/>
        <v>4.4999999999999998E-2</v>
      </c>
      <c r="JC251" s="168">
        <f t="shared" ca="1" si="702"/>
        <v>1</v>
      </c>
      <c r="JD251" s="168">
        <f t="shared" ca="1" si="702"/>
        <v>0</v>
      </c>
      <c r="JE251" s="168">
        <f t="shared" ca="1" si="702"/>
        <v>1</v>
      </c>
      <c r="JF251" s="168">
        <f t="shared" ca="1" si="702"/>
        <v>1</v>
      </c>
      <c r="JG251" s="168">
        <f t="shared" ca="1" si="702"/>
        <v>0</v>
      </c>
      <c r="JH251" s="168">
        <f t="shared" ca="1" si="702"/>
        <v>70</v>
      </c>
      <c r="JI251" s="168">
        <f t="shared" ca="1" si="702"/>
        <v>50</v>
      </c>
      <c r="JJ251" s="168">
        <f t="shared" ca="1" si="702"/>
        <v>70</v>
      </c>
      <c r="JK251" s="168">
        <f t="shared" ca="1" si="702"/>
        <v>50</v>
      </c>
      <c r="JL251" s="166">
        <f t="shared" ca="1" si="671"/>
        <v>1</v>
      </c>
      <c r="JM251" s="166">
        <f t="shared" ca="1" si="672"/>
        <v>1</v>
      </c>
      <c r="JN251" s="166">
        <f t="shared" ca="1" si="673"/>
        <v>1</v>
      </c>
      <c r="JO251" s="166">
        <f t="shared" ca="1" si="674"/>
        <v>1</v>
      </c>
      <c r="JP251" s="166">
        <f t="shared" ca="1" si="674"/>
        <v>1</v>
      </c>
      <c r="JQ251" s="168">
        <f t="shared" ca="1" si="702"/>
        <v>1</v>
      </c>
      <c r="JR251" s="10"/>
      <c r="JS251" s="168">
        <f t="shared" ca="1" si="702"/>
        <v>1</v>
      </c>
      <c r="JT251" s="166">
        <f t="shared" si="675"/>
        <v>1</v>
      </c>
      <c r="JU251" s="168">
        <f t="shared" ca="1" si="716"/>
        <v>1</v>
      </c>
      <c r="JV251" s="168">
        <f t="shared" ca="1" si="702"/>
        <v>1</v>
      </c>
      <c r="JW251" s="168">
        <f t="shared" ca="1" si="702"/>
        <v>1</v>
      </c>
      <c r="JX251" s="168">
        <f t="shared" ca="1" si="717"/>
        <v>1</v>
      </c>
      <c r="JY251" s="168">
        <f t="shared" ca="1" si="702"/>
        <v>1</v>
      </c>
      <c r="JZ251" s="168">
        <f t="shared" ca="1" si="702"/>
        <v>1</v>
      </c>
      <c r="KA251" s="166">
        <f t="shared" si="676"/>
        <v>1</v>
      </c>
      <c r="KB251" s="166">
        <f t="shared" ca="1" si="677"/>
        <v>1</v>
      </c>
      <c r="KC251" s="166">
        <f t="shared" ca="1" si="678"/>
        <v>1</v>
      </c>
      <c r="KD251" s="166" t="str">
        <f t="shared" ca="1" si="679"/>
        <v>-</v>
      </c>
      <c r="KE251" s="166" t="str">
        <f t="shared" ca="1" si="680"/>
        <v>-</v>
      </c>
      <c r="KF251" s="166" t="str">
        <f t="shared" ca="1" si="681"/>
        <v>-</v>
      </c>
      <c r="KG251" s="166" t="b">
        <f t="shared" ca="1" si="682"/>
        <v>0</v>
      </c>
      <c r="KH251" s="168">
        <f t="shared" ref="KH251" ca="1" si="722">OFFSET(KH$5,$B251,0)</f>
        <v>0</v>
      </c>
      <c r="KI251" s="27">
        <v>0</v>
      </c>
    </row>
    <row r="252" spans="1:295" s="148" customFormat="1" outlineLevel="1">
      <c r="A252" s="126">
        <f t="shared" si="13"/>
        <v>247</v>
      </c>
      <c r="B252" s="126">
        <f t="shared" ref="B252:B260" si="723">$A$18</f>
        <v>13</v>
      </c>
      <c r="C252" s="148">
        <f t="shared" si="689"/>
        <v>1002</v>
      </c>
      <c r="D252" s="148" t="s">
        <v>884</v>
      </c>
      <c r="E252" s="148" t="b">
        <f t="shared" si="648"/>
        <v>1</v>
      </c>
      <c r="F252" s="148" t="b">
        <v>0</v>
      </c>
      <c r="G252" s="148" t="b">
        <f t="shared" si="684"/>
        <v>1</v>
      </c>
      <c r="H252" s="144">
        <f t="shared" ca="1" si="703"/>
        <v>3</v>
      </c>
      <c r="I252" s="32">
        <v>3</v>
      </c>
      <c r="J252" s="32">
        <v>1</v>
      </c>
      <c r="K252" s="144">
        <f t="shared" ca="1" si="703"/>
        <v>1</v>
      </c>
      <c r="L252" s="144">
        <f t="shared" ca="1" si="703"/>
        <v>1</v>
      </c>
      <c r="M252" s="144">
        <f t="shared" ca="1" si="703"/>
        <v>1</v>
      </c>
      <c r="N252" s="144">
        <f t="shared" ca="1" si="703"/>
        <v>1</v>
      </c>
      <c r="O252" s="144">
        <f t="shared" ca="1" si="703"/>
        <v>1</v>
      </c>
      <c r="P252" s="144">
        <f t="shared" ca="1" si="703"/>
        <v>1</v>
      </c>
      <c r="Q252" s="144">
        <f t="shared" ca="1" si="703"/>
        <v>1</v>
      </c>
      <c r="R252" s="144">
        <f t="shared" ca="1" si="703"/>
        <v>2</v>
      </c>
      <c r="S252" s="144">
        <f t="shared" ca="1" si="703"/>
        <v>1</v>
      </c>
      <c r="T252" s="32">
        <v>3</v>
      </c>
      <c r="U252" s="144">
        <f t="shared" ca="1" si="703"/>
        <v>1</v>
      </c>
      <c r="V252" s="144">
        <f t="shared" ca="1" si="703"/>
        <v>1</v>
      </c>
      <c r="W252" s="144">
        <f t="shared" ca="1" si="703"/>
        <v>1</v>
      </c>
      <c r="X252" s="144">
        <f t="shared" ca="1" si="703"/>
        <v>1</v>
      </c>
      <c r="Y252" s="144">
        <f t="shared" ca="1" si="714"/>
        <v>1</v>
      </c>
      <c r="AA252" s="162" t="str" cm="1">
        <f t="array" aca="1" ref="AA252" ca="1">TEXT(LEFT(OFFSET(AA252,-1,0),5)+1,"00000")&amp;MID(OFFSET(AA252,-1,0),6,FIND(" ",OFFSET(AA252,-1,0),7)-5)
&amp;INDEX(DataMaster!$B$10:$B$12,$I252)         &amp;IF($J252=1,""," Risk"&amp;INDEX(i.risk_aversion,$J252,1))    &amp;IF($K252=1,""," REV"&amp; INDEX(DataMaster!$B$54:$B$58,$K252))              &amp; IF($L252=1,""," Minroe"&amp;INDEX(minroe,$L252))              &amp;  IF($M252=1,""," Overdraw"&amp;INDEX(overdraw,$M252))
&amp; IF($N252=1,""," Mach"&amp;INDEX(i.mach_option,$N252))
&amp; IF($O252=1,""," Interest"&amp;INDEX(i.interest_rate,$O252))            &amp; IF($P252=1,""," Opp cost"&amp;INDEX(i.opp_cost_capital,$P252))           &amp; IF($Q252=1,""," Casual_ub"&amp;INDEX(i.casual_ub,$Q252))           &amp; IF($R252=1,""," Cropgraze"&amp;INDEX(i.cropgraze_inc,$R252))
&amp; IF($S252=1,""," Yield"&amp;INDEX(i.all_rot_yield,$S252))          &amp; IF($T252=1,""," Pasture"&amp;INDEX(i.pasture_prod,$T252))          &amp; IF($U252=1,""," Scan"&amp;INDEX(i.scan,$U252))
&amp; IF($JL252=1,""," WP"&amp;TEXT($JL252*100,"000p"))                &amp; IF($JM252=1,""," MP"&amp;TEXT($JM252*100,"000p"))                      &amp; IF($JN252=1,""," GP"&amp;TEXT($JN252*100,"000p"))          &amp; IF($JO252=1,""," Can"&amp;TEXT($JO252*100,"000p"))
&amp; " (F"&amp;3+IFERROR(1*$CH252,0)+IFERROR(1*$CI252,0)&amp;3-IFERROR(1*NOT($CK252),0)&amp;"N"&amp;$CP252&amp;$CQ252&amp;")"</f>
        <v>00021 Pasture SQ CropgrazeFALSE Pasture1.15 (F33N11)</v>
      </c>
      <c r="AB252" s="10" t="str">
        <f ca="1">IF(COUNTIF(AA$5:AA252,AA252)=1,"-","Dup")</f>
        <v>-</v>
      </c>
      <c r="AC252" s="10"/>
      <c r="AD252" s="168" t="str">
        <f t="shared" ca="1" si="694"/>
        <v>-</v>
      </c>
      <c r="AE252" s="168" t="str">
        <f t="shared" ca="1" si="694"/>
        <v>-</v>
      </c>
      <c r="AF252" s="168" t="str">
        <f t="shared" ca="1" si="694"/>
        <v>-</v>
      </c>
      <c r="AG252" s="168" t="str">
        <f t="shared" ca="1" si="694"/>
        <v>-</v>
      </c>
      <c r="AH252" s="168" t="str">
        <f t="shared" ca="1" si="694"/>
        <v>-</v>
      </c>
      <c r="AI252" s="168" t="b">
        <f t="shared" ca="1" si="694"/>
        <v>1</v>
      </c>
      <c r="AJ252" s="10"/>
      <c r="AK252" s="166" t="b">
        <f t="shared" si="695"/>
        <v>0</v>
      </c>
      <c r="AL252" s="166">
        <f t="shared" si="695"/>
        <v>2</v>
      </c>
      <c r="AM252" s="166" t="b">
        <f t="shared" si="695"/>
        <v>0</v>
      </c>
      <c r="AN252" s="166" t="b">
        <f t="shared" si="695"/>
        <v>1</v>
      </c>
      <c r="AO252" s="166" t="b">
        <f t="shared" si="695"/>
        <v>0</v>
      </c>
      <c r="AP252" s="166" t="b">
        <f t="shared" si="695"/>
        <v>0</v>
      </c>
      <c r="AQ252" s="166">
        <f t="shared" ca="1" si="651"/>
        <v>0</v>
      </c>
      <c r="AR252" s="166" t="b">
        <f t="shared" si="720"/>
        <v>0</v>
      </c>
      <c r="AS252" s="166" t="b">
        <f t="shared" si="720"/>
        <v>0</v>
      </c>
      <c r="AT252" s="166" t="str">
        <f t="shared" si="720"/>
        <v>-</v>
      </c>
      <c r="AU252" s="166" t="str">
        <f t="shared" si="720"/>
        <v>-</v>
      </c>
      <c r="AV252" s="166" t="str">
        <f t="shared" si="720"/>
        <v>-</v>
      </c>
      <c r="AW252" s="10"/>
      <c r="AX252" s="166" t="b">
        <f t="shared" si="653"/>
        <v>1</v>
      </c>
      <c r="AY252" s="168" t="b">
        <f t="shared" ca="1" si="654"/>
        <v>1</v>
      </c>
      <c r="AZ252" s="168" t="b">
        <f t="shared" ca="1" si="654"/>
        <v>1</v>
      </c>
      <c r="BA252" s="167">
        <f t="shared" ca="1" si="655"/>
        <v>3210</v>
      </c>
      <c r="BB252" s="168" t="str">
        <f t="shared" ca="1" si="713"/>
        <v>-</v>
      </c>
      <c r="BC252" s="168" t="str">
        <f t="shared" ca="1" si="713"/>
        <v>-</v>
      </c>
      <c r="BD252" s="168" t="str">
        <f t="shared" ca="1" si="713"/>
        <v>-</v>
      </c>
      <c r="BE252" s="168" t="str">
        <f t="shared" ca="1" si="713"/>
        <v>-</v>
      </c>
      <c r="BF252" s="168" t="str">
        <f t="shared" ca="1" si="713"/>
        <v>-</v>
      </c>
      <c r="BG252" s="168">
        <f t="shared" ca="1" si="713"/>
        <v>1</v>
      </c>
      <c r="BH252" s="168">
        <f t="shared" ca="1" si="713"/>
        <v>1</v>
      </c>
      <c r="BI252" s="168" t="str">
        <f t="shared" ca="1" si="713"/>
        <v>-</v>
      </c>
      <c r="BJ252" s="168" t="str">
        <f t="shared" ca="1" si="713"/>
        <v>-</v>
      </c>
      <c r="BK252" s="10"/>
      <c r="BL252" s="168" t="str">
        <f t="shared" ca="1" si="713"/>
        <v>-</v>
      </c>
      <c r="BM252" s="168" t="str">
        <f t="shared" ca="1" si="713"/>
        <v>-</v>
      </c>
      <c r="BN252" s="168" t="str">
        <f t="shared" ca="1" si="713"/>
        <v>-</v>
      </c>
      <c r="BO252" s="168" t="str">
        <f t="shared" ca="1" si="713"/>
        <v>-</v>
      </c>
      <c r="BP252" s="168" t="str">
        <f t="shared" ca="1" si="713"/>
        <v>-</v>
      </c>
      <c r="BQ252" s="168" t="str">
        <f t="shared" ca="1" si="713"/>
        <v>-</v>
      </c>
      <c r="BR252" s="168" t="str">
        <f t="shared" ca="1" si="713"/>
        <v>-</v>
      </c>
      <c r="BS252" s="168" t="str">
        <f t="shared" ca="1" si="713"/>
        <v>-</v>
      </c>
      <c r="BT252" s="168" t="str">
        <f t="shared" ca="1" si="713"/>
        <v>-</v>
      </c>
      <c r="BU252" s="168" t="str">
        <f t="shared" ca="1" si="713"/>
        <v>-</v>
      </c>
      <c r="BV252" s="168" t="str">
        <f t="shared" ca="1" si="713"/>
        <v>-</v>
      </c>
      <c r="BW252" s="166" t="str" cm="1">
        <f t="array" aca="1" ref="BW252" ca="1">INDEX(i.rev,$K252,BW$15)</f>
        <v>-</v>
      </c>
      <c r="BX252" s="166" t="str" cm="1">
        <f t="array" aca="1" ref="BX252" ca="1">INDEX(i.rev,$K252,BX$15)</f>
        <v>-</v>
      </c>
      <c r="BY252" s="166" t="str" cm="1">
        <f t="array" aca="1" ref="BY252" ca="1">INDEX(i.rev,$K252,BY$15)</f>
        <v>-</v>
      </c>
      <c r="BZ252" s="166" t="str" cm="1">
        <f t="array" aca="1" ref="BZ252" ca="1">INDEX(i.rev,$K252,BZ$15)</f>
        <v>-</v>
      </c>
      <c r="CA252" s="166" t="str" cm="1">
        <f t="array" aca="1" ref="CA252" ca="1">INDEX(i.rev,$K252,CA$15)</f>
        <v>-</v>
      </c>
      <c r="CB252" s="166" t="str" cm="1">
        <f t="array" aca="1" ref="CB252" ca="1">INDEX(i.rev,$K252,CB$15)</f>
        <v>-</v>
      </c>
      <c r="CC252" s="166" t="str" cm="1">
        <f t="array" aca="1" ref="CC252" ca="1">INDEX(i.rev,$K252,CC$15)</f>
        <v>-</v>
      </c>
      <c r="CD252" s="166" t="str" cm="1">
        <f t="array" aca="1" ref="CD252" ca="1">INDEX(i.rev,$K252,CD$15)</f>
        <v>-</v>
      </c>
      <c r="CE252" s="166" t="str" cm="1">
        <f t="array" aca="1" ref="CE252" ca="1">INDEX(i.rev,$K252,CE$15)</f>
        <v>-</v>
      </c>
      <c r="CF252" s="166" t="str" cm="1">
        <f t="array" aca="1" ref="CF252" ca="1">INDEX(i.rev,$K252,CF$15)</f>
        <v>-</v>
      </c>
      <c r="CG252" s="10"/>
      <c r="CH252" s="168" t="str">
        <f t="shared" ca="1" si="719"/>
        <v>-</v>
      </c>
      <c r="CI252" s="168" t="str">
        <f t="shared" ca="1" si="719"/>
        <v>-</v>
      </c>
      <c r="CJ252" s="168" t="str">
        <f t="shared" ca="1" si="719"/>
        <v>-</v>
      </c>
      <c r="CK252" s="168" t="str">
        <f t="shared" ca="1" si="719"/>
        <v>-</v>
      </c>
      <c r="CL252" s="168" t="str">
        <f t="shared" ca="1" si="719"/>
        <v>-</v>
      </c>
      <c r="CM252" s="168" t="str">
        <f t="shared" ca="1" si="719"/>
        <v>-</v>
      </c>
      <c r="CN252" s="168" t="str">
        <f t="shared" ca="1" si="719"/>
        <v>-</v>
      </c>
      <c r="CO252" s="168" t="str">
        <f t="shared" ca="1" si="719"/>
        <v>-</v>
      </c>
      <c r="CP252" s="168">
        <f t="shared" ca="1" si="719"/>
        <v>1</v>
      </c>
      <c r="CQ252" s="168">
        <f t="shared" ca="1" si="719"/>
        <v>1</v>
      </c>
      <c r="CR252" s="168">
        <f t="shared" ca="1" si="719"/>
        <v>0</v>
      </c>
      <c r="CS252" s="168" t="str">
        <f t="shared" ca="1" si="719"/>
        <v>-</v>
      </c>
      <c r="CT252" s="168" t="str">
        <f t="shared" ca="1" si="719"/>
        <v>-</v>
      </c>
      <c r="CU252" s="168" t="str">
        <f t="shared" ca="1" si="719"/>
        <v>-</v>
      </c>
      <c r="CV252" s="168" t="str">
        <f t="shared" ca="1" si="719"/>
        <v>-</v>
      </c>
      <c r="CW252" s="168" t="str">
        <f t="shared" ca="1" si="719"/>
        <v>-</v>
      </c>
      <c r="CX252" s="168" t="str">
        <f t="shared" ca="1" si="719"/>
        <v>-</v>
      </c>
      <c r="CY252" s="168" t="str">
        <f t="shared" ca="1" si="719"/>
        <v>-</v>
      </c>
      <c r="CZ252" s="168">
        <f t="shared" ca="1" si="719"/>
        <v>0</v>
      </c>
      <c r="DA252" s="168" t="str">
        <f t="shared" ca="1" si="719"/>
        <v>-</v>
      </c>
      <c r="DB252" s="168" t="str">
        <f t="shared" ca="1" si="719"/>
        <v>-</v>
      </c>
      <c r="DC252" s="168" t="str">
        <f t="shared" ca="1" si="719"/>
        <v>-</v>
      </c>
      <c r="DD252" s="168" t="str">
        <f t="shared" ca="1" si="719"/>
        <v>-</v>
      </c>
      <c r="DE252" s="168" t="str">
        <f t="shared" ca="1" si="719"/>
        <v>-</v>
      </c>
      <c r="DF252" s="168">
        <f t="shared" ca="1" si="719"/>
        <v>0</v>
      </c>
      <c r="DG252" s="168">
        <f t="shared" ca="1" si="719"/>
        <v>0</v>
      </c>
      <c r="DH252" s="168">
        <f t="shared" ca="1" si="719"/>
        <v>0</v>
      </c>
      <c r="DI252" s="168">
        <f t="shared" ca="1" si="719"/>
        <v>0</v>
      </c>
      <c r="DJ252" s="168">
        <f t="shared" ca="1" si="719"/>
        <v>0</v>
      </c>
      <c r="DK252" s="168">
        <f t="shared" ca="1" si="719"/>
        <v>0</v>
      </c>
      <c r="DL252" s="168">
        <f t="shared" ca="1" si="719"/>
        <v>0</v>
      </c>
      <c r="DM252" s="168" t="str">
        <f t="shared" ca="1" si="719"/>
        <v>-</v>
      </c>
      <c r="DN252" s="168" t="str">
        <f t="shared" ca="1" si="719"/>
        <v>-</v>
      </c>
      <c r="DO252" s="168" t="str">
        <f t="shared" ca="1" si="719"/>
        <v>-</v>
      </c>
      <c r="DP252" s="168" t="str">
        <f t="shared" ca="1" si="719"/>
        <v>-</v>
      </c>
      <c r="DQ252" s="168" t="str">
        <f t="shared" ca="1" si="719"/>
        <v>-</v>
      </c>
      <c r="DR252" s="168" t="str">
        <f t="shared" ca="1" si="719"/>
        <v>-</v>
      </c>
      <c r="DS252" s="168" t="str">
        <f t="shared" ca="1" si="719"/>
        <v>-</v>
      </c>
      <c r="DT252" s="168" t="str">
        <f t="shared" ca="1" si="719"/>
        <v>-</v>
      </c>
      <c r="DU252" s="168" t="str">
        <f t="shared" ca="1" si="719"/>
        <v>-</v>
      </c>
      <c r="DV252" s="168" t="str">
        <f t="shared" ca="1" si="719"/>
        <v>-</v>
      </c>
      <c r="DW252" s="168" t="str">
        <f t="shared" ca="1" si="719"/>
        <v>-</v>
      </c>
      <c r="DX252" s="10"/>
      <c r="DY252" s="168">
        <f t="shared" ca="1" si="719"/>
        <v>1</v>
      </c>
      <c r="DZ252" s="168" t="str">
        <f t="shared" ca="1" si="719"/>
        <v>-</v>
      </c>
      <c r="EA252" s="168" t="str">
        <f t="shared" ca="1" si="719"/>
        <v>-</v>
      </c>
      <c r="EB252" s="168" t="str">
        <f t="shared" ca="1" si="719"/>
        <v>-</v>
      </c>
      <c r="EC252" s="168" t="str">
        <f t="shared" ca="1" si="696"/>
        <v>-</v>
      </c>
      <c r="ED252" s="168" t="b">
        <f t="shared" ca="1" si="696"/>
        <v>0</v>
      </c>
      <c r="EE252" s="168" t="str">
        <f t="shared" ca="1" si="696"/>
        <v>-</v>
      </c>
      <c r="EF252" s="168">
        <f t="shared" ca="1" si="696"/>
        <v>0</v>
      </c>
      <c r="EG252" s="168" t="str">
        <f t="shared" ca="1" si="696"/>
        <v>-</v>
      </c>
      <c r="EH252" s="166" cm="1">
        <f t="array" aca="1" ref="EH252" ca="1">INDEX(i.rev,$K252,EH$15)</f>
        <v>1</v>
      </c>
      <c r="EI252" s="168">
        <f t="shared" ref="EI252:EX260" ca="1" si="724">OFFSET(EI$5,$B252,0)</f>
        <v>0</v>
      </c>
      <c r="EJ252" s="168">
        <f t="shared" ca="1" si="724"/>
        <v>1</v>
      </c>
      <c r="EK252" s="168">
        <f t="shared" ca="1" si="724"/>
        <v>0</v>
      </c>
      <c r="EL252" s="168">
        <f t="shared" ca="1" si="724"/>
        <v>1</v>
      </c>
      <c r="EM252" s="168">
        <f t="shared" ca="1" si="724"/>
        <v>1</v>
      </c>
      <c r="EN252" s="168">
        <f t="shared" ca="1" si="724"/>
        <v>1</v>
      </c>
      <c r="EO252" s="168">
        <f t="shared" ca="1" si="724"/>
        <v>0</v>
      </c>
      <c r="EP252" s="168">
        <f t="shared" ca="1" si="724"/>
        <v>0</v>
      </c>
      <c r="EQ252" s="168">
        <f t="shared" ca="1" si="724"/>
        <v>0</v>
      </c>
      <c r="ER252" s="168">
        <f t="shared" ca="1" si="724"/>
        <v>0</v>
      </c>
      <c r="ES252" s="168">
        <f t="shared" ca="1" si="724"/>
        <v>0</v>
      </c>
      <c r="ET252" s="168">
        <f t="shared" ca="1" si="724"/>
        <v>0</v>
      </c>
      <c r="EU252" s="168">
        <f t="shared" ca="1" si="724"/>
        <v>0</v>
      </c>
      <c r="EV252" s="168">
        <f t="shared" ca="1" si="724"/>
        <v>0</v>
      </c>
      <c r="EW252" s="168">
        <f t="shared" ca="1" si="724"/>
        <v>0</v>
      </c>
      <c r="EX252" s="168">
        <f t="shared" ca="1" si="724"/>
        <v>0</v>
      </c>
      <c r="EY252" s="166" cm="1">
        <f t="array" aca="1" ref="EY252" ca="1">INDEX(i.rev,$K252,EY$15)</f>
        <v>0</v>
      </c>
      <c r="EZ252" s="168">
        <f t="shared" ca="1" si="660"/>
        <v>0</v>
      </c>
      <c r="FA252" s="166" cm="1">
        <f t="array" aca="1" ref="FA252" ca="1">INDEX(i.rev,$K252,FA$15)</f>
        <v>1</v>
      </c>
      <c r="FB252" s="168">
        <f t="shared" ca="1" si="710"/>
        <v>0</v>
      </c>
      <c r="FC252" s="168">
        <f t="shared" ca="1" si="710"/>
        <v>0</v>
      </c>
      <c r="FD252" s="168">
        <f t="shared" ca="1" si="710"/>
        <v>0</v>
      </c>
      <c r="FE252" s="168">
        <f t="shared" ca="1" si="710"/>
        <v>0</v>
      </c>
      <c r="FF252" s="168">
        <f t="shared" ca="1" si="710"/>
        <v>0</v>
      </c>
      <c r="FG252" s="168">
        <f t="shared" ca="1" si="710"/>
        <v>0</v>
      </c>
      <c r="FH252" s="168">
        <f t="shared" ref="FH252:GG252" ca="1" si="725">OFFSET(FH$5,$B252,0)</f>
        <v>0</v>
      </c>
      <c r="FI252" s="10"/>
      <c r="FJ252" s="168" t="str">
        <f t="shared" ca="1" si="725"/>
        <v>-</v>
      </c>
      <c r="FK252" s="168" t="str">
        <f t="shared" ca="1" si="725"/>
        <v>-</v>
      </c>
      <c r="FL252" s="168" t="str">
        <f t="shared" ca="1" si="725"/>
        <v>-</v>
      </c>
      <c r="FM252" s="168" t="str">
        <f t="shared" ca="1" si="725"/>
        <v>-</v>
      </c>
      <c r="FN252" s="168" t="str">
        <f t="shared" ca="1" si="725"/>
        <v>-</v>
      </c>
      <c r="FO252" s="166" t="b">
        <f t="shared" ca="1" si="698"/>
        <v>0</v>
      </c>
      <c r="FP252" s="166" t="b">
        <f t="shared" ca="1" si="698"/>
        <v>0</v>
      </c>
      <c r="FQ252" s="166" t="b">
        <f t="shared" ca="1" si="698"/>
        <v>1</v>
      </c>
      <c r="FR252" s="168">
        <f t="shared" ca="1" si="725"/>
        <v>0</v>
      </c>
      <c r="FS252" s="166">
        <f t="shared" ca="1" si="699"/>
        <v>1</v>
      </c>
      <c r="FT252" s="166">
        <f t="shared" ca="1" si="699"/>
        <v>1</v>
      </c>
      <c r="FU252" s="168" t="str">
        <f t="shared" ca="1" si="725"/>
        <v>-</v>
      </c>
      <c r="FV252" s="168" t="str">
        <f t="shared" ca="1" si="725"/>
        <v>-</v>
      </c>
      <c r="FW252" s="168" t="str">
        <f t="shared" ca="1" si="725"/>
        <v>-</v>
      </c>
      <c r="FX252" s="168" t="str">
        <f t="shared" ca="1" si="725"/>
        <v>-</v>
      </c>
      <c r="FY252" s="168" t="str">
        <f t="shared" ca="1" si="725"/>
        <v>-</v>
      </c>
      <c r="FZ252" s="168" t="str">
        <f t="shared" ca="1" si="725"/>
        <v>-</v>
      </c>
      <c r="GA252" s="168" t="str">
        <f t="shared" ca="1" si="725"/>
        <v>-</v>
      </c>
      <c r="GB252" s="168" t="str">
        <f t="shared" ca="1" si="725"/>
        <v>-</v>
      </c>
      <c r="GC252" s="168" t="str">
        <f t="shared" ca="1" si="725"/>
        <v>-</v>
      </c>
      <c r="GD252" s="168" t="b">
        <f t="shared" ca="1" si="725"/>
        <v>1</v>
      </c>
      <c r="GE252" s="168" t="str">
        <f t="shared" ca="1" si="725"/>
        <v>-</v>
      </c>
      <c r="GF252" s="168" t="str">
        <f t="shared" ca="1" si="725"/>
        <v>-</v>
      </c>
      <c r="GG252" s="168" t="str">
        <f t="shared" ca="1" si="725"/>
        <v>-</v>
      </c>
      <c r="GH252" s="168" t="str">
        <f t="shared" ca="1" si="700"/>
        <v>-</v>
      </c>
      <c r="GI252" s="168" t="str">
        <f t="shared" ref="GI252:GX260" ca="1" si="726">OFFSET(GI$5,$B252,0)</f>
        <v>-</v>
      </c>
      <c r="GJ252" s="168" t="str">
        <f t="shared" ca="1" si="726"/>
        <v>-</v>
      </c>
      <c r="GK252" s="168" t="str">
        <f t="shared" ca="1" si="726"/>
        <v>-</v>
      </c>
      <c r="GL252" s="168" t="str">
        <f t="shared" ca="1" si="726"/>
        <v>-</v>
      </c>
      <c r="GM252" s="168" t="str">
        <f t="shared" ca="1" si="726"/>
        <v>-</v>
      </c>
      <c r="GN252" s="168" t="str">
        <f t="shared" ca="1" si="726"/>
        <v>-</v>
      </c>
      <c r="GO252" s="168" t="str">
        <f t="shared" ca="1" si="726"/>
        <v>-</v>
      </c>
      <c r="GP252" s="168" t="str">
        <f t="shared" ca="1" si="726"/>
        <v>-</v>
      </c>
      <c r="GQ252" s="168" t="str">
        <f t="shared" ca="1" si="726"/>
        <v>-</v>
      </c>
      <c r="GR252" s="168" t="str">
        <f t="shared" ca="1" si="726"/>
        <v>-</v>
      </c>
      <c r="GS252" s="168">
        <f t="shared" ca="1" si="726"/>
        <v>500</v>
      </c>
      <c r="GT252" s="168">
        <f t="shared" ca="1" si="726"/>
        <v>500</v>
      </c>
      <c r="GU252" s="168" t="str">
        <f t="shared" ca="1" si="726"/>
        <v>-</v>
      </c>
      <c r="GV252" s="168" t="str">
        <f t="shared" ca="1" si="726"/>
        <v>-</v>
      </c>
      <c r="GW252" s="168" t="str">
        <f t="shared" ca="1" si="726"/>
        <v>-</v>
      </c>
      <c r="GX252" s="168" t="str">
        <f t="shared" ca="1" si="726"/>
        <v>-</v>
      </c>
      <c r="GY252" s="168" t="str">
        <f t="shared" ca="1" si="701"/>
        <v>-</v>
      </c>
      <c r="GZ252" s="168" t="str">
        <f t="shared" ca="1" si="715"/>
        <v>-</v>
      </c>
      <c r="HA252" s="168" t="str">
        <f t="shared" ca="1" si="715"/>
        <v>-</v>
      </c>
      <c r="HB252" s="168" t="str">
        <f t="shared" ca="1" si="715"/>
        <v>-</v>
      </c>
      <c r="HC252" s="168" t="str">
        <f t="shared" ca="1" si="715"/>
        <v>-</v>
      </c>
      <c r="HD252" s="168" t="str">
        <f t="shared" ca="1" si="715"/>
        <v>-</v>
      </c>
      <c r="HE252" s="168" t="str">
        <f t="shared" ca="1" si="715"/>
        <v>-</v>
      </c>
      <c r="HF252" s="168" t="str">
        <f t="shared" ca="1" si="715"/>
        <v>-</v>
      </c>
      <c r="HG252" s="168" t="str">
        <f t="shared" ca="1" si="715"/>
        <v>-</v>
      </c>
      <c r="HH252" s="168" t="str">
        <f t="shared" ca="1" si="715"/>
        <v>-</v>
      </c>
      <c r="HI252" s="168" t="str">
        <f t="shared" ca="1" si="715"/>
        <v>-</v>
      </c>
      <c r="HJ252" s="168" t="str">
        <f t="shared" ca="1" si="715"/>
        <v>-</v>
      </c>
      <c r="HK252" s="168" t="str">
        <f t="shared" ca="1" si="715"/>
        <v>-</v>
      </c>
      <c r="HL252" s="168" t="str">
        <f t="shared" ca="1" si="715"/>
        <v>-</v>
      </c>
      <c r="HM252" s="168" t="str">
        <f t="shared" ca="1" si="715"/>
        <v>-</v>
      </c>
      <c r="HN252" s="168" t="str">
        <f t="shared" ca="1" si="715"/>
        <v>-</v>
      </c>
      <c r="HO252" s="168" t="str">
        <f t="shared" ca="1" si="715"/>
        <v>-</v>
      </c>
      <c r="HP252" s="168" t="str">
        <f t="shared" ca="1" si="715"/>
        <v>-</v>
      </c>
      <c r="HQ252" s="168" t="str">
        <f t="shared" ca="1" si="715"/>
        <v>-</v>
      </c>
      <c r="HR252" s="168" t="str">
        <f t="shared" ca="1" si="715"/>
        <v>-</v>
      </c>
      <c r="HS252" s="168" t="str">
        <f t="shared" ca="1" si="715"/>
        <v>-</v>
      </c>
      <c r="HT252" s="168" t="str">
        <f t="shared" ca="1" si="715"/>
        <v>-</v>
      </c>
      <c r="HU252" s="168" t="str">
        <f t="shared" ca="1" si="715"/>
        <v>-</v>
      </c>
      <c r="HV252" s="168" t="str">
        <f t="shared" ca="1" si="715"/>
        <v>-</v>
      </c>
      <c r="HW252" s="168" t="str">
        <f t="shared" ca="1" si="715"/>
        <v>-</v>
      </c>
      <c r="HX252" s="168" t="str">
        <f t="shared" ca="1" si="715"/>
        <v>-</v>
      </c>
      <c r="HY252" s="168" t="str">
        <f t="shared" ca="1" si="715"/>
        <v>-</v>
      </c>
      <c r="HZ252" s="168" t="str">
        <f t="shared" ca="1" si="715"/>
        <v>-</v>
      </c>
      <c r="IA252" s="168" t="str">
        <f t="shared" ca="1" si="715"/>
        <v>-</v>
      </c>
      <c r="IB252" s="168" t="str">
        <f t="shared" ca="1" si="715"/>
        <v>-</v>
      </c>
      <c r="IC252" s="168" t="str">
        <f t="shared" ca="1" si="715"/>
        <v>-</v>
      </c>
      <c r="ID252" s="168" t="str">
        <f t="shared" ca="1" si="715"/>
        <v>-</v>
      </c>
      <c r="IE252" s="168" t="str">
        <f t="shared" ca="1" si="715"/>
        <v>-</v>
      </c>
      <c r="IF252" s="168" t="str">
        <f t="shared" ca="1" si="715"/>
        <v>-</v>
      </c>
      <c r="IG252" s="168" t="str">
        <f t="shared" ca="1" si="715"/>
        <v>-</v>
      </c>
      <c r="IH252" s="168" t="str">
        <f t="shared" ca="1" si="715"/>
        <v>-</v>
      </c>
      <c r="II252" s="168" t="str">
        <f t="shared" ca="1" si="715"/>
        <v>-</v>
      </c>
      <c r="IJ252" s="168" t="str">
        <f t="shared" ca="1" si="715"/>
        <v>-</v>
      </c>
      <c r="IK252" s="168" t="str">
        <f t="shared" ca="1" si="715"/>
        <v>-</v>
      </c>
      <c r="IL252" s="168" t="str">
        <f t="shared" ca="1" si="715"/>
        <v>-</v>
      </c>
      <c r="IM252" s="168" t="str">
        <f t="shared" ca="1" si="715"/>
        <v>-</v>
      </c>
      <c r="IN252" s="168" t="str">
        <f t="shared" ca="1" si="715"/>
        <v>-</v>
      </c>
      <c r="IO252" s="168" t="str">
        <f t="shared" ca="1" si="715"/>
        <v>-</v>
      </c>
      <c r="IP252" s="168" t="str">
        <f t="shared" ca="1" si="701"/>
        <v>-</v>
      </c>
      <c r="IQ252" s="168" t="str">
        <f t="shared" ca="1" si="701"/>
        <v>-</v>
      </c>
      <c r="IR252" s="168" t="str">
        <f t="shared" ca="1" si="701"/>
        <v>-</v>
      </c>
      <c r="IS252" s="168" t="str">
        <f t="shared" ca="1" si="701"/>
        <v>-</v>
      </c>
      <c r="IT252" s="168" t="str">
        <f t="shared" ca="1" si="701"/>
        <v>-</v>
      </c>
      <c r="IU252" s="168" t="str">
        <f t="shared" ca="1" si="701"/>
        <v>-</v>
      </c>
      <c r="IV252" s="168" t="str">
        <f t="shared" ca="1" si="701"/>
        <v>-</v>
      </c>
      <c r="IW252" s="168" t="str">
        <f t="shared" ca="1" si="701"/>
        <v>-</v>
      </c>
      <c r="IX252" s="168" t="str">
        <f t="shared" ca="1" si="701"/>
        <v>-</v>
      </c>
      <c r="IY252" s="168" t="str">
        <f t="shared" ca="1" si="701"/>
        <v>-</v>
      </c>
      <c r="IZ252" s="10"/>
      <c r="JA252" s="166">
        <f t="shared" ca="1" si="668"/>
        <v>4.4999999999999998E-2</v>
      </c>
      <c r="JB252" s="166">
        <f t="shared" ca="1" si="669"/>
        <v>4.4999999999999998E-2</v>
      </c>
      <c r="JC252" s="168">
        <f t="shared" ref="JC252:KH260" ca="1" si="727">OFFSET(JC$5,$B252,0)</f>
        <v>1</v>
      </c>
      <c r="JD252" s="168">
        <f t="shared" ca="1" si="727"/>
        <v>0</v>
      </c>
      <c r="JE252" s="168">
        <f t="shared" ca="1" si="727"/>
        <v>1</v>
      </c>
      <c r="JF252" s="168">
        <f t="shared" ca="1" si="727"/>
        <v>1</v>
      </c>
      <c r="JG252" s="168">
        <f t="shared" ca="1" si="727"/>
        <v>0</v>
      </c>
      <c r="JH252" s="168">
        <f t="shared" ca="1" si="727"/>
        <v>70</v>
      </c>
      <c r="JI252" s="168">
        <f t="shared" ca="1" si="727"/>
        <v>50</v>
      </c>
      <c r="JJ252" s="168">
        <f t="shared" ca="1" si="727"/>
        <v>70</v>
      </c>
      <c r="JK252" s="168">
        <f t="shared" ca="1" si="727"/>
        <v>50</v>
      </c>
      <c r="JL252" s="166">
        <f t="shared" ca="1" si="671"/>
        <v>1</v>
      </c>
      <c r="JM252" s="166">
        <f t="shared" ca="1" si="672"/>
        <v>1</v>
      </c>
      <c r="JN252" s="166">
        <f t="shared" ca="1" si="673"/>
        <v>1</v>
      </c>
      <c r="JO252" s="166">
        <f t="shared" ca="1" si="674"/>
        <v>1</v>
      </c>
      <c r="JP252" s="166">
        <f t="shared" ca="1" si="674"/>
        <v>1</v>
      </c>
      <c r="JQ252" s="168">
        <f t="shared" ca="1" si="727"/>
        <v>1</v>
      </c>
      <c r="JR252" s="10"/>
      <c r="JS252" s="168">
        <f t="shared" ca="1" si="727"/>
        <v>1</v>
      </c>
      <c r="JT252" s="166">
        <f t="shared" si="675"/>
        <v>1.1499999999999999</v>
      </c>
      <c r="JU252" s="168">
        <f t="shared" ca="1" si="727"/>
        <v>1</v>
      </c>
      <c r="JV252" s="168">
        <f t="shared" ca="1" si="727"/>
        <v>1</v>
      </c>
      <c r="JW252" s="168">
        <f t="shared" ca="1" si="727"/>
        <v>1</v>
      </c>
      <c r="JX252" s="168">
        <f t="shared" ca="1" si="727"/>
        <v>1</v>
      </c>
      <c r="JY252" s="168">
        <f t="shared" ca="1" si="727"/>
        <v>1</v>
      </c>
      <c r="JZ252" s="168">
        <f t="shared" ca="1" si="727"/>
        <v>1</v>
      </c>
      <c r="KA252" s="166">
        <f t="shared" si="676"/>
        <v>1.1499999999999999</v>
      </c>
      <c r="KB252" s="166">
        <f t="shared" ca="1" si="677"/>
        <v>1</v>
      </c>
      <c r="KC252" s="166">
        <f t="shared" ca="1" si="678"/>
        <v>1</v>
      </c>
      <c r="KD252" s="166" t="str">
        <f t="shared" ca="1" si="679"/>
        <v>-</v>
      </c>
      <c r="KE252" s="166" t="str">
        <f t="shared" ca="1" si="680"/>
        <v>-</v>
      </c>
      <c r="KF252" s="166" t="str">
        <f t="shared" ca="1" si="681"/>
        <v>-</v>
      </c>
      <c r="KG252" s="166" t="b">
        <f t="shared" ca="1" si="682"/>
        <v>0</v>
      </c>
      <c r="KH252" s="168">
        <f t="shared" ca="1" si="727"/>
        <v>0</v>
      </c>
      <c r="KI252" s="27">
        <v>0</v>
      </c>
    </row>
    <row r="253" spans="1:295" s="148" customFormat="1" outlineLevel="1">
      <c r="A253" s="126">
        <f t="shared" si="13"/>
        <v>248</v>
      </c>
      <c r="B253" s="126">
        <f t="shared" si="723"/>
        <v>13</v>
      </c>
      <c r="C253" s="148">
        <f t="shared" si="689"/>
        <v>1002</v>
      </c>
      <c r="D253" s="148" t="s">
        <v>884</v>
      </c>
      <c r="E253" s="148" t="b">
        <f t="shared" si="648"/>
        <v>0</v>
      </c>
      <c r="F253" s="148" t="b">
        <v>0</v>
      </c>
      <c r="G253" s="148" t="b">
        <f t="shared" si="684"/>
        <v>0</v>
      </c>
      <c r="H253" s="144">
        <f t="shared" ca="1" si="703"/>
        <v>3</v>
      </c>
      <c r="I253" s="32">
        <v>3</v>
      </c>
      <c r="J253" s="32">
        <v>2</v>
      </c>
      <c r="K253" s="144">
        <f t="shared" ca="1" si="703"/>
        <v>1</v>
      </c>
      <c r="L253" s="144">
        <f t="shared" ca="1" si="703"/>
        <v>1</v>
      </c>
      <c r="M253" s="144">
        <f t="shared" ca="1" si="703"/>
        <v>1</v>
      </c>
      <c r="N253" s="144">
        <f t="shared" ca="1" si="703"/>
        <v>1</v>
      </c>
      <c r="O253" s="144">
        <f t="shared" ca="1" si="703"/>
        <v>1</v>
      </c>
      <c r="P253" s="144">
        <f t="shared" ca="1" si="703"/>
        <v>1</v>
      </c>
      <c r="Q253" s="144">
        <f t="shared" ca="1" si="703"/>
        <v>1</v>
      </c>
      <c r="R253" s="144">
        <f t="shared" ca="1" si="703"/>
        <v>2</v>
      </c>
      <c r="S253" s="144">
        <f t="shared" ca="1" si="703"/>
        <v>1</v>
      </c>
      <c r="T253" s="32">
        <v>1</v>
      </c>
      <c r="U253" s="144">
        <f t="shared" ca="1" si="703"/>
        <v>1</v>
      </c>
      <c r="V253" s="144">
        <f t="shared" ca="1" si="703"/>
        <v>1</v>
      </c>
      <c r="W253" s="144">
        <f t="shared" ca="1" si="703"/>
        <v>1</v>
      </c>
      <c r="X253" s="144">
        <f t="shared" ca="1" si="703"/>
        <v>1</v>
      </c>
      <c r="Y253" s="144">
        <f t="shared" ca="1" si="714"/>
        <v>1</v>
      </c>
      <c r="AA253" s="162" t="str" cm="1">
        <f t="array" aca="1" ref="AA253" ca="1">TEXT(LEFT(OFFSET(AA253,-1,0),5)+1,"00000")&amp;MID(OFFSET(AA253,-1,0),6,FIND(" ",OFFSET(AA253,-1,0),7)-5)
&amp;INDEX(DataMaster!$B$10:$B$12,$I253)         &amp;IF($J253=1,""," Risk"&amp;INDEX(i.risk_aversion,$J253,1))    &amp;IF($K253=1,""," REV"&amp; INDEX(DataMaster!$B$54:$B$58,$K253))              &amp; IF($L253=1,""," Minroe"&amp;INDEX(minroe,$L253))              &amp;  IF($M253=1,""," Overdraw"&amp;INDEX(overdraw,$M253))
&amp; IF($N253=1,""," Mach"&amp;INDEX(i.mach_option,$N253))
&amp; IF($O253=1,""," Interest"&amp;INDEX(i.interest_rate,$O253))            &amp; IF($P253=1,""," Opp cost"&amp;INDEX(i.opp_cost_capital,$P253))           &amp; IF($Q253=1,""," Casual_ub"&amp;INDEX(i.casual_ub,$Q253))           &amp; IF($R253=1,""," Cropgraze"&amp;INDEX(i.cropgraze_inc,$R253))
&amp; IF($S253=1,""," Yield"&amp;INDEX(i.all_rot_yield,$S253))          &amp; IF($T253=1,""," Pasture"&amp;INDEX(i.pasture_prod,$T253))          &amp; IF($U253=1,""," Scan"&amp;INDEX(i.scan,$U253))
&amp; IF($JL253=1,""," WP"&amp;TEXT($JL253*100,"000p"))                &amp; IF($JM253=1,""," MP"&amp;TEXT($JM253*100,"000p"))                      &amp; IF($JN253=1,""," GP"&amp;TEXT($JN253*100,"000p"))          &amp; IF($JO253=1,""," Can"&amp;TEXT($JO253*100,"000p"))
&amp; " (F"&amp;3+IFERROR(1*$CH253,0)+IFERROR(1*$CI253,0)&amp;3-IFERROR(1*NOT($CK253),0)&amp;"N"&amp;$CP253&amp;$CQ253&amp;")"</f>
        <v>00022 Pasture SQ RiskCARA-low CropgrazeFALSE (F33N11)</v>
      </c>
      <c r="AB253" s="10" t="str">
        <f ca="1">IF(COUNTIF(AA$5:AA253,AA253)=1,"-","Dup")</f>
        <v>-</v>
      </c>
      <c r="AC253" s="10"/>
      <c r="AD253" s="168" t="str">
        <f t="shared" ca="1" si="694"/>
        <v>-</v>
      </c>
      <c r="AE253" s="168" t="str">
        <f t="shared" ca="1" si="694"/>
        <v>-</v>
      </c>
      <c r="AF253" s="168" t="str">
        <f t="shared" ca="1" si="694"/>
        <v>-</v>
      </c>
      <c r="AG253" s="168" t="str">
        <f t="shared" ca="1" si="694"/>
        <v>-</v>
      </c>
      <c r="AH253" s="168" t="str">
        <f t="shared" ca="1" si="694"/>
        <v>-</v>
      </c>
      <c r="AI253" s="168" t="b">
        <f t="shared" ca="1" si="694"/>
        <v>1</v>
      </c>
      <c r="AJ253" s="10"/>
      <c r="AK253" s="166" t="b">
        <f t="shared" si="695"/>
        <v>0</v>
      </c>
      <c r="AL253" s="166">
        <f t="shared" si="695"/>
        <v>2</v>
      </c>
      <c r="AM253" s="166" t="b">
        <f t="shared" si="695"/>
        <v>0</v>
      </c>
      <c r="AN253" s="166" t="b">
        <f t="shared" si="695"/>
        <v>1</v>
      </c>
      <c r="AO253" s="166" t="b">
        <f t="shared" si="695"/>
        <v>0</v>
      </c>
      <c r="AP253" s="166" t="b">
        <f t="shared" si="695"/>
        <v>0</v>
      </c>
      <c r="AQ253" s="166">
        <f t="shared" ca="1" si="651"/>
        <v>0</v>
      </c>
      <c r="AR253" s="166" t="b">
        <f t="shared" si="720"/>
        <v>1</v>
      </c>
      <c r="AS253" s="166" t="b">
        <f t="shared" si="720"/>
        <v>1</v>
      </c>
      <c r="AT253" s="166">
        <f t="shared" si="720"/>
        <v>1</v>
      </c>
      <c r="AU253" s="166">
        <f t="shared" si="720"/>
        <v>3.0000000000000001E-6</v>
      </c>
      <c r="AV253" s="166" t="str">
        <f t="shared" si="720"/>
        <v>-</v>
      </c>
      <c r="AW253" s="10"/>
      <c r="AX253" s="166" t="b">
        <f t="shared" si="653"/>
        <v>1</v>
      </c>
      <c r="AY253" s="168" t="b">
        <f t="shared" ca="1" si="654"/>
        <v>1</v>
      </c>
      <c r="AZ253" s="168" t="b">
        <f t="shared" ca="1" si="654"/>
        <v>1</v>
      </c>
      <c r="BA253" s="167">
        <f t="shared" ca="1" si="655"/>
        <v>3210</v>
      </c>
      <c r="BB253" s="168" t="str">
        <f t="shared" ca="1" si="713"/>
        <v>-</v>
      </c>
      <c r="BC253" s="168" t="str">
        <f t="shared" ca="1" si="713"/>
        <v>-</v>
      </c>
      <c r="BD253" s="168" t="str">
        <f t="shared" ca="1" si="713"/>
        <v>-</v>
      </c>
      <c r="BE253" s="168" t="str">
        <f t="shared" ca="1" si="713"/>
        <v>-</v>
      </c>
      <c r="BF253" s="168" t="str">
        <f t="shared" ca="1" si="713"/>
        <v>-</v>
      </c>
      <c r="BG253" s="168">
        <f t="shared" ca="1" si="713"/>
        <v>1</v>
      </c>
      <c r="BH253" s="168">
        <f t="shared" ca="1" si="713"/>
        <v>1</v>
      </c>
      <c r="BI253" s="168" t="str">
        <f t="shared" ca="1" si="713"/>
        <v>-</v>
      </c>
      <c r="BJ253" s="168" t="str">
        <f t="shared" ca="1" si="713"/>
        <v>-</v>
      </c>
      <c r="BK253" s="10"/>
      <c r="BL253" s="168" t="str">
        <f t="shared" ca="1" si="713"/>
        <v>-</v>
      </c>
      <c r="BM253" s="168" t="str">
        <f t="shared" ca="1" si="713"/>
        <v>-</v>
      </c>
      <c r="BN253" s="168" t="str">
        <f t="shared" ca="1" si="713"/>
        <v>-</v>
      </c>
      <c r="BO253" s="168" t="str">
        <f t="shared" ca="1" si="713"/>
        <v>-</v>
      </c>
      <c r="BP253" s="168" t="str">
        <f t="shared" ca="1" si="713"/>
        <v>-</v>
      </c>
      <c r="BQ253" s="168" t="str">
        <f t="shared" ca="1" si="713"/>
        <v>-</v>
      </c>
      <c r="BR253" s="168" t="str">
        <f t="shared" ca="1" si="713"/>
        <v>-</v>
      </c>
      <c r="BS253" s="168" t="str">
        <f t="shared" ca="1" si="713"/>
        <v>-</v>
      </c>
      <c r="BT253" s="168" t="str">
        <f t="shared" ca="1" si="713"/>
        <v>-</v>
      </c>
      <c r="BU253" s="168" t="str">
        <f t="shared" ca="1" si="713"/>
        <v>-</v>
      </c>
      <c r="BV253" s="168" t="str">
        <f t="shared" ca="1" si="713"/>
        <v>-</v>
      </c>
      <c r="BW253" s="166" t="str" cm="1">
        <f t="array" aca="1" ref="BW253" ca="1">INDEX(i.rev,$K253,BW$15)</f>
        <v>-</v>
      </c>
      <c r="BX253" s="166" t="str" cm="1">
        <f t="array" aca="1" ref="BX253" ca="1">INDEX(i.rev,$K253,BX$15)</f>
        <v>-</v>
      </c>
      <c r="BY253" s="166" t="str" cm="1">
        <f t="array" aca="1" ref="BY253" ca="1">INDEX(i.rev,$K253,BY$15)</f>
        <v>-</v>
      </c>
      <c r="BZ253" s="166" t="str" cm="1">
        <f t="array" aca="1" ref="BZ253" ca="1">INDEX(i.rev,$K253,BZ$15)</f>
        <v>-</v>
      </c>
      <c r="CA253" s="166" t="str" cm="1">
        <f t="array" aca="1" ref="CA253" ca="1">INDEX(i.rev,$K253,CA$15)</f>
        <v>-</v>
      </c>
      <c r="CB253" s="166" t="str" cm="1">
        <f t="array" aca="1" ref="CB253" ca="1">INDEX(i.rev,$K253,CB$15)</f>
        <v>-</v>
      </c>
      <c r="CC253" s="166" t="str" cm="1">
        <f t="array" aca="1" ref="CC253" ca="1">INDEX(i.rev,$K253,CC$15)</f>
        <v>-</v>
      </c>
      <c r="CD253" s="166" t="str" cm="1">
        <f t="array" aca="1" ref="CD253" ca="1">INDEX(i.rev,$K253,CD$15)</f>
        <v>-</v>
      </c>
      <c r="CE253" s="166" t="str" cm="1">
        <f t="array" aca="1" ref="CE253" ca="1">INDEX(i.rev,$K253,CE$15)</f>
        <v>-</v>
      </c>
      <c r="CF253" s="166" t="str" cm="1">
        <f t="array" aca="1" ref="CF253" ca="1">INDEX(i.rev,$K253,CF$15)</f>
        <v>-</v>
      </c>
      <c r="CG253" s="10"/>
      <c r="CH253" s="168" t="str">
        <f t="shared" ca="1" si="719"/>
        <v>-</v>
      </c>
      <c r="CI253" s="168" t="str">
        <f t="shared" ca="1" si="719"/>
        <v>-</v>
      </c>
      <c r="CJ253" s="168" t="str">
        <f t="shared" ca="1" si="719"/>
        <v>-</v>
      </c>
      <c r="CK253" s="168" t="str">
        <f t="shared" ca="1" si="719"/>
        <v>-</v>
      </c>
      <c r="CL253" s="168" t="str">
        <f t="shared" ca="1" si="719"/>
        <v>-</v>
      </c>
      <c r="CM253" s="168" t="str">
        <f t="shared" ca="1" si="719"/>
        <v>-</v>
      </c>
      <c r="CN253" s="168" t="str">
        <f t="shared" ca="1" si="719"/>
        <v>-</v>
      </c>
      <c r="CO253" s="168" t="str">
        <f t="shared" ca="1" si="719"/>
        <v>-</v>
      </c>
      <c r="CP253" s="168">
        <f t="shared" ca="1" si="719"/>
        <v>1</v>
      </c>
      <c r="CQ253" s="168">
        <f t="shared" ca="1" si="719"/>
        <v>1</v>
      </c>
      <c r="CR253" s="168">
        <f t="shared" ca="1" si="719"/>
        <v>0</v>
      </c>
      <c r="CS253" s="168" t="str">
        <f t="shared" ca="1" si="719"/>
        <v>-</v>
      </c>
      <c r="CT253" s="168" t="str">
        <f t="shared" ca="1" si="719"/>
        <v>-</v>
      </c>
      <c r="CU253" s="168" t="str">
        <f t="shared" ca="1" si="719"/>
        <v>-</v>
      </c>
      <c r="CV253" s="168" t="str">
        <f t="shared" ca="1" si="719"/>
        <v>-</v>
      </c>
      <c r="CW253" s="168" t="str">
        <f t="shared" ca="1" si="719"/>
        <v>-</v>
      </c>
      <c r="CX253" s="168" t="str">
        <f t="shared" ca="1" si="719"/>
        <v>-</v>
      </c>
      <c r="CY253" s="168" t="str">
        <f t="shared" ca="1" si="719"/>
        <v>-</v>
      </c>
      <c r="CZ253" s="168">
        <f t="shared" ca="1" si="719"/>
        <v>0</v>
      </c>
      <c r="DA253" s="168" t="str">
        <f t="shared" ca="1" si="719"/>
        <v>-</v>
      </c>
      <c r="DB253" s="168" t="str">
        <f t="shared" ca="1" si="719"/>
        <v>-</v>
      </c>
      <c r="DC253" s="168" t="str">
        <f t="shared" ca="1" si="719"/>
        <v>-</v>
      </c>
      <c r="DD253" s="168" t="str">
        <f t="shared" ca="1" si="719"/>
        <v>-</v>
      </c>
      <c r="DE253" s="168" t="str">
        <f t="shared" ca="1" si="719"/>
        <v>-</v>
      </c>
      <c r="DF253" s="168">
        <f t="shared" ca="1" si="719"/>
        <v>0</v>
      </c>
      <c r="DG253" s="168">
        <f t="shared" ca="1" si="719"/>
        <v>0</v>
      </c>
      <c r="DH253" s="168">
        <f t="shared" ca="1" si="719"/>
        <v>0</v>
      </c>
      <c r="DI253" s="168">
        <f t="shared" ca="1" si="719"/>
        <v>0</v>
      </c>
      <c r="DJ253" s="168">
        <f t="shared" ca="1" si="719"/>
        <v>0</v>
      </c>
      <c r="DK253" s="168">
        <f t="shared" ca="1" si="719"/>
        <v>0</v>
      </c>
      <c r="DL253" s="168">
        <f t="shared" ca="1" si="719"/>
        <v>0</v>
      </c>
      <c r="DM253" s="168" t="str">
        <f t="shared" ca="1" si="719"/>
        <v>-</v>
      </c>
      <c r="DN253" s="168" t="str">
        <f t="shared" ca="1" si="719"/>
        <v>-</v>
      </c>
      <c r="DO253" s="168" t="str">
        <f t="shared" ca="1" si="719"/>
        <v>-</v>
      </c>
      <c r="DP253" s="168" t="str">
        <f t="shared" ca="1" si="719"/>
        <v>-</v>
      </c>
      <c r="DQ253" s="168" t="str">
        <f t="shared" ca="1" si="719"/>
        <v>-</v>
      </c>
      <c r="DR253" s="168" t="str">
        <f t="shared" ca="1" si="719"/>
        <v>-</v>
      </c>
      <c r="DS253" s="168" t="str">
        <f t="shared" ca="1" si="719"/>
        <v>-</v>
      </c>
      <c r="DT253" s="168" t="str">
        <f t="shared" ca="1" si="719"/>
        <v>-</v>
      </c>
      <c r="DU253" s="168" t="str">
        <f t="shared" ca="1" si="719"/>
        <v>-</v>
      </c>
      <c r="DV253" s="168" t="str">
        <f t="shared" ca="1" si="719"/>
        <v>-</v>
      </c>
      <c r="DW253" s="168" t="str">
        <f t="shared" ca="1" si="719"/>
        <v>-</v>
      </c>
      <c r="DX253" s="10"/>
      <c r="DY253" s="168">
        <f t="shared" ca="1" si="719"/>
        <v>1</v>
      </c>
      <c r="DZ253" s="168" t="str">
        <f t="shared" ca="1" si="719"/>
        <v>-</v>
      </c>
      <c r="EA253" s="168" t="str">
        <f t="shared" ca="1" si="719"/>
        <v>-</v>
      </c>
      <c r="EB253" s="168" t="str">
        <f t="shared" ca="1" si="719"/>
        <v>-</v>
      </c>
      <c r="EC253" s="168" t="str">
        <f t="shared" ca="1" si="696"/>
        <v>-</v>
      </c>
      <c r="ED253" s="168" t="b">
        <f t="shared" ca="1" si="696"/>
        <v>0</v>
      </c>
      <c r="EE253" s="168" t="str">
        <f t="shared" ca="1" si="696"/>
        <v>-</v>
      </c>
      <c r="EF253" s="168">
        <f t="shared" ca="1" si="696"/>
        <v>0</v>
      </c>
      <c r="EG253" s="168" t="str">
        <f t="shared" ca="1" si="696"/>
        <v>-</v>
      </c>
      <c r="EH253" s="166" cm="1">
        <f t="array" aca="1" ref="EH253" ca="1">INDEX(i.rev,$K253,EH$15)</f>
        <v>1</v>
      </c>
      <c r="EI253" s="168">
        <f t="shared" ca="1" si="724"/>
        <v>0</v>
      </c>
      <c r="EJ253" s="168">
        <f t="shared" ca="1" si="724"/>
        <v>1</v>
      </c>
      <c r="EK253" s="168">
        <f t="shared" ca="1" si="724"/>
        <v>0</v>
      </c>
      <c r="EL253" s="168">
        <f t="shared" ca="1" si="724"/>
        <v>1</v>
      </c>
      <c r="EM253" s="168">
        <f t="shared" ca="1" si="724"/>
        <v>1</v>
      </c>
      <c r="EN253" s="168">
        <f t="shared" ca="1" si="724"/>
        <v>1</v>
      </c>
      <c r="EO253" s="168">
        <f t="shared" ca="1" si="724"/>
        <v>0</v>
      </c>
      <c r="EP253" s="168">
        <f t="shared" ca="1" si="724"/>
        <v>0</v>
      </c>
      <c r="EQ253" s="168">
        <f t="shared" ca="1" si="724"/>
        <v>0</v>
      </c>
      <c r="ER253" s="168">
        <f t="shared" ca="1" si="724"/>
        <v>0</v>
      </c>
      <c r="ES253" s="168">
        <f t="shared" ca="1" si="724"/>
        <v>0</v>
      </c>
      <c r="ET253" s="168">
        <f t="shared" ca="1" si="724"/>
        <v>0</v>
      </c>
      <c r="EU253" s="168">
        <f t="shared" ca="1" si="724"/>
        <v>0</v>
      </c>
      <c r="EV253" s="168">
        <f t="shared" ca="1" si="724"/>
        <v>0</v>
      </c>
      <c r="EW253" s="168">
        <f t="shared" ca="1" si="724"/>
        <v>0</v>
      </c>
      <c r="EX253" s="168">
        <f t="shared" ca="1" si="724"/>
        <v>0</v>
      </c>
      <c r="EY253" s="166" cm="1">
        <f t="array" aca="1" ref="EY253" ca="1">INDEX(i.rev,$K253,EY$15)</f>
        <v>0</v>
      </c>
      <c r="EZ253" s="168">
        <f t="shared" ca="1" si="660"/>
        <v>0</v>
      </c>
      <c r="FA253" s="166" cm="1">
        <f t="array" aca="1" ref="FA253" ca="1">INDEX(i.rev,$K253,FA$15)</f>
        <v>1</v>
      </c>
      <c r="FB253" s="168">
        <f t="shared" ref="FB253:GG260" ca="1" si="728">OFFSET(FB$5,$B253,0)</f>
        <v>0</v>
      </c>
      <c r="FC253" s="168">
        <f t="shared" ca="1" si="728"/>
        <v>0</v>
      </c>
      <c r="FD253" s="168">
        <f t="shared" ca="1" si="728"/>
        <v>0</v>
      </c>
      <c r="FE253" s="168">
        <f t="shared" ca="1" si="728"/>
        <v>0</v>
      </c>
      <c r="FF253" s="168">
        <f t="shared" ca="1" si="728"/>
        <v>0</v>
      </c>
      <c r="FG253" s="168">
        <f t="shared" ca="1" si="728"/>
        <v>0</v>
      </c>
      <c r="FH253" s="168">
        <f t="shared" ca="1" si="728"/>
        <v>0</v>
      </c>
      <c r="FI253" s="10"/>
      <c r="FJ253" s="168" t="str">
        <f t="shared" ca="1" si="728"/>
        <v>-</v>
      </c>
      <c r="FK253" s="168" t="str">
        <f t="shared" ca="1" si="728"/>
        <v>-</v>
      </c>
      <c r="FL253" s="168" t="str">
        <f t="shared" ca="1" si="728"/>
        <v>-</v>
      </c>
      <c r="FM253" s="168" t="str">
        <f t="shared" ca="1" si="728"/>
        <v>-</v>
      </c>
      <c r="FN253" s="168" t="str">
        <f t="shared" ca="1" si="728"/>
        <v>-</v>
      </c>
      <c r="FO253" s="166" t="b">
        <f t="shared" ca="1" si="698"/>
        <v>0</v>
      </c>
      <c r="FP253" s="166" t="b">
        <f t="shared" ca="1" si="698"/>
        <v>0</v>
      </c>
      <c r="FQ253" s="166" t="b">
        <f t="shared" ca="1" si="698"/>
        <v>1</v>
      </c>
      <c r="FR253" s="168">
        <f t="shared" ca="1" si="728"/>
        <v>0</v>
      </c>
      <c r="FS253" s="166">
        <f t="shared" ca="1" si="699"/>
        <v>1</v>
      </c>
      <c r="FT253" s="166">
        <f t="shared" ca="1" si="699"/>
        <v>1</v>
      </c>
      <c r="FU253" s="168" t="str">
        <f t="shared" ca="1" si="728"/>
        <v>-</v>
      </c>
      <c r="FV253" s="168" t="str">
        <f t="shared" ca="1" si="728"/>
        <v>-</v>
      </c>
      <c r="FW253" s="168" t="str">
        <f t="shared" ca="1" si="728"/>
        <v>-</v>
      </c>
      <c r="FX253" s="168" t="str">
        <f t="shared" ca="1" si="728"/>
        <v>-</v>
      </c>
      <c r="FY253" s="168" t="str">
        <f t="shared" ca="1" si="728"/>
        <v>-</v>
      </c>
      <c r="FZ253" s="168" t="str">
        <f t="shared" ca="1" si="728"/>
        <v>-</v>
      </c>
      <c r="GA253" s="168" t="str">
        <f t="shared" ca="1" si="728"/>
        <v>-</v>
      </c>
      <c r="GB253" s="168" t="str">
        <f t="shared" ca="1" si="728"/>
        <v>-</v>
      </c>
      <c r="GC253" s="168" t="str">
        <f t="shared" ca="1" si="728"/>
        <v>-</v>
      </c>
      <c r="GD253" s="168" t="b">
        <f t="shared" ca="1" si="728"/>
        <v>1</v>
      </c>
      <c r="GE253" s="168" t="str">
        <f t="shared" ca="1" si="728"/>
        <v>-</v>
      </c>
      <c r="GF253" s="168" t="str">
        <f t="shared" ca="1" si="728"/>
        <v>-</v>
      </c>
      <c r="GG253" s="168" t="str">
        <f t="shared" ca="1" si="728"/>
        <v>-</v>
      </c>
      <c r="GH253" s="168" t="str">
        <f t="shared" ref="GH253:GW260" ca="1" si="729">OFFSET(GH$5,$B253,0)</f>
        <v>-</v>
      </c>
      <c r="GI253" s="168" t="str">
        <f t="shared" ca="1" si="729"/>
        <v>-</v>
      </c>
      <c r="GJ253" s="168" t="str">
        <f t="shared" ca="1" si="726"/>
        <v>-</v>
      </c>
      <c r="GK253" s="168" t="str">
        <f t="shared" ca="1" si="726"/>
        <v>-</v>
      </c>
      <c r="GL253" s="168" t="str">
        <f t="shared" ca="1" si="726"/>
        <v>-</v>
      </c>
      <c r="GM253" s="168" t="str">
        <f t="shared" ca="1" si="726"/>
        <v>-</v>
      </c>
      <c r="GN253" s="168" t="str">
        <f t="shared" ca="1" si="726"/>
        <v>-</v>
      </c>
      <c r="GO253" s="168" t="str">
        <f t="shared" ca="1" si="726"/>
        <v>-</v>
      </c>
      <c r="GP253" s="168" t="str">
        <f t="shared" ca="1" si="726"/>
        <v>-</v>
      </c>
      <c r="GQ253" s="168" t="str">
        <f t="shared" ca="1" si="726"/>
        <v>-</v>
      </c>
      <c r="GR253" s="168" t="str">
        <f t="shared" ca="1" si="726"/>
        <v>-</v>
      </c>
      <c r="GS253" s="168">
        <f t="shared" ca="1" si="726"/>
        <v>500</v>
      </c>
      <c r="GT253" s="168">
        <f t="shared" ca="1" si="726"/>
        <v>500</v>
      </c>
      <c r="GU253" s="168" t="str">
        <f t="shared" ca="1" si="726"/>
        <v>-</v>
      </c>
      <c r="GV253" s="168" t="str">
        <f t="shared" ca="1" si="726"/>
        <v>-</v>
      </c>
      <c r="GW253" s="168" t="str">
        <f t="shared" ca="1" si="726"/>
        <v>-</v>
      </c>
      <c r="GX253" s="168" t="str">
        <f t="shared" ca="1" si="726"/>
        <v>-</v>
      </c>
      <c r="GY253" s="168" t="str">
        <f t="shared" ca="1" si="701"/>
        <v>-</v>
      </c>
      <c r="GZ253" s="168" t="str">
        <f t="shared" ca="1" si="715"/>
        <v>-</v>
      </c>
      <c r="HA253" s="168" t="str">
        <f t="shared" ca="1" si="715"/>
        <v>-</v>
      </c>
      <c r="HB253" s="168" t="str">
        <f t="shared" ca="1" si="715"/>
        <v>-</v>
      </c>
      <c r="HC253" s="168" t="str">
        <f t="shared" ca="1" si="715"/>
        <v>-</v>
      </c>
      <c r="HD253" s="168" t="str">
        <f t="shared" ca="1" si="715"/>
        <v>-</v>
      </c>
      <c r="HE253" s="168" t="str">
        <f t="shared" ca="1" si="715"/>
        <v>-</v>
      </c>
      <c r="HF253" s="168" t="str">
        <f t="shared" ca="1" si="715"/>
        <v>-</v>
      </c>
      <c r="HG253" s="168" t="str">
        <f t="shared" ca="1" si="715"/>
        <v>-</v>
      </c>
      <c r="HH253" s="168" t="str">
        <f t="shared" ref="GZ253:IO257" ca="1" si="730">OFFSET(HH$5,$B253,0)</f>
        <v>-</v>
      </c>
      <c r="HI253" s="168" t="str">
        <f t="shared" ca="1" si="730"/>
        <v>-</v>
      </c>
      <c r="HJ253" s="168" t="str">
        <f t="shared" ca="1" si="730"/>
        <v>-</v>
      </c>
      <c r="HK253" s="168" t="str">
        <f t="shared" ca="1" si="730"/>
        <v>-</v>
      </c>
      <c r="HL253" s="168" t="str">
        <f t="shared" ca="1" si="730"/>
        <v>-</v>
      </c>
      <c r="HM253" s="168" t="str">
        <f t="shared" ca="1" si="730"/>
        <v>-</v>
      </c>
      <c r="HN253" s="168" t="str">
        <f t="shared" ca="1" si="730"/>
        <v>-</v>
      </c>
      <c r="HO253" s="168" t="str">
        <f t="shared" ca="1" si="730"/>
        <v>-</v>
      </c>
      <c r="HP253" s="168" t="str">
        <f t="shared" ca="1" si="730"/>
        <v>-</v>
      </c>
      <c r="HQ253" s="168" t="str">
        <f t="shared" ca="1" si="730"/>
        <v>-</v>
      </c>
      <c r="HR253" s="168" t="str">
        <f t="shared" ca="1" si="730"/>
        <v>-</v>
      </c>
      <c r="HS253" s="168" t="str">
        <f t="shared" ca="1" si="730"/>
        <v>-</v>
      </c>
      <c r="HT253" s="168" t="str">
        <f t="shared" ca="1" si="730"/>
        <v>-</v>
      </c>
      <c r="HU253" s="168" t="str">
        <f t="shared" ca="1" si="730"/>
        <v>-</v>
      </c>
      <c r="HV253" s="168" t="str">
        <f t="shared" ca="1" si="730"/>
        <v>-</v>
      </c>
      <c r="HW253" s="168" t="str">
        <f t="shared" ca="1" si="730"/>
        <v>-</v>
      </c>
      <c r="HX253" s="168" t="str">
        <f t="shared" ca="1" si="730"/>
        <v>-</v>
      </c>
      <c r="HY253" s="168" t="str">
        <f t="shared" ca="1" si="730"/>
        <v>-</v>
      </c>
      <c r="HZ253" s="168" t="str">
        <f t="shared" ca="1" si="730"/>
        <v>-</v>
      </c>
      <c r="IA253" s="168" t="str">
        <f t="shared" ca="1" si="730"/>
        <v>-</v>
      </c>
      <c r="IB253" s="168" t="str">
        <f t="shared" ca="1" si="730"/>
        <v>-</v>
      </c>
      <c r="IC253" s="168" t="str">
        <f t="shared" ca="1" si="730"/>
        <v>-</v>
      </c>
      <c r="ID253" s="168" t="str">
        <f t="shared" ca="1" si="730"/>
        <v>-</v>
      </c>
      <c r="IE253" s="168" t="str">
        <f t="shared" ca="1" si="730"/>
        <v>-</v>
      </c>
      <c r="IF253" s="168" t="str">
        <f t="shared" ca="1" si="730"/>
        <v>-</v>
      </c>
      <c r="IG253" s="168" t="str">
        <f t="shared" ca="1" si="730"/>
        <v>-</v>
      </c>
      <c r="IH253" s="168" t="str">
        <f t="shared" ca="1" si="730"/>
        <v>-</v>
      </c>
      <c r="II253" s="168" t="str">
        <f t="shared" ca="1" si="730"/>
        <v>-</v>
      </c>
      <c r="IJ253" s="168" t="str">
        <f t="shared" ca="1" si="730"/>
        <v>-</v>
      </c>
      <c r="IK253" s="168" t="str">
        <f t="shared" ca="1" si="730"/>
        <v>-</v>
      </c>
      <c r="IL253" s="168" t="str">
        <f t="shared" ca="1" si="730"/>
        <v>-</v>
      </c>
      <c r="IM253" s="168" t="str">
        <f t="shared" ca="1" si="730"/>
        <v>-</v>
      </c>
      <c r="IN253" s="168" t="str">
        <f t="shared" ca="1" si="730"/>
        <v>-</v>
      </c>
      <c r="IO253" s="168" t="str">
        <f t="shared" ca="1" si="730"/>
        <v>-</v>
      </c>
      <c r="IP253" s="168" t="str">
        <f t="shared" ca="1" si="701"/>
        <v>-</v>
      </c>
      <c r="IQ253" s="168" t="str">
        <f t="shared" ca="1" si="701"/>
        <v>-</v>
      </c>
      <c r="IR253" s="168" t="str">
        <f t="shared" ca="1" si="701"/>
        <v>-</v>
      </c>
      <c r="IS253" s="168" t="str">
        <f t="shared" ca="1" si="701"/>
        <v>-</v>
      </c>
      <c r="IT253" s="168" t="str">
        <f t="shared" ca="1" si="701"/>
        <v>-</v>
      </c>
      <c r="IU253" s="168" t="str">
        <f t="shared" ca="1" si="701"/>
        <v>-</v>
      </c>
      <c r="IV253" s="168" t="str">
        <f t="shared" ca="1" si="701"/>
        <v>-</v>
      </c>
      <c r="IW253" s="168" t="str">
        <f t="shared" ca="1" si="701"/>
        <v>-</v>
      </c>
      <c r="IX253" s="168" t="str">
        <f t="shared" ca="1" si="701"/>
        <v>-</v>
      </c>
      <c r="IY253" s="168" t="str">
        <f t="shared" ca="1" si="701"/>
        <v>-</v>
      </c>
      <c r="IZ253" s="10"/>
      <c r="JA253" s="166">
        <f t="shared" ca="1" si="668"/>
        <v>4.4999999999999998E-2</v>
      </c>
      <c r="JB253" s="166">
        <f t="shared" ca="1" si="669"/>
        <v>4.4999999999999998E-2</v>
      </c>
      <c r="JC253" s="168">
        <f t="shared" ca="1" si="727"/>
        <v>1</v>
      </c>
      <c r="JD253" s="168">
        <f t="shared" ca="1" si="727"/>
        <v>0</v>
      </c>
      <c r="JE253" s="168">
        <f t="shared" ca="1" si="727"/>
        <v>1</v>
      </c>
      <c r="JF253" s="168">
        <f t="shared" ca="1" si="727"/>
        <v>1</v>
      </c>
      <c r="JG253" s="168">
        <f t="shared" ca="1" si="727"/>
        <v>0</v>
      </c>
      <c r="JH253" s="168">
        <f t="shared" ca="1" si="727"/>
        <v>70</v>
      </c>
      <c r="JI253" s="168">
        <f t="shared" ca="1" si="727"/>
        <v>50</v>
      </c>
      <c r="JJ253" s="168">
        <f t="shared" ca="1" si="727"/>
        <v>70</v>
      </c>
      <c r="JK253" s="168">
        <f t="shared" ca="1" si="727"/>
        <v>50</v>
      </c>
      <c r="JL253" s="166">
        <f t="shared" ca="1" si="671"/>
        <v>1</v>
      </c>
      <c r="JM253" s="166">
        <f t="shared" ca="1" si="672"/>
        <v>1</v>
      </c>
      <c r="JN253" s="166">
        <f t="shared" ca="1" si="673"/>
        <v>1</v>
      </c>
      <c r="JO253" s="166">
        <f t="shared" ca="1" si="674"/>
        <v>1</v>
      </c>
      <c r="JP253" s="166">
        <f t="shared" ca="1" si="674"/>
        <v>1</v>
      </c>
      <c r="JQ253" s="168">
        <f t="shared" ca="1" si="727"/>
        <v>1</v>
      </c>
      <c r="JR253" s="10"/>
      <c r="JS253" s="168">
        <f t="shared" ca="1" si="727"/>
        <v>1</v>
      </c>
      <c r="JT253" s="166">
        <f t="shared" si="675"/>
        <v>1</v>
      </c>
      <c r="JU253" s="168">
        <f t="shared" ca="1" si="727"/>
        <v>1</v>
      </c>
      <c r="JV253" s="168">
        <f t="shared" ca="1" si="727"/>
        <v>1</v>
      </c>
      <c r="JW253" s="168">
        <f t="shared" ca="1" si="727"/>
        <v>1</v>
      </c>
      <c r="JX253" s="168">
        <f t="shared" ca="1" si="727"/>
        <v>1</v>
      </c>
      <c r="JY253" s="168">
        <f t="shared" ca="1" si="727"/>
        <v>1</v>
      </c>
      <c r="JZ253" s="168">
        <f t="shared" ca="1" si="727"/>
        <v>1</v>
      </c>
      <c r="KA253" s="166">
        <f t="shared" si="676"/>
        <v>1</v>
      </c>
      <c r="KB253" s="166">
        <f t="shared" ca="1" si="677"/>
        <v>1</v>
      </c>
      <c r="KC253" s="166">
        <f t="shared" ca="1" si="678"/>
        <v>1</v>
      </c>
      <c r="KD253" s="166" t="str">
        <f t="shared" ca="1" si="679"/>
        <v>-</v>
      </c>
      <c r="KE253" s="166" t="str">
        <f t="shared" ca="1" si="680"/>
        <v>-</v>
      </c>
      <c r="KF253" s="166" t="str">
        <f t="shared" ca="1" si="681"/>
        <v>-</v>
      </c>
      <c r="KG253" s="166" t="b">
        <f t="shared" ca="1" si="682"/>
        <v>0</v>
      </c>
      <c r="KH253" s="168">
        <f t="shared" ca="1" si="727"/>
        <v>0</v>
      </c>
      <c r="KI253" s="27">
        <v>0</v>
      </c>
    </row>
    <row r="254" spans="1:295" s="148" customFormat="1" outlineLevel="1">
      <c r="A254" s="126">
        <f t="shared" si="13"/>
        <v>249</v>
      </c>
      <c r="B254" s="126">
        <f t="shared" si="723"/>
        <v>13</v>
      </c>
      <c r="C254" s="148">
        <f t="shared" si="689"/>
        <v>1002</v>
      </c>
      <c r="D254" s="148" t="s">
        <v>884</v>
      </c>
      <c r="E254" s="148" t="b">
        <f t="shared" si="648"/>
        <v>0</v>
      </c>
      <c r="F254" s="148" t="b">
        <v>0</v>
      </c>
      <c r="G254" s="148" t="b">
        <f t="shared" si="684"/>
        <v>0</v>
      </c>
      <c r="H254" s="144">
        <f t="shared" ref="H254:Y260" ca="1" si="731">OFFSET(H254,-1,0)</f>
        <v>3</v>
      </c>
      <c r="I254" s="32">
        <v>3</v>
      </c>
      <c r="J254" s="32">
        <v>2</v>
      </c>
      <c r="K254" s="144">
        <f t="shared" ca="1" si="731"/>
        <v>1</v>
      </c>
      <c r="L254" s="144">
        <f t="shared" ca="1" si="731"/>
        <v>1</v>
      </c>
      <c r="M254" s="144">
        <f t="shared" ca="1" si="731"/>
        <v>1</v>
      </c>
      <c r="N254" s="144">
        <f t="shared" ca="1" si="731"/>
        <v>1</v>
      </c>
      <c r="O254" s="144">
        <f t="shared" ca="1" si="731"/>
        <v>1</v>
      </c>
      <c r="P254" s="144">
        <f t="shared" ca="1" si="731"/>
        <v>1</v>
      </c>
      <c r="Q254" s="144">
        <f t="shared" ca="1" si="731"/>
        <v>1</v>
      </c>
      <c r="R254" s="144">
        <f t="shared" ca="1" si="731"/>
        <v>2</v>
      </c>
      <c r="S254" s="144">
        <f t="shared" ca="1" si="731"/>
        <v>1</v>
      </c>
      <c r="T254" s="32">
        <v>3</v>
      </c>
      <c r="U254" s="144">
        <f t="shared" ca="1" si="731"/>
        <v>1</v>
      </c>
      <c r="V254" s="144">
        <f t="shared" ca="1" si="731"/>
        <v>1</v>
      </c>
      <c r="W254" s="144">
        <f t="shared" ca="1" si="731"/>
        <v>1</v>
      </c>
      <c r="X254" s="144">
        <f t="shared" ca="1" si="731"/>
        <v>1</v>
      </c>
      <c r="Y254" s="144">
        <f t="shared" ca="1" si="731"/>
        <v>1</v>
      </c>
      <c r="AA254" s="162" t="str" cm="1">
        <f t="array" aca="1" ref="AA254" ca="1">TEXT(LEFT(OFFSET(AA254,-1,0),5)+1,"00000")&amp;MID(OFFSET(AA254,-1,0),6,FIND(" ",OFFSET(AA254,-1,0),7)-5)
&amp;INDEX(DataMaster!$B$10:$B$12,$I254)         &amp;IF($J254=1,""," Risk"&amp;INDEX(i.risk_aversion,$J254,1))    &amp;IF($K254=1,""," REV"&amp; INDEX(DataMaster!$B$54:$B$58,$K254))              &amp; IF($L254=1,""," Minroe"&amp;INDEX(minroe,$L254))              &amp;  IF($M254=1,""," Overdraw"&amp;INDEX(overdraw,$M254))
&amp; IF($N254=1,""," Mach"&amp;INDEX(i.mach_option,$N254))
&amp; IF($O254=1,""," Interest"&amp;INDEX(i.interest_rate,$O254))            &amp; IF($P254=1,""," Opp cost"&amp;INDEX(i.opp_cost_capital,$P254))           &amp; IF($Q254=1,""," Casual_ub"&amp;INDEX(i.casual_ub,$Q254))           &amp; IF($R254=1,""," Cropgraze"&amp;INDEX(i.cropgraze_inc,$R254))
&amp; IF($S254=1,""," Yield"&amp;INDEX(i.all_rot_yield,$S254))          &amp; IF($T254=1,""," Pasture"&amp;INDEX(i.pasture_prod,$T254))          &amp; IF($U254=1,""," Scan"&amp;INDEX(i.scan,$U254))
&amp; IF($JL254=1,""," WP"&amp;TEXT($JL254*100,"000p"))                &amp; IF($JM254=1,""," MP"&amp;TEXT($JM254*100,"000p"))                      &amp; IF($JN254=1,""," GP"&amp;TEXT($JN254*100,"000p"))          &amp; IF($JO254=1,""," Can"&amp;TEXT($JO254*100,"000p"))
&amp; " (F"&amp;3+IFERROR(1*$CH254,0)+IFERROR(1*$CI254,0)&amp;3-IFERROR(1*NOT($CK254),0)&amp;"N"&amp;$CP254&amp;$CQ254&amp;")"</f>
        <v>00023 Pasture SQ RiskCARA-low CropgrazeFALSE Pasture1.15 (F33N11)</v>
      </c>
      <c r="AB254" s="10" t="str">
        <f ca="1">IF(COUNTIF(AA$5:AA254,AA254)=1,"-","Dup")</f>
        <v>-</v>
      </c>
      <c r="AC254" s="10"/>
      <c r="AD254" s="168" t="str">
        <f t="shared" ca="1" si="694"/>
        <v>-</v>
      </c>
      <c r="AE254" s="168" t="str">
        <f t="shared" ca="1" si="694"/>
        <v>-</v>
      </c>
      <c r="AF254" s="168" t="str">
        <f t="shared" ca="1" si="694"/>
        <v>-</v>
      </c>
      <c r="AG254" s="168" t="str">
        <f t="shared" ca="1" si="694"/>
        <v>-</v>
      </c>
      <c r="AH254" s="168" t="str">
        <f t="shared" ca="1" si="694"/>
        <v>-</v>
      </c>
      <c r="AI254" s="168" t="b">
        <f t="shared" ca="1" si="694"/>
        <v>1</v>
      </c>
      <c r="AJ254" s="10"/>
      <c r="AK254" s="166" t="b">
        <f t="shared" si="695"/>
        <v>0</v>
      </c>
      <c r="AL254" s="166">
        <f t="shared" si="695"/>
        <v>2</v>
      </c>
      <c r="AM254" s="166" t="b">
        <f t="shared" si="695"/>
        <v>0</v>
      </c>
      <c r="AN254" s="166" t="b">
        <f t="shared" si="695"/>
        <v>1</v>
      </c>
      <c r="AO254" s="166" t="b">
        <f t="shared" si="695"/>
        <v>0</v>
      </c>
      <c r="AP254" s="166" t="b">
        <f t="shared" si="695"/>
        <v>0</v>
      </c>
      <c r="AQ254" s="166">
        <f t="shared" ca="1" si="651"/>
        <v>0</v>
      </c>
      <c r="AR254" s="166" t="b">
        <f t="shared" si="720"/>
        <v>1</v>
      </c>
      <c r="AS254" s="166" t="b">
        <f t="shared" si="720"/>
        <v>1</v>
      </c>
      <c r="AT254" s="166">
        <f t="shared" si="720"/>
        <v>1</v>
      </c>
      <c r="AU254" s="166">
        <f t="shared" si="720"/>
        <v>3.0000000000000001E-6</v>
      </c>
      <c r="AV254" s="166" t="str">
        <f t="shared" si="720"/>
        <v>-</v>
      </c>
      <c r="AW254" s="10"/>
      <c r="AX254" s="166" t="b">
        <f t="shared" si="653"/>
        <v>1</v>
      </c>
      <c r="AY254" s="168" t="b">
        <f t="shared" ca="1" si="654"/>
        <v>1</v>
      </c>
      <c r="AZ254" s="168" t="b">
        <f t="shared" ca="1" si="654"/>
        <v>1</v>
      </c>
      <c r="BA254" s="167">
        <f t="shared" ca="1" si="655"/>
        <v>3210</v>
      </c>
      <c r="BB254" s="168" t="str">
        <f t="shared" ca="1" si="713"/>
        <v>-</v>
      </c>
      <c r="BC254" s="168" t="str">
        <f t="shared" ca="1" si="713"/>
        <v>-</v>
      </c>
      <c r="BD254" s="168" t="str">
        <f t="shared" ca="1" si="713"/>
        <v>-</v>
      </c>
      <c r="BE254" s="168" t="str">
        <f t="shared" ca="1" si="713"/>
        <v>-</v>
      </c>
      <c r="BF254" s="168" t="str">
        <f t="shared" ca="1" si="713"/>
        <v>-</v>
      </c>
      <c r="BG254" s="168">
        <f t="shared" ca="1" si="713"/>
        <v>1</v>
      </c>
      <c r="BH254" s="168">
        <f t="shared" ca="1" si="713"/>
        <v>1</v>
      </c>
      <c r="BI254" s="168" t="str">
        <f t="shared" ca="1" si="713"/>
        <v>-</v>
      </c>
      <c r="BJ254" s="168" t="str">
        <f t="shared" ca="1" si="713"/>
        <v>-</v>
      </c>
      <c r="BK254" s="10"/>
      <c r="BL254" s="168" t="str">
        <f t="shared" ca="1" si="713"/>
        <v>-</v>
      </c>
      <c r="BM254" s="168" t="str">
        <f t="shared" ca="1" si="713"/>
        <v>-</v>
      </c>
      <c r="BN254" s="168" t="str">
        <f t="shared" ca="1" si="713"/>
        <v>-</v>
      </c>
      <c r="BO254" s="168" t="str">
        <f t="shared" ca="1" si="713"/>
        <v>-</v>
      </c>
      <c r="BP254" s="168" t="str">
        <f t="shared" ca="1" si="713"/>
        <v>-</v>
      </c>
      <c r="BQ254" s="168" t="str">
        <f t="shared" ca="1" si="713"/>
        <v>-</v>
      </c>
      <c r="BR254" s="168" t="str">
        <f t="shared" ca="1" si="713"/>
        <v>-</v>
      </c>
      <c r="BS254" s="168" t="str">
        <f t="shared" ca="1" si="713"/>
        <v>-</v>
      </c>
      <c r="BT254" s="168" t="str">
        <f t="shared" ca="1" si="713"/>
        <v>-</v>
      </c>
      <c r="BU254" s="168" t="str">
        <f t="shared" ca="1" si="713"/>
        <v>-</v>
      </c>
      <c r="BV254" s="168" t="str">
        <f t="shared" ca="1" si="713"/>
        <v>-</v>
      </c>
      <c r="BW254" s="166" t="str" cm="1">
        <f t="array" aca="1" ref="BW254" ca="1">INDEX(i.rev,$K254,BW$15)</f>
        <v>-</v>
      </c>
      <c r="BX254" s="166" t="str" cm="1">
        <f t="array" aca="1" ref="BX254" ca="1">INDEX(i.rev,$K254,BX$15)</f>
        <v>-</v>
      </c>
      <c r="BY254" s="166" t="str" cm="1">
        <f t="array" aca="1" ref="BY254" ca="1">INDEX(i.rev,$K254,BY$15)</f>
        <v>-</v>
      </c>
      <c r="BZ254" s="166" t="str" cm="1">
        <f t="array" aca="1" ref="BZ254" ca="1">INDEX(i.rev,$K254,BZ$15)</f>
        <v>-</v>
      </c>
      <c r="CA254" s="166" t="str" cm="1">
        <f t="array" aca="1" ref="CA254" ca="1">INDEX(i.rev,$K254,CA$15)</f>
        <v>-</v>
      </c>
      <c r="CB254" s="166" t="str" cm="1">
        <f t="array" aca="1" ref="CB254" ca="1">INDEX(i.rev,$K254,CB$15)</f>
        <v>-</v>
      </c>
      <c r="CC254" s="166" t="str" cm="1">
        <f t="array" aca="1" ref="CC254" ca="1">INDEX(i.rev,$K254,CC$15)</f>
        <v>-</v>
      </c>
      <c r="CD254" s="166" t="str" cm="1">
        <f t="array" aca="1" ref="CD254" ca="1">INDEX(i.rev,$K254,CD$15)</f>
        <v>-</v>
      </c>
      <c r="CE254" s="166" t="str" cm="1">
        <f t="array" aca="1" ref="CE254" ca="1">INDEX(i.rev,$K254,CE$15)</f>
        <v>-</v>
      </c>
      <c r="CF254" s="166" t="str" cm="1">
        <f t="array" aca="1" ref="CF254" ca="1">INDEX(i.rev,$K254,CF$15)</f>
        <v>-</v>
      </c>
      <c r="CG254" s="10"/>
      <c r="CH254" s="168" t="str">
        <f t="shared" ca="1" si="719"/>
        <v>-</v>
      </c>
      <c r="CI254" s="168" t="str">
        <f t="shared" ca="1" si="719"/>
        <v>-</v>
      </c>
      <c r="CJ254" s="168" t="str">
        <f t="shared" ca="1" si="719"/>
        <v>-</v>
      </c>
      <c r="CK254" s="168" t="str">
        <f t="shared" ca="1" si="719"/>
        <v>-</v>
      </c>
      <c r="CL254" s="168" t="str">
        <f t="shared" ca="1" si="719"/>
        <v>-</v>
      </c>
      <c r="CM254" s="168" t="str">
        <f t="shared" ca="1" si="719"/>
        <v>-</v>
      </c>
      <c r="CN254" s="168" t="str">
        <f t="shared" ca="1" si="719"/>
        <v>-</v>
      </c>
      <c r="CO254" s="168" t="str">
        <f t="shared" ca="1" si="719"/>
        <v>-</v>
      </c>
      <c r="CP254" s="168">
        <f t="shared" ca="1" si="719"/>
        <v>1</v>
      </c>
      <c r="CQ254" s="168">
        <f t="shared" ca="1" si="719"/>
        <v>1</v>
      </c>
      <c r="CR254" s="168">
        <f t="shared" ca="1" si="719"/>
        <v>0</v>
      </c>
      <c r="CS254" s="168" t="str">
        <f t="shared" ca="1" si="719"/>
        <v>-</v>
      </c>
      <c r="CT254" s="168" t="str">
        <f t="shared" ca="1" si="719"/>
        <v>-</v>
      </c>
      <c r="CU254" s="168" t="str">
        <f t="shared" ca="1" si="719"/>
        <v>-</v>
      </c>
      <c r="CV254" s="168" t="str">
        <f t="shared" ca="1" si="719"/>
        <v>-</v>
      </c>
      <c r="CW254" s="168" t="str">
        <f t="shared" ca="1" si="719"/>
        <v>-</v>
      </c>
      <c r="CX254" s="168" t="str">
        <f t="shared" ca="1" si="719"/>
        <v>-</v>
      </c>
      <c r="CY254" s="168" t="str">
        <f t="shared" ca="1" si="719"/>
        <v>-</v>
      </c>
      <c r="CZ254" s="168">
        <f t="shared" ca="1" si="719"/>
        <v>0</v>
      </c>
      <c r="DA254" s="168" t="str">
        <f t="shared" ca="1" si="719"/>
        <v>-</v>
      </c>
      <c r="DB254" s="168" t="str">
        <f t="shared" ca="1" si="719"/>
        <v>-</v>
      </c>
      <c r="DC254" s="168" t="str">
        <f t="shared" ca="1" si="719"/>
        <v>-</v>
      </c>
      <c r="DD254" s="168" t="str">
        <f t="shared" ca="1" si="719"/>
        <v>-</v>
      </c>
      <c r="DE254" s="168" t="str">
        <f t="shared" ca="1" si="719"/>
        <v>-</v>
      </c>
      <c r="DF254" s="168">
        <f t="shared" ca="1" si="719"/>
        <v>0</v>
      </c>
      <c r="DG254" s="168">
        <f t="shared" ca="1" si="719"/>
        <v>0</v>
      </c>
      <c r="DH254" s="168">
        <f t="shared" ca="1" si="719"/>
        <v>0</v>
      </c>
      <c r="DI254" s="168">
        <f t="shared" ca="1" si="719"/>
        <v>0</v>
      </c>
      <c r="DJ254" s="168">
        <f t="shared" ca="1" si="719"/>
        <v>0</v>
      </c>
      <c r="DK254" s="168">
        <f t="shared" ca="1" si="719"/>
        <v>0</v>
      </c>
      <c r="DL254" s="168">
        <f t="shared" ca="1" si="719"/>
        <v>0</v>
      </c>
      <c r="DM254" s="168" t="str">
        <f t="shared" ca="1" si="719"/>
        <v>-</v>
      </c>
      <c r="DN254" s="168" t="str">
        <f t="shared" ca="1" si="719"/>
        <v>-</v>
      </c>
      <c r="DO254" s="168" t="str">
        <f t="shared" ca="1" si="719"/>
        <v>-</v>
      </c>
      <c r="DP254" s="168" t="str">
        <f t="shared" ca="1" si="719"/>
        <v>-</v>
      </c>
      <c r="DQ254" s="168" t="str">
        <f t="shared" ca="1" si="719"/>
        <v>-</v>
      </c>
      <c r="DR254" s="168" t="str">
        <f t="shared" ca="1" si="719"/>
        <v>-</v>
      </c>
      <c r="DS254" s="168" t="str">
        <f t="shared" ca="1" si="719"/>
        <v>-</v>
      </c>
      <c r="DT254" s="168" t="str">
        <f t="shared" ca="1" si="719"/>
        <v>-</v>
      </c>
      <c r="DU254" s="168" t="str">
        <f t="shared" ca="1" si="719"/>
        <v>-</v>
      </c>
      <c r="DV254" s="168" t="str">
        <f t="shared" ca="1" si="719"/>
        <v>-</v>
      </c>
      <c r="DW254" s="168" t="str">
        <f t="shared" ca="1" si="719"/>
        <v>-</v>
      </c>
      <c r="DX254" s="10"/>
      <c r="DY254" s="168">
        <f t="shared" ca="1" si="719"/>
        <v>1</v>
      </c>
      <c r="DZ254" s="168" t="str">
        <f t="shared" ca="1" si="719"/>
        <v>-</v>
      </c>
      <c r="EA254" s="168" t="str">
        <f t="shared" ca="1" si="719"/>
        <v>-</v>
      </c>
      <c r="EB254" s="168" t="str">
        <f t="shared" ca="1" si="719"/>
        <v>-</v>
      </c>
      <c r="EC254" s="168" t="str">
        <f t="shared" ca="1" si="696"/>
        <v>-</v>
      </c>
      <c r="ED254" s="168" t="b">
        <f t="shared" ca="1" si="696"/>
        <v>0</v>
      </c>
      <c r="EE254" s="168" t="str">
        <f t="shared" ca="1" si="696"/>
        <v>-</v>
      </c>
      <c r="EF254" s="168">
        <f t="shared" ca="1" si="696"/>
        <v>0</v>
      </c>
      <c r="EG254" s="168" t="str">
        <f t="shared" ca="1" si="696"/>
        <v>-</v>
      </c>
      <c r="EH254" s="166" cm="1">
        <f t="array" aca="1" ref="EH254" ca="1">INDEX(i.rev,$K254,EH$15)</f>
        <v>1</v>
      </c>
      <c r="EI254" s="168">
        <f t="shared" ca="1" si="724"/>
        <v>0</v>
      </c>
      <c r="EJ254" s="168">
        <f t="shared" ca="1" si="724"/>
        <v>1</v>
      </c>
      <c r="EK254" s="168">
        <f t="shared" ca="1" si="724"/>
        <v>0</v>
      </c>
      <c r="EL254" s="168">
        <f t="shared" ca="1" si="724"/>
        <v>1</v>
      </c>
      <c r="EM254" s="168">
        <f t="shared" ca="1" si="724"/>
        <v>1</v>
      </c>
      <c r="EN254" s="168">
        <f t="shared" ca="1" si="724"/>
        <v>1</v>
      </c>
      <c r="EO254" s="168">
        <f t="shared" ca="1" si="724"/>
        <v>0</v>
      </c>
      <c r="EP254" s="168">
        <f t="shared" ca="1" si="724"/>
        <v>0</v>
      </c>
      <c r="EQ254" s="168">
        <f t="shared" ca="1" si="724"/>
        <v>0</v>
      </c>
      <c r="ER254" s="168">
        <f t="shared" ca="1" si="724"/>
        <v>0</v>
      </c>
      <c r="ES254" s="168">
        <f t="shared" ca="1" si="724"/>
        <v>0</v>
      </c>
      <c r="ET254" s="168">
        <f t="shared" ca="1" si="724"/>
        <v>0</v>
      </c>
      <c r="EU254" s="168">
        <f t="shared" ca="1" si="724"/>
        <v>0</v>
      </c>
      <c r="EV254" s="168">
        <f t="shared" ca="1" si="724"/>
        <v>0</v>
      </c>
      <c r="EW254" s="168">
        <f t="shared" ca="1" si="724"/>
        <v>0</v>
      </c>
      <c r="EX254" s="168">
        <f t="shared" ca="1" si="724"/>
        <v>0</v>
      </c>
      <c r="EY254" s="166" cm="1">
        <f t="array" aca="1" ref="EY254" ca="1">INDEX(i.rev,$K254,EY$15)</f>
        <v>0</v>
      </c>
      <c r="EZ254" s="168">
        <f t="shared" ca="1" si="660"/>
        <v>0</v>
      </c>
      <c r="FA254" s="166" cm="1">
        <f t="array" aca="1" ref="FA254" ca="1">INDEX(i.rev,$K254,FA$15)</f>
        <v>1</v>
      </c>
      <c r="FB254" s="168">
        <f t="shared" ca="1" si="728"/>
        <v>0</v>
      </c>
      <c r="FC254" s="168">
        <f t="shared" ca="1" si="728"/>
        <v>0</v>
      </c>
      <c r="FD254" s="168">
        <f t="shared" ca="1" si="728"/>
        <v>0</v>
      </c>
      <c r="FE254" s="168">
        <f t="shared" ca="1" si="728"/>
        <v>0</v>
      </c>
      <c r="FF254" s="168">
        <f t="shared" ca="1" si="728"/>
        <v>0</v>
      </c>
      <c r="FG254" s="168">
        <f t="shared" ca="1" si="728"/>
        <v>0</v>
      </c>
      <c r="FH254" s="168">
        <f t="shared" ca="1" si="728"/>
        <v>0</v>
      </c>
      <c r="FI254" s="10"/>
      <c r="FJ254" s="168" t="str">
        <f t="shared" ca="1" si="728"/>
        <v>-</v>
      </c>
      <c r="FK254" s="168" t="str">
        <f t="shared" ca="1" si="728"/>
        <v>-</v>
      </c>
      <c r="FL254" s="168" t="str">
        <f t="shared" ca="1" si="728"/>
        <v>-</v>
      </c>
      <c r="FM254" s="168" t="str">
        <f t="shared" ca="1" si="728"/>
        <v>-</v>
      </c>
      <c r="FN254" s="168" t="str">
        <f t="shared" ca="1" si="728"/>
        <v>-</v>
      </c>
      <c r="FO254" s="166" t="b">
        <f t="shared" ca="1" si="698"/>
        <v>0</v>
      </c>
      <c r="FP254" s="166" t="b">
        <f t="shared" ca="1" si="698"/>
        <v>0</v>
      </c>
      <c r="FQ254" s="166" t="b">
        <f t="shared" ca="1" si="698"/>
        <v>1</v>
      </c>
      <c r="FR254" s="168">
        <f t="shared" ca="1" si="728"/>
        <v>0</v>
      </c>
      <c r="FS254" s="166">
        <f t="shared" ca="1" si="699"/>
        <v>1</v>
      </c>
      <c r="FT254" s="166">
        <f t="shared" ca="1" si="699"/>
        <v>1</v>
      </c>
      <c r="FU254" s="168" t="str">
        <f t="shared" ca="1" si="728"/>
        <v>-</v>
      </c>
      <c r="FV254" s="168" t="str">
        <f t="shared" ca="1" si="728"/>
        <v>-</v>
      </c>
      <c r="FW254" s="168" t="str">
        <f t="shared" ca="1" si="728"/>
        <v>-</v>
      </c>
      <c r="FX254" s="168" t="str">
        <f t="shared" ca="1" si="728"/>
        <v>-</v>
      </c>
      <c r="FY254" s="168" t="str">
        <f t="shared" ca="1" si="728"/>
        <v>-</v>
      </c>
      <c r="FZ254" s="168" t="str">
        <f t="shared" ca="1" si="728"/>
        <v>-</v>
      </c>
      <c r="GA254" s="168" t="str">
        <f t="shared" ca="1" si="728"/>
        <v>-</v>
      </c>
      <c r="GB254" s="168" t="str">
        <f t="shared" ca="1" si="728"/>
        <v>-</v>
      </c>
      <c r="GC254" s="168" t="str">
        <f t="shared" ca="1" si="728"/>
        <v>-</v>
      </c>
      <c r="GD254" s="168" t="b">
        <f t="shared" ca="1" si="728"/>
        <v>1</v>
      </c>
      <c r="GE254" s="168" t="str">
        <f t="shared" ca="1" si="728"/>
        <v>-</v>
      </c>
      <c r="GF254" s="168" t="str">
        <f t="shared" ca="1" si="728"/>
        <v>-</v>
      </c>
      <c r="GG254" s="168" t="str">
        <f t="shared" ca="1" si="728"/>
        <v>-</v>
      </c>
      <c r="GH254" s="168" t="str">
        <f t="shared" ca="1" si="729"/>
        <v>-</v>
      </c>
      <c r="GI254" s="168" t="str">
        <f t="shared" ca="1" si="729"/>
        <v>-</v>
      </c>
      <c r="GJ254" s="168" t="str">
        <f t="shared" ca="1" si="726"/>
        <v>-</v>
      </c>
      <c r="GK254" s="168" t="str">
        <f t="shared" ca="1" si="726"/>
        <v>-</v>
      </c>
      <c r="GL254" s="168" t="str">
        <f t="shared" ca="1" si="726"/>
        <v>-</v>
      </c>
      <c r="GM254" s="168" t="str">
        <f t="shared" ca="1" si="726"/>
        <v>-</v>
      </c>
      <c r="GN254" s="168" t="str">
        <f t="shared" ca="1" si="726"/>
        <v>-</v>
      </c>
      <c r="GO254" s="168" t="str">
        <f t="shared" ca="1" si="726"/>
        <v>-</v>
      </c>
      <c r="GP254" s="168" t="str">
        <f t="shared" ca="1" si="726"/>
        <v>-</v>
      </c>
      <c r="GQ254" s="168" t="str">
        <f t="shared" ca="1" si="726"/>
        <v>-</v>
      </c>
      <c r="GR254" s="168" t="str">
        <f t="shared" ca="1" si="726"/>
        <v>-</v>
      </c>
      <c r="GS254" s="168">
        <f t="shared" ca="1" si="726"/>
        <v>500</v>
      </c>
      <c r="GT254" s="168">
        <f t="shared" ca="1" si="726"/>
        <v>500</v>
      </c>
      <c r="GU254" s="168" t="str">
        <f t="shared" ca="1" si="726"/>
        <v>-</v>
      </c>
      <c r="GV254" s="168" t="str">
        <f t="shared" ca="1" si="726"/>
        <v>-</v>
      </c>
      <c r="GW254" s="168" t="str">
        <f t="shared" ca="1" si="726"/>
        <v>-</v>
      </c>
      <c r="GX254" s="168" t="str">
        <f t="shared" ca="1" si="726"/>
        <v>-</v>
      </c>
      <c r="GY254" s="168" t="str">
        <f t="shared" ca="1" si="701"/>
        <v>-</v>
      </c>
      <c r="GZ254" s="168" t="str">
        <f t="shared" ca="1" si="730"/>
        <v>-</v>
      </c>
      <c r="HA254" s="168" t="str">
        <f t="shared" ca="1" si="730"/>
        <v>-</v>
      </c>
      <c r="HB254" s="168" t="str">
        <f t="shared" ca="1" si="730"/>
        <v>-</v>
      </c>
      <c r="HC254" s="168" t="str">
        <f t="shared" ca="1" si="730"/>
        <v>-</v>
      </c>
      <c r="HD254" s="168" t="str">
        <f t="shared" ca="1" si="730"/>
        <v>-</v>
      </c>
      <c r="HE254" s="168" t="str">
        <f t="shared" ca="1" si="730"/>
        <v>-</v>
      </c>
      <c r="HF254" s="168" t="str">
        <f t="shared" ca="1" si="730"/>
        <v>-</v>
      </c>
      <c r="HG254" s="168" t="str">
        <f t="shared" ca="1" si="730"/>
        <v>-</v>
      </c>
      <c r="HH254" s="168" t="str">
        <f t="shared" ca="1" si="730"/>
        <v>-</v>
      </c>
      <c r="HI254" s="168" t="str">
        <f t="shared" ca="1" si="730"/>
        <v>-</v>
      </c>
      <c r="HJ254" s="168" t="str">
        <f t="shared" ca="1" si="730"/>
        <v>-</v>
      </c>
      <c r="HK254" s="168" t="str">
        <f t="shared" ca="1" si="730"/>
        <v>-</v>
      </c>
      <c r="HL254" s="168" t="str">
        <f t="shared" ca="1" si="730"/>
        <v>-</v>
      </c>
      <c r="HM254" s="168" t="str">
        <f t="shared" ca="1" si="730"/>
        <v>-</v>
      </c>
      <c r="HN254" s="168" t="str">
        <f t="shared" ca="1" si="730"/>
        <v>-</v>
      </c>
      <c r="HO254" s="168" t="str">
        <f t="shared" ca="1" si="730"/>
        <v>-</v>
      </c>
      <c r="HP254" s="168" t="str">
        <f t="shared" ca="1" si="730"/>
        <v>-</v>
      </c>
      <c r="HQ254" s="168" t="str">
        <f t="shared" ca="1" si="730"/>
        <v>-</v>
      </c>
      <c r="HR254" s="168" t="str">
        <f t="shared" ca="1" si="730"/>
        <v>-</v>
      </c>
      <c r="HS254" s="168" t="str">
        <f t="shared" ca="1" si="730"/>
        <v>-</v>
      </c>
      <c r="HT254" s="168" t="str">
        <f t="shared" ca="1" si="730"/>
        <v>-</v>
      </c>
      <c r="HU254" s="168" t="str">
        <f t="shared" ca="1" si="730"/>
        <v>-</v>
      </c>
      <c r="HV254" s="168" t="str">
        <f t="shared" ca="1" si="730"/>
        <v>-</v>
      </c>
      <c r="HW254" s="168" t="str">
        <f t="shared" ca="1" si="730"/>
        <v>-</v>
      </c>
      <c r="HX254" s="168" t="str">
        <f t="shared" ca="1" si="730"/>
        <v>-</v>
      </c>
      <c r="HY254" s="168" t="str">
        <f t="shared" ca="1" si="730"/>
        <v>-</v>
      </c>
      <c r="HZ254" s="168" t="str">
        <f t="shared" ca="1" si="730"/>
        <v>-</v>
      </c>
      <c r="IA254" s="168" t="str">
        <f t="shared" ca="1" si="730"/>
        <v>-</v>
      </c>
      <c r="IB254" s="168" t="str">
        <f t="shared" ca="1" si="730"/>
        <v>-</v>
      </c>
      <c r="IC254" s="168" t="str">
        <f t="shared" ca="1" si="730"/>
        <v>-</v>
      </c>
      <c r="ID254" s="168" t="str">
        <f t="shared" ca="1" si="730"/>
        <v>-</v>
      </c>
      <c r="IE254" s="168" t="str">
        <f t="shared" ca="1" si="730"/>
        <v>-</v>
      </c>
      <c r="IF254" s="168" t="str">
        <f t="shared" ca="1" si="730"/>
        <v>-</v>
      </c>
      <c r="IG254" s="168" t="str">
        <f t="shared" ca="1" si="730"/>
        <v>-</v>
      </c>
      <c r="IH254" s="168" t="str">
        <f t="shared" ca="1" si="730"/>
        <v>-</v>
      </c>
      <c r="II254" s="168" t="str">
        <f t="shared" ca="1" si="730"/>
        <v>-</v>
      </c>
      <c r="IJ254" s="168" t="str">
        <f t="shared" ca="1" si="730"/>
        <v>-</v>
      </c>
      <c r="IK254" s="168" t="str">
        <f t="shared" ca="1" si="730"/>
        <v>-</v>
      </c>
      <c r="IL254" s="168" t="str">
        <f t="shared" ca="1" si="730"/>
        <v>-</v>
      </c>
      <c r="IM254" s="168" t="str">
        <f t="shared" ca="1" si="730"/>
        <v>-</v>
      </c>
      <c r="IN254" s="168" t="str">
        <f t="shared" ca="1" si="730"/>
        <v>-</v>
      </c>
      <c r="IO254" s="168" t="str">
        <f t="shared" ca="1" si="730"/>
        <v>-</v>
      </c>
      <c r="IP254" s="168" t="str">
        <f t="shared" ca="1" si="701"/>
        <v>-</v>
      </c>
      <c r="IQ254" s="168" t="str">
        <f t="shared" ca="1" si="701"/>
        <v>-</v>
      </c>
      <c r="IR254" s="168" t="str">
        <f t="shared" ca="1" si="701"/>
        <v>-</v>
      </c>
      <c r="IS254" s="168" t="str">
        <f t="shared" ca="1" si="701"/>
        <v>-</v>
      </c>
      <c r="IT254" s="168" t="str">
        <f t="shared" ca="1" si="701"/>
        <v>-</v>
      </c>
      <c r="IU254" s="168" t="str">
        <f t="shared" ca="1" si="701"/>
        <v>-</v>
      </c>
      <c r="IV254" s="168" t="str">
        <f t="shared" ca="1" si="701"/>
        <v>-</v>
      </c>
      <c r="IW254" s="168" t="str">
        <f t="shared" ca="1" si="701"/>
        <v>-</v>
      </c>
      <c r="IX254" s="168" t="str">
        <f t="shared" ca="1" si="701"/>
        <v>-</v>
      </c>
      <c r="IY254" s="168" t="str">
        <f t="shared" ca="1" si="701"/>
        <v>-</v>
      </c>
      <c r="IZ254" s="10"/>
      <c r="JA254" s="166">
        <f t="shared" ca="1" si="668"/>
        <v>4.4999999999999998E-2</v>
      </c>
      <c r="JB254" s="166">
        <f t="shared" ca="1" si="669"/>
        <v>4.4999999999999998E-2</v>
      </c>
      <c r="JC254" s="168">
        <f t="shared" ca="1" si="727"/>
        <v>1</v>
      </c>
      <c r="JD254" s="168">
        <f t="shared" ca="1" si="727"/>
        <v>0</v>
      </c>
      <c r="JE254" s="168">
        <f t="shared" ca="1" si="727"/>
        <v>1</v>
      </c>
      <c r="JF254" s="168">
        <f t="shared" ca="1" si="727"/>
        <v>1</v>
      </c>
      <c r="JG254" s="168">
        <f t="shared" ca="1" si="727"/>
        <v>0</v>
      </c>
      <c r="JH254" s="168">
        <f t="shared" ca="1" si="727"/>
        <v>70</v>
      </c>
      <c r="JI254" s="168">
        <f t="shared" ca="1" si="727"/>
        <v>50</v>
      </c>
      <c r="JJ254" s="168">
        <f t="shared" ca="1" si="727"/>
        <v>70</v>
      </c>
      <c r="JK254" s="168">
        <f t="shared" ca="1" si="727"/>
        <v>50</v>
      </c>
      <c r="JL254" s="166">
        <f t="shared" ca="1" si="671"/>
        <v>1</v>
      </c>
      <c r="JM254" s="166">
        <f t="shared" ca="1" si="672"/>
        <v>1</v>
      </c>
      <c r="JN254" s="166">
        <f t="shared" ca="1" si="673"/>
        <v>1</v>
      </c>
      <c r="JO254" s="166">
        <f t="shared" ca="1" si="674"/>
        <v>1</v>
      </c>
      <c r="JP254" s="166">
        <f t="shared" ca="1" si="674"/>
        <v>1</v>
      </c>
      <c r="JQ254" s="168">
        <f t="shared" ca="1" si="727"/>
        <v>1</v>
      </c>
      <c r="JR254" s="10"/>
      <c r="JS254" s="168">
        <f t="shared" ca="1" si="727"/>
        <v>1</v>
      </c>
      <c r="JT254" s="166">
        <f t="shared" si="675"/>
        <v>1.1499999999999999</v>
      </c>
      <c r="JU254" s="168">
        <f t="shared" ca="1" si="727"/>
        <v>1</v>
      </c>
      <c r="JV254" s="168">
        <f t="shared" ca="1" si="727"/>
        <v>1</v>
      </c>
      <c r="JW254" s="168">
        <f t="shared" ca="1" si="727"/>
        <v>1</v>
      </c>
      <c r="JX254" s="168">
        <f t="shared" ca="1" si="727"/>
        <v>1</v>
      </c>
      <c r="JY254" s="168">
        <f t="shared" ca="1" si="727"/>
        <v>1</v>
      </c>
      <c r="JZ254" s="168">
        <f t="shared" ca="1" si="727"/>
        <v>1</v>
      </c>
      <c r="KA254" s="166">
        <f t="shared" si="676"/>
        <v>1.1499999999999999</v>
      </c>
      <c r="KB254" s="166">
        <f t="shared" ca="1" si="677"/>
        <v>1</v>
      </c>
      <c r="KC254" s="166">
        <f t="shared" ca="1" si="678"/>
        <v>1</v>
      </c>
      <c r="KD254" s="166" t="str">
        <f t="shared" ca="1" si="679"/>
        <v>-</v>
      </c>
      <c r="KE254" s="166" t="str">
        <f t="shared" ca="1" si="680"/>
        <v>-</v>
      </c>
      <c r="KF254" s="166" t="str">
        <f t="shared" ca="1" si="681"/>
        <v>-</v>
      </c>
      <c r="KG254" s="166" t="b">
        <f t="shared" ca="1" si="682"/>
        <v>0</v>
      </c>
      <c r="KH254" s="168">
        <f t="shared" ca="1" si="727"/>
        <v>0</v>
      </c>
      <c r="KI254" s="27">
        <v>0</v>
      </c>
    </row>
    <row r="255" spans="1:295" s="148" customFormat="1" outlineLevel="1">
      <c r="A255" s="126">
        <f t="shared" si="13"/>
        <v>250</v>
      </c>
      <c r="B255" s="126">
        <f t="shared" si="723"/>
        <v>13</v>
      </c>
      <c r="C255" s="148">
        <f t="shared" si="689"/>
        <v>1002</v>
      </c>
      <c r="D255" s="148" t="s">
        <v>884</v>
      </c>
      <c r="E255" s="148" t="b">
        <f t="shared" si="648"/>
        <v>0</v>
      </c>
      <c r="F255" s="148" t="b">
        <v>0</v>
      </c>
      <c r="G255" s="148" t="b">
        <f t="shared" si="684"/>
        <v>0</v>
      </c>
      <c r="H255" s="144">
        <f t="shared" ca="1" si="731"/>
        <v>3</v>
      </c>
      <c r="I255" s="32">
        <v>3</v>
      </c>
      <c r="J255" s="32">
        <v>3</v>
      </c>
      <c r="K255" s="144">
        <f t="shared" ca="1" si="731"/>
        <v>1</v>
      </c>
      <c r="L255" s="144">
        <f t="shared" ca="1" si="731"/>
        <v>1</v>
      </c>
      <c r="M255" s="144">
        <f t="shared" ca="1" si="731"/>
        <v>1</v>
      </c>
      <c r="N255" s="144">
        <f t="shared" ca="1" si="731"/>
        <v>1</v>
      </c>
      <c r="O255" s="144">
        <f t="shared" ca="1" si="731"/>
        <v>1</v>
      </c>
      <c r="P255" s="144">
        <f t="shared" ca="1" si="731"/>
        <v>1</v>
      </c>
      <c r="Q255" s="144">
        <f t="shared" ca="1" si="731"/>
        <v>1</v>
      </c>
      <c r="R255" s="144">
        <f t="shared" ca="1" si="731"/>
        <v>2</v>
      </c>
      <c r="S255" s="144">
        <f t="shared" ca="1" si="731"/>
        <v>1</v>
      </c>
      <c r="T255" s="32">
        <v>1</v>
      </c>
      <c r="U255" s="144">
        <f t="shared" ca="1" si="731"/>
        <v>1</v>
      </c>
      <c r="V255" s="144">
        <f t="shared" ca="1" si="731"/>
        <v>1</v>
      </c>
      <c r="W255" s="144">
        <f t="shared" ca="1" si="731"/>
        <v>1</v>
      </c>
      <c r="X255" s="144">
        <f t="shared" ca="1" si="731"/>
        <v>1</v>
      </c>
      <c r="Y255" s="144">
        <f t="shared" ca="1" si="731"/>
        <v>1</v>
      </c>
      <c r="AA255" s="162" t="str" cm="1">
        <f t="array" aca="1" ref="AA255" ca="1">TEXT(LEFT(OFFSET(AA255,-1,0),5)+1,"00000")&amp;MID(OFFSET(AA255,-1,0),6,FIND(" ",OFFSET(AA255,-1,0),7)-5)
&amp;INDEX(DataMaster!$B$10:$B$12,$I255)         &amp;IF($J255=1,""," Risk"&amp;INDEX(i.risk_aversion,$J255,1))    &amp;IF($K255=1,""," REV"&amp; INDEX(DataMaster!$B$54:$B$58,$K255))              &amp; IF($L255=1,""," Minroe"&amp;INDEX(minroe,$L255))              &amp;  IF($M255=1,""," Overdraw"&amp;INDEX(overdraw,$M255))
&amp; IF($N255=1,""," Mach"&amp;INDEX(i.mach_option,$N255))
&amp; IF($O255=1,""," Interest"&amp;INDEX(i.interest_rate,$O255))            &amp; IF($P255=1,""," Opp cost"&amp;INDEX(i.opp_cost_capital,$P255))           &amp; IF($Q255=1,""," Casual_ub"&amp;INDEX(i.casual_ub,$Q255))           &amp; IF($R255=1,""," Cropgraze"&amp;INDEX(i.cropgraze_inc,$R255))
&amp; IF($S255=1,""," Yield"&amp;INDEX(i.all_rot_yield,$S255))          &amp; IF($T255=1,""," Pasture"&amp;INDEX(i.pasture_prod,$T255))          &amp; IF($U255=1,""," Scan"&amp;INDEX(i.scan,$U255))
&amp; IF($JL255=1,""," WP"&amp;TEXT($JL255*100,"000p"))                &amp; IF($JM255=1,""," MP"&amp;TEXT($JM255*100,"000p"))                      &amp; IF($JN255=1,""," GP"&amp;TEXT($JN255*100,"000p"))          &amp; IF($JO255=1,""," Can"&amp;TEXT($JO255*100,"000p"))
&amp; " (F"&amp;3+IFERROR(1*$CH255,0)+IFERROR(1*$CI255,0)&amp;3-IFERROR(1*NOT($CK255),0)&amp;"N"&amp;$CP255&amp;$CQ255&amp;")"</f>
        <v>00024 Pasture SQ RiskCARA-high CropgrazeFALSE (F33N11)</v>
      </c>
      <c r="AB255" s="10" t="str">
        <f ca="1">IF(COUNTIF(AA$5:AA255,AA255)=1,"-","Dup")</f>
        <v>-</v>
      </c>
      <c r="AC255" s="10"/>
      <c r="AD255" s="168" t="str">
        <f t="shared" ca="1" si="694"/>
        <v>-</v>
      </c>
      <c r="AE255" s="168" t="str">
        <f t="shared" ca="1" si="694"/>
        <v>-</v>
      </c>
      <c r="AF255" s="168" t="str">
        <f t="shared" ca="1" si="694"/>
        <v>-</v>
      </c>
      <c r="AG255" s="168" t="str">
        <f t="shared" ca="1" si="694"/>
        <v>-</v>
      </c>
      <c r="AH255" s="168" t="str">
        <f t="shared" ca="1" si="694"/>
        <v>-</v>
      </c>
      <c r="AI255" s="168" t="b">
        <f t="shared" ca="1" si="694"/>
        <v>1</v>
      </c>
      <c r="AJ255" s="10"/>
      <c r="AK255" s="166" t="b">
        <f t="shared" si="695"/>
        <v>0</v>
      </c>
      <c r="AL255" s="166">
        <f t="shared" si="695"/>
        <v>2</v>
      </c>
      <c r="AM255" s="166" t="b">
        <f t="shared" si="695"/>
        <v>0</v>
      </c>
      <c r="AN255" s="166" t="b">
        <f t="shared" si="695"/>
        <v>1</v>
      </c>
      <c r="AO255" s="166" t="b">
        <f t="shared" si="695"/>
        <v>0</v>
      </c>
      <c r="AP255" s="166" t="b">
        <f t="shared" si="695"/>
        <v>0</v>
      </c>
      <c r="AQ255" s="166">
        <f t="shared" ca="1" si="651"/>
        <v>0</v>
      </c>
      <c r="AR255" s="166" t="b">
        <f t="shared" si="720"/>
        <v>1</v>
      </c>
      <c r="AS255" s="166" t="b">
        <f t="shared" si="720"/>
        <v>1</v>
      </c>
      <c r="AT255" s="166">
        <f t="shared" si="720"/>
        <v>1</v>
      </c>
      <c r="AU255" s="166">
        <f t="shared" si="720"/>
        <v>5.0000000000000004E-6</v>
      </c>
      <c r="AV255" s="166" t="str">
        <f t="shared" si="720"/>
        <v>-</v>
      </c>
      <c r="AW255" s="10"/>
      <c r="AX255" s="166" t="b">
        <f t="shared" si="653"/>
        <v>1</v>
      </c>
      <c r="AY255" s="168" t="b">
        <f t="shared" ca="1" si="654"/>
        <v>1</v>
      </c>
      <c r="AZ255" s="168" t="b">
        <f t="shared" ca="1" si="654"/>
        <v>1</v>
      </c>
      <c r="BA255" s="167">
        <f t="shared" ca="1" si="655"/>
        <v>3210</v>
      </c>
      <c r="BB255" s="168" t="str">
        <f t="shared" ca="1" si="713"/>
        <v>-</v>
      </c>
      <c r="BC255" s="168" t="str">
        <f t="shared" ca="1" si="713"/>
        <v>-</v>
      </c>
      <c r="BD255" s="168" t="str">
        <f t="shared" ca="1" si="713"/>
        <v>-</v>
      </c>
      <c r="BE255" s="168" t="str">
        <f t="shared" ca="1" si="713"/>
        <v>-</v>
      </c>
      <c r="BF255" s="168" t="str">
        <f t="shared" ca="1" si="713"/>
        <v>-</v>
      </c>
      <c r="BG255" s="168">
        <f t="shared" ca="1" si="713"/>
        <v>1</v>
      </c>
      <c r="BH255" s="168">
        <f t="shared" ca="1" si="713"/>
        <v>1</v>
      </c>
      <c r="BI255" s="168" t="str">
        <f t="shared" ca="1" si="713"/>
        <v>-</v>
      </c>
      <c r="BJ255" s="168" t="str">
        <f t="shared" ca="1" si="713"/>
        <v>-</v>
      </c>
      <c r="BK255" s="10"/>
      <c r="BL255" s="168" t="str">
        <f t="shared" ca="1" si="713"/>
        <v>-</v>
      </c>
      <c r="BM255" s="168" t="str">
        <f t="shared" ca="1" si="713"/>
        <v>-</v>
      </c>
      <c r="BN255" s="168" t="str">
        <f t="shared" ca="1" si="713"/>
        <v>-</v>
      </c>
      <c r="BO255" s="168" t="str">
        <f t="shared" ca="1" si="713"/>
        <v>-</v>
      </c>
      <c r="BP255" s="168" t="str">
        <f t="shared" ca="1" si="713"/>
        <v>-</v>
      </c>
      <c r="BQ255" s="168" t="str">
        <f t="shared" ca="1" si="713"/>
        <v>-</v>
      </c>
      <c r="BR255" s="168" t="str">
        <f t="shared" ca="1" si="713"/>
        <v>-</v>
      </c>
      <c r="BS255" s="168" t="str">
        <f t="shared" ca="1" si="713"/>
        <v>-</v>
      </c>
      <c r="BT255" s="168" t="str">
        <f t="shared" ca="1" si="713"/>
        <v>-</v>
      </c>
      <c r="BU255" s="168" t="str">
        <f t="shared" ca="1" si="713"/>
        <v>-</v>
      </c>
      <c r="BV255" s="168" t="str">
        <f t="shared" ca="1" si="713"/>
        <v>-</v>
      </c>
      <c r="BW255" s="166" t="str" cm="1">
        <f t="array" aca="1" ref="BW255" ca="1">INDEX(i.rev,$K255,BW$15)</f>
        <v>-</v>
      </c>
      <c r="BX255" s="166" t="str" cm="1">
        <f t="array" aca="1" ref="BX255" ca="1">INDEX(i.rev,$K255,BX$15)</f>
        <v>-</v>
      </c>
      <c r="BY255" s="166" t="str" cm="1">
        <f t="array" aca="1" ref="BY255" ca="1">INDEX(i.rev,$K255,BY$15)</f>
        <v>-</v>
      </c>
      <c r="BZ255" s="166" t="str" cm="1">
        <f t="array" aca="1" ref="BZ255" ca="1">INDEX(i.rev,$K255,BZ$15)</f>
        <v>-</v>
      </c>
      <c r="CA255" s="166" t="str" cm="1">
        <f t="array" aca="1" ref="CA255" ca="1">INDEX(i.rev,$K255,CA$15)</f>
        <v>-</v>
      </c>
      <c r="CB255" s="166" t="str" cm="1">
        <f t="array" aca="1" ref="CB255" ca="1">INDEX(i.rev,$K255,CB$15)</f>
        <v>-</v>
      </c>
      <c r="CC255" s="166" t="str" cm="1">
        <f t="array" aca="1" ref="CC255" ca="1">INDEX(i.rev,$K255,CC$15)</f>
        <v>-</v>
      </c>
      <c r="CD255" s="166" t="str" cm="1">
        <f t="array" aca="1" ref="CD255" ca="1">INDEX(i.rev,$K255,CD$15)</f>
        <v>-</v>
      </c>
      <c r="CE255" s="166" t="str" cm="1">
        <f t="array" aca="1" ref="CE255" ca="1">INDEX(i.rev,$K255,CE$15)</f>
        <v>-</v>
      </c>
      <c r="CF255" s="166" t="str" cm="1">
        <f t="array" aca="1" ref="CF255" ca="1">INDEX(i.rev,$K255,CF$15)</f>
        <v>-</v>
      </c>
      <c r="CG255" s="10"/>
      <c r="CH255" s="168" t="str">
        <f t="shared" ca="1" si="719"/>
        <v>-</v>
      </c>
      <c r="CI255" s="168" t="str">
        <f t="shared" ca="1" si="719"/>
        <v>-</v>
      </c>
      <c r="CJ255" s="168" t="str">
        <f t="shared" ca="1" si="719"/>
        <v>-</v>
      </c>
      <c r="CK255" s="168" t="str">
        <f t="shared" ca="1" si="719"/>
        <v>-</v>
      </c>
      <c r="CL255" s="168" t="str">
        <f t="shared" ca="1" si="719"/>
        <v>-</v>
      </c>
      <c r="CM255" s="168" t="str">
        <f t="shared" ca="1" si="719"/>
        <v>-</v>
      </c>
      <c r="CN255" s="168" t="str">
        <f t="shared" ca="1" si="719"/>
        <v>-</v>
      </c>
      <c r="CO255" s="168" t="str">
        <f t="shared" ca="1" si="719"/>
        <v>-</v>
      </c>
      <c r="CP255" s="168">
        <f t="shared" ca="1" si="719"/>
        <v>1</v>
      </c>
      <c r="CQ255" s="168">
        <f t="shared" ca="1" si="719"/>
        <v>1</v>
      </c>
      <c r="CR255" s="168">
        <f t="shared" ca="1" si="719"/>
        <v>0</v>
      </c>
      <c r="CS255" s="168" t="str">
        <f t="shared" ca="1" si="719"/>
        <v>-</v>
      </c>
      <c r="CT255" s="168" t="str">
        <f t="shared" ca="1" si="719"/>
        <v>-</v>
      </c>
      <c r="CU255" s="168" t="str">
        <f t="shared" ca="1" si="719"/>
        <v>-</v>
      </c>
      <c r="CV255" s="168" t="str">
        <f t="shared" ca="1" si="719"/>
        <v>-</v>
      </c>
      <c r="CW255" s="168" t="str">
        <f t="shared" ca="1" si="719"/>
        <v>-</v>
      </c>
      <c r="CX255" s="168" t="str">
        <f t="shared" ca="1" si="719"/>
        <v>-</v>
      </c>
      <c r="CY255" s="168" t="str">
        <f t="shared" ca="1" si="719"/>
        <v>-</v>
      </c>
      <c r="CZ255" s="168">
        <f t="shared" ca="1" si="719"/>
        <v>0</v>
      </c>
      <c r="DA255" s="168" t="str">
        <f t="shared" ca="1" si="719"/>
        <v>-</v>
      </c>
      <c r="DB255" s="168" t="str">
        <f t="shared" ca="1" si="719"/>
        <v>-</v>
      </c>
      <c r="DC255" s="168" t="str">
        <f t="shared" ca="1" si="719"/>
        <v>-</v>
      </c>
      <c r="DD255" s="168" t="str">
        <f t="shared" ca="1" si="719"/>
        <v>-</v>
      </c>
      <c r="DE255" s="168" t="str">
        <f t="shared" ca="1" si="719"/>
        <v>-</v>
      </c>
      <c r="DF255" s="168">
        <f t="shared" ca="1" si="719"/>
        <v>0</v>
      </c>
      <c r="DG255" s="168">
        <f t="shared" ca="1" si="719"/>
        <v>0</v>
      </c>
      <c r="DH255" s="168">
        <f t="shared" ca="1" si="719"/>
        <v>0</v>
      </c>
      <c r="DI255" s="168">
        <f t="shared" ca="1" si="719"/>
        <v>0</v>
      </c>
      <c r="DJ255" s="168">
        <f t="shared" ca="1" si="719"/>
        <v>0</v>
      </c>
      <c r="DK255" s="168">
        <f t="shared" ca="1" si="719"/>
        <v>0</v>
      </c>
      <c r="DL255" s="168">
        <f t="shared" ca="1" si="719"/>
        <v>0</v>
      </c>
      <c r="DM255" s="168" t="str">
        <f t="shared" ca="1" si="719"/>
        <v>-</v>
      </c>
      <c r="DN255" s="168" t="str">
        <f t="shared" ca="1" si="719"/>
        <v>-</v>
      </c>
      <c r="DO255" s="168" t="str">
        <f t="shared" ca="1" si="719"/>
        <v>-</v>
      </c>
      <c r="DP255" s="168" t="str">
        <f t="shared" ca="1" si="719"/>
        <v>-</v>
      </c>
      <c r="DQ255" s="168" t="str">
        <f t="shared" ca="1" si="719"/>
        <v>-</v>
      </c>
      <c r="DR255" s="168" t="str">
        <f t="shared" ca="1" si="719"/>
        <v>-</v>
      </c>
      <c r="DS255" s="168" t="str">
        <f t="shared" ca="1" si="719"/>
        <v>-</v>
      </c>
      <c r="DT255" s="168" t="str">
        <f t="shared" ca="1" si="719"/>
        <v>-</v>
      </c>
      <c r="DU255" s="168" t="str">
        <f t="shared" ca="1" si="719"/>
        <v>-</v>
      </c>
      <c r="DV255" s="168" t="str">
        <f t="shared" ca="1" si="719"/>
        <v>-</v>
      </c>
      <c r="DW255" s="168" t="str">
        <f t="shared" ca="1" si="719"/>
        <v>-</v>
      </c>
      <c r="DX255" s="10"/>
      <c r="DY255" s="168">
        <f t="shared" ca="1" si="719"/>
        <v>1</v>
      </c>
      <c r="DZ255" s="168" t="str">
        <f t="shared" ca="1" si="719"/>
        <v>-</v>
      </c>
      <c r="EA255" s="168" t="str">
        <f t="shared" ca="1" si="719"/>
        <v>-</v>
      </c>
      <c r="EB255" s="168" t="str">
        <f t="shared" ca="1" si="719"/>
        <v>-</v>
      </c>
      <c r="EC255" s="168" t="str">
        <f t="shared" ca="1" si="696"/>
        <v>-</v>
      </c>
      <c r="ED255" s="168" t="b">
        <f t="shared" ca="1" si="696"/>
        <v>0</v>
      </c>
      <c r="EE255" s="168" t="str">
        <f t="shared" ca="1" si="696"/>
        <v>-</v>
      </c>
      <c r="EF255" s="168">
        <f t="shared" ca="1" si="696"/>
        <v>0</v>
      </c>
      <c r="EG255" s="168" t="str">
        <f t="shared" ca="1" si="696"/>
        <v>-</v>
      </c>
      <c r="EH255" s="166" cm="1">
        <f t="array" aca="1" ref="EH255" ca="1">INDEX(i.rev,$K255,EH$15)</f>
        <v>1</v>
      </c>
      <c r="EI255" s="168">
        <f t="shared" ca="1" si="724"/>
        <v>0</v>
      </c>
      <c r="EJ255" s="168">
        <f t="shared" ca="1" si="724"/>
        <v>1</v>
      </c>
      <c r="EK255" s="168">
        <f t="shared" ca="1" si="724"/>
        <v>0</v>
      </c>
      <c r="EL255" s="168">
        <f t="shared" ca="1" si="724"/>
        <v>1</v>
      </c>
      <c r="EM255" s="168">
        <f t="shared" ca="1" si="724"/>
        <v>1</v>
      </c>
      <c r="EN255" s="168">
        <f t="shared" ca="1" si="724"/>
        <v>1</v>
      </c>
      <c r="EO255" s="168">
        <f t="shared" ca="1" si="724"/>
        <v>0</v>
      </c>
      <c r="EP255" s="168">
        <f t="shared" ca="1" si="724"/>
        <v>0</v>
      </c>
      <c r="EQ255" s="168">
        <f t="shared" ca="1" si="724"/>
        <v>0</v>
      </c>
      <c r="ER255" s="168">
        <f t="shared" ca="1" si="724"/>
        <v>0</v>
      </c>
      <c r="ES255" s="168">
        <f t="shared" ca="1" si="724"/>
        <v>0</v>
      </c>
      <c r="ET255" s="168">
        <f t="shared" ca="1" si="724"/>
        <v>0</v>
      </c>
      <c r="EU255" s="168">
        <f t="shared" ca="1" si="724"/>
        <v>0</v>
      </c>
      <c r="EV255" s="168">
        <f t="shared" ca="1" si="724"/>
        <v>0</v>
      </c>
      <c r="EW255" s="168">
        <f t="shared" ca="1" si="724"/>
        <v>0</v>
      </c>
      <c r="EX255" s="168">
        <f t="shared" ca="1" si="724"/>
        <v>0</v>
      </c>
      <c r="EY255" s="166" cm="1">
        <f t="array" aca="1" ref="EY255" ca="1">INDEX(i.rev,$K255,EY$15)</f>
        <v>0</v>
      </c>
      <c r="EZ255" s="168">
        <f t="shared" ca="1" si="660"/>
        <v>0</v>
      </c>
      <c r="FA255" s="166" cm="1">
        <f t="array" aca="1" ref="FA255" ca="1">INDEX(i.rev,$K255,FA$15)</f>
        <v>1</v>
      </c>
      <c r="FB255" s="168">
        <f t="shared" ca="1" si="728"/>
        <v>0</v>
      </c>
      <c r="FC255" s="168">
        <f t="shared" ca="1" si="728"/>
        <v>0</v>
      </c>
      <c r="FD255" s="168">
        <f t="shared" ca="1" si="728"/>
        <v>0</v>
      </c>
      <c r="FE255" s="168">
        <f t="shared" ca="1" si="728"/>
        <v>0</v>
      </c>
      <c r="FF255" s="168">
        <f t="shared" ca="1" si="728"/>
        <v>0</v>
      </c>
      <c r="FG255" s="168">
        <f t="shared" ca="1" si="728"/>
        <v>0</v>
      </c>
      <c r="FH255" s="168">
        <f t="shared" ca="1" si="728"/>
        <v>0</v>
      </c>
      <c r="FI255" s="10"/>
      <c r="FJ255" s="168" t="str">
        <f t="shared" ca="1" si="728"/>
        <v>-</v>
      </c>
      <c r="FK255" s="168" t="str">
        <f t="shared" ca="1" si="728"/>
        <v>-</v>
      </c>
      <c r="FL255" s="168" t="str">
        <f t="shared" ca="1" si="728"/>
        <v>-</v>
      </c>
      <c r="FM255" s="168" t="str">
        <f t="shared" ca="1" si="728"/>
        <v>-</v>
      </c>
      <c r="FN255" s="168" t="str">
        <f t="shared" ca="1" si="728"/>
        <v>-</v>
      </c>
      <c r="FO255" s="166" t="b">
        <f t="shared" ca="1" si="698"/>
        <v>0</v>
      </c>
      <c r="FP255" s="166" t="b">
        <f t="shared" ca="1" si="698"/>
        <v>0</v>
      </c>
      <c r="FQ255" s="166" t="b">
        <f t="shared" ca="1" si="698"/>
        <v>1</v>
      </c>
      <c r="FR255" s="168">
        <f t="shared" ca="1" si="728"/>
        <v>0</v>
      </c>
      <c r="FS255" s="166">
        <f t="shared" ca="1" si="699"/>
        <v>1</v>
      </c>
      <c r="FT255" s="166">
        <f t="shared" ca="1" si="699"/>
        <v>1</v>
      </c>
      <c r="FU255" s="168" t="str">
        <f t="shared" ca="1" si="728"/>
        <v>-</v>
      </c>
      <c r="FV255" s="168" t="str">
        <f t="shared" ca="1" si="728"/>
        <v>-</v>
      </c>
      <c r="FW255" s="168" t="str">
        <f t="shared" ca="1" si="728"/>
        <v>-</v>
      </c>
      <c r="FX255" s="168" t="str">
        <f t="shared" ca="1" si="728"/>
        <v>-</v>
      </c>
      <c r="FY255" s="168" t="str">
        <f t="shared" ca="1" si="728"/>
        <v>-</v>
      </c>
      <c r="FZ255" s="168" t="str">
        <f t="shared" ca="1" si="728"/>
        <v>-</v>
      </c>
      <c r="GA255" s="168" t="str">
        <f t="shared" ca="1" si="728"/>
        <v>-</v>
      </c>
      <c r="GB255" s="168" t="str">
        <f t="shared" ca="1" si="728"/>
        <v>-</v>
      </c>
      <c r="GC255" s="168" t="str">
        <f t="shared" ca="1" si="728"/>
        <v>-</v>
      </c>
      <c r="GD255" s="168" t="b">
        <f t="shared" ca="1" si="728"/>
        <v>1</v>
      </c>
      <c r="GE255" s="168" t="str">
        <f t="shared" ca="1" si="728"/>
        <v>-</v>
      </c>
      <c r="GF255" s="168" t="str">
        <f t="shared" ca="1" si="728"/>
        <v>-</v>
      </c>
      <c r="GG255" s="168" t="str">
        <f t="shared" ca="1" si="728"/>
        <v>-</v>
      </c>
      <c r="GH255" s="168" t="str">
        <f t="shared" ca="1" si="729"/>
        <v>-</v>
      </c>
      <c r="GI255" s="168" t="str">
        <f t="shared" ca="1" si="729"/>
        <v>-</v>
      </c>
      <c r="GJ255" s="168" t="str">
        <f t="shared" ca="1" si="729"/>
        <v>-</v>
      </c>
      <c r="GK255" s="168" t="str">
        <f t="shared" ca="1" si="729"/>
        <v>-</v>
      </c>
      <c r="GL255" s="168" t="str">
        <f t="shared" ca="1" si="729"/>
        <v>-</v>
      </c>
      <c r="GM255" s="168" t="str">
        <f t="shared" ca="1" si="729"/>
        <v>-</v>
      </c>
      <c r="GN255" s="168" t="str">
        <f t="shared" ca="1" si="729"/>
        <v>-</v>
      </c>
      <c r="GO255" s="168" t="str">
        <f t="shared" ca="1" si="729"/>
        <v>-</v>
      </c>
      <c r="GP255" s="168" t="str">
        <f t="shared" ca="1" si="729"/>
        <v>-</v>
      </c>
      <c r="GQ255" s="168" t="str">
        <f t="shared" ca="1" si="729"/>
        <v>-</v>
      </c>
      <c r="GR255" s="168" t="str">
        <f t="shared" ca="1" si="729"/>
        <v>-</v>
      </c>
      <c r="GS255" s="168">
        <f t="shared" ca="1" si="729"/>
        <v>500</v>
      </c>
      <c r="GT255" s="168">
        <f t="shared" ca="1" si="729"/>
        <v>500</v>
      </c>
      <c r="GU255" s="168" t="str">
        <f t="shared" ca="1" si="729"/>
        <v>-</v>
      </c>
      <c r="GV255" s="168" t="str">
        <f t="shared" ca="1" si="729"/>
        <v>-</v>
      </c>
      <c r="GW255" s="168" t="str">
        <f t="shared" ca="1" si="729"/>
        <v>-</v>
      </c>
      <c r="GX255" s="168" t="str">
        <f t="shared" ca="1" si="726"/>
        <v>-</v>
      </c>
      <c r="GY255" s="168" t="str">
        <f t="shared" ca="1" si="701"/>
        <v>-</v>
      </c>
      <c r="GZ255" s="168" t="str">
        <f t="shared" ca="1" si="730"/>
        <v>-</v>
      </c>
      <c r="HA255" s="168" t="str">
        <f t="shared" ca="1" si="730"/>
        <v>-</v>
      </c>
      <c r="HB255" s="168" t="str">
        <f t="shared" ca="1" si="730"/>
        <v>-</v>
      </c>
      <c r="HC255" s="168" t="str">
        <f t="shared" ca="1" si="730"/>
        <v>-</v>
      </c>
      <c r="HD255" s="168" t="str">
        <f t="shared" ca="1" si="730"/>
        <v>-</v>
      </c>
      <c r="HE255" s="168" t="str">
        <f t="shared" ca="1" si="730"/>
        <v>-</v>
      </c>
      <c r="HF255" s="168" t="str">
        <f t="shared" ca="1" si="730"/>
        <v>-</v>
      </c>
      <c r="HG255" s="168" t="str">
        <f t="shared" ca="1" si="730"/>
        <v>-</v>
      </c>
      <c r="HH255" s="168" t="str">
        <f t="shared" ca="1" si="730"/>
        <v>-</v>
      </c>
      <c r="HI255" s="168" t="str">
        <f t="shared" ca="1" si="730"/>
        <v>-</v>
      </c>
      <c r="HJ255" s="168" t="str">
        <f t="shared" ca="1" si="730"/>
        <v>-</v>
      </c>
      <c r="HK255" s="168" t="str">
        <f t="shared" ca="1" si="730"/>
        <v>-</v>
      </c>
      <c r="HL255" s="168" t="str">
        <f t="shared" ca="1" si="730"/>
        <v>-</v>
      </c>
      <c r="HM255" s="168" t="str">
        <f t="shared" ca="1" si="730"/>
        <v>-</v>
      </c>
      <c r="HN255" s="168" t="str">
        <f t="shared" ca="1" si="730"/>
        <v>-</v>
      </c>
      <c r="HO255" s="168" t="str">
        <f t="shared" ca="1" si="730"/>
        <v>-</v>
      </c>
      <c r="HP255" s="168" t="str">
        <f t="shared" ca="1" si="730"/>
        <v>-</v>
      </c>
      <c r="HQ255" s="168" t="str">
        <f t="shared" ca="1" si="730"/>
        <v>-</v>
      </c>
      <c r="HR255" s="168" t="str">
        <f t="shared" ca="1" si="730"/>
        <v>-</v>
      </c>
      <c r="HS255" s="168" t="str">
        <f t="shared" ca="1" si="730"/>
        <v>-</v>
      </c>
      <c r="HT255" s="168" t="str">
        <f t="shared" ca="1" si="730"/>
        <v>-</v>
      </c>
      <c r="HU255" s="168" t="str">
        <f t="shared" ca="1" si="730"/>
        <v>-</v>
      </c>
      <c r="HV255" s="168" t="str">
        <f t="shared" ca="1" si="730"/>
        <v>-</v>
      </c>
      <c r="HW255" s="168" t="str">
        <f t="shared" ca="1" si="730"/>
        <v>-</v>
      </c>
      <c r="HX255" s="168" t="str">
        <f t="shared" ca="1" si="730"/>
        <v>-</v>
      </c>
      <c r="HY255" s="168" t="str">
        <f t="shared" ca="1" si="730"/>
        <v>-</v>
      </c>
      <c r="HZ255" s="168" t="str">
        <f t="shared" ca="1" si="730"/>
        <v>-</v>
      </c>
      <c r="IA255" s="168" t="str">
        <f t="shared" ca="1" si="730"/>
        <v>-</v>
      </c>
      <c r="IB255" s="168" t="str">
        <f t="shared" ca="1" si="730"/>
        <v>-</v>
      </c>
      <c r="IC255" s="168" t="str">
        <f t="shared" ca="1" si="730"/>
        <v>-</v>
      </c>
      <c r="ID255" s="168" t="str">
        <f t="shared" ca="1" si="730"/>
        <v>-</v>
      </c>
      <c r="IE255" s="168" t="str">
        <f t="shared" ca="1" si="730"/>
        <v>-</v>
      </c>
      <c r="IF255" s="168" t="str">
        <f t="shared" ca="1" si="730"/>
        <v>-</v>
      </c>
      <c r="IG255" s="168" t="str">
        <f t="shared" ca="1" si="730"/>
        <v>-</v>
      </c>
      <c r="IH255" s="168" t="str">
        <f t="shared" ca="1" si="730"/>
        <v>-</v>
      </c>
      <c r="II255" s="168" t="str">
        <f t="shared" ca="1" si="730"/>
        <v>-</v>
      </c>
      <c r="IJ255" s="168" t="str">
        <f t="shared" ca="1" si="730"/>
        <v>-</v>
      </c>
      <c r="IK255" s="168" t="str">
        <f t="shared" ca="1" si="730"/>
        <v>-</v>
      </c>
      <c r="IL255" s="168" t="str">
        <f t="shared" ca="1" si="730"/>
        <v>-</v>
      </c>
      <c r="IM255" s="168" t="str">
        <f t="shared" ca="1" si="730"/>
        <v>-</v>
      </c>
      <c r="IN255" s="168" t="str">
        <f t="shared" ca="1" si="730"/>
        <v>-</v>
      </c>
      <c r="IO255" s="168" t="str">
        <f t="shared" ca="1" si="730"/>
        <v>-</v>
      </c>
      <c r="IP255" s="168" t="str">
        <f t="shared" ca="1" si="701"/>
        <v>-</v>
      </c>
      <c r="IQ255" s="168" t="str">
        <f t="shared" ca="1" si="701"/>
        <v>-</v>
      </c>
      <c r="IR255" s="168" t="str">
        <f t="shared" ca="1" si="701"/>
        <v>-</v>
      </c>
      <c r="IS255" s="168" t="str">
        <f t="shared" ca="1" si="701"/>
        <v>-</v>
      </c>
      <c r="IT255" s="168" t="str">
        <f t="shared" ca="1" si="701"/>
        <v>-</v>
      </c>
      <c r="IU255" s="168" t="str">
        <f t="shared" ca="1" si="701"/>
        <v>-</v>
      </c>
      <c r="IV255" s="168" t="str">
        <f t="shared" ca="1" si="701"/>
        <v>-</v>
      </c>
      <c r="IW255" s="168" t="str">
        <f t="shared" ca="1" si="701"/>
        <v>-</v>
      </c>
      <c r="IX255" s="168" t="str">
        <f t="shared" ca="1" si="701"/>
        <v>-</v>
      </c>
      <c r="IY255" s="168" t="str">
        <f t="shared" ca="1" si="701"/>
        <v>-</v>
      </c>
      <c r="IZ255" s="10"/>
      <c r="JA255" s="166">
        <f t="shared" ca="1" si="668"/>
        <v>4.4999999999999998E-2</v>
      </c>
      <c r="JB255" s="166">
        <f t="shared" ca="1" si="669"/>
        <v>4.4999999999999998E-2</v>
      </c>
      <c r="JC255" s="168">
        <f t="shared" ca="1" si="727"/>
        <v>1</v>
      </c>
      <c r="JD255" s="168">
        <f t="shared" ca="1" si="727"/>
        <v>0</v>
      </c>
      <c r="JE255" s="168">
        <f t="shared" ca="1" si="727"/>
        <v>1</v>
      </c>
      <c r="JF255" s="168">
        <f t="shared" ca="1" si="727"/>
        <v>1</v>
      </c>
      <c r="JG255" s="168">
        <f t="shared" ca="1" si="727"/>
        <v>0</v>
      </c>
      <c r="JH255" s="168">
        <f t="shared" ca="1" si="727"/>
        <v>70</v>
      </c>
      <c r="JI255" s="168">
        <f t="shared" ca="1" si="727"/>
        <v>50</v>
      </c>
      <c r="JJ255" s="168">
        <f t="shared" ca="1" si="727"/>
        <v>70</v>
      </c>
      <c r="JK255" s="168">
        <f t="shared" ca="1" si="727"/>
        <v>50</v>
      </c>
      <c r="JL255" s="166">
        <f t="shared" ca="1" si="671"/>
        <v>1</v>
      </c>
      <c r="JM255" s="166">
        <f t="shared" ca="1" si="672"/>
        <v>1</v>
      </c>
      <c r="JN255" s="166">
        <f t="shared" ca="1" si="673"/>
        <v>1</v>
      </c>
      <c r="JO255" s="166">
        <f t="shared" ca="1" si="674"/>
        <v>1</v>
      </c>
      <c r="JP255" s="166">
        <f t="shared" ca="1" si="674"/>
        <v>1</v>
      </c>
      <c r="JQ255" s="168">
        <f t="shared" ca="1" si="727"/>
        <v>1</v>
      </c>
      <c r="JR255" s="10"/>
      <c r="JS255" s="168">
        <f t="shared" ca="1" si="727"/>
        <v>1</v>
      </c>
      <c r="JT255" s="166">
        <f t="shared" si="675"/>
        <v>1</v>
      </c>
      <c r="JU255" s="168">
        <f t="shared" ca="1" si="727"/>
        <v>1</v>
      </c>
      <c r="JV255" s="168">
        <f t="shared" ca="1" si="727"/>
        <v>1</v>
      </c>
      <c r="JW255" s="168">
        <f t="shared" ca="1" si="727"/>
        <v>1</v>
      </c>
      <c r="JX255" s="168">
        <f t="shared" ca="1" si="727"/>
        <v>1</v>
      </c>
      <c r="JY255" s="168">
        <f t="shared" ca="1" si="727"/>
        <v>1</v>
      </c>
      <c r="JZ255" s="168">
        <f t="shared" ca="1" si="727"/>
        <v>1</v>
      </c>
      <c r="KA255" s="166">
        <f t="shared" si="676"/>
        <v>1</v>
      </c>
      <c r="KB255" s="166">
        <f t="shared" ca="1" si="677"/>
        <v>1</v>
      </c>
      <c r="KC255" s="166">
        <f t="shared" ca="1" si="678"/>
        <v>1</v>
      </c>
      <c r="KD255" s="166" t="str">
        <f t="shared" ca="1" si="679"/>
        <v>-</v>
      </c>
      <c r="KE255" s="166" t="str">
        <f t="shared" ca="1" si="680"/>
        <v>-</v>
      </c>
      <c r="KF255" s="166" t="str">
        <f t="shared" ca="1" si="681"/>
        <v>-</v>
      </c>
      <c r="KG255" s="166" t="b">
        <f t="shared" ca="1" si="682"/>
        <v>0</v>
      </c>
      <c r="KH255" s="168">
        <f t="shared" ca="1" si="727"/>
        <v>0</v>
      </c>
      <c r="KI255" s="27">
        <v>0</v>
      </c>
    </row>
    <row r="256" spans="1:295" s="148" customFormat="1" outlineLevel="1">
      <c r="A256" s="126">
        <f t="shared" si="13"/>
        <v>251</v>
      </c>
      <c r="B256" s="126">
        <f t="shared" si="723"/>
        <v>13</v>
      </c>
      <c r="C256" s="148">
        <f t="shared" si="689"/>
        <v>1002</v>
      </c>
      <c r="D256" s="148" t="s">
        <v>884</v>
      </c>
      <c r="E256" s="148" t="b">
        <f t="shared" si="648"/>
        <v>0</v>
      </c>
      <c r="F256" s="148" t="b">
        <v>0</v>
      </c>
      <c r="G256" s="148" t="b">
        <f t="shared" si="684"/>
        <v>0</v>
      </c>
      <c r="H256" s="144">
        <f t="shared" ca="1" si="731"/>
        <v>3</v>
      </c>
      <c r="I256" s="32">
        <v>3</v>
      </c>
      <c r="J256" s="32">
        <v>3</v>
      </c>
      <c r="K256" s="144">
        <f t="shared" ca="1" si="731"/>
        <v>1</v>
      </c>
      <c r="L256" s="144">
        <f t="shared" ca="1" si="731"/>
        <v>1</v>
      </c>
      <c r="M256" s="144">
        <f t="shared" ca="1" si="731"/>
        <v>1</v>
      </c>
      <c r="N256" s="144">
        <f t="shared" ca="1" si="731"/>
        <v>1</v>
      </c>
      <c r="O256" s="144">
        <f t="shared" ca="1" si="731"/>
        <v>1</v>
      </c>
      <c r="P256" s="144">
        <f t="shared" ca="1" si="731"/>
        <v>1</v>
      </c>
      <c r="Q256" s="144">
        <f t="shared" ca="1" si="731"/>
        <v>1</v>
      </c>
      <c r="R256" s="144">
        <f t="shared" ca="1" si="731"/>
        <v>2</v>
      </c>
      <c r="S256" s="144">
        <f t="shared" ca="1" si="731"/>
        <v>1</v>
      </c>
      <c r="T256" s="32">
        <v>3</v>
      </c>
      <c r="U256" s="144">
        <f t="shared" ca="1" si="731"/>
        <v>1</v>
      </c>
      <c r="V256" s="144">
        <f t="shared" ca="1" si="731"/>
        <v>1</v>
      </c>
      <c r="W256" s="144">
        <f t="shared" ca="1" si="731"/>
        <v>1</v>
      </c>
      <c r="X256" s="144">
        <f t="shared" ca="1" si="731"/>
        <v>1</v>
      </c>
      <c r="Y256" s="144">
        <f t="shared" ca="1" si="731"/>
        <v>1</v>
      </c>
      <c r="AA256" s="162" t="str" cm="1">
        <f t="array" aca="1" ref="AA256" ca="1">TEXT(LEFT(OFFSET(AA256,-1,0),5)+1,"00000")&amp;MID(OFFSET(AA256,-1,0),6,FIND(" ",OFFSET(AA256,-1,0),7)-5)
&amp;INDEX(DataMaster!$B$10:$B$12,$I256)         &amp;IF($J256=1,""," Risk"&amp;INDEX(i.risk_aversion,$J256,1))    &amp;IF($K256=1,""," REV"&amp; INDEX(DataMaster!$B$54:$B$58,$K256))              &amp; IF($L256=1,""," Minroe"&amp;INDEX(minroe,$L256))              &amp;  IF($M256=1,""," Overdraw"&amp;INDEX(overdraw,$M256))
&amp; IF($N256=1,""," Mach"&amp;INDEX(i.mach_option,$N256))
&amp; IF($O256=1,""," Interest"&amp;INDEX(i.interest_rate,$O256))            &amp; IF($P256=1,""," Opp cost"&amp;INDEX(i.opp_cost_capital,$P256))           &amp; IF($Q256=1,""," Casual_ub"&amp;INDEX(i.casual_ub,$Q256))           &amp; IF($R256=1,""," Cropgraze"&amp;INDEX(i.cropgraze_inc,$R256))
&amp; IF($S256=1,""," Yield"&amp;INDEX(i.all_rot_yield,$S256))          &amp; IF($T256=1,""," Pasture"&amp;INDEX(i.pasture_prod,$T256))          &amp; IF($U256=1,""," Scan"&amp;INDEX(i.scan,$U256))
&amp; IF($JL256=1,""," WP"&amp;TEXT($JL256*100,"000p"))                &amp; IF($JM256=1,""," MP"&amp;TEXT($JM256*100,"000p"))                      &amp; IF($JN256=1,""," GP"&amp;TEXT($JN256*100,"000p"))          &amp; IF($JO256=1,""," Can"&amp;TEXT($JO256*100,"000p"))
&amp; " (F"&amp;3+IFERROR(1*$CH256,0)+IFERROR(1*$CI256,0)&amp;3-IFERROR(1*NOT($CK256),0)&amp;"N"&amp;$CP256&amp;$CQ256&amp;")"</f>
        <v>00025 Pasture SQ RiskCARA-high CropgrazeFALSE Pasture1.15 (F33N11)</v>
      </c>
      <c r="AB256" s="10" t="str">
        <f ca="1">IF(COUNTIF(AA$5:AA256,AA256)=1,"-","Dup")</f>
        <v>-</v>
      </c>
      <c r="AC256" s="10"/>
      <c r="AD256" s="168" t="str">
        <f t="shared" ca="1" si="694"/>
        <v>-</v>
      </c>
      <c r="AE256" s="168" t="str">
        <f t="shared" ca="1" si="694"/>
        <v>-</v>
      </c>
      <c r="AF256" s="168" t="str">
        <f t="shared" ca="1" si="694"/>
        <v>-</v>
      </c>
      <c r="AG256" s="168" t="str">
        <f t="shared" ca="1" si="694"/>
        <v>-</v>
      </c>
      <c r="AH256" s="168" t="str">
        <f t="shared" ca="1" si="694"/>
        <v>-</v>
      </c>
      <c r="AI256" s="168" t="b">
        <f t="shared" ca="1" si="694"/>
        <v>1</v>
      </c>
      <c r="AJ256" s="10"/>
      <c r="AK256" s="166" t="b">
        <f t="shared" si="695"/>
        <v>0</v>
      </c>
      <c r="AL256" s="166">
        <f t="shared" si="695"/>
        <v>2</v>
      </c>
      <c r="AM256" s="166" t="b">
        <f t="shared" si="695"/>
        <v>0</v>
      </c>
      <c r="AN256" s="166" t="b">
        <f t="shared" si="695"/>
        <v>1</v>
      </c>
      <c r="AO256" s="166" t="b">
        <f t="shared" si="695"/>
        <v>0</v>
      </c>
      <c r="AP256" s="166" t="b">
        <f t="shared" si="695"/>
        <v>0</v>
      </c>
      <c r="AQ256" s="166">
        <f t="shared" ca="1" si="651"/>
        <v>0</v>
      </c>
      <c r="AR256" s="166" t="b">
        <f t="shared" si="720"/>
        <v>1</v>
      </c>
      <c r="AS256" s="166" t="b">
        <f t="shared" si="720"/>
        <v>1</v>
      </c>
      <c r="AT256" s="166">
        <f t="shared" si="720"/>
        <v>1</v>
      </c>
      <c r="AU256" s="166">
        <f t="shared" si="720"/>
        <v>5.0000000000000004E-6</v>
      </c>
      <c r="AV256" s="166" t="str">
        <f t="shared" si="720"/>
        <v>-</v>
      </c>
      <c r="AW256" s="10"/>
      <c r="AX256" s="166" t="b">
        <f t="shared" si="653"/>
        <v>1</v>
      </c>
      <c r="AY256" s="168" t="b">
        <f t="shared" ca="1" si="654"/>
        <v>1</v>
      </c>
      <c r="AZ256" s="168" t="b">
        <f t="shared" ca="1" si="654"/>
        <v>1</v>
      </c>
      <c r="BA256" s="167">
        <f t="shared" ca="1" si="655"/>
        <v>3210</v>
      </c>
      <c r="BB256" s="168" t="str">
        <f t="shared" ca="1" si="713"/>
        <v>-</v>
      </c>
      <c r="BC256" s="168" t="str">
        <f t="shared" ca="1" si="713"/>
        <v>-</v>
      </c>
      <c r="BD256" s="168" t="str">
        <f t="shared" ca="1" si="713"/>
        <v>-</v>
      </c>
      <c r="BE256" s="168" t="str">
        <f t="shared" ca="1" si="713"/>
        <v>-</v>
      </c>
      <c r="BF256" s="168" t="str">
        <f t="shared" ca="1" si="713"/>
        <v>-</v>
      </c>
      <c r="BG256" s="168">
        <f t="shared" ca="1" si="713"/>
        <v>1</v>
      </c>
      <c r="BH256" s="168">
        <f t="shared" ca="1" si="713"/>
        <v>1</v>
      </c>
      <c r="BI256" s="168" t="str">
        <f t="shared" ca="1" si="713"/>
        <v>-</v>
      </c>
      <c r="BJ256" s="168" t="str">
        <f t="shared" ca="1" si="713"/>
        <v>-</v>
      </c>
      <c r="BK256" s="10"/>
      <c r="BL256" s="168" t="str">
        <f t="shared" ca="1" si="713"/>
        <v>-</v>
      </c>
      <c r="BM256" s="168" t="str">
        <f t="shared" ca="1" si="713"/>
        <v>-</v>
      </c>
      <c r="BN256" s="168" t="str">
        <f t="shared" ca="1" si="713"/>
        <v>-</v>
      </c>
      <c r="BO256" s="168" t="str">
        <f t="shared" ca="1" si="713"/>
        <v>-</v>
      </c>
      <c r="BP256" s="168" t="str">
        <f t="shared" ca="1" si="713"/>
        <v>-</v>
      </c>
      <c r="BQ256" s="168" t="str">
        <f t="shared" ca="1" si="713"/>
        <v>-</v>
      </c>
      <c r="BR256" s="168" t="str">
        <f t="shared" ca="1" si="713"/>
        <v>-</v>
      </c>
      <c r="BS256" s="168" t="str">
        <f t="shared" ca="1" si="713"/>
        <v>-</v>
      </c>
      <c r="BT256" s="168" t="str">
        <f t="shared" ca="1" si="713"/>
        <v>-</v>
      </c>
      <c r="BU256" s="168" t="str">
        <f t="shared" ca="1" si="713"/>
        <v>-</v>
      </c>
      <c r="BV256" s="168" t="str">
        <f t="shared" ca="1" si="713"/>
        <v>-</v>
      </c>
      <c r="BW256" s="166" t="str" cm="1">
        <f t="array" aca="1" ref="BW256" ca="1">INDEX(i.rev,$K256,BW$15)</f>
        <v>-</v>
      </c>
      <c r="BX256" s="166" t="str" cm="1">
        <f t="array" aca="1" ref="BX256" ca="1">INDEX(i.rev,$K256,BX$15)</f>
        <v>-</v>
      </c>
      <c r="BY256" s="166" t="str" cm="1">
        <f t="array" aca="1" ref="BY256" ca="1">INDEX(i.rev,$K256,BY$15)</f>
        <v>-</v>
      </c>
      <c r="BZ256" s="166" t="str" cm="1">
        <f t="array" aca="1" ref="BZ256" ca="1">INDEX(i.rev,$K256,BZ$15)</f>
        <v>-</v>
      </c>
      <c r="CA256" s="166" t="str" cm="1">
        <f t="array" aca="1" ref="CA256" ca="1">INDEX(i.rev,$K256,CA$15)</f>
        <v>-</v>
      </c>
      <c r="CB256" s="166" t="str" cm="1">
        <f t="array" aca="1" ref="CB256" ca="1">INDEX(i.rev,$K256,CB$15)</f>
        <v>-</v>
      </c>
      <c r="CC256" s="166" t="str" cm="1">
        <f t="array" aca="1" ref="CC256" ca="1">INDEX(i.rev,$K256,CC$15)</f>
        <v>-</v>
      </c>
      <c r="CD256" s="166" t="str" cm="1">
        <f t="array" aca="1" ref="CD256" ca="1">INDEX(i.rev,$K256,CD$15)</f>
        <v>-</v>
      </c>
      <c r="CE256" s="166" t="str" cm="1">
        <f t="array" aca="1" ref="CE256" ca="1">INDEX(i.rev,$K256,CE$15)</f>
        <v>-</v>
      </c>
      <c r="CF256" s="166" t="str" cm="1">
        <f t="array" aca="1" ref="CF256" ca="1">INDEX(i.rev,$K256,CF$15)</f>
        <v>-</v>
      </c>
      <c r="CG256" s="10"/>
      <c r="CH256" s="168" t="str">
        <f t="shared" ref="CH256:EB260" ca="1" si="732">OFFSET(CH$5,$B256,0)</f>
        <v>-</v>
      </c>
      <c r="CI256" s="168" t="str">
        <f t="shared" ca="1" si="732"/>
        <v>-</v>
      </c>
      <c r="CJ256" s="168" t="str">
        <f t="shared" ca="1" si="732"/>
        <v>-</v>
      </c>
      <c r="CK256" s="168" t="str">
        <f t="shared" ca="1" si="732"/>
        <v>-</v>
      </c>
      <c r="CL256" s="168" t="str">
        <f t="shared" ca="1" si="732"/>
        <v>-</v>
      </c>
      <c r="CM256" s="168" t="str">
        <f t="shared" ca="1" si="732"/>
        <v>-</v>
      </c>
      <c r="CN256" s="168" t="str">
        <f t="shared" ca="1" si="732"/>
        <v>-</v>
      </c>
      <c r="CO256" s="168" t="str">
        <f t="shared" ca="1" si="732"/>
        <v>-</v>
      </c>
      <c r="CP256" s="168">
        <f t="shared" ca="1" si="732"/>
        <v>1</v>
      </c>
      <c r="CQ256" s="168">
        <f t="shared" ca="1" si="732"/>
        <v>1</v>
      </c>
      <c r="CR256" s="168">
        <f t="shared" ca="1" si="732"/>
        <v>0</v>
      </c>
      <c r="CS256" s="168" t="str">
        <f t="shared" ca="1" si="732"/>
        <v>-</v>
      </c>
      <c r="CT256" s="168" t="str">
        <f t="shared" ca="1" si="732"/>
        <v>-</v>
      </c>
      <c r="CU256" s="168" t="str">
        <f t="shared" ca="1" si="732"/>
        <v>-</v>
      </c>
      <c r="CV256" s="168" t="str">
        <f t="shared" ca="1" si="732"/>
        <v>-</v>
      </c>
      <c r="CW256" s="168" t="str">
        <f t="shared" ca="1" si="732"/>
        <v>-</v>
      </c>
      <c r="CX256" s="168" t="str">
        <f t="shared" ca="1" si="732"/>
        <v>-</v>
      </c>
      <c r="CY256" s="168" t="str">
        <f t="shared" ca="1" si="732"/>
        <v>-</v>
      </c>
      <c r="CZ256" s="168">
        <f t="shared" ca="1" si="732"/>
        <v>0</v>
      </c>
      <c r="DA256" s="168" t="str">
        <f t="shared" ca="1" si="732"/>
        <v>-</v>
      </c>
      <c r="DB256" s="168" t="str">
        <f t="shared" ca="1" si="732"/>
        <v>-</v>
      </c>
      <c r="DC256" s="168" t="str">
        <f t="shared" ca="1" si="732"/>
        <v>-</v>
      </c>
      <c r="DD256" s="168" t="str">
        <f t="shared" ca="1" si="732"/>
        <v>-</v>
      </c>
      <c r="DE256" s="168" t="str">
        <f t="shared" ca="1" si="732"/>
        <v>-</v>
      </c>
      <c r="DF256" s="168">
        <f t="shared" ca="1" si="732"/>
        <v>0</v>
      </c>
      <c r="DG256" s="168">
        <f t="shared" ca="1" si="732"/>
        <v>0</v>
      </c>
      <c r="DH256" s="168">
        <f t="shared" ca="1" si="732"/>
        <v>0</v>
      </c>
      <c r="DI256" s="168">
        <f t="shared" ca="1" si="732"/>
        <v>0</v>
      </c>
      <c r="DJ256" s="168">
        <f t="shared" ca="1" si="732"/>
        <v>0</v>
      </c>
      <c r="DK256" s="168">
        <f t="shared" ca="1" si="732"/>
        <v>0</v>
      </c>
      <c r="DL256" s="168">
        <f t="shared" ca="1" si="732"/>
        <v>0</v>
      </c>
      <c r="DM256" s="168" t="str">
        <f t="shared" ca="1" si="732"/>
        <v>-</v>
      </c>
      <c r="DN256" s="168" t="str">
        <f t="shared" ca="1" si="732"/>
        <v>-</v>
      </c>
      <c r="DO256" s="168" t="str">
        <f t="shared" ca="1" si="732"/>
        <v>-</v>
      </c>
      <c r="DP256" s="168" t="str">
        <f t="shared" ca="1" si="732"/>
        <v>-</v>
      </c>
      <c r="DQ256" s="168" t="str">
        <f t="shared" ca="1" si="732"/>
        <v>-</v>
      </c>
      <c r="DR256" s="168" t="str">
        <f t="shared" ca="1" si="732"/>
        <v>-</v>
      </c>
      <c r="DS256" s="168" t="str">
        <f t="shared" ca="1" si="732"/>
        <v>-</v>
      </c>
      <c r="DT256" s="168" t="str">
        <f t="shared" ca="1" si="732"/>
        <v>-</v>
      </c>
      <c r="DU256" s="168" t="str">
        <f t="shared" ca="1" si="732"/>
        <v>-</v>
      </c>
      <c r="DV256" s="168" t="str">
        <f t="shared" ca="1" si="732"/>
        <v>-</v>
      </c>
      <c r="DW256" s="168" t="str">
        <f t="shared" ca="1" si="732"/>
        <v>-</v>
      </c>
      <c r="DX256" s="10"/>
      <c r="DY256" s="168">
        <f t="shared" ca="1" si="732"/>
        <v>1</v>
      </c>
      <c r="DZ256" s="168" t="str">
        <f t="shared" ca="1" si="732"/>
        <v>-</v>
      </c>
      <c r="EA256" s="168" t="str">
        <f t="shared" ca="1" si="732"/>
        <v>-</v>
      </c>
      <c r="EB256" s="168" t="str">
        <f t="shared" ca="1" si="732"/>
        <v>-</v>
      </c>
      <c r="EC256" s="168" t="str">
        <f t="shared" ca="1" si="696"/>
        <v>-</v>
      </c>
      <c r="ED256" s="168" t="b">
        <f t="shared" ca="1" si="696"/>
        <v>0</v>
      </c>
      <c r="EE256" s="168" t="str">
        <f t="shared" ca="1" si="696"/>
        <v>-</v>
      </c>
      <c r="EF256" s="168">
        <f t="shared" ca="1" si="696"/>
        <v>0</v>
      </c>
      <c r="EG256" s="168" t="str">
        <f t="shared" ca="1" si="696"/>
        <v>-</v>
      </c>
      <c r="EH256" s="166" cm="1">
        <f t="array" aca="1" ref="EH256" ca="1">INDEX(i.rev,$K256,EH$15)</f>
        <v>1</v>
      </c>
      <c r="EI256" s="168">
        <f t="shared" ca="1" si="724"/>
        <v>0</v>
      </c>
      <c r="EJ256" s="168">
        <f t="shared" ca="1" si="724"/>
        <v>1</v>
      </c>
      <c r="EK256" s="168">
        <f t="shared" ca="1" si="724"/>
        <v>0</v>
      </c>
      <c r="EL256" s="168">
        <f t="shared" ca="1" si="724"/>
        <v>1</v>
      </c>
      <c r="EM256" s="168">
        <f t="shared" ca="1" si="724"/>
        <v>1</v>
      </c>
      <c r="EN256" s="168">
        <f t="shared" ca="1" si="724"/>
        <v>1</v>
      </c>
      <c r="EO256" s="168">
        <f t="shared" ca="1" si="724"/>
        <v>0</v>
      </c>
      <c r="EP256" s="168">
        <f t="shared" ca="1" si="724"/>
        <v>0</v>
      </c>
      <c r="EQ256" s="168">
        <f t="shared" ca="1" si="724"/>
        <v>0</v>
      </c>
      <c r="ER256" s="168">
        <f t="shared" ca="1" si="724"/>
        <v>0</v>
      </c>
      <c r="ES256" s="168">
        <f t="shared" ca="1" si="724"/>
        <v>0</v>
      </c>
      <c r="ET256" s="168">
        <f t="shared" ca="1" si="724"/>
        <v>0</v>
      </c>
      <c r="EU256" s="168">
        <f t="shared" ca="1" si="724"/>
        <v>0</v>
      </c>
      <c r="EV256" s="168">
        <f t="shared" ca="1" si="724"/>
        <v>0</v>
      </c>
      <c r="EW256" s="168">
        <f t="shared" ca="1" si="724"/>
        <v>0</v>
      </c>
      <c r="EX256" s="168">
        <f t="shared" ca="1" si="724"/>
        <v>0</v>
      </c>
      <c r="EY256" s="166" cm="1">
        <f t="array" aca="1" ref="EY256" ca="1">INDEX(i.rev,$K256,EY$15)</f>
        <v>0</v>
      </c>
      <c r="EZ256" s="168">
        <f t="shared" ca="1" si="660"/>
        <v>0</v>
      </c>
      <c r="FA256" s="166" cm="1">
        <f t="array" aca="1" ref="FA256" ca="1">INDEX(i.rev,$K256,FA$15)</f>
        <v>1</v>
      </c>
      <c r="FB256" s="168">
        <f t="shared" ca="1" si="728"/>
        <v>0</v>
      </c>
      <c r="FC256" s="168">
        <f t="shared" ca="1" si="728"/>
        <v>0</v>
      </c>
      <c r="FD256" s="168">
        <f t="shared" ca="1" si="728"/>
        <v>0</v>
      </c>
      <c r="FE256" s="168">
        <f t="shared" ca="1" si="728"/>
        <v>0</v>
      </c>
      <c r="FF256" s="168">
        <f t="shared" ca="1" si="728"/>
        <v>0</v>
      </c>
      <c r="FG256" s="168">
        <f t="shared" ca="1" si="728"/>
        <v>0</v>
      </c>
      <c r="FH256" s="168">
        <f t="shared" ca="1" si="728"/>
        <v>0</v>
      </c>
      <c r="FI256" s="10"/>
      <c r="FJ256" s="168" t="str">
        <f t="shared" ca="1" si="728"/>
        <v>-</v>
      </c>
      <c r="FK256" s="168" t="str">
        <f t="shared" ca="1" si="728"/>
        <v>-</v>
      </c>
      <c r="FL256" s="168" t="str">
        <f t="shared" ca="1" si="728"/>
        <v>-</v>
      </c>
      <c r="FM256" s="168" t="str">
        <f t="shared" ca="1" si="728"/>
        <v>-</v>
      </c>
      <c r="FN256" s="168" t="str">
        <f t="shared" ca="1" si="728"/>
        <v>-</v>
      </c>
      <c r="FO256" s="166" t="b">
        <f t="shared" ca="1" si="698"/>
        <v>0</v>
      </c>
      <c r="FP256" s="166" t="b">
        <f t="shared" ca="1" si="698"/>
        <v>0</v>
      </c>
      <c r="FQ256" s="166" t="b">
        <f t="shared" ca="1" si="698"/>
        <v>1</v>
      </c>
      <c r="FR256" s="168">
        <f t="shared" ca="1" si="728"/>
        <v>0</v>
      </c>
      <c r="FS256" s="166">
        <f t="shared" ca="1" si="699"/>
        <v>1</v>
      </c>
      <c r="FT256" s="166">
        <f t="shared" ca="1" si="699"/>
        <v>1</v>
      </c>
      <c r="FU256" s="168" t="str">
        <f t="shared" ca="1" si="728"/>
        <v>-</v>
      </c>
      <c r="FV256" s="168" t="str">
        <f t="shared" ca="1" si="728"/>
        <v>-</v>
      </c>
      <c r="FW256" s="168" t="str">
        <f t="shared" ca="1" si="728"/>
        <v>-</v>
      </c>
      <c r="FX256" s="168" t="str">
        <f t="shared" ca="1" si="728"/>
        <v>-</v>
      </c>
      <c r="FY256" s="168" t="str">
        <f t="shared" ca="1" si="728"/>
        <v>-</v>
      </c>
      <c r="FZ256" s="168" t="str">
        <f t="shared" ca="1" si="728"/>
        <v>-</v>
      </c>
      <c r="GA256" s="168" t="str">
        <f t="shared" ca="1" si="728"/>
        <v>-</v>
      </c>
      <c r="GB256" s="168" t="str">
        <f t="shared" ca="1" si="728"/>
        <v>-</v>
      </c>
      <c r="GC256" s="168" t="str">
        <f t="shared" ca="1" si="728"/>
        <v>-</v>
      </c>
      <c r="GD256" s="168" t="b">
        <f t="shared" ca="1" si="728"/>
        <v>1</v>
      </c>
      <c r="GE256" s="168" t="str">
        <f t="shared" ca="1" si="728"/>
        <v>-</v>
      </c>
      <c r="GF256" s="168" t="str">
        <f t="shared" ca="1" si="728"/>
        <v>-</v>
      </c>
      <c r="GG256" s="168" t="str">
        <f t="shared" ca="1" si="728"/>
        <v>-</v>
      </c>
      <c r="GH256" s="168" t="str">
        <f t="shared" ca="1" si="729"/>
        <v>-</v>
      </c>
      <c r="GI256" s="168" t="str">
        <f t="shared" ca="1" si="729"/>
        <v>-</v>
      </c>
      <c r="GJ256" s="168" t="str">
        <f t="shared" ca="1" si="729"/>
        <v>-</v>
      </c>
      <c r="GK256" s="168" t="str">
        <f t="shared" ca="1" si="729"/>
        <v>-</v>
      </c>
      <c r="GL256" s="168" t="str">
        <f t="shared" ca="1" si="729"/>
        <v>-</v>
      </c>
      <c r="GM256" s="168" t="str">
        <f t="shared" ca="1" si="729"/>
        <v>-</v>
      </c>
      <c r="GN256" s="168" t="str">
        <f t="shared" ca="1" si="729"/>
        <v>-</v>
      </c>
      <c r="GO256" s="168" t="str">
        <f t="shared" ca="1" si="729"/>
        <v>-</v>
      </c>
      <c r="GP256" s="168" t="str">
        <f t="shared" ca="1" si="729"/>
        <v>-</v>
      </c>
      <c r="GQ256" s="168" t="str">
        <f t="shared" ca="1" si="729"/>
        <v>-</v>
      </c>
      <c r="GR256" s="168" t="str">
        <f t="shared" ca="1" si="729"/>
        <v>-</v>
      </c>
      <c r="GS256" s="168">
        <f t="shared" ca="1" si="729"/>
        <v>500</v>
      </c>
      <c r="GT256" s="168">
        <f t="shared" ca="1" si="729"/>
        <v>500</v>
      </c>
      <c r="GU256" s="168" t="str">
        <f t="shared" ca="1" si="729"/>
        <v>-</v>
      </c>
      <c r="GV256" s="168" t="str">
        <f t="shared" ca="1" si="729"/>
        <v>-</v>
      </c>
      <c r="GW256" s="168" t="str">
        <f t="shared" ca="1" si="729"/>
        <v>-</v>
      </c>
      <c r="GX256" s="168" t="str">
        <f t="shared" ca="1" si="726"/>
        <v>-</v>
      </c>
      <c r="GY256" s="168" t="str">
        <f t="shared" ca="1" si="701"/>
        <v>-</v>
      </c>
      <c r="GZ256" s="168" t="str">
        <f t="shared" ca="1" si="730"/>
        <v>-</v>
      </c>
      <c r="HA256" s="168" t="str">
        <f t="shared" ca="1" si="730"/>
        <v>-</v>
      </c>
      <c r="HB256" s="168" t="str">
        <f t="shared" ca="1" si="730"/>
        <v>-</v>
      </c>
      <c r="HC256" s="168" t="str">
        <f t="shared" ca="1" si="730"/>
        <v>-</v>
      </c>
      <c r="HD256" s="168" t="str">
        <f t="shared" ca="1" si="730"/>
        <v>-</v>
      </c>
      <c r="HE256" s="168" t="str">
        <f t="shared" ca="1" si="730"/>
        <v>-</v>
      </c>
      <c r="HF256" s="168" t="str">
        <f t="shared" ca="1" si="730"/>
        <v>-</v>
      </c>
      <c r="HG256" s="168" t="str">
        <f t="shared" ca="1" si="730"/>
        <v>-</v>
      </c>
      <c r="HH256" s="168" t="str">
        <f t="shared" ca="1" si="730"/>
        <v>-</v>
      </c>
      <c r="HI256" s="168" t="str">
        <f t="shared" ca="1" si="730"/>
        <v>-</v>
      </c>
      <c r="HJ256" s="168" t="str">
        <f t="shared" ca="1" si="730"/>
        <v>-</v>
      </c>
      <c r="HK256" s="168" t="str">
        <f t="shared" ca="1" si="730"/>
        <v>-</v>
      </c>
      <c r="HL256" s="168" t="str">
        <f t="shared" ca="1" si="730"/>
        <v>-</v>
      </c>
      <c r="HM256" s="168" t="str">
        <f t="shared" ca="1" si="730"/>
        <v>-</v>
      </c>
      <c r="HN256" s="168" t="str">
        <f t="shared" ca="1" si="730"/>
        <v>-</v>
      </c>
      <c r="HO256" s="168" t="str">
        <f t="shared" ca="1" si="730"/>
        <v>-</v>
      </c>
      <c r="HP256" s="168" t="str">
        <f t="shared" ca="1" si="730"/>
        <v>-</v>
      </c>
      <c r="HQ256" s="168" t="str">
        <f t="shared" ca="1" si="730"/>
        <v>-</v>
      </c>
      <c r="HR256" s="168" t="str">
        <f t="shared" ca="1" si="730"/>
        <v>-</v>
      </c>
      <c r="HS256" s="168" t="str">
        <f t="shared" ca="1" si="730"/>
        <v>-</v>
      </c>
      <c r="HT256" s="168" t="str">
        <f t="shared" ca="1" si="730"/>
        <v>-</v>
      </c>
      <c r="HU256" s="168" t="str">
        <f t="shared" ca="1" si="730"/>
        <v>-</v>
      </c>
      <c r="HV256" s="168" t="str">
        <f t="shared" ca="1" si="730"/>
        <v>-</v>
      </c>
      <c r="HW256" s="168" t="str">
        <f t="shared" ca="1" si="730"/>
        <v>-</v>
      </c>
      <c r="HX256" s="168" t="str">
        <f t="shared" ca="1" si="730"/>
        <v>-</v>
      </c>
      <c r="HY256" s="168" t="str">
        <f t="shared" ca="1" si="730"/>
        <v>-</v>
      </c>
      <c r="HZ256" s="168" t="str">
        <f t="shared" ca="1" si="730"/>
        <v>-</v>
      </c>
      <c r="IA256" s="168" t="str">
        <f t="shared" ca="1" si="730"/>
        <v>-</v>
      </c>
      <c r="IB256" s="168" t="str">
        <f t="shared" ca="1" si="730"/>
        <v>-</v>
      </c>
      <c r="IC256" s="168" t="str">
        <f t="shared" ca="1" si="730"/>
        <v>-</v>
      </c>
      <c r="ID256" s="168" t="str">
        <f t="shared" ca="1" si="730"/>
        <v>-</v>
      </c>
      <c r="IE256" s="168" t="str">
        <f t="shared" ca="1" si="730"/>
        <v>-</v>
      </c>
      <c r="IF256" s="168" t="str">
        <f t="shared" ca="1" si="730"/>
        <v>-</v>
      </c>
      <c r="IG256" s="168" t="str">
        <f t="shared" ca="1" si="730"/>
        <v>-</v>
      </c>
      <c r="IH256" s="168" t="str">
        <f t="shared" ca="1" si="730"/>
        <v>-</v>
      </c>
      <c r="II256" s="168" t="str">
        <f t="shared" ca="1" si="730"/>
        <v>-</v>
      </c>
      <c r="IJ256" s="168" t="str">
        <f t="shared" ca="1" si="730"/>
        <v>-</v>
      </c>
      <c r="IK256" s="168" t="str">
        <f t="shared" ca="1" si="730"/>
        <v>-</v>
      </c>
      <c r="IL256" s="168" t="str">
        <f t="shared" ca="1" si="730"/>
        <v>-</v>
      </c>
      <c r="IM256" s="168" t="str">
        <f t="shared" ca="1" si="730"/>
        <v>-</v>
      </c>
      <c r="IN256" s="168" t="str">
        <f t="shared" ca="1" si="730"/>
        <v>-</v>
      </c>
      <c r="IO256" s="168" t="str">
        <f t="shared" ca="1" si="730"/>
        <v>-</v>
      </c>
      <c r="IP256" s="168" t="str">
        <f t="shared" ca="1" si="701"/>
        <v>-</v>
      </c>
      <c r="IQ256" s="168" t="str">
        <f t="shared" ca="1" si="701"/>
        <v>-</v>
      </c>
      <c r="IR256" s="168" t="str">
        <f t="shared" ca="1" si="701"/>
        <v>-</v>
      </c>
      <c r="IS256" s="168" t="str">
        <f t="shared" ca="1" si="701"/>
        <v>-</v>
      </c>
      <c r="IT256" s="168" t="str">
        <f t="shared" ca="1" si="701"/>
        <v>-</v>
      </c>
      <c r="IU256" s="168" t="str">
        <f t="shared" ca="1" si="701"/>
        <v>-</v>
      </c>
      <c r="IV256" s="168" t="str">
        <f t="shared" ca="1" si="701"/>
        <v>-</v>
      </c>
      <c r="IW256" s="168" t="str">
        <f t="shared" ca="1" si="701"/>
        <v>-</v>
      </c>
      <c r="IX256" s="168" t="str">
        <f t="shared" ca="1" si="701"/>
        <v>-</v>
      </c>
      <c r="IY256" s="168" t="str">
        <f t="shared" ca="1" si="701"/>
        <v>-</v>
      </c>
      <c r="IZ256" s="10"/>
      <c r="JA256" s="166">
        <f t="shared" ca="1" si="668"/>
        <v>4.4999999999999998E-2</v>
      </c>
      <c r="JB256" s="166">
        <f t="shared" ca="1" si="669"/>
        <v>4.4999999999999998E-2</v>
      </c>
      <c r="JC256" s="168">
        <f t="shared" ca="1" si="727"/>
        <v>1</v>
      </c>
      <c r="JD256" s="168">
        <f t="shared" ca="1" si="727"/>
        <v>0</v>
      </c>
      <c r="JE256" s="168">
        <f t="shared" ca="1" si="727"/>
        <v>1</v>
      </c>
      <c r="JF256" s="168">
        <f t="shared" ca="1" si="727"/>
        <v>1</v>
      </c>
      <c r="JG256" s="168">
        <f t="shared" ca="1" si="727"/>
        <v>0</v>
      </c>
      <c r="JH256" s="168">
        <f t="shared" ca="1" si="727"/>
        <v>70</v>
      </c>
      <c r="JI256" s="168">
        <f t="shared" ca="1" si="727"/>
        <v>50</v>
      </c>
      <c r="JJ256" s="168">
        <f t="shared" ca="1" si="727"/>
        <v>70</v>
      </c>
      <c r="JK256" s="168">
        <f t="shared" ca="1" si="727"/>
        <v>50</v>
      </c>
      <c r="JL256" s="166">
        <f t="shared" ca="1" si="671"/>
        <v>1</v>
      </c>
      <c r="JM256" s="166">
        <f t="shared" ca="1" si="672"/>
        <v>1</v>
      </c>
      <c r="JN256" s="166">
        <f t="shared" ca="1" si="673"/>
        <v>1</v>
      </c>
      <c r="JO256" s="166">
        <f t="shared" ca="1" si="674"/>
        <v>1</v>
      </c>
      <c r="JP256" s="166">
        <f t="shared" ca="1" si="674"/>
        <v>1</v>
      </c>
      <c r="JQ256" s="168">
        <f t="shared" ca="1" si="727"/>
        <v>1</v>
      </c>
      <c r="JR256" s="10"/>
      <c r="JS256" s="168">
        <f t="shared" ca="1" si="727"/>
        <v>1</v>
      </c>
      <c r="JT256" s="166">
        <f t="shared" si="675"/>
        <v>1.1499999999999999</v>
      </c>
      <c r="JU256" s="168">
        <f t="shared" ca="1" si="727"/>
        <v>1</v>
      </c>
      <c r="JV256" s="168">
        <f t="shared" ca="1" si="727"/>
        <v>1</v>
      </c>
      <c r="JW256" s="168">
        <f t="shared" ca="1" si="727"/>
        <v>1</v>
      </c>
      <c r="JX256" s="168">
        <f t="shared" ca="1" si="727"/>
        <v>1</v>
      </c>
      <c r="JY256" s="168">
        <f t="shared" ca="1" si="727"/>
        <v>1</v>
      </c>
      <c r="JZ256" s="168">
        <f t="shared" ca="1" si="727"/>
        <v>1</v>
      </c>
      <c r="KA256" s="166">
        <f t="shared" si="676"/>
        <v>1.1499999999999999</v>
      </c>
      <c r="KB256" s="166">
        <f t="shared" ca="1" si="677"/>
        <v>1</v>
      </c>
      <c r="KC256" s="166">
        <f t="shared" ca="1" si="678"/>
        <v>1</v>
      </c>
      <c r="KD256" s="166" t="str">
        <f t="shared" ca="1" si="679"/>
        <v>-</v>
      </c>
      <c r="KE256" s="166" t="str">
        <f t="shared" ca="1" si="680"/>
        <v>-</v>
      </c>
      <c r="KF256" s="166" t="str">
        <f t="shared" ca="1" si="681"/>
        <v>-</v>
      </c>
      <c r="KG256" s="166" t="b">
        <f t="shared" ca="1" si="682"/>
        <v>0</v>
      </c>
      <c r="KH256" s="168">
        <f t="shared" ca="1" si="727"/>
        <v>0</v>
      </c>
      <c r="KI256" s="27">
        <v>0</v>
      </c>
    </row>
    <row r="257" spans="1:295" s="148" customFormat="1" outlineLevel="1">
      <c r="A257" s="126">
        <f t="shared" si="13"/>
        <v>252</v>
      </c>
      <c r="B257" s="126">
        <f t="shared" si="723"/>
        <v>13</v>
      </c>
      <c r="C257" s="148">
        <f t="shared" si="689"/>
        <v>1002</v>
      </c>
      <c r="D257" s="148" t="s">
        <v>884</v>
      </c>
      <c r="E257" s="148" t="b">
        <f t="shared" si="648"/>
        <v>0</v>
      </c>
      <c r="F257" s="148" t="b">
        <v>0</v>
      </c>
      <c r="G257" s="148" t="b">
        <f t="shared" si="684"/>
        <v>0</v>
      </c>
      <c r="H257" s="144">
        <f t="shared" ca="1" si="731"/>
        <v>3</v>
      </c>
      <c r="I257" s="32">
        <v>3</v>
      </c>
      <c r="J257" s="32">
        <v>4</v>
      </c>
      <c r="K257" s="144">
        <f t="shared" ca="1" si="731"/>
        <v>1</v>
      </c>
      <c r="L257" s="144">
        <f t="shared" ca="1" si="731"/>
        <v>1</v>
      </c>
      <c r="M257" s="144">
        <f t="shared" ca="1" si="731"/>
        <v>1</v>
      </c>
      <c r="N257" s="144">
        <f t="shared" ca="1" si="731"/>
        <v>1</v>
      </c>
      <c r="O257" s="144">
        <f t="shared" ca="1" si="731"/>
        <v>1</v>
      </c>
      <c r="P257" s="144">
        <f t="shared" ca="1" si="731"/>
        <v>1</v>
      </c>
      <c r="Q257" s="144">
        <f t="shared" ca="1" si="731"/>
        <v>1</v>
      </c>
      <c r="R257" s="144">
        <f t="shared" ca="1" si="731"/>
        <v>2</v>
      </c>
      <c r="S257" s="144">
        <f t="shared" ca="1" si="731"/>
        <v>1</v>
      </c>
      <c r="T257" s="32">
        <v>1</v>
      </c>
      <c r="U257" s="144">
        <f t="shared" ca="1" si="731"/>
        <v>1</v>
      </c>
      <c r="V257" s="144">
        <f t="shared" ca="1" si="731"/>
        <v>1</v>
      </c>
      <c r="W257" s="144">
        <f t="shared" ca="1" si="731"/>
        <v>1</v>
      </c>
      <c r="X257" s="144">
        <f t="shared" ca="1" si="731"/>
        <v>1</v>
      </c>
      <c r="Y257" s="144">
        <f t="shared" ca="1" si="731"/>
        <v>1</v>
      </c>
      <c r="AA257" s="162" t="str" cm="1">
        <f t="array" aca="1" ref="AA257" ca="1">TEXT(LEFT(OFFSET(AA257,-1,0),5)+1,"00000")&amp;MID(OFFSET(AA257,-1,0),6,FIND(" ",OFFSET(AA257,-1,0),7)-5)
&amp;INDEX(DataMaster!$B$10:$B$12,$I257)         &amp;IF($J257=1,""," Risk"&amp;INDEX(i.risk_aversion,$J257,1))    &amp;IF($K257=1,""," REV"&amp; INDEX(DataMaster!$B$54:$B$58,$K257))              &amp; IF($L257=1,""," Minroe"&amp;INDEX(minroe,$L257))              &amp;  IF($M257=1,""," Overdraw"&amp;INDEX(overdraw,$M257))
&amp; IF($N257=1,""," Mach"&amp;INDEX(i.mach_option,$N257))
&amp; IF($O257=1,""," Interest"&amp;INDEX(i.interest_rate,$O257))            &amp; IF($P257=1,""," Opp cost"&amp;INDEX(i.opp_cost_capital,$P257))           &amp; IF($Q257=1,""," Casual_ub"&amp;INDEX(i.casual_ub,$Q257))           &amp; IF($R257=1,""," Cropgraze"&amp;INDEX(i.cropgraze_inc,$R257))
&amp; IF($S257=1,""," Yield"&amp;INDEX(i.all_rot_yield,$S257))          &amp; IF($T257=1,""," Pasture"&amp;INDEX(i.pasture_prod,$T257))          &amp; IF($U257=1,""," Scan"&amp;INDEX(i.scan,$U257))
&amp; IF($JL257=1,""," WP"&amp;TEXT($JL257*100,"000p"))                &amp; IF($JM257=1,""," MP"&amp;TEXT($JM257*100,"000p"))                      &amp; IF($JN257=1,""," GP"&amp;TEXT($JN257*100,"000p"))          &amp; IF($JO257=1,""," Can"&amp;TEXT($JO257*100,"000p"))
&amp; " (F"&amp;3+IFERROR(1*$CH257,0)+IFERROR(1*$CI257,0)&amp;3-IFERROR(1*NOT($CK257),0)&amp;"N"&amp;$CP257&amp;$CQ257&amp;")"</f>
        <v>00026 Pasture SQ RiskCRRA-low CropgrazeFALSE (F33N11)</v>
      </c>
      <c r="AB257" s="10" t="str">
        <f ca="1">IF(COUNTIF(AA$5:AA257,AA257)=1,"-","Dup")</f>
        <v>-</v>
      </c>
      <c r="AC257" s="10"/>
      <c r="AD257" s="168" t="str">
        <f t="shared" ca="1" si="694"/>
        <v>-</v>
      </c>
      <c r="AE257" s="168" t="str">
        <f t="shared" ca="1" si="694"/>
        <v>-</v>
      </c>
      <c r="AF257" s="168" t="str">
        <f t="shared" ca="1" si="694"/>
        <v>-</v>
      </c>
      <c r="AG257" s="168" t="str">
        <f t="shared" ca="1" si="694"/>
        <v>-</v>
      </c>
      <c r="AH257" s="168" t="str">
        <f t="shared" ca="1" si="694"/>
        <v>-</v>
      </c>
      <c r="AI257" s="168" t="b">
        <f t="shared" ca="1" si="694"/>
        <v>1</v>
      </c>
      <c r="AJ257" s="10"/>
      <c r="AK257" s="166" t="b">
        <f t="shared" si="695"/>
        <v>0</v>
      </c>
      <c r="AL257" s="166">
        <f t="shared" si="695"/>
        <v>2</v>
      </c>
      <c r="AM257" s="166" t="b">
        <f t="shared" si="695"/>
        <v>0</v>
      </c>
      <c r="AN257" s="166" t="b">
        <f t="shared" si="695"/>
        <v>1</v>
      </c>
      <c r="AO257" s="166" t="b">
        <f t="shared" si="695"/>
        <v>0</v>
      </c>
      <c r="AP257" s="166" t="b">
        <f t="shared" si="695"/>
        <v>0</v>
      </c>
      <c r="AQ257" s="166">
        <f t="shared" ca="1" si="651"/>
        <v>0</v>
      </c>
      <c r="AR257" s="166" t="b">
        <f t="shared" si="720"/>
        <v>1</v>
      </c>
      <c r="AS257" s="166" t="b">
        <f t="shared" si="720"/>
        <v>1</v>
      </c>
      <c r="AT257" s="166">
        <f t="shared" si="720"/>
        <v>2</v>
      </c>
      <c r="AU257" s="166" t="str">
        <f t="shared" si="720"/>
        <v>-</v>
      </c>
      <c r="AV257" s="166">
        <f t="shared" si="720"/>
        <v>0.3</v>
      </c>
      <c r="AW257" s="10"/>
      <c r="AX257" s="166" t="b">
        <f t="shared" si="653"/>
        <v>1</v>
      </c>
      <c r="AY257" s="168" t="b">
        <f t="shared" ca="1" si="654"/>
        <v>1</v>
      </c>
      <c r="AZ257" s="168" t="b">
        <f t="shared" ca="1" si="654"/>
        <v>1</v>
      </c>
      <c r="BA257" s="167">
        <f t="shared" ca="1" si="655"/>
        <v>3210</v>
      </c>
      <c r="BB257" s="168" t="str">
        <f t="shared" ca="1" si="713"/>
        <v>-</v>
      </c>
      <c r="BC257" s="168" t="str">
        <f t="shared" ca="1" si="713"/>
        <v>-</v>
      </c>
      <c r="BD257" s="168" t="str">
        <f t="shared" ca="1" si="713"/>
        <v>-</v>
      </c>
      <c r="BE257" s="168" t="str">
        <f t="shared" ca="1" si="713"/>
        <v>-</v>
      </c>
      <c r="BF257" s="168" t="str">
        <f t="shared" ca="1" si="713"/>
        <v>-</v>
      </c>
      <c r="BG257" s="168">
        <f t="shared" ca="1" si="713"/>
        <v>1</v>
      </c>
      <c r="BH257" s="168">
        <f t="shared" ca="1" si="713"/>
        <v>1</v>
      </c>
      <c r="BI257" s="168" t="str">
        <f t="shared" ca="1" si="713"/>
        <v>-</v>
      </c>
      <c r="BJ257" s="168" t="str">
        <f t="shared" ca="1" si="713"/>
        <v>-</v>
      </c>
      <c r="BK257" s="10"/>
      <c r="BL257" s="168" t="str">
        <f t="shared" ca="1" si="713"/>
        <v>-</v>
      </c>
      <c r="BM257" s="168" t="str">
        <f t="shared" ca="1" si="713"/>
        <v>-</v>
      </c>
      <c r="BN257" s="168" t="str">
        <f t="shared" ca="1" si="713"/>
        <v>-</v>
      </c>
      <c r="BO257" s="168" t="str">
        <f t="shared" ca="1" si="713"/>
        <v>-</v>
      </c>
      <c r="BP257" s="168" t="str">
        <f t="shared" ca="1" si="713"/>
        <v>-</v>
      </c>
      <c r="BQ257" s="168" t="str">
        <f t="shared" ca="1" si="713"/>
        <v>-</v>
      </c>
      <c r="BR257" s="168" t="str">
        <f t="shared" ca="1" si="713"/>
        <v>-</v>
      </c>
      <c r="BS257" s="168" t="str">
        <f t="shared" ca="1" si="713"/>
        <v>-</v>
      </c>
      <c r="BT257" s="168" t="str">
        <f t="shared" ca="1" si="713"/>
        <v>-</v>
      </c>
      <c r="BU257" s="168" t="str">
        <f t="shared" ca="1" si="713"/>
        <v>-</v>
      </c>
      <c r="BV257" s="168" t="str">
        <f t="shared" ca="1" si="713"/>
        <v>-</v>
      </c>
      <c r="BW257" s="166" t="str" cm="1">
        <f t="array" aca="1" ref="BW257" ca="1">INDEX(i.rev,$K257,BW$15)</f>
        <v>-</v>
      </c>
      <c r="BX257" s="166" t="str" cm="1">
        <f t="array" aca="1" ref="BX257" ca="1">INDEX(i.rev,$K257,BX$15)</f>
        <v>-</v>
      </c>
      <c r="BY257" s="166" t="str" cm="1">
        <f t="array" aca="1" ref="BY257" ca="1">INDEX(i.rev,$K257,BY$15)</f>
        <v>-</v>
      </c>
      <c r="BZ257" s="166" t="str" cm="1">
        <f t="array" aca="1" ref="BZ257" ca="1">INDEX(i.rev,$K257,BZ$15)</f>
        <v>-</v>
      </c>
      <c r="CA257" s="166" t="str" cm="1">
        <f t="array" aca="1" ref="CA257" ca="1">INDEX(i.rev,$K257,CA$15)</f>
        <v>-</v>
      </c>
      <c r="CB257" s="166" t="str" cm="1">
        <f t="array" aca="1" ref="CB257" ca="1">INDEX(i.rev,$K257,CB$15)</f>
        <v>-</v>
      </c>
      <c r="CC257" s="166" t="str" cm="1">
        <f t="array" aca="1" ref="CC257" ca="1">INDEX(i.rev,$K257,CC$15)</f>
        <v>-</v>
      </c>
      <c r="CD257" s="166" t="str" cm="1">
        <f t="array" aca="1" ref="CD257" ca="1">INDEX(i.rev,$K257,CD$15)</f>
        <v>-</v>
      </c>
      <c r="CE257" s="166" t="str" cm="1">
        <f t="array" aca="1" ref="CE257" ca="1">INDEX(i.rev,$K257,CE$15)</f>
        <v>-</v>
      </c>
      <c r="CF257" s="166" t="str" cm="1">
        <f t="array" aca="1" ref="CF257" ca="1">INDEX(i.rev,$K257,CF$15)</f>
        <v>-</v>
      </c>
      <c r="CG257" s="10"/>
      <c r="CH257" s="168" t="str">
        <f t="shared" ca="1" si="732"/>
        <v>-</v>
      </c>
      <c r="CI257" s="168" t="str">
        <f t="shared" ca="1" si="732"/>
        <v>-</v>
      </c>
      <c r="CJ257" s="168" t="str">
        <f t="shared" ca="1" si="732"/>
        <v>-</v>
      </c>
      <c r="CK257" s="168" t="str">
        <f t="shared" ca="1" si="732"/>
        <v>-</v>
      </c>
      <c r="CL257" s="168" t="str">
        <f t="shared" ca="1" si="732"/>
        <v>-</v>
      </c>
      <c r="CM257" s="168" t="str">
        <f t="shared" ca="1" si="732"/>
        <v>-</v>
      </c>
      <c r="CN257" s="168" t="str">
        <f t="shared" ca="1" si="732"/>
        <v>-</v>
      </c>
      <c r="CO257" s="168" t="str">
        <f t="shared" ca="1" si="732"/>
        <v>-</v>
      </c>
      <c r="CP257" s="168">
        <f t="shared" ca="1" si="732"/>
        <v>1</v>
      </c>
      <c r="CQ257" s="168">
        <f t="shared" ca="1" si="732"/>
        <v>1</v>
      </c>
      <c r="CR257" s="168">
        <f t="shared" ca="1" si="732"/>
        <v>0</v>
      </c>
      <c r="CS257" s="168" t="str">
        <f t="shared" ca="1" si="732"/>
        <v>-</v>
      </c>
      <c r="CT257" s="168" t="str">
        <f t="shared" ca="1" si="732"/>
        <v>-</v>
      </c>
      <c r="CU257" s="168" t="str">
        <f t="shared" ca="1" si="732"/>
        <v>-</v>
      </c>
      <c r="CV257" s="168" t="str">
        <f t="shared" ca="1" si="732"/>
        <v>-</v>
      </c>
      <c r="CW257" s="168" t="str">
        <f t="shared" ca="1" si="732"/>
        <v>-</v>
      </c>
      <c r="CX257" s="168" t="str">
        <f t="shared" ca="1" si="732"/>
        <v>-</v>
      </c>
      <c r="CY257" s="168" t="str">
        <f t="shared" ca="1" si="732"/>
        <v>-</v>
      </c>
      <c r="CZ257" s="168">
        <f t="shared" ca="1" si="732"/>
        <v>0</v>
      </c>
      <c r="DA257" s="168" t="str">
        <f t="shared" ca="1" si="732"/>
        <v>-</v>
      </c>
      <c r="DB257" s="168" t="str">
        <f t="shared" ca="1" si="732"/>
        <v>-</v>
      </c>
      <c r="DC257" s="168" t="str">
        <f t="shared" ca="1" si="732"/>
        <v>-</v>
      </c>
      <c r="DD257" s="168" t="str">
        <f t="shared" ca="1" si="732"/>
        <v>-</v>
      </c>
      <c r="DE257" s="168" t="str">
        <f t="shared" ca="1" si="732"/>
        <v>-</v>
      </c>
      <c r="DF257" s="168">
        <f t="shared" ca="1" si="732"/>
        <v>0</v>
      </c>
      <c r="DG257" s="168">
        <f t="shared" ca="1" si="732"/>
        <v>0</v>
      </c>
      <c r="DH257" s="168">
        <f t="shared" ca="1" si="732"/>
        <v>0</v>
      </c>
      <c r="DI257" s="168">
        <f t="shared" ca="1" si="732"/>
        <v>0</v>
      </c>
      <c r="DJ257" s="168">
        <f t="shared" ca="1" si="732"/>
        <v>0</v>
      </c>
      <c r="DK257" s="168">
        <f t="shared" ca="1" si="732"/>
        <v>0</v>
      </c>
      <c r="DL257" s="168">
        <f t="shared" ca="1" si="732"/>
        <v>0</v>
      </c>
      <c r="DM257" s="168" t="str">
        <f t="shared" ca="1" si="732"/>
        <v>-</v>
      </c>
      <c r="DN257" s="168" t="str">
        <f t="shared" ca="1" si="732"/>
        <v>-</v>
      </c>
      <c r="DO257" s="168" t="str">
        <f t="shared" ca="1" si="732"/>
        <v>-</v>
      </c>
      <c r="DP257" s="168" t="str">
        <f t="shared" ca="1" si="732"/>
        <v>-</v>
      </c>
      <c r="DQ257" s="168" t="str">
        <f t="shared" ca="1" si="732"/>
        <v>-</v>
      </c>
      <c r="DR257" s="168" t="str">
        <f t="shared" ca="1" si="732"/>
        <v>-</v>
      </c>
      <c r="DS257" s="168" t="str">
        <f t="shared" ca="1" si="732"/>
        <v>-</v>
      </c>
      <c r="DT257" s="168" t="str">
        <f t="shared" ca="1" si="732"/>
        <v>-</v>
      </c>
      <c r="DU257" s="168" t="str">
        <f t="shared" ca="1" si="732"/>
        <v>-</v>
      </c>
      <c r="DV257" s="168" t="str">
        <f t="shared" ca="1" si="732"/>
        <v>-</v>
      </c>
      <c r="DW257" s="168" t="str">
        <f t="shared" ca="1" si="732"/>
        <v>-</v>
      </c>
      <c r="DX257" s="10"/>
      <c r="DY257" s="168">
        <f t="shared" ca="1" si="732"/>
        <v>1</v>
      </c>
      <c r="DZ257" s="168" t="str">
        <f t="shared" ca="1" si="732"/>
        <v>-</v>
      </c>
      <c r="EA257" s="168" t="str">
        <f t="shared" ca="1" si="732"/>
        <v>-</v>
      </c>
      <c r="EB257" s="168" t="str">
        <f t="shared" ca="1" si="732"/>
        <v>-</v>
      </c>
      <c r="EC257" s="168" t="str">
        <f t="shared" ca="1" si="696"/>
        <v>-</v>
      </c>
      <c r="ED257" s="168" t="b">
        <f t="shared" ca="1" si="696"/>
        <v>0</v>
      </c>
      <c r="EE257" s="168" t="str">
        <f t="shared" ca="1" si="696"/>
        <v>-</v>
      </c>
      <c r="EF257" s="168">
        <f t="shared" ca="1" si="696"/>
        <v>0</v>
      </c>
      <c r="EG257" s="168" t="str">
        <f t="shared" ca="1" si="696"/>
        <v>-</v>
      </c>
      <c r="EH257" s="166" cm="1">
        <f t="array" aca="1" ref="EH257" ca="1">INDEX(i.rev,$K257,EH$15)</f>
        <v>1</v>
      </c>
      <c r="EI257" s="168">
        <f t="shared" ca="1" si="724"/>
        <v>0</v>
      </c>
      <c r="EJ257" s="168">
        <f t="shared" ca="1" si="724"/>
        <v>1</v>
      </c>
      <c r="EK257" s="168">
        <f t="shared" ca="1" si="724"/>
        <v>0</v>
      </c>
      <c r="EL257" s="168">
        <f t="shared" ca="1" si="724"/>
        <v>1</v>
      </c>
      <c r="EM257" s="168">
        <f t="shared" ca="1" si="724"/>
        <v>1</v>
      </c>
      <c r="EN257" s="168">
        <f t="shared" ca="1" si="724"/>
        <v>1</v>
      </c>
      <c r="EO257" s="168">
        <f t="shared" ca="1" si="724"/>
        <v>0</v>
      </c>
      <c r="EP257" s="168">
        <f t="shared" ca="1" si="724"/>
        <v>0</v>
      </c>
      <c r="EQ257" s="168">
        <f t="shared" ca="1" si="724"/>
        <v>0</v>
      </c>
      <c r="ER257" s="168">
        <f t="shared" ca="1" si="724"/>
        <v>0</v>
      </c>
      <c r="ES257" s="168">
        <f t="shared" ca="1" si="724"/>
        <v>0</v>
      </c>
      <c r="ET257" s="168">
        <f t="shared" ca="1" si="724"/>
        <v>0</v>
      </c>
      <c r="EU257" s="168">
        <f t="shared" ca="1" si="724"/>
        <v>0</v>
      </c>
      <c r="EV257" s="168">
        <f t="shared" ca="1" si="724"/>
        <v>0</v>
      </c>
      <c r="EW257" s="168">
        <f t="shared" ca="1" si="724"/>
        <v>0</v>
      </c>
      <c r="EX257" s="168">
        <f t="shared" ca="1" si="724"/>
        <v>0</v>
      </c>
      <c r="EY257" s="166" cm="1">
        <f t="array" aca="1" ref="EY257" ca="1">INDEX(i.rev,$K257,EY$15)</f>
        <v>0</v>
      </c>
      <c r="EZ257" s="168">
        <f t="shared" ca="1" si="660"/>
        <v>0</v>
      </c>
      <c r="FA257" s="166" cm="1">
        <f t="array" aca="1" ref="FA257" ca="1">INDEX(i.rev,$K257,FA$15)</f>
        <v>1</v>
      </c>
      <c r="FB257" s="168">
        <f t="shared" ca="1" si="728"/>
        <v>0</v>
      </c>
      <c r="FC257" s="168">
        <f t="shared" ca="1" si="728"/>
        <v>0</v>
      </c>
      <c r="FD257" s="168">
        <f t="shared" ca="1" si="728"/>
        <v>0</v>
      </c>
      <c r="FE257" s="168">
        <f t="shared" ca="1" si="728"/>
        <v>0</v>
      </c>
      <c r="FF257" s="168">
        <f t="shared" ca="1" si="728"/>
        <v>0</v>
      </c>
      <c r="FG257" s="168">
        <f t="shared" ca="1" si="728"/>
        <v>0</v>
      </c>
      <c r="FH257" s="168">
        <f t="shared" ca="1" si="728"/>
        <v>0</v>
      </c>
      <c r="FI257" s="10"/>
      <c r="FJ257" s="168" t="str">
        <f t="shared" ca="1" si="728"/>
        <v>-</v>
      </c>
      <c r="FK257" s="168" t="str">
        <f t="shared" ca="1" si="728"/>
        <v>-</v>
      </c>
      <c r="FL257" s="168" t="str">
        <f t="shared" ca="1" si="728"/>
        <v>-</v>
      </c>
      <c r="FM257" s="168" t="str">
        <f t="shared" ca="1" si="728"/>
        <v>-</v>
      </c>
      <c r="FN257" s="168" t="str">
        <f t="shared" ca="1" si="728"/>
        <v>-</v>
      </c>
      <c r="FO257" s="166" t="b">
        <f t="shared" ca="1" si="698"/>
        <v>0</v>
      </c>
      <c r="FP257" s="166" t="b">
        <f t="shared" ca="1" si="698"/>
        <v>0</v>
      </c>
      <c r="FQ257" s="166" t="b">
        <f t="shared" ca="1" si="698"/>
        <v>1</v>
      </c>
      <c r="FR257" s="168">
        <f t="shared" ca="1" si="728"/>
        <v>0</v>
      </c>
      <c r="FS257" s="166">
        <f t="shared" ca="1" si="699"/>
        <v>1</v>
      </c>
      <c r="FT257" s="166">
        <f t="shared" ca="1" si="699"/>
        <v>1</v>
      </c>
      <c r="FU257" s="168" t="str">
        <f t="shared" ca="1" si="728"/>
        <v>-</v>
      </c>
      <c r="FV257" s="168" t="str">
        <f t="shared" ca="1" si="728"/>
        <v>-</v>
      </c>
      <c r="FW257" s="168" t="str">
        <f t="shared" ca="1" si="728"/>
        <v>-</v>
      </c>
      <c r="FX257" s="168" t="str">
        <f t="shared" ca="1" si="728"/>
        <v>-</v>
      </c>
      <c r="FY257" s="168" t="str">
        <f t="shared" ca="1" si="728"/>
        <v>-</v>
      </c>
      <c r="FZ257" s="168" t="str">
        <f t="shared" ca="1" si="728"/>
        <v>-</v>
      </c>
      <c r="GA257" s="168" t="str">
        <f t="shared" ca="1" si="728"/>
        <v>-</v>
      </c>
      <c r="GB257" s="168" t="str">
        <f t="shared" ca="1" si="728"/>
        <v>-</v>
      </c>
      <c r="GC257" s="168" t="str">
        <f t="shared" ca="1" si="728"/>
        <v>-</v>
      </c>
      <c r="GD257" s="168" t="b">
        <f t="shared" ca="1" si="728"/>
        <v>1</v>
      </c>
      <c r="GE257" s="168" t="str">
        <f t="shared" ca="1" si="728"/>
        <v>-</v>
      </c>
      <c r="GF257" s="168" t="str">
        <f t="shared" ca="1" si="728"/>
        <v>-</v>
      </c>
      <c r="GG257" s="168" t="str">
        <f t="shared" ca="1" si="728"/>
        <v>-</v>
      </c>
      <c r="GH257" s="168" t="str">
        <f t="shared" ca="1" si="729"/>
        <v>-</v>
      </c>
      <c r="GI257" s="168" t="str">
        <f t="shared" ca="1" si="729"/>
        <v>-</v>
      </c>
      <c r="GJ257" s="168" t="str">
        <f t="shared" ca="1" si="729"/>
        <v>-</v>
      </c>
      <c r="GK257" s="168" t="str">
        <f t="shared" ca="1" si="729"/>
        <v>-</v>
      </c>
      <c r="GL257" s="168" t="str">
        <f t="shared" ca="1" si="729"/>
        <v>-</v>
      </c>
      <c r="GM257" s="168" t="str">
        <f t="shared" ca="1" si="729"/>
        <v>-</v>
      </c>
      <c r="GN257" s="168" t="str">
        <f t="shared" ca="1" si="729"/>
        <v>-</v>
      </c>
      <c r="GO257" s="168" t="str">
        <f t="shared" ca="1" si="729"/>
        <v>-</v>
      </c>
      <c r="GP257" s="168" t="str">
        <f t="shared" ca="1" si="729"/>
        <v>-</v>
      </c>
      <c r="GQ257" s="168" t="str">
        <f t="shared" ca="1" si="729"/>
        <v>-</v>
      </c>
      <c r="GR257" s="168" t="str">
        <f t="shared" ca="1" si="729"/>
        <v>-</v>
      </c>
      <c r="GS257" s="168">
        <f t="shared" ca="1" si="729"/>
        <v>500</v>
      </c>
      <c r="GT257" s="168">
        <f t="shared" ca="1" si="729"/>
        <v>500</v>
      </c>
      <c r="GU257" s="168" t="str">
        <f t="shared" ca="1" si="729"/>
        <v>-</v>
      </c>
      <c r="GV257" s="168" t="str">
        <f t="shared" ca="1" si="729"/>
        <v>-</v>
      </c>
      <c r="GW257" s="168" t="str">
        <f t="shared" ca="1" si="729"/>
        <v>-</v>
      </c>
      <c r="GX257" s="168" t="str">
        <f t="shared" ca="1" si="726"/>
        <v>-</v>
      </c>
      <c r="GY257" s="168" t="str">
        <f t="shared" ca="1" si="701"/>
        <v>-</v>
      </c>
      <c r="GZ257" s="168" t="str">
        <f t="shared" ca="1" si="730"/>
        <v>-</v>
      </c>
      <c r="HA257" s="168" t="str">
        <f t="shared" ca="1" si="730"/>
        <v>-</v>
      </c>
      <c r="HB257" s="168" t="str">
        <f t="shared" ca="1" si="730"/>
        <v>-</v>
      </c>
      <c r="HC257" s="168" t="str">
        <f t="shared" ca="1" si="730"/>
        <v>-</v>
      </c>
      <c r="HD257" s="168" t="str">
        <f t="shared" ca="1" si="730"/>
        <v>-</v>
      </c>
      <c r="HE257" s="168" t="str">
        <f t="shared" ca="1" si="730"/>
        <v>-</v>
      </c>
      <c r="HF257" s="168" t="str">
        <f t="shared" ca="1" si="730"/>
        <v>-</v>
      </c>
      <c r="HG257" s="168" t="str">
        <f t="shared" ca="1" si="730"/>
        <v>-</v>
      </c>
      <c r="HH257" s="168" t="str">
        <f t="shared" ca="1" si="730"/>
        <v>-</v>
      </c>
      <c r="HI257" s="168" t="str">
        <f t="shared" ca="1" si="730"/>
        <v>-</v>
      </c>
      <c r="HJ257" s="168" t="str">
        <f t="shared" ca="1" si="730"/>
        <v>-</v>
      </c>
      <c r="HK257" s="168" t="str">
        <f t="shared" ca="1" si="730"/>
        <v>-</v>
      </c>
      <c r="HL257" s="168" t="str">
        <f t="shared" ca="1" si="730"/>
        <v>-</v>
      </c>
      <c r="HM257" s="168" t="str">
        <f t="shared" ca="1" si="730"/>
        <v>-</v>
      </c>
      <c r="HN257" s="168" t="str">
        <f t="shared" ca="1" si="730"/>
        <v>-</v>
      </c>
      <c r="HO257" s="168" t="str">
        <f t="shared" ca="1" si="730"/>
        <v>-</v>
      </c>
      <c r="HP257" s="168" t="str">
        <f t="shared" ca="1" si="730"/>
        <v>-</v>
      </c>
      <c r="HQ257" s="168" t="str">
        <f t="shared" ca="1" si="730"/>
        <v>-</v>
      </c>
      <c r="HR257" s="168" t="str">
        <f t="shared" ca="1" si="730"/>
        <v>-</v>
      </c>
      <c r="HS257" s="168" t="str">
        <f t="shared" ca="1" si="730"/>
        <v>-</v>
      </c>
      <c r="HT257" s="168" t="str">
        <f t="shared" ca="1" si="730"/>
        <v>-</v>
      </c>
      <c r="HU257" s="168" t="str">
        <f t="shared" ca="1" si="730"/>
        <v>-</v>
      </c>
      <c r="HV257" s="168" t="str">
        <f t="shared" ca="1" si="730"/>
        <v>-</v>
      </c>
      <c r="HW257" s="168" t="str">
        <f t="shared" ca="1" si="730"/>
        <v>-</v>
      </c>
      <c r="HX257" s="168" t="str">
        <f t="shared" ca="1" si="730"/>
        <v>-</v>
      </c>
      <c r="HY257" s="168" t="str">
        <f t="shared" ca="1" si="730"/>
        <v>-</v>
      </c>
      <c r="HZ257" s="168" t="str">
        <f t="shared" ca="1" si="730"/>
        <v>-</v>
      </c>
      <c r="IA257" s="168" t="str">
        <f t="shared" ca="1" si="730"/>
        <v>-</v>
      </c>
      <c r="IB257" s="168" t="str">
        <f t="shared" ca="1" si="730"/>
        <v>-</v>
      </c>
      <c r="IC257" s="168" t="str">
        <f t="shared" ca="1" si="730"/>
        <v>-</v>
      </c>
      <c r="ID257" s="168" t="str">
        <f t="shared" ca="1" si="730"/>
        <v>-</v>
      </c>
      <c r="IE257" s="168" t="str">
        <f t="shared" ca="1" si="730"/>
        <v>-</v>
      </c>
      <c r="IF257" s="168" t="str">
        <f t="shared" ca="1" si="730"/>
        <v>-</v>
      </c>
      <c r="IG257" s="168" t="str">
        <f t="shared" ca="1" si="730"/>
        <v>-</v>
      </c>
      <c r="IH257" s="168" t="str">
        <f t="shared" ca="1" si="730"/>
        <v>-</v>
      </c>
      <c r="II257" s="168" t="str">
        <f t="shared" ca="1" si="730"/>
        <v>-</v>
      </c>
      <c r="IJ257" s="168" t="str">
        <f t="shared" ca="1" si="730"/>
        <v>-</v>
      </c>
      <c r="IK257" s="168" t="str">
        <f t="shared" ca="1" si="730"/>
        <v>-</v>
      </c>
      <c r="IL257" s="168" t="str">
        <f t="shared" ca="1" si="730"/>
        <v>-</v>
      </c>
      <c r="IM257" s="168" t="str">
        <f t="shared" ca="1" si="730"/>
        <v>-</v>
      </c>
      <c r="IN257" s="168" t="str">
        <f t="shared" ca="1" si="730"/>
        <v>-</v>
      </c>
      <c r="IO257" s="168" t="str">
        <f t="shared" ca="1" si="730"/>
        <v>-</v>
      </c>
      <c r="IP257" s="168" t="str">
        <f t="shared" ca="1" si="701"/>
        <v>-</v>
      </c>
      <c r="IQ257" s="168" t="str">
        <f t="shared" ca="1" si="701"/>
        <v>-</v>
      </c>
      <c r="IR257" s="168" t="str">
        <f t="shared" ca="1" si="701"/>
        <v>-</v>
      </c>
      <c r="IS257" s="168" t="str">
        <f t="shared" ca="1" si="701"/>
        <v>-</v>
      </c>
      <c r="IT257" s="168" t="str">
        <f t="shared" ca="1" si="701"/>
        <v>-</v>
      </c>
      <c r="IU257" s="168" t="str">
        <f t="shared" ca="1" si="701"/>
        <v>-</v>
      </c>
      <c r="IV257" s="168" t="str">
        <f t="shared" ca="1" si="701"/>
        <v>-</v>
      </c>
      <c r="IW257" s="168" t="str">
        <f t="shared" ref="IW257:IY257" ca="1" si="733">OFFSET(IW$5,$B257,0)</f>
        <v>-</v>
      </c>
      <c r="IX257" s="168" t="str">
        <f t="shared" ca="1" si="733"/>
        <v>-</v>
      </c>
      <c r="IY257" s="168" t="str">
        <f t="shared" ca="1" si="733"/>
        <v>-</v>
      </c>
      <c r="IZ257" s="10"/>
      <c r="JA257" s="166">
        <f t="shared" ca="1" si="668"/>
        <v>4.4999999999999998E-2</v>
      </c>
      <c r="JB257" s="166">
        <f t="shared" ca="1" si="669"/>
        <v>4.4999999999999998E-2</v>
      </c>
      <c r="JC257" s="168">
        <f t="shared" ca="1" si="727"/>
        <v>1</v>
      </c>
      <c r="JD257" s="168">
        <f t="shared" ca="1" si="727"/>
        <v>0</v>
      </c>
      <c r="JE257" s="168">
        <f t="shared" ca="1" si="727"/>
        <v>1</v>
      </c>
      <c r="JF257" s="168">
        <f t="shared" ca="1" si="727"/>
        <v>1</v>
      </c>
      <c r="JG257" s="168">
        <f t="shared" ca="1" si="727"/>
        <v>0</v>
      </c>
      <c r="JH257" s="168">
        <f t="shared" ca="1" si="727"/>
        <v>70</v>
      </c>
      <c r="JI257" s="168">
        <f t="shared" ca="1" si="727"/>
        <v>50</v>
      </c>
      <c r="JJ257" s="168">
        <f t="shared" ca="1" si="727"/>
        <v>70</v>
      </c>
      <c r="JK257" s="168">
        <f t="shared" ca="1" si="727"/>
        <v>50</v>
      </c>
      <c r="JL257" s="166">
        <f t="shared" ca="1" si="671"/>
        <v>1</v>
      </c>
      <c r="JM257" s="166">
        <f t="shared" ca="1" si="672"/>
        <v>1</v>
      </c>
      <c r="JN257" s="166">
        <f t="shared" ca="1" si="673"/>
        <v>1</v>
      </c>
      <c r="JO257" s="166">
        <f t="shared" ca="1" si="674"/>
        <v>1</v>
      </c>
      <c r="JP257" s="166">
        <f t="shared" ca="1" si="674"/>
        <v>1</v>
      </c>
      <c r="JQ257" s="168">
        <f t="shared" ca="1" si="727"/>
        <v>1</v>
      </c>
      <c r="JR257" s="10"/>
      <c r="JS257" s="168">
        <f t="shared" ca="1" si="727"/>
        <v>1</v>
      </c>
      <c r="JT257" s="166">
        <f t="shared" si="675"/>
        <v>1</v>
      </c>
      <c r="JU257" s="168">
        <f t="shared" ca="1" si="727"/>
        <v>1</v>
      </c>
      <c r="JV257" s="168">
        <f t="shared" ca="1" si="727"/>
        <v>1</v>
      </c>
      <c r="JW257" s="168">
        <f t="shared" ca="1" si="727"/>
        <v>1</v>
      </c>
      <c r="JX257" s="168">
        <f t="shared" ca="1" si="727"/>
        <v>1</v>
      </c>
      <c r="JY257" s="168">
        <f t="shared" ca="1" si="727"/>
        <v>1</v>
      </c>
      <c r="JZ257" s="168">
        <f t="shared" ca="1" si="727"/>
        <v>1</v>
      </c>
      <c r="KA257" s="166">
        <f t="shared" si="676"/>
        <v>1</v>
      </c>
      <c r="KB257" s="166">
        <f t="shared" ca="1" si="677"/>
        <v>1</v>
      </c>
      <c r="KC257" s="166">
        <f t="shared" ca="1" si="678"/>
        <v>1</v>
      </c>
      <c r="KD257" s="166" t="str">
        <f t="shared" ca="1" si="679"/>
        <v>-</v>
      </c>
      <c r="KE257" s="166" t="str">
        <f t="shared" ca="1" si="680"/>
        <v>-</v>
      </c>
      <c r="KF257" s="166" t="str">
        <f t="shared" ca="1" si="681"/>
        <v>-</v>
      </c>
      <c r="KG257" s="166" t="b">
        <f t="shared" ca="1" si="682"/>
        <v>0</v>
      </c>
      <c r="KH257" s="168">
        <f t="shared" ca="1" si="727"/>
        <v>0</v>
      </c>
      <c r="KI257" s="27">
        <v>0</v>
      </c>
    </row>
    <row r="258" spans="1:295" s="148" customFormat="1" outlineLevel="1">
      <c r="A258" s="126">
        <f t="shared" si="13"/>
        <v>253</v>
      </c>
      <c r="B258" s="126">
        <f t="shared" si="723"/>
        <v>13</v>
      </c>
      <c r="C258" s="148">
        <f t="shared" si="689"/>
        <v>1002</v>
      </c>
      <c r="D258" s="148" t="s">
        <v>884</v>
      </c>
      <c r="E258" s="148" t="b">
        <f t="shared" si="648"/>
        <v>0</v>
      </c>
      <c r="F258" s="148" t="b">
        <v>0</v>
      </c>
      <c r="G258" s="148" t="b">
        <f t="shared" si="684"/>
        <v>0</v>
      </c>
      <c r="H258" s="144">
        <f t="shared" ca="1" si="731"/>
        <v>3</v>
      </c>
      <c r="I258" s="32">
        <v>3</v>
      </c>
      <c r="J258" s="32">
        <v>4</v>
      </c>
      <c r="K258" s="144">
        <f t="shared" ca="1" si="731"/>
        <v>1</v>
      </c>
      <c r="L258" s="144">
        <f t="shared" ca="1" si="731"/>
        <v>1</v>
      </c>
      <c r="M258" s="144">
        <f t="shared" ca="1" si="731"/>
        <v>1</v>
      </c>
      <c r="N258" s="144">
        <f t="shared" ca="1" si="731"/>
        <v>1</v>
      </c>
      <c r="O258" s="144">
        <f t="shared" ca="1" si="731"/>
        <v>1</v>
      </c>
      <c r="P258" s="144">
        <f t="shared" ca="1" si="731"/>
        <v>1</v>
      </c>
      <c r="Q258" s="144">
        <f t="shared" ca="1" si="731"/>
        <v>1</v>
      </c>
      <c r="R258" s="144">
        <f t="shared" ca="1" si="731"/>
        <v>2</v>
      </c>
      <c r="S258" s="144">
        <f t="shared" ca="1" si="731"/>
        <v>1</v>
      </c>
      <c r="T258" s="32">
        <v>3</v>
      </c>
      <c r="U258" s="144">
        <f t="shared" ca="1" si="731"/>
        <v>1</v>
      </c>
      <c r="V258" s="144">
        <f t="shared" ca="1" si="731"/>
        <v>1</v>
      </c>
      <c r="W258" s="144">
        <f t="shared" ca="1" si="731"/>
        <v>1</v>
      </c>
      <c r="X258" s="144">
        <f t="shared" ca="1" si="731"/>
        <v>1</v>
      </c>
      <c r="Y258" s="144">
        <f t="shared" ca="1" si="731"/>
        <v>1</v>
      </c>
      <c r="AA258" s="162" t="str" cm="1">
        <f t="array" aca="1" ref="AA258" ca="1">TEXT(LEFT(OFFSET(AA258,-1,0),5)+1,"00000")&amp;MID(OFFSET(AA258,-1,0),6,FIND(" ",OFFSET(AA258,-1,0),7)-5)
&amp;INDEX(DataMaster!$B$10:$B$12,$I258)         &amp;IF($J258=1,""," Risk"&amp;INDEX(i.risk_aversion,$J258,1))    &amp;IF($K258=1,""," REV"&amp; INDEX(DataMaster!$B$54:$B$58,$K258))              &amp; IF($L258=1,""," Minroe"&amp;INDEX(minroe,$L258))              &amp;  IF($M258=1,""," Overdraw"&amp;INDEX(overdraw,$M258))
&amp; IF($N258=1,""," Mach"&amp;INDEX(i.mach_option,$N258))
&amp; IF($O258=1,""," Interest"&amp;INDEX(i.interest_rate,$O258))            &amp; IF($P258=1,""," Opp cost"&amp;INDEX(i.opp_cost_capital,$P258))           &amp; IF($Q258=1,""," Casual_ub"&amp;INDEX(i.casual_ub,$Q258))           &amp; IF($R258=1,""," Cropgraze"&amp;INDEX(i.cropgraze_inc,$R258))
&amp; IF($S258=1,""," Yield"&amp;INDEX(i.all_rot_yield,$S258))          &amp; IF($T258=1,""," Pasture"&amp;INDEX(i.pasture_prod,$T258))          &amp; IF($U258=1,""," Scan"&amp;INDEX(i.scan,$U258))
&amp; IF($JL258=1,""," WP"&amp;TEXT($JL258*100,"000p"))                &amp; IF($JM258=1,""," MP"&amp;TEXT($JM258*100,"000p"))                      &amp; IF($JN258=1,""," GP"&amp;TEXT($JN258*100,"000p"))          &amp; IF($JO258=1,""," Can"&amp;TEXT($JO258*100,"000p"))
&amp; " (F"&amp;3+IFERROR(1*$CH258,0)+IFERROR(1*$CI258,0)&amp;3-IFERROR(1*NOT($CK258),0)&amp;"N"&amp;$CP258&amp;$CQ258&amp;")"</f>
        <v>00027 Pasture SQ RiskCRRA-low CropgrazeFALSE Pasture1.15 (F33N11)</v>
      </c>
      <c r="AB258" s="10" t="str">
        <f ca="1">IF(COUNTIF(AA$5:AA258,AA258)=1,"-","Dup")</f>
        <v>-</v>
      </c>
      <c r="AC258" s="10"/>
      <c r="AD258" s="168" t="str">
        <f t="shared" ca="1" si="694"/>
        <v>-</v>
      </c>
      <c r="AE258" s="168" t="str">
        <f t="shared" ca="1" si="694"/>
        <v>-</v>
      </c>
      <c r="AF258" s="168" t="str">
        <f t="shared" ca="1" si="694"/>
        <v>-</v>
      </c>
      <c r="AG258" s="168" t="str">
        <f t="shared" ca="1" si="694"/>
        <v>-</v>
      </c>
      <c r="AH258" s="168" t="str">
        <f t="shared" ca="1" si="694"/>
        <v>-</v>
      </c>
      <c r="AI258" s="168" t="b">
        <f t="shared" ca="1" si="694"/>
        <v>1</v>
      </c>
      <c r="AJ258" s="10"/>
      <c r="AK258" s="166" t="b">
        <f t="shared" si="695"/>
        <v>0</v>
      </c>
      <c r="AL258" s="166">
        <f t="shared" si="695"/>
        <v>2</v>
      </c>
      <c r="AM258" s="166" t="b">
        <f t="shared" si="695"/>
        <v>0</v>
      </c>
      <c r="AN258" s="166" t="b">
        <f t="shared" si="695"/>
        <v>1</v>
      </c>
      <c r="AO258" s="166" t="b">
        <f t="shared" si="695"/>
        <v>0</v>
      </c>
      <c r="AP258" s="166" t="b">
        <f t="shared" si="695"/>
        <v>0</v>
      </c>
      <c r="AQ258" s="166">
        <f t="shared" ca="1" si="651"/>
        <v>0</v>
      </c>
      <c r="AR258" s="166" t="b">
        <f t="shared" si="720"/>
        <v>1</v>
      </c>
      <c r="AS258" s="166" t="b">
        <f t="shared" si="720"/>
        <v>1</v>
      </c>
      <c r="AT258" s="166">
        <f t="shared" si="720"/>
        <v>2</v>
      </c>
      <c r="AU258" s="166" t="str">
        <f t="shared" si="720"/>
        <v>-</v>
      </c>
      <c r="AV258" s="166">
        <f t="shared" si="720"/>
        <v>0.3</v>
      </c>
      <c r="AW258" s="10"/>
      <c r="AX258" s="166" t="b">
        <f t="shared" si="653"/>
        <v>1</v>
      </c>
      <c r="AY258" s="168" t="b">
        <f t="shared" ca="1" si="654"/>
        <v>1</v>
      </c>
      <c r="AZ258" s="168" t="b">
        <f t="shared" ca="1" si="654"/>
        <v>1</v>
      </c>
      <c r="BA258" s="167">
        <f t="shared" ca="1" si="655"/>
        <v>3210</v>
      </c>
      <c r="BB258" s="168" t="str">
        <f t="shared" ca="1" si="713"/>
        <v>-</v>
      </c>
      <c r="BC258" s="168" t="str">
        <f t="shared" ca="1" si="713"/>
        <v>-</v>
      </c>
      <c r="BD258" s="168" t="str">
        <f t="shared" ca="1" si="713"/>
        <v>-</v>
      </c>
      <c r="BE258" s="168" t="str">
        <f t="shared" ca="1" si="713"/>
        <v>-</v>
      </c>
      <c r="BF258" s="168" t="str">
        <f t="shared" ca="1" si="713"/>
        <v>-</v>
      </c>
      <c r="BG258" s="168">
        <f t="shared" ca="1" si="713"/>
        <v>1</v>
      </c>
      <c r="BH258" s="168">
        <f t="shared" ca="1" si="713"/>
        <v>1</v>
      </c>
      <c r="BI258" s="168" t="str">
        <f t="shared" ca="1" si="713"/>
        <v>-</v>
      </c>
      <c r="BJ258" s="168" t="str">
        <f t="shared" ca="1" si="713"/>
        <v>-</v>
      </c>
      <c r="BK258" s="10"/>
      <c r="BL258" s="168" t="str">
        <f t="shared" ca="1" si="713"/>
        <v>-</v>
      </c>
      <c r="BM258" s="168" t="str">
        <f t="shared" ca="1" si="713"/>
        <v>-</v>
      </c>
      <c r="BN258" s="168" t="str">
        <f t="shared" ca="1" si="713"/>
        <v>-</v>
      </c>
      <c r="BO258" s="168" t="str">
        <f t="shared" ca="1" si="713"/>
        <v>-</v>
      </c>
      <c r="BP258" s="168" t="str">
        <f t="shared" ca="1" si="713"/>
        <v>-</v>
      </c>
      <c r="BQ258" s="168" t="str">
        <f t="shared" ca="1" si="713"/>
        <v>-</v>
      </c>
      <c r="BR258" s="168" t="str">
        <f t="shared" ref="BR258:BV258" ca="1" si="734">OFFSET(BR$5,$B258,0)</f>
        <v>-</v>
      </c>
      <c r="BS258" s="168" t="str">
        <f t="shared" ca="1" si="734"/>
        <v>-</v>
      </c>
      <c r="BT258" s="168" t="str">
        <f t="shared" ca="1" si="734"/>
        <v>-</v>
      </c>
      <c r="BU258" s="168" t="str">
        <f t="shared" ca="1" si="734"/>
        <v>-</v>
      </c>
      <c r="BV258" s="168" t="str">
        <f t="shared" ca="1" si="734"/>
        <v>-</v>
      </c>
      <c r="BW258" s="166" t="str" cm="1">
        <f t="array" aca="1" ref="BW258" ca="1">INDEX(i.rev,$K258,BW$15)</f>
        <v>-</v>
      </c>
      <c r="BX258" s="166" t="str" cm="1">
        <f t="array" aca="1" ref="BX258" ca="1">INDEX(i.rev,$K258,BX$15)</f>
        <v>-</v>
      </c>
      <c r="BY258" s="166" t="str" cm="1">
        <f t="array" aca="1" ref="BY258" ca="1">INDEX(i.rev,$K258,BY$15)</f>
        <v>-</v>
      </c>
      <c r="BZ258" s="166" t="str" cm="1">
        <f t="array" aca="1" ref="BZ258" ca="1">INDEX(i.rev,$K258,BZ$15)</f>
        <v>-</v>
      </c>
      <c r="CA258" s="166" t="str" cm="1">
        <f t="array" aca="1" ref="CA258" ca="1">INDEX(i.rev,$K258,CA$15)</f>
        <v>-</v>
      </c>
      <c r="CB258" s="166" t="str" cm="1">
        <f t="array" aca="1" ref="CB258" ca="1">INDEX(i.rev,$K258,CB$15)</f>
        <v>-</v>
      </c>
      <c r="CC258" s="166" t="str" cm="1">
        <f t="array" aca="1" ref="CC258" ca="1">INDEX(i.rev,$K258,CC$15)</f>
        <v>-</v>
      </c>
      <c r="CD258" s="166" t="str" cm="1">
        <f t="array" aca="1" ref="CD258" ca="1">INDEX(i.rev,$K258,CD$15)</f>
        <v>-</v>
      </c>
      <c r="CE258" s="166" t="str" cm="1">
        <f t="array" aca="1" ref="CE258" ca="1">INDEX(i.rev,$K258,CE$15)</f>
        <v>-</v>
      </c>
      <c r="CF258" s="166" t="str" cm="1">
        <f t="array" aca="1" ref="CF258" ca="1">INDEX(i.rev,$K258,CF$15)</f>
        <v>-</v>
      </c>
      <c r="CG258" s="10"/>
      <c r="CH258" s="168" t="str">
        <f t="shared" ca="1" si="732"/>
        <v>-</v>
      </c>
      <c r="CI258" s="168" t="str">
        <f t="shared" ca="1" si="732"/>
        <v>-</v>
      </c>
      <c r="CJ258" s="168" t="str">
        <f t="shared" ca="1" si="732"/>
        <v>-</v>
      </c>
      <c r="CK258" s="168" t="str">
        <f t="shared" ca="1" si="732"/>
        <v>-</v>
      </c>
      <c r="CL258" s="168" t="str">
        <f t="shared" ca="1" si="732"/>
        <v>-</v>
      </c>
      <c r="CM258" s="168" t="str">
        <f t="shared" ca="1" si="732"/>
        <v>-</v>
      </c>
      <c r="CN258" s="168" t="str">
        <f t="shared" ca="1" si="732"/>
        <v>-</v>
      </c>
      <c r="CO258" s="168" t="str">
        <f t="shared" ca="1" si="732"/>
        <v>-</v>
      </c>
      <c r="CP258" s="168">
        <f t="shared" ca="1" si="732"/>
        <v>1</v>
      </c>
      <c r="CQ258" s="168">
        <f t="shared" ca="1" si="732"/>
        <v>1</v>
      </c>
      <c r="CR258" s="168">
        <f t="shared" ca="1" si="732"/>
        <v>0</v>
      </c>
      <c r="CS258" s="168" t="str">
        <f t="shared" ca="1" si="732"/>
        <v>-</v>
      </c>
      <c r="CT258" s="168" t="str">
        <f t="shared" ca="1" si="732"/>
        <v>-</v>
      </c>
      <c r="CU258" s="168" t="str">
        <f t="shared" ca="1" si="732"/>
        <v>-</v>
      </c>
      <c r="CV258" s="168" t="str">
        <f t="shared" ca="1" si="732"/>
        <v>-</v>
      </c>
      <c r="CW258" s="168" t="str">
        <f t="shared" ca="1" si="732"/>
        <v>-</v>
      </c>
      <c r="CX258" s="168" t="str">
        <f t="shared" ca="1" si="732"/>
        <v>-</v>
      </c>
      <c r="CY258" s="168" t="str">
        <f t="shared" ca="1" si="732"/>
        <v>-</v>
      </c>
      <c r="CZ258" s="168">
        <f t="shared" ca="1" si="732"/>
        <v>0</v>
      </c>
      <c r="DA258" s="168" t="str">
        <f t="shared" ca="1" si="732"/>
        <v>-</v>
      </c>
      <c r="DB258" s="168" t="str">
        <f t="shared" ca="1" si="732"/>
        <v>-</v>
      </c>
      <c r="DC258" s="168" t="str">
        <f t="shared" ca="1" si="732"/>
        <v>-</v>
      </c>
      <c r="DD258" s="168" t="str">
        <f t="shared" ca="1" si="732"/>
        <v>-</v>
      </c>
      <c r="DE258" s="168" t="str">
        <f t="shared" ca="1" si="732"/>
        <v>-</v>
      </c>
      <c r="DF258" s="168">
        <f t="shared" ca="1" si="732"/>
        <v>0</v>
      </c>
      <c r="DG258" s="168">
        <f t="shared" ca="1" si="732"/>
        <v>0</v>
      </c>
      <c r="DH258" s="168">
        <f t="shared" ca="1" si="732"/>
        <v>0</v>
      </c>
      <c r="DI258" s="168">
        <f t="shared" ca="1" si="732"/>
        <v>0</v>
      </c>
      <c r="DJ258" s="168">
        <f t="shared" ca="1" si="732"/>
        <v>0</v>
      </c>
      <c r="DK258" s="168">
        <f t="shared" ca="1" si="732"/>
        <v>0</v>
      </c>
      <c r="DL258" s="168">
        <f t="shared" ca="1" si="732"/>
        <v>0</v>
      </c>
      <c r="DM258" s="168" t="str">
        <f t="shared" ca="1" si="732"/>
        <v>-</v>
      </c>
      <c r="DN258" s="168" t="str">
        <f t="shared" ca="1" si="732"/>
        <v>-</v>
      </c>
      <c r="DO258" s="168" t="str">
        <f t="shared" ca="1" si="732"/>
        <v>-</v>
      </c>
      <c r="DP258" s="168" t="str">
        <f t="shared" ca="1" si="732"/>
        <v>-</v>
      </c>
      <c r="DQ258" s="168" t="str">
        <f t="shared" ca="1" si="732"/>
        <v>-</v>
      </c>
      <c r="DR258" s="168" t="str">
        <f t="shared" ca="1" si="732"/>
        <v>-</v>
      </c>
      <c r="DS258" s="168" t="str">
        <f t="shared" ca="1" si="732"/>
        <v>-</v>
      </c>
      <c r="DT258" s="168" t="str">
        <f t="shared" ca="1" si="732"/>
        <v>-</v>
      </c>
      <c r="DU258" s="168" t="str">
        <f t="shared" ca="1" si="732"/>
        <v>-</v>
      </c>
      <c r="DV258" s="168" t="str">
        <f t="shared" ca="1" si="732"/>
        <v>-</v>
      </c>
      <c r="DW258" s="168" t="str">
        <f t="shared" ca="1" si="732"/>
        <v>-</v>
      </c>
      <c r="DX258" s="10"/>
      <c r="DY258" s="168">
        <f t="shared" ca="1" si="732"/>
        <v>1</v>
      </c>
      <c r="DZ258" s="168" t="str">
        <f t="shared" ca="1" si="732"/>
        <v>-</v>
      </c>
      <c r="EA258" s="168" t="str">
        <f t="shared" ca="1" si="732"/>
        <v>-</v>
      </c>
      <c r="EB258" s="168" t="str">
        <f t="shared" ca="1" si="732"/>
        <v>-</v>
      </c>
      <c r="EC258" s="168" t="str">
        <f t="shared" ca="1" si="696"/>
        <v>-</v>
      </c>
      <c r="ED258" s="168" t="b">
        <f t="shared" ca="1" si="696"/>
        <v>0</v>
      </c>
      <c r="EE258" s="168" t="str">
        <f t="shared" ca="1" si="696"/>
        <v>-</v>
      </c>
      <c r="EF258" s="168">
        <f t="shared" ca="1" si="696"/>
        <v>0</v>
      </c>
      <c r="EG258" s="168" t="str">
        <f t="shared" ca="1" si="696"/>
        <v>-</v>
      </c>
      <c r="EH258" s="166" cm="1">
        <f t="array" aca="1" ref="EH258" ca="1">INDEX(i.rev,$K258,EH$15)</f>
        <v>1</v>
      </c>
      <c r="EI258" s="168">
        <f t="shared" ca="1" si="724"/>
        <v>0</v>
      </c>
      <c r="EJ258" s="168">
        <f t="shared" ca="1" si="724"/>
        <v>1</v>
      </c>
      <c r="EK258" s="168">
        <f t="shared" ca="1" si="724"/>
        <v>0</v>
      </c>
      <c r="EL258" s="168">
        <f t="shared" ca="1" si="724"/>
        <v>1</v>
      </c>
      <c r="EM258" s="168">
        <f t="shared" ca="1" si="724"/>
        <v>1</v>
      </c>
      <c r="EN258" s="168">
        <f t="shared" ca="1" si="724"/>
        <v>1</v>
      </c>
      <c r="EO258" s="168">
        <f t="shared" ca="1" si="724"/>
        <v>0</v>
      </c>
      <c r="EP258" s="168">
        <f t="shared" ca="1" si="724"/>
        <v>0</v>
      </c>
      <c r="EQ258" s="168">
        <f t="shared" ca="1" si="724"/>
        <v>0</v>
      </c>
      <c r="ER258" s="168">
        <f t="shared" ca="1" si="724"/>
        <v>0</v>
      </c>
      <c r="ES258" s="168">
        <f t="shared" ca="1" si="724"/>
        <v>0</v>
      </c>
      <c r="ET258" s="168">
        <f t="shared" ca="1" si="724"/>
        <v>0</v>
      </c>
      <c r="EU258" s="168">
        <f t="shared" ca="1" si="724"/>
        <v>0</v>
      </c>
      <c r="EV258" s="168">
        <f t="shared" ca="1" si="724"/>
        <v>0</v>
      </c>
      <c r="EW258" s="168">
        <f t="shared" ca="1" si="724"/>
        <v>0</v>
      </c>
      <c r="EX258" s="168">
        <f t="shared" ca="1" si="724"/>
        <v>0</v>
      </c>
      <c r="EY258" s="166" cm="1">
        <f t="array" aca="1" ref="EY258" ca="1">INDEX(i.rev,$K258,EY$15)</f>
        <v>0</v>
      </c>
      <c r="EZ258" s="168">
        <f t="shared" ca="1" si="660"/>
        <v>0</v>
      </c>
      <c r="FA258" s="166" cm="1">
        <f t="array" aca="1" ref="FA258" ca="1">INDEX(i.rev,$K258,FA$15)</f>
        <v>1</v>
      </c>
      <c r="FB258" s="168">
        <f t="shared" ca="1" si="728"/>
        <v>0</v>
      </c>
      <c r="FC258" s="168">
        <f t="shared" ca="1" si="728"/>
        <v>0</v>
      </c>
      <c r="FD258" s="168">
        <f t="shared" ca="1" si="728"/>
        <v>0</v>
      </c>
      <c r="FE258" s="168">
        <f t="shared" ca="1" si="728"/>
        <v>0</v>
      </c>
      <c r="FF258" s="168">
        <f t="shared" ca="1" si="728"/>
        <v>0</v>
      </c>
      <c r="FG258" s="168">
        <f t="shared" ca="1" si="728"/>
        <v>0</v>
      </c>
      <c r="FH258" s="168">
        <f t="shared" ca="1" si="728"/>
        <v>0</v>
      </c>
      <c r="FI258" s="10"/>
      <c r="FJ258" s="168" t="str">
        <f t="shared" ca="1" si="728"/>
        <v>-</v>
      </c>
      <c r="FK258" s="168" t="str">
        <f t="shared" ca="1" si="728"/>
        <v>-</v>
      </c>
      <c r="FL258" s="168" t="str">
        <f t="shared" ca="1" si="728"/>
        <v>-</v>
      </c>
      <c r="FM258" s="168" t="str">
        <f t="shared" ca="1" si="728"/>
        <v>-</v>
      </c>
      <c r="FN258" s="168" t="str">
        <f t="shared" ca="1" si="728"/>
        <v>-</v>
      </c>
      <c r="FO258" s="166" t="b">
        <f t="shared" ca="1" si="698"/>
        <v>0</v>
      </c>
      <c r="FP258" s="166" t="b">
        <f t="shared" ca="1" si="698"/>
        <v>0</v>
      </c>
      <c r="FQ258" s="166" t="b">
        <f t="shared" ca="1" si="698"/>
        <v>1</v>
      </c>
      <c r="FR258" s="168">
        <f t="shared" ca="1" si="728"/>
        <v>0</v>
      </c>
      <c r="FS258" s="166">
        <f t="shared" ca="1" si="699"/>
        <v>1</v>
      </c>
      <c r="FT258" s="166">
        <f t="shared" ca="1" si="699"/>
        <v>1</v>
      </c>
      <c r="FU258" s="168" t="str">
        <f t="shared" ca="1" si="728"/>
        <v>-</v>
      </c>
      <c r="FV258" s="168" t="str">
        <f t="shared" ca="1" si="728"/>
        <v>-</v>
      </c>
      <c r="FW258" s="168" t="str">
        <f t="shared" ca="1" si="728"/>
        <v>-</v>
      </c>
      <c r="FX258" s="168" t="str">
        <f t="shared" ca="1" si="728"/>
        <v>-</v>
      </c>
      <c r="FY258" s="168" t="str">
        <f t="shared" ca="1" si="728"/>
        <v>-</v>
      </c>
      <c r="FZ258" s="168" t="str">
        <f t="shared" ca="1" si="728"/>
        <v>-</v>
      </c>
      <c r="GA258" s="168" t="str">
        <f t="shared" ca="1" si="728"/>
        <v>-</v>
      </c>
      <c r="GB258" s="168" t="str">
        <f t="shared" ca="1" si="728"/>
        <v>-</v>
      </c>
      <c r="GC258" s="168" t="str">
        <f t="shared" ca="1" si="728"/>
        <v>-</v>
      </c>
      <c r="GD258" s="168" t="b">
        <f t="shared" ca="1" si="728"/>
        <v>1</v>
      </c>
      <c r="GE258" s="168" t="str">
        <f t="shared" ca="1" si="728"/>
        <v>-</v>
      </c>
      <c r="GF258" s="168" t="str">
        <f t="shared" ca="1" si="728"/>
        <v>-</v>
      </c>
      <c r="GG258" s="168" t="str">
        <f t="shared" ca="1" si="728"/>
        <v>-</v>
      </c>
      <c r="GH258" s="168" t="str">
        <f t="shared" ca="1" si="729"/>
        <v>-</v>
      </c>
      <c r="GI258" s="168" t="str">
        <f t="shared" ca="1" si="729"/>
        <v>-</v>
      </c>
      <c r="GJ258" s="168" t="str">
        <f t="shared" ca="1" si="729"/>
        <v>-</v>
      </c>
      <c r="GK258" s="168" t="str">
        <f t="shared" ca="1" si="729"/>
        <v>-</v>
      </c>
      <c r="GL258" s="168" t="str">
        <f t="shared" ca="1" si="729"/>
        <v>-</v>
      </c>
      <c r="GM258" s="168" t="str">
        <f t="shared" ca="1" si="729"/>
        <v>-</v>
      </c>
      <c r="GN258" s="168" t="str">
        <f t="shared" ca="1" si="729"/>
        <v>-</v>
      </c>
      <c r="GO258" s="168" t="str">
        <f t="shared" ca="1" si="729"/>
        <v>-</v>
      </c>
      <c r="GP258" s="168" t="str">
        <f t="shared" ca="1" si="729"/>
        <v>-</v>
      </c>
      <c r="GQ258" s="168" t="str">
        <f t="shared" ca="1" si="729"/>
        <v>-</v>
      </c>
      <c r="GR258" s="168" t="str">
        <f t="shared" ca="1" si="729"/>
        <v>-</v>
      </c>
      <c r="GS258" s="168">
        <f t="shared" ca="1" si="729"/>
        <v>500</v>
      </c>
      <c r="GT258" s="168">
        <f t="shared" ca="1" si="729"/>
        <v>500</v>
      </c>
      <c r="GU258" s="168" t="str">
        <f t="shared" ca="1" si="729"/>
        <v>-</v>
      </c>
      <c r="GV258" s="168" t="str">
        <f t="shared" ca="1" si="729"/>
        <v>-</v>
      </c>
      <c r="GW258" s="168" t="str">
        <f t="shared" ca="1" si="729"/>
        <v>-</v>
      </c>
      <c r="GX258" s="168" t="str">
        <f t="shared" ca="1" si="726"/>
        <v>-</v>
      </c>
      <c r="GY258" s="168" t="str">
        <f t="shared" ref="GY258:IY260" ca="1" si="735">OFFSET(GY$5,$B258,0)</f>
        <v>-</v>
      </c>
      <c r="GZ258" s="168" t="str">
        <f t="shared" ca="1" si="735"/>
        <v>-</v>
      </c>
      <c r="HA258" s="168" t="str">
        <f t="shared" ca="1" si="735"/>
        <v>-</v>
      </c>
      <c r="HB258" s="168" t="str">
        <f t="shared" ca="1" si="735"/>
        <v>-</v>
      </c>
      <c r="HC258" s="168" t="str">
        <f t="shared" ca="1" si="735"/>
        <v>-</v>
      </c>
      <c r="HD258" s="168" t="str">
        <f t="shared" ca="1" si="735"/>
        <v>-</v>
      </c>
      <c r="HE258" s="168" t="str">
        <f t="shared" ca="1" si="735"/>
        <v>-</v>
      </c>
      <c r="HF258" s="168" t="str">
        <f t="shared" ca="1" si="735"/>
        <v>-</v>
      </c>
      <c r="HG258" s="168" t="str">
        <f t="shared" ca="1" si="735"/>
        <v>-</v>
      </c>
      <c r="HH258" s="168" t="str">
        <f t="shared" ca="1" si="735"/>
        <v>-</v>
      </c>
      <c r="HI258" s="168" t="str">
        <f t="shared" ca="1" si="735"/>
        <v>-</v>
      </c>
      <c r="HJ258" s="168" t="str">
        <f t="shared" ca="1" si="735"/>
        <v>-</v>
      </c>
      <c r="HK258" s="168" t="str">
        <f t="shared" ca="1" si="735"/>
        <v>-</v>
      </c>
      <c r="HL258" s="168" t="str">
        <f t="shared" ca="1" si="735"/>
        <v>-</v>
      </c>
      <c r="HM258" s="168" t="str">
        <f t="shared" ca="1" si="735"/>
        <v>-</v>
      </c>
      <c r="HN258" s="168" t="str">
        <f t="shared" ca="1" si="735"/>
        <v>-</v>
      </c>
      <c r="HO258" s="168" t="str">
        <f t="shared" ca="1" si="735"/>
        <v>-</v>
      </c>
      <c r="HP258" s="168" t="str">
        <f t="shared" ca="1" si="735"/>
        <v>-</v>
      </c>
      <c r="HQ258" s="168" t="str">
        <f t="shared" ca="1" si="735"/>
        <v>-</v>
      </c>
      <c r="HR258" s="168" t="str">
        <f t="shared" ca="1" si="735"/>
        <v>-</v>
      </c>
      <c r="HS258" s="168" t="str">
        <f t="shared" ca="1" si="735"/>
        <v>-</v>
      </c>
      <c r="HT258" s="168" t="str">
        <f t="shared" ca="1" si="735"/>
        <v>-</v>
      </c>
      <c r="HU258" s="168" t="str">
        <f t="shared" ca="1" si="735"/>
        <v>-</v>
      </c>
      <c r="HV258" s="168" t="str">
        <f t="shared" ca="1" si="735"/>
        <v>-</v>
      </c>
      <c r="HW258" s="168" t="str">
        <f t="shared" ca="1" si="735"/>
        <v>-</v>
      </c>
      <c r="HX258" s="168" t="str">
        <f t="shared" ca="1" si="735"/>
        <v>-</v>
      </c>
      <c r="HY258" s="168" t="str">
        <f t="shared" ca="1" si="735"/>
        <v>-</v>
      </c>
      <c r="HZ258" s="168" t="str">
        <f t="shared" ca="1" si="735"/>
        <v>-</v>
      </c>
      <c r="IA258" s="168" t="str">
        <f t="shared" ca="1" si="735"/>
        <v>-</v>
      </c>
      <c r="IB258" s="168" t="str">
        <f t="shared" ca="1" si="735"/>
        <v>-</v>
      </c>
      <c r="IC258" s="168" t="str">
        <f t="shared" ca="1" si="735"/>
        <v>-</v>
      </c>
      <c r="ID258" s="168" t="str">
        <f t="shared" ca="1" si="735"/>
        <v>-</v>
      </c>
      <c r="IE258" s="168" t="str">
        <f t="shared" ca="1" si="735"/>
        <v>-</v>
      </c>
      <c r="IF258" s="168" t="str">
        <f t="shared" ca="1" si="735"/>
        <v>-</v>
      </c>
      <c r="IG258" s="168" t="str">
        <f t="shared" ca="1" si="735"/>
        <v>-</v>
      </c>
      <c r="IH258" s="168" t="str">
        <f t="shared" ca="1" si="735"/>
        <v>-</v>
      </c>
      <c r="II258" s="168" t="str">
        <f t="shared" ca="1" si="735"/>
        <v>-</v>
      </c>
      <c r="IJ258" s="168" t="str">
        <f t="shared" ca="1" si="735"/>
        <v>-</v>
      </c>
      <c r="IK258" s="168" t="str">
        <f t="shared" ca="1" si="735"/>
        <v>-</v>
      </c>
      <c r="IL258" s="168" t="str">
        <f t="shared" ca="1" si="735"/>
        <v>-</v>
      </c>
      <c r="IM258" s="168" t="str">
        <f t="shared" ca="1" si="735"/>
        <v>-</v>
      </c>
      <c r="IN258" s="168" t="str">
        <f t="shared" ca="1" si="735"/>
        <v>-</v>
      </c>
      <c r="IO258" s="168" t="str">
        <f t="shared" ca="1" si="735"/>
        <v>-</v>
      </c>
      <c r="IP258" s="168" t="str">
        <f t="shared" ca="1" si="735"/>
        <v>-</v>
      </c>
      <c r="IQ258" s="168" t="str">
        <f t="shared" ca="1" si="735"/>
        <v>-</v>
      </c>
      <c r="IR258" s="168" t="str">
        <f t="shared" ca="1" si="735"/>
        <v>-</v>
      </c>
      <c r="IS258" s="168" t="str">
        <f t="shared" ca="1" si="735"/>
        <v>-</v>
      </c>
      <c r="IT258" s="168" t="str">
        <f t="shared" ca="1" si="735"/>
        <v>-</v>
      </c>
      <c r="IU258" s="168" t="str">
        <f t="shared" ca="1" si="735"/>
        <v>-</v>
      </c>
      <c r="IV258" s="168" t="str">
        <f t="shared" ca="1" si="735"/>
        <v>-</v>
      </c>
      <c r="IW258" s="168" t="str">
        <f t="shared" ca="1" si="735"/>
        <v>-</v>
      </c>
      <c r="IX258" s="168" t="str">
        <f t="shared" ca="1" si="735"/>
        <v>-</v>
      </c>
      <c r="IY258" s="168" t="str">
        <f t="shared" ca="1" si="735"/>
        <v>-</v>
      </c>
      <c r="IZ258" s="10"/>
      <c r="JA258" s="166">
        <f t="shared" ca="1" si="668"/>
        <v>4.4999999999999998E-2</v>
      </c>
      <c r="JB258" s="166">
        <f t="shared" ca="1" si="669"/>
        <v>4.4999999999999998E-2</v>
      </c>
      <c r="JC258" s="168">
        <f t="shared" ca="1" si="727"/>
        <v>1</v>
      </c>
      <c r="JD258" s="168">
        <f t="shared" ca="1" si="727"/>
        <v>0</v>
      </c>
      <c r="JE258" s="168">
        <f t="shared" ca="1" si="727"/>
        <v>1</v>
      </c>
      <c r="JF258" s="168">
        <f t="shared" ca="1" si="727"/>
        <v>1</v>
      </c>
      <c r="JG258" s="168">
        <f t="shared" ca="1" si="727"/>
        <v>0</v>
      </c>
      <c r="JH258" s="168">
        <f t="shared" ca="1" si="727"/>
        <v>70</v>
      </c>
      <c r="JI258" s="168">
        <f t="shared" ca="1" si="727"/>
        <v>50</v>
      </c>
      <c r="JJ258" s="168">
        <f t="shared" ca="1" si="727"/>
        <v>70</v>
      </c>
      <c r="JK258" s="168">
        <f t="shared" ca="1" si="727"/>
        <v>50</v>
      </c>
      <c r="JL258" s="166">
        <f t="shared" ca="1" si="671"/>
        <v>1</v>
      </c>
      <c r="JM258" s="166">
        <f t="shared" ca="1" si="672"/>
        <v>1</v>
      </c>
      <c r="JN258" s="166">
        <f t="shared" ca="1" si="673"/>
        <v>1</v>
      </c>
      <c r="JO258" s="166">
        <f t="shared" ca="1" si="674"/>
        <v>1</v>
      </c>
      <c r="JP258" s="166">
        <f t="shared" ca="1" si="674"/>
        <v>1</v>
      </c>
      <c r="JQ258" s="168">
        <f t="shared" ca="1" si="727"/>
        <v>1</v>
      </c>
      <c r="JR258" s="10"/>
      <c r="JS258" s="168">
        <f t="shared" ca="1" si="727"/>
        <v>1</v>
      </c>
      <c r="JT258" s="166">
        <f t="shared" si="675"/>
        <v>1.1499999999999999</v>
      </c>
      <c r="JU258" s="168">
        <f t="shared" ca="1" si="727"/>
        <v>1</v>
      </c>
      <c r="JV258" s="168">
        <f t="shared" ca="1" si="727"/>
        <v>1</v>
      </c>
      <c r="JW258" s="168">
        <f t="shared" ca="1" si="727"/>
        <v>1</v>
      </c>
      <c r="JX258" s="168">
        <f t="shared" ca="1" si="727"/>
        <v>1</v>
      </c>
      <c r="JY258" s="168">
        <f t="shared" ca="1" si="727"/>
        <v>1</v>
      </c>
      <c r="JZ258" s="168">
        <f t="shared" ca="1" si="727"/>
        <v>1</v>
      </c>
      <c r="KA258" s="166">
        <f t="shared" si="676"/>
        <v>1.1499999999999999</v>
      </c>
      <c r="KB258" s="166">
        <f t="shared" ca="1" si="677"/>
        <v>1</v>
      </c>
      <c r="KC258" s="166">
        <f t="shared" ca="1" si="678"/>
        <v>1</v>
      </c>
      <c r="KD258" s="166" t="str">
        <f t="shared" ca="1" si="679"/>
        <v>-</v>
      </c>
      <c r="KE258" s="166" t="str">
        <f t="shared" ca="1" si="680"/>
        <v>-</v>
      </c>
      <c r="KF258" s="166" t="str">
        <f t="shared" ca="1" si="681"/>
        <v>-</v>
      </c>
      <c r="KG258" s="166" t="b">
        <f t="shared" ca="1" si="682"/>
        <v>0</v>
      </c>
      <c r="KH258" s="168">
        <f t="shared" ca="1" si="727"/>
        <v>0</v>
      </c>
      <c r="KI258" s="27">
        <v>0</v>
      </c>
    </row>
    <row r="259" spans="1:295" s="148" customFormat="1" outlineLevel="1">
      <c r="A259" s="126">
        <f t="shared" si="13"/>
        <v>254</v>
      </c>
      <c r="B259" s="126">
        <f t="shared" si="723"/>
        <v>13</v>
      </c>
      <c r="C259" s="148">
        <f t="shared" si="689"/>
        <v>1002</v>
      </c>
      <c r="D259" s="148" t="s">
        <v>884</v>
      </c>
      <c r="E259" s="148" t="b">
        <f t="shared" si="648"/>
        <v>0</v>
      </c>
      <c r="F259" s="148" t="b">
        <v>0</v>
      </c>
      <c r="G259" s="148" t="b">
        <f t="shared" si="684"/>
        <v>0</v>
      </c>
      <c r="H259" s="144">
        <f t="shared" ca="1" si="731"/>
        <v>3</v>
      </c>
      <c r="I259" s="32">
        <v>3</v>
      </c>
      <c r="J259" s="32">
        <v>5</v>
      </c>
      <c r="K259" s="144">
        <f t="shared" ca="1" si="731"/>
        <v>1</v>
      </c>
      <c r="L259" s="144">
        <f t="shared" ca="1" si="731"/>
        <v>1</v>
      </c>
      <c r="M259" s="144">
        <f t="shared" ca="1" si="731"/>
        <v>1</v>
      </c>
      <c r="N259" s="144">
        <f t="shared" ca="1" si="731"/>
        <v>1</v>
      </c>
      <c r="O259" s="144">
        <f t="shared" ca="1" si="731"/>
        <v>1</v>
      </c>
      <c r="P259" s="144">
        <f t="shared" ca="1" si="731"/>
        <v>1</v>
      </c>
      <c r="Q259" s="144">
        <f t="shared" ca="1" si="731"/>
        <v>1</v>
      </c>
      <c r="R259" s="144">
        <f t="shared" ca="1" si="731"/>
        <v>2</v>
      </c>
      <c r="S259" s="144">
        <f t="shared" ca="1" si="731"/>
        <v>1</v>
      </c>
      <c r="T259" s="32">
        <v>1</v>
      </c>
      <c r="U259" s="144">
        <f t="shared" ca="1" si="731"/>
        <v>1</v>
      </c>
      <c r="V259" s="144">
        <f t="shared" ca="1" si="731"/>
        <v>1</v>
      </c>
      <c r="W259" s="144">
        <f t="shared" ca="1" si="731"/>
        <v>1</v>
      </c>
      <c r="X259" s="144">
        <f t="shared" ca="1" si="731"/>
        <v>1</v>
      </c>
      <c r="Y259" s="144">
        <f t="shared" ca="1" si="731"/>
        <v>1</v>
      </c>
      <c r="AA259" s="162" t="str" cm="1">
        <f t="array" aca="1" ref="AA259" ca="1">TEXT(LEFT(OFFSET(AA259,-1,0),5)+1,"00000")&amp;MID(OFFSET(AA259,-1,0),6,FIND(" ",OFFSET(AA259,-1,0),7)-5)
&amp;INDEX(DataMaster!$B$10:$B$12,$I259)         &amp;IF($J259=1,""," Risk"&amp;INDEX(i.risk_aversion,$J259,1))    &amp;IF($K259=1,""," REV"&amp; INDEX(DataMaster!$B$54:$B$58,$K259))              &amp; IF($L259=1,""," Minroe"&amp;INDEX(minroe,$L259))              &amp;  IF($M259=1,""," Overdraw"&amp;INDEX(overdraw,$M259))
&amp; IF($N259=1,""," Mach"&amp;INDEX(i.mach_option,$N259))
&amp; IF($O259=1,""," Interest"&amp;INDEX(i.interest_rate,$O259))            &amp; IF($P259=1,""," Opp cost"&amp;INDEX(i.opp_cost_capital,$P259))           &amp; IF($Q259=1,""," Casual_ub"&amp;INDEX(i.casual_ub,$Q259))           &amp; IF($R259=1,""," Cropgraze"&amp;INDEX(i.cropgraze_inc,$R259))
&amp; IF($S259=1,""," Yield"&amp;INDEX(i.all_rot_yield,$S259))          &amp; IF($T259=1,""," Pasture"&amp;INDEX(i.pasture_prod,$T259))          &amp; IF($U259=1,""," Scan"&amp;INDEX(i.scan,$U259))
&amp; IF($JL259=1,""," WP"&amp;TEXT($JL259*100,"000p"))                &amp; IF($JM259=1,""," MP"&amp;TEXT($JM259*100,"000p"))                      &amp; IF($JN259=1,""," GP"&amp;TEXT($JN259*100,"000p"))          &amp; IF($JO259=1,""," Can"&amp;TEXT($JO259*100,"000p"))
&amp; " (F"&amp;3+IFERROR(1*$CH259,0)+IFERROR(1*$CI259,0)&amp;3-IFERROR(1*NOT($CK259),0)&amp;"N"&amp;$CP259&amp;$CQ259&amp;")"</f>
        <v>00028 Pasture SQ RiskCRRA-high CropgrazeFALSE (F33N11)</v>
      </c>
      <c r="AB259" s="10" t="str">
        <f ca="1">IF(COUNTIF(AA$5:AA259,AA259)=1,"-","Dup")</f>
        <v>-</v>
      </c>
      <c r="AC259" s="10"/>
      <c r="AD259" s="168" t="str">
        <f t="shared" ca="1" si="694"/>
        <v>-</v>
      </c>
      <c r="AE259" s="168" t="str">
        <f t="shared" ca="1" si="694"/>
        <v>-</v>
      </c>
      <c r="AF259" s="168" t="str">
        <f t="shared" ca="1" si="694"/>
        <v>-</v>
      </c>
      <c r="AG259" s="168" t="str">
        <f t="shared" ca="1" si="694"/>
        <v>-</v>
      </c>
      <c r="AH259" s="168" t="str">
        <f t="shared" ca="1" si="694"/>
        <v>-</v>
      </c>
      <c r="AI259" s="168" t="b">
        <f t="shared" ca="1" si="694"/>
        <v>1</v>
      </c>
      <c r="AJ259" s="10"/>
      <c r="AK259" s="166" t="b">
        <f t="shared" si="695"/>
        <v>0</v>
      </c>
      <c r="AL259" s="166">
        <f t="shared" si="695"/>
        <v>2</v>
      </c>
      <c r="AM259" s="166" t="b">
        <f t="shared" si="695"/>
        <v>0</v>
      </c>
      <c r="AN259" s="166" t="b">
        <f t="shared" si="695"/>
        <v>1</v>
      </c>
      <c r="AO259" s="166" t="b">
        <f t="shared" si="695"/>
        <v>0</v>
      </c>
      <c r="AP259" s="166" t="b">
        <f t="shared" si="695"/>
        <v>0</v>
      </c>
      <c r="AQ259" s="166">
        <f t="shared" ca="1" si="651"/>
        <v>0</v>
      </c>
      <c r="AR259" s="166" t="b">
        <f t="shared" si="720"/>
        <v>1</v>
      </c>
      <c r="AS259" s="166" t="b">
        <f t="shared" si="720"/>
        <v>1</v>
      </c>
      <c r="AT259" s="166">
        <f t="shared" si="720"/>
        <v>2</v>
      </c>
      <c r="AU259" s="166" t="str">
        <f t="shared" si="720"/>
        <v>-</v>
      </c>
      <c r="AV259" s="166">
        <f t="shared" si="720"/>
        <v>0.7</v>
      </c>
      <c r="AW259" s="10"/>
      <c r="AX259" s="166" t="b">
        <f t="shared" si="653"/>
        <v>1</v>
      </c>
      <c r="AY259" s="168" t="b">
        <f t="shared" ca="1" si="654"/>
        <v>1</v>
      </c>
      <c r="AZ259" s="168" t="b">
        <f t="shared" ca="1" si="654"/>
        <v>1</v>
      </c>
      <c r="BA259" s="167">
        <f t="shared" ca="1" si="655"/>
        <v>3210</v>
      </c>
      <c r="BB259" s="168" t="str">
        <f t="shared" ref="BB259:BV260" ca="1" si="736">OFFSET(BB$5,$B259,0)</f>
        <v>-</v>
      </c>
      <c r="BC259" s="168" t="str">
        <f t="shared" ca="1" si="736"/>
        <v>-</v>
      </c>
      <c r="BD259" s="168" t="str">
        <f t="shared" ca="1" si="736"/>
        <v>-</v>
      </c>
      <c r="BE259" s="168" t="str">
        <f t="shared" ca="1" si="736"/>
        <v>-</v>
      </c>
      <c r="BF259" s="168" t="str">
        <f t="shared" ca="1" si="736"/>
        <v>-</v>
      </c>
      <c r="BG259" s="168">
        <f t="shared" ca="1" si="736"/>
        <v>1</v>
      </c>
      <c r="BH259" s="168">
        <f t="shared" ca="1" si="736"/>
        <v>1</v>
      </c>
      <c r="BI259" s="168" t="str">
        <f t="shared" ca="1" si="736"/>
        <v>-</v>
      </c>
      <c r="BJ259" s="168" t="str">
        <f t="shared" ca="1" si="736"/>
        <v>-</v>
      </c>
      <c r="BK259" s="10"/>
      <c r="BL259" s="168" t="str">
        <f t="shared" ca="1" si="736"/>
        <v>-</v>
      </c>
      <c r="BM259" s="168" t="str">
        <f t="shared" ca="1" si="736"/>
        <v>-</v>
      </c>
      <c r="BN259" s="168" t="str">
        <f t="shared" ca="1" si="736"/>
        <v>-</v>
      </c>
      <c r="BO259" s="168" t="str">
        <f t="shared" ca="1" si="736"/>
        <v>-</v>
      </c>
      <c r="BP259" s="168" t="str">
        <f t="shared" ca="1" si="736"/>
        <v>-</v>
      </c>
      <c r="BQ259" s="168" t="str">
        <f t="shared" ca="1" si="736"/>
        <v>-</v>
      </c>
      <c r="BR259" s="168" t="str">
        <f t="shared" ca="1" si="736"/>
        <v>-</v>
      </c>
      <c r="BS259" s="168" t="str">
        <f t="shared" ca="1" si="736"/>
        <v>-</v>
      </c>
      <c r="BT259" s="168" t="str">
        <f t="shared" ca="1" si="736"/>
        <v>-</v>
      </c>
      <c r="BU259" s="168" t="str">
        <f t="shared" ca="1" si="736"/>
        <v>-</v>
      </c>
      <c r="BV259" s="168" t="str">
        <f t="shared" ca="1" si="736"/>
        <v>-</v>
      </c>
      <c r="BW259" s="166" t="str" cm="1">
        <f t="array" aca="1" ref="BW259" ca="1">INDEX(i.rev,$K259,BW$15)</f>
        <v>-</v>
      </c>
      <c r="BX259" s="166" t="str" cm="1">
        <f t="array" aca="1" ref="BX259" ca="1">INDEX(i.rev,$K259,BX$15)</f>
        <v>-</v>
      </c>
      <c r="BY259" s="166" t="str" cm="1">
        <f t="array" aca="1" ref="BY259" ca="1">INDEX(i.rev,$K259,BY$15)</f>
        <v>-</v>
      </c>
      <c r="BZ259" s="166" t="str" cm="1">
        <f t="array" aca="1" ref="BZ259" ca="1">INDEX(i.rev,$K259,BZ$15)</f>
        <v>-</v>
      </c>
      <c r="CA259" s="166" t="str" cm="1">
        <f t="array" aca="1" ref="CA259" ca="1">INDEX(i.rev,$K259,CA$15)</f>
        <v>-</v>
      </c>
      <c r="CB259" s="166" t="str" cm="1">
        <f t="array" aca="1" ref="CB259" ca="1">INDEX(i.rev,$K259,CB$15)</f>
        <v>-</v>
      </c>
      <c r="CC259" s="166" t="str" cm="1">
        <f t="array" aca="1" ref="CC259" ca="1">INDEX(i.rev,$K259,CC$15)</f>
        <v>-</v>
      </c>
      <c r="CD259" s="166" t="str" cm="1">
        <f t="array" aca="1" ref="CD259" ca="1">INDEX(i.rev,$K259,CD$15)</f>
        <v>-</v>
      </c>
      <c r="CE259" s="166" t="str" cm="1">
        <f t="array" aca="1" ref="CE259" ca="1">INDEX(i.rev,$K259,CE$15)</f>
        <v>-</v>
      </c>
      <c r="CF259" s="166" t="str" cm="1">
        <f t="array" aca="1" ref="CF259" ca="1">INDEX(i.rev,$K259,CF$15)</f>
        <v>-</v>
      </c>
      <c r="CG259" s="10"/>
      <c r="CH259" s="168" t="str">
        <f t="shared" ca="1" si="732"/>
        <v>-</v>
      </c>
      <c r="CI259" s="168" t="str">
        <f t="shared" ca="1" si="732"/>
        <v>-</v>
      </c>
      <c r="CJ259" s="168" t="str">
        <f t="shared" ca="1" si="732"/>
        <v>-</v>
      </c>
      <c r="CK259" s="168" t="str">
        <f t="shared" ca="1" si="732"/>
        <v>-</v>
      </c>
      <c r="CL259" s="168" t="str">
        <f t="shared" ca="1" si="732"/>
        <v>-</v>
      </c>
      <c r="CM259" s="168" t="str">
        <f t="shared" ca="1" si="732"/>
        <v>-</v>
      </c>
      <c r="CN259" s="168" t="str">
        <f t="shared" ca="1" si="732"/>
        <v>-</v>
      </c>
      <c r="CO259" s="168" t="str">
        <f t="shared" ca="1" si="732"/>
        <v>-</v>
      </c>
      <c r="CP259" s="168">
        <f t="shared" ca="1" si="732"/>
        <v>1</v>
      </c>
      <c r="CQ259" s="168">
        <f t="shared" ca="1" si="732"/>
        <v>1</v>
      </c>
      <c r="CR259" s="168">
        <f t="shared" ca="1" si="732"/>
        <v>0</v>
      </c>
      <c r="CS259" s="168" t="str">
        <f t="shared" ca="1" si="732"/>
        <v>-</v>
      </c>
      <c r="CT259" s="168" t="str">
        <f t="shared" ca="1" si="732"/>
        <v>-</v>
      </c>
      <c r="CU259" s="168" t="str">
        <f t="shared" ca="1" si="732"/>
        <v>-</v>
      </c>
      <c r="CV259" s="168" t="str">
        <f t="shared" ca="1" si="732"/>
        <v>-</v>
      </c>
      <c r="CW259" s="168" t="str">
        <f t="shared" ca="1" si="732"/>
        <v>-</v>
      </c>
      <c r="CX259" s="168" t="str">
        <f t="shared" ca="1" si="732"/>
        <v>-</v>
      </c>
      <c r="CY259" s="168" t="str">
        <f t="shared" ca="1" si="732"/>
        <v>-</v>
      </c>
      <c r="CZ259" s="168">
        <f t="shared" ca="1" si="732"/>
        <v>0</v>
      </c>
      <c r="DA259" s="168" t="str">
        <f t="shared" ca="1" si="732"/>
        <v>-</v>
      </c>
      <c r="DB259" s="168" t="str">
        <f t="shared" ca="1" si="732"/>
        <v>-</v>
      </c>
      <c r="DC259" s="168" t="str">
        <f t="shared" ca="1" si="732"/>
        <v>-</v>
      </c>
      <c r="DD259" s="168" t="str">
        <f t="shared" ca="1" si="732"/>
        <v>-</v>
      </c>
      <c r="DE259" s="168" t="str">
        <f t="shared" ca="1" si="732"/>
        <v>-</v>
      </c>
      <c r="DF259" s="168">
        <f t="shared" ca="1" si="732"/>
        <v>0</v>
      </c>
      <c r="DG259" s="168">
        <f t="shared" ca="1" si="732"/>
        <v>0</v>
      </c>
      <c r="DH259" s="168">
        <f t="shared" ca="1" si="732"/>
        <v>0</v>
      </c>
      <c r="DI259" s="168">
        <f t="shared" ca="1" si="732"/>
        <v>0</v>
      </c>
      <c r="DJ259" s="168">
        <f t="shared" ca="1" si="732"/>
        <v>0</v>
      </c>
      <c r="DK259" s="168">
        <f t="shared" ca="1" si="732"/>
        <v>0</v>
      </c>
      <c r="DL259" s="168">
        <f t="shared" ca="1" si="732"/>
        <v>0</v>
      </c>
      <c r="DM259" s="168" t="str">
        <f t="shared" ca="1" si="732"/>
        <v>-</v>
      </c>
      <c r="DN259" s="168" t="str">
        <f t="shared" ca="1" si="732"/>
        <v>-</v>
      </c>
      <c r="DO259" s="168" t="str">
        <f t="shared" ca="1" si="732"/>
        <v>-</v>
      </c>
      <c r="DP259" s="168" t="str">
        <f t="shared" ca="1" si="732"/>
        <v>-</v>
      </c>
      <c r="DQ259" s="168" t="str">
        <f t="shared" ca="1" si="732"/>
        <v>-</v>
      </c>
      <c r="DR259" s="168" t="str">
        <f t="shared" ca="1" si="732"/>
        <v>-</v>
      </c>
      <c r="DS259" s="168" t="str">
        <f t="shared" ca="1" si="732"/>
        <v>-</v>
      </c>
      <c r="DT259" s="168" t="str">
        <f t="shared" ca="1" si="732"/>
        <v>-</v>
      </c>
      <c r="DU259" s="168" t="str">
        <f t="shared" ca="1" si="732"/>
        <v>-</v>
      </c>
      <c r="DV259" s="168" t="str">
        <f t="shared" ca="1" si="732"/>
        <v>-</v>
      </c>
      <c r="DW259" s="168" t="str">
        <f t="shared" ca="1" si="732"/>
        <v>-</v>
      </c>
      <c r="DX259" s="10"/>
      <c r="DY259" s="168">
        <f t="shared" ca="1" si="732"/>
        <v>1</v>
      </c>
      <c r="DZ259" s="168" t="str">
        <f t="shared" ca="1" si="732"/>
        <v>-</v>
      </c>
      <c r="EA259" s="168" t="str">
        <f t="shared" ca="1" si="732"/>
        <v>-</v>
      </c>
      <c r="EB259" s="168" t="str">
        <f t="shared" ca="1" si="732"/>
        <v>-</v>
      </c>
      <c r="EC259" s="168" t="str">
        <f t="shared" ca="1" si="696"/>
        <v>-</v>
      </c>
      <c r="ED259" s="168" t="b">
        <f t="shared" ca="1" si="696"/>
        <v>0</v>
      </c>
      <c r="EE259" s="168" t="str">
        <f t="shared" ca="1" si="696"/>
        <v>-</v>
      </c>
      <c r="EF259" s="168">
        <f t="shared" ca="1" si="696"/>
        <v>0</v>
      </c>
      <c r="EG259" s="168" t="str">
        <f t="shared" ca="1" si="696"/>
        <v>-</v>
      </c>
      <c r="EH259" s="166" cm="1">
        <f t="array" aca="1" ref="EH259" ca="1">INDEX(i.rev,$K259,EH$15)</f>
        <v>1</v>
      </c>
      <c r="EI259" s="168">
        <f t="shared" ca="1" si="724"/>
        <v>0</v>
      </c>
      <c r="EJ259" s="168">
        <f t="shared" ca="1" si="724"/>
        <v>1</v>
      </c>
      <c r="EK259" s="168">
        <f t="shared" ca="1" si="724"/>
        <v>0</v>
      </c>
      <c r="EL259" s="168">
        <f t="shared" ca="1" si="724"/>
        <v>1</v>
      </c>
      <c r="EM259" s="168">
        <f t="shared" ca="1" si="724"/>
        <v>1</v>
      </c>
      <c r="EN259" s="168">
        <f t="shared" ca="1" si="724"/>
        <v>1</v>
      </c>
      <c r="EO259" s="168">
        <f t="shared" ca="1" si="724"/>
        <v>0</v>
      </c>
      <c r="EP259" s="168">
        <f t="shared" ca="1" si="724"/>
        <v>0</v>
      </c>
      <c r="EQ259" s="168">
        <f t="shared" ca="1" si="724"/>
        <v>0</v>
      </c>
      <c r="ER259" s="168">
        <f t="shared" ca="1" si="724"/>
        <v>0</v>
      </c>
      <c r="ES259" s="168">
        <f t="shared" ca="1" si="724"/>
        <v>0</v>
      </c>
      <c r="ET259" s="168">
        <f t="shared" ca="1" si="724"/>
        <v>0</v>
      </c>
      <c r="EU259" s="168">
        <f t="shared" ca="1" si="724"/>
        <v>0</v>
      </c>
      <c r="EV259" s="168">
        <f t="shared" ca="1" si="724"/>
        <v>0</v>
      </c>
      <c r="EW259" s="168">
        <f t="shared" ca="1" si="724"/>
        <v>0</v>
      </c>
      <c r="EX259" s="168">
        <f t="shared" ca="1" si="724"/>
        <v>0</v>
      </c>
      <c r="EY259" s="166" cm="1">
        <f t="array" aca="1" ref="EY259" ca="1">INDEX(i.rev,$K259,EY$15)</f>
        <v>0</v>
      </c>
      <c r="EZ259" s="168">
        <f t="shared" ca="1" si="660"/>
        <v>0</v>
      </c>
      <c r="FA259" s="166" cm="1">
        <f t="array" aca="1" ref="FA259" ca="1">INDEX(i.rev,$K259,FA$15)</f>
        <v>1</v>
      </c>
      <c r="FB259" s="168">
        <f t="shared" ca="1" si="728"/>
        <v>0</v>
      </c>
      <c r="FC259" s="168">
        <f t="shared" ca="1" si="728"/>
        <v>0</v>
      </c>
      <c r="FD259" s="168">
        <f t="shared" ca="1" si="728"/>
        <v>0</v>
      </c>
      <c r="FE259" s="168">
        <f t="shared" ca="1" si="728"/>
        <v>0</v>
      </c>
      <c r="FF259" s="168">
        <f t="shared" ca="1" si="728"/>
        <v>0</v>
      </c>
      <c r="FG259" s="168">
        <f t="shared" ca="1" si="728"/>
        <v>0</v>
      </c>
      <c r="FH259" s="168">
        <f t="shared" ca="1" si="728"/>
        <v>0</v>
      </c>
      <c r="FI259" s="10"/>
      <c r="FJ259" s="168" t="str">
        <f t="shared" ca="1" si="728"/>
        <v>-</v>
      </c>
      <c r="FK259" s="168" t="str">
        <f t="shared" ca="1" si="728"/>
        <v>-</v>
      </c>
      <c r="FL259" s="168" t="str">
        <f t="shared" ca="1" si="728"/>
        <v>-</v>
      </c>
      <c r="FM259" s="168" t="str">
        <f t="shared" ca="1" si="728"/>
        <v>-</v>
      </c>
      <c r="FN259" s="168" t="str">
        <f t="shared" ca="1" si="728"/>
        <v>-</v>
      </c>
      <c r="FO259" s="166" t="b">
        <f t="shared" ca="1" si="698"/>
        <v>0</v>
      </c>
      <c r="FP259" s="166" t="b">
        <f t="shared" ca="1" si="698"/>
        <v>0</v>
      </c>
      <c r="FQ259" s="166" t="b">
        <f t="shared" ca="1" si="698"/>
        <v>1</v>
      </c>
      <c r="FR259" s="168">
        <f t="shared" ca="1" si="728"/>
        <v>0</v>
      </c>
      <c r="FS259" s="166">
        <f t="shared" ca="1" si="699"/>
        <v>1</v>
      </c>
      <c r="FT259" s="166">
        <f t="shared" ca="1" si="699"/>
        <v>1</v>
      </c>
      <c r="FU259" s="168" t="str">
        <f t="shared" ca="1" si="728"/>
        <v>-</v>
      </c>
      <c r="FV259" s="168" t="str">
        <f t="shared" ca="1" si="728"/>
        <v>-</v>
      </c>
      <c r="FW259" s="168" t="str">
        <f t="shared" ca="1" si="728"/>
        <v>-</v>
      </c>
      <c r="FX259" s="168" t="str">
        <f t="shared" ca="1" si="728"/>
        <v>-</v>
      </c>
      <c r="FY259" s="168" t="str">
        <f t="shared" ca="1" si="728"/>
        <v>-</v>
      </c>
      <c r="FZ259" s="168" t="str">
        <f t="shared" ca="1" si="728"/>
        <v>-</v>
      </c>
      <c r="GA259" s="168" t="str">
        <f t="shared" ca="1" si="728"/>
        <v>-</v>
      </c>
      <c r="GB259" s="168" t="str">
        <f t="shared" ca="1" si="728"/>
        <v>-</v>
      </c>
      <c r="GC259" s="168" t="str">
        <f t="shared" ca="1" si="728"/>
        <v>-</v>
      </c>
      <c r="GD259" s="168" t="b">
        <f t="shared" ca="1" si="728"/>
        <v>1</v>
      </c>
      <c r="GE259" s="168" t="str">
        <f t="shared" ca="1" si="728"/>
        <v>-</v>
      </c>
      <c r="GF259" s="168" t="str">
        <f t="shared" ca="1" si="728"/>
        <v>-</v>
      </c>
      <c r="GG259" s="168" t="str">
        <f t="shared" ca="1" si="728"/>
        <v>-</v>
      </c>
      <c r="GH259" s="168" t="str">
        <f t="shared" ca="1" si="729"/>
        <v>-</v>
      </c>
      <c r="GI259" s="168" t="str">
        <f t="shared" ca="1" si="729"/>
        <v>-</v>
      </c>
      <c r="GJ259" s="168" t="str">
        <f t="shared" ca="1" si="729"/>
        <v>-</v>
      </c>
      <c r="GK259" s="168" t="str">
        <f t="shared" ca="1" si="729"/>
        <v>-</v>
      </c>
      <c r="GL259" s="168" t="str">
        <f t="shared" ca="1" si="729"/>
        <v>-</v>
      </c>
      <c r="GM259" s="168" t="str">
        <f t="shared" ca="1" si="729"/>
        <v>-</v>
      </c>
      <c r="GN259" s="168" t="str">
        <f t="shared" ca="1" si="729"/>
        <v>-</v>
      </c>
      <c r="GO259" s="168" t="str">
        <f t="shared" ca="1" si="729"/>
        <v>-</v>
      </c>
      <c r="GP259" s="168" t="str">
        <f t="shared" ca="1" si="729"/>
        <v>-</v>
      </c>
      <c r="GQ259" s="168" t="str">
        <f t="shared" ca="1" si="729"/>
        <v>-</v>
      </c>
      <c r="GR259" s="168" t="str">
        <f t="shared" ca="1" si="729"/>
        <v>-</v>
      </c>
      <c r="GS259" s="168">
        <f t="shared" ca="1" si="729"/>
        <v>500</v>
      </c>
      <c r="GT259" s="168">
        <f t="shared" ca="1" si="729"/>
        <v>500</v>
      </c>
      <c r="GU259" s="168" t="str">
        <f t="shared" ca="1" si="729"/>
        <v>-</v>
      </c>
      <c r="GV259" s="168" t="str">
        <f t="shared" ca="1" si="729"/>
        <v>-</v>
      </c>
      <c r="GW259" s="168" t="str">
        <f t="shared" ca="1" si="729"/>
        <v>-</v>
      </c>
      <c r="GX259" s="168" t="str">
        <f t="shared" ca="1" si="726"/>
        <v>-</v>
      </c>
      <c r="GY259" s="168" t="str">
        <f t="shared" ca="1" si="735"/>
        <v>-</v>
      </c>
      <c r="GZ259" s="168" t="str">
        <f t="shared" ca="1" si="735"/>
        <v>-</v>
      </c>
      <c r="HA259" s="168" t="str">
        <f t="shared" ca="1" si="735"/>
        <v>-</v>
      </c>
      <c r="HB259" s="168" t="str">
        <f t="shared" ca="1" si="735"/>
        <v>-</v>
      </c>
      <c r="HC259" s="168" t="str">
        <f t="shared" ca="1" si="735"/>
        <v>-</v>
      </c>
      <c r="HD259" s="168" t="str">
        <f t="shared" ca="1" si="735"/>
        <v>-</v>
      </c>
      <c r="HE259" s="168" t="str">
        <f t="shared" ca="1" si="735"/>
        <v>-</v>
      </c>
      <c r="HF259" s="168" t="str">
        <f t="shared" ca="1" si="735"/>
        <v>-</v>
      </c>
      <c r="HG259" s="168" t="str">
        <f t="shared" ca="1" si="735"/>
        <v>-</v>
      </c>
      <c r="HH259" s="168" t="str">
        <f t="shared" ca="1" si="735"/>
        <v>-</v>
      </c>
      <c r="HI259" s="168" t="str">
        <f t="shared" ca="1" si="735"/>
        <v>-</v>
      </c>
      <c r="HJ259" s="168" t="str">
        <f t="shared" ca="1" si="735"/>
        <v>-</v>
      </c>
      <c r="HK259" s="168" t="str">
        <f t="shared" ca="1" si="735"/>
        <v>-</v>
      </c>
      <c r="HL259" s="168" t="str">
        <f t="shared" ca="1" si="735"/>
        <v>-</v>
      </c>
      <c r="HM259" s="168" t="str">
        <f t="shared" ca="1" si="735"/>
        <v>-</v>
      </c>
      <c r="HN259" s="168" t="str">
        <f t="shared" ca="1" si="735"/>
        <v>-</v>
      </c>
      <c r="HO259" s="168" t="str">
        <f t="shared" ca="1" si="735"/>
        <v>-</v>
      </c>
      <c r="HP259" s="168" t="str">
        <f t="shared" ca="1" si="735"/>
        <v>-</v>
      </c>
      <c r="HQ259" s="168" t="str">
        <f t="shared" ca="1" si="735"/>
        <v>-</v>
      </c>
      <c r="HR259" s="168" t="str">
        <f t="shared" ca="1" si="735"/>
        <v>-</v>
      </c>
      <c r="HS259" s="168" t="str">
        <f t="shared" ca="1" si="735"/>
        <v>-</v>
      </c>
      <c r="HT259" s="168" t="str">
        <f t="shared" ca="1" si="735"/>
        <v>-</v>
      </c>
      <c r="HU259" s="168" t="str">
        <f t="shared" ca="1" si="735"/>
        <v>-</v>
      </c>
      <c r="HV259" s="168" t="str">
        <f t="shared" ca="1" si="735"/>
        <v>-</v>
      </c>
      <c r="HW259" s="168" t="str">
        <f t="shared" ca="1" si="735"/>
        <v>-</v>
      </c>
      <c r="HX259" s="168" t="str">
        <f t="shared" ca="1" si="735"/>
        <v>-</v>
      </c>
      <c r="HY259" s="168" t="str">
        <f t="shared" ca="1" si="735"/>
        <v>-</v>
      </c>
      <c r="HZ259" s="168" t="str">
        <f t="shared" ca="1" si="735"/>
        <v>-</v>
      </c>
      <c r="IA259" s="168" t="str">
        <f t="shared" ca="1" si="735"/>
        <v>-</v>
      </c>
      <c r="IB259" s="168" t="str">
        <f t="shared" ca="1" si="735"/>
        <v>-</v>
      </c>
      <c r="IC259" s="168" t="str">
        <f t="shared" ca="1" si="735"/>
        <v>-</v>
      </c>
      <c r="ID259" s="168" t="str">
        <f t="shared" ca="1" si="735"/>
        <v>-</v>
      </c>
      <c r="IE259" s="168" t="str">
        <f t="shared" ca="1" si="735"/>
        <v>-</v>
      </c>
      <c r="IF259" s="168" t="str">
        <f t="shared" ca="1" si="735"/>
        <v>-</v>
      </c>
      <c r="IG259" s="168" t="str">
        <f t="shared" ca="1" si="735"/>
        <v>-</v>
      </c>
      <c r="IH259" s="168" t="str">
        <f t="shared" ca="1" si="735"/>
        <v>-</v>
      </c>
      <c r="II259" s="168" t="str">
        <f t="shared" ca="1" si="735"/>
        <v>-</v>
      </c>
      <c r="IJ259" s="168" t="str">
        <f t="shared" ca="1" si="735"/>
        <v>-</v>
      </c>
      <c r="IK259" s="168" t="str">
        <f t="shared" ca="1" si="735"/>
        <v>-</v>
      </c>
      <c r="IL259" s="168" t="str">
        <f t="shared" ca="1" si="735"/>
        <v>-</v>
      </c>
      <c r="IM259" s="168" t="str">
        <f t="shared" ca="1" si="735"/>
        <v>-</v>
      </c>
      <c r="IN259" s="168" t="str">
        <f t="shared" ca="1" si="735"/>
        <v>-</v>
      </c>
      <c r="IO259" s="168" t="str">
        <f t="shared" ca="1" si="735"/>
        <v>-</v>
      </c>
      <c r="IP259" s="168" t="str">
        <f t="shared" ca="1" si="735"/>
        <v>-</v>
      </c>
      <c r="IQ259" s="168" t="str">
        <f t="shared" ca="1" si="735"/>
        <v>-</v>
      </c>
      <c r="IR259" s="168" t="str">
        <f t="shared" ca="1" si="735"/>
        <v>-</v>
      </c>
      <c r="IS259" s="168" t="str">
        <f t="shared" ca="1" si="735"/>
        <v>-</v>
      </c>
      <c r="IT259" s="168" t="str">
        <f t="shared" ca="1" si="735"/>
        <v>-</v>
      </c>
      <c r="IU259" s="168" t="str">
        <f t="shared" ca="1" si="735"/>
        <v>-</v>
      </c>
      <c r="IV259" s="168" t="str">
        <f t="shared" ca="1" si="735"/>
        <v>-</v>
      </c>
      <c r="IW259" s="168" t="str">
        <f t="shared" ca="1" si="735"/>
        <v>-</v>
      </c>
      <c r="IX259" s="168" t="str">
        <f t="shared" ca="1" si="735"/>
        <v>-</v>
      </c>
      <c r="IY259" s="168" t="str">
        <f t="shared" ca="1" si="735"/>
        <v>-</v>
      </c>
      <c r="IZ259" s="10"/>
      <c r="JA259" s="166">
        <f t="shared" ca="1" si="668"/>
        <v>4.4999999999999998E-2</v>
      </c>
      <c r="JB259" s="166">
        <f t="shared" ca="1" si="669"/>
        <v>4.4999999999999998E-2</v>
      </c>
      <c r="JC259" s="168">
        <f t="shared" ca="1" si="727"/>
        <v>1</v>
      </c>
      <c r="JD259" s="168">
        <f t="shared" ca="1" si="727"/>
        <v>0</v>
      </c>
      <c r="JE259" s="168">
        <f t="shared" ca="1" si="727"/>
        <v>1</v>
      </c>
      <c r="JF259" s="168">
        <f t="shared" ca="1" si="727"/>
        <v>1</v>
      </c>
      <c r="JG259" s="168">
        <f t="shared" ca="1" si="727"/>
        <v>0</v>
      </c>
      <c r="JH259" s="168">
        <f t="shared" ca="1" si="727"/>
        <v>70</v>
      </c>
      <c r="JI259" s="168">
        <f t="shared" ca="1" si="727"/>
        <v>50</v>
      </c>
      <c r="JJ259" s="168">
        <f t="shared" ca="1" si="727"/>
        <v>70</v>
      </c>
      <c r="JK259" s="168">
        <f t="shared" ca="1" si="727"/>
        <v>50</v>
      </c>
      <c r="JL259" s="166">
        <f t="shared" ca="1" si="671"/>
        <v>1</v>
      </c>
      <c r="JM259" s="166">
        <f t="shared" ca="1" si="672"/>
        <v>1</v>
      </c>
      <c r="JN259" s="166">
        <f t="shared" ca="1" si="673"/>
        <v>1</v>
      </c>
      <c r="JO259" s="166">
        <f t="shared" ca="1" si="674"/>
        <v>1</v>
      </c>
      <c r="JP259" s="166">
        <f t="shared" ca="1" si="674"/>
        <v>1</v>
      </c>
      <c r="JQ259" s="168">
        <f t="shared" ca="1" si="727"/>
        <v>1</v>
      </c>
      <c r="JR259" s="10"/>
      <c r="JS259" s="168">
        <f t="shared" ca="1" si="727"/>
        <v>1</v>
      </c>
      <c r="JT259" s="166">
        <f t="shared" si="675"/>
        <v>1</v>
      </c>
      <c r="JU259" s="168">
        <f t="shared" ca="1" si="727"/>
        <v>1</v>
      </c>
      <c r="JV259" s="168">
        <f t="shared" ca="1" si="727"/>
        <v>1</v>
      </c>
      <c r="JW259" s="168">
        <f t="shared" ca="1" si="727"/>
        <v>1</v>
      </c>
      <c r="JX259" s="168">
        <f t="shared" ca="1" si="727"/>
        <v>1</v>
      </c>
      <c r="JY259" s="168">
        <f t="shared" ca="1" si="727"/>
        <v>1</v>
      </c>
      <c r="JZ259" s="168">
        <f t="shared" ca="1" si="727"/>
        <v>1</v>
      </c>
      <c r="KA259" s="166">
        <f t="shared" si="676"/>
        <v>1</v>
      </c>
      <c r="KB259" s="166">
        <f t="shared" ca="1" si="677"/>
        <v>1</v>
      </c>
      <c r="KC259" s="166">
        <f t="shared" ca="1" si="678"/>
        <v>1</v>
      </c>
      <c r="KD259" s="166" t="str">
        <f t="shared" ca="1" si="679"/>
        <v>-</v>
      </c>
      <c r="KE259" s="166" t="str">
        <f t="shared" ca="1" si="680"/>
        <v>-</v>
      </c>
      <c r="KF259" s="166" t="str">
        <f t="shared" ca="1" si="681"/>
        <v>-</v>
      </c>
      <c r="KG259" s="166" t="b">
        <f t="shared" ca="1" si="682"/>
        <v>0</v>
      </c>
      <c r="KH259" s="168">
        <f t="shared" ca="1" si="727"/>
        <v>0</v>
      </c>
      <c r="KI259" s="27">
        <v>0</v>
      </c>
    </row>
    <row r="260" spans="1:295" s="148" customFormat="1" outlineLevel="1">
      <c r="A260" s="126">
        <f t="shared" si="13"/>
        <v>255</v>
      </c>
      <c r="B260" s="126">
        <f t="shared" si="723"/>
        <v>13</v>
      </c>
      <c r="C260" s="148">
        <f t="shared" si="689"/>
        <v>1002</v>
      </c>
      <c r="D260" s="148" t="s">
        <v>884</v>
      </c>
      <c r="E260" s="148" t="b">
        <f t="shared" si="648"/>
        <v>0</v>
      </c>
      <c r="F260" s="148" t="b">
        <v>0</v>
      </c>
      <c r="G260" s="148" t="b">
        <f t="shared" si="684"/>
        <v>0</v>
      </c>
      <c r="H260" s="144">
        <f t="shared" ca="1" si="731"/>
        <v>3</v>
      </c>
      <c r="I260" s="32">
        <v>3</v>
      </c>
      <c r="J260" s="32">
        <v>5</v>
      </c>
      <c r="K260" s="144">
        <f t="shared" ca="1" si="731"/>
        <v>1</v>
      </c>
      <c r="L260" s="144">
        <f t="shared" ca="1" si="731"/>
        <v>1</v>
      </c>
      <c r="M260" s="144">
        <f t="shared" ca="1" si="731"/>
        <v>1</v>
      </c>
      <c r="N260" s="144">
        <f t="shared" ca="1" si="731"/>
        <v>1</v>
      </c>
      <c r="O260" s="144">
        <f t="shared" ca="1" si="731"/>
        <v>1</v>
      </c>
      <c r="P260" s="144">
        <f t="shared" ca="1" si="731"/>
        <v>1</v>
      </c>
      <c r="Q260" s="144">
        <f t="shared" ca="1" si="731"/>
        <v>1</v>
      </c>
      <c r="R260" s="144">
        <f t="shared" ca="1" si="731"/>
        <v>2</v>
      </c>
      <c r="S260" s="144">
        <f t="shared" ca="1" si="731"/>
        <v>1</v>
      </c>
      <c r="T260" s="32">
        <v>3</v>
      </c>
      <c r="U260" s="144">
        <f t="shared" ca="1" si="731"/>
        <v>1</v>
      </c>
      <c r="V260" s="144">
        <f t="shared" ca="1" si="731"/>
        <v>1</v>
      </c>
      <c r="W260" s="144">
        <f t="shared" ca="1" si="731"/>
        <v>1</v>
      </c>
      <c r="X260" s="144">
        <f t="shared" ca="1" si="731"/>
        <v>1</v>
      </c>
      <c r="Y260" s="144">
        <f t="shared" ca="1" si="731"/>
        <v>1</v>
      </c>
      <c r="AA260" s="162" t="str" cm="1">
        <f t="array" aca="1" ref="AA260" ca="1">TEXT(LEFT(OFFSET(AA260,-1,0),5)+1,"00000")&amp;MID(OFFSET(AA260,-1,0),6,FIND(" ",OFFSET(AA260,-1,0),7)-5)
&amp;INDEX(DataMaster!$B$10:$B$12,$I260)         &amp;IF($J260=1,""," Risk"&amp;INDEX(i.risk_aversion,$J260,1))    &amp;IF($K260=1,""," REV"&amp; INDEX(DataMaster!$B$54:$B$58,$K260))              &amp; IF($L260=1,""," Minroe"&amp;INDEX(minroe,$L260))              &amp;  IF($M260=1,""," Overdraw"&amp;INDEX(overdraw,$M260))
&amp; IF($N260=1,""," Mach"&amp;INDEX(i.mach_option,$N260))
&amp; IF($O260=1,""," Interest"&amp;INDEX(i.interest_rate,$O260))            &amp; IF($P260=1,""," Opp cost"&amp;INDEX(i.opp_cost_capital,$P260))           &amp; IF($Q260=1,""," Casual_ub"&amp;INDEX(i.casual_ub,$Q260))           &amp; IF($R260=1,""," Cropgraze"&amp;INDEX(i.cropgraze_inc,$R260))
&amp; IF($S260=1,""," Yield"&amp;INDEX(i.all_rot_yield,$S260))          &amp; IF($T260=1,""," Pasture"&amp;INDEX(i.pasture_prod,$T260))          &amp; IF($U260=1,""," Scan"&amp;INDEX(i.scan,$U260))
&amp; IF($JL260=1,""," WP"&amp;TEXT($JL260*100,"000p"))                &amp; IF($JM260=1,""," MP"&amp;TEXT($JM260*100,"000p"))                      &amp; IF($JN260=1,""," GP"&amp;TEXT($JN260*100,"000p"))          &amp; IF($JO260=1,""," Can"&amp;TEXT($JO260*100,"000p"))
&amp; " (F"&amp;3+IFERROR(1*$CH260,0)+IFERROR(1*$CI260,0)&amp;3-IFERROR(1*NOT($CK260),0)&amp;"N"&amp;$CP260&amp;$CQ260&amp;")"</f>
        <v>00029 Pasture SQ RiskCRRA-high CropgrazeFALSE Pasture1.15 (F33N11)</v>
      </c>
      <c r="AB260" s="10" t="str">
        <f ca="1">IF(COUNTIF(AA$5:AA260,AA260)=1,"-","Dup")</f>
        <v>-</v>
      </c>
      <c r="AC260" s="10"/>
      <c r="AD260" s="168" t="str">
        <f t="shared" ca="1" si="694"/>
        <v>-</v>
      </c>
      <c r="AE260" s="168" t="str">
        <f t="shared" ca="1" si="694"/>
        <v>-</v>
      </c>
      <c r="AF260" s="168" t="str">
        <f t="shared" ca="1" si="694"/>
        <v>-</v>
      </c>
      <c r="AG260" s="168" t="str">
        <f t="shared" ca="1" si="694"/>
        <v>-</v>
      </c>
      <c r="AH260" s="168" t="str">
        <f t="shared" ca="1" si="694"/>
        <v>-</v>
      </c>
      <c r="AI260" s="168" t="b">
        <f t="shared" ca="1" si="694"/>
        <v>1</v>
      </c>
      <c r="AJ260" s="10"/>
      <c r="AK260" s="166" t="b">
        <f t="shared" si="695"/>
        <v>0</v>
      </c>
      <c r="AL260" s="166">
        <f t="shared" si="695"/>
        <v>2</v>
      </c>
      <c r="AM260" s="166" t="b">
        <f t="shared" si="695"/>
        <v>0</v>
      </c>
      <c r="AN260" s="166" t="b">
        <f t="shared" si="695"/>
        <v>1</v>
      </c>
      <c r="AO260" s="166" t="b">
        <f t="shared" si="695"/>
        <v>0</v>
      </c>
      <c r="AP260" s="166" t="b">
        <f t="shared" si="695"/>
        <v>0</v>
      </c>
      <c r="AQ260" s="166">
        <f t="shared" ca="1" si="651"/>
        <v>0</v>
      </c>
      <c r="AR260" s="166" t="b">
        <f t="shared" si="720"/>
        <v>1</v>
      </c>
      <c r="AS260" s="166" t="b">
        <f t="shared" si="720"/>
        <v>1</v>
      </c>
      <c r="AT260" s="166">
        <f t="shared" si="720"/>
        <v>2</v>
      </c>
      <c r="AU260" s="166" t="str">
        <f t="shared" si="720"/>
        <v>-</v>
      </c>
      <c r="AV260" s="166">
        <f t="shared" si="720"/>
        <v>0.7</v>
      </c>
      <c r="AW260" s="10"/>
      <c r="AX260" s="166" t="b">
        <f t="shared" si="653"/>
        <v>1</v>
      </c>
      <c r="AY260" s="168" t="b">
        <f t="shared" ca="1" si="654"/>
        <v>1</v>
      </c>
      <c r="AZ260" s="168" t="b">
        <f t="shared" ca="1" si="654"/>
        <v>1</v>
      </c>
      <c r="BA260" s="167">
        <f t="shared" ca="1" si="655"/>
        <v>3210</v>
      </c>
      <c r="BB260" s="168" t="str">
        <f t="shared" ca="1" si="736"/>
        <v>-</v>
      </c>
      <c r="BC260" s="168" t="str">
        <f t="shared" ca="1" si="736"/>
        <v>-</v>
      </c>
      <c r="BD260" s="168" t="str">
        <f t="shared" ca="1" si="736"/>
        <v>-</v>
      </c>
      <c r="BE260" s="168" t="str">
        <f t="shared" ca="1" si="736"/>
        <v>-</v>
      </c>
      <c r="BF260" s="168" t="str">
        <f t="shared" ca="1" si="736"/>
        <v>-</v>
      </c>
      <c r="BG260" s="168">
        <f t="shared" ca="1" si="736"/>
        <v>1</v>
      </c>
      <c r="BH260" s="168">
        <f t="shared" ca="1" si="736"/>
        <v>1</v>
      </c>
      <c r="BI260" s="168" t="str">
        <f t="shared" ca="1" si="736"/>
        <v>-</v>
      </c>
      <c r="BJ260" s="168" t="str">
        <f t="shared" ca="1" si="736"/>
        <v>-</v>
      </c>
      <c r="BK260" s="10"/>
      <c r="BL260" s="168" t="str">
        <f t="shared" ca="1" si="736"/>
        <v>-</v>
      </c>
      <c r="BM260" s="168" t="str">
        <f t="shared" ca="1" si="736"/>
        <v>-</v>
      </c>
      <c r="BN260" s="168" t="str">
        <f t="shared" ca="1" si="736"/>
        <v>-</v>
      </c>
      <c r="BO260" s="168" t="str">
        <f t="shared" ca="1" si="736"/>
        <v>-</v>
      </c>
      <c r="BP260" s="168" t="str">
        <f t="shared" ca="1" si="736"/>
        <v>-</v>
      </c>
      <c r="BQ260" s="168" t="str">
        <f t="shared" ca="1" si="736"/>
        <v>-</v>
      </c>
      <c r="BR260" s="168" t="str">
        <f t="shared" ca="1" si="736"/>
        <v>-</v>
      </c>
      <c r="BS260" s="168" t="str">
        <f t="shared" ca="1" si="736"/>
        <v>-</v>
      </c>
      <c r="BT260" s="168" t="str">
        <f t="shared" ca="1" si="736"/>
        <v>-</v>
      </c>
      <c r="BU260" s="168" t="str">
        <f t="shared" ca="1" si="736"/>
        <v>-</v>
      </c>
      <c r="BV260" s="168" t="str">
        <f t="shared" ca="1" si="736"/>
        <v>-</v>
      </c>
      <c r="BW260" s="166" t="str" cm="1">
        <f t="array" aca="1" ref="BW260" ca="1">INDEX(i.rev,$K260,BW$15)</f>
        <v>-</v>
      </c>
      <c r="BX260" s="166" t="str" cm="1">
        <f t="array" aca="1" ref="BX260" ca="1">INDEX(i.rev,$K260,BX$15)</f>
        <v>-</v>
      </c>
      <c r="BY260" s="166" t="str" cm="1">
        <f t="array" aca="1" ref="BY260" ca="1">INDEX(i.rev,$K260,BY$15)</f>
        <v>-</v>
      </c>
      <c r="BZ260" s="166" t="str" cm="1">
        <f t="array" aca="1" ref="BZ260" ca="1">INDEX(i.rev,$K260,BZ$15)</f>
        <v>-</v>
      </c>
      <c r="CA260" s="166" t="str" cm="1">
        <f t="array" aca="1" ref="CA260" ca="1">INDEX(i.rev,$K260,CA$15)</f>
        <v>-</v>
      </c>
      <c r="CB260" s="166" t="str" cm="1">
        <f t="array" aca="1" ref="CB260" ca="1">INDEX(i.rev,$K260,CB$15)</f>
        <v>-</v>
      </c>
      <c r="CC260" s="166" t="str" cm="1">
        <f t="array" aca="1" ref="CC260" ca="1">INDEX(i.rev,$K260,CC$15)</f>
        <v>-</v>
      </c>
      <c r="CD260" s="166" t="str" cm="1">
        <f t="array" aca="1" ref="CD260" ca="1">INDEX(i.rev,$K260,CD$15)</f>
        <v>-</v>
      </c>
      <c r="CE260" s="166" t="str" cm="1">
        <f t="array" aca="1" ref="CE260" ca="1">INDEX(i.rev,$K260,CE$15)</f>
        <v>-</v>
      </c>
      <c r="CF260" s="166" t="str" cm="1">
        <f t="array" aca="1" ref="CF260" ca="1">INDEX(i.rev,$K260,CF$15)</f>
        <v>-</v>
      </c>
      <c r="CG260" s="10"/>
      <c r="CH260" s="168" t="str">
        <f t="shared" ca="1" si="732"/>
        <v>-</v>
      </c>
      <c r="CI260" s="168" t="str">
        <f t="shared" ca="1" si="732"/>
        <v>-</v>
      </c>
      <c r="CJ260" s="168" t="str">
        <f t="shared" ca="1" si="732"/>
        <v>-</v>
      </c>
      <c r="CK260" s="168" t="str">
        <f t="shared" ca="1" si="732"/>
        <v>-</v>
      </c>
      <c r="CL260" s="168" t="str">
        <f t="shared" ca="1" si="732"/>
        <v>-</v>
      </c>
      <c r="CM260" s="168" t="str">
        <f t="shared" ca="1" si="732"/>
        <v>-</v>
      </c>
      <c r="CN260" s="168" t="str">
        <f t="shared" ca="1" si="732"/>
        <v>-</v>
      </c>
      <c r="CO260" s="168" t="str">
        <f t="shared" ca="1" si="732"/>
        <v>-</v>
      </c>
      <c r="CP260" s="168">
        <f t="shared" ca="1" si="732"/>
        <v>1</v>
      </c>
      <c r="CQ260" s="168">
        <f t="shared" ca="1" si="732"/>
        <v>1</v>
      </c>
      <c r="CR260" s="168">
        <f t="shared" ca="1" si="732"/>
        <v>0</v>
      </c>
      <c r="CS260" s="168" t="str">
        <f t="shared" ca="1" si="732"/>
        <v>-</v>
      </c>
      <c r="CT260" s="168" t="str">
        <f t="shared" ca="1" si="732"/>
        <v>-</v>
      </c>
      <c r="CU260" s="168" t="str">
        <f t="shared" ca="1" si="732"/>
        <v>-</v>
      </c>
      <c r="CV260" s="168" t="str">
        <f t="shared" ca="1" si="732"/>
        <v>-</v>
      </c>
      <c r="CW260" s="168" t="str">
        <f t="shared" ca="1" si="732"/>
        <v>-</v>
      </c>
      <c r="CX260" s="168" t="str">
        <f t="shared" ca="1" si="732"/>
        <v>-</v>
      </c>
      <c r="CY260" s="168" t="str">
        <f t="shared" ca="1" si="732"/>
        <v>-</v>
      </c>
      <c r="CZ260" s="168">
        <f t="shared" ca="1" si="732"/>
        <v>0</v>
      </c>
      <c r="DA260" s="168" t="str">
        <f t="shared" ca="1" si="732"/>
        <v>-</v>
      </c>
      <c r="DB260" s="168" t="str">
        <f t="shared" ca="1" si="732"/>
        <v>-</v>
      </c>
      <c r="DC260" s="168" t="str">
        <f t="shared" ca="1" si="732"/>
        <v>-</v>
      </c>
      <c r="DD260" s="168" t="str">
        <f t="shared" ca="1" si="732"/>
        <v>-</v>
      </c>
      <c r="DE260" s="168" t="str">
        <f t="shared" ca="1" si="732"/>
        <v>-</v>
      </c>
      <c r="DF260" s="168">
        <f t="shared" ca="1" si="732"/>
        <v>0</v>
      </c>
      <c r="DG260" s="168">
        <f t="shared" ca="1" si="732"/>
        <v>0</v>
      </c>
      <c r="DH260" s="168">
        <f t="shared" ca="1" si="732"/>
        <v>0</v>
      </c>
      <c r="DI260" s="168">
        <f t="shared" ca="1" si="732"/>
        <v>0</v>
      </c>
      <c r="DJ260" s="168">
        <f t="shared" ca="1" si="732"/>
        <v>0</v>
      </c>
      <c r="DK260" s="168">
        <f t="shared" ca="1" si="732"/>
        <v>0</v>
      </c>
      <c r="DL260" s="168">
        <f t="shared" ca="1" si="732"/>
        <v>0</v>
      </c>
      <c r="DM260" s="168" t="str">
        <f t="shared" ca="1" si="732"/>
        <v>-</v>
      </c>
      <c r="DN260" s="168" t="str">
        <f t="shared" ca="1" si="732"/>
        <v>-</v>
      </c>
      <c r="DO260" s="168" t="str">
        <f t="shared" ca="1" si="732"/>
        <v>-</v>
      </c>
      <c r="DP260" s="168" t="str">
        <f t="shared" ca="1" si="732"/>
        <v>-</v>
      </c>
      <c r="DQ260" s="168" t="str">
        <f t="shared" ca="1" si="732"/>
        <v>-</v>
      </c>
      <c r="DR260" s="168" t="str">
        <f t="shared" ca="1" si="732"/>
        <v>-</v>
      </c>
      <c r="DS260" s="168" t="str">
        <f t="shared" ca="1" si="732"/>
        <v>-</v>
      </c>
      <c r="DT260" s="168" t="str">
        <f t="shared" ca="1" si="732"/>
        <v>-</v>
      </c>
      <c r="DU260" s="168" t="str">
        <f t="shared" ca="1" si="732"/>
        <v>-</v>
      </c>
      <c r="DV260" s="168" t="str">
        <f t="shared" ca="1" si="732"/>
        <v>-</v>
      </c>
      <c r="DW260" s="168" t="str">
        <f t="shared" ca="1" si="732"/>
        <v>-</v>
      </c>
      <c r="DX260" s="10"/>
      <c r="DY260" s="168">
        <f t="shared" ca="1" si="732"/>
        <v>1</v>
      </c>
      <c r="DZ260" s="168" t="str">
        <f t="shared" ca="1" si="732"/>
        <v>-</v>
      </c>
      <c r="EA260" s="168" t="str">
        <f t="shared" ca="1" si="732"/>
        <v>-</v>
      </c>
      <c r="EB260" s="168" t="str">
        <f t="shared" ca="1" si="732"/>
        <v>-</v>
      </c>
      <c r="EC260" s="168" t="str">
        <f t="shared" ca="1" si="696"/>
        <v>-</v>
      </c>
      <c r="ED260" s="168" t="b">
        <f t="shared" ca="1" si="696"/>
        <v>0</v>
      </c>
      <c r="EE260" s="168" t="str">
        <f t="shared" ca="1" si="696"/>
        <v>-</v>
      </c>
      <c r="EF260" s="168">
        <f t="shared" ca="1" si="696"/>
        <v>0</v>
      </c>
      <c r="EG260" s="168" t="str">
        <f t="shared" ca="1" si="696"/>
        <v>-</v>
      </c>
      <c r="EH260" s="166" cm="1">
        <f t="array" aca="1" ref="EH260" ca="1">INDEX(i.rev,$K260,EH$15)</f>
        <v>1</v>
      </c>
      <c r="EI260" s="168">
        <f t="shared" ca="1" si="724"/>
        <v>0</v>
      </c>
      <c r="EJ260" s="168">
        <f t="shared" ca="1" si="724"/>
        <v>1</v>
      </c>
      <c r="EK260" s="168">
        <f t="shared" ca="1" si="724"/>
        <v>0</v>
      </c>
      <c r="EL260" s="168">
        <f t="shared" ca="1" si="724"/>
        <v>1</v>
      </c>
      <c r="EM260" s="168">
        <f t="shared" ca="1" si="724"/>
        <v>1</v>
      </c>
      <c r="EN260" s="168">
        <f t="shared" ca="1" si="724"/>
        <v>1</v>
      </c>
      <c r="EO260" s="168">
        <f t="shared" ca="1" si="724"/>
        <v>0</v>
      </c>
      <c r="EP260" s="168">
        <f t="shared" ca="1" si="724"/>
        <v>0</v>
      </c>
      <c r="EQ260" s="168">
        <f t="shared" ca="1" si="724"/>
        <v>0</v>
      </c>
      <c r="ER260" s="168">
        <f t="shared" ca="1" si="724"/>
        <v>0</v>
      </c>
      <c r="ES260" s="168">
        <f t="shared" ca="1" si="724"/>
        <v>0</v>
      </c>
      <c r="ET260" s="168">
        <f t="shared" ca="1" si="724"/>
        <v>0</v>
      </c>
      <c r="EU260" s="168">
        <f t="shared" ca="1" si="724"/>
        <v>0</v>
      </c>
      <c r="EV260" s="168">
        <f t="shared" ca="1" si="724"/>
        <v>0</v>
      </c>
      <c r="EW260" s="168">
        <f t="shared" ca="1" si="724"/>
        <v>0</v>
      </c>
      <c r="EX260" s="168">
        <f t="shared" ca="1" si="724"/>
        <v>0</v>
      </c>
      <c r="EY260" s="166" cm="1">
        <f t="array" aca="1" ref="EY260" ca="1">INDEX(i.rev,$K260,EY$15)</f>
        <v>0</v>
      </c>
      <c r="EZ260" s="168">
        <f t="shared" ca="1" si="660"/>
        <v>0</v>
      </c>
      <c r="FA260" s="166" cm="1">
        <f t="array" aca="1" ref="FA260" ca="1">INDEX(i.rev,$K260,FA$15)</f>
        <v>1</v>
      </c>
      <c r="FB260" s="168">
        <f t="shared" ca="1" si="728"/>
        <v>0</v>
      </c>
      <c r="FC260" s="168">
        <f t="shared" ca="1" si="728"/>
        <v>0</v>
      </c>
      <c r="FD260" s="168">
        <f t="shared" ca="1" si="728"/>
        <v>0</v>
      </c>
      <c r="FE260" s="168">
        <f t="shared" ca="1" si="728"/>
        <v>0</v>
      </c>
      <c r="FF260" s="168">
        <f t="shared" ca="1" si="728"/>
        <v>0</v>
      </c>
      <c r="FG260" s="168">
        <f t="shared" ca="1" si="728"/>
        <v>0</v>
      </c>
      <c r="FH260" s="168">
        <f t="shared" ca="1" si="728"/>
        <v>0</v>
      </c>
      <c r="FI260" s="10"/>
      <c r="FJ260" s="168" t="str">
        <f t="shared" ca="1" si="728"/>
        <v>-</v>
      </c>
      <c r="FK260" s="168" t="str">
        <f t="shared" ca="1" si="728"/>
        <v>-</v>
      </c>
      <c r="FL260" s="168" t="str">
        <f t="shared" ca="1" si="728"/>
        <v>-</v>
      </c>
      <c r="FM260" s="168" t="str">
        <f t="shared" ca="1" si="728"/>
        <v>-</v>
      </c>
      <c r="FN260" s="168" t="str">
        <f t="shared" ca="1" si="728"/>
        <v>-</v>
      </c>
      <c r="FO260" s="166" t="b">
        <f t="shared" ca="1" si="698"/>
        <v>0</v>
      </c>
      <c r="FP260" s="166" t="b">
        <f t="shared" ca="1" si="698"/>
        <v>0</v>
      </c>
      <c r="FQ260" s="166" t="b">
        <f t="shared" ca="1" si="698"/>
        <v>1</v>
      </c>
      <c r="FR260" s="168">
        <f t="shared" ca="1" si="728"/>
        <v>0</v>
      </c>
      <c r="FS260" s="166">
        <f t="shared" ca="1" si="699"/>
        <v>1</v>
      </c>
      <c r="FT260" s="166">
        <f t="shared" ca="1" si="699"/>
        <v>1</v>
      </c>
      <c r="FU260" s="168" t="str">
        <f t="shared" ca="1" si="728"/>
        <v>-</v>
      </c>
      <c r="FV260" s="168" t="str">
        <f t="shared" ca="1" si="728"/>
        <v>-</v>
      </c>
      <c r="FW260" s="168" t="str">
        <f t="shared" ca="1" si="728"/>
        <v>-</v>
      </c>
      <c r="FX260" s="168" t="str">
        <f t="shared" ca="1" si="728"/>
        <v>-</v>
      </c>
      <c r="FY260" s="168" t="str">
        <f t="shared" ca="1" si="728"/>
        <v>-</v>
      </c>
      <c r="FZ260" s="168" t="str">
        <f t="shared" ca="1" si="728"/>
        <v>-</v>
      </c>
      <c r="GA260" s="168" t="str">
        <f t="shared" ca="1" si="728"/>
        <v>-</v>
      </c>
      <c r="GB260" s="168" t="str">
        <f t="shared" ca="1" si="728"/>
        <v>-</v>
      </c>
      <c r="GC260" s="168" t="str">
        <f t="shared" ca="1" si="728"/>
        <v>-</v>
      </c>
      <c r="GD260" s="168" t="b">
        <f t="shared" ca="1" si="728"/>
        <v>1</v>
      </c>
      <c r="GE260" s="168" t="str">
        <f t="shared" ca="1" si="728"/>
        <v>-</v>
      </c>
      <c r="GF260" s="168" t="str">
        <f t="shared" ca="1" si="728"/>
        <v>-</v>
      </c>
      <c r="GG260" s="168" t="str">
        <f t="shared" ca="1" si="728"/>
        <v>-</v>
      </c>
      <c r="GH260" s="168" t="str">
        <f t="shared" ca="1" si="729"/>
        <v>-</v>
      </c>
      <c r="GI260" s="168" t="str">
        <f t="shared" ca="1" si="729"/>
        <v>-</v>
      </c>
      <c r="GJ260" s="168" t="str">
        <f t="shared" ca="1" si="729"/>
        <v>-</v>
      </c>
      <c r="GK260" s="168" t="str">
        <f t="shared" ca="1" si="729"/>
        <v>-</v>
      </c>
      <c r="GL260" s="168" t="str">
        <f t="shared" ca="1" si="729"/>
        <v>-</v>
      </c>
      <c r="GM260" s="168" t="str">
        <f t="shared" ca="1" si="729"/>
        <v>-</v>
      </c>
      <c r="GN260" s="168" t="str">
        <f t="shared" ca="1" si="729"/>
        <v>-</v>
      </c>
      <c r="GO260" s="168" t="str">
        <f t="shared" ca="1" si="729"/>
        <v>-</v>
      </c>
      <c r="GP260" s="168" t="str">
        <f t="shared" ca="1" si="729"/>
        <v>-</v>
      </c>
      <c r="GQ260" s="168" t="str">
        <f t="shared" ca="1" si="729"/>
        <v>-</v>
      </c>
      <c r="GR260" s="168" t="str">
        <f t="shared" ca="1" si="729"/>
        <v>-</v>
      </c>
      <c r="GS260" s="168">
        <f t="shared" ca="1" si="729"/>
        <v>500</v>
      </c>
      <c r="GT260" s="168">
        <f t="shared" ca="1" si="729"/>
        <v>500</v>
      </c>
      <c r="GU260" s="168" t="str">
        <f t="shared" ca="1" si="729"/>
        <v>-</v>
      </c>
      <c r="GV260" s="168" t="str">
        <f t="shared" ca="1" si="729"/>
        <v>-</v>
      </c>
      <c r="GW260" s="168" t="str">
        <f t="shared" ca="1" si="729"/>
        <v>-</v>
      </c>
      <c r="GX260" s="168" t="str">
        <f t="shared" ca="1" si="726"/>
        <v>-</v>
      </c>
      <c r="GY260" s="168" t="str">
        <f t="shared" ca="1" si="735"/>
        <v>-</v>
      </c>
      <c r="GZ260" s="168" t="str">
        <f t="shared" ca="1" si="735"/>
        <v>-</v>
      </c>
      <c r="HA260" s="168" t="str">
        <f t="shared" ca="1" si="735"/>
        <v>-</v>
      </c>
      <c r="HB260" s="168" t="str">
        <f t="shared" ca="1" si="735"/>
        <v>-</v>
      </c>
      <c r="HC260" s="168" t="str">
        <f t="shared" ca="1" si="735"/>
        <v>-</v>
      </c>
      <c r="HD260" s="168" t="str">
        <f t="shared" ca="1" si="735"/>
        <v>-</v>
      </c>
      <c r="HE260" s="168" t="str">
        <f t="shared" ca="1" si="735"/>
        <v>-</v>
      </c>
      <c r="HF260" s="168" t="str">
        <f t="shared" ca="1" si="735"/>
        <v>-</v>
      </c>
      <c r="HG260" s="168" t="str">
        <f t="shared" ca="1" si="735"/>
        <v>-</v>
      </c>
      <c r="HH260" s="168" t="str">
        <f t="shared" ca="1" si="735"/>
        <v>-</v>
      </c>
      <c r="HI260" s="168" t="str">
        <f t="shared" ca="1" si="735"/>
        <v>-</v>
      </c>
      <c r="HJ260" s="168" t="str">
        <f t="shared" ca="1" si="735"/>
        <v>-</v>
      </c>
      <c r="HK260" s="168" t="str">
        <f t="shared" ca="1" si="735"/>
        <v>-</v>
      </c>
      <c r="HL260" s="168" t="str">
        <f t="shared" ca="1" si="735"/>
        <v>-</v>
      </c>
      <c r="HM260" s="168" t="str">
        <f t="shared" ca="1" si="735"/>
        <v>-</v>
      </c>
      <c r="HN260" s="168" t="str">
        <f t="shared" ca="1" si="735"/>
        <v>-</v>
      </c>
      <c r="HO260" s="168" t="str">
        <f t="shared" ca="1" si="735"/>
        <v>-</v>
      </c>
      <c r="HP260" s="168" t="str">
        <f t="shared" ca="1" si="735"/>
        <v>-</v>
      </c>
      <c r="HQ260" s="168" t="str">
        <f t="shared" ca="1" si="735"/>
        <v>-</v>
      </c>
      <c r="HR260" s="168" t="str">
        <f t="shared" ca="1" si="735"/>
        <v>-</v>
      </c>
      <c r="HS260" s="168" t="str">
        <f t="shared" ca="1" si="735"/>
        <v>-</v>
      </c>
      <c r="HT260" s="168" t="str">
        <f t="shared" ca="1" si="735"/>
        <v>-</v>
      </c>
      <c r="HU260" s="168" t="str">
        <f t="shared" ca="1" si="735"/>
        <v>-</v>
      </c>
      <c r="HV260" s="168" t="str">
        <f t="shared" ca="1" si="735"/>
        <v>-</v>
      </c>
      <c r="HW260" s="168" t="str">
        <f t="shared" ca="1" si="735"/>
        <v>-</v>
      </c>
      <c r="HX260" s="168" t="str">
        <f t="shared" ca="1" si="735"/>
        <v>-</v>
      </c>
      <c r="HY260" s="168" t="str">
        <f t="shared" ca="1" si="735"/>
        <v>-</v>
      </c>
      <c r="HZ260" s="168" t="str">
        <f t="shared" ca="1" si="735"/>
        <v>-</v>
      </c>
      <c r="IA260" s="168" t="str">
        <f t="shared" ca="1" si="735"/>
        <v>-</v>
      </c>
      <c r="IB260" s="168" t="str">
        <f t="shared" ca="1" si="735"/>
        <v>-</v>
      </c>
      <c r="IC260" s="168" t="str">
        <f t="shared" ca="1" si="735"/>
        <v>-</v>
      </c>
      <c r="ID260" s="168" t="str">
        <f t="shared" ca="1" si="735"/>
        <v>-</v>
      </c>
      <c r="IE260" s="168" t="str">
        <f t="shared" ca="1" si="735"/>
        <v>-</v>
      </c>
      <c r="IF260" s="168" t="str">
        <f t="shared" ca="1" si="735"/>
        <v>-</v>
      </c>
      <c r="IG260" s="168" t="str">
        <f t="shared" ca="1" si="735"/>
        <v>-</v>
      </c>
      <c r="IH260" s="168" t="str">
        <f t="shared" ca="1" si="735"/>
        <v>-</v>
      </c>
      <c r="II260" s="168" t="str">
        <f t="shared" ca="1" si="735"/>
        <v>-</v>
      </c>
      <c r="IJ260" s="168" t="str">
        <f t="shared" ca="1" si="735"/>
        <v>-</v>
      </c>
      <c r="IK260" s="168" t="str">
        <f t="shared" ca="1" si="735"/>
        <v>-</v>
      </c>
      <c r="IL260" s="168" t="str">
        <f t="shared" ca="1" si="735"/>
        <v>-</v>
      </c>
      <c r="IM260" s="168" t="str">
        <f t="shared" ca="1" si="735"/>
        <v>-</v>
      </c>
      <c r="IN260" s="168" t="str">
        <f t="shared" ca="1" si="735"/>
        <v>-</v>
      </c>
      <c r="IO260" s="168" t="str">
        <f t="shared" ca="1" si="735"/>
        <v>-</v>
      </c>
      <c r="IP260" s="168" t="str">
        <f t="shared" ca="1" si="735"/>
        <v>-</v>
      </c>
      <c r="IQ260" s="168" t="str">
        <f t="shared" ca="1" si="735"/>
        <v>-</v>
      </c>
      <c r="IR260" s="168" t="str">
        <f t="shared" ca="1" si="735"/>
        <v>-</v>
      </c>
      <c r="IS260" s="168" t="str">
        <f t="shared" ca="1" si="735"/>
        <v>-</v>
      </c>
      <c r="IT260" s="168" t="str">
        <f t="shared" ca="1" si="735"/>
        <v>-</v>
      </c>
      <c r="IU260" s="168" t="str">
        <f t="shared" ca="1" si="735"/>
        <v>-</v>
      </c>
      <c r="IV260" s="168" t="str">
        <f t="shared" ca="1" si="735"/>
        <v>-</v>
      </c>
      <c r="IW260" s="168" t="str">
        <f t="shared" ca="1" si="735"/>
        <v>-</v>
      </c>
      <c r="IX260" s="168" t="str">
        <f t="shared" ca="1" si="735"/>
        <v>-</v>
      </c>
      <c r="IY260" s="168" t="str">
        <f t="shared" ca="1" si="735"/>
        <v>-</v>
      </c>
      <c r="IZ260" s="10"/>
      <c r="JA260" s="166">
        <f t="shared" ca="1" si="668"/>
        <v>4.4999999999999998E-2</v>
      </c>
      <c r="JB260" s="166">
        <f t="shared" ca="1" si="669"/>
        <v>4.4999999999999998E-2</v>
      </c>
      <c r="JC260" s="168">
        <f t="shared" ca="1" si="727"/>
        <v>1</v>
      </c>
      <c r="JD260" s="168">
        <f t="shared" ca="1" si="727"/>
        <v>0</v>
      </c>
      <c r="JE260" s="168">
        <f t="shared" ca="1" si="727"/>
        <v>1</v>
      </c>
      <c r="JF260" s="168">
        <f t="shared" ca="1" si="727"/>
        <v>1</v>
      </c>
      <c r="JG260" s="168">
        <f t="shared" ca="1" si="727"/>
        <v>0</v>
      </c>
      <c r="JH260" s="168">
        <f t="shared" ca="1" si="727"/>
        <v>70</v>
      </c>
      <c r="JI260" s="168">
        <f t="shared" ca="1" si="727"/>
        <v>50</v>
      </c>
      <c r="JJ260" s="168">
        <f t="shared" ca="1" si="727"/>
        <v>70</v>
      </c>
      <c r="JK260" s="168">
        <f t="shared" ca="1" si="727"/>
        <v>50</v>
      </c>
      <c r="JL260" s="166">
        <f t="shared" ca="1" si="671"/>
        <v>1</v>
      </c>
      <c r="JM260" s="166">
        <f t="shared" ca="1" si="672"/>
        <v>1</v>
      </c>
      <c r="JN260" s="166">
        <f t="shared" ca="1" si="673"/>
        <v>1</v>
      </c>
      <c r="JO260" s="166">
        <f t="shared" ca="1" si="674"/>
        <v>1</v>
      </c>
      <c r="JP260" s="166">
        <f t="shared" ca="1" si="674"/>
        <v>1</v>
      </c>
      <c r="JQ260" s="168">
        <f t="shared" ca="1" si="727"/>
        <v>1</v>
      </c>
      <c r="JR260" s="10"/>
      <c r="JS260" s="168">
        <f t="shared" ca="1" si="727"/>
        <v>1</v>
      </c>
      <c r="JT260" s="166">
        <f t="shared" si="675"/>
        <v>1.1499999999999999</v>
      </c>
      <c r="JU260" s="168">
        <f t="shared" ca="1" si="727"/>
        <v>1</v>
      </c>
      <c r="JV260" s="168">
        <f t="shared" ca="1" si="727"/>
        <v>1</v>
      </c>
      <c r="JW260" s="168">
        <f t="shared" ca="1" si="727"/>
        <v>1</v>
      </c>
      <c r="JX260" s="168">
        <f t="shared" ca="1" si="727"/>
        <v>1</v>
      </c>
      <c r="JY260" s="168">
        <f t="shared" ca="1" si="727"/>
        <v>1</v>
      </c>
      <c r="JZ260" s="168">
        <f t="shared" ca="1" si="727"/>
        <v>1</v>
      </c>
      <c r="KA260" s="166">
        <f t="shared" si="676"/>
        <v>1.1499999999999999</v>
      </c>
      <c r="KB260" s="166">
        <f t="shared" ca="1" si="677"/>
        <v>1</v>
      </c>
      <c r="KC260" s="166">
        <f t="shared" ca="1" si="678"/>
        <v>1</v>
      </c>
      <c r="KD260" s="166" t="str">
        <f t="shared" ca="1" si="679"/>
        <v>-</v>
      </c>
      <c r="KE260" s="166" t="str">
        <f t="shared" ca="1" si="680"/>
        <v>-</v>
      </c>
      <c r="KF260" s="166" t="str">
        <f t="shared" ca="1" si="681"/>
        <v>-</v>
      </c>
      <c r="KG260" s="166" t="b">
        <f t="shared" ca="1" si="682"/>
        <v>0</v>
      </c>
      <c r="KH260" s="168">
        <f t="shared" ca="1" si="727"/>
        <v>0</v>
      </c>
      <c r="KI260" s="27">
        <v>0</v>
      </c>
    </row>
    <row r="261" spans="1:295" s="148" customFormat="1" outlineLevel="1">
      <c r="A261" s="126">
        <f t="shared" si="13"/>
        <v>256</v>
      </c>
      <c r="B261" s="126"/>
      <c r="H261" s="126"/>
      <c r="I261" s="126"/>
      <c r="J261" s="126"/>
      <c r="K261" s="126"/>
      <c r="L261" s="126"/>
      <c r="M261" s="126"/>
      <c r="N261" s="126"/>
      <c r="O261" s="126"/>
      <c r="P261" s="126"/>
      <c r="Q261" s="126"/>
      <c r="R261" s="126"/>
      <c r="S261" s="126"/>
      <c r="T261" s="126"/>
      <c r="U261" s="126"/>
      <c r="V261" s="126"/>
      <c r="W261" s="126"/>
      <c r="X261" s="126"/>
      <c r="Y261" s="126"/>
      <c r="AA261" s="141" t="str">
        <f ca="1">"blank "&amp;TEXT(RAND(),"0.000")</f>
        <v>blank 0.345</v>
      </c>
      <c r="AB261" s="10" t="str">
        <f ca="1">IF(COUNTIF(AA$5:AA261,AA261)=1,"-","Dup")</f>
        <v>-</v>
      </c>
      <c r="AC261" s="10"/>
      <c r="AD261" s="154"/>
      <c r="AE261" s="154"/>
      <c r="AF261" s="154"/>
      <c r="AG261" s="154"/>
      <c r="AH261" s="154"/>
      <c r="AI261" s="154"/>
      <c r="AJ261" s="10"/>
      <c r="AK261" s="154"/>
      <c r="AL261" s="154"/>
      <c r="AM261" s="154"/>
      <c r="AN261" s="154"/>
      <c r="AO261" s="154"/>
      <c r="AP261" s="154"/>
      <c r="AQ261" s="154"/>
      <c r="AR261" s="198"/>
      <c r="AS261" s="198"/>
      <c r="AT261" s="198"/>
      <c r="AU261" s="198"/>
      <c r="AV261" s="198"/>
      <c r="AW261" s="10"/>
      <c r="AX261" s="154"/>
      <c r="AY261" s="154"/>
      <c r="AZ261" s="154"/>
      <c r="BA261" s="154"/>
      <c r="BB261" s="154"/>
      <c r="BC261" s="154"/>
      <c r="BD261" s="154"/>
      <c r="BE261" s="154"/>
      <c r="BF261" s="154"/>
      <c r="BG261" s="154"/>
      <c r="BH261" s="154"/>
      <c r="BI261" s="154"/>
      <c r="BJ261" s="154"/>
      <c r="BK261" s="10"/>
      <c r="BL261" s="154"/>
      <c r="BM261" s="154"/>
      <c r="BN261" s="154"/>
      <c r="BO261" s="154"/>
      <c r="BP261" s="154"/>
      <c r="BQ261" s="154"/>
      <c r="BR261" s="154"/>
      <c r="BS261" s="154"/>
      <c r="BT261" s="154"/>
      <c r="BU261" s="154"/>
      <c r="BV261" s="154"/>
      <c r="BW261" s="154"/>
      <c r="BX261" s="154"/>
      <c r="BY261" s="154"/>
      <c r="BZ261" s="154"/>
      <c r="CA261" s="154"/>
      <c r="CB261" s="154"/>
      <c r="CC261" s="154"/>
      <c r="CD261" s="154"/>
      <c r="CE261" s="154"/>
      <c r="CF261" s="154"/>
      <c r="CG261" s="10"/>
      <c r="CH261" s="154"/>
      <c r="CI261" s="154"/>
      <c r="CJ261" s="154"/>
      <c r="CK261" s="154"/>
      <c r="CL261" s="154"/>
      <c r="CM261" s="154"/>
      <c r="CN261" s="154"/>
      <c r="CO261" s="154"/>
      <c r="CP261" s="154"/>
      <c r="CQ261" s="154"/>
      <c r="CR261" s="154"/>
      <c r="CS261" s="154"/>
      <c r="CT261" s="154"/>
      <c r="CU261" s="154"/>
      <c r="CV261" s="154"/>
      <c r="CW261" s="154"/>
      <c r="CX261" s="154"/>
      <c r="CY261" s="154"/>
      <c r="CZ261" s="154"/>
      <c r="DA261" s="154"/>
      <c r="DB261" s="154"/>
      <c r="DC261" s="154"/>
      <c r="DD261" s="154"/>
      <c r="DE261" s="154"/>
      <c r="DF261" s="154"/>
      <c r="DG261" s="154"/>
      <c r="DH261" s="154"/>
      <c r="DI261" s="154"/>
      <c r="DJ261" s="154"/>
      <c r="DK261" s="154"/>
      <c r="DL261" s="154"/>
      <c r="DM261" s="154"/>
      <c r="DN261" s="154"/>
      <c r="DO261" s="154"/>
      <c r="DP261" s="154"/>
      <c r="DQ261" s="154"/>
      <c r="DR261" s="154"/>
      <c r="DS261" s="154"/>
      <c r="DT261" s="154"/>
      <c r="DU261" s="154"/>
      <c r="DV261" s="154"/>
      <c r="DW261" s="154"/>
      <c r="DX261" s="10"/>
      <c r="DY261" s="154"/>
      <c r="DZ261" s="154"/>
      <c r="EA261" s="154"/>
      <c r="EB261" s="154"/>
      <c r="EC261" s="154"/>
      <c r="ED261" s="154"/>
      <c r="EE261" s="154"/>
      <c r="EF261" s="154"/>
      <c r="EG261" s="154"/>
      <c r="EH261" s="154"/>
      <c r="EI261" s="154"/>
      <c r="EJ261" s="154"/>
      <c r="EK261" s="154"/>
      <c r="EL261" s="154"/>
      <c r="EM261" s="154"/>
      <c r="EN261" s="154"/>
      <c r="EO261" s="154"/>
      <c r="EP261" s="154"/>
      <c r="EQ261" s="154"/>
      <c r="ER261" s="154"/>
      <c r="ES261" s="154"/>
      <c r="ET261" s="154"/>
      <c r="EU261" s="154"/>
      <c r="EV261" s="154"/>
      <c r="EW261" s="154"/>
      <c r="EX261" s="154"/>
      <c r="EY261" s="154"/>
      <c r="EZ261" s="154"/>
      <c r="FA261" s="154"/>
      <c r="FB261" s="154"/>
      <c r="FC261" s="154"/>
      <c r="FD261" s="154"/>
      <c r="FE261" s="154"/>
      <c r="FF261" s="154"/>
      <c r="FG261" s="154"/>
      <c r="FH261" s="154"/>
      <c r="FI261" s="10"/>
      <c r="FJ261" s="154"/>
      <c r="FK261" s="154"/>
      <c r="FL261" s="154"/>
      <c r="FM261" s="154"/>
      <c r="FN261" s="154"/>
      <c r="FO261" s="154"/>
      <c r="FP261" s="154"/>
      <c r="FQ261" s="154"/>
      <c r="FR261" s="154"/>
      <c r="FS261" s="154"/>
      <c r="FT261" s="154"/>
      <c r="FU261" s="154"/>
      <c r="FV261" s="154"/>
      <c r="FW261" s="154"/>
      <c r="FX261" s="154"/>
      <c r="FY261" s="154"/>
      <c r="FZ261" s="154"/>
      <c r="GA261" s="154"/>
      <c r="GB261" s="154"/>
      <c r="GC261" s="154"/>
      <c r="GD261" s="154"/>
      <c r="GE261" s="154"/>
      <c r="GF261" s="154"/>
      <c r="GG261" s="154"/>
      <c r="GH261" s="154"/>
      <c r="GI261" s="154"/>
      <c r="GJ261" s="154"/>
      <c r="GK261" s="154"/>
      <c r="GL261" s="154"/>
      <c r="GM261" s="154"/>
      <c r="GN261" s="154"/>
      <c r="GO261" s="154"/>
      <c r="GP261" s="154"/>
      <c r="GQ261" s="154"/>
      <c r="GR261" s="154"/>
      <c r="GS261" s="154"/>
      <c r="GT261" s="154"/>
      <c r="GU261" s="154"/>
      <c r="GV261" s="154"/>
      <c r="GW261" s="154"/>
      <c r="GX261" s="154"/>
      <c r="GY261" s="154"/>
      <c r="GZ261" s="154"/>
      <c r="HA261" s="154"/>
      <c r="HB261" s="154"/>
      <c r="HC261" s="154"/>
      <c r="HD261" s="154"/>
      <c r="HE261" s="154"/>
      <c r="HF261" s="154"/>
      <c r="HG261" s="154"/>
      <c r="HH261" s="154"/>
      <c r="HI261" s="154"/>
      <c r="HJ261" s="154"/>
      <c r="HK261" s="154"/>
      <c r="HL261" s="154"/>
      <c r="HM261" s="154"/>
      <c r="HN261" s="154"/>
      <c r="HO261" s="154"/>
      <c r="HP261" s="154"/>
      <c r="HQ261" s="154"/>
      <c r="HR261" s="154"/>
      <c r="HS261" s="154"/>
      <c r="HT261" s="154"/>
      <c r="HU261" s="154"/>
      <c r="HV261" s="154"/>
      <c r="HW261" s="154"/>
      <c r="HX261" s="154"/>
      <c r="HY261" s="154"/>
      <c r="HZ261" s="154"/>
      <c r="IA261" s="154"/>
      <c r="IB261" s="154"/>
      <c r="IC261" s="154"/>
      <c r="ID261" s="154"/>
      <c r="IE261" s="154"/>
      <c r="IF261" s="154"/>
      <c r="IG261" s="154"/>
      <c r="IH261" s="154"/>
      <c r="II261" s="154"/>
      <c r="IJ261" s="154"/>
      <c r="IK261" s="154"/>
      <c r="IL261" s="154"/>
      <c r="IM261" s="154"/>
      <c r="IN261" s="154"/>
      <c r="IO261" s="154"/>
      <c r="IP261" s="154"/>
      <c r="IQ261" s="154"/>
      <c r="IR261" s="154"/>
      <c r="IS261" s="154"/>
      <c r="IT261" s="154"/>
      <c r="IU261" s="154"/>
      <c r="IV261" s="154"/>
      <c r="IW261" s="154"/>
      <c r="IX261" s="154"/>
      <c r="IY261" s="154"/>
      <c r="IZ261" s="10"/>
      <c r="JA261" s="154"/>
      <c r="JB261" s="154"/>
      <c r="JC261" s="154"/>
      <c r="JD261" s="154"/>
      <c r="JE261" s="154"/>
      <c r="JF261" s="154"/>
      <c r="JG261" s="154"/>
      <c r="JH261" s="154"/>
      <c r="JI261" s="154"/>
      <c r="JJ261" s="154"/>
      <c r="JK261" s="154"/>
      <c r="JL261" s="154"/>
      <c r="JM261" s="154"/>
      <c r="JN261" s="154"/>
      <c r="JO261" s="154"/>
      <c r="JP261" s="154"/>
      <c r="JQ261" s="154"/>
      <c r="JR261" s="10"/>
      <c r="JS261" s="154"/>
      <c r="JT261" s="154"/>
      <c r="JU261" s="154"/>
      <c r="JV261" s="154"/>
      <c r="JW261" s="154"/>
      <c r="JX261" s="154"/>
      <c r="JY261" s="154"/>
      <c r="JZ261" s="154"/>
      <c r="KA261" s="154"/>
      <c r="KB261" s="154"/>
      <c r="KC261" s="154"/>
      <c r="KD261" s="154"/>
      <c r="KE261" s="154"/>
      <c r="KF261" s="154"/>
      <c r="KG261" s="154"/>
      <c r="KH261" s="154"/>
      <c r="KI261" s="27">
        <v>0</v>
      </c>
    </row>
    <row r="262" spans="1:295" s="148" customFormat="1">
      <c r="A262" s="126">
        <f>ROW(A262)-5</f>
        <v>257</v>
      </c>
      <c r="B262" s="126"/>
      <c r="E262" s="128"/>
      <c r="F262" s="128"/>
      <c r="G262" s="125" t="s">
        <v>917</v>
      </c>
      <c r="H262" s="148">
        <v>1</v>
      </c>
      <c r="I262" s="148">
        <v>1</v>
      </c>
      <c r="J262" s="148">
        <v>1</v>
      </c>
      <c r="K262" s="148">
        <v>1</v>
      </c>
      <c r="L262" s="148">
        <v>1</v>
      </c>
      <c r="M262" s="148">
        <v>1</v>
      </c>
      <c r="N262" s="148">
        <v>1</v>
      </c>
      <c r="O262" s="148">
        <v>1</v>
      </c>
      <c r="P262" s="148">
        <v>1</v>
      </c>
      <c r="Q262" s="148">
        <v>1</v>
      </c>
      <c r="R262" s="148">
        <v>1</v>
      </c>
      <c r="S262" s="148">
        <v>1</v>
      </c>
      <c r="T262" s="148">
        <v>1</v>
      </c>
      <c r="U262" s="148">
        <v>1</v>
      </c>
      <c r="V262" s="148">
        <v>1</v>
      </c>
      <c r="W262" s="148">
        <v>1</v>
      </c>
      <c r="X262" s="148">
        <v>1</v>
      </c>
      <c r="Y262" s="148">
        <v>1</v>
      </c>
      <c r="Z262" s="148">
        <v>0</v>
      </c>
      <c r="AA262" s="139" t="s">
        <v>1601</v>
      </c>
      <c r="AB262" s="10" t="str">
        <f ca="1">IF(COUNTIF(AA$5:AA262,AA262)=1,"-","Dup")</f>
        <v>-</v>
      </c>
      <c r="AC262" s="10"/>
      <c r="AD262" s="154"/>
      <c r="AE262" s="154"/>
      <c r="AF262" s="154"/>
      <c r="AG262" s="154"/>
      <c r="AH262" s="154"/>
      <c r="AI262" s="154"/>
      <c r="AJ262" s="10"/>
      <c r="AK262" s="154"/>
      <c r="AL262" s="154"/>
      <c r="AM262" s="154"/>
      <c r="AN262" s="154"/>
      <c r="AO262" s="154"/>
      <c r="AP262" s="154"/>
      <c r="AQ262" s="154"/>
      <c r="AR262" s="198"/>
      <c r="AS262" s="198"/>
      <c r="AT262" s="198"/>
      <c r="AU262" s="198"/>
      <c r="AV262" s="198"/>
      <c r="AW262" s="10"/>
      <c r="AX262" s="154"/>
      <c r="AY262" s="154"/>
      <c r="AZ262" s="154"/>
      <c r="BA262" s="154"/>
      <c r="BB262" s="154"/>
      <c r="BC262" s="154"/>
      <c r="BD262" s="154"/>
      <c r="BE262" s="154"/>
      <c r="BF262" s="154"/>
      <c r="BG262" s="154"/>
      <c r="BH262" s="154"/>
      <c r="BI262" s="154"/>
      <c r="BJ262" s="154"/>
      <c r="BK262" s="10"/>
      <c r="BL262" s="154"/>
      <c r="BM262" s="154"/>
      <c r="BN262" s="154"/>
      <c r="BO262" s="154"/>
      <c r="BP262" s="154"/>
      <c r="BQ262" s="154"/>
      <c r="BR262" s="154"/>
      <c r="BS262" s="154"/>
      <c r="BT262" s="154"/>
      <c r="BU262" s="154"/>
      <c r="BV262" s="154"/>
      <c r="BW262" s="154"/>
      <c r="BX262" s="154"/>
      <c r="BY262" s="154"/>
      <c r="BZ262" s="154"/>
      <c r="CA262" s="154"/>
      <c r="CB262" s="154"/>
      <c r="CC262" s="154"/>
      <c r="CD262" s="154"/>
      <c r="CE262" s="154"/>
      <c r="CF262" s="154"/>
      <c r="CG262" s="10"/>
      <c r="CH262" s="154"/>
      <c r="CI262" s="154"/>
      <c r="CJ262" s="154"/>
      <c r="CK262" s="154"/>
      <c r="CL262" s="154"/>
      <c r="CM262" s="154"/>
      <c r="CN262" s="154"/>
      <c r="CO262" s="154"/>
      <c r="CP262" s="154"/>
      <c r="CQ262" s="154"/>
      <c r="CR262" s="154"/>
      <c r="CS262" s="154"/>
      <c r="CT262" s="154"/>
      <c r="CU262" s="154"/>
      <c r="CV262" s="154"/>
      <c r="CW262" s="154"/>
      <c r="CX262" s="154"/>
      <c r="CY262" s="154"/>
      <c r="CZ262" s="154"/>
      <c r="DA262" s="154"/>
      <c r="DB262" s="154"/>
      <c r="DC262" s="154"/>
      <c r="DD262" s="154"/>
      <c r="DE262" s="154"/>
      <c r="DF262" s="154"/>
      <c r="DG262" s="154"/>
      <c r="DH262" s="154"/>
      <c r="DI262" s="154"/>
      <c r="DJ262" s="154"/>
      <c r="DK262" s="154"/>
      <c r="DL262" s="154"/>
      <c r="DM262" s="154"/>
      <c r="DN262" s="154"/>
      <c r="DO262" s="154"/>
      <c r="DP262" s="154"/>
      <c r="DQ262" s="154"/>
      <c r="DR262" s="154"/>
      <c r="DS262" s="154"/>
      <c r="DT262" s="154"/>
      <c r="DU262" s="154"/>
      <c r="DV262" s="154"/>
      <c r="DW262" s="154"/>
      <c r="DX262" s="10"/>
      <c r="DY262" s="154"/>
      <c r="DZ262" s="154"/>
      <c r="EA262" s="154"/>
      <c r="EB262" s="154"/>
      <c r="EC262" s="154"/>
      <c r="ED262" s="154"/>
      <c r="EE262" s="154"/>
      <c r="EF262" s="154"/>
      <c r="EG262" s="154"/>
      <c r="EH262" s="154"/>
      <c r="EI262" s="154"/>
      <c r="EJ262" s="154"/>
      <c r="EK262" s="154"/>
      <c r="EL262" s="154"/>
      <c r="EM262" s="154"/>
      <c r="EN262" s="154"/>
      <c r="EO262" s="154"/>
      <c r="EP262" s="154"/>
      <c r="EQ262" s="154"/>
      <c r="ER262" s="154"/>
      <c r="ES262" s="154"/>
      <c r="ET262" s="154"/>
      <c r="EU262" s="154"/>
      <c r="EV262" s="154"/>
      <c r="EW262" s="154"/>
      <c r="EX262" s="154"/>
      <c r="EY262" s="154"/>
      <c r="EZ262" s="154"/>
      <c r="FA262" s="154"/>
      <c r="FB262" s="154"/>
      <c r="FC262" s="154"/>
      <c r="FD262" s="154"/>
      <c r="FE262" s="154"/>
      <c r="FF262" s="154"/>
      <c r="FG262" s="154"/>
      <c r="FH262" s="154"/>
      <c r="FI262" s="10"/>
      <c r="FJ262" s="154"/>
      <c r="FK262" s="154"/>
      <c r="FL262" s="154"/>
      <c r="FM262" s="154"/>
      <c r="FN262" s="154"/>
      <c r="FO262" s="154"/>
      <c r="FP262" s="154"/>
      <c r="FQ262" s="154"/>
      <c r="FR262" s="154"/>
      <c r="FS262" s="154"/>
      <c r="FT262" s="154"/>
      <c r="FU262" s="154"/>
      <c r="FV262" s="154"/>
      <c r="FW262" s="154"/>
      <c r="FX262" s="154"/>
      <c r="FY262" s="154"/>
      <c r="FZ262" s="154"/>
      <c r="GA262" s="154"/>
      <c r="GB262" s="154"/>
      <c r="GC262" s="154"/>
      <c r="GD262" s="154"/>
      <c r="GE262" s="154"/>
      <c r="GF262" s="154"/>
      <c r="GG262" s="154"/>
      <c r="GH262" s="154"/>
      <c r="GI262" s="154"/>
      <c r="GJ262" s="154"/>
      <c r="GK262" s="154"/>
      <c r="GL262" s="154"/>
      <c r="GM262" s="154"/>
      <c r="GN262" s="154"/>
      <c r="GO262" s="154"/>
      <c r="GP262" s="154"/>
      <c r="GQ262" s="154"/>
      <c r="GR262" s="154"/>
      <c r="GS262" s="154"/>
      <c r="GT262" s="154"/>
      <c r="GU262" s="154"/>
      <c r="GV262" s="154"/>
      <c r="GW262" s="154"/>
      <c r="GX262" s="154"/>
      <c r="GY262" s="154"/>
      <c r="GZ262" s="154"/>
      <c r="HA262" s="154"/>
      <c r="HB262" s="154"/>
      <c r="HC262" s="154"/>
      <c r="HD262" s="154"/>
      <c r="HE262" s="154"/>
      <c r="HF262" s="154"/>
      <c r="HG262" s="154"/>
      <c r="HH262" s="154"/>
      <c r="HI262" s="154"/>
      <c r="HJ262" s="154"/>
      <c r="HK262" s="154"/>
      <c r="HL262" s="154"/>
      <c r="HM262" s="154"/>
      <c r="HN262" s="154"/>
      <c r="HO262" s="154"/>
      <c r="HP262" s="154"/>
      <c r="HQ262" s="154"/>
      <c r="HR262" s="154"/>
      <c r="HS262" s="154"/>
      <c r="HT262" s="154"/>
      <c r="HU262" s="154"/>
      <c r="HV262" s="154"/>
      <c r="HW262" s="154"/>
      <c r="HX262" s="154"/>
      <c r="HY262" s="154"/>
      <c r="HZ262" s="154"/>
      <c r="IA262" s="154"/>
      <c r="IB262" s="154"/>
      <c r="IC262" s="154"/>
      <c r="ID262" s="154"/>
      <c r="IE262" s="154"/>
      <c r="IF262" s="154"/>
      <c r="IG262" s="154"/>
      <c r="IH262" s="154"/>
      <c r="II262" s="154"/>
      <c r="IJ262" s="154"/>
      <c r="IK262" s="154"/>
      <c r="IL262" s="154"/>
      <c r="IM262" s="154"/>
      <c r="IN262" s="154"/>
      <c r="IO262" s="154"/>
      <c r="IP262" s="154"/>
      <c r="IQ262" s="154"/>
      <c r="IR262" s="154"/>
      <c r="IS262" s="154"/>
      <c r="IT262" s="154"/>
      <c r="IU262" s="154"/>
      <c r="IV262" s="154"/>
      <c r="IW262" s="154"/>
      <c r="IX262" s="154"/>
      <c r="IY262" s="154"/>
      <c r="IZ262" s="10"/>
      <c r="JA262" s="154"/>
      <c r="JB262" s="154"/>
      <c r="JC262" s="154"/>
      <c r="JD262" s="154"/>
      <c r="JE262" s="154"/>
      <c r="JF262" s="154"/>
      <c r="JG262" s="154"/>
      <c r="JH262" s="154"/>
      <c r="JI262" s="154"/>
      <c r="JJ262" s="154"/>
      <c r="JK262" s="154"/>
      <c r="JL262" s="154"/>
      <c r="JM262" s="154"/>
      <c r="JN262" s="154"/>
      <c r="JO262" s="154"/>
      <c r="JP262" s="154"/>
      <c r="JQ262" s="154"/>
      <c r="JR262" s="10"/>
      <c r="JS262" s="154"/>
      <c r="JT262" s="154"/>
      <c r="JU262" s="154"/>
      <c r="JV262" s="154"/>
      <c r="JW262" s="154"/>
      <c r="JX262" s="154"/>
      <c r="JY262" s="154"/>
      <c r="JZ262" s="154"/>
      <c r="KA262" s="154"/>
      <c r="KB262" s="154"/>
      <c r="KC262" s="154"/>
      <c r="KD262" s="154"/>
      <c r="KE262" s="154"/>
      <c r="KF262" s="154"/>
      <c r="KG262" s="154"/>
      <c r="KH262" s="154"/>
      <c r="KI262" s="27">
        <v>0</v>
      </c>
    </row>
    <row r="263" spans="1:295" s="148" customFormat="1" outlineLevel="1">
      <c r="A263" s="126">
        <f>ROW(A263)-5</f>
        <v>258</v>
      </c>
      <c r="B263" s="126"/>
      <c r="E263" s="128"/>
      <c r="F263" s="128"/>
      <c r="G263" s="125" t="s">
        <v>918</v>
      </c>
      <c r="H263" s="148">
        <v>3</v>
      </c>
      <c r="I263" s="148">
        <v>3</v>
      </c>
      <c r="J263" s="148">
        <v>2</v>
      </c>
      <c r="K263" s="148">
        <v>4</v>
      </c>
      <c r="L263" s="148">
        <v>3</v>
      </c>
      <c r="M263" s="148">
        <v>3</v>
      </c>
      <c r="N263" s="148">
        <v>3</v>
      </c>
      <c r="O263" s="148">
        <v>3</v>
      </c>
      <c r="P263" s="148">
        <v>3</v>
      </c>
      <c r="Q263" s="148">
        <v>3</v>
      </c>
      <c r="R263" s="148">
        <v>3</v>
      </c>
      <c r="S263" s="148">
        <v>3</v>
      </c>
      <c r="T263" s="148">
        <v>3</v>
      </c>
      <c r="U263" s="148">
        <v>4</v>
      </c>
      <c r="V263" s="148">
        <v>3</v>
      </c>
      <c r="W263" s="148">
        <v>4</v>
      </c>
      <c r="X263" s="148">
        <v>3</v>
      </c>
      <c r="Y263" s="148">
        <v>3</v>
      </c>
      <c r="Z263" s="148">
        <v>0</v>
      </c>
      <c r="AA263" s="140" t="str">
        <f t="array" ref="AA263">PRODUCT($H263:$Z263-$H262:$Z262+1)&amp;" "&amp;AA262&amp;" specific pointers"</f>
        <v>612220032 Yield  specific pointers</v>
      </c>
      <c r="AB263" s="10" t="str">
        <f ca="1">IF(COUNTIF(AA$5:AA263,AA263)=1,"-","Dup")</f>
        <v>-</v>
      </c>
      <c r="AC263" s="10"/>
      <c r="AD263" s="154"/>
      <c r="AE263" s="154"/>
      <c r="AF263" s="154"/>
      <c r="AG263" s="154"/>
      <c r="AH263" s="154"/>
      <c r="AI263" s="154"/>
      <c r="AJ263" s="10"/>
      <c r="AK263" s="154"/>
      <c r="AL263" s="154"/>
      <c r="AM263" s="154"/>
      <c r="AN263" s="154"/>
      <c r="AO263" s="154"/>
      <c r="AP263" s="154"/>
      <c r="AQ263" s="154"/>
      <c r="AR263" s="198"/>
      <c r="AS263" s="198"/>
      <c r="AT263" s="198"/>
      <c r="AU263" s="198"/>
      <c r="AV263" s="198"/>
      <c r="AW263" s="10"/>
      <c r="AX263" s="154"/>
      <c r="AY263" s="154"/>
      <c r="AZ263" s="154"/>
      <c r="BA263" s="154"/>
      <c r="BB263" s="154"/>
      <c r="BC263" s="161"/>
      <c r="BD263" s="154"/>
      <c r="BE263" s="154"/>
      <c r="BF263" s="154"/>
      <c r="BG263" s="154"/>
      <c r="BH263" s="154"/>
      <c r="BI263" s="154"/>
      <c r="BJ263" s="154"/>
      <c r="BK263" s="10"/>
      <c r="BL263" s="154"/>
      <c r="BM263" s="154"/>
      <c r="BN263" s="154"/>
      <c r="BO263" s="154"/>
      <c r="BP263" s="154"/>
      <c r="BQ263" s="154"/>
      <c r="BR263" s="154"/>
      <c r="BS263" s="154"/>
      <c r="BT263" s="154"/>
      <c r="BU263" s="154"/>
      <c r="BV263" s="154"/>
      <c r="BW263" s="154"/>
      <c r="BX263" s="154"/>
      <c r="BY263" s="154"/>
      <c r="BZ263" s="154"/>
      <c r="CA263" s="154"/>
      <c r="CB263" s="154"/>
      <c r="CC263" s="154"/>
      <c r="CD263" s="154"/>
      <c r="CE263" s="154"/>
      <c r="CF263" s="154"/>
      <c r="CG263" s="10"/>
      <c r="CH263" s="154"/>
      <c r="CI263" s="154"/>
      <c r="CJ263" s="154"/>
      <c r="CK263" s="154"/>
      <c r="CL263" s="154"/>
      <c r="CM263" s="154"/>
      <c r="CN263" s="154"/>
      <c r="CO263" s="154"/>
      <c r="CP263" s="154"/>
      <c r="CQ263" s="154"/>
      <c r="CR263" s="154"/>
      <c r="CS263" s="154"/>
      <c r="CT263" s="154"/>
      <c r="CU263" s="154"/>
      <c r="CV263" s="154"/>
      <c r="CW263" s="154"/>
      <c r="CX263" s="154"/>
      <c r="CY263" s="154"/>
      <c r="CZ263" s="154"/>
      <c r="DA263" s="154"/>
      <c r="DB263" s="154"/>
      <c r="DC263" s="154"/>
      <c r="DD263" s="154"/>
      <c r="DE263" s="154"/>
      <c r="DF263" s="154"/>
      <c r="DG263" s="154"/>
      <c r="DH263" s="154"/>
      <c r="DI263" s="154"/>
      <c r="DJ263" s="154"/>
      <c r="DK263" s="154"/>
      <c r="DL263" s="154"/>
      <c r="DM263" s="154"/>
      <c r="DN263" s="154"/>
      <c r="DO263" s="167"/>
      <c r="DP263" s="167"/>
      <c r="DQ263" s="154"/>
      <c r="DR263" s="154"/>
      <c r="DS263" s="154"/>
      <c r="DT263" s="154"/>
      <c r="DU263" s="154"/>
      <c r="DV263" s="154"/>
      <c r="DW263" s="154"/>
      <c r="DX263" s="10"/>
      <c r="DY263" s="167"/>
      <c r="DZ263" s="154"/>
      <c r="EA263" s="154"/>
      <c r="EB263" s="154"/>
      <c r="EC263" s="154"/>
      <c r="ED263" s="167"/>
      <c r="EE263" s="154"/>
      <c r="EF263" s="154"/>
      <c r="EG263" s="154"/>
      <c r="EH263" s="154"/>
      <c r="EI263" s="154"/>
      <c r="EJ263" s="154"/>
      <c r="EK263" s="154"/>
      <c r="EL263" s="154"/>
      <c r="EM263" s="154"/>
      <c r="EN263" s="154"/>
      <c r="EO263" s="154"/>
      <c r="EP263" s="154"/>
      <c r="EQ263" s="154"/>
      <c r="ER263" s="154"/>
      <c r="ES263" s="154"/>
      <c r="ET263" s="154"/>
      <c r="EU263" s="154"/>
      <c r="EV263" s="154"/>
      <c r="EW263" s="154"/>
      <c r="EX263" s="154"/>
      <c r="EY263" s="154"/>
      <c r="EZ263" s="154"/>
      <c r="FA263" s="154"/>
      <c r="FB263" s="154"/>
      <c r="FC263" s="167"/>
      <c r="FD263" s="167"/>
      <c r="FE263" s="167"/>
      <c r="FF263" s="167"/>
      <c r="FG263" s="167"/>
      <c r="FH263" s="167"/>
      <c r="FI263" s="10"/>
      <c r="FJ263" s="154"/>
      <c r="FK263" s="154"/>
      <c r="FL263" s="154"/>
      <c r="FM263" s="154"/>
      <c r="FN263" s="154"/>
      <c r="FO263" s="167"/>
      <c r="FP263" s="167"/>
      <c r="FQ263" s="167"/>
      <c r="FR263" s="167"/>
      <c r="FS263" s="154"/>
      <c r="FT263" s="154"/>
      <c r="FU263" s="167"/>
      <c r="FV263" s="167"/>
      <c r="FW263" s="167"/>
      <c r="FX263" s="167"/>
      <c r="FY263" s="167"/>
      <c r="FZ263" s="167"/>
      <c r="GA263" s="154"/>
      <c r="GB263" s="154"/>
      <c r="GC263" s="167"/>
      <c r="GD263" s="154"/>
      <c r="GE263" s="154"/>
      <c r="GF263" s="154"/>
      <c r="GG263" s="154"/>
      <c r="GH263" s="154"/>
      <c r="GI263" s="154"/>
      <c r="GJ263" s="167"/>
      <c r="GK263" s="167"/>
      <c r="GL263" s="167"/>
      <c r="GM263" s="167"/>
      <c r="GN263" s="154"/>
      <c r="GO263" s="167"/>
      <c r="GP263" s="154"/>
      <c r="GQ263" s="154"/>
      <c r="GR263" s="154"/>
      <c r="GS263" s="154"/>
      <c r="GT263" s="154"/>
      <c r="GU263" s="154"/>
      <c r="GV263" s="154"/>
      <c r="GW263" s="154"/>
      <c r="GX263" s="154"/>
      <c r="GY263" s="154"/>
      <c r="GZ263" s="154"/>
      <c r="HA263" s="154"/>
      <c r="HB263" s="154"/>
      <c r="HC263" s="154"/>
      <c r="HD263" s="154"/>
      <c r="HE263" s="154"/>
      <c r="HF263" s="154"/>
      <c r="HG263" s="154"/>
      <c r="HH263" s="154"/>
      <c r="HI263" s="154"/>
      <c r="HJ263" s="154"/>
      <c r="HK263" s="154"/>
      <c r="HL263" s="154"/>
      <c r="HM263" s="154"/>
      <c r="HN263" s="154"/>
      <c r="HO263" s="154"/>
      <c r="HP263" s="154"/>
      <c r="HQ263" s="154"/>
      <c r="HR263" s="154"/>
      <c r="HS263" s="154"/>
      <c r="HT263" s="154"/>
      <c r="HU263" s="154"/>
      <c r="HV263" s="154"/>
      <c r="HW263" s="154"/>
      <c r="HX263" s="154"/>
      <c r="HY263" s="154"/>
      <c r="HZ263" s="154"/>
      <c r="IA263" s="154"/>
      <c r="IB263" s="154"/>
      <c r="IC263" s="154"/>
      <c r="ID263" s="154"/>
      <c r="IE263" s="154"/>
      <c r="IF263" s="154"/>
      <c r="IG263" s="154"/>
      <c r="IH263" s="154"/>
      <c r="II263" s="154"/>
      <c r="IJ263" s="154"/>
      <c r="IK263" s="154"/>
      <c r="IL263" s="154"/>
      <c r="IM263" s="154"/>
      <c r="IN263" s="154"/>
      <c r="IO263" s="154"/>
      <c r="IP263" s="154"/>
      <c r="IQ263" s="154"/>
      <c r="IR263" s="154"/>
      <c r="IS263" s="154"/>
      <c r="IT263" s="154"/>
      <c r="IU263" s="154"/>
      <c r="IV263" s="154"/>
      <c r="IW263" s="154"/>
      <c r="IX263" s="154"/>
      <c r="IY263" s="154"/>
      <c r="IZ263" s="10"/>
      <c r="JA263" s="154"/>
      <c r="JB263" s="154"/>
      <c r="JC263" s="154"/>
      <c r="JD263" s="154"/>
      <c r="JE263" s="154"/>
      <c r="JF263" s="154"/>
      <c r="JG263" s="154"/>
      <c r="JH263" s="154"/>
      <c r="JI263" s="154"/>
      <c r="JJ263" s="154"/>
      <c r="JK263" s="154"/>
      <c r="JL263" s="167"/>
      <c r="JM263" s="167"/>
      <c r="JN263" s="167"/>
      <c r="JO263" s="167"/>
      <c r="JP263" s="167"/>
      <c r="JQ263" s="154"/>
      <c r="JR263" s="10"/>
      <c r="JS263" s="154"/>
      <c r="JT263" s="154"/>
      <c r="JU263" s="154"/>
      <c r="JV263" s="154"/>
      <c r="JW263" s="154"/>
      <c r="JX263" s="154"/>
      <c r="JY263" s="154"/>
      <c r="JZ263" s="154"/>
      <c r="KA263" s="154"/>
      <c r="KB263" s="154"/>
      <c r="KC263" s="154"/>
      <c r="KD263" s="154"/>
      <c r="KE263" s="154"/>
      <c r="KF263" s="154"/>
      <c r="KG263" s="154"/>
      <c r="KH263" s="154"/>
      <c r="KI263" s="27">
        <v>0</v>
      </c>
    </row>
    <row r="264" spans="1:295" s="148" customFormat="1" outlineLevel="1">
      <c r="A264" s="126">
        <f t="shared" si="13"/>
        <v>259</v>
      </c>
      <c r="B264" s="126">
        <f>$A$7</f>
        <v>2</v>
      </c>
      <c r="C264" s="167">
        <f>C260</f>
        <v>1002</v>
      </c>
      <c r="D264" s="148" t="s">
        <v>884</v>
      </c>
      <c r="E264" s="148" t="b">
        <f t="shared" ref="E264:E293" si="737">J264=1</f>
        <v>1</v>
      </c>
      <c r="F264" s="148" t="b">
        <v>0</v>
      </c>
      <c r="G264" s="148" t="b">
        <v>1</v>
      </c>
      <c r="H264" s="32">
        <v>3</v>
      </c>
      <c r="I264" s="32">
        <v>1</v>
      </c>
      <c r="J264" s="32">
        <v>1</v>
      </c>
      <c r="K264" s="32">
        <v>1</v>
      </c>
      <c r="L264" s="32">
        <v>1</v>
      </c>
      <c r="M264" s="32">
        <v>1</v>
      </c>
      <c r="N264" s="32">
        <v>1</v>
      </c>
      <c r="O264" s="32">
        <v>1</v>
      </c>
      <c r="P264" s="32">
        <v>1</v>
      </c>
      <c r="Q264" s="32">
        <v>1</v>
      </c>
      <c r="R264" s="32">
        <v>2</v>
      </c>
      <c r="S264" s="32">
        <v>1</v>
      </c>
      <c r="T264" s="32">
        <v>1</v>
      </c>
      <c r="U264" s="32">
        <v>1</v>
      </c>
      <c r="V264" s="32">
        <v>1</v>
      </c>
      <c r="W264" s="32">
        <v>1</v>
      </c>
      <c r="X264" s="32">
        <v>1</v>
      </c>
      <c r="Y264" s="32">
        <v>1</v>
      </c>
      <c r="AA264" s="142" t="str" cm="1">
        <f t="array" aca="1" ref="AA264" ca="1">"00000 " &amp;AA262
&amp;INDEX(DataMaster!$B$10:$B$12,$I264)         &amp;IF($J264=1,""," Risk"&amp;INDEX(i.risk_aversion,$J264,1))        &amp;IF($K264=1,""," REV"&amp; INDEX(DataMaster!$B$54:$B$58,$K264))              &amp; IF($L264=1,""," Minroe"&amp;INDEX(minroe,$L264))              &amp;  IF($M264=1,""," Overdraw"&amp;INDEX(overdraw,$M264))
&amp; IF($N264=1,""," Mach"&amp;INDEX(i.mach_option,$N264))
&amp; IF($O264=1,""," Interest"&amp;INDEX(i.interest_rate,$O264))            &amp; IF($P264=1,""," Opp cost"&amp;INDEX(i.opp_cost_capital,$P264))           &amp; IF($Q264=1,""," Casual_ub"&amp;INDEX(i.casual_ub,$Q264))           &amp; IF($R264=1,""," Cropgraze"&amp;INDEX(i.cropgraze_inc,$R264))
&amp; IF($S264=1,""," Yield"&amp;INDEX(i.all_rot_yield,$S264))          &amp; IF($T264=1,""," Pasture"&amp;INDEX(i.pasture_prod,$T264))          &amp; IF($U264=1,""," Scan"&amp;INDEX(i.scan,$U264))
&amp;  IF($JL264=1,""," WP"&amp;TEXT($JL264*100,"000p"))                &amp; IF($JM264=1,""," MP"&amp;TEXT($JM264*100,"000p"))                      &amp; IF($JN264=1,""," GP"&amp;TEXT($JN264*100,"000p"))          &amp; IF($JO264=1,""," Can"&amp;TEXT($JO264*100,"000p"))
&amp; " (F"&amp;3+IFERROR(1*$CH264,0)+IFERROR(1*$CI264,0)&amp;3-IFERROR(1*NOT($CK264),0)&amp;"N"&amp;$CP264&amp;$CQ264&amp;")"</f>
        <v>00000 Yield SE CropgrazeFALSE (F33N11)</v>
      </c>
      <c r="AB264" s="10" t="str">
        <f ca="1">IF(COUNTIF(AA$5:AA264,AA264)=1,"-","Dup")</f>
        <v>-</v>
      </c>
      <c r="AC264" s="10"/>
      <c r="AD264" s="168" t="str">
        <f t="shared" ref="AD264:AI268" ca="1" si="738">OFFSET(AD$5,$B264,0)</f>
        <v>-</v>
      </c>
      <c r="AE264" s="168" t="str">
        <f t="shared" ca="1" si="738"/>
        <v>-</v>
      </c>
      <c r="AF264" s="168" t="str">
        <f t="shared" ca="1" si="738"/>
        <v>-</v>
      </c>
      <c r="AG264" s="168" t="str">
        <f t="shared" ca="1" si="738"/>
        <v>-</v>
      </c>
      <c r="AH264" s="168" t="str">
        <f t="shared" ca="1" si="738"/>
        <v>-</v>
      </c>
      <c r="AI264" s="168" t="b">
        <f t="shared" ca="1" si="738"/>
        <v>1</v>
      </c>
      <c r="AJ264" s="10"/>
      <c r="AK264" s="166" t="b">
        <f t="shared" ref="AK264:AP268" si="739">INDEX(model_structure,$I264,AK$15)</f>
        <v>1</v>
      </c>
      <c r="AL264" s="166" t="str">
        <f t="shared" si="739"/>
        <v>-</v>
      </c>
      <c r="AM264" s="166" t="str">
        <f t="shared" si="739"/>
        <v>-</v>
      </c>
      <c r="AN264" s="166" t="str">
        <f t="shared" si="739"/>
        <v>-</v>
      </c>
      <c r="AO264" s="166" t="b">
        <f t="shared" si="739"/>
        <v>0</v>
      </c>
      <c r="AP264" s="166" t="b">
        <f t="shared" si="739"/>
        <v>0</v>
      </c>
      <c r="AQ264" s="166">
        <f t="shared" ref="AQ264:AQ293" si="740">INDEX(minroe,$L264)</f>
        <v>0</v>
      </c>
      <c r="AR264" s="166" t="b">
        <f t="shared" ref="AR264:AV273" si="741">INDEX(i.risk_aversion,$J264,AR$15)</f>
        <v>0</v>
      </c>
      <c r="AS264" s="166" t="b">
        <f t="shared" si="741"/>
        <v>0</v>
      </c>
      <c r="AT264" s="166" t="str">
        <f t="shared" si="741"/>
        <v>-</v>
      </c>
      <c r="AU264" s="166" t="str">
        <f t="shared" si="741"/>
        <v>-</v>
      </c>
      <c r="AV264" s="166" t="str">
        <f t="shared" si="741"/>
        <v>-</v>
      </c>
      <c r="AW264" s="10"/>
      <c r="AX264" s="166" t="b">
        <f t="shared" ref="AX264:AX293" si="742">INDEX(model_structure,$I264,AX$15)</f>
        <v>1</v>
      </c>
      <c r="AY264" s="168" t="b">
        <f t="shared" ref="AY264:AZ293" ca="1" si="743">OFFSET(AY$5,$B264,0)</f>
        <v>1</v>
      </c>
      <c r="AZ264" s="168" t="b">
        <f t="shared" ca="1" si="743"/>
        <v>1</v>
      </c>
      <c r="BA264" s="167">
        <f t="shared" ref="BA264:BA293" si="744">VALUE($H264&amp;MIN(2,$I264)&amp;10)</f>
        <v>3110</v>
      </c>
      <c r="BB264" s="168" t="str">
        <f t="shared" ref="BB264:BV265" ca="1" si="745">OFFSET(BB$5,$B264,0)</f>
        <v>-</v>
      </c>
      <c r="BC264" s="168" t="str">
        <f t="shared" ca="1" si="745"/>
        <v>-</v>
      </c>
      <c r="BD264" s="168" t="str">
        <f t="shared" ca="1" si="745"/>
        <v>-</v>
      </c>
      <c r="BE264" s="168" t="str">
        <f t="shared" ca="1" si="745"/>
        <v>-</v>
      </c>
      <c r="BF264" s="168" t="str">
        <f t="shared" ca="1" si="745"/>
        <v>-</v>
      </c>
      <c r="BG264" s="168">
        <f t="shared" ca="1" si="745"/>
        <v>1</v>
      </c>
      <c r="BH264" s="168">
        <f t="shared" ca="1" si="745"/>
        <v>1</v>
      </c>
      <c r="BI264" s="168" t="str">
        <f t="shared" ca="1" si="745"/>
        <v>-</v>
      </c>
      <c r="BJ264" s="168" t="str">
        <f t="shared" ca="1" si="745"/>
        <v>-</v>
      </c>
      <c r="BK264" s="10"/>
      <c r="BL264" s="168" t="str">
        <f t="shared" ca="1" si="745"/>
        <v>-</v>
      </c>
      <c r="BM264" s="168" t="str">
        <f t="shared" ca="1" si="745"/>
        <v>-</v>
      </c>
      <c r="BN264" s="168" t="str">
        <f t="shared" ca="1" si="745"/>
        <v>-</v>
      </c>
      <c r="BO264" s="168" t="str">
        <f t="shared" ca="1" si="745"/>
        <v>-</v>
      </c>
      <c r="BP264" s="168" t="str">
        <f t="shared" ca="1" si="745"/>
        <v>-</v>
      </c>
      <c r="BQ264" s="168" t="str">
        <f t="shared" ca="1" si="745"/>
        <v>-</v>
      </c>
      <c r="BR264" s="168" t="str">
        <f t="shared" ca="1" si="745"/>
        <v>-</v>
      </c>
      <c r="BS264" s="168" t="str">
        <f t="shared" ca="1" si="745"/>
        <v>-</v>
      </c>
      <c r="BT264" s="168" t="str">
        <f t="shared" ca="1" si="745"/>
        <v>-</v>
      </c>
      <c r="BU264" s="168" t="str">
        <f t="shared" ca="1" si="745"/>
        <v>-</v>
      </c>
      <c r="BV264" s="168" t="str">
        <f t="shared" ca="1" si="745"/>
        <v>-</v>
      </c>
      <c r="BW264" s="166" t="str" cm="1">
        <f t="array" ref="BW264">INDEX(i.rev,$K264,BW$15)</f>
        <v>-</v>
      </c>
      <c r="BX264" s="166" t="str" cm="1">
        <f t="array" ref="BX264">INDEX(i.rev,$K264,BX$15)</f>
        <v>-</v>
      </c>
      <c r="BY264" s="166" t="str" cm="1">
        <f t="array" ref="BY264">INDEX(i.rev,$K264,BY$15)</f>
        <v>-</v>
      </c>
      <c r="BZ264" s="166" t="str" cm="1">
        <f t="array" ref="BZ264">INDEX(i.rev,$K264,BZ$15)</f>
        <v>-</v>
      </c>
      <c r="CA264" s="166" t="str" cm="1">
        <f t="array" ref="CA264">INDEX(i.rev,$K264,CA$15)</f>
        <v>-</v>
      </c>
      <c r="CB264" s="166" t="str" cm="1">
        <f t="array" ref="CB264">INDEX(i.rev,$K264,CB$15)</f>
        <v>-</v>
      </c>
      <c r="CC264" s="166" t="str" cm="1">
        <f t="array" ref="CC264">INDEX(i.rev,$K264,CC$15)</f>
        <v>-</v>
      </c>
      <c r="CD264" s="166" t="str" cm="1">
        <f t="array" ref="CD264">INDEX(i.rev,$K264,CD$15)</f>
        <v>-</v>
      </c>
      <c r="CE264" s="166" t="str" cm="1">
        <f t="array" ref="CE264">INDEX(i.rev,$K264,CE$15)</f>
        <v>-</v>
      </c>
      <c r="CF264" s="166" t="str" cm="1">
        <f t="array" ref="CF264">INDEX(i.rev,$K264,CF$15)</f>
        <v>-</v>
      </c>
      <c r="CG264" s="10"/>
      <c r="CH264" s="168" t="str">
        <f t="shared" ref="CH264:EB264" ca="1" si="746">OFFSET(CH$5,$B264,0)</f>
        <v>-</v>
      </c>
      <c r="CI264" s="168" t="str">
        <f t="shared" ca="1" si="746"/>
        <v>-</v>
      </c>
      <c r="CJ264" s="168" t="str">
        <f t="shared" ca="1" si="746"/>
        <v>-</v>
      </c>
      <c r="CK264" s="168" t="str">
        <f t="shared" ca="1" si="746"/>
        <v>-</v>
      </c>
      <c r="CL264" s="168" t="str">
        <f t="shared" ca="1" si="746"/>
        <v>-</v>
      </c>
      <c r="CM264" s="168" t="str">
        <f t="shared" ca="1" si="746"/>
        <v>-</v>
      </c>
      <c r="CN264" s="168" t="str">
        <f t="shared" ca="1" si="746"/>
        <v>-</v>
      </c>
      <c r="CO264" s="168" t="str">
        <f t="shared" ca="1" si="746"/>
        <v>-</v>
      </c>
      <c r="CP264" s="168">
        <f t="shared" ca="1" si="746"/>
        <v>1</v>
      </c>
      <c r="CQ264" s="168">
        <f t="shared" ca="1" si="746"/>
        <v>1</v>
      </c>
      <c r="CR264" s="168">
        <f t="shared" ca="1" si="746"/>
        <v>0</v>
      </c>
      <c r="CS264" s="168" t="str">
        <f t="shared" ca="1" si="746"/>
        <v>-</v>
      </c>
      <c r="CT264" s="168" t="str">
        <f t="shared" ca="1" si="746"/>
        <v>-</v>
      </c>
      <c r="CU264" s="168" t="str">
        <f t="shared" ca="1" si="746"/>
        <v>-</v>
      </c>
      <c r="CV264" s="168" t="str">
        <f t="shared" ca="1" si="746"/>
        <v>-</v>
      </c>
      <c r="CW264" s="168" t="str">
        <f t="shared" ca="1" si="746"/>
        <v>-</v>
      </c>
      <c r="CX264" s="168" t="str">
        <f t="shared" ca="1" si="746"/>
        <v>-</v>
      </c>
      <c r="CY264" s="168" t="str">
        <f t="shared" ca="1" si="746"/>
        <v>-</v>
      </c>
      <c r="CZ264" s="168">
        <f t="shared" ca="1" si="746"/>
        <v>0</v>
      </c>
      <c r="DA264" s="168" t="str">
        <f t="shared" ca="1" si="746"/>
        <v>-</v>
      </c>
      <c r="DB264" s="168" t="str">
        <f t="shared" ca="1" si="746"/>
        <v>-</v>
      </c>
      <c r="DC264" s="168" t="str">
        <f t="shared" ca="1" si="746"/>
        <v>-</v>
      </c>
      <c r="DD264" s="168" t="str">
        <f t="shared" ca="1" si="746"/>
        <v>-</v>
      </c>
      <c r="DE264" s="168" t="str">
        <f t="shared" ca="1" si="746"/>
        <v>-</v>
      </c>
      <c r="DF264" s="168">
        <f t="shared" ca="1" si="746"/>
        <v>0</v>
      </c>
      <c r="DG264" s="168">
        <f t="shared" ca="1" si="746"/>
        <v>0</v>
      </c>
      <c r="DH264" s="168">
        <f t="shared" ca="1" si="746"/>
        <v>0</v>
      </c>
      <c r="DI264" s="168">
        <f t="shared" ca="1" si="746"/>
        <v>0</v>
      </c>
      <c r="DJ264" s="168">
        <f t="shared" ca="1" si="746"/>
        <v>0</v>
      </c>
      <c r="DK264" s="168">
        <f t="shared" ca="1" si="746"/>
        <v>0</v>
      </c>
      <c r="DL264" s="168">
        <f t="shared" ca="1" si="746"/>
        <v>0</v>
      </c>
      <c r="DM264" s="168" t="str">
        <f t="shared" ca="1" si="746"/>
        <v>-</v>
      </c>
      <c r="DN264" s="168" t="str">
        <f t="shared" ca="1" si="746"/>
        <v>-</v>
      </c>
      <c r="DO264" s="168" t="str">
        <f t="shared" ca="1" si="746"/>
        <v>-</v>
      </c>
      <c r="DP264" s="168" t="str">
        <f t="shared" ca="1" si="746"/>
        <v>-</v>
      </c>
      <c r="DQ264" s="168" t="str">
        <f t="shared" ca="1" si="746"/>
        <v>-</v>
      </c>
      <c r="DR264" s="168" t="str">
        <f t="shared" ca="1" si="746"/>
        <v>-</v>
      </c>
      <c r="DS264" s="168" t="str">
        <f t="shared" ca="1" si="746"/>
        <v>-</v>
      </c>
      <c r="DT264" s="168" t="str">
        <f t="shared" ca="1" si="746"/>
        <v>-</v>
      </c>
      <c r="DU264" s="168" t="str">
        <f t="shared" ca="1" si="746"/>
        <v>-</v>
      </c>
      <c r="DV264" s="168" t="str">
        <f t="shared" ca="1" si="746"/>
        <v>-</v>
      </c>
      <c r="DW264" s="168" t="str">
        <f t="shared" ca="1" si="746"/>
        <v>-</v>
      </c>
      <c r="DX264" s="10"/>
      <c r="DY264" s="168">
        <f t="shared" ca="1" si="746"/>
        <v>1</v>
      </c>
      <c r="DZ264" s="168" t="str">
        <f t="shared" ca="1" si="746"/>
        <v>-</v>
      </c>
      <c r="EA264" s="168" t="str">
        <f t="shared" ca="1" si="746"/>
        <v>-</v>
      </c>
      <c r="EB264" s="168" t="str">
        <f t="shared" ca="1" si="746"/>
        <v>-</v>
      </c>
      <c r="EC264" s="168" t="str">
        <f t="shared" ref="EC264:EG268" ca="1" si="747">OFFSET(EC$5,$B264,0)</f>
        <v>-</v>
      </c>
      <c r="ED264" s="168" t="b">
        <f t="shared" ca="1" si="747"/>
        <v>0</v>
      </c>
      <c r="EE264" s="168" t="str">
        <f t="shared" ca="1" si="747"/>
        <v>-</v>
      </c>
      <c r="EF264" s="168">
        <f t="shared" ca="1" si="747"/>
        <v>0</v>
      </c>
      <c r="EG264" s="168" t="str">
        <f t="shared" ca="1" si="747"/>
        <v>-</v>
      </c>
      <c r="EH264" s="166" cm="1">
        <f t="array" ref="EH264">INDEX(i.rev,$K264,EH$15)</f>
        <v>1</v>
      </c>
      <c r="EI264" s="168">
        <f t="shared" ref="EI264:EX268" ca="1" si="748">OFFSET(EI$5,$B264,0)</f>
        <v>0</v>
      </c>
      <c r="EJ264" s="168">
        <f t="shared" ca="1" si="748"/>
        <v>1</v>
      </c>
      <c r="EK264" s="168">
        <f t="shared" ca="1" si="748"/>
        <v>0</v>
      </c>
      <c r="EL264" s="168">
        <f t="shared" ca="1" si="748"/>
        <v>1</v>
      </c>
      <c r="EM264" s="168">
        <f t="shared" ca="1" si="748"/>
        <v>1</v>
      </c>
      <c r="EN264" s="168">
        <f t="shared" ca="1" si="748"/>
        <v>1</v>
      </c>
      <c r="EO264" s="168">
        <f t="shared" ca="1" si="748"/>
        <v>0</v>
      </c>
      <c r="EP264" s="168">
        <f t="shared" ca="1" si="748"/>
        <v>0</v>
      </c>
      <c r="EQ264" s="168">
        <f t="shared" ca="1" si="748"/>
        <v>0</v>
      </c>
      <c r="ER264" s="168">
        <f t="shared" ca="1" si="748"/>
        <v>0</v>
      </c>
      <c r="ES264" s="168">
        <f t="shared" ca="1" si="748"/>
        <v>0</v>
      </c>
      <c r="ET264" s="168">
        <f t="shared" ca="1" si="748"/>
        <v>0</v>
      </c>
      <c r="EU264" s="168">
        <f t="shared" ca="1" si="748"/>
        <v>0</v>
      </c>
      <c r="EV264" s="168">
        <f t="shared" ca="1" si="748"/>
        <v>0</v>
      </c>
      <c r="EW264" s="168">
        <f t="shared" ca="1" si="748"/>
        <v>0</v>
      </c>
      <c r="EX264" s="168">
        <f t="shared" ca="1" si="748"/>
        <v>0</v>
      </c>
      <c r="EY264" s="166" cm="1">
        <f t="array" ref="EY264">INDEX(i.rev,$K264,EY$15)</f>
        <v>0</v>
      </c>
      <c r="EZ264" s="168">
        <f t="shared" ref="EZ264:EZ293" ca="1" si="749">OFFSET(EZ$5,$B264,0)</f>
        <v>0</v>
      </c>
      <c r="FA264" s="166" cm="1">
        <f t="array" ref="FA264">INDEX(i.rev,$K264,FA$15)</f>
        <v>1</v>
      </c>
      <c r="FB264" s="168">
        <f t="shared" ref="FB264:GF264" ca="1" si="750">OFFSET(FB$5,$B264,0)</f>
        <v>0</v>
      </c>
      <c r="FC264" s="168">
        <f t="shared" ca="1" si="750"/>
        <v>0</v>
      </c>
      <c r="FD264" s="168">
        <f t="shared" ca="1" si="750"/>
        <v>0</v>
      </c>
      <c r="FE264" s="168">
        <f t="shared" ca="1" si="750"/>
        <v>0</v>
      </c>
      <c r="FF264" s="168">
        <f t="shared" ca="1" si="750"/>
        <v>0</v>
      </c>
      <c r="FG264" s="168">
        <f t="shared" ca="1" si="750"/>
        <v>0</v>
      </c>
      <c r="FH264" s="168">
        <f t="shared" ca="1" si="750"/>
        <v>0</v>
      </c>
      <c r="FI264" s="10"/>
      <c r="FJ264" s="168" t="str">
        <f t="shared" ca="1" si="750"/>
        <v>-</v>
      </c>
      <c r="FK264" s="168" t="str">
        <f t="shared" ca="1" si="750"/>
        <v>-</v>
      </c>
      <c r="FL264" s="168" t="str">
        <f t="shared" ca="1" si="750"/>
        <v>-</v>
      </c>
      <c r="FM264" s="168" t="str">
        <f t="shared" ca="1" si="750"/>
        <v>-</v>
      </c>
      <c r="FN264" s="168" t="str">
        <f t="shared" ca="1" si="750"/>
        <v>-</v>
      </c>
      <c r="FO264" s="166" t="b">
        <f t="shared" ref="FO264:FQ268" si="751">INDEX(i.TOL,$H264,FO$15)</f>
        <v>0</v>
      </c>
      <c r="FP264" s="166" t="b">
        <f t="shared" si="751"/>
        <v>0</v>
      </c>
      <c r="FQ264" s="166" t="b">
        <f t="shared" si="751"/>
        <v>1</v>
      </c>
      <c r="FR264" s="168">
        <f t="shared" ca="1" si="750"/>
        <v>0</v>
      </c>
      <c r="FS264" s="166">
        <f t="shared" ref="FS264:FT268" si="752">INDEX(i.scan,$U264)</f>
        <v>1</v>
      </c>
      <c r="FT264" s="166">
        <f t="shared" si="752"/>
        <v>1</v>
      </c>
      <c r="FU264" s="168" t="str">
        <f t="shared" ca="1" si="750"/>
        <v>-</v>
      </c>
      <c r="FV264" s="168" t="str">
        <f t="shared" ca="1" si="750"/>
        <v>-</v>
      </c>
      <c r="FW264" s="168" t="str">
        <f t="shared" ca="1" si="750"/>
        <v>-</v>
      </c>
      <c r="FX264" s="168" t="str">
        <f t="shared" ca="1" si="750"/>
        <v>-</v>
      </c>
      <c r="FY264" s="168" t="str">
        <f t="shared" ca="1" si="750"/>
        <v>-</v>
      </c>
      <c r="FZ264" s="168" t="str">
        <f t="shared" ca="1" si="750"/>
        <v>-</v>
      </c>
      <c r="GA264" s="168" t="str">
        <f t="shared" ca="1" si="750"/>
        <v>-</v>
      </c>
      <c r="GB264" s="168" t="str">
        <f t="shared" ca="1" si="750"/>
        <v>-</v>
      </c>
      <c r="GC264" s="168" t="str">
        <f t="shared" ca="1" si="750"/>
        <v>-</v>
      </c>
      <c r="GD264" s="168" t="b">
        <f t="shared" ca="1" si="750"/>
        <v>1</v>
      </c>
      <c r="GE264" s="168" t="str">
        <f t="shared" ca="1" si="750"/>
        <v>-</v>
      </c>
      <c r="GF264" s="168" t="str">
        <f t="shared" ca="1" si="750"/>
        <v>-</v>
      </c>
      <c r="GG264" s="168" t="str">
        <f ca="1">OFFSET(GG$5,$B264,0)</f>
        <v>-</v>
      </c>
      <c r="GH264" s="168" t="str">
        <f t="shared" ref="GH264:GI268" ca="1" si="753">OFFSET(GH$5,$B264,0)</f>
        <v>-</v>
      </c>
      <c r="GI264" s="168" t="str">
        <f ca="1">OFFSET(GI$5,$B264,0)</f>
        <v>-</v>
      </c>
      <c r="GJ264" s="168" t="str">
        <f t="shared" ref="GJ264:GZ268" ca="1" si="754">OFFSET(GJ$5,$B264,0)</f>
        <v>-</v>
      </c>
      <c r="GK264" s="168" t="str">
        <f t="shared" ca="1" si="754"/>
        <v>-</v>
      </c>
      <c r="GL264" s="168" t="str">
        <f t="shared" ca="1" si="754"/>
        <v>-</v>
      </c>
      <c r="GM264" s="168" t="str">
        <f t="shared" ca="1" si="754"/>
        <v>-</v>
      </c>
      <c r="GN264" s="168" t="str">
        <f t="shared" ca="1" si="754"/>
        <v>-</v>
      </c>
      <c r="GO264" s="168" t="str">
        <f t="shared" ca="1" si="754"/>
        <v>-</v>
      </c>
      <c r="GP264" s="168" t="str">
        <f t="shared" ca="1" si="754"/>
        <v>-</v>
      </c>
      <c r="GQ264" s="168" t="str">
        <f t="shared" ca="1" si="754"/>
        <v>-</v>
      </c>
      <c r="GR264" s="168" t="str">
        <f t="shared" ca="1" si="754"/>
        <v>-</v>
      </c>
      <c r="GS264" s="168">
        <f t="shared" ca="1" si="754"/>
        <v>500</v>
      </c>
      <c r="GT264" s="168">
        <f t="shared" ca="1" si="754"/>
        <v>500</v>
      </c>
      <c r="GU264" s="168" t="str">
        <f t="shared" ca="1" si="754"/>
        <v>-</v>
      </c>
      <c r="GV264" s="168" t="str">
        <f t="shared" ca="1" si="754"/>
        <v>-</v>
      </c>
      <c r="GW264" s="168" t="str">
        <f t="shared" ca="1" si="754"/>
        <v>-</v>
      </c>
      <c r="GX264" s="168" t="str">
        <f t="shared" ca="1" si="754"/>
        <v>-</v>
      </c>
      <c r="GY264" s="168" t="str">
        <f t="shared" ca="1" si="754"/>
        <v>-</v>
      </c>
      <c r="GZ264" s="168" t="str">
        <f t="shared" ca="1" si="754"/>
        <v>-</v>
      </c>
      <c r="HA264" s="168" t="str">
        <f t="shared" ref="GZ264:IO267" ca="1" si="755">OFFSET(HA$5,$B264,0)</f>
        <v>-</v>
      </c>
      <c r="HB264" s="168" t="str">
        <f t="shared" ca="1" si="755"/>
        <v>-</v>
      </c>
      <c r="HC264" s="168" t="str">
        <f t="shared" ca="1" si="755"/>
        <v>-</v>
      </c>
      <c r="HD264" s="168" t="str">
        <f t="shared" ca="1" si="755"/>
        <v>-</v>
      </c>
      <c r="HE264" s="168" t="str">
        <f t="shared" ca="1" si="755"/>
        <v>-</v>
      </c>
      <c r="HF264" s="168" t="str">
        <f t="shared" ca="1" si="755"/>
        <v>-</v>
      </c>
      <c r="HG264" s="168" t="str">
        <f t="shared" ca="1" si="755"/>
        <v>-</v>
      </c>
      <c r="HH264" s="168" t="str">
        <f t="shared" ca="1" si="755"/>
        <v>-</v>
      </c>
      <c r="HI264" s="168" t="str">
        <f t="shared" ca="1" si="755"/>
        <v>-</v>
      </c>
      <c r="HJ264" s="168" t="str">
        <f t="shared" ca="1" si="755"/>
        <v>-</v>
      </c>
      <c r="HK264" s="168" t="str">
        <f t="shared" ca="1" si="755"/>
        <v>-</v>
      </c>
      <c r="HL264" s="168" t="str">
        <f t="shared" ca="1" si="755"/>
        <v>-</v>
      </c>
      <c r="HM264" s="168" t="str">
        <f t="shared" ca="1" si="755"/>
        <v>-</v>
      </c>
      <c r="HN264" s="168" t="str">
        <f t="shared" ca="1" si="755"/>
        <v>-</v>
      </c>
      <c r="HO264" s="168" t="str">
        <f t="shared" ca="1" si="755"/>
        <v>-</v>
      </c>
      <c r="HP264" s="168" t="str">
        <f t="shared" ca="1" si="755"/>
        <v>-</v>
      </c>
      <c r="HQ264" s="168" t="str">
        <f t="shared" ca="1" si="755"/>
        <v>-</v>
      </c>
      <c r="HR264" s="168" t="str">
        <f t="shared" ca="1" si="755"/>
        <v>-</v>
      </c>
      <c r="HS264" s="168" t="str">
        <f t="shared" ca="1" si="755"/>
        <v>-</v>
      </c>
      <c r="HT264" s="168" t="str">
        <f t="shared" ca="1" si="755"/>
        <v>-</v>
      </c>
      <c r="HU264" s="168" t="str">
        <f t="shared" ca="1" si="755"/>
        <v>-</v>
      </c>
      <c r="HV264" s="168" t="str">
        <f t="shared" ca="1" si="755"/>
        <v>-</v>
      </c>
      <c r="HW264" s="168" t="str">
        <f t="shared" ca="1" si="755"/>
        <v>-</v>
      </c>
      <c r="HX264" s="168" t="str">
        <f t="shared" ca="1" si="755"/>
        <v>-</v>
      </c>
      <c r="HY264" s="168" t="str">
        <f t="shared" ca="1" si="755"/>
        <v>-</v>
      </c>
      <c r="HZ264" s="168" t="str">
        <f t="shared" ca="1" si="755"/>
        <v>-</v>
      </c>
      <c r="IA264" s="168" t="str">
        <f t="shared" ca="1" si="755"/>
        <v>-</v>
      </c>
      <c r="IB264" s="168" t="str">
        <f t="shared" ca="1" si="755"/>
        <v>-</v>
      </c>
      <c r="IC264" s="168" t="str">
        <f t="shared" ca="1" si="755"/>
        <v>-</v>
      </c>
      <c r="ID264" s="168" t="str">
        <f t="shared" ca="1" si="755"/>
        <v>-</v>
      </c>
      <c r="IE264" s="168" t="str">
        <f t="shared" ca="1" si="755"/>
        <v>-</v>
      </c>
      <c r="IF264" s="168" t="str">
        <f t="shared" ca="1" si="755"/>
        <v>-</v>
      </c>
      <c r="IG264" s="168" t="str">
        <f t="shared" ca="1" si="755"/>
        <v>-</v>
      </c>
      <c r="IH264" s="168" t="str">
        <f t="shared" ca="1" si="755"/>
        <v>-</v>
      </c>
      <c r="II264" s="168" t="str">
        <f t="shared" ca="1" si="755"/>
        <v>-</v>
      </c>
      <c r="IJ264" s="168" t="str">
        <f t="shared" ca="1" si="755"/>
        <v>-</v>
      </c>
      <c r="IK264" s="168" t="str">
        <f t="shared" ca="1" si="755"/>
        <v>-</v>
      </c>
      <c r="IL264" s="168" t="str">
        <f t="shared" ca="1" si="755"/>
        <v>-</v>
      </c>
      <c r="IM264" s="168" t="str">
        <f t="shared" ca="1" si="755"/>
        <v>-</v>
      </c>
      <c r="IN264" s="168" t="str">
        <f t="shared" ca="1" si="755"/>
        <v>-</v>
      </c>
      <c r="IO264" s="168" t="str">
        <f t="shared" ca="1" si="755"/>
        <v>-</v>
      </c>
      <c r="IP264" s="168" t="str">
        <f t="shared" ref="IP264:IY268" ca="1" si="756">OFFSET(IP$5,$B264,0)</f>
        <v>-</v>
      </c>
      <c r="IQ264" s="168" t="str">
        <f t="shared" ca="1" si="756"/>
        <v>-</v>
      </c>
      <c r="IR264" s="168" t="str">
        <f t="shared" ca="1" si="756"/>
        <v>-</v>
      </c>
      <c r="IS264" s="168" t="str">
        <f t="shared" ca="1" si="756"/>
        <v>-</v>
      </c>
      <c r="IT264" s="168" t="str">
        <f t="shared" ca="1" si="756"/>
        <v>-</v>
      </c>
      <c r="IU264" s="168" t="str">
        <f t="shared" ca="1" si="756"/>
        <v>-</v>
      </c>
      <c r="IV264" s="168" t="str">
        <f t="shared" ca="1" si="756"/>
        <v>-</v>
      </c>
      <c r="IW264" s="168" t="str">
        <f t="shared" ca="1" si="756"/>
        <v>-</v>
      </c>
      <c r="IX264" s="168" t="str">
        <f t="shared" ca="1" si="756"/>
        <v>-</v>
      </c>
      <c r="IY264" s="168" t="str">
        <f t="shared" ca="1" si="756"/>
        <v>-</v>
      </c>
      <c r="IZ264" s="10"/>
      <c r="JA264" s="166">
        <f t="shared" ref="JA264:JA293" si="757">INDEX(i.interest_rate,$O264)</f>
        <v>4.4999999999999998E-2</v>
      </c>
      <c r="JB264" s="166">
        <f t="shared" ref="JB264:JB293" si="758">INDEX(i.opp_cost_capital,$P264)</f>
        <v>4.4999999999999998E-2</v>
      </c>
      <c r="JC264" s="168">
        <f t="shared" ref="JC264:KH279" ca="1" si="759">OFFSET(JC$5,$B264,0)</f>
        <v>1</v>
      </c>
      <c r="JD264" s="168">
        <f t="shared" ca="1" si="759"/>
        <v>0</v>
      </c>
      <c r="JE264" s="168">
        <f t="shared" ca="1" si="759"/>
        <v>1</v>
      </c>
      <c r="JF264" s="168">
        <f t="shared" ca="1" si="759"/>
        <v>1</v>
      </c>
      <c r="JG264" s="168">
        <f t="shared" ca="1" si="759"/>
        <v>0</v>
      </c>
      <c r="JH264" s="168">
        <f t="shared" ca="1" si="759"/>
        <v>70</v>
      </c>
      <c r="JI264" s="168">
        <f t="shared" ca="1" si="759"/>
        <v>50</v>
      </c>
      <c r="JJ264" s="168">
        <f t="shared" ca="1" si="759"/>
        <v>70</v>
      </c>
      <c r="JK264" s="168">
        <f t="shared" ca="1" si="759"/>
        <v>50</v>
      </c>
      <c r="JL264" s="166">
        <f t="shared" ref="JL264:JL293" si="760">INDEX(i.WoolPrices,$V264,JL$15)</f>
        <v>1</v>
      </c>
      <c r="JM264" s="166">
        <f t="shared" ref="JM264:JM293" si="761">INDEX(i.MeatPrices,$W264,JM$15)</f>
        <v>1</v>
      </c>
      <c r="JN264" s="166">
        <f t="shared" ref="JN264:JN293" si="762">INDEX(i.GrainPrices,$X264,JN$15)</f>
        <v>1</v>
      </c>
      <c r="JO264" s="166">
        <f t="shared" ref="JO264:JP293" si="763">INDEX(i.GrainPrices_k,$Y264,JO$15)</f>
        <v>1</v>
      </c>
      <c r="JP264" s="166">
        <f t="shared" si="763"/>
        <v>1</v>
      </c>
      <c r="JQ264" s="168">
        <f t="shared" ca="1" si="759"/>
        <v>1</v>
      </c>
      <c r="JR264" s="10"/>
      <c r="JS264" s="168">
        <f t="shared" ca="1" si="759"/>
        <v>1</v>
      </c>
      <c r="JT264" s="166">
        <f t="shared" ref="JT264:JT293" si="764">INDEX(i.pasture_prod,$T264)</f>
        <v>1</v>
      </c>
      <c r="JU264" s="168">
        <f t="shared" ca="1" si="759"/>
        <v>1</v>
      </c>
      <c r="JV264" s="168">
        <f t="shared" ca="1" si="759"/>
        <v>1</v>
      </c>
      <c r="JW264" s="168">
        <f t="shared" ca="1" si="759"/>
        <v>1</v>
      </c>
      <c r="JX264" s="168">
        <f t="shared" ca="1" si="759"/>
        <v>1</v>
      </c>
      <c r="JY264" s="168">
        <f t="shared" ca="1" si="759"/>
        <v>1</v>
      </c>
      <c r="JZ264" s="168">
        <f t="shared" ca="1" si="759"/>
        <v>1</v>
      </c>
      <c r="KA264" s="166">
        <f t="shared" ref="KA264:KA293" si="765">INDEX(i.pasture_prod,$T264)</f>
        <v>1</v>
      </c>
      <c r="KB264" s="166">
        <f t="shared" ref="KB264:KB293" si="766">INDEX(i.all_rot_yield,$S264)</f>
        <v>1</v>
      </c>
      <c r="KC264" s="166">
        <f t="shared" ref="KC264:KC293" si="767">INDEX(i.mach_option,$N264)</f>
        <v>1</v>
      </c>
      <c r="KD264" s="166" t="str">
        <f t="shared" ref="KD264:KD293" si="768">INDEX(overdraw,$M264)</f>
        <v>-</v>
      </c>
      <c r="KE264" s="166" t="str">
        <f t="shared" ref="KE264:KE293" si="769">INDEX(i.casual_ub,$Q264)</f>
        <v>-</v>
      </c>
      <c r="KF264" s="166" t="str">
        <f t="shared" ref="KF264:KF293" si="770">INDEX(i.seedharv_casual_ub,$Q264)</f>
        <v>-</v>
      </c>
      <c r="KG264" s="166" t="b">
        <f t="shared" ref="KG264:KG293" si="771">INDEX(i.cropgraze_inc,$R264)</f>
        <v>0</v>
      </c>
      <c r="KH264" s="168">
        <f t="shared" ca="1" si="759"/>
        <v>0</v>
      </c>
      <c r="KI264" s="27">
        <v>0</v>
      </c>
    </row>
    <row r="265" spans="1:295" s="148" customFormat="1" outlineLevel="1">
      <c r="A265" s="126">
        <f t="shared" si="13"/>
        <v>260</v>
      </c>
      <c r="B265" s="126">
        <f t="shared" ref="B265:B273" si="772">$A$18</f>
        <v>13</v>
      </c>
      <c r="C265" s="148">
        <f>C264</f>
        <v>1002</v>
      </c>
      <c r="D265" s="148" t="s">
        <v>884</v>
      </c>
      <c r="E265" s="148" t="b">
        <f t="shared" si="737"/>
        <v>1</v>
      </c>
      <c r="F265" s="148" t="b">
        <v>0</v>
      </c>
      <c r="G265" s="148" t="b">
        <f t="shared" ref="G265:G293" si="773">E265</f>
        <v>1</v>
      </c>
      <c r="H265" s="144">
        <f t="shared" ref="H265:Y279" ca="1" si="774">OFFSET(H265,-1,0)</f>
        <v>3</v>
      </c>
      <c r="I265" s="32">
        <v>1</v>
      </c>
      <c r="J265" s="32">
        <v>1</v>
      </c>
      <c r="K265" s="144">
        <f t="shared" ca="1" si="774"/>
        <v>1</v>
      </c>
      <c r="L265" s="144">
        <f t="shared" ca="1" si="774"/>
        <v>1</v>
      </c>
      <c r="M265" s="144">
        <f t="shared" ca="1" si="774"/>
        <v>1</v>
      </c>
      <c r="N265" s="144">
        <f t="shared" ca="1" si="774"/>
        <v>1</v>
      </c>
      <c r="O265" s="144">
        <f t="shared" ca="1" si="774"/>
        <v>1</v>
      </c>
      <c r="P265" s="144">
        <f t="shared" ca="1" si="774"/>
        <v>1</v>
      </c>
      <c r="Q265" s="144">
        <f t="shared" ca="1" si="774"/>
        <v>1</v>
      </c>
      <c r="R265" s="144">
        <f t="shared" ca="1" si="774"/>
        <v>2</v>
      </c>
      <c r="S265" s="32">
        <v>3</v>
      </c>
      <c r="T265" s="144">
        <f t="shared" ca="1" si="774"/>
        <v>1</v>
      </c>
      <c r="U265" s="144">
        <f t="shared" ca="1" si="774"/>
        <v>1</v>
      </c>
      <c r="V265" s="144">
        <f t="shared" ca="1" si="774"/>
        <v>1</v>
      </c>
      <c r="W265" s="144">
        <f t="shared" ca="1" si="774"/>
        <v>1</v>
      </c>
      <c r="X265" s="144">
        <f t="shared" ca="1" si="774"/>
        <v>1</v>
      </c>
      <c r="Y265" s="144">
        <f t="shared" ca="1" si="774"/>
        <v>1</v>
      </c>
      <c r="AA265" s="162" t="str" cm="1">
        <f t="array" aca="1" ref="AA265" ca="1">TEXT(LEFT(OFFSET(AA265,-1,0),5)+1,"00000")&amp;MID(OFFSET(AA265,-1,0),6,FIND(" ",OFFSET(AA265,-1,0),7)-5)
&amp;INDEX(DataMaster!$B$10:$B$12,$I265)         &amp;IF($J265=1,""," Risk"&amp;INDEX(i.risk_aversion,$J265,1))    &amp;IF($K265=1,""," REV"&amp; INDEX(DataMaster!$B$54:$B$58,$K265))              &amp; IF($L265=1,""," Minroe"&amp;INDEX(minroe,$L265))              &amp;  IF($M265=1,""," Overdraw"&amp;INDEX(overdraw,$M265))
&amp; IF($N265=1,""," Mach"&amp;INDEX(i.mach_option,$N265))
&amp; IF($O265=1,""," Interest"&amp;INDEX(i.interest_rate,$O265))            &amp; IF($P265=1,""," Opp cost"&amp;INDEX(i.opp_cost_capital,$P265))           &amp; IF($Q265=1,""," Casual_ub"&amp;INDEX(i.casual_ub,$Q265))           &amp; IF($R265=1,""," Cropgraze"&amp;INDEX(i.cropgraze_inc,$R265))
&amp; IF($S265=1,""," Yield"&amp;INDEX(i.all_rot_yield,$S265))          &amp; IF($T265=1,""," Pasture"&amp;INDEX(i.pasture_prod,$T265))          &amp; IF($U265=1,""," Scan"&amp;INDEX(i.scan,$U265))
&amp; IF($JL265=1,""," WP"&amp;TEXT($JL265*100,"000p"))                &amp; IF($JM265=1,""," MP"&amp;TEXT($JM265*100,"000p"))                      &amp; IF($JN265=1,""," GP"&amp;TEXT($JN265*100,"000p"))          &amp; IF($JO265=1,""," Can"&amp;TEXT($JO265*100,"000p"))
&amp; " (F"&amp;3+IFERROR(1*$CH265,0)+IFERROR(1*$CI265,0)&amp;3-IFERROR(1*NOT($CK265),0)&amp;"N"&amp;$CP265&amp;$CQ265&amp;")"</f>
        <v>00001 Yield SE CropgrazeFALSE Yield1.15 (F33N11)</v>
      </c>
      <c r="AB265" s="10" t="str">
        <f ca="1">IF(COUNTIF(AA$5:AA265,AA265)=1,"-","Dup")</f>
        <v>-</v>
      </c>
      <c r="AC265" s="10"/>
      <c r="AD265" s="168" t="str">
        <f t="shared" ca="1" si="738"/>
        <v>-</v>
      </c>
      <c r="AE265" s="168" t="str">
        <f t="shared" ca="1" si="738"/>
        <v>-</v>
      </c>
      <c r="AF265" s="168" t="str">
        <f t="shared" ca="1" si="738"/>
        <v>-</v>
      </c>
      <c r="AG265" s="168" t="str">
        <f t="shared" ca="1" si="738"/>
        <v>-</v>
      </c>
      <c r="AH265" s="168" t="str">
        <f t="shared" ca="1" si="738"/>
        <v>-</v>
      </c>
      <c r="AI265" s="168" t="b">
        <f t="shared" ca="1" si="738"/>
        <v>1</v>
      </c>
      <c r="AJ265" s="10"/>
      <c r="AK265" s="166" t="b">
        <f t="shared" si="739"/>
        <v>1</v>
      </c>
      <c r="AL265" s="166" t="str">
        <f t="shared" si="739"/>
        <v>-</v>
      </c>
      <c r="AM265" s="166" t="str">
        <f t="shared" si="739"/>
        <v>-</v>
      </c>
      <c r="AN265" s="166" t="str">
        <f t="shared" si="739"/>
        <v>-</v>
      </c>
      <c r="AO265" s="166" t="b">
        <f t="shared" si="739"/>
        <v>0</v>
      </c>
      <c r="AP265" s="166" t="b">
        <f t="shared" si="739"/>
        <v>0</v>
      </c>
      <c r="AQ265" s="166">
        <f t="shared" ca="1" si="740"/>
        <v>0</v>
      </c>
      <c r="AR265" s="166" t="b">
        <f t="shared" si="741"/>
        <v>0</v>
      </c>
      <c r="AS265" s="166" t="b">
        <f t="shared" si="741"/>
        <v>0</v>
      </c>
      <c r="AT265" s="166" t="str">
        <f t="shared" si="741"/>
        <v>-</v>
      </c>
      <c r="AU265" s="166" t="str">
        <f t="shared" si="741"/>
        <v>-</v>
      </c>
      <c r="AV265" s="166" t="str">
        <f t="shared" si="741"/>
        <v>-</v>
      </c>
      <c r="AW265" s="10"/>
      <c r="AX265" s="166" t="b">
        <f t="shared" si="742"/>
        <v>1</v>
      </c>
      <c r="AY265" s="168" t="b">
        <f t="shared" ca="1" si="743"/>
        <v>1</v>
      </c>
      <c r="AZ265" s="168" t="b">
        <f t="shared" ca="1" si="743"/>
        <v>1</v>
      </c>
      <c r="BA265" s="167">
        <f t="shared" ca="1" si="744"/>
        <v>3110</v>
      </c>
      <c r="BB265" s="168" t="str">
        <f t="shared" ca="1" si="745"/>
        <v>-</v>
      </c>
      <c r="BC265" s="168" t="str">
        <f t="shared" ca="1" si="745"/>
        <v>-</v>
      </c>
      <c r="BD265" s="168" t="str">
        <f t="shared" ca="1" si="745"/>
        <v>-</v>
      </c>
      <c r="BE265" s="168" t="str">
        <f t="shared" ca="1" si="745"/>
        <v>-</v>
      </c>
      <c r="BF265" s="168" t="str">
        <f t="shared" ca="1" si="745"/>
        <v>-</v>
      </c>
      <c r="BG265" s="168">
        <f t="shared" ca="1" si="745"/>
        <v>1</v>
      </c>
      <c r="BH265" s="168">
        <f t="shared" ca="1" si="745"/>
        <v>1</v>
      </c>
      <c r="BI265" s="168" t="str">
        <f t="shared" ca="1" si="745"/>
        <v>-</v>
      </c>
      <c r="BJ265" s="168" t="str">
        <f t="shared" ca="1" si="745"/>
        <v>-</v>
      </c>
      <c r="BK265" s="10"/>
      <c r="BL265" s="168" t="str">
        <f t="shared" ca="1" si="745"/>
        <v>-</v>
      </c>
      <c r="BM265" s="168" t="str">
        <f t="shared" ca="1" si="745"/>
        <v>-</v>
      </c>
      <c r="BN265" s="168" t="str">
        <f t="shared" ca="1" si="745"/>
        <v>-</v>
      </c>
      <c r="BO265" s="168" t="str">
        <f t="shared" ca="1" si="745"/>
        <v>-</v>
      </c>
      <c r="BP265" s="168" t="str">
        <f t="shared" ca="1" si="745"/>
        <v>-</v>
      </c>
      <c r="BQ265" s="168" t="str">
        <f t="shared" ca="1" si="745"/>
        <v>-</v>
      </c>
      <c r="BR265" s="168" t="str">
        <f t="shared" ref="BR265:BV265" ca="1" si="775">OFFSET(BR$5,$B265,0)</f>
        <v>-</v>
      </c>
      <c r="BS265" s="168" t="str">
        <f t="shared" ca="1" si="775"/>
        <v>-</v>
      </c>
      <c r="BT265" s="168" t="str">
        <f t="shared" ca="1" si="775"/>
        <v>-</v>
      </c>
      <c r="BU265" s="168" t="str">
        <f t="shared" ca="1" si="775"/>
        <v>-</v>
      </c>
      <c r="BV265" s="168" t="str">
        <f t="shared" ca="1" si="775"/>
        <v>-</v>
      </c>
      <c r="BW265" s="166" t="str" cm="1">
        <f t="array" aca="1" ref="BW265" ca="1">INDEX(i.rev,$K265,BW$15)</f>
        <v>-</v>
      </c>
      <c r="BX265" s="166" t="str" cm="1">
        <f t="array" aca="1" ref="BX265" ca="1">INDEX(i.rev,$K265,BX$15)</f>
        <v>-</v>
      </c>
      <c r="BY265" s="166" t="str" cm="1">
        <f t="array" aca="1" ref="BY265" ca="1">INDEX(i.rev,$K265,BY$15)</f>
        <v>-</v>
      </c>
      <c r="BZ265" s="166" t="str" cm="1">
        <f t="array" aca="1" ref="BZ265" ca="1">INDEX(i.rev,$K265,BZ$15)</f>
        <v>-</v>
      </c>
      <c r="CA265" s="166" t="str" cm="1">
        <f t="array" aca="1" ref="CA265" ca="1">INDEX(i.rev,$K265,CA$15)</f>
        <v>-</v>
      </c>
      <c r="CB265" s="166" t="str" cm="1">
        <f t="array" aca="1" ref="CB265" ca="1">INDEX(i.rev,$K265,CB$15)</f>
        <v>-</v>
      </c>
      <c r="CC265" s="166" t="str" cm="1">
        <f t="array" aca="1" ref="CC265" ca="1">INDEX(i.rev,$K265,CC$15)</f>
        <v>-</v>
      </c>
      <c r="CD265" s="166" t="str" cm="1">
        <f t="array" aca="1" ref="CD265" ca="1">INDEX(i.rev,$K265,CD$15)</f>
        <v>-</v>
      </c>
      <c r="CE265" s="166" t="str" cm="1">
        <f t="array" aca="1" ref="CE265" ca="1">INDEX(i.rev,$K265,CE$15)</f>
        <v>-</v>
      </c>
      <c r="CF265" s="166" t="str" cm="1">
        <f t="array" aca="1" ref="CF265" ca="1">INDEX(i.rev,$K265,CF$15)</f>
        <v>-</v>
      </c>
      <c r="CG265" s="10"/>
      <c r="CH265" s="168" t="str">
        <f t="shared" ref="CH265:EB270" ca="1" si="776">OFFSET(CH$5,$B265,0)</f>
        <v>-</v>
      </c>
      <c r="CI265" s="168" t="str">
        <f t="shared" ca="1" si="776"/>
        <v>-</v>
      </c>
      <c r="CJ265" s="168" t="str">
        <f t="shared" ca="1" si="776"/>
        <v>-</v>
      </c>
      <c r="CK265" s="168" t="str">
        <f t="shared" ca="1" si="776"/>
        <v>-</v>
      </c>
      <c r="CL265" s="168" t="str">
        <f t="shared" ca="1" si="776"/>
        <v>-</v>
      </c>
      <c r="CM265" s="168" t="str">
        <f t="shared" ca="1" si="776"/>
        <v>-</v>
      </c>
      <c r="CN265" s="168" t="str">
        <f t="shared" ca="1" si="776"/>
        <v>-</v>
      </c>
      <c r="CO265" s="168" t="str">
        <f t="shared" ca="1" si="776"/>
        <v>-</v>
      </c>
      <c r="CP265" s="168">
        <f t="shared" ca="1" si="776"/>
        <v>1</v>
      </c>
      <c r="CQ265" s="168">
        <f t="shared" ca="1" si="776"/>
        <v>1</v>
      </c>
      <c r="CR265" s="168">
        <f t="shared" ca="1" si="776"/>
        <v>0</v>
      </c>
      <c r="CS265" s="168" t="str">
        <f t="shared" ca="1" si="776"/>
        <v>-</v>
      </c>
      <c r="CT265" s="168" t="str">
        <f t="shared" ca="1" si="776"/>
        <v>-</v>
      </c>
      <c r="CU265" s="168" t="str">
        <f t="shared" ca="1" si="776"/>
        <v>-</v>
      </c>
      <c r="CV265" s="168" t="str">
        <f t="shared" ca="1" si="776"/>
        <v>-</v>
      </c>
      <c r="CW265" s="168" t="str">
        <f t="shared" ca="1" si="776"/>
        <v>-</v>
      </c>
      <c r="CX265" s="168" t="str">
        <f t="shared" ca="1" si="776"/>
        <v>-</v>
      </c>
      <c r="CY265" s="168" t="str">
        <f t="shared" ca="1" si="776"/>
        <v>-</v>
      </c>
      <c r="CZ265" s="168">
        <f t="shared" ca="1" si="776"/>
        <v>0</v>
      </c>
      <c r="DA265" s="168" t="str">
        <f t="shared" ca="1" si="776"/>
        <v>-</v>
      </c>
      <c r="DB265" s="168" t="str">
        <f t="shared" ca="1" si="776"/>
        <v>-</v>
      </c>
      <c r="DC265" s="168" t="str">
        <f t="shared" ca="1" si="776"/>
        <v>-</v>
      </c>
      <c r="DD265" s="168" t="str">
        <f t="shared" ca="1" si="776"/>
        <v>-</v>
      </c>
      <c r="DE265" s="168" t="str">
        <f t="shared" ca="1" si="776"/>
        <v>-</v>
      </c>
      <c r="DF265" s="168">
        <f t="shared" ca="1" si="776"/>
        <v>0</v>
      </c>
      <c r="DG265" s="168">
        <f t="shared" ca="1" si="776"/>
        <v>0</v>
      </c>
      <c r="DH265" s="168">
        <f t="shared" ca="1" si="776"/>
        <v>0</v>
      </c>
      <c r="DI265" s="168">
        <f t="shared" ca="1" si="776"/>
        <v>0</v>
      </c>
      <c r="DJ265" s="168">
        <f t="shared" ca="1" si="776"/>
        <v>0</v>
      </c>
      <c r="DK265" s="168">
        <f t="shared" ca="1" si="776"/>
        <v>0</v>
      </c>
      <c r="DL265" s="168">
        <f t="shared" ca="1" si="776"/>
        <v>0</v>
      </c>
      <c r="DM265" s="168" t="str">
        <f t="shared" ca="1" si="776"/>
        <v>-</v>
      </c>
      <c r="DN265" s="168" t="str">
        <f t="shared" ca="1" si="776"/>
        <v>-</v>
      </c>
      <c r="DO265" s="168" t="str">
        <f t="shared" ca="1" si="776"/>
        <v>-</v>
      </c>
      <c r="DP265" s="168" t="str">
        <f t="shared" ca="1" si="776"/>
        <v>-</v>
      </c>
      <c r="DQ265" s="168" t="str">
        <f t="shared" ca="1" si="776"/>
        <v>-</v>
      </c>
      <c r="DR265" s="168" t="str">
        <f t="shared" ca="1" si="776"/>
        <v>-</v>
      </c>
      <c r="DS265" s="168" t="str">
        <f t="shared" ca="1" si="776"/>
        <v>-</v>
      </c>
      <c r="DT265" s="168" t="str">
        <f t="shared" ca="1" si="776"/>
        <v>-</v>
      </c>
      <c r="DU265" s="168" t="str">
        <f t="shared" ca="1" si="776"/>
        <v>-</v>
      </c>
      <c r="DV265" s="168" t="str">
        <f t="shared" ca="1" si="776"/>
        <v>-</v>
      </c>
      <c r="DW265" s="168" t="str">
        <f t="shared" ca="1" si="776"/>
        <v>-</v>
      </c>
      <c r="DX265" s="10"/>
      <c r="DY265" s="168">
        <f t="shared" ca="1" si="776"/>
        <v>1</v>
      </c>
      <c r="DZ265" s="168" t="str">
        <f t="shared" ca="1" si="776"/>
        <v>-</v>
      </c>
      <c r="EA265" s="168" t="str">
        <f t="shared" ca="1" si="776"/>
        <v>-</v>
      </c>
      <c r="EB265" s="168" t="str">
        <f t="shared" ca="1" si="776"/>
        <v>-</v>
      </c>
      <c r="EC265" s="168" t="str">
        <f t="shared" ca="1" si="747"/>
        <v>-</v>
      </c>
      <c r="ED265" s="168" t="b">
        <f t="shared" ca="1" si="747"/>
        <v>0</v>
      </c>
      <c r="EE265" s="168" t="str">
        <f t="shared" ca="1" si="747"/>
        <v>-</v>
      </c>
      <c r="EF265" s="168">
        <f t="shared" ca="1" si="747"/>
        <v>0</v>
      </c>
      <c r="EG265" s="168" t="str">
        <f t="shared" ca="1" si="747"/>
        <v>-</v>
      </c>
      <c r="EH265" s="166" cm="1">
        <f t="array" aca="1" ref="EH265" ca="1">INDEX(i.rev,$K265,EH$15)</f>
        <v>1</v>
      </c>
      <c r="EI265" s="168">
        <f t="shared" ca="1" si="748"/>
        <v>0</v>
      </c>
      <c r="EJ265" s="168">
        <f t="shared" ca="1" si="748"/>
        <v>1</v>
      </c>
      <c r="EK265" s="168">
        <f t="shared" ca="1" si="748"/>
        <v>0</v>
      </c>
      <c r="EL265" s="168">
        <f t="shared" ca="1" si="748"/>
        <v>1</v>
      </c>
      <c r="EM265" s="168">
        <f t="shared" ca="1" si="748"/>
        <v>1</v>
      </c>
      <c r="EN265" s="168">
        <f t="shared" ca="1" si="748"/>
        <v>1</v>
      </c>
      <c r="EO265" s="168">
        <f t="shared" ca="1" si="748"/>
        <v>0</v>
      </c>
      <c r="EP265" s="168">
        <f t="shared" ca="1" si="748"/>
        <v>0</v>
      </c>
      <c r="EQ265" s="168">
        <f t="shared" ca="1" si="748"/>
        <v>0</v>
      </c>
      <c r="ER265" s="168">
        <f t="shared" ca="1" si="748"/>
        <v>0</v>
      </c>
      <c r="ES265" s="168">
        <f t="shared" ca="1" si="748"/>
        <v>0</v>
      </c>
      <c r="ET265" s="168">
        <f t="shared" ca="1" si="748"/>
        <v>0</v>
      </c>
      <c r="EU265" s="168">
        <f t="shared" ca="1" si="748"/>
        <v>0</v>
      </c>
      <c r="EV265" s="168">
        <f t="shared" ca="1" si="748"/>
        <v>0</v>
      </c>
      <c r="EW265" s="168">
        <f t="shared" ca="1" si="748"/>
        <v>0</v>
      </c>
      <c r="EX265" s="168">
        <f t="shared" ca="1" si="748"/>
        <v>0</v>
      </c>
      <c r="EY265" s="166" cm="1">
        <f t="array" aca="1" ref="EY265" ca="1">INDEX(i.rev,$K265,EY$15)</f>
        <v>0</v>
      </c>
      <c r="EZ265" s="168">
        <f t="shared" ca="1" si="749"/>
        <v>0</v>
      </c>
      <c r="FA265" s="166" cm="1">
        <f t="array" aca="1" ref="FA265" ca="1">INDEX(i.rev,$K265,FA$15)</f>
        <v>1</v>
      </c>
      <c r="FB265" s="168">
        <f t="shared" ref="FB265:GG274" ca="1" si="777">OFFSET(FB$5,$B265,0)</f>
        <v>0</v>
      </c>
      <c r="FC265" s="168">
        <f t="shared" ca="1" si="777"/>
        <v>0</v>
      </c>
      <c r="FD265" s="168">
        <f t="shared" ca="1" si="777"/>
        <v>0</v>
      </c>
      <c r="FE265" s="168">
        <f t="shared" ca="1" si="777"/>
        <v>0</v>
      </c>
      <c r="FF265" s="168">
        <f t="shared" ca="1" si="777"/>
        <v>0</v>
      </c>
      <c r="FG265" s="168">
        <f t="shared" ca="1" si="777"/>
        <v>0</v>
      </c>
      <c r="FH265" s="168">
        <f t="shared" ca="1" si="777"/>
        <v>0</v>
      </c>
      <c r="FI265" s="10"/>
      <c r="FJ265" s="168" t="str">
        <f t="shared" ca="1" si="777"/>
        <v>-</v>
      </c>
      <c r="FK265" s="168" t="str">
        <f t="shared" ca="1" si="777"/>
        <v>-</v>
      </c>
      <c r="FL265" s="168" t="str">
        <f t="shared" ca="1" si="777"/>
        <v>-</v>
      </c>
      <c r="FM265" s="168" t="str">
        <f t="shared" ca="1" si="777"/>
        <v>-</v>
      </c>
      <c r="FN265" s="168" t="str">
        <f t="shared" ca="1" si="777"/>
        <v>-</v>
      </c>
      <c r="FO265" s="166" t="b">
        <f t="shared" ca="1" si="751"/>
        <v>0</v>
      </c>
      <c r="FP265" s="166" t="b">
        <f t="shared" ca="1" si="751"/>
        <v>0</v>
      </c>
      <c r="FQ265" s="166" t="b">
        <f t="shared" ca="1" si="751"/>
        <v>1</v>
      </c>
      <c r="FR265" s="168">
        <f t="shared" ca="1" si="777"/>
        <v>0</v>
      </c>
      <c r="FS265" s="166">
        <f t="shared" ca="1" si="752"/>
        <v>1</v>
      </c>
      <c r="FT265" s="166">
        <f t="shared" ca="1" si="752"/>
        <v>1</v>
      </c>
      <c r="FU265" s="168" t="str">
        <f t="shared" ca="1" si="777"/>
        <v>-</v>
      </c>
      <c r="FV265" s="168" t="str">
        <f t="shared" ca="1" si="777"/>
        <v>-</v>
      </c>
      <c r="FW265" s="168" t="str">
        <f t="shared" ca="1" si="777"/>
        <v>-</v>
      </c>
      <c r="FX265" s="168" t="str">
        <f t="shared" ca="1" si="777"/>
        <v>-</v>
      </c>
      <c r="FY265" s="168" t="str">
        <f t="shared" ca="1" si="777"/>
        <v>-</v>
      </c>
      <c r="FZ265" s="168" t="str">
        <f t="shared" ca="1" si="777"/>
        <v>-</v>
      </c>
      <c r="GA265" s="168" t="str">
        <f t="shared" ca="1" si="777"/>
        <v>-</v>
      </c>
      <c r="GB265" s="168" t="str">
        <f t="shared" ca="1" si="777"/>
        <v>-</v>
      </c>
      <c r="GC265" s="168" t="str">
        <f t="shared" ca="1" si="777"/>
        <v>-</v>
      </c>
      <c r="GD265" s="168" t="b">
        <f t="shared" ca="1" si="777"/>
        <v>1</v>
      </c>
      <c r="GE265" s="168" t="str">
        <f t="shared" ca="1" si="777"/>
        <v>-</v>
      </c>
      <c r="GF265" s="168" t="str">
        <f t="shared" ca="1" si="777"/>
        <v>-</v>
      </c>
      <c r="GG265" s="168" t="str">
        <f t="shared" ca="1" si="777"/>
        <v>-</v>
      </c>
      <c r="GH265" s="168" t="str">
        <f t="shared" ca="1" si="753"/>
        <v>-</v>
      </c>
      <c r="GI265" s="168" t="str">
        <f t="shared" ca="1" si="753"/>
        <v>-</v>
      </c>
      <c r="GJ265" s="168" t="str">
        <f t="shared" ca="1" si="754"/>
        <v>-</v>
      </c>
      <c r="GK265" s="168" t="str">
        <f t="shared" ca="1" si="754"/>
        <v>-</v>
      </c>
      <c r="GL265" s="168" t="str">
        <f t="shared" ca="1" si="754"/>
        <v>-</v>
      </c>
      <c r="GM265" s="168" t="str">
        <f t="shared" ca="1" si="754"/>
        <v>-</v>
      </c>
      <c r="GN265" s="168" t="str">
        <f t="shared" ca="1" si="754"/>
        <v>-</v>
      </c>
      <c r="GO265" s="168" t="str">
        <f t="shared" ca="1" si="754"/>
        <v>-</v>
      </c>
      <c r="GP265" s="168" t="str">
        <f t="shared" ca="1" si="754"/>
        <v>-</v>
      </c>
      <c r="GQ265" s="168" t="str">
        <f t="shared" ca="1" si="754"/>
        <v>-</v>
      </c>
      <c r="GR265" s="168" t="str">
        <f t="shared" ca="1" si="754"/>
        <v>-</v>
      </c>
      <c r="GS265" s="168">
        <f t="shared" ca="1" si="754"/>
        <v>500</v>
      </c>
      <c r="GT265" s="168">
        <f t="shared" ca="1" si="754"/>
        <v>500</v>
      </c>
      <c r="GU265" s="168" t="str">
        <f t="shared" ca="1" si="754"/>
        <v>-</v>
      </c>
      <c r="GV265" s="168" t="str">
        <f t="shared" ca="1" si="754"/>
        <v>-</v>
      </c>
      <c r="GW265" s="168" t="str">
        <f t="shared" ca="1" si="754"/>
        <v>-</v>
      </c>
      <c r="GX265" s="168" t="str">
        <f t="shared" ca="1" si="754"/>
        <v>-</v>
      </c>
      <c r="GY265" s="168" t="str">
        <f t="shared" ca="1" si="754"/>
        <v>-</v>
      </c>
      <c r="GZ265" s="168" t="str">
        <f t="shared" ca="1" si="755"/>
        <v>-</v>
      </c>
      <c r="HA265" s="168" t="str">
        <f t="shared" ca="1" si="755"/>
        <v>-</v>
      </c>
      <c r="HB265" s="168" t="str">
        <f t="shared" ca="1" si="755"/>
        <v>-</v>
      </c>
      <c r="HC265" s="168" t="str">
        <f t="shared" ca="1" si="755"/>
        <v>-</v>
      </c>
      <c r="HD265" s="168" t="str">
        <f t="shared" ca="1" si="755"/>
        <v>-</v>
      </c>
      <c r="HE265" s="168" t="str">
        <f t="shared" ca="1" si="755"/>
        <v>-</v>
      </c>
      <c r="HF265" s="168" t="str">
        <f t="shared" ca="1" si="755"/>
        <v>-</v>
      </c>
      <c r="HG265" s="168" t="str">
        <f t="shared" ca="1" si="755"/>
        <v>-</v>
      </c>
      <c r="HH265" s="168" t="str">
        <f t="shared" ca="1" si="755"/>
        <v>-</v>
      </c>
      <c r="HI265" s="168" t="str">
        <f t="shared" ca="1" si="755"/>
        <v>-</v>
      </c>
      <c r="HJ265" s="168" t="str">
        <f t="shared" ca="1" si="755"/>
        <v>-</v>
      </c>
      <c r="HK265" s="168" t="str">
        <f t="shared" ca="1" si="755"/>
        <v>-</v>
      </c>
      <c r="HL265" s="168" t="str">
        <f t="shared" ca="1" si="755"/>
        <v>-</v>
      </c>
      <c r="HM265" s="168" t="str">
        <f t="shared" ca="1" si="755"/>
        <v>-</v>
      </c>
      <c r="HN265" s="168" t="str">
        <f t="shared" ca="1" si="755"/>
        <v>-</v>
      </c>
      <c r="HO265" s="168" t="str">
        <f t="shared" ca="1" si="755"/>
        <v>-</v>
      </c>
      <c r="HP265" s="168" t="str">
        <f t="shared" ca="1" si="755"/>
        <v>-</v>
      </c>
      <c r="HQ265" s="168" t="str">
        <f t="shared" ca="1" si="755"/>
        <v>-</v>
      </c>
      <c r="HR265" s="168" t="str">
        <f t="shared" ca="1" si="755"/>
        <v>-</v>
      </c>
      <c r="HS265" s="168" t="str">
        <f t="shared" ca="1" si="755"/>
        <v>-</v>
      </c>
      <c r="HT265" s="168" t="str">
        <f t="shared" ca="1" si="755"/>
        <v>-</v>
      </c>
      <c r="HU265" s="168" t="str">
        <f t="shared" ca="1" si="755"/>
        <v>-</v>
      </c>
      <c r="HV265" s="168" t="str">
        <f t="shared" ca="1" si="755"/>
        <v>-</v>
      </c>
      <c r="HW265" s="168" t="str">
        <f t="shared" ca="1" si="755"/>
        <v>-</v>
      </c>
      <c r="HX265" s="168" t="str">
        <f t="shared" ca="1" si="755"/>
        <v>-</v>
      </c>
      <c r="HY265" s="168" t="str">
        <f t="shared" ca="1" si="755"/>
        <v>-</v>
      </c>
      <c r="HZ265" s="168" t="str">
        <f t="shared" ca="1" si="755"/>
        <v>-</v>
      </c>
      <c r="IA265" s="168" t="str">
        <f t="shared" ca="1" si="755"/>
        <v>-</v>
      </c>
      <c r="IB265" s="168" t="str">
        <f t="shared" ca="1" si="755"/>
        <v>-</v>
      </c>
      <c r="IC265" s="168" t="str">
        <f t="shared" ca="1" si="755"/>
        <v>-</v>
      </c>
      <c r="ID265" s="168" t="str">
        <f t="shared" ca="1" si="755"/>
        <v>-</v>
      </c>
      <c r="IE265" s="168" t="str">
        <f t="shared" ca="1" si="755"/>
        <v>-</v>
      </c>
      <c r="IF265" s="168" t="str">
        <f t="shared" ca="1" si="755"/>
        <v>-</v>
      </c>
      <c r="IG265" s="168" t="str">
        <f t="shared" ca="1" si="755"/>
        <v>-</v>
      </c>
      <c r="IH265" s="168" t="str">
        <f t="shared" ca="1" si="755"/>
        <v>-</v>
      </c>
      <c r="II265" s="168" t="str">
        <f t="shared" ca="1" si="755"/>
        <v>-</v>
      </c>
      <c r="IJ265" s="168" t="str">
        <f t="shared" ca="1" si="755"/>
        <v>-</v>
      </c>
      <c r="IK265" s="168" t="str">
        <f t="shared" ca="1" si="755"/>
        <v>-</v>
      </c>
      <c r="IL265" s="168" t="str">
        <f t="shared" ca="1" si="755"/>
        <v>-</v>
      </c>
      <c r="IM265" s="168" t="str">
        <f t="shared" ca="1" si="755"/>
        <v>-</v>
      </c>
      <c r="IN265" s="168" t="str">
        <f t="shared" ca="1" si="755"/>
        <v>-</v>
      </c>
      <c r="IO265" s="168" t="str">
        <f t="shared" ca="1" si="755"/>
        <v>-</v>
      </c>
      <c r="IP265" s="168" t="str">
        <f t="shared" ca="1" si="756"/>
        <v>-</v>
      </c>
      <c r="IQ265" s="168" t="str">
        <f t="shared" ca="1" si="756"/>
        <v>-</v>
      </c>
      <c r="IR265" s="168" t="str">
        <f t="shared" ca="1" si="756"/>
        <v>-</v>
      </c>
      <c r="IS265" s="168" t="str">
        <f t="shared" ca="1" si="756"/>
        <v>-</v>
      </c>
      <c r="IT265" s="168" t="str">
        <f t="shared" ca="1" si="756"/>
        <v>-</v>
      </c>
      <c r="IU265" s="168" t="str">
        <f t="shared" ca="1" si="756"/>
        <v>-</v>
      </c>
      <c r="IV265" s="168" t="str">
        <f t="shared" ca="1" si="756"/>
        <v>-</v>
      </c>
      <c r="IW265" s="168" t="str">
        <f t="shared" ca="1" si="756"/>
        <v>-</v>
      </c>
      <c r="IX265" s="168" t="str">
        <f t="shared" ca="1" si="756"/>
        <v>-</v>
      </c>
      <c r="IY265" s="168" t="str">
        <f t="shared" ca="1" si="756"/>
        <v>-</v>
      </c>
      <c r="IZ265" s="10"/>
      <c r="JA265" s="166">
        <f t="shared" ca="1" si="757"/>
        <v>4.4999999999999998E-2</v>
      </c>
      <c r="JB265" s="166">
        <f t="shared" ca="1" si="758"/>
        <v>4.4999999999999998E-2</v>
      </c>
      <c r="JC265" s="168">
        <f t="shared" ca="1" si="759"/>
        <v>1</v>
      </c>
      <c r="JD265" s="168">
        <f t="shared" ca="1" si="759"/>
        <v>0</v>
      </c>
      <c r="JE265" s="168">
        <f t="shared" ca="1" si="759"/>
        <v>1</v>
      </c>
      <c r="JF265" s="168">
        <f t="shared" ca="1" si="759"/>
        <v>1</v>
      </c>
      <c r="JG265" s="168">
        <f t="shared" ca="1" si="759"/>
        <v>0</v>
      </c>
      <c r="JH265" s="168">
        <f t="shared" ca="1" si="759"/>
        <v>70</v>
      </c>
      <c r="JI265" s="168">
        <f t="shared" ca="1" si="759"/>
        <v>50</v>
      </c>
      <c r="JJ265" s="168">
        <f t="shared" ca="1" si="759"/>
        <v>70</v>
      </c>
      <c r="JK265" s="168">
        <f t="shared" ca="1" si="759"/>
        <v>50</v>
      </c>
      <c r="JL265" s="166">
        <f t="shared" ca="1" si="760"/>
        <v>1</v>
      </c>
      <c r="JM265" s="166">
        <f t="shared" ca="1" si="761"/>
        <v>1</v>
      </c>
      <c r="JN265" s="166">
        <f t="shared" ca="1" si="762"/>
        <v>1</v>
      </c>
      <c r="JO265" s="166">
        <f t="shared" ca="1" si="763"/>
        <v>1</v>
      </c>
      <c r="JP265" s="166">
        <f t="shared" ca="1" si="763"/>
        <v>1</v>
      </c>
      <c r="JQ265" s="168">
        <f t="shared" ca="1" si="759"/>
        <v>1</v>
      </c>
      <c r="JR265" s="10"/>
      <c r="JS265" s="168">
        <f t="shared" ca="1" si="759"/>
        <v>1</v>
      </c>
      <c r="JT265" s="166">
        <f t="shared" ca="1" si="764"/>
        <v>1</v>
      </c>
      <c r="JU265" s="168">
        <f t="shared" ca="1" si="759"/>
        <v>1</v>
      </c>
      <c r="JV265" s="168">
        <f t="shared" ca="1" si="759"/>
        <v>1</v>
      </c>
      <c r="JW265" s="168">
        <f t="shared" ca="1" si="759"/>
        <v>1</v>
      </c>
      <c r="JX265" s="168">
        <f t="shared" ca="1" si="759"/>
        <v>1</v>
      </c>
      <c r="JY265" s="168">
        <f t="shared" ca="1" si="759"/>
        <v>1</v>
      </c>
      <c r="JZ265" s="168">
        <f t="shared" ca="1" si="759"/>
        <v>1</v>
      </c>
      <c r="KA265" s="166">
        <f t="shared" ca="1" si="765"/>
        <v>1</v>
      </c>
      <c r="KB265" s="166">
        <f t="shared" si="766"/>
        <v>1.1499999999999999</v>
      </c>
      <c r="KC265" s="166">
        <f t="shared" ca="1" si="767"/>
        <v>1</v>
      </c>
      <c r="KD265" s="166" t="str">
        <f t="shared" ca="1" si="768"/>
        <v>-</v>
      </c>
      <c r="KE265" s="166" t="str">
        <f t="shared" ca="1" si="769"/>
        <v>-</v>
      </c>
      <c r="KF265" s="166" t="str">
        <f t="shared" ca="1" si="770"/>
        <v>-</v>
      </c>
      <c r="KG265" s="166" t="b">
        <f t="shared" ca="1" si="771"/>
        <v>0</v>
      </c>
      <c r="KH265" s="168">
        <f t="shared" ca="1" si="759"/>
        <v>0</v>
      </c>
      <c r="KI265" s="27">
        <v>0</v>
      </c>
    </row>
    <row r="266" spans="1:295" s="148" customFormat="1" outlineLevel="1">
      <c r="A266" s="126">
        <f t="shared" si="13"/>
        <v>261</v>
      </c>
      <c r="B266" s="126">
        <f t="shared" si="772"/>
        <v>13</v>
      </c>
      <c r="C266" s="148">
        <f t="shared" ref="C266:C293" si="778">C265</f>
        <v>1002</v>
      </c>
      <c r="D266" s="148" t="s">
        <v>884</v>
      </c>
      <c r="E266" s="148" t="b">
        <f t="shared" si="737"/>
        <v>0</v>
      </c>
      <c r="F266" s="148" t="b">
        <v>0</v>
      </c>
      <c r="G266" s="148" t="b">
        <f t="shared" si="773"/>
        <v>0</v>
      </c>
      <c r="H266" s="144">
        <f t="shared" ca="1" si="774"/>
        <v>3</v>
      </c>
      <c r="I266" s="32">
        <v>1</v>
      </c>
      <c r="J266" s="32">
        <v>2</v>
      </c>
      <c r="K266" s="144">
        <f t="shared" ca="1" si="774"/>
        <v>1</v>
      </c>
      <c r="L266" s="144">
        <f t="shared" ca="1" si="774"/>
        <v>1</v>
      </c>
      <c r="M266" s="144">
        <f t="shared" ca="1" si="774"/>
        <v>1</v>
      </c>
      <c r="N266" s="144">
        <f t="shared" ca="1" si="774"/>
        <v>1</v>
      </c>
      <c r="O266" s="144">
        <f t="shared" ca="1" si="774"/>
        <v>1</v>
      </c>
      <c r="P266" s="144">
        <f t="shared" ca="1" si="774"/>
        <v>1</v>
      </c>
      <c r="Q266" s="144">
        <f t="shared" ca="1" si="774"/>
        <v>1</v>
      </c>
      <c r="R266" s="144">
        <f t="shared" ca="1" si="774"/>
        <v>2</v>
      </c>
      <c r="S266" s="32">
        <v>1</v>
      </c>
      <c r="T266" s="144">
        <f t="shared" ca="1" si="774"/>
        <v>1</v>
      </c>
      <c r="U266" s="144">
        <f t="shared" ca="1" si="774"/>
        <v>1</v>
      </c>
      <c r="V266" s="144">
        <f t="shared" ca="1" si="774"/>
        <v>1</v>
      </c>
      <c r="W266" s="144">
        <f t="shared" ca="1" si="774"/>
        <v>1</v>
      </c>
      <c r="X266" s="144">
        <f t="shared" ca="1" si="774"/>
        <v>1</v>
      </c>
      <c r="Y266" s="144">
        <f t="shared" ca="1" si="774"/>
        <v>1</v>
      </c>
      <c r="AA266" s="162" t="str" cm="1">
        <f t="array" aca="1" ref="AA266" ca="1">TEXT(LEFT(OFFSET(AA266,-1,0),5)+1,"00000")&amp;MID(OFFSET(AA266,-1,0),6,FIND(" ",OFFSET(AA266,-1,0),7)-5)
&amp;INDEX(DataMaster!$B$10:$B$12,$I266)         &amp;IF($J266=1,""," Risk"&amp;INDEX(i.risk_aversion,$J266,1))    &amp;IF($K266=1,""," REV"&amp; INDEX(DataMaster!$B$54:$B$58,$K266))              &amp; IF($L266=1,""," Minroe"&amp;INDEX(minroe,$L266))              &amp;  IF($M266=1,""," Overdraw"&amp;INDEX(overdraw,$M266))
&amp; IF($N266=1,""," Mach"&amp;INDEX(i.mach_option,$N266))
&amp; IF($O266=1,""," Interest"&amp;INDEX(i.interest_rate,$O266))            &amp; IF($P266=1,""," Opp cost"&amp;INDEX(i.opp_cost_capital,$P266))           &amp; IF($Q266=1,""," Casual_ub"&amp;INDEX(i.casual_ub,$Q266))           &amp; IF($R266=1,""," Cropgraze"&amp;INDEX(i.cropgraze_inc,$R266))
&amp; IF($S266=1,""," Yield"&amp;INDEX(i.all_rot_yield,$S266))          &amp; IF($T266=1,""," Pasture"&amp;INDEX(i.pasture_prod,$T266))          &amp; IF($U266=1,""," Scan"&amp;INDEX(i.scan,$U266))
&amp; IF($JL266=1,""," WP"&amp;TEXT($JL266*100,"000p"))                &amp; IF($JM266=1,""," MP"&amp;TEXT($JM266*100,"000p"))                      &amp; IF($JN266=1,""," GP"&amp;TEXT($JN266*100,"000p"))          &amp; IF($JO266=1,""," Can"&amp;TEXT($JO266*100,"000p"))
&amp; " (F"&amp;3+IFERROR(1*$CH266,0)+IFERROR(1*$CI266,0)&amp;3-IFERROR(1*NOT($CK266),0)&amp;"N"&amp;$CP266&amp;$CQ266&amp;")"</f>
        <v>00002 Yield SE RiskCARA-low CropgrazeFALSE (F33N11)</v>
      </c>
      <c r="AB266" s="10" t="str">
        <f ca="1">IF(COUNTIF(AA$5:AA266,AA266)=1,"-","Dup")</f>
        <v>-</v>
      </c>
      <c r="AC266" s="10"/>
      <c r="AD266" s="168" t="str">
        <f t="shared" ca="1" si="738"/>
        <v>-</v>
      </c>
      <c r="AE266" s="168" t="str">
        <f t="shared" ca="1" si="738"/>
        <v>-</v>
      </c>
      <c r="AF266" s="168" t="str">
        <f t="shared" ca="1" si="738"/>
        <v>-</v>
      </c>
      <c r="AG266" s="168" t="str">
        <f t="shared" ca="1" si="738"/>
        <v>-</v>
      </c>
      <c r="AH266" s="168" t="str">
        <f t="shared" ca="1" si="738"/>
        <v>-</v>
      </c>
      <c r="AI266" s="168" t="b">
        <f t="shared" ca="1" si="738"/>
        <v>1</v>
      </c>
      <c r="AJ266" s="10"/>
      <c r="AK266" s="166" t="b">
        <f t="shared" si="739"/>
        <v>1</v>
      </c>
      <c r="AL266" s="166" t="str">
        <f t="shared" si="739"/>
        <v>-</v>
      </c>
      <c r="AM266" s="166" t="str">
        <f t="shared" si="739"/>
        <v>-</v>
      </c>
      <c r="AN266" s="166" t="str">
        <f t="shared" si="739"/>
        <v>-</v>
      </c>
      <c r="AO266" s="166" t="b">
        <f t="shared" si="739"/>
        <v>0</v>
      </c>
      <c r="AP266" s="166" t="b">
        <f t="shared" si="739"/>
        <v>0</v>
      </c>
      <c r="AQ266" s="166">
        <f t="shared" ca="1" si="740"/>
        <v>0</v>
      </c>
      <c r="AR266" s="166" t="b">
        <f t="shared" si="741"/>
        <v>1</v>
      </c>
      <c r="AS266" s="166" t="b">
        <f t="shared" si="741"/>
        <v>1</v>
      </c>
      <c r="AT266" s="166">
        <f t="shared" si="741"/>
        <v>1</v>
      </c>
      <c r="AU266" s="166">
        <f t="shared" si="741"/>
        <v>3.0000000000000001E-6</v>
      </c>
      <c r="AV266" s="166" t="str">
        <f t="shared" si="741"/>
        <v>-</v>
      </c>
      <c r="AW266" s="10"/>
      <c r="AX266" s="166" t="b">
        <f t="shared" si="742"/>
        <v>1</v>
      </c>
      <c r="AY266" s="168" t="b">
        <f t="shared" ca="1" si="743"/>
        <v>1</v>
      </c>
      <c r="AZ266" s="168" t="b">
        <f t="shared" ca="1" si="743"/>
        <v>1</v>
      </c>
      <c r="BA266" s="167">
        <f t="shared" ca="1" si="744"/>
        <v>3110</v>
      </c>
      <c r="BB266" s="168" t="str">
        <f t="shared" ref="BB266:BV278" ca="1" si="779">OFFSET(BB$5,$B266,0)</f>
        <v>-</v>
      </c>
      <c r="BC266" s="168" t="str">
        <f t="shared" ca="1" si="779"/>
        <v>-</v>
      </c>
      <c r="BD266" s="168" t="str">
        <f t="shared" ca="1" si="779"/>
        <v>-</v>
      </c>
      <c r="BE266" s="168" t="str">
        <f t="shared" ca="1" si="779"/>
        <v>-</v>
      </c>
      <c r="BF266" s="168" t="str">
        <f t="shared" ca="1" si="779"/>
        <v>-</v>
      </c>
      <c r="BG266" s="168">
        <f t="shared" ca="1" si="779"/>
        <v>1</v>
      </c>
      <c r="BH266" s="168">
        <f t="shared" ca="1" si="779"/>
        <v>1</v>
      </c>
      <c r="BI266" s="168" t="str">
        <f t="shared" ca="1" si="779"/>
        <v>-</v>
      </c>
      <c r="BJ266" s="168" t="str">
        <f t="shared" ca="1" si="779"/>
        <v>-</v>
      </c>
      <c r="BK266" s="10"/>
      <c r="BL266" s="168" t="str">
        <f t="shared" ca="1" si="779"/>
        <v>-</v>
      </c>
      <c r="BM266" s="168" t="str">
        <f t="shared" ca="1" si="779"/>
        <v>-</v>
      </c>
      <c r="BN266" s="168" t="str">
        <f t="shared" ca="1" si="779"/>
        <v>-</v>
      </c>
      <c r="BO266" s="168" t="str">
        <f t="shared" ca="1" si="779"/>
        <v>-</v>
      </c>
      <c r="BP266" s="168" t="str">
        <f t="shared" ca="1" si="779"/>
        <v>-</v>
      </c>
      <c r="BQ266" s="168" t="str">
        <f t="shared" ca="1" si="779"/>
        <v>-</v>
      </c>
      <c r="BR266" s="168" t="str">
        <f t="shared" ca="1" si="779"/>
        <v>-</v>
      </c>
      <c r="BS266" s="168" t="str">
        <f t="shared" ca="1" si="779"/>
        <v>-</v>
      </c>
      <c r="BT266" s="168" t="str">
        <f t="shared" ca="1" si="779"/>
        <v>-</v>
      </c>
      <c r="BU266" s="168" t="str">
        <f t="shared" ca="1" si="779"/>
        <v>-</v>
      </c>
      <c r="BV266" s="168" t="str">
        <f t="shared" ca="1" si="779"/>
        <v>-</v>
      </c>
      <c r="BW266" s="166" t="str" cm="1">
        <f t="array" aca="1" ref="BW266" ca="1">INDEX(i.rev,$K266,BW$15)</f>
        <v>-</v>
      </c>
      <c r="BX266" s="166" t="str" cm="1">
        <f t="array" aca="1" ref="BX266" ca="1">INDEX(i.rev,$K266,BX$15)</f>
        <v>-</v>
      </c>
      <c r="BY266" s="166" t="str" cm="1">
        <f t="array" aca="1" ref="BY266" ca="1">INDEX(i.rev,$K266,BY$15)</f>
        <v>-</v>
      </c>
      <c r="BZ266" s="166" t="str" cm="1">
        <f t="array" aca="1" ref="BZ266" ca="1">INDEX(i.rev,$K266,BZ$15)</f>
        <v>-</v>
      </c>
      <c r="CA266" s="166" t="str" cm="1">
        <f t="array" aca="1" ref="CA266" ca="1">INDEX(i.rev,$K266,CA$15)</f>
        <v>-</v>
      </c>
      <c r="CB266" s="166" t="str" cm="1">
        <f t="array" aca="1" ref="CB266" ca="1">INDEX(i.rev,$K266,CB$15)</f>
        <v>-</v>
      </c>
      <c r="CC266" s="166" t="str" cm="1">
        <f t="array" aca="1" ref="CC266" ca="1">INDEX(i.rev,$K266,CC$15)</f>
        <v>-</v>
      </c>
      <c r="CD266" s="166" t="str" cm="1">
        <f t="array" aca="1" ref="CD266" ca="1">INDEX(i.rev,$K266,CD$15)</f>
        <v>-</v>
      </c>
      <c r="CE266" s="166" t="str" cm="1">
        <f t="array" aca="1" ref="CE266" ca="1">INDEX(i.rev,$K266,CE$15)</f>
        <v>-</v>
      </c>
      <c r="CF266" s="166" t="str" cm="1">
        <f t="array" aca="1" ref="CF266" ca="1">INDEX(i.rev,$K266,CF$15)</f>
        <v>-</v>
      </c>
      <c r="CG266" s="10"/>
      <c r="CH266" s="168" t="str">
        <f t="shared" ca="1" si="776"/>
        <v>-</v>
      </c>
      <c r="CI266" s="168" t="str">
        <f t="shared" ca="1" si="776"/>
        <v>-</v>
      </c>
      <c r="CJ266" s="168" t="str">
        <f t="shared" ca="1" si="776"/>
        <v>-</v>
      </c>
      <c r="CK266" s="168" t="str">
        <f t="shared" ca="1" si="776"/>
        <v>-</v>
      </c>
      <c r="CL266" s="168" t="str">
        <f t="shared" ca="1" si="776"/>
        <v>-</v>
      </c>
      <c r="CM266" s="168" t="str">
        <f t="shared" ca="1" si="776"/>
        <v>-</v>
      </c>
      <c r="CN266" s="168" t="str">
        <f t="shared" ca="1" si="776"/>
        <v>-</v>
      </c>
      <c r="CO266" s="168" t="str">
        <f t="shared" ca="1" si="776"/>
        <v>-</v>
      </c>
      <c r="CP266" s="168">
        <f t="shared" ca="1" si="776"/>
        <v>1</v>
      </c>
      <c r="CQ266" s="168">
        <f t="shared" ca="1" si="776"/>
        <v>1</v>
      </c>
      <c r="CR266" s="168">
        <f t="shared" ca="1" si="776"/>
        <v>0</v>
      </c>
      <c r="CS266" s="168" t="str">
        <f t="shared" ca="1" si="776"/>
        <v>-</v>
      </c>
      <c r="CT266" s="168" t="str">
        <f t="shared" ca="1" si="776"/>
        <v>-</v>
      </c>
      <c r="CU266" s="168" t="str">
        <f t="shared" ca="1" si="776"/>
        <v>-</v>
      </c>
      <c r="CV266" s="168" t="str">
        <f t="shared" ca="1" si="776"/>
        <v>-</v>
      </c>
      <c r="CW266" s="168" t="str">
        <f t="shared" ca="1" si="776"/>
        <v>-</v>
      </c>
      <c r="CX266" s="168" t="str">
        <f t="shared" ca="1" si="776"/>
        <v>-</v>
      </c>
      <c r="CY266" s="168" t="str">
        <f t="shared" ca="1" si="776"/>
        <v>-</v>
      </c>
      <c r="CZ266" s="168">
        <f t="shared" ca="1" si="776"/>
        <v>0</v>
      </c>
      <c r="DA266" s="168" t="str">
        <f t="shared" ca="1" si="776"/>
        <v>-</v>
      </c>
      <c r="DB266" s="168" t="str">
        <f t="shared" ca="1" si="776"/>
        <v>-</v>
      </c>
      <c r="DC266" s="168" t="str">
        <f t="shared" ca="1" si="776"/>
        <v>-</v>
      </c>
      <c r="DD266" s="168" t="str">
        <f t="shared" ca="1" si="776"/>
        <v>-</v>
      </c>
      <c r="DE266" s="168" t="str">
        <f t="shared" ca="1" si="776"/>
        <v>-</v>
      </c>
      <c r="DF266" s="168">
        <f t="shared" ca="1" si="776"/>
        <v>0</v>
      </c>
      <c r="DG266" s="168">
        <f t="shared" ca="1" si="776"/>
        <v>0</v>
      </c>
      <c r="DH266" s="168">
        <f t="shared" ca="1" si="776"/>
        <v>0</v>
      </c>
      <c r="DI266" s="168">
        <f t="shared" ca="1" si="776"/>
        <v>0</v>
      </c>
      <c r="DJ266" s="168">
        <f t="shared" ca="1" si="776"/>
        <v>0</v>
      </c>
      <c r="DK266" s="168">
        <f t="shared" ca="1" si="776"/>
        <v>0</v>
      </c>
      <c r="DL266" s="168">
        <f t="shared" ca="1" si="776"/>
        <v>0</v>
      </c>
      <c r="DM266" s="168" t="str">
        <f t="shared" ca="1" si="776"/>
        <v>-</v>
      </c>
      <c r="DN266" s="168" t="str">
        <f t="shared" ca="1" si="776"/>
        <v>-</v>
      </c>
      <c r="DO266" s="168" t="str">
        <f t="shared" ca="1" si="776"/>
        <v>-</v>
      </c>
      <c r="DP266" s="168" t="str">
        <f t="shared" ca="1" si="776"/>
        <v>-</v>
      </c>
      <c r="DQ266" s="168" t="str">
        <f t="shared" ca="1" si="776"/>
        <v>-</v>
      </c>
      <c r="DR266" s="168" t="str">
        <f t="shared" ca="1" si="776"/>
        <v>-</v>
      </c>
      <c r="DS266" s="168" t="str">
        <f t="shared" ca="1" si="776"/>
        <v>-</v>
      </c>
      <c r="DT266" s="168" t="str">
        <f t="shared" ca="1" si="776"/>
        <v>-</v>
      </c>
      <c r="DU266" s="168" t="str">
        <f t="shared" ca="1" si="776"/>
        <v>-</v>
      </c>
      <c r="DV266" s="168" t="str">
        <f t="shared" ca="1" si="776"/>
        <v>-</v>
      </c>
      <c r="DW266" s="168" t="str">
        <f t="shared" ca="1" si="776"/>
        <v>-</v>
      </c>
      <c r="DX266" s="10"/>
      <c r="DY266" s="168">
        <f t="shared" ca="1" si="776"/>
        <v>1</v>
      </c>
      <c r="DZ266" s="168" t="str">
        <f t="shared" ca="1" si="776"/>
        <v>-</v>
      </c>
      <c r="EA266" s="168" t="str">
        <f t="shared" ca="1" si="776"/>
        <v>-</v>
      </c>
      <c r="EB266" s="168" t="str">
        <f t="shared" ca="1" si="776"/>
        <v>-</v>
      </c>
      <c r="EC266" s="168" t="str">
        <f t="shared" ca="1" si="747"/>
        <v>-</v>
      </c>
      <c r="ED266" s="168" t="b">
        <f t="shared" ca="1" si="747"/>
        <v>0</v>
      </c>
      <c r="EE266" s="168" t="str">
        <f t="shared" ca="1" si="747"/>
        <v>-</v>
      </c>
      <c r="EF266" s="168">
        <f t="shared" ca="1" si="747"/>
        <v>0</v>
      </c>
      <c r="EG266" s="168" t="str">
        <f t="shared" ca="1" si="747"/>
        <v>-</v>
      </c>
      <c r="EH266" s="166" cm="1">
        <f t="array" aca="1" ref="EH266" ca="1">INDEX(i.rev,$K266,EH$15)</f>
        <v>1</v>
      </c>
      <c r="EI266" s="168">
        <f t="shared" ca="1" si="748"/>
        <v>0</v>
      </c>
      <c r="EJ266" s="168">
        <f t="shared" ca="1" si="748"/>
        <v>1</v>
      </c>
      <c r="EK266" s="168">
        <f t="shared" ca="1" si="748"/>
        <v>0</v>
      </c>
      <c r="EL266" s="168">
        <f t="shared" ca="1" si="748"/>
        <v>1</v>
      </c>
      <c r="EM266" s="168">
        <f t="shared" ca="1" si="748"/>
        <v>1</v>
      </c>
      <c r="EN266" s="168">
        <f t="shared" ca="1" si="748"/>
        <v>1</v>
      </c>
      <c r="EO266" s="168">
        <f t="shared" ca="1" si="748"/>
        <v>0</v>
      </c>
      <c r="EP266" s="168">
        <f t="shared" ca="1" si="748"/>
        <v>0</v>
      </c>
      <c r="EQ266" s="168">
        <f t="shared" ca="1" si="748"/>
        <v>0</v>
      </c>
      <c r="ER266" s="168">
        <f t="shared" ca="1" si="748"/>
        <v>0</v>
      </c>
      <c r="ES266" s="168">
        <f t="shared" ca="1" si="748"/>
        <v>0</v>
      </c>
      <c r="ET266" s="168">
        <f t="shared" ca="1" si="748"/>
        <v>0</v>
      </c>
      <c r="EU266" s="168">
        <f t="shared" ca="1" si="748"/>
        <v>0</v>
      </c>
      <c r="EV266" s="168">
        <f t="shared" ca="1" si="748"/>
        <v>0</v>
      </c>
      <c r="EW266" s="168">
        <f t="shared" ca="1" si="748"/>
        <v>0</v>
      </c>
      <c r="EX266" s="168">
        <f t="shared" ca="1" si="748"/>
        <v>0</v>
      </c>
      <c r="EY266" s="166" cm="1">
        <f t="array" aca="1" ref="EY266" ca="1">INDEX(i.rev,$K266,EY$15)</f>
        <v>0</v>
      </c>
      <c r="EZ266" s="168">
        <f t="shared" ca="1" si="749"/>
        <v>0</v>
      </c>
      <c r="FA266" s="166" cm="1">
        <f t="array" aca="1" ref="FA266" ca="1">INDEX(i.rev,$K266,FA$15)</f>
        <v>1</v>
      </c>
      <c r="FB266" s="168">
        <f t="shared" ca="1" si="777"/>
        <v>0</v>
      </c>
      <c r="FC266" s="168">
        <f t="shared" ca="1" si="777"/>
        <v>0</v>
      </c>
      <c r="FD266" s="168">
        <f t="shared" ca="1" si="777"/>
        <v>0</v>
      </c>
      <c r="FE266" s="168">
        <f t="shared" ca="1" si="777"/>
        <v>0</v>
      </c>
      <c r="FF266" s="168">
        <f t="shared" ca="1" si="777"/>
        <v>0</v>
      </c>
      <c r="FG266" s="168">
        <f t="shared" ca="1" si="777"/>
        <v>0</v>
      </c>
      <c r="FH266" s="168">
        <f t="shared" ca="1" si="777"/>
        <v>0</v>
      </c>
      <c r="FI266" s="10"/>
      <c r="FJ266" s="168" t="str">
        <f t="shared" ca="1" si="777"/>
        <v>-</v>
      </c>
      <c r="FK266" s="168" t="str">
        <f t="shared" ca="1" si="777"/>
        <v>-</v>
      </c>
      <c r="FL266" s="168" t="str">
        <f t="shared" ca="1" si="777"/>
        <v>-</v>
      </c>
      <c r="FM266" s="168" t="str">
        <f t="shared" ca="1" si="777"/>
        <v>-</v>
      </c>
      <c r="FN266" s="168" t="str">
        <f t="shared" ca="1" si="777"/>
        <v>-</v>
      </c>
      <c r="FO266" s="166" t="b">
        <f t="shared" ca="1" si="751"/>
        <v>0</v>
      </c>
      <c r="FP266" s="166" t="b">
        <f t="shared" ca="1" si="751"/>
        <v>0</v>
      </c>
      <c r="FQ266" s="166" t="b">
        <f t="shared" ca="1" si="751"/>
        <v>1</v>
      </c>
      <c r="FR266" s="168">
        <f t="shared" ca="1" si="777"/>
        <v>0</v>
      </c>
      <c r="FS266" s="166">
        <f t="shared" ca="1" si="752"/>
        <v>1</v>
      </c>
      <c r="FT266" s="166">
        <f t="shared" ca="1" si="752"/>
        <v>1</v>
      </c>
      <c r="FU266" s="168" t="str">
        <f t="shared" ca="1" si="777"/>
        <v>-</v>
      </c>
      <c r="FV266" s="168" t="str">
        <f t="shared" ca="1" si="777"/>
        <v>-</v>
      </c>
      <c r="FW266" s="168" t="str">
        <f t="shared" ca="1" si="777"/>
        <v>-</v>
      </c>
      <c r="FX266" s="168" t="str">
        <f t="shared" ca="1" si="777"/>
        <v>-</v>
      </c>
      <c r="FY266" s="168" t="str">
        <f t="shared" ca="1" si="777"/>
        <v>-</v>
      </c>
      <c r="FZ266" s="168" t="str">
        <f t="shared" ca="1" si="777"/>
        <v>-</v>
      </c>
      <c r="GA266" s="168" t="str">
        <f t="shared" ca="1" si="777"/>
        <v>-</v>
      </c>
      <c r="GB266" s="168" t="str">
        <f t="shared" ca="1" si="777"/>
        <v>-</v>
      </c>
      <c r="GC266" s="168" t="str">
        <f t="shared" ca="1" si="777"/>
        <v>-</v>
      </c>
      <c r="GD266" s="168" t="b">
        <f t="shared" ca="1" si="777"/>
        <v>1</v>
      </c>
      <c r="GE266" s="168" t="str">
        <f t="shared" ca="1" si="777"/>
        <v>-</v>
      </c>
      <c r="GF266" s="168" t="str">
        <f t="shared" ca="1" si="777"/>
        <v>-</v>
      </c>
      <c r="GG266" s="168" t="str">
        <f t="shared" ca="1" si="777"/>
        <v>-</v>
      </c>
      <c r="GH266" s="168" t="str">
        <f t="shared" ca="1" si="753"/>
        <v>-</v>
      </c>
      <c r="GI266" s="168" t="str">
        <f t="shared" ca="1" si="753"/>
        <v>-</v>
      </c>
      <c r="GJ266" s="168" t="str">
        <f t="shared" ca="1" si="754"/>
        <v>-</v>
      </c>
      <c r="GK266" s="168" t="str">
        <f t="shared" ca="1" si="754"/>
        <v>-</v>
      </c>
      <c r="GL266" s="168" t="str">
        <f t="shared" ca="1" si="754"/>
        <v>-</v>
      </c>
      <c r="GM266" s="168" t="str">
        <f t="shared" ca="1" si="754"/>
        <v>-</v>
      </c>
      <c r="GN266" s="168" t="str">
        <f t="shared" ca="1" si="754"/>
        <v>-</v>
      </c>
      <c r="GO266" s="168" t="str">
        <f t="shared" ca="1" si="754"/>
        <v>-</v>
      </c>
      <c r="GP266" s="168" t="str">
        <f t="shared" ca="1" si="754"/>
        <v>-</v>
      </c>
      <c r="GQ266" s="168" t="str">
        <f t="shared" ca="1" si="754"/>
        <v>-</v>
      </c>
      <c r="GR266" s="168" t="str">
        <f t="shared" ca="1" si="754"/>
        <v>-</v>
      </c>
      <c r="GS266" s="168">
        <f t="shared" ca="1" si="754"/>
        <v>500</v>
      </c>
      <c r="GT266" s="168">
        <f t="shared" ca="1" si="754"/>
        <v>500</v>
      </c>
      <c r="GU266" s="168" t="str">
        <f t="shared" ca="1" si="754"/>
        <v>-</v>
      </c>
      <c r="GV266" s="168" t="str">
        <f t="shared" ca="1" si="754"/>
        <v>-</v>
      </c>
      <c r="GW266" s="168" t="str">
        <f t="shared" ca="1" si="754"/>
        <v>-</v>
      </c>
      <c r="GX266" s="168" t="str">
        <f t="shared" ca="1" si="754"/>
        <v>-</v>
      </c>
      <c r="GY266" s="168" t="str">
        <f t="shared" ca="1" si="754"/>
        <v>-</v>
      </c>
      <c r="GZ266" s="168" t="str">
        <f t="shared" ca="1" si="755"/>
        <v>-</v>
      </c>
      <c r="HA266" s="168" t="str">
        <f t="shared" ca="1" si="755"/>
        <v>-</v>
      </c>
      <c r="HB266" s="168" t="str">
        <f t="shared" ca="1" si="755"/>
        <v>-</v>
      </c>
      <c r="HC266" s="168" t="str">
        <f t="shared" ca="1" si="755"/>
        <v>-</v>
      </c>
      <c r="HD266" s="168" t="str">
        <f t="shared" ca="1" si="755"/>
        <v>-</v>
      </c>
      <c r="HE266" s="168" t="str">
        <f t="shared" ca="1" si="755"/>
        <v>-</v>
      </c>
      <c r="HF266" s="168" t="str">
        <f t="shared" ca="1" si="755"/>
        <v>-</v>
      </c>
      <c r="HG266" s="168" t="str">
        <f t="shared" ca="1" si="755"/>
        <v>-</v>
      </c>
      <c r="HH266" s="168" t="str">
        <f t="shared" ca="1" si="755"/>
        <v>-</v>
      </c>
      <c r="HI266" s="168" t="str">
        <f t="shared" ca="1" si="755"/>
        <v>-</v>
      </c>
      <c r="HJ266" s="168" t="str">
        <f t="shared" ca="1" si="755"/>
        <v>-</v>
      </c>
      <c r="HK266" s="168" t="str">
        <f t="shared" ca="1" si="755"/>
        <v>-</v>
      </c>
      <c r="HL266" s="168" t="str">
        <f t="shared" ca="1" si="755"/>
        <v>-</v>
      </c>
      <c r="HM266" s="168" t="str">
        <f t="shared" ca="1" si="755"/>
        <v>-</v>
      </c>
      <c r="HN266" s="168" t="str">
        <f t="shared" ca="1" si="755"/>
        <v>-</v>
      </c>
      <c r="HO266" s="168" t="str">
        <f t="shared" ca="1" si="755"/>
        <v>-</v>
      </c>
      <c r="HP266" s="168" t="str">
        <f t="shared" ca="1" si="755"/>
        <v>-</v>
      </c>
      <c r="HQ266" s="168" t="str">
        <f t="shared" ca="1" si="755"/>
        <v>-</v>
      </c>
      <c r="HR266" s="168" t="str">
        <f t="shared" ca="1" si="755"/>
        <v>-</v>
      </c>
      <c r="HS266" s="168" t="str">
        <f t="shared" ca="1" si="755"/>
        <v>-</v>
      </c>
      <c r="HT266" s="168" t="str">
        <f t="shared" ca="1" si="755"/>
        <v>-</v>
      </c>
      <c r="HU266" s="168" t="str">
        <f t="shared" ca="1" si="755"/>
        <v>-</v>
      </c>
      <c r="HV266" s="168" t="str">
        <f t="shared" ca="1" si="755"/>
        <v>-</v>
      </c>
      <c r="HW266" s="168" t="str">
        <f t="shared" ca="1" si="755"/>
        <v>-</v>
      </c>
      <c r="HX266" s="168" t="str">
        <f t="shared" ca="1" si="755"/>
        <v>-</v>
      </c>
      <c r="HY266" s="168" t="str">
        <f t="shared" ca="1" si="755"/>
        <v>-</v>
      </c>
      <c r="HZ266" s="168" t="str">
        <f t="shared" ca="1" si="755"/>
        <v>-</v>
      </c>
      <c r="IA266" s="168" t="str">
        <f t="shared" ca="1" si="755"/>
        <v>-</v>
      </c>
      <c r="IB266" s="168" t="str">
        <f t="shared" ca="1" si="755"/>
        <v>-</v>
      </c>
      <c r="IC266" s="168" t="str">
        <f t="shared" ca="1" si="755"/>
        <v>-</v>
      </c>
      <c r="ID266" s="168" t="str">
        <f t="shared" ca="1" si="755"/>
        <v>-</v>
      </c>
      <c r="IE266" s="168" t="str">
        <f t="shared" ca="1" si="755"/>
        <v>-</v>
      </c>
      <c r="IF266" s="168" t="str">
        <f t="shared" ca="1" si="755"/>
        <v>-</v>
      </c>
      <c r="IG266" s="168" t="str">
        <f t="shared" ca="1" si="755"/>
        <v>-</v>
      </c>
      <c r="IH266" s="168" t="str">
        <f t="shared" ca="1" si="755"/>
        <v>-</v>
      </c>
      <c r="II266" s="168" t="str">
        <f t="shared" ca="1" si="755"/>
        <v>-</v>
      </c>
      <c r="IJ266" s="168" t="str">
        <f t="shared" ca="1" si="755"/>
        <v>-</v>
      </c>
      <c r="IK266" s="168" t="str">
        <f t="shared" ca="1" si="755"/>
        <v>-</v>
      </c>
      <c r="IL266" s="168" t="str">
        <f t="shared" ca="1" si="755"/>
        <v>-</v>
      </c>
      <c r="IM266" s="168" t="str">
        <f t="shared" ca="1" si="755"/>
        <v>-</v>
      </c>
      <c r="IN266" s="168" t="str">
        <f t="shared" ca="1" si="755"/>
        <v>-</v>
      </c>
      <c r="IO266" s="168" t="str">
        <f t="shared" ca="1" si="755"/>
        <v>-</v>
      </c>
      <c r="IP266" s="168" t="str">
        <f t="shared" ca="1" si="756"/>
        <v>-</v>
      </c>
      <c r="IQ266" s="168" t="str">
        <f t="shared" ca="1" si="756"/>
        <v>-</v>
      </c>
      <c r="IR266" s="168" t="str">
        <f t="shared" ca="1" si="756"/>
        <v>-</v>
      </c>
      <c r="IS266" s="168" t="str">
        <f t="shared" ca="1" si="756"/>
        <v>-</v>
      </c>
      <c r="IT266" s="168" t="str">
        <f t="shared" ca="1" si="756"/>
        <v>-</v>
      </c>
      <c r="IU266" s="168" t="str">
        <f t="shared" ca="1" si="756"/>
        <v>-</v>
      </c>
      <c r="IV266" s="168" t="str">
        <f t="shared" ca="1" si="756"/>
        <v>-</v>
      </c>
      <c r="IW266" s="168" t="str">
        <f t="shared" ca="1" si="756"/>
        <v>-</v>
      </c>
      <c r="IX266" s="168" t="str">
        <f t="shared" ca="1" si="756"/>
        <v>-</v>
      </c>
      <c r="IY266" s="168" t="str">
        <f t="shared" ca="1" si="756"/>
        <v>-</v>
      </c>
      <c r="IZ266" s="10"/>
      <c r="JA266" s="166">
        <f t="shared" ca="1" si="757"/>
        <v>4.4999999999999998E-2</v>
      </c>
      <c r="JB266" s="166">
        <f t="shared" ca="1" si="758"/>
        <v>4.4999999999999998E-2</v>
      </c>
      <c r="JC266" s="168">
        <f t="shared" ca="1" si="759"/>
        <v>1</v>
      </c>
      <c r="JD266" s="168">
        <f t="shared" ca="1" si="759"/>
        <v>0</v>
      </c>
      <c r="JE266" s="168">
        <f t="shared" ca="1" si="759"/>
        <v>1</v>
      </c>
      <c r="JF266" s="168">
        <f t="shared" ca="1" si="759"/>
        <v>1</v>
      </c>
      <c r="JG266" s="168">
        <f t="shared" ca="1" si="759"/>
        <v>0</v>
      </c>
      <c r="JH266" s="168">
        <f t="shared" ca="1" si="759"/>
        <v>70</v>
      </c>
      <c r="JI266" s="168">
        <f t="shared" ca="1" si="759"/>
        <v>50</v>
      </c>
      <c r="JJ266" s="168">
        <f t="shared" ca="1" si="759"/>
        <v>70</v>
      </c>
      <c r="JK266" s="168">
        <f t="shared" ca="1" si="759"/>
        <v>50</v>
      </c>
      <c r="JL266" s="166">
        <f t="shared" ca="1" si="760"/>
        <v>1</v>
      </c>
      <c r="JM266" s="166">
        <f t="shared" ca="1" si="761"/>
        <v>1</v>
      </c>
      <c r="JN266" s="166">
        <f t="shared" ca="1" si="762"/>
        <v>1</v>
      </c>
      <c r="JO266" s="166">
        <f t="shared" ca="1" si="763"/>
        <v>1</v>
      </c>
      <c r="JP266" s="166">
        <f t="shared" ca="1" si="763"/>
        <v>1</v>
      </c>
      <c r="JQ266" s="168">
        <f t="shared" ca="1" si="759"/>
        <v>1</v>
      </c>
      <c r="JR266" s="10"/>
      <c r="JS266" s="168">
        <f t="shared" ca="1" si="759"/>
        <v>1</v>
      </c>
      <c r="JT266" s="166">
        <f t="shared" ca="1" si="764"/>
        <v>1</v>
      </c>
      <c r="JU266" s="168">
        <f t="shared" ca="1" si="759"/>
        <v>1</v>
      </c>
      <c r="JV266" s="168">
        <f t="shared" ca="1" si="759"/>
        <v>1</v>
      </c>
      <c r="JW266" s="168">
        <f t="shared" ca="1" si="759"/>
        <v>1</v>
      </c>
      <c r="JX266" s="168">
        <f t="shared" ca="1" si="759"/>
        <v>1</v>
      </c>
      <c r="JY266" s="168">
        <f t="shared" ca="1" si="759"/>
        <v>1</v>
      </c>
      <c r="JZ266" s="168">
        <f t="shared" ca="1" si="759"/>
        <v>1</v>
      </c>
      <c r="KA266" s="166">
        <f t="shared" ca="1" si="765"/>
        <v>1</v>
      </c>
      <c r="KB266" s="166">
        <f t="shared" si="766"/>
        <v>1</v>
      </c>
      <c r="KC266" s="166">
        <f t="shared" ca="1" si="767"/>
        <v>1</v>
      </c>
      <c r="KD266" s="166" t="str">
        <f t="shared" ca="1" si="768"/>
        <v>-</v>
      </c>
      <c r="KE266" s="166" t="str">
        <f t="shared" ca="1" si="769"/>
        <v>-</v>
      </c>
      <c r="KF266" s="166" t="str">
        <f t="shared" ca="1" si="770"/>
        <v>-</v>
      </c>
      <c r="KG266" s="166" t="b">
        <f t="shared" ca="1" si="771"/>
        <v>0</v>
      </c>
      <c r="KH266" s="168">
        <f t="shared" ca="1" si="759"/>
        <v>0</v>
      </c>
      <c r="KI266" s="27">
        <v>0</v>
      </c>
    </row>
    <row r="267" spans="1:295" s="148" customFormat="1" outlineLevel="1">
      <c r="A267" s="126">
        <f t="shared" si="13"/>
        <v>262</v>
      </c>
      <c r="B267" s="126">
        <f t="shared" si="772"/>
        <v>13</v>
      </c>
      <c r="C267" s="148">
        <f t="shared" si="778"/>
        <v>1002</v>
      </c>
      <c r="D267" s="148" t="s">
        <v>884</v>
      </c>
      <c r="E267" s="148" t="b">
        <f t="shared" si="737"/>
        <v>0</v>
      </c>
      <c r="F267" s="148" t="b">
        <v>0</v>
      </c>
      <c r="G267" s="148" t="b">
        <f t="shared" si="773"/>
        <v>0</v>
      </c>
      <c r="H267" s="144">
        <f t="shared" ca="1" si="774"/>
        <v>3</v>
      </c>
      <c r="I267" s="32">
        <v>1</v>
      </c>
      <c r="J267" s="32">
        <v>2</v>
      </c>
      <c r="K267" s="144">
        <f t="shared" ca="1" si="774"/>
        <v>1</v>
      </c>
      <c r="L267" s="144">
        <f t="shared" ca="1" si="774"/>
        <v>1</v>
      </c>
      <c r="M267" s="144">
        <f t="shared" ca="1" si="774"/>
        <v>1</v>
      </c>
      <c r="N267" s="144">
        <f t="shared" ca="1" si="774"/>
        <v>1</v>
      </c>
      <c r="O267" s="144">
        <f t="shared" ca="1" si="774"/>
        <v>1</v>
      </c>
      <c r="P267" s="144">
        <f t="shared" ca="1" si="774"/>
        <v>1</v>
      </c>
      <c r="Q267" s="144">
        <f t="shared" ca="1" si="774"/>
        <v>1</v>
      </c>
      <c r="R267" s="144">
        <f t="shared" ca="1" si="774"/>
        <v>2</v>
      </c>
      <c r="S267" s="32">
        <v>3</v>
      </c>
      <c r="T267" s="144">
        <f t="shared" ca="1" si="774"/>
        <v>1</v>
      </c>
      <c r="U267" s="144">
        <f t="shared" ca="1" si="774"/>
        <v>1</v>
      </c>
      <c r="V267" s="144">
        <f t="shared" ca="1" si="774"/>
        <v>1</v>
      </c>
      <c r="W267" s="144">
        <f t="shared" ca="1" si="774"/>
        <v>1</v>
      </c>
      <c r="X267" s="144">
        <f t="shared" ca="1" si="774"/>
        <v>1</v>
      </c>
      <c r="Y267" s="144">
        <f t="shared" ca="1" si="774"/>
        <v>1</v>
      </c>
      <c r="AA267" s="162" t="str" cm="1">
        <f t="array" aca="1" ref="AA267" ca="1">TEXT(LEFT(OFFSET(AA267,-1,0),5)+1,"00000")&amp;MID(OFFSET(AA267,-1,0),6,FIND(" ",OFFSET(AA267,-1,0),7)-5)
&amp;INDEX(DataMaster!$B$10:$B$12,$I267)         &amp;IF($J267=1,""," Risk"&amp;INDEX(i.risk_aversion,$J267,1))    &amp;IF($K267=1,""," REV"&amp; INDEX(DataMaster!$B$54:$B$58,$K267))              &amp; IF($L267=1,""," Minroe"&amp;INDEX(minroe,$L267))              &amp;  IF($M267=1,""," Overdraw"&amp;INDEX(overdraw,$M267))
&amp; IF($N267=1,""," Mach"&amp;INDEX(i.mach_option,$N267))
&amp; IF($O267=1,""," Interest"&amp;INDEX(i.interest_rate,$O267))            &amp; IF($P267=1,""," Opp cost"&amp;INDEX(i.opp_cost_capital,$P267))           &amp; IF($Q267=1,""," Casual_ub"&amp;INDEX(i.casual_ub,$Q267))           &amp; IF($R267=1,""," Cropgraze"&amp;INDEX(i.cropgraze_inc,$R267))
&amp; IF($S267=1,""," Yield"&amp;INDEX(i.all_rot_yield,$S267))          &amp; IF($T267=1,""," Pasture"&amp;INDEX(i.pasture_prod,$T267))          &amp; IF($U267=1,""," Scan"&amp;INDEX(i.scan,$U267))
&amp; IF($JL267=1,""," WP"&amp;TEXT($JL267*100,"000p"))                &amp; IF($JM267=1,""," MP"&amp;TEXT($JM267*100,"000p"))                      &amp; IF($JN267=1,""," GP"&amp;TEXT($JN267*100,"000p"))          &amp; IF($JO267=1,""," Can"&amp;TEXT($JO267*100,"000p"))
&amp; " (F"&amp;3+IFERROR(1*$CH267,0)+IFERROR(1*$CI267,0)&amp;3-IFERROR(1*NOT($CK267),0)&amp;"N"&amp;$CP267&amp;$CQ267&amp;")"</f>
        <v>00003 Yield SE RiskCARA-low CropgrazeFALSE Yield1.15 (F33N11)</v>
      </c>
      <c r="AB267" s="10" t="str">
        <f ca="1">IF(COUNTIF(AA$5:AA267,AA267)=1,"-","Dup")</f>
        <v>-</v>
      </c>
      <c r="AC267" s="10"/>
      <c r="AD267" s="168" t="str">
        <f t="shared" ca="1" si="738"/>
        <v>-</v>
      </c>
      <c r="AE267" s="168" t="str">
        <f t="shared" ca="1" si="738"/>
        <v>-</v>
      </c>
      <c r="AF267" s="168" t="str">
        <f t="shared" ca="1" si="738"/>
        <v>-</v>
      </c>
      <c r="AG267" s="168" t="str">
        <f t="shared" ca="1" si="738"/>
        <v>-</v>
      </c>
      <c r="AH267" s="168" t="str">
        <f t="shared" ca="1" si="738"/>
        <v>-</v>
      </c>
      <c r="AI267" s="168" t="b">
        <f t="shared" ca="1" si="738"/>
        <v>1</v>
      </c>
      <c r="AJ267" s="10"/>
      <c r="AK267" s="166" t="b">
        <f t="shared" si="739"/>
        <v>1</v>
      </c>
      <c r="AL267" s="166" t="str">
        <f t="shared" si="739"/>
        <v>-</v>
      </c>
      <c r="AM267" s="166" t="str">
        <f t="shared" si="739"/>
        <v>-</v>
      </c>
      <c r="AN267" s="166" t="str">
        <f t="shared" si="739"/>
        <v>-</v>
      </c>
      <c r="AO267" s="166" t="b">
        <f t="shared" si="739"/>
        <v>0</v>
      </c>
      <c r="AP267" s="166" t="b">
        <f t="shared" si="739"/>
        <v>0</v>
      </c>
      <c r="AQ267" s="166">
        <f t="shared" ca="1" si="740"/>
        <v>0</v>
      </c>
      <c r="AR267" s="166" t="b">
        <f t="shared" si="741"/>
        <v>1</v>
      </c>
      <c r="AS267" s="166" t="b">
        <f t="shared" si="741"/>
        <v>1</v>
      </c>
      <c r="AT267" s="166">
        <f t="shared" si="741"/>
        <v>1</v>
      </c>
      <c r="AU267" s="166">
        <f t="shared" si="741"/>
        <v>3.0000000000000001E-6</v>
      </c>
      <c r="AV267" s="166" t="str">
        <f t="shared" si="741"/>
        <v>-</v>
      </c>
      <c r="AW267" s="10"/>
      <c r="AX267" s="166" t="b">
        <f t="shared" si="742"/>
        <v>1</v>
      </c>
      <c r="AY267" s="168" t="b">
        <f t="shared" ca="1" si="743"/>
        <v>1</v>
      </c>
      <c r="AZ267" s="168" t="b">
        <f t="shared" ca="1" si="743"/>
        <v>1</v>
      </c>
      <c r="BA267" s="167">
        <f t="shared" ca="1" si="744"/>
        <v>3110</v>
      </c>
      <c r="BB267" s="168" t="str">
        <f t="shared" ca="1" si="779"/>
        <v>-</v>
      </c>
      <c r="BC267" s="168" t="str">
        <f t="shared" ca="1" si="779"/>
        <v>-</v>
      </c>
      <c r="BD267" s="168" t="str">
        <f t="shared" ca="1" si="779"/>
        <v>-</v>
      </c>
      <c r="BE267" s="168" t="str">
        <f t="shared" ca="1" si="779"/>
        <v>-</v>
      </c>
      <c r="BF267" s="168" t="str">
        <f t="shared" ca="1" si="779"/>
        <v>-</v>
      </c>
      <c r="BG267" s="168">
        <f t="shared" ca="1" si="779"/>
        <v>1</v>
      </c>
      <c r="BH267" s="168">
        <f t="shared" ca="1" si="779"/>
        <v>1</v>
      </c>
      <c r="BI267" s="168" t="str">
        <f t="shared" ca="1" si="779"/>
        <v>-</v>
      </c>
      <c r="BJ267" s="168" t="str">
        <f t="shared" ca="1" si="779"/>
        <v>-</v>
      </c>
      <c r="BK267" s="10"/>
      <c r="BL267" s="168" t="str">
        <f t="shared" ca="1" si="779"/>
        <v>-</v>
      </c>
      <c r="BM267" s="168" t="str">
        <f t="shared" ca="1" si="779"/>
        <v>-</v>
      </c>
      <c r="BN267" s="168" t="str">
        <f t="shared" ca="1" si="779"/>
        <v>-</v>
      </c>
      <c r="BO267" s="168" t="str">
        <f t="shared" ca="1" si="779"/>
        <v>-</v>
      </c>
      <c r="BP267" s="168" t="str">
        <f t="shared" ca="1" si="779"/>
        <v>-</v>
      </c>
      <c r="BQ267" s="168" t="str">
        <f t="shared" ca="1" si="779"/>
        <v>-</v>
      </c>
      <c r="BR267" s="168" t="str">
        <f t="shared" ca="1" si="779"/>
        <v>-</v>
      </c>
      <c r="BS267" s="168" t="str">
        <f t="shared" ca="1" si="779"/>
        <v>-</v>
      </c>
      <c r="BT267" s="168" t="str">
        <f t="shared" ca="1" si="779"/>
        <v>-</v>
      </c>
      <c r="BU267" s="168" t="str">
        <f t="shared" ca="1" si="779"/>
        <v>-</v>
      </c>
      <c r="BV267" s="168" t="str">
        <f t="shared" ca="1" si="779"/>
        <v>-</v>
      </c>
      <c r="BW267" s="166" t="str" cm="1">
        <f t="array" aca="1" ref="BW267" ca="1">INDEX(i.rev,$K267,BW$15)</f>
        <v>-</v>
      </c>
      <c r="BX267" s="166" t="str" cm="1">
        <f t="array" aca="1" ref="BX267" ca="1">INDEX(i.rev,$K267,BX$15)</f>
        <v>-</v>
      </c>
      <c r="BY267" s="166" t="str" cm="1">
        <f t="array" aca="1" ref="BY267" ca="1">INDEX(i.rev,$K267,BY$15)</f>
        <v>-</v>
      </c>
      <c r="BZ267" s="166" t="str" cm="1">
        <f t="array" aca="1" ref="BZ267" ca="1">INDEX(i.rev,$K267,BZ$15)</f>
        <v>-</v>
      </c>
      <c r="CA267" s="166" t="str" cm="1">
        <f t="array" aca="1" ref="CA267" ca="1">INDEX(i.rev,$K267,CA$15)</f>
        <v>-</v>
      </c>
      <c r="CB267" s="166" t="str" cm="1">
        <f t="array" aca="1" ref="CB267" ca="1">INDEX(i.rev,$K267,CB$15)</f>
        <v>-</v>
      </c>
      <c r="CC267" s="166" t="str" cm="1">
        <f t="array" aca="1" ref="CC267" ca="1">INDEX(i.rev,$K267,CC$15)</f>
        <v>-</v>
      </c>
      <c r="CD267" s="166" t="str" cm="1">
        <f t="array" aca="1" ref="CD267" ca="1">INDEX(i.rev,$K267,CD$15)</f>
        <v>-</v>
      </c>
      <c r="CE267" s="166" t="str" cm="1">
        <f t="array" aca="1" ref="CE267" ca="1">INDEX(i.rev,$K267,CE$15)</f>
        <v>-</v>
      </c>
      <c r="CF267" s="166" t="str" cm="1">
        <f t="array" aca="1" ref="CF267" ca="1">INDEX(i.rev,$K267,CF$15)</f>
        <v>-</v>
      </c>
      <c r="CG267" s="10"/>
      <c r="CH267" s="168" t="str">
        <f t="shared" ca="1" si="776"/>
        <v>-</v>
      </c>
      <c r="CI267" s="168" t="str">
        <f t="shared" ca="1" si="776"/>
        <v>-</v>
      </c>
      <c r="CJ267" s="168" t="str">
        <f t="shared" ca="1" si="776"/>
        <v>-</v>
      </c>
      <c r="CK267" s="168" t="str">
        <f t="shared" ca="1" si="776"/>
        <v>-</v>
      </c>
      <c r="CL267" s="168" t="str">
        <f t="shared" ca="1" si="776"/>
        <v>-</v>
      </c>
      <c r="CM267" s="168" t="str">
        <f t="shared" ca="1" si="776"/>
        <v>-</v>
      </c>
      <c r="CN267" s="168" t="str">
        <f t="shared" ca="1" si="776"/>
        <v>-</v>
      </c>
      <c r="CO267" s="168" t="str">
        <f t="shared" ca="1" si="776"/>
        <v>-</v>
      </c>
      <c r="CP267" s="168">
        <f t="shared" ca="1" si="776"/>
        <v>1</v>
      </c>
      <c r="CQ267" s="168">
        <f t="shared" ca="1" si="776"/>
        <v>1</v>
      </c>
      <c r="CR267" s="168">
        <f t="shared" ca="1" si="776"/>
        <v>0</v>
      </c>
      <c r="CS267" s="168" t="str">
        <f t="shared" ca="1" si="776"/>
        <v>-</v>
      </c>
      <c r="CT267" s="168" t="str">
        <f t="shared" ca="1" si="776"/>
        <v>-</v>
      </c>
      <c r="CU267" s="168" t="str">
        <f t="shared" ca="1" si="776"/>
        <v>-</v>
      </c>
      <c r="CV267" s="168" t="str">
        <f t="shared" ca="1" si="776"/>
        <v>-</v>
      </c>
      <c r="CW267" s="168" t="str">
        <f t="shared" ca="1" si="776"/>
        <v>-</v>
      </c>
      <c r="CX267" s="168" t="str">
        <f t="shared" ca="1" si="776"/>
        <v>-</v>
      </c>
      <c r="CY267" s="168" t="str">
        <f t="shared" ca="1" si="776"/>
        <v>-</v>
      </c>
      <c r="CZ267" s="168">
        <f t="shared" ca="1" si="776"/>
        <v>0</v>
      </c>
      <c r="DA267" s="168" t="str">
        <f t="shared" ca="1" si="776"/>
        <v>-</v>
      </c>
      <c r="DB267" s="168" t="str">
        <f t="shared" ca="1" si="776"/>
        <v>-</v>
      </c>
      <c r="DC267" s="168" t="str">
        <f t="shared" ca="1" si="776"/>
        <v>-</v>
      </c>
      <c r="DD267" s="168" t="str">
        <f t="shared" ca="1" si="776"/>
        <v>-</v>
      </c>
      <c r="DE267" s="168" t="str">
        <f t="shared" ca="1" si="776"/>
        <v>-</v>
      </c>
      <c r="DF267" s="168">
        <f t="shared" ca="1" si="776"/>
        <v>0</v>
      </c>
      <c r="DG267" s="168">
        <f t="shared" ca="1" si="776"/>
        <v>0</v>
      </c>
      <c r="DH267" s="168">
        <f t="shared" ca="1" si="776"/>
        <v>0</v>
      </c>
      <c r="DI267" s="168">
        <f t="shared" ca="1" si="776"/>
        <v>0</v>
      </c>
      <c r="DJ267" s="168">
        <f t="shared" ca="1" si="776"/>
        <v>0</v>
      </c>
      <c r="DK267" s="168">
        <f t="shared" ca="1" si="776"/>
        <v>0</v>
      </c>
      <c r="DL267" s="168">
        <f t="shared" ca="1" si="776"/>
        <v>0</v>
      </c>
      <c r="DM267" s="168" t="str">
        <f t="shared" ca="1" si="776"/>
        <v>-</v>
      </c>
      <c r="DN267" s="168" t="str">
        <f t="shared" ca="1" si="776"/>
        <v>-</v>
      </c>
      <c r="DO267" s="168" t="str">
        <f t="shared" ca="1" si="776"/>
        <v>-</v>
      </c>
      <c r="DP267" s="168" t="str">
        <f t="shared" ca="1" si="776"/>
        <v>-</v>
      </c>
      <c r="DQ267" s="168" t="str">
        <f t="shared" ca="1" si="776"/>
        <v>-</v>
      </c>
      <c r="DR267" s="168" t="str">
        <f t="shared" ca="1" si="776"/>
        <v>-</v>
      </c>
      <c r="DS267" s="168" t="str">
        <f t="shared" ca="1" si="776"/>
        <v>-</v>
      </c>
      <c r="DT267" s="168" t="str">
        <f t="shared" ca="1" si="776"/>
        <v>-</v>
      </c>
      <c r="DU267" s="168" t="str">
        <f t="shared" ca="1" si="776"/>
        <v>-</v>
      </c>
      <c r="DV267" s="168" t="str">
        <f t="shared" ca="1" si="776"/>
        <v>-</v>
      </c>
      <c r="DW267" s="168" t="str">
        <f t="shared" ca="1" si="776"/>
        <v>-</v>
      </c>
      <c r="DX267" s="10"/>
      <c r="DY267" s="168">
        <f t="shared" ca="1" si="776"/>
        <v>1</v>
      </c>
      <c r="DZ267" s="168" t="str">
        <f t="shared" ca="1" si="776"/>
        <v>-</v>
      </c>
      <c r="EA267" s="168" t="str">
        <f t="shared" ca="1" si="776"/>
        <v>-</v>
      </c>
      <c r="EB267" s="168" t="str">
        <f t="shared" ca="1" si="776"/>
        <v>-</v>
      </c>
      <c r="EC267" s="168" t="str">
        <f t="shared" ca="1" si="747"/>
        <v>-</v>
      </c>
      <c r="ED267" s="168" t="b">
        <f t="shared" ca="1" si="747"/>
        <v>0</v>
      </c>
      <c r="EE267" s="168" t="str">
        <f t="shared" ca="1" si="747"/>
        <v>-</v>
      </c>
      <c r="EF267" s="168">
        <f t="shared" ca="1" si="747"/>
        <v>0</v>
      </c>
      <c r="EG267" s="168" t="str">
        <f t="shared" ca="1" si="747"/>
        <v>-</v>
      </c>
      <c r="EH267" s="166" cm="1">
        <f t="array" aca="1" ref="EH267" ca="1">INDEX(i.rev,$K267,EH$15)</f>
        <v>1</v>
      </c>
      <c r="EI267" s="168">
        <f t="shared" ca="1" si="748"/>
        <v>0</v>
      </c>
      <c r="EJ267" s="168">
        <f t="shared" ca="1" si="748"/>
        <v>1</v>
      </c>
      <c r="EK267" s="168">
        <f t="shared" ca="1" si="748"/>
        <v>0</v>
      </c>
      <c r="EL267" s="168">
        <f t="shared" ca="1" si="748"/>
        <v>1</v>
      </c>
      <c r="EM267" s="168">
        <f t="shared" ca="1" si="748"/>
        <v>1</v>
      </c>
      <c r="EN267" s="168">
        <f t="shared" ca="1" si="748"/>
        <v>1</v>
      </c>
      <c r="EO267" s="168">
        <f t="shared" ca="1" si="748"/>
        <v>0</v>
      </c>
      <c r="EP267" s="168">
        <f t="shared" ca="1" si="748"/>
        <v>0</v>
      </c>
      <c r="EQ267" s="168">
        <f t="shared" ca="1" si="748"/>
        <v>0</v>
      </c>
      <c r="ER267" s="168">
        <f t="shared" ca="1" si="748"/>
        <v>0</v>
      </c>
      <c r="ES267" s="168">
        <f t="shared" ca="1" si="748"/>
        <v>0</v>
      </c>
      <c r="ET267" s="168">
        <f t="shared" ca="1" si="748"/>
        <v>0</v>
      </c>
      <c r="EU267" s="168">
        <f t="shared" ca="1" si="748"/>
        <v>0</v>
      </c>
      <c r="EV267" s="168">
        <f t="shared" ca="1" si="748"/>
        <v>0</v>
      </c>
      <c r="EW267" s="168">
        <f t="shared" ca="1" si="748"/>
        <v>0</v>
      </c>
      <c r="EX267" s="168">
        <f t="shared" ca="1" si="748"/>
        <v>0</v>
      </c>
      <c r="EY267" s="166" cm="1">
        <f t="array" aca="1" ref="EY267" ca="1">INDEX(i.rev,$K267,EY$15)</f>
        <v>0</v>
      </c>
      <c r="EZ267" s="168">
        <f t="shared" ca="1" si="749"/>
        <v>0</v>
      </c>
      <c r="FA267" s="166" cm="1">
        <f t="array" aca="1" ref="FA267" ca="1">INDEX(i.rev,$K267,FA$15)</f>
        <v>1</v>
      </c>
      <c r="FB267" s="168">
        <f t="shared" ca="1" si="777"/>
        <v>0</v>
      </c>
      <c r="FC267" s="168">
        <f t="shared" ca="1" si="777"/>
        <v>0</v>
      </c>
      <c r="FD267" s="168">
        <f t="shared" ca="1" si="777"/>
        <v>0</v>
      </c>
      <c r="FE267" s="168">
        <f t="shared" ca="1" si="777"/>
        <v>0</v>
      </c>
      <c r="FF267" s="168">
        <f t="shared" ca="1" si="777"/>
        <v>0</v>
      </c>
      <c r="FG267" s="168">
        <f t="shared" ca="1" si="777"/>
        <v>0</v>
      </c>
      <c r="FH267" s="168">
        <f t="shared" ca="1" si="777"/>
        <v>0</v>
      </c>
      <c r="FI267" s="10"/>
      <c r="FJ267" s="168" t="str">
        <f t="shared" ca="1" si="777"/>
        <v>-</v>
      </c>
      <c r="FK267" s="168" t="str">
        <f t="shared" ca="1" si="777"/>
        <v>-</v>
      </c>
      <c r="FL267" s="168" t="str">
        <f t="shared" ca="1" si="777"/>
        <v>-</v>
      </c>
      <c r="FM267" s="168" t="str">
        <f t="shared" ca="1" si="777"/>
        <v>-</v>
      </c>
      <c r="FN267" s="168" t="str">
        <f t="shared" ca="1" si="777"/>
        <v>-</v>
      </c>
      <c r="FO267" s="166" t="b">
        <f t="shared" ca="1" si="751"/>
        <v>0</v>
      </c>
      <c r="FP267" s="166" t="b">
        <f t="shared" ca="1" si="751"/>
        <v>0</v>
      </c>
      <c r="FQ267" s="166" t="b">
        <f t="shared" ca="1" si="751"/>
        <v>1</v>
      </c>
      <c r="FR267" s="168">
        <f t="shared" ca="1" si="777"/>
        <v>0</v>
      </c>
      <c r="FS267" s="166">
        <f t="shared" ca="1" si="752"/>
        <v>1</v>
      </c>
      <c r="FT267" s="166">
        <f t="shared" ca="1" si="752"/>
        <v>1</v>
      </c>
      <c r="FU267" s="168" t="str">
        <f t="shared" ca="1" si="777"/>
        <v>-</v>
      </c>
      <c r="FV267" s="168" t="str">
        <f t="shared" ca="1" si="777"/>
        <v>-</v>
      </c>
      <c r="FW267" s="168" t="str">
        <f t="shared" ca="1" si="777"/>
        <v>-</v>
      </c>
      <c r="FX267" s="168" t="str">
        <f t="shared" ca="1" si="777"/>
        <v>-</v>
      </c>
      <c r="FY267" s="168" t="str">
        <f t="shared" ca="1" si="777"/>
        <v>-</v>
      </c>
      <c r="FZ267" s="168" t="str">
        <f t="shared" ca="1" si="777"/>
        <v>-</v>
      </c>
      <c r="GA267" s="168" t="str">
        <f t="shared" ca="1" si="777"/>
        <v>-</v>
      </c>
      <c r="GB267" s="168" t="str">
        <f t="shared" ca="1" si="777"/>
        <v>-</v>
      </c>
      <c r="GC267" s="168" t="str">
        <f t="shared" ca="1" si="777"/>
        <v>-</v>
      </c>
      <c r="GD267" s="168" t="b">
        <f t="shared" ca="1" si="777"/>
        <v>1</v>
      </c>
      <c r="GE267" s="168" t="str">
        <f t="shared" ca="1" si="777"/>
        <v>-</v>
      </c>
      <c r="GF267" s="168" t="str">
        <f t="shared" ca="1" si="777"/>
        <v>-</v>
      </c>
      <c r="GG267" s="168" t="str">
        <f t="shared" ca="1" si="777"/>
        <v>-</v>
      </c>
      <c r="GH267" s="168" t="str">
        <f t="shared" ca="1" si="753"/>
        <v>-</v>
      </c>
      <c r="GI267" s="168" t="str">
        <f t="shared" ca="1" si="753"/>
        <v>-</v>
      </c>
      <c r="GJ267" s="168" t="str">
        <f t="shared" ca="1" si="754"/>
        <v>-</v>
      </c>
      <c r="GK267" s="168" t="str">
        <f t="shared" ca="1" si="754"/>
        <v>-</v>
      </c>
      <c r="GL267" s="168" t="str">
        <f t="shared" ca="1" si="754"/>
        <v>-</v>
      </c>
      <c r="GM267" s="168" t="str">
        <f t="shared" ca="1" si="754"/>
        <v>-</v>
      </c>
      <c r="GN267" s="168" t="str">
        <f t="shared" ca="1" si="754"/>
        <v>-</v>
      </c>
      <c r="GO267" s="168" t="str">
        <f t="shared" ca="1" si="754"/>
        <v>-</v>
      </c>
      <c r="GP267" s="168" t="str">
        <f t="shared" ca="1" si="754"/>
        <v>-</v>
      </c>
      <c r="GQ267" s="168" t="str">
        <f t="shared" ca="1" si="754"/>
        <v>-</v>
      </c>
      <c r="GR267" s="168" t="str">
        <f t="shared" ca="1" si="754"/>
        <v>-</v>
      </c>
      <c r="GS267" s="168">
        <f t="shared" ca="1" si="754"/>
        <v>500</v>
      </c>
      <c r="GT267" s="168">
        <f t="shared" ca="1" si="754"/>
        <v>500</v>
      </c>
      <c r="GU267" s="168" t="str">
        <f t="shared" ca="1" si="754"/>
        <v>-</v>
      </c>
      <c r="GV267" s="168" t="str">
        <f t="shared" ca="1" si="754"/>
        <v>-</v>
      </c>
      <c r="GW267" s="168" t="str">
        <f t="shared" ca="1" si="754"/>
        <v>-</v>
      </c>
      <c r="GX267" s="168" t="str">
        <f t="shared" ca="1" si="754"/>
        <v>-</v>
      </c>
      <c r="GY267" s="168" t="str">
        <f t="shared" ca="1" si="754"/>
        <v>-</v>
      </c>
      <c r="GZ267" s="168" t="str">
        <f t="shared" ca="1" si="755"/>
        <v>-</v>
      </c>
      <c r="HA267" s="168" t="str">
        <f t="shared" ca="1" si="755"/>
        <v>-</v>
      </c>
      <c r="HB267" s="168" t="str">
        <f t="shared" ca="1" si="755"/>
        <v>-</v>
      </c>
      <c r="HC267" s="168" t="str">
        <f t="shared" ca="1" si="755"/>
        <v>-</v>
      </c>
      <c r="HD267" s="168" t="str">
        <f t="shared" ca="1" si="755"/>
        <v>-</v>
      </c>
      <c r="HE267" s="168" t="str">
        <f t="shared" ca="1" si="755"/>
        <v>-</v>
      </c>
      <c r="HF267" s="168" t="str">
        <f t="shared" ca="1" si="755"/>
        <v>-</v>
      </c>
      <c r="HG267" s="168" t="str">
        <f t="shared" ca="1" si="755"/>
        <v>-</v>
      </c>
      <c r="HH267" s="168" t="str">
        <f t="shared" ca="1" si="755"/>
        <v>-</v>
      </c>
      <c r="HI267" s="168" t="str">
        <f t="shared" ca="1" si="755"/>
        <v>-</v>
      </c>
      <c r="HJ267" s="168" t="str">
        <f t="shared" ca="1" si="755"/>
        <v>-</v>
      </c>
      <c r="HK267" s="168" t="str">
        <f t="shared" ca="1" si="755"/>
        <v>-</v>
      </c>
      <c r="HL267" s="168" t="str">
        <f t="shared" ca="1" si="755"/>
        <v>-</v>
      </c>
      <c r="HM267" s="168" t="str">
        <f t="shared" ca="1" si="755"/>
        <v>-</v>
      </c>
      <c r="HN267" s="168" t="str">
        <f t="shared" ca="1" si="755"/>
        <v>-</v>
      </c>
      <c r="HO267" s="168" t="str">
        <f t="shared" ca="1" si="755"/>
        <v>-</v>
      </c>
      <c r="HP267" s="168" t="str">
        <f t="shared" ca="1" si="755"/>
        <v>-</v>
      </c>
      <c r="HQ267" s="168" t="str">
        <f t="shared" ca="1" si="755"/>
        <v>-</v>
      </c>
      <c r="HR267" s="168" t="str">
        <f t="shared" ca="1" si="755"/>
        <v>-</v>
      </c>
      <c r="HS267" s="168" t="str">
        <f t="shared" ca="1" si="755"/>
        <v>-</v>
      </c>
      <c r="HT267" s="168" t="str">
        <f t="shared" ca="1" si="755"/>
        <v>-</v>
      </c>
      <c r="HU267" s="168" t="str">
        <f t="shared" ca="1" si="755"/>
        <v>-</v>
      </c>
      <c r="HV267" s="168" t="str">
        <f t="shared" ca="1" si="755"/>
        <v>-</v>
      </c>
      <c r="HW267" s="168" t="str">
        <f t="shared" ca="1" si="755"/>
        <v>-</v>
      </c>
      <c r="HX267" s="168" t="str">
        <f t="shared" ca="1" si="755"/>
        <v>-</v>
      </c>
      <c r="HY267" s="168" t="str">
        <f t="shared" ca="1" si="755"/>
        <v>-</v>
      </c>
      <c r="HZ267" s="168" t="str">
        <f t="shared" ca="1" si="755"/>
        <v>-</v>
      </c>
      <c r="IA267" s="168" t="str">
        <f t="shared" ca="1" si="755"/>
        <v>-</v>
      </c>
      <c r="IB267" s="168" t="str">
        <f t="shared" ca="1" si="755"/>
        <v>-</v>
      </c>
      <c r="IC267" s="168" t="str">
        <f t="shared" ca="1" si="755"/>
        <v>-</v>
      </c>
      <c r="ID267" s="168" t="str">
        <f t="shared" ca="1" si="755"/>
        <v>-</v>
      </c>
      <c r="IE267" s="168" t="str">
        <f t="shared" ca="1" si="755"/>
        <v>-</v>
      </c>
      <c r="IF267" s="168" t="str">
        <f t="shared" ca="1" si="755"/>
        <v>-</v>
      </c>
      <c r="IG267" s="168" t="str">
        <f t="shared" ca="1" si="755"/>
        <v>-</v>
      </c>
      <c r="IH267" s="168" t="str">
        <f t="shared" ca="1" si="755"/>
        <v>-</v>
      </c>
      <c r="II267" s="168" t="str">
        <f t="shared" ca="1" si="755"/>
        <v>-</v>
      </c>
      <c r="IJ267" s="168" t="str">
        <f t="shared" ca="1" si="755"/>
        <v>-</v>
      </c>
      <c r="IK267" s="168" t="str">
        <f t="shared" ca="1" si="755"/>
        <v>-</v>
      </c>
      <c r="IL267" s="168" t="str">
        <f t="shared" ca="1" si="755"/>
        <v>-</v>
      </c>
      <c r="IM267" s="168" t="str">
        <f t="shared" ca="1" si="755"/>
        <v>-</v>
      </c>
      <c r="IN267" s="168" t="str">
        <f t="shared" ca="1" si="755"/>
        <v>-</v>
      </c>
      <c r="IO267" s="168" t="str">
        <f t="shared" ca="1" si="755"/>
        <v>-</v>
      </c>
      <c r="IP267" s="168" t="str">
        <f t="shared" ca="1" si="756"/>
        <v>-</v>
      </c>
      <c r="IQ267" s="168" t="str">
        <f t="shared" ca="1" si="756"/>
        <v>-</v>
      </c>
      <c r="IR267" s="168" t="str">
        <f t="shared" ca="1" si="756"/>
        <v>-</v>
      </c>
      <c r="IS267" s="168" t="str">
        <f t="shared" ca="1" si="756"/>
        <v>-</v>
      </c>
      <c r="IT267" s="168" t="str">
        <f t="shared" ca="1" si="756"/>
        <v>-</v>
      </c>
      <c r="IU267" s="168" t="str">
        <f t="shared" ca="1" si="756"/>
        <v>-</v>
      </c>
      <c r="IV267" s="168" t="str">
        <f t="shared" ca="1" si="756"/>
        <v>-</v>
      </c>
      <c r="IW267" s="168" t="str">
        <f t="shared" ca="1" si="756"/>
        <v>-</v>
      </c>
      <c r="IX267" s="168" t="str">
        <f t="shared" ca="1" si="756"/>
        <v>-</v>
      </c>
      <c r="IY267" s="168" t="str">
        <f t="shared" ca="1" si="756"/>
        <v>-</v>
      </c>
      <c r="IZ267" s="10"/>
      <c r="JA267" s="166">
        <f t="shared" ca="1" si="757"/>
        <v>4.4999999999999998E-2</v>
      </c>
      <c r="JB267" s="166">
        <f t="shared" ca="1" si="758"/>
        <v>4.4999999999999998E-2</v>
      </c>
      <c r="JC267" s="168">
        <f t="shared" ca="1" si="759"/>
        <v>1</v>
      </c>
      <c r="JD267" s="168">
        <f t="shared" ca="1" si="759"/>
        <v>0</v>
      </c>
      <c r="JE267" s="168">
        <f t="shared" ca="1" si="759"/>
        <v>1</v>
      </c>
      <c r="JF267" s="168">
        <f t="shared" ca="1" si="759"/>
        <v>1</v>
      </c>
      <c r="JG267" s="168">
        <f t="shared" ca="1" si="759"/>
        <v>0</v>
      </c>
      <c r="JH267" s="168">
        <f t="shared" ca="1" si="759"/>
        <v>70</v>
      </c>
      <c r="JI267" s="168">
        <f t="shared" ca="1" si="759"/>
        <v>50</v>
      </c>
      <c r="JJ267" s="168">
        <f t="shared" ca="1" si="759"/>
        <v>70</v>
      </c>
      <c r="JK267" s="168">
        <f t="shared" ca="1" si="759"/>
        <v>50</v>
      </c>
      <c r="JL267" s="166">
        <f t="shared" ca="1" si="760"/>
        <v>1</v>
      </c>
      <c r="JM267" s="166">
        <f t="shared" ca="1" si="761"/>
        <v>1</v>
      </c>
      <c r="JN267" s="166">
        <f t="shared" ca="1" si="762"/>
        <v>1</v>
      </c>
      <c r="JO267" s="166">
        <f t="shared" ca="1" si="763"/>
        <v>1</v>
      </c>
      <c r="JP267" s="166">
        <f t="shared" ca="1" si="763"/>
        <v>1</v>
      </c>
      <c r="JQ267" s="168">
        <f t="shared" ca="1" si="759"/>
        <v>1</v>
      </c>
      <c r="JR267" s="10"/>
      <c r="JS267" s="168">
        <f t="shared" ca="1" si="759"/>
        <v>1</v>
      </c>
      <c r="JT267" s="166">
        <f t="shared" ca="1" si="764"/>
        <v>1</v>
      </c>
      <c r="JU267" s="168">
        <f t="shared" ca="1" si="759"/>
        <v>1</v>
      </c>
      <c r="JV267" s="168">
        <f t="shared" ca="1" si="759"/>
        <v>1</v>
      </c>
      <c r="JW267" s="168">
        <f t="shared" ca="1" si="759"/>
        <v>1</v>
      </c>
      <c r="JX267" s="168">
        <f t="shared" ca="1" si="759"/>
        <v>1</v>
      </c>
      <c r="JY267" s="168">
        <f t="shared" ca="1" si="759"/>
        <v>1</v>
      </c>
      <c r="JZ267" s="168">
        <f t="shared" ca="1" si="759"/>
        <v>1</v>
      </c>
      <c r="KA267" s="166">
        <f t="shared" ca="1" si="765"/>
        <v>1</v>
      </c>
      <c r="KB267" s="166">
        <f t="shared" si="766"/>
        <v>1.1499999999999999</v>
      </c>
      <c r="KC267" s="166">
        <f t="shared" ca="1" si="767"/>
        <v>1</v>
      </c>
      <c r="KD267" s="166" t="str">
        <f t="shared" ca="1" si="768"/>
        <v>-</v>
      </c>
      <c r="KE267" s="166" t="str">
        <f t="shared" ca="1" si="769"/>
        <v>-</v>
      </c>
      <c r="KF267" s="166" t="str">
        <f t="shared" ca="1" si="770"/>
        <v>-</v>
      </c>
      <c r="KG267" s="166" t="b">
        <f t="shared" ca="1" si="771"/>
        <v>0</v>
      </c>
      <c r="KH267" s="168">
        <f t="shared" ca="1" si="759"/>
        <v>0</v>
      </c>
      <c r="KI267" s="27">
        <v>0</v>
      </c>
    </row>
    <row r="268" spans="1:295" s="148" customFormat="1" outlineLevel="1">
      <c r="A268" s="126">
        <f t="shared" si="13"/>
        <v>263</v>
      </c>
      <c r="B268" s="126">
        <f t="shared" si="772"/>
        <v>13</v>
      </c>
      <c r="C268" s="148">
        <f t="shared" si="778"/>
        <v>1002</v>
      </c>
      <c r="D268" s="148" t="s">
        <v>884</v>
      </c>
      <c r="E268" s="148" t="b">
        <f t="shared" si="737"/>
        <v>0</v>
      </c>
      <c r="F268" s="148" t="b">
        <v>0</v>
      </c>
      <c r="G268" s="148" t="b">
        <f t="shared" si="773"/>
        <v>0</v>
      </c>
      <c r="H268" s="144">
        <f t="shared" ca="1" si="774"/>
        <v>3</v>
      </c>
      <c r="I268" s="32">
        <v>1</v>
      </c>
      <c r="J268" s="32">
        <v>3</v>
      </c>
      <c r="K268" s="144">
        <f t="shared" ca="1" si="774"/>
        <v>1</v>
      </c>
      <c r="L268" s="144">
        <f t="shared" ca="1" si="774"/>
        <v>1</v>
      </c>
      <c r="M268" s="144">
        <f t="shared" ca="1" si="774"/>
        <v>1</v>
      </c>
      <c r="N268" s="144">
        <f t="shared" ca="1" si="774"/>
        <v>1</v>
      </c>
      <c r="O268" s="144">
        <f t="shared" ca="1" si="774"/>
        <v>1</v>
      </c>
      <c r="P268" s="144">
        <f t="shared" ca="1" si="774"/>
        <v>1</v>
      </c>
      <c r="Q268" s="144">
        <f t="shared" ca="1" si="774"/>
        <v>1</v>
      </c>
      <c r="R268" s="144">
        <f t="shared" ca="1" si="774"/>
        <v>2</v>
      </c>
      <c r="S268" s="32">
        <v>1</v>
      </c>
      <c r="T268" s="144">
        <f t="shared" ca="1" si="774"/>
        <v>1</v>
      </c>
      <c r="U268" s="144">
        <f t="shared" ca="1" si="774"/>
        <v>1</v>
      </c>
      <c r="V268" s="144">
        <f t="shared" ca="1" si="774"/>
        <v>1</v>
      </c>
      <c r="W268" s="144">
        <f t="shared" ca="1" si="774"/>
        <v>1</v>
      </c>
      <c r="X268" s="144">
        <f t="shared" ca="1" si="774"/>
        <v>1</v>
      </c>
      <c r="Y268" s="144">
        <f t="shared" ca="1" si="774"/>
        <v>1</v>
      </c>
      <c r="AA268" s="162" t="str" cm="1">
        <f t="array" aca="1" ref="AA268" ca="1">TEXT(LEFT(OFFSET(AA268,-1,0),5)+1,"00000")&amp;MID(OFFSET(AA268,-1,0),6,FIND(" ",OFFSET(AA268,-1,0),7)-5)
&amp;INDEX(DataMaster!$B$10:$B$12,$I268)         &amp;IF($J268=1,""," Risk"&amp;INDEX(i.risk_aversion,$J268,1))    &amp;IF($K268=1,""," REV"&amp; INDEX(DataMaster!$B$54:$B$58,$K268))              &amp; IF($L268=1,""," Minroe"&amp;INDEX(minroe,$L268))              &amp;  IF($M268=1,""," Overdraw"&amp;INDEX(overdraw,$M268))
&amp; IF($N268=1,""," Mach"&amp;INDEX(i.mach_option,$N268))
&amp; IF($O268=1,""," Interest"&amp;INDEX(i.interest_rate,$O268))            &amp; IF($P268=1,""," Opp cost"&amp;INDEX(i.opp_cost_capital,$P268))           &amp; IF($Q268=1,""," Casual_ub"&amp;INDEX(i.casual_ub,$Q268))           &amp; IF($R268=1,""," Cropgraze"&amp;INDEX(i.cropgraze_inc,$R268))
&amp; IF($S268=1,""," Yield"&amp;INDEX(i.all_rot_yield,$S268))          &amp; IF($T268=1,""," Pasture"&amp;INDEX(i.pasture_prod,$T268))          &amp; IF($U268=1,""," Scan"&amp;INDEX(i.scan,$U268))
&amp; IF($JL268=1,""," WP"&amp;TEXT($JL268*100,"000p"))                &amp; IF($JM268=1,""," MP"&amp;TEXT($JM268*100,"000p"))                      &amp; IF($JN268=1,""," GP"&amp;TEXT($JN268*100,"000p"))          &amp; IF($JO268=1,""," Can"&amp;TEXT($JO268*100,"000p"))
&amp; " (F"&amp;3+IFERROR(1*$CH268,0)+IFERROR(1*$CI268,0)&amp;3-IFERROR(1*NOT($CK268),0)&amp;"N"&amp;$CP268&amp;$CQ268&amp;")"</f>
        <v>00004 Yield SE RiskCARA-high CropgrazeFALSE (F33N11)</v>
      </c>
      <c r="AB268" s="10" t="str">
        <f ca="1">IF(COUNTIF(AA$5:AA268,AA268)=1,"-","Dup")</f>
        <v>-</v>
      </c>
      <c r="AC268" s="10"/>
      <c r="AD268" s="168" t="str">
        <f t="shared" ca="1" si="738"/>
        <v>-</v>
      </c>
      <c r="AE268" s="168" t="str">
        <f t="shared" ca="1" si="738"/>
        <v>-</v>
      </c>
      <c r="AF268" s="168" t="str">
        <f t="shared" ca="1" si="738"/>
        <v>-</v>
      </c>
      <c r="AG268" s="168" t="str">
        <f t="shared" ca="1" si="738"/>
        <v>-</v>
      </c>
      <c r="AH268" s="168" t="str">
        <f t="shared" ca="1" si="738"/>
        <v>-</v>
      </c>
      <c r="AI268" s="168" t="b">
        <f t="shared" ca="1" si="738"/>
        <v>1</v>
      </c>
      <c r="AJ268" s="10"/>
      <c r="AK268" s="166" t="b">
        <f t="shared" si="739"/>
        <v>1</v>
      </c>
      <c r="AL268" s="166" t="str">
        <f t="shared" si="739"/>
        <v>-</v>
      </c>
      <c r="AM268" s="166" t="str">
        <f t="shared" si="739"/>
        <v>-</v>
      </c>
      <c r="AN268" s="166" t="str">
        <f t="shared" si="739"/>
        <v>-</v>
      </c>
      <c r="AO268" s="166" t="b">
        <f t="shared" si="739"/>
        <v>0</v>
      </c>
      <c r="AP268" s="166" t="b">
        <f t="shared" si="739"/>
        <v>0</v>
      </c>
      <c r="AQ268" s="166">
        <f t="shared" ca="1" si="740"/>
        <v>0</v>
      </c>
      <c r="AR268" s="166" t="b">
        <f t="shared" si="741"/>
        <v>1</v>
      </c>
      <c r="AS268" s="166" t="b">
        <f t="shared" si="741"/>
        <v>1</v>
      </c>
      <c r="AT268" s="166">
        <f t="shared" si="741"/>
        <v>1</v>
      </c>
      <c r="AU268" s="166">
        <f t="shared" si="741"/>
        <v>5.0000000000000004E-6</v>
      </c>
      <c r="AV268" s="166" t="str">
        <f t="shared" si="741"/>
        <v>-</v>
      </c>
      <c r="AW268" s="10"/>
      <c r="AX268" s="166" t="b">
        <f t="shared" si="742"/>
        <v>1</v>
      </c>
      <c r="AY268" s="168" t="b">
        <f t="shared" ca="1" si="743"/>
        <v>1</v>
      </c>
      <c r="AZ268" s="168" t="b">
        <f t="shared" ca="1" si="743"/>
        <v>1</v>
      </c>
      <c r="BA268" s="167">
        <f t="shared" ca="1" si="744"/>
        <v>3110</v>
      </c>
      <c r="BB268" s="168" t="str">
        <f t="shared" ca="1" si="779"/>
        <v>-</v>
      </c>
      <c r="BC268" s="168" t="str">
        <f t="shared" ca="1" si="779"/>
        <v>-</v>
      </c>
      <c r="BD268" s="168" t="str">
        <f t="shared" ca="1" si="779"/>
        <v>-</v>
      </c>
      <c r="BE268" s="168" t="str">
        <f t="shared" ca="1" si="779"/>
        <v>-</v>
      </c>
      <c r="BF268" s="168" t="str">
        <f t="shared" ca="1" si="779"/>
        <v>-</v>
      </c>
      <c r="BG268" s="168">
        <f t="shared" ca="1" si="779"/>
        <v>1</v>
      </c>
      <c r="BH268" s="168">
        <f t="shared" ca="1" si="779"/>
        <v>1</v>
      </c>
      <c r="BI268" s="168" t="str">
        <f t="shared" ca="1" si="779"/>
        <v>-</v>
      </c>
      <c r="BJ268" s="168" t="str">
        <f t="shared" ca="1" si="779"/>
        <v>-</v>
      </c>
      <c r="BK268" s="10"/>
      <c r="BL268" s="168" t="str">
        <f t="shared" ca="1" si="779"/>
        <v>-</v>
      </c>
      <c r="BM268" s="168" t="str">
        <f t="shared" ca="1" si="779"/>
        <v>-</v>
      </c>
      <c r="BN268" s="168" t="str">
        <f t="shared" ca="1" si="779"/>
        <v>-</v>
      </c>
      <c r="BO268" s="168" t="str">
        <f t="shared" ca="1" si="779"/>
        <v>-</v>
      </c>
      <c r="BP268" s="168" t="str">
        <f t="shared" ca="1" si="779"/>
        <v>-</v>
      </c>
      <c r="BQ268" s="168" t="str">
        <f t="shared" ca="1" si="779"/>
        <v>-</v>
      </c>
      <c r="BR268" s="168" t="str">
        <f t="shared" ca="1" si="779"/>
        <v>-</v>
      </c>
      <c r="BS268" s="168" t="str">
        <f t="shared" ca="1" si="779"/>
        <v>-</v>
      </c>
      <c r="BT268" s="168" t="str">
        <f t="shared" ca="1" si="779"/>
        <v>-</v>
      </c>
      <c r="BU268" s="168" t="str">
        <f t="shared" ca="1" si="779"/>
        <v>-</v>
      </c>
      <c r="BV268" s="168" t="str">
        <f t="shared" ca="1" si="779"/>
        <v>-</v>
      </c>
      <c r="BW268" s="166" t="str" cm="1">
        <f t="array" aca="1" ref="BW268" ca="1">INDEX(i.rev,$K268,BW$15)</f>
        <v>-</v>
      </c>
      <c r="BX268" s="166" t="str" cm="1">
        <f t="array" aca="1" ref="BX268" ca="1">INDEX(i.rev,$K268,BX$15)</f>
        <v>-</v>
      </c>
      <c r="BY268" s="166" t="str" cm="1">
        <f t="array" aca="1" ref="BY268" ca="1">INDEX(i.rev,$K268,BY$15)</f>
        <v>-</v>
      </c>
      <c r="BZ268" s="166" t="str" cm="1">
        <f t="array" aca="1" ref="BZ268" ca="1">INDEX(i.rev,$K268,BZ$15)</f>
        <v>-</v>
      </c>
      <c r="CA268" s="166" t="str" cm="1">
        <f t="array" aca="1" ref="CA268" ca="1">INDEX(i.rev,$K268,CA$15)</f>
        <v>-</v>
      </c>
      <c r="CB268" s="166" t="str" cm="1">
        <f t="array" aca="1" ref="CB268" ca="1">INDEX(i.rev,$K268,CB$15)</f>
        <v>-</v>
      </c>
      <c r="CC268" s="166" t="str" cm="1">
        <f t="array" aca="1" ref="CC268" ca="1">INDEX(i.rev,$K268,CC$15)</f>
        <v>-</v>
      </c>
      <c r="CD268" s="166" t="str" cm="1">
        <f t="array" aca="1" ref="CD268" ca="1">INDEX(i.rev,$K268,CD$15)</f>
        <v>-</v>
      </c>
      <c r="CE268" s="166" t="str" cm="1">
        <f t="array" aca="1" ref="CE268" ca="1">INDEX(i.rev,$K268,CE$15)</f>
        <v>-</v>
      </c>
      <c r="CF268" s="166" t="str" cm="1">
        <f t="array" aca="1" ref="CF268" ca="1">INDEX(i.rev,$K268,CF$15)</f>
        <v>-</v>
      </c>
      <c r="CG268" s="10"/>
      <c r="CH268" s="168" t="str">
        <f t="shared" ca="1" si="776"/>
        <v>-</v>
      </c>
      <c r="CI268" s="168" t="str">
        <f t="shared" ca="1" si="776"/>
        <v>-</v>
      </c>
      <c r="CJ268" s="168" t="str">
        <f t="shared" ca="1" si="776"/>
        <v>-</v>
      </c>
      <c r="CK268" s="168" t="str">
        <f t="shared" ca="1" si="776"/>
        <v>-</v>
      </c>
      <c r="CL268" s="168" t="str">
        <f t="shared" ca="1" si="776"/>
        <v>-</v>
      </c>
      <c r="CM268" s="168" t="str">
        <f t="shared" ca="1" si="776"/>
        <v>-</v>
      </c>
      <c r="CN268" s="168" t="str">
        <f t="shared" ca="1" si="776"/>
        <v>-</v>
      </c>
      <c r="CO268" s="168" t="str">
        <f t="shared" ca="1" si="776"/>
        <v>-</v>
      </c>
      <c r="CP268" s="168">
        <f t="shared" ca="1" si="776"/>
        <v>1</v>
      </c>
      <c r="CQ268" s="168">
        <f t="shared" ca="1" si="776"/>
        <v>1</v>
      </c>
      <c r="CR268" s="168">
        <f t="shared" ca="1" si="776"/>
        <v>0</v>
      </c>
      <c r="CS268" s="168" t="str">
        <f t="shared" ca="1" si="776"/>
        <v>-</v>
      </c>
      <c r="CT268" s="168" t="str">
        <f t="shared" ca="1" si="776"/>
        <v>-</v>
      </c>
      <c r="CU268" s="168" t="str">
        <f t="shared" ca="1" si="776"/>
        <v>-</v>
      </c>
      <c r="CV268" s="168" t="str">
        <f t="shared" ca="1" si="776"/>
        <v>-</v>
      </c>
      <c r="CW268" s="168" t="str">
        <f t="shared" ca="1" si="776"/>
        <v>-</v>
      </c>
      <c r="CX268" s="168" t="str">
        <f t="shared" ca="1" si="776"/>
        <v>-</v>
      </c>
      <c r="CY268" s="168" t="str">
        <f t="shared" ca="1" si="776"/>
        <v>-</v>
      </c>
      <c r="CZ268" s="168">
        <f t="shared" ca="1" si="776"/>
        <v>0</v>
      </c>
      <c r="DA268" s="168" t="str">
        <f t="shared" ca="1" si="776"/>
        <v>-</v>
      </c>
      <c r="DB268" s="168" t="str">
        <f t="shared" ca="1" si="776"/>
        <v>-</v>
      </c>
      <c r="DC268" s="168" t="str">
        <f t="shared" ca="1" si="776"/>
        <v>-</v>
      </c>
      <c r="DD268" s="168" t="str">
        <f t="shared" ca="1" si="776"/>
        <v>-</v>
      </c>
      <c r="DE268" s="168" t="str">
        <f t="shared" ca="1" si="776"/>
        <v>-</v>
      </c>
      <c r="DF268" s="168">
        <f t="shared" ca="1" si="776"/>
        <v>0</v>
      </c>
      <c r="DG268" s="168">
        <f t="shared" ca="1" si="776"/>
        <v>0</v>
      </c>
      <c r="DH268" s="168">
        <f t="shared" ca="1" si="776"/>
        <v>0</v>
      </c>
      <c r="DI268" s="168">
        <f t="shared" ca="1" si="776"/>
        <v>0</v>
      </c>
      <c r="DJ268" s="168">
        <f t="shared" ca="1" si="776"/>
        <v>0</v>
      </c>
      <c r="DK268" s="168">
        <f t="shared" ca="1" si="776"/>
        <v>0</v>
      </c>
      <c r="DL268" s="168">
        <f t="shared" ca="1" si="776"/>
        <v>0</v>
      </c>
      <c r="DM268" s="168" t="str">
        <f t="shared" ca="1" si="776"/>
        <v>-</v>
      </c>
      <c r="DN268" s="168" t="str">
        <f t="shared" ca="1" si="776"/>
        <v>-</v>
      </c>
      <c r="DO268" s="168" t="str">
        <f t="shared" ca="1" si="776"/>
        <v>-</v>
      </c>
      <c r="DP268" s="168" t="str">
        <f t="shared" ca="1" si="776"/>
        <v>-</v>
      </c>
      <c r="DQ268" s="168" t="str">
        <f t="shared" ca="1" si="776"/>
        <v>-</v>
      </c>
      <c r="DR268" s="168" t="str">
        <f t="shared" ca="1" si="776"/>
        <v>-</v>
      </c>
      <c r="DS268" s="168" t="str">
        <f t="shared" ca="1" si="776"/>
        <v>-</v>
      </c>
      <c r="DT268" s="168" t="str">
        <f t="shared" ca="1" si="776"/>
        <v>-</v>
      </c>
      <c r="DU268" s="168" t="str">
        <f t="shared" ca="1" si="776"/>
        <v>-</v>
      </c>
      <c r="DV268" s="168" t="str">
        <f t="shared" ca="1" si="776"/>
        <v>-</v>
      </c>
      <c r="DW268" s="168" t="str">
        <f t="shared" ca="1" si="776"/>
        <v>-</v>
      </c>
      <c r="DX268" s="10"/>
      <c r="DY268" s="168">
        <f t="shared" ca="1" si="776"/>
        <v>1</v>
      </c>
      <c r="DZ268" s="168" t="str">
        <f t="shared" ca="1" si="776"/>
        <v>-</v>
      </c>
      <c r="EA268" s="168" t="str">
        <f t="shared" ca="1" si="776"/>
        <v>-</v>
      </c>
      <c r="EB268" s="168" t="str">
        <f t="shared" ca="1" si="776"/>
        <v>-</v>
      </c>
      <c r="EC268" s="168" t="str">
        <f t="shared" ca="1" si="747"/>
        <v>-</v>
      </c>
      <c r="ED268" s="168" t="b">
        <f t="shared" ca="1" si="747"/>
        <v>0</v>
      </c>
      <c r="EE268" s="168" t="str">
        <f t="shared" ca="1" si="747"/>
        <v>-</v>
      </c>
      <c r="EF268" s="168">
        <f t="shared" ca="1" si="747"/>
        <v>0</v>
      </c>
      <c r="EG268" s="168" t="str">
        <f t="shared" ca="1" si="747"/>
        <v>-</v>
      </c>
      <c r="EH268" s="166" cm="1">
        <f t="array" aca="1" ref="EH268" ca="1">INDEX(i.rev,$K268,EH$15)</f>
        <v>1</v>
      </c>
      <c r="EI268" s="168">
        <f t="shared" ca="1" si="748"/>
        <v>0</v>
      </c>
      <c r="EJ268" s="168">
        <f t="shared" ca="1" si="748"/>
        <v>1</v>
      </c>
      <c r="EK268" s="168">
        <f t="shared" ca="1" si="748"/>
        <v>0</v>
      </c>
      <c r="EL268" s="168">
        <f t="shared" ca="1" si="748"/>
        <v>1</v>
      </c>
      <c r="EM268" s="168">
        <f t="shared" ca="1" si="748"/>
        <v>1</v>
      </c>
      <c r="EN268" s="168">
        <f t="shared" ca="1" si="748"/>
        <v>1</v>
      </c>
      <c r="EO268" s="168">
        <f t="shared" ca="1" si="748"/>
        <v>0</v>
      </c>
      <c r="EP268" s="168">
        <f t="shared" ca="1" si="748"/>
        <v>0</v>
      </c>
      <c r="EQ268" s="168">
        <f t="shared" ca="1" si="748"/>
        <v>0</v>
      </c>
      <c r="ER268" s="168">
        <f t="shared" ca="1" si="748"/>
        <v>0</v>
      </c>
      <c r="ES268" s="168">
        <f t="shared" ca="1" si="748"/>
        <v>0</v>
      </c>
      <c r="ET268" s="168">
        <f t="shared" ca="1" si="748"/>
        <v>0</v>
      </c>
      <c r="EU268" s="168">
        <f t="shared" ca="1" si="748"/>
        <v>0</v>
      </c>
      <c r="EV268" s="168">
        <f t="shared" ca="1" si="748"/>
        <v>0</v>
      </c>
      <c r="EW268" s="168">
        <f t="shared" ca="1" si="748"/>
        <v>0</v>
      </c>
      <c r="EX268" s="168">
        <f t="shared" ref="EX268" ca="1" si="780">OFFSET(EX$5,$B268,0)</f>
        <v>0</v>
      </c>
      <c r="EY268" s="166" cm="1">
        <f t="array" aca="1" ref="EY268" ca="1">INDEX(i.rev,$K268,EY$15)</f>
        <v>0</v>
      </c>
      <c r="EZ268" s="168">
        <f t="shared" ca="1" si="749"/>
        <v>0</v>
      </c>
      <c r="FA268" s="166" cm="1">
        <f t="array" aca="1" ref="FA268" ca="1">INDEX(i.rev,$K268,FA$15)</f>
        <v>1</v>
      </c>
      <c r="FB268" s="168">
        <f t="shared" ca="1" si="777"/>
        <v>0</v>
      </c>
      <c r="FC268" s="168">
        <f t="shared" ca="1" si="777"/>
        <v>0</v>
      </c>
      <c r="FD268" s="168">
        <f t="shared" ca="1" si="777"/>
        <v>0</v>
      </c>
      <c r="FE268" s="168">
        <f t="shared" ca="1" si="777"/>
        <v>0</v>
      </c>
      <c r="FF268" s="168">
        <f t="shared" ca="1" si="777"/>
        <v>0</v>
      </c>
      <c r="FG268" s="168">
        <f t="shared" ca="1" si="777"/>
        <v>0</v>
      </c>
      <c r="FH268" s="168">
        <f t="shared" ca="1" si="777"/>
        <v>0</v>
      </c>
      <c r="FI268" s="10"/>
      <c r="FJ268" s="168" t="str">
        <f t="shared" ca="1" si="777"/>
        <v>-</v>
      </c>
      <c r="FK268" s="168" t="str">
        <f t="shared" ca="1" si="777"/>
        <v>-</v>
      </c>
      <c r="FL268" s="168" t="str">
        <f t="shared" ca="1" si="777"/>
        <v>-</v>
      </c>
      <c r="FM268" s="168" t="str">
        <f t="shared" ca="1" si="777"/>
        <v>-</v>
      </c>
      <c r="FN268" s="168" t="str">
        <f t="shared" ca="1" si="777"/>
        <v>-</v>
      </c>
      <c r="FO268" s="166" t="b">
        <f t="shared" ca="1" si="751"/>
        <v>0</v>
      </c>
      <c r="FP268" s="166" t="b">
        <f t="shared" ca="1" si="751"/>
        <v>0</v>
      </c>
      <c r="FQ268" s="166" t="b">
        <f t="shared" ca="1" si="751"/>
        <v>1</v>
      </c>
      <c r="FR268" s="168">
        <f t="shared" ca="1" si="777"/>
        <v>0</v>
      </c>
      <c r="FS268" s="166">
        <f t="shared" ca="1" si="752"/>
        <v>1</v>
      </c>
      <c r="FT268" s="166">
        <f t="shared" ca="1" si="752"/>
        <v>1</v>
      </c>
      <c r="FU268" s="168" t="str">
        <f t="shared" ca="1" si="777"/>
        <v>-</v>
      </c>
      <c r="FV268" s="168" t="str">
        <f t="shared" ca="1" si="777"/>
        <v>-</v>
      </c>
      <c r="FW268" s="168" t="str">
        <f t="shared" ca="1" si="777"/>
        <v>-</v>
      </c>
      <c r="FX268" s="168" t="str">
        <f t="shared" ca="1" si="777"/>
        <v>-</v>
      </c>
      <c r="FY268" s="168" t="str">
        <f t="shared" ca="1" si="777"/>
        <v>-</v>
      </c>
      <c r="FZ268" s="168" t="str">
        <f t="shared" ca="1" si="777"/>
        <v>-</v>
      </c>
      <c r="GA268" s="168" t="str">
        <f t="shared" ca="1" si="777"/>
        <v>-</v>
      </c>
      <c r="GB268" s="168" t="str">
        <f t="shared" ca="1" si="777"/>
        <v>-</v>
      </c>
      <c r="GC268" s="168" t="str">
        <f t="shared" ca="1" si="777"/>
        <v>-</v>
      </c>
      <c r="GD268" s="168" t="b">
        <f t="shared" ca="1" si="777"/>
        <v>1</v>
      </c>
      <c r="GE268" s="168" t="str">
        <f t="shared" ca="1" si="777"/>
        <v>-</v>
      </c>
      <c r="GF268" s="168" t="str">
        <f t="shared" ca="1" si="777"/>
        <v>-</v>
      </c>
      <c r="GG268" s="168" t="str">
        <f t="shared" ca="1" si="777"/>
        <v>-</v>
      </c>
      <c r="GH268" s="168" t="str">
        <f t="shared" ca="1" si="753"/>
        <v>-</v>
      </c>
      <c r="GI268" s="168" t="str">
        <f t="shared" ca="1" si="753"/>
        <v>-</v>
      </c>
      <c r="GJ268" s="168" t="str">
        <f t="shared" ca="1" si="754"/>
        <v>-</v>
      </c>
      <c r="GK268" s="168" t="str">
        <f t="shared" ca="1" si="754"/>
        <v>-</v>
      </c>
      <c r="GL268" s="168" t="str">
        <f t="shared" ca="1" si="754"/>
        <v>-</v>
      </c>
      <c r="GM268" s="168" t="str">
        <f t="shared" ca="1" si="754"/>
        <v>-</v>
      </c>
      <c r="GN268" s="168" t="str">
        <f t="shared" ca="1" si="754"/>
        <v>-</v>
      </c>
      <c r="GO268" s="168" t="str">
        <f t="shared" ca="1" si="754"/>
        <v>-</v>
      </c>
      <c r="GP268" s="168" t="str">
        <f t="shared" ca="1" si="754"/>
        <v>-</v>
      </c>
      <c r="GQ268" s="168" t="str">
        <f t="shared" ca="1" si="754"/>
        <v>-</v>
      </c>
      <c r="GR268" s="168" t="str">
        <f t="shared" ca="1" si="754"/>
        <v>-</v>
      </c>
      <c r="GS268" s="168">
        <f t="shared" ca="1" si="754"/>
        <v>500</v>
      </c>
      <c r="GT268" s="168">
        <f t="shared" ca="1" si="754"/>
        <v>500</v>
      </c>
      <c r="GU268" s="168" t="str">
        <f t="shared" ca="1" si="754"/>
        <v>-</v>
      </c>
      <c r="GV268" s="168" t="str">
        <f t="shared" ca="1" si="754"/>
        <v>-</v>
      </c>
      <c r="GW268" s="168" t="str">
        <f t="shared" ca="1" si="754"/>
        <v>-</v>
      </c>
      <c r="GX268" s="168" t="str">
        <f t="shared" ca="1" si="754"/>
        <v>-</v>
      </c>
      <c r="GY268" s="168" t="str">
        <f t="shared" ref="GY268:IO274" ca="1" si="781">OFFSET(GY$5,$B268,0)</f>
        <v>-</v>
      </c>
      <c r="GZ268" s="168" t="str">
        <f t="shared" ca="1" si="781"/>
        <v>-</v>
      </c>
      <c r="HA268" s="168" t="str">
        <f t="shared" ca="1" si="781"/>
        <v>-</v>
      </c>
      <c r="HB268" s="168" t="str">
        <f t="shared" ca="1" si="781"/>
        <v>-</v>
      </c>
      <c r="HC268" s="168" t="str">
        <f t="shared" ca="1" si="781"/>
        <v>-</v>
      </c>
      <c r="HD268" s="168" t="str">
        <f t="shared" ca="1" si="781"/>
        <v>-</v>
      </c>
      <c r="HE268" s="168" t="str">
        <f t="shared" ca="1" si="781"/>
        <v>-</v>
      </c>
      <c r="HF268" s="168" t="str">
        <f t="shared" ca="1" si="781"/>
        <v>-</v>
      </c>
      <c r="HG268" s="168" t="str">
        <f t="shared" ca="1" si="781"/>
        <v>-</v>
      </c>
      <c r="HH268" s="168" t="str">
        <f t="shared" ca="1" si="781"/>
        <v>-</v>
      </c>
      <c r="HI268" s="168" t="str">
        <f t="shared" ca="1" si="781"/>
        <v>-</v>
      </c>
      <c r="HJ268" s="168" t="str">
        <f t="shared" ca="1" si="781"/>
        <v>-</v>
      </c>
      <c r="HK268" s="168" t="str">
        <f t="shared" ca="1" si="781"/>
        <v>-</v>
      </c>
      <c r="HL268" s="168" t="str">
        <f t="shared" ca="1" si="781"/>
        <v>-</v>
      </c>
      <c r="HM268" s="168" t="str">
        <f t="shared" ca="1" si="781"/>
        <v>-</v>
      </c>
      <c r="HN268" s="168" t="str">
        <f t="shared" ca="1" si="781"/>
        <v>-</v>
      </c>
      <c r="HO268" s="168" t="str">
        <f t="shared" ca="1" si="781"/>
        <v>-</v>
      </c>
      <c r="HP268" s="168" t="str">
        <f t="shared" ca="1" si="781"/>
        <v>-</v>
      </c>
      <c r="HQ268" s="168" t="str">
        <f t="shared" ca="1" si="781"/>
        <v>-</v>
      </c>
      <c r="HR268" s="168" t="str">
        <f t="shared" ca="1" si="781"/>
        <v>-</v>
      </c>
      <c r="HS268" s="168" t="str">
        <f t="shared" ca="1" si="781"/>
        <v>-</v>
      </c>
      <c r="HT268" s="168" t="str">
        <f t="shared" ca="1" si="781"/>
        <v>-</v>
      </c>
      <c r="HU268" s="168" t="str">
        <f t="shared" ca="1" si="781"/>
        <v>-</v>
      </c>
      <c r="HV268" s="168" t="str">
        <f t="shared" ca="1" si="781"/>
        <v>-</v>
      </c>
      <c r="HW268" s="168" t="str">
        <f t="shared" ca="1" si="781"/>
        <v>-</v>
      </c>
      <c r="HX268" s="168" t="str">
        <f t="shared" ca="1" si="781"/>
        <v>-</v>
      </c>
      <c r="HY268" s="168" t="str">
        <f t="shared" ca="1" si="781"/>
        <v>-</v>
      </c>
      <c r="HZ268" s="168" t="str">
        <f t="shared" ca="1" si="781"/>
        <v>-</v>
      </c>
      <c r="IA268" s="168" t="str">
        <f t="shared" ca="1" si="781"/>
        <v>-</v>
      </c>
      <c r="IB268" s="168" t="str">
        <f t="shared" ca="1" si="781"/>
        <v>-</v>
      </c>
      <c r="IC268" s="168" t="str">
        <f t="shared" ca="1" si="781"/>
        <v>-</v>
      </c>
      <c r="ID268" s="168" t="str">
        <f t="shared" ca="1" si="781"/>
        <v>-</v>
      </c>
      <c r="IE268" s="168" t="str">
        <f t="shared" ca="1" si="781"/>
        <v>-</v>
      </c>
      <c r="IF268" s="168" t="str">
        <f t="shared" ca="1" si="781"/>
        <v>-</v>
      </c>
      <c r="IG268" s="168" t="str">
        <f t="shared" ca="1" si="781"/>
        <v>-</v>
      </c>
      <c r="IH268" s="168" t="str">
        <f t="shared" ca="1" si="781"/>
        <v>-</v>
      </c>
      <c r="II268" s="168" t="str">
        <f t="shared" ca="1" si="781"/>
        <v>-</v>
      </c>
      <c r="IJ268" s="168" t="str">
        <f t="shared" ca="1" si="781"/>
        <v>-</v>
      </c>
      <c r="IK268" s="168" t="str">
        <f t="shared" ca="1" si="781"/>
        <v>-</v>
      </c>
      <c r="IL268" s="168" t="str">
        <f t="shared" ca="1" si="781"/>
        <v>-</v>
      </c>
      <c r="IM268" s="168" t="str">
        <f t="shared" ca="1" si="781"/>
        <v>-</v>
      </c>
      <c r="IN268" s="168" t="str">
        <f t="shared" ca="1" si="781"/>
        <v>-</v>
      </c>
      <c r="IO268" s="168" t="str">
        <f t="shared" ca="1" si="781"/>
        <v>-</v>
      </c>
      <c r="IP268" s="168" t="str">
        <f t="shared" ca="1" si="756"/>
        <v>-</v>
      </c>
      <c r="IQ268" s="168" t="str">
        <f t="shared" ca="1" si="756"/>
        <v>-</v>
      </c>
      <c r="IR268" s="168" t="str">
        <f t="shared" ca="1" si="756"/>
        <v>-</v>
      </c>
      <c r="IS268" s="168" t="str">
        <f t="shared" ca="1" si="756"/>
        <v>-</v>
      </c>
      <c r="IT268" s="168" t="str">
        <f t="shared" ca="1" si="756"/>
        <v>-</v>
      </c>
      <c r="IU268" s="168" t="str">
        <f t="shared" ca="1" si="756"/>
        <v>-</v>
      </c>
      <c r="IV268" s="168" t="str">
        <f t="shared" ca="1" si="756"/>
        <v>-</v>
      </c>
      <c r="IW268" s="168" t="str">
        <f t="shared" ca="1" si="756"/>
        <v>-</v>
      </c>
      <c r="IX268" s="168" t="str">
        <f t="shared" ca="1" si="756"/>
        <v>-</v>
      </c>
      <c r="IY268" s="168" t="str">
        <f t="shared" ca="1" si="756"/>
        <v>-</v>
      </c>
      <c r="IZ268" s="10"/>
      <c r="JA268" s="166">
        <f t="shared" ca="1" si="757"/>
        <v>4.4999999999999998E-2</v>
      </c>
      <c r="JB268" s="166">
        <f t="shared" ca="1" si="758"/>
        <v>4.4999999999999998E-2</v>
      </c>
      <c r="JC268" s="168">
        <f t="shared" ca="1" si="759"/>
        <v>1</v>
      </c>
      <c r="JD268" s="168">
        <f t="shared" ca="1" si="759"/>
        <v>0</v>
      </c>
      <c r="JE268" s="168">
        <f t="shared" ca="1" si="759"/>
        <v>1</v>
      </c>
      <c r="JF268" s="168">
        <f t="shared" ca="1" si="759"/>
        <v>1</v>
      </c>
      <c r="JG268" s="168">
        <f t="shared" ca="1" si="759"/>
        <v>0</v>
      </c>
      <c r="JH268" s="168">
        <f t="shared" ca="1" si="759"/>
        <v>70</v>
      </c>
      <c r="JI268" s="168">
        <f t="shared" ca="1" si="759"/>
        <v>50</v>
      </c>
      <c r="JJ268" s="168">
        <f t="shared" ca="1" si="759"/>
        <v>70</v>
      </c>
      <c r="JK268" s="168">
        <f t="shared" ca="1" si="759"/>
        <v>50</v>
      </c>
      <c r="JL268" s="166">
        <f t="shared" ca="1" si="760"/>
        <v>1</v>
      </c>
      <c r="JM268" s="166">
        <f t="shared" ca="1" si="761"/>
        <v>1</v>
      </c>
      <c r="JN268" s="166">
        <f t="shared" ca="1" si="762"/>
        <v>1</v>
      </c>
      <c r="JO268" s="166">
        <f t="shared" ca="1" si="763"/>
        <v>1</v>
      </c>
      <c r="JP268" s="166">
        <f t="shared" ca="1" si="763"/>
        <v>1</v>
      </c>
      <c r="JQ268" s="168">
        <f t="shared" ca="1" si="759"/>
        <v>1</v>
      </c>
      <c r="JR268" s="10"/>
      <c r="JS268" s="168">
        <f t="shared" ca="1" si="759"/>
        <v>1</v>
      </c>
      <c r="JT268" s="166">
        <f t="shared" ca="1" si="764"/>
        <v>1</v>
      </c>
      <c r="JU268" s="168">
        <f t="shared" ca="1" si="759"/>
        <v>1</v>
      </c>
      <c r="JV268" s="168">
        <f t="shared" ca="1" si="759"/>
        <v>1</v>
      </c>
      <c r="JW268" s="168">
        <f t="shared" ca="1" si="759"/>
        <v>1</v>
      </c>
      <c r="JX268" s="168">
        <f t="shared" ca="1" si="759"/>
        <v>1</v>
      </c>
      <c r="JY268" s="168">
        <f t="shared" ca="1" si="759"/>
        <v>1</v>
      </c>
      <c r="JZ268" s="168">
        <f t="shared" ca="1" si="759"/>
        <v>1</v>
      </c>
      <c r="KA268" s="166">
        <f t="shared" ca="1" si="765"/>
        <v>1</v>
      </c>
      <c r="KB268" s="166">
        <f t="shared" si="766"/>
        <v>1</v>
      </c>
      <c r="KC268" s="166">
        <f t="shared" ca="1" si="767"/>
        <v>1</v>
      </c>
      <c r="KD268" s="166" t="str">
        <f t="shared" ca="1" si="768"/>
        <v>-</v>
      </c>
      <c r="KE268" s="166" t="str">
        <f t="shared" ca="1" si="769"/>
        <v>-</v>
      </c>
      <c r="KF268" s="166" t="str">
        <f t="shared" ca="1" si="770"/>
        <v>-</v>
      </c>
      <c r="KG268" s="166" t="b">
        <f t="shared" ca="1" si="771"/>
        <v>0</v>
      </c>
      <c r="KH268" s="168">
        <f t="shared" ref="KH268" ca="1" si="782">OFFSET(KH$5,$B268,0)</f>
        <v>0</v>
      </c>
      <c r="KI268" s="27">
        <v>0</v>
      </c>
    </row>
    <row r="269" spans="1:295" s="148" customFormat="1" outlineLevel="1">
      <c r="A269" s="126">
        <f t="shared" si="13"/>
        <v>264</v>
      </c>
      <c r="B269" s="126">
        <f t="shared" si="772"/>
        <v>13</v>
      </c>
      <c r="C269" s="148">
        <f t="shared" si="778"/>
        <v>1002</v>
      </c>
      <c r="D269" s="148" t="s">
        <v>884</v>
      </c>
      <c r="E269" s="148" t="b">
        <f t="shared" si="737"/>
        <v>0</v>
      </c>
      <c r="F269" s="148" t="b">
        <v>0</v>
      </c>
      <c r="G269" s="148" t="b">
        <f t="shared" si="773"/>
        <v>0</v>
      </c>
      <c r="H269" s="144">
        <f t="shared" ca="1" si="774"/>
        <v>3</v>
      </c>
      <c r="I269" s="32">
        <v>1</v>
      </c>
      <c r="J269" s="32">
        <v>3</v>
      </c>
      <c r="K269" s="144">
        <f t="shared" ca="1" si="774"/>
        <v>1</v>
      </c>
      <c r="L269" s="144">
        <f t="shared" ca="1" si="774"/>
        <v>1</v>
      </c>
      <c r="M269" s="144">
        <f t="shared" ca="1" si="774"/>
        <v>1</v>
      </c>
      <c r="N269" s="144">
        <f t="shared" ca="1" si="774"/>
        <v>1</v>
      </c>
      <c r="O269" s="144">
        <f t="shared" ca="1" si="774"/>
        <v>1</v>
      </c>
      <c r="P269" s="144">
        <f t="shared" ca="1" si="774"/>
        <v>1</v>
      </c>
      <c r="Q269" s="144">
        <f t="shared" ca="1" si="774"/>
        <v>1</v>
      </c>
      <c r="R269" s="144">
        <f t="shared" ca="1" si="774"/>
        <v>2</v>
      </c>
      <c r="S269" s="32">
        <v>3</v>
      </c>
      <c r="T269" s="144">
        <f t="shared" ca="1" si="774"/>
        <v>1</v>
      </c>
      <c r="U269" s="144">
        <f t="shared" ca="1" si="774"/>
        <v>1</v>
      </c>
      <c r="V269" s="144">
        <f t="shared" ca="1" si="774"/>
        <v>1</v>
      </c>
      <c r="W269" s="144">
        <f t="shared" ca="1" si="774"/>
        <v>1</v>
      </c>
      <c r="X269" s="144">
        <f t="shared" ca="1" si="774"/>
        <v>1</v>
      </c>
      <c r="Y269" s="144">
        <f t="shared" ca="1" si="774"/>
        <v>1</v>
      </c>
      <c r="AA269" s="162" t="str" cm="1">
        <f t="array" aca="1" ref="AA269" ca="1">TEXT(LEFT(OFFSET(AA269,-1,0),5)+1,"00000")&amp;MID(OFFSET(AA269,-1,0),6,FIND(" ",OFFSET(AA269,-1,0),7)-5)
&amp;INDEX(DataMaster!$B$10:$B$12,$I269)         &amp;IF($J269=1,""," Risk"&amp;INDEX(i.risk_aversion,$J269,1))    &amp;IF($K269=1,""," REV"&amp; INDEX(DataMaster!$B$54:$B$58,$K269))              &amp; IF($L269=1,""," Minroe"&amp;INDEX(minroe,$L269))              &amp;  IF($M269=1,""," Overdraw"&amp;INDEX(overdraw,$M269))
&amp; IF($N269=1,""," Mach"&amp;INDEX(i.mach_option,$N269))
&amp; IF($O269=1,""," Interest"&amp;INDEX(i.interest_rate,$O269))            &amp; IF($P269=1,""," Opp cost"&amp;INDEX(i.opp_cost_capital,$P269))           &amp; IF($Q269=1,""," Casual_ub"&amp;INDEX(i.casual_ub,$Q269))           &amp; IF($R269=1,""," Cropgraze"&amp;INDEX(i.cropgraze_inc,$R269))
&amp; IF($S269=1,""," Yield"&amp;INDEX(i.all_rot_yield,$S269))          &amp; IF($T269=1,""," Pasture"&amp;INDEX(i.pasture_prod,$T269))          &amp; IF($U269=1,""," Scan"&amp;INDEX(i.scan,$U269))
&amp; IF($JL269=1,""," WP"&amp;TEXT($JL269*100,"000p"))                &amp; IF($JM269=1,""," MP"&amp;TEXT($JM269*100,"000p"))                      &amp; IF($JN269=1,""," GP"&amp;TEXT($JN269*100,"000p"))          &amp; IF($JO269=1,""," Can"&amp;TEXT($JO269*100,"000p"))
&amp; " (F"&amp;3+IFERROR(1*$CH269,0)+IFERROR(1*$CI269,0)&amp;3-IFERROR(1*NOT($CK269),0)&amp;"N"&amp;$CP269&amp;$CQ269&amp;")"</f>
        <v>00005 Yield SE RiskCARA-high CropgrazeFALSE Yield1.15 (F33N11)</v>
      </c>
      <c r="AB269" s="10" t="str">
        <f ca="1">IF(COUNTIF(AA$5:AA269,AA269)=1,"-","Dup")</f>
        <v>-</v>
      </c>
      <c r="AC269" s="10"/>
      <c r="AD269" s="168" t="str">
        <f t="shared" ref="AD269:AI293" ca="1" si="783">OFFSET(AD$5,$B269,0)</f>
        <v>-</v>
      </c>
      <c r="AE269" s="168" t="str">
        <f t="shared" ca="1" si="783"/>
        <v>-</v>
      </c>
      <c r="AF269" s="168" t="str">
        <f t="shared" ca="1" si="783"/>
        <v>-</v>
      </c>
      <c r="AG269" s="168" t="str">
        <f t="shared" ca="1" si="783"/>
        <v>-</v>
      </c>
      <c r="AH269" s="168" t="str">
        <f t="shared" ca="1" si="783"/>
        <v>-</v>
      </c>
      <c r="AI269" s="168" t="b">
        <f t="shared" ca="1" si="783"/>
        <v>1</v>
      </c>
      <c r="AJ269" s="10"/>
      <c r="AK269" s="166" t="b">
        <f t="shared" ref="AK269:AP293" si="784">INDEX(model_structure,$I269,AK$15)</f>
        <v>1</v>
      </c>
      <c r="AL269" s="166" t="str">
        <f t="shared" si="784"/>
        <v>-</v>
      </c>
      <c r="AM269" s="166" t="str">
        <f t="shared" si="784"/>
        <v>-</v>
      </c>
      <c r="AN269" s="166" t="str">
        <f t="shared" si="784"/>
        <v>-</v>
      </c>
      <c r="AO269" s="166" t="b">
        <f t="shared" si="784"/>
        <v>0</v>
      </c>
      <c r="AP269" s="166" t="b">
        <f t="shared" si="784"/>
        <v>0</v>
      </c>
      <c r="AQ269" s="166">
        <f t="shared" ca="1" si="740"/>
        <v>0</v>
      </c>
      <c r="AR269" s="166" t="b">
        <f t="shared" si="741"/>
        <v>1</v>
      </c>
      <c r="AS269" s="166" t="b">
        <f t="shared" si="741"/>
        <v>1</v>
      </c>
      <c r="AT269" s="166">
        <f t="shared" si="741"/>
        <v>1</v>
      </c>
      <c r="AU269" s="166">
        <f t="shared" si="741"/>
        <v>5.0000000000000004E-6</v>
      </c>
      <c r="AV269" s="166" t="str">
        <f t="shared" si="741"/>
        <v>-</v>
      </c>
      <c r="AW269" s="10"/>
      <c r="AX269" s="166" t="b">
        <f t="shared" si="742"/>
        <v>1</v>
      </c>
      <c r="AY269" s="168" t="b">
        <f t="shared" ca="1" si="743"/>
        <v>1</v>
      </c>
      <c r="AZ269" s="168" t="b">
        <f t="shared" ca="1" si="743"/>
        <v>1</v>
      </c>
      <c r="BA269" s="167">
        <f t="shared" ca="1" si="744"/>
        <v>3110</v>
      </c>
      <c r="BB269" s="168" t="str">
        <f t="shared" ca="1" si="779"/>
        <v>-</v>
      </c>
      <c r="BC269" s="168" t="str">
        <f t="shared" ca="1" si="779"/>
        <v>-</v>
      </c>
      <c r="BD269" s="168" t="str">
        <f t="shared" ca="1" si="779"/>
        <v>-</v>
      </c>
      <c r="BE269" s="168" t="str">
        <f t="shared" ca="1" si="779"/>
        <v>-</v>
      </c>
      <c r="BF269" s="168" t="str">
        <f t="shared" ca="1" si="779"/>
        <v>-</v>
      </c>
      <c r="BG269" s="168">
        <f t="shared" ca="1" si="779"/>
        <v>1</v>
      </c>
      <c r="BH269" s="168">
        <f t="shared" ca="1" si="779"/>
        <v>1</v>
      </c>
      <c r="BI269" s="168" t="str">
        <f t="shared" ca="1" si="779"/>
        <v>-</v>
      </c>
      <c r="BJ269" s="168" t="str">
        <f t="shared" ca="1" si="779"/>
        <v>-</v>
      </c>
      <c r="BK269" s="10"/>
      <c r="BL269" s="168" t="str">
        <f t="shared" ca="1" si="779"/>
        <v>-</v>
      </c>
      <c r="BM269" s="168" t="str">
        <f t="shared" ca="1" si="779"/>
        <v>-</v>
      </c>
      <c r="BN269" s="168" t="str">
        <f t="shared" ca="1" si="779"/>
        <v>-</v>
      </c>
      <c r="BO269" s="168" t="str">
        <f t="shared" ca="1" si="779"/>
        <v>-</v>
      </c>
      <c r="BP269" s="168" t="str">
        <f t="shared" ca="1" si="779"/>
        <v>-</v>
      </c>
      <c r="BQ269" s="168" t="str">
        <f t="shared" ca="1" si="779"/>
        <v>-</v>
      </c>
      <c r="BR269" s="168" t="str">
        <f t="shared" ca="1" si="779"/>
        <v>-</v>
      </c>
      <c r="BS269" s="168" t="str">
        <f t="shared" ca="1" si="779"/>
        <v>-</v>
      </c>
      <c r="BT269" s="168" t="str">
        <f t="shared" ca="1" si="779"/>
        <v>-</v>
      </c>
      <c r="BU269" s="168" t="str">
        <f t="shared" ca="1" si="779"/>
        <v>-</v>
      </c>
      <c r="BV269" s="168" t="str">
        <f t="shared" ca="1" si="779"/>
        <v>-</v>
      </c>
      <c r="BW269" s="166" t="str" cm="1">
        <f t="array" aca="1" ref="BW269" ca="1">INDEX(i.rev,$K269,BW$15)</f>
        <v>-</v>
      </c>
      <c r="BX269" s="166" t="str" cm="1">
        <f t="array" aca="1" ref="BX269" ca="1">INDEX(i.rev,$K269,BX$15)</f>
        <v>-</v>
      </c>
      <c r="BY269" s="166" t="str" cm="1">
        <f t="array" aca="1" ref="BY269" ca="1">INDEX(i.rev,$K269,BY$15)</f>
        <v>-</v>
      </c>
      <c r="BZ269" s="166" t="str" cm="1">
        <f t="array" aca="1" ref="BZ269" ca="1">INDEX(i.rev,$K269,BZ$15)</f>
        <v>-</v>
      </c>
      <c r="CA269" s="166" t="str" cm="1">
        <f t="array" aca="1" ref="CA269" ca="1">INDEX(i.rev,$K269,CA$15)</f>
        <v>-</v>
      </c>
      <c r="CB269" s="166" t="str" cm="1">
        <f t="array" aca="1" ref="CB269" ca="1">INDEX(i.rev,$K269,CB$15)</f>
        <v>-</v>
      </c>
      <c r="CC269" s="166" t="str" cm="1">
        <f t="array" aca="1" ref="CC269" ca="1">INDEX(i.rev,$K269,CC$15)</f>
        <v>-</v>
      </c>
      <c r="CD269" s="166" t="str" cm="1">
        <f t="array" aca="1" ref="CD269" ca="1">INDEX(i.rev,$K269,CD$15)</f>
        <v>-</v>
      </c>
      <c r="CE269" s="166" t="str" cm="1">
        <f t="array" aca="1" ref="CE269" ca="1">INDEX(i.rev,$K269,CE$15)</f>
        <v>-</v>
      </c>
      <c r="CF269" s="166" t="str" cm="1">
        <f t="array" aca="1" ref="CF269" ca="1">INDEX(i.rev,$K269,CF$15)</f>
        <v>-</v>
      </c>
      <c r="CG269" s="10"/>
      <c r="CH269" s="168" t="str">
        <f t="shared" ca="1" si="776"/>
        <v>-</v>
      </c>
      <c r="CI269" s="168" t="str">
        <f t="shared" ca="1" si="776"/>
        <v>-</v>
      </c>
      <c r="CJ269" s="168" t="str">
        <f t="shared" ca="1" si="776"/>
        <v>-</v>
      </c>
      <c r="CK269" s="168" t="str">
        <f t="shared" ca="1" si="776"/>
        <v>-</v>
      </c>
      <c r="CL269" s="168" t="str">
        <f t="shared" ca="1" si="776"/>
        <v>-</v>
      </c>
      <c r="CM269" s="168" t="str">
        <f t="shared" ca="1" si="776"/>
        <v>-</v>
      </c>
      <c r="CN269" s="168" t="str">
        <f t="shared" ca="1" si="776"/>
        <v>-</v>
      </c>
      <c r="CO269" s="168" t="str">
        <f t="shared" ca="1" si="776"/>
        <v>-</v>
      </c>
      <c r="CP269" s="168">
        <f t="shared" ca="1" si="776"/>
        <v>1</v>
      </c>
      <c r="CQ269" s="168">
        <f t="shared" ca="1" si="776"/>
        <v>1</v>
      </c>
      <c r="CR269" s="168">
        <f t="shared" ca="1" si="776"/>
        <v>0</v>
      </c>
      <c r="CS269" s="168" t="str">
        <f t="shared" ca="1" si="776"/>
        <v>-</v>
      </c>
      <c r="CT269" s="168" t="str">
        <f t="shared" ca="1" si="776"/>
        <v>-</v>
      </c>
      <c r="CU269" s="168" t="str">
        <f t="shared" ca="1" si="776"/>
        <v>-</v>
      </c>
      <c r="CV269" s="168" t="str">
        <f t="shared" ca="1" si="776"/>
        <v>-</v>
      </c>
      <c r="CW269" s="168" t="str">
        <f t="shared" ca="1" si="776"/>
        <v>-</v>
      </c>
      <c r="CX269" s="168" t="str">
        <f t="shared" ca="1" si="776"/>
        <v>-</v>
      </c>
      <c r="CY269" s="168" t="str">
        <f t="shared" ca="1" si="776"/>
        <v>-</v>
      </c>
      <c r="CZ269" s="168">
        <f t="shared" ca="1" si="776"/>
        <v>0</v>
      </c>
      <c r="DA269" s="168" t="str">
        <f t="shared" ca="1" si="776"/>
        <v>-</v>
      </c>
      <c r="DB269" s="168" t="str">
        <f t="shared" ca="1" si="776"/>
        <v>-</v>
      </c>
      <c r="DC269" s="168" t="str">
        <f t="shared" ca="1" si="776"/>
        <v>-</v>
      </c>
      <c r="DD269" s="168" t="str">
        <f t="shared" ca="1" si="776"/>
        <v>-</v>
      </c>
      <c r="DE269" s="168" t="str">
        <f t="shared" ca="1" si="776"/>
        <v>-</v>
      </c>
      <c r="DF269" s="168">
        <f t="shared" ca="1" si="776"/>
        <v>0</v>
      </c>
      <c r="DG269" s="168">
        <f t="shared" ca="1" si="776"/>
        <v>0</v>
      </c>
      <c r="DH269" s="168">
        <f t="shared" ca="1" si="776"/>
        <v>0</v>
      </c>
      <c r="DI269" s="168">
        <f t="shared" ca="1" si="776"/>
        <v>0</v>
      </c>
      <c r="DJ269" s="168">
        <f t="shared" ca="1" si="776"/>
        <v>0</v>
      </c>
      <c r="DK269" s="168">
        <f t="shared" ca="1" si="776"/>
        <v>0</v>
      </c>
      <c r="DL269" s="168">
        <f t="shared" ca="1" si="776"/>
        <v>0</v>
      </c>
      <c r="DM269" s="168" t="str">
        <f t="shared" ca="1" si="776"/>
        <v>-</v>
      </c>
      <c r="DN269" s="168" t="str">
        <f t="shared" ca="1" si="776"/>
        <v>-</v>
      </c>
      <c r="DO269" s="168" t="str">
        <f t="shared" ca="1" si="776"/>
        <v>-</v>
      </c>
      <c r="DP269" s="168" t="str">
        <f t="shared" ca="1" si="776"/>
        <v>-</v>
      </c>
      <c r="DQ269" s="168" t="str">
        <f t="shared" ca="1" si="776"/>
        <v>-</v>
      </c>
      <c r="DR269" s="168" t="str">
        <f t="shared" ca="1" si="776"/>
        <v>-</v>
      </c>
      <c r="DS269" s="168" t="str">
        <f t="shared" ca="1" si="776"/>
        <v>-</v>
      </c>
      <c r="DT269" s="168" t="str">
        <f t="shared" ca="1" si="776"/>
        <v>-</v>
      </c>
      <c r="DU269" s="168" t="str">
        <f t="shared" ca="1" si="776"/>
        <v>-</v>
      </c>
      <c r="DV269" s="168" t="str">
        <f t="shared" ca="1" si="776"/>
        <v>-</v>
      </c>
      <c r="DW269" s="168" t="str">
        <f t="shared" ca="1" si="776"/>
        <v>-</v>
      </c>
      <c r="DX269" s="10"/>
      <c r="DY269" s="168">
        <f t="shared" ca="1" si="776"/>
        <v>1</v>
      </c>
      <c r="DZ269" s="168" t="str">
        <f t="shared" ca="1" si="776"/>
        <v>-</v>
      </c>
      <c r="EA269" s="168" t="str">
        <f t="shared" ca="1" si="776"/>
        <v>-</v>
      </c>
      <c r="EB269" s="168" t="str">
        <f t="shared" ca="1" si="776"/>
        <v>-</v>
      </c>
      <c r="EC269" s="168" t="str">
        <f t="shared" ref="EC269:EG293" ca="1" si="785">OFFSET(EC$5,$B269,0)</f>
        <v>-</v>
      </c>
      <c r="ED269" s="168" t="b">
        <f t="shared" ca="1" si="785"/>
        <v>0</v>
      </c>
      <c r="EE269" s="168" t="str">
        <f t="shared" ca="1" si="785"/>
        <v>-</v>
      </c>
      <c r="EF269" s="168">
        <f t="shared" ca="1" si="785"/>
        <v>0</v>
      </c>
      <c r="EG269" s="168" t="str">
        <f t="shared" ca="1" si="785"/>
        <v>-</v>
      </c>
      <c r="EH269" s="166" cm="1">
        <f t="array" aca="1" ref="EH269" ca="1">INDEX(i.rev,$K269,EH$15)</f>
        <v>1</v>
      </c>
      <c r="EI269" s="168">
        <f t="shared" ref="EI269:EX284" ca="1" si="786">OFFSET(EI$5,$B269,0)</f>
        <v>0</v>
      </c>
      <c r="EJ269" s="168">
        <f t="shared" ca="1" si="786"/>
        <v>1</v>
      </c>
      <c r="EK269" s="168">
        <f t="shared" ca="1" si="786"/>
        <v>0</v>
      </c>
      <c r="EL269" s="168">
        <f t="shared" ca="1" si="786"/>
        <v>1</v>
      </c>
      <c r="EM269" s="168">
        <f t="shared" ca="1" si="786"/>
        <v>1</v>
      </c>
      <c r="EN269" s="168">
        <f t="shared" ca="1" si="786"/>
        <v>1</v>
      </c>
      <c r="EO269" s="168">
        <f t="shared" ca="1" si="786"/>
        <v>0</v>
      </c>
      <c r="EP269" s="168">
        <f t="shared" ca="1" si="786"/>
        <v>0</v>
      </c>
      <c r="EQ269" s="168">
        <f t="shared" ca="1" si="786"/>
        <v>0</v>
      </c>
      <c r="ER269" s="168">
        <f t="shared" ca="1" si="786"/>
        <v>0</v>
      </c>
      <c r="ES269" s="168">
        <f t="shared" ca="1" si="786"/>
        <v>0</v>
      </c>
      <c r="ET269" s="168">
        <f t="shared" ca="1" si="786"/>
        <v>0</v>
      </c>
      <c r="EU269" s="168">
        <f t="shared" ca="1" si="786"/>
        <v>0</v>
      </c>
      <c r="EV269" s="168">
        <f t="shared" ca="1" si="786"/>
        <v>0</v>
      </c>
      <c r="EW269" s="168">
        <f t="shared" ca="1" si="786"/>
        <v>0</v>
      </c>
      <c r="EX269" s="168">
        <f t="shared" ca="1" si="786"/>
        <v>0</v>
      </c>
      <c r="EY269" s="166" cm="1">
        <f t="array" aca="1" ref="EY269" ca="1">INDEX(i.rev,$K269,EY$15)</f>
        <v>0</v>
      </c>
      <c r="EZ269" s="168">
        <f t="shared" ca="1" si="749"/>
        <v>0</v>
      </c>
      <c r="FA269" s="166" cm="1">
        <f t="array" aca="1" ref="FA269" ca="1">INDEX(i.rev,$K269,FA$15)</f>
        <v>1</v>
      </c>
      <c r="FB269" s="168">
        <f t="shared" ca="1" si="777"/>
        <v>0</v>
      </c>
      <c r="FC269" s="168">
        <f t="shared" ca="1" si="777"/>
        <v>0</v>
      </c>
      <c r="FD269" s="168">
        <f t="shared" ca="1" si="777"/>
        <v>0</v>
      </c>
      <c r="FE269" s="168">
        <f t="shared" ca="1" si="777"/>
        <v>0</v>
      </c>
      <c r="FF269" s="168">
        <f t="shared" ca="1" si="777"/>
        <v>0</v>
      </c>
      <c r="FG269" s="168">
        <f t="shared" ca="1" si="777"/>
        <v>0</v>
      </c>
      <c r="FH269" s="168">
        <f t="shared" ca="1" si="777"/>
        <v>0</v>
      </c>
      <c r="FI269" s="10"/>
      <c r="FJ269" s="168" t="str">
        <f t="shared" ca="1" si="777"/>
        <v>-</v>
      </c>
      <c r="FK269" s="168" t="str">
        <f t="shared" ca="1" si="777"/>
        <v>-</v>
      </c>
      <c r="FL269" s="168" t="str">
        <f t="shared" ca="1" si="777"/>
        <v>-</v>
      </c>
      <c r="FM269" s="168" t="str">
        <f t="shared" ca="1" si="777"/>
        <v>-</v>
      </c>
      <c r="FN269" s="168" t="str">
        <f t="shared" ca="1" si="777"/>
        <v>-</v>
      </c>
      <c r="FO269" s="166" t="b">
        <f t="shared" ref="FO269:FQ293" ca="1" si="787">INDEX(i.TOL,$H269,FO$15)</f>
        <v>0</v>
      </c>
      <c r="FP269" s="166" t="b">
        <f t="shared" ca="1" si="787"/>
        <v>0</v>
      </c>
      <c r="FQ269" s="166" t="b">
        <f t="shared" ca="1" si="787"/>
        <v>1</v>
      </c>
      <c r="FR269" s="168">
        <f t="shared" ca="1" si="777"/>
        <v>0</v>
      </c>
      <c r="FS269" s="166">
        <f t="shared" ref="FS269:FT293" ca="1" si="788">INDEX(i.scan,$U269)</f>
        <v>1</v>
      </c>
      <c r="FT269" s="166">
        <f t="shared" ca="1" si="788"/>
        <v>1</v>
      </c>
      <c r="FU269" s="168" t="str">
        <f t="shared" ca="1" si="777"/>
        <v>-</v>
      </c>
      <c r="FV269" s="168" t="str">
        <f t="shared" ca="1" si="777"/>
        <v>-</v>
      </c>
      <c r="FW269" s="168" t="str">
        <f t="shared" ca="1" si="777"/>
        <v>-</v>
      </c>
      <c r="FX269" s="168" t="str">
        <f t="shared" ca="1" si="777"/>
        <v>-</v>
      </c>
      <c r="FY269" s="168" t="str">
        <f t="shared" ca="1" si="777"/>
        <v>-</v>
      </c>
      <c r="FZ269" s="168" t="str">
        <f t="shared" ca="1" si="777"/>
        <v>-</v>
      </c>
      <c r="GA269" s="168" t="str">
        <f t="shared" ca="1" si="777"/>
        <v>-</v>
      </c>
      <c r="GB269" s="168" t="str">
        <f t="shared" ca="1" si="777"/>
        <v>-</v>
      </c>
      <c r="GC269" s="168" t="str">
        <f t="shared" ca="1" si="777"/>
        <v>-</v>
      </c>
      <c r="GD269" s="168" t="b">
        <f t="shared" ca="1" si="777"/>
        <v>1</v>
      </c>
      <c r="GE269" s="168" t="str">
        <f t="shared" ca="1" si="777"/>
        <v>-</v>
      </c>
      <c r="GF269" s="168" t="str">
        <f t="shared" ca="1" si="777"/>
        <v>-</v>
      </c>
      <c r="GG269" s="168" t="str">
        <f t="shared" ca="1" si="777"/>
        <v>-</v>
      </c>
      <c r="GH269" s="168" t="str">
        <f t="shared" ref="GH269:GW285" ca="1" si="789">OFFSET(GH$5,$B269,0)</f>
        <v>-</v>
      </c>
      <c r="GI269" s="168" t="str">
        <f t="shared" ca="1" si="789"/>
        <v>-</v>
      </c>
      <c r="GJ269" s="168" t="str">
        <f t="shared" ca="1" si="789"/>
        <v>-</v>
      </c>
      <c r="GK269" s="168" t="str">
        <f t="shared" ca="1" si="789"/>
        <v>-</v>
      </c>
      <c r="GL269" s="168" t="str">
        <f t="shared" ca="1" si="789"/>
        <v>-</v>
      </c>
      <c r="GM269" s="168" t="str">
        <f t="shared" ca="1" si="789"/>
        <v>-</v>
      </c>
      <c r="GN269" s="168" t="str">
        <f t="shared" ca="1" si="789"/>
        <v>-</v>
      </c>
      <c r="GO269" s="168" t="str">
        <f t="shared" ca="1" si="789"/>
        <v>-</v>
      </c>
      <c r="GP269" s="168" t="str">
        <f t="shared" ca="1" si="789"/>
        <v>-</v>
      </c>
      <c r="GQ269" s="168" t="str">
        <f t="shared" ca="1" si="789"/>
        <v>-</v>
      </c>
      <c r="GR269" s="168" t="str">
        <f t="shared" ca="1" si="789"/>
        <v>-</v>
      </c>
      <c r="GS269" s="168">
        <f t="shared" ca="1" si="789"/>
        <v>500</v>
      </c>
      <c r="GT269" s="168">
        <f t="shared" ca="1" si="789"/>
        <v>500</v>
      </c>
      <c r="GU269" s="168" t="str">
        <f t="shared" ca="1" si="789"/>
        <v>-</v>
      </c>
      <c r="GV269" s="168" t="str">
        <f t="shared" ca="1" si="789"/>
        <v>-</v>
      </c>
      <c r="GW269" s="168" t="str">
        <f t="shared" ca="1" si="789"/>
        <v>-</v>
      </c>
      <c r="GX269" s="168" t="str">
        <f t="shared" ref="GX269:IY290" ca="1" si="790">OFFSET(GX$5,$B269,0)</f>
        <v>-</v>
      </c>
      <c r="GY269" s="168" t="str">
        <f t="shared" ca="1" si="790"/>
        <v>-</v>
      </c>
      <c r="GZ269" s="168" t="str">
        <f t="shared" ca="1" si="781"/>
        <v>-</v>
      </c>
      <c r="HA269" s="168" t="str">
        <f t="shared" ca="1" si="781"/>
        <v>-</v>
      </c>
      <c r="HB269" s="168" t="str">
        <f t="shared" ca="1" si="781"/>
        <v>-</v>
      </c>
      <c r="HC269" s="168" t="str">
        <f t="shared" ca="1" si="781"/>
        <v>-</v>
      </c>
      <c r="HD269" s="168" t="str">
        <f t="shared" ca="1" si="781"/>
        <v>-</v>
      </c>
      <c r="HE269" s="168" t="str">
        <f t="shared" ca="1" si="781"/>
        <v>-</v>
      </c>
      <c r="HF269" s="168" t="str">
        <f t="shared" ca="1" si="781"/>
        <v>-</v>
      </c>
      <c r="HG269" s="168" t="str">
        <f t="shared" ca="1" si="781"/>
        <v>-</v>
      </c>
      <c r="HH269" s="168" t="str">
        <f t="shared" ca="1" si="781"/>
        <v>-</v>
      </c>
      <c r="HI269" s="168" t="str">
        <f t="shared" ca="1" si="781"/>
        <v>-</v>
      </c>
      <c r="HJ269" s="168" t="str">
        <f t="shared" ca="1" si="781"/>
        <v>-</v>
      </c>
      <c r="HK269" s="168" t="str">
        <f t="shared" ca="1" si="781"/>
        <v>-</v>
      </c>
      <c r="HL269" s="168" t="str">
        <f t="shared" ca="1" si="781"/>
        <v>-</v>
      </c>
      <c r="HM269" s="168" t="str">
        <f t="shared" ca="1" si="781"/>
        <v>-</v>
      </c>
      <c r="HN269" s="168" t="str">
        <f t="shared" ca="1" si="781"/>
        <v>-</v>
      </c>
      <c r="HO269" s="168" t="str">
        <f t="shared" ca="1" si="781"/>
        <v>-</v>
      </c>
      <c r="HP269" s="168" t="str">
        <f t="shared" ca="1" si="781"/>
        <v>-</v>
      </c>
      <c r="HQ269" s="168" t="str">
        <f t="shared" ca="1" si="781"/>
        <v>-</v>
      </c>
      <c r="HR269" s="168" t="str">
        <f t="shared" ca="1" si="781"/>
        <v>-</v>
      </c>
      <c r="HS269" s="168" t="str">
        <f t="shared" ca="1" si="781"/>
        <v>-</v>
      </c>
      <c r="HT269" s="168" t="str">
        <f t="shared" ca="1" si="781"/>
        <v>-</v>
      </c>
      <c r="HU269" s="168" t="str">
        <f t="shared" ca="1" si="781"/>
        <v>-</v>
      </c>
      <c r="HV269" s="168" t="str">
        <f t="shared" ca="1" si="781"/>
        <v>-</v>
      </c>
      <c r="HW269" s="168" t="str">
        <f t="shared" ca="1" si="781"/>
        <v>-</v>
      </c>
      <c r="HX269" s="168" t="str">
        <f t="shared" ca="1" si="781"/>
        <v>-</v>
      </c>
      <c r="HY269" s="168" t="str">
        <f t="shared" ca="1" si="781"/>
        <v>-</v>
      </c>
      <c r="HZ269" s="168" t="str">
        <f t="shared" ca="1" si="781"/>
        <v>-</v>
      </c>
      <c r="IA269" s="168" t="str">
        <f t="shared" ca="1" si="781"/>
        <v>-</v>
      </c>
      <c r="IB269" s="168" t="str">
        <f t="shared" ca="1" si="781"/>
        <v>-</v>
      </c>
      <c r="IC269" s="168" t="str">
        <f t="shared" ca="1" si="781"/>
        <v>-</v>
      </c>
      <c r="ID269" s="168" t="str">
        <f t="shared" ca="1" si="781"/>
        <v>-</v>
      </c>
      <c r="IE269" s="168" t="str">
        <f t="shared" ca="1" si="781"/>
        <v>-</v>
      </c>
      <c r="IF269" s="168" t="str">
        <f t="shared" ca="1" si="781"/>
        <v>-</v>
      </c>
      <c r="IG269" s="168" t="str">
        <f t="shared" ca="1" si="781"/>
        <v>-</v>
      </c>
      <c r="IH269" s="168" t="str">
        <f t="shared" ca="1" si="781"/>
        <v>-</v>
      </c>
      <c r="II269" s="168" t="str">
        <f t="shared" ca="1" si="781"/>
        <v>-</v>
      </c>
      <c r="IJ269" s="168" t="str">
        <f t="shared" ca="1" si="781"/>
        <v>-</v>
      </c>
      <c r="IK269" s="168" t="str">
        <f t="shared" ca="1" si="781"/>
        <v>-</v>
      </c>
      <c r="IL269" s="168" t="str">
        <f t="shared" ca="1" si="781"/>
        <v>-</v>
      </c>
      <c r="IM269" s="168" t="str">
        <f t="shared" ca="1" si="781"/>
        <v>-</v>
      </c>
      <c r="IN269" s="168" t="str">
        <f t="shared" ca="1" si="781"/>
        <v>-</v>
      </c>
      <c r="IO269" s="168" t="str">
        <f t="shared" ca="1" si="781"/>
        <v>-</v>
      </c>
      <c r="IP269" s="168" t="str">
        <f t="shared" ca="1" si="790"/>
        <v>-</v>
      </c>
      <c r="IQ269" s="168" t="str">
        <f t="shared" ca="1" si="790"/>
        <v>-</v>
      </c>
      <c r="IR269" s="168" t="str">
        <f t="shared" ca="1" si="790"/>
        <v>-</v>
      </c>
      <c r="IS269" s="168" t="str">
        <f t="shared" ca="1" si="790"/>
        <v>-</v>
      </c>
      <c r="IT269" s="168" t="str">
        <f t="shared" ca="1" si="790"/>
        <v>-</v>
      </c>
      <c r="IU269" s="168" t="str">
        <f t="shared" ca="1" si="790"/>
        <v>-</v>
      </c>
      <c r="IV269" s="168" t="str">
        <f t="shared" ca="1" si="790"/>
        <v>-</v>
      </c>
      <c r="IW269" s="168" t="str">
        <f t="shared" ca="1" si="790"/>
        <v>-</v>
      </c>
      <c r="IX269" s="168" t="str">
        <f t="shared" ca="1" si="790"/>
        <v>-</v>
      </c>
      <c r="IY269" s="168" t="str">
        <f t="shared" ca="1" si="790"/>
        <v>-</v>
      </c>
      <c r="IZ269" s="10"/>
      <c r="JA269" s="166">
        <f t="shared" ca="1" si="757"/>
        <v>4.4999999999999998E-2</v>
      </c>
      <c r="JB269" s="166">
        <f t="shared" ca="1" si="758"/>
        <v>4.4999999999999998E-2</v>
      </c>
      <c r="JC269" s="168">
        <f t="shared" ref="JC269:KH284" ca="1" si="791">OFFSET(JC$5,$B269,0)</f>
        <v>1</v>
      </c>
      <c r="JD269" s="168">
        <f t="shared" ca="1" si="791"/>
        <v>0</v>
      </c>
      <c r="JE269" s="168">
        <f t="shared" ca="1" si="791"/>
        <v>1</v>
      </c>
      <c r="JF269" s="168">
        <f t="shared" ca="1" si="791"/>
        <v>1</v>
      </c>
      <c r="JG269" s="168">
        <f t="shared" ca="1" si="791"/>
        <v>0</v>
      </c>
      <c r="JH269" s="168">
        <f t="shared" ca="1" si="791"/>
        <v>70</v>
      </c>
      <c r="JI269" s="168">
        <f t="shared" ca="1" si="791"/>
        <v>50</v>
      </c>
      <c r="JJ269" s="168">
        <f t="shared" ca="1" si="791"/>
        <v>70</v>
      </c>
      <c r="JK269" s="168">
        <f t="shared" ca="1" si="791"/>
        <v>50</v>
      </c>
      <c r="JL269" s="166">
        <f t="shared" ca="1" si="760"/>
        <v>1</v>
      </c>
      <c r="JM269" s="166">
        <f t="shared" ca="1" si="761"/>
        <v>1</v>
      </c>
      <c r="JN269" s="166">
        <f t="shared" ca="1" si="762"/>
        <v>1</v>
      </c>
      <c r="JO269" s="166">
        <f t="shared" ca="1" si="763"/>
        <v>1</v>
      </c>
      <c r="JP269" s="166">
        <f t="shared" ca="1" si="763"/>
        <v>1</v>
      </c>
      <c r="JQ269" s="168">
        <f t="shared" ca="1" si="791"/>
        <v>1</v>
      </c>
      <c r="JR269" s="10"/>
      <c r="JS269" s="168">
        <f t="shared" ca="1" si="791"/>
        <v>1</v>
      </c>
      <c r="JT269" s="166">
        <f t="shared" ca="1" si="764"/>
        <v>1</v>
      </c>
      <c r="JU269" s="168">
        <f t="shared" ca="1" si="759"/>
        <v>1</v>
      </c>
      <c r="JV269" s="168">
        <f t="shared" ca="1" si="791"/>
        <v>1</v>
      </c>
      <c r="JW269" s="168">
        <f t="shared" ca="1" si="791"/>
        <v>1</v>
      </c>
      <c r="JX269" s="168">
        <f t="shared" ca="1" si="759"/>
        <v>1</v>
      </c>
      <c r="JY269" s="168">
        <f t="shared" ca="1" si="791"/>
        <v>1</v>
      </c>
      <c r="JZ269" s="168">
        <f t="shared" ca="1" si="791"/>
        <v>1</v>
      </c>
      <c r="KA269" s="166">
        <f t="shared" ca="1" si="765"/>
        <v>1</v>
      </c>
      <c r="KB269" s="166">
        <f t="shared" si="766"/>
        <v>1.1499999999999999</v>
      </c>
      <c r="KC269" s="166">
        <f t="shared" ca="1" si="767"/>
        <v>1</v>
      </c>
      <c r="KD269" s="166" t="str">
        <f t="shared" ca="1" si="768"/>
        <v>-</v>
      </c>
      <c r="KE269" s="166" t="str">
        <f t="shared" ca="1" si="769"/>
        <v>-</v>
      </c>
      <c r="KF269" s="166" t="str">
        <f t="shared" ca="1" si="770"/>
        <v>-</v>
      </c>
      <c r="KG269" s="166" t="b">
        <f t="shared" ca="1" si="771"/>
        <v>0</v>
      </c>
      <c r="KH269" s="168">
        <f t="shared" ca="1" si="791"/>
        <v>0</v>
      </c>
      <c r="KI269" s="27">
        <v>0</v>
      </c>
    </row>
    <row r="270" spans="1:295" s="148" customFormat="1" outlineLevel="1">
      <c r="A270" s="126">
        <f t="shared" si="13"/>
        <v>265</v>
      </c>
      <c r="B270" s="126">
        <f t="shared" si="772"/>
        <v>13</v>
      </c>
      <c r="C270" s="148">
        <f t="shared" si="778"/>
        <v>1002</v>
      </c>
      <c r="D270" s="148" t="s">
        <v>884</v>
      </c>
      <c r="E270" s="148" t="b">
        <f t="shared" si="737"/>
        <v>0</v>
      </c>
      <c r="F270" s="148" t="b">
        <v>0</v>
      </c>
      <c r="G270" s="148" t="b">
        <f t="shared" si="773"/>
        <v>0</v>
      </c>
      <c r="H270" s="144">
        <f t="shared" ref="H270:X286" ca="1" si="792">OFFSET(H270,-1,0)</f>
        <v>3</v>
      </c>
      <c r="I270" s="32">
        <v>1</v>
      </c>
      <c r="J270" s="32">
        <v>4</v>
      </c>
      <c r="K270" s="144">
        <f t="shared" ca="1" si="792"/>
        <v>1</v>
      </c>
      <c r="L270" s="144">
        <f t="shared" ca="1" si="792"/>
        <v>1</v>
      </c>
      <c r="M270" s="144">
        <f t="shared" ca="1" si="792"/>
        <v>1</v>
      </c>
      <c r="N270" s="144">
        <f t="shared" ca="1" si="792"/>
        <v>1</v>
      </c>
      <c r="O270" s="144">
        <f t="shared" ca="1" si="792"/>
        <v>1</v>
      </c>
      <c r="P270" s="144">
        <f t="shared" ca="1" si="792"/>
        <v>1</v>
      </c>
      <c r="Q270" s="144">
        <f t="shared" ca="1" si="792"/>
        <v>1</v>
      </c>
      <c r="R270" s="144">
        <f t="shared" ca="1" si="792"/>
        <v>2</v>
      </c>
      <c r="S270" s="32">
        <v>1</v>
      </c>
      <c r="T270" s="144">
        <f t="shared" ca="1" si="792"/>
        <v>1</v>
      </c>
      <c r="U270" s="144">
        <f t="shared" ca="1" si="792"/>
        <v>1</v>
      </c>
      <c r="V270" s="144">
        <f t="shared" ca="1" si="792"/>
        <v>1</v>
      </c>
      <c r="W270" s="144">
        <f t="shared" ca="1" si="792"/>
        <v>1</v>
      </c>
      <c r="X270" s="144">
        <f t="shared" ca="1" si="792"/>
        <v>1</v>
      </c>
      <c r="Y270" s="144">
        <f t="shared" ca="1" si="774"/>
        <v>1</v>
      </c>
      <c r="AA270" s="162" t="str" cm="1">
        <f t="array" aca="1" ref="AA270" ca="1">TEXT(LEFT(OFFSET(AA270,-1,0),5)+1,"00000")&amp;MID(OFFSET(AA270,-1,0),6,FIND(" ",OFFSET(AA270,-1,0),7)-5)
&amp;INDEX(DataMaster!$B$10:$B$12,$I270)         &amp;IF($J270=1,""," Risk"&amp;INDEX(i.risk_aversion,$J270,1))    &amp;IF($K270=1,""," REV"&amp; INDEX(DataMaster!$B$54:$B$58,$K270))              &amp; IF($L270=1,""," Minroe"&amp;INDEX(minroe,$L270))              &amp;  IF($M270=1,""," Overdraw"&amp;INDEX(overdraw,$M270))
&amp; IF($N270=1,""," Mach"&amp;INDEX(i.mach_option,$N270))
&amp; IF($O270=1,""," Interest"&amp;INDEX(i.interest_rate,$O270))            &amp; IF($P270=1,""," Opp cost"&amp;INDEX(i.opp_cost_capital,$P270))           &amp; IF($Q270=1,""," Casual_ub"&amp;INDEX(i.casual_ub,$Q270))           &amp; IF($R270=1,""," Cropgraze"&amp;INDEX(i.cropgraze_inc,$R270))
&amp; IF($S270=1,""," Yield"&amp;INDEX(i.all_rot_yield,$S270))          &amp; IF($T270=1,""," Pasture"&amp;INDEX(i.pasture_prod,$T270))          &amp; IF($U270=1,""," Scan"&amp;INDEX(i.scan,$U270))
&amp; IF($JL270=1,""," WP"&amp;TEXT($JL270*100,"000p"))                &amp; IF($JM270=1,""," MP"&amp;TEXT($JM270*100,"000p"))                      &amp; IF($JN270=1,""," GP"&amp;TEXT($JN270*100,"000p"))          &amp; IF($JO270=1,""," Can"&amp;TEXT($JO270*100,"000p"))
&amp; " (F"&amp;3+IFERROR(1*$CH270,0)+IFERROR(1*$CI270,0)&amp;3-IFERROR(1*NOT($CK270),0)&amp;"N"&amp;$CP270&amp;$CQ270&amp;")"</f>
        <v>00006 Yield SE RiskCRRA-low CropgrazeFALSE (F33N11)</v>
      </c>
      <c r="AB270" s="10" t="str">
        <f ca="1">IF(COUNTIF(AA$5:AA270,AA270)=1,"-","Dup")</f>
        <v>-</v>
      </c>
      <c r="AC270" s="10"/>
      <c r="AD270" s="168" t="str">
        <f t="shared" ca="1" si="783"/>
        <v>-</v>
      </c>
      <c r="AE270" s="168" t="str">
        <f t="shared" ca="1" si="783"/>
        <v>-</v>
      </c>
      <c r="AF270" s="168" t="str">
        <f t="shared" ca="1" si="783"/>
        <v>-</v>
      </c>
      <c r="AG270" s="168" t="str">
        <f t="shared" ca="1" si="783"/>
        <v>-</v>
      </c>
      <c r="AH270" s="168" t="str">
        <f t="shared" ca="1" si="783"/>
        <v>-</v>
      </c>
      <c r="AI270" s="168" t="b">
        <f t="shared" ca="1" si="783"/>
        <v>1</v>
      </c>
      <c r="AJ270" s="10"/>
      <c r="AK270" s="166" t="b">
        <f t="shared" si="784"/>
        <v>1</v>
      </c>
      <c r="AL270" s="166" t="str">
        <f t="shared" si="784"/>
        <v>-</v>
      </c>
      <c r="AM270" s="166" t="str">
        <f t="shared" si="784"/>
        <v>-</v>
      </c>
      <c r="AN270" s="166" t="str">
        <f t="shared" si="784"/>
        <v>-</v>
      </c>
      <c r="AO270" s="166" t="b">
        <f t="shared" si="784"/>
        <v>0</v>
      </c>
      <c r="AP270" s="166" t="b">
        <f t="shared" si="784"/>
        <v>0</v>
      </c>
      <c r="AQ270" s="166">
        <f t="shared" ca="1" si="740"/>
        <v>0</v>
      </c>
      <c r="AR270" s="166" t="b">
        <f t="shared" si="741"/>
        <v>1</v>
      </c>
      <c r="AS270" s="166" t="b">
        <f t="shared" si="741"/>
        <v>1</v>
      </c>
      <c r="AT270" s="166">
        <f t="shared" si="741"/>
        <v>2</v>
      </c>
      <c r="AU270" s="166" t="str">
        <f t="shared" si="741"/>
        <v>-</v>
      </c>
      <c r="AV270" s="166">
        <f t="shared" si="741"/>
        <v>0.3</v>
      </c>
      <c r="AW270" s="10"/>
      <c r="AX270" s="166" t="b">
        <f t="shared" si="742"/>
        <v>1</v>
      </c>
      <c r="AY270" s="168" t="b">
        <f t="shared" ca="1" si="743"/>
        <v>1</v>
      </c>
      <c r="AZ270" s="168" t="b">
        <f t="shared" ca="1" si="743"/>
        <v>1</v>
      </c>
      <c r="BA270" s="167">
        <f t="shared" ca="1" si="744"/>
        <v>3110</v>
      </c>
      <c r="BB270" s="168" t="str">
        <f t="shared" ca="1" si="779"/>
        <v>-</v>
      </c>
      <c r="BC270" s="168" t="str">
        <f t="shared" ca="1" si="779"/>
        <v>-</v>
      </c>
      <c r="BD270" s="168" t="str">
        <f t="shared" ca="1" si="779"/>
        <v>-</v>
      </c>
      <c r="BE270" s="168" t="str">
        <f t="shared" ca="1" si="779"/>
        <v>-</v>
      </c>
      <c r="BF270" s="168" t="str">
        <f t="shared" ca="1" si="779"/>
        <v>-</v>
      </c>
      <c r="BG270" s="168">
        <f t="shared" ca="1" si="779"/>
        <v>1</v>
      </c>
      <c r="BH270" s="168">
        <f t="shared" ca="1" si="779"/>
        <v>1</v>
      </c>
      <c r="BI270" s="168" t="str">
        <f t="shared" ca="1" si="779"/>
        <v>-</v>
      </c>
      <c r="BJ270" s="168" t="str">
        <f t="shared" ca="1" si="779"/>
        <v>-</v>
      </c>
      <c r="BK270" s="10"/>
      <c r="BL270" s="168" t="str">
        <f t="shared" ca="1" si="779"/>
        <v>-</v>
      </c>
      <c r="BM270" s="168" t="str">
        <f t="shared" ca="1" si="779"/>
        <v>-</v>
      </c>
      <c r="BN270" s="168" t="str">
        <f t="shared" ca="1" si="779"/>
        <v>-</v>
      </c>
      <c r="BO270" s="168" t="str">
        <f t="shared" ca="1" si="779"/>
        <v>-</v>
      </c>
      <c r="BP270" s="168" t="str">
        <f t="shared" ca="1" si="779"/>
        <v>-</v>
      </c>
      <c r="BQ270" s="168" t="str">
        <f t="shared" ca="1" si="779"/>
        <v>-</v>
      </c>
      <c r="BR270" s="168" t="str">
        <f t="shared" ca="1" si="779"/>
        <v>-</v>
      </c>
      <c r="BS270" s="168" t="str">
        <f t="shared" ca="1" si="779"/>
        <v>-</v>
      </c>
      <c r="BT270" s="168" t="str">
        <f t="shared" ca="1" si="779"/>
        <v>-</v>
      </c>
      <c r="BU270" s="168" t="str">
        <f t="shared" ca="1" si="779"/>
        <v>-</v>
      </c>
      <c r="BV270" s="168" t="str">
        <f t="shared" ca="1" si="779"/>
        <v>-</v>
      </c>
      <c r="BW270" s="166" t="str" cm="1">
        <f t="array" aca="1" ref="BW270" ca="1">INDEX(i.rev,$K270,BW$15)</f>
        <v>-</v>
      </c>
      <c r="BX270" s="166" t="str" cm="1">
        <f t="array" aca="1" ref="BX270" ca="1">INDEX(i.rev,$K270,BX$15)</f>
        <v>-</v>
      </c>
      <c r="BY270" s="166" t="str" cm="1">
        <f t="array" aca="1" ref="BY270" ca="1">INDEX(i.rev,$K270,BY$15)</f>
        <v>-</v>
      </c>
      <c r="BZ270" s="166" t="str" cm="1">
        <f t="array" aca="1" ref="BZ270" ca="1">INDEX(i.rev,$K270,BZ$15)</f>
        <v>-</v>
      </c>
      <c r="CA270" s="166" t="str" cm="1">
        <f t="array" aca="1" ref="CA270" ca="1">INDEX(i.rev,$K270,CA$15)</f>
        <v>-</v>
      </c>
      <c r="CB270" s="166" t="str" cm="1">
        <f t="array" aca="1" ref="CB270" ca="1">INDEX(i.rev,$K270,CB$15)</f>
        <v>-</v>
      </c>
      <c r="CC270" s="166" t="str" cm="1">
        <f t="array" aca="1" ref="CC270" ca="1">INDEX(i.rev,$K270,CC$15)</f>
        <v>-</v>
      </c>
      <c r="CD270" s="166" t="str" cm="1">
        <f t="array" aca="1" ref="CD270" ca="1">INDEX(i.rev,$K270,CD$15)</f>
        <v>-</v>
      </c>
      <c r="CE270" s="166" t="str" cm="1">
        <f t="array" aca="1" ref="CE270" ca="1">INDEX(i.rev,$K270,CE$15)</f>
        <v>-</v>
      </c>
      <c r="CF270" s="166" t="str" cm="1">
        <f t="array" aca="1" ref="CF270" ca="1">INDEX(i.rev,$K270,CF$15)</f>
        <v>-</v>
      </c>
      <c r="CG270" s="10"/>
      <c r="CH270" s="168" t="str">
        <f t="shared" ca="1" si="776"/>
        <v>-</v>
      </c>
      <c r="CI270" s="168" t="str">
        <f t="shared" ca="1" si="776"/>
        <v>-</v>
      </c>
      <c r="CJ270" s="168" t="str">
        <f t="shared" ca="1" si="776"/>
        <v>-</v>
      </c>
      <c r="CK270" s="168" t="str">
        <f t="shared" ca="1" si="776"/>
        <v>-</v>
      </c>
      <c r="CL270" s="168" t="str">
        <f t="shared" ca="1" si="776"/>
        <v>-</v>
      </c>
      <c r="CM270" s="168" t="str">
        <f t="shared" ca="1" si="776"/>
        <v>-</v>
      </c>
      <c r="CN270" s="168" t="str">
        <f t="shared" ca="1" si="776"/>
        <v>-</v>
      </c>
      <c r="CO270" s="168" t="str">
        <f t="shared" ca="1" si="776"/>
        <v>-</v>
      </c>
      <c r="CP270" s="168">
        <f t="shared" ca="1" si="776"/>
        <v>1</v>
      </c>
      <c r="CQ270" s="168">
        <f t="shared" ca="1" si="776"/>
        <v>1</v>
      </c>
      <c r="CR270" s="168">
        <f t="shared" ca="1" si="776"/>
        <v>0</v>
      </c>
      <c r="CS270" s="168" t="str">
        <f t="shared" ca="1" si="776"/>
        <v>-</v>
      </c>
      <c r="CT270" s="168" t="str">
        <f t="shared" ca="1" si="776"/>
        <v>-</v>
      </c>
      <c r="CU270" s="168" t="str">
        <f t="shared" ca="1" si="776"/>
        <v>-</v>
      </c>
      <c r="CV270" s="168" t="str">
        <f t="shared" ca="1" si="776"/>
        <v>-</v>
      </c>
      <c r="CW270" s="168" t="str">
        <f t="shared" ca="1" si="776"/>
        <v>-</v>
      </c>
      <c r="CX270" s="168" t="str">
        <f t="shared" ca="1" si="776"/>
        <v>-</v>
      </c>
      <c r="CY270" s="168" t="str">
        <f t="shared" ca="1" si="776"/>
        <v>-</v>
      </c>
      <c r="CZ270" s="168">
        <f t="shared" ca="1" si="776"/>
        <v>0</v>
      </c>
      <c r="DA270" s="168" t="str">
        <f t="shared" ca="1" si="776"/>
        <v>-</v>
      </c>
      <c r="DB270" s="168" t="str">
        <f t="shared" ca="1" si="776"/>
        <v>-</v>
      </c>
      <c r="DC270" s="168" t="str">
        <f t="shared" ca="1" si="776"/>
        <v>-</v>
      </c>
      <c r="DD270" s="168" t="str">
        <f t="shared" ca="1" si="776"/>
        <v>-</v>
      </c>
      <c r="DE270" s="168" t="str">
        <f t="shared" ca="1" si="776"/>
        <v>-</v>
      </c>
      <c r="DF270" s="168">
        <f t="shared" ca="1" si="776"/>
        <v>0</v>
      </c>
      <c r="DG270" s="168">
        <f t="shared" ref="DG270:EB271" ca="1" si="793">OFFSET(DG$5,$B270,0)</f>
        <v>0</v>
      </c>
      <c r="DH270" s="168">
        <f t="shared" ca="1" si="793"/>
        <v>0</v>
      </c>
      <c r="DI270" s="168">
        <f t="shared" ca="1" si="793"/>
        <v>0</v>
      </c>
      <c r="DJ270" s="168">
        <f t="shared" ca="1" si="793"/>
        <v>0</v>
      </c>
      <c r="DK270" s="168">
        <f t="shared" ca="1" si="793"/>
        <v>0</v>
      </c>
      <c r="DL270" s="168">
        <f t="shared" ca="1" si="793"/>
        <v>0</v>
      </c>
      <c r="DM270" s="168" t="str">
        <f t="shared" ca="1" si="793"/>
        <v>-</v>
      </c>
      <c r="DN270" s="168" t="str">
        <f t="shared" ca="1" si="793"/>
        <v>-</v>
      </c>
      <c r="DO270" s="168" t="str">
        <f t="shared" ca="1" si="793"/>
        <v>-</v>
      </c>
      <c r="DP270" s="168" t="str">
        <f t="shared" ca="1" si="793"/>
        <v>-</v>
      </c>
      <c r="DQ270" s="168" t="str">
        <f t="shared" ca="1" si="793"/>
        <v>-</v>
      </c>
      <c r="DR270" s="168" t="str">
        <f t="shared" ca="1" si="793"/>
        <v>-</v>
      </c>
      <c r="DS270" s="168" t="str">
        <f t="shared" ca="1" si="793"/>
        <v>-</v>
      </c>
      <c r="DT270" s="168" t="str">
        <f t="shared" ca="1" si="793"/>
        <v>-</v>
      </c>
      <c r="DU270" s="168" t="str">
        <f t="shared" ca="1" si="793"/>
        <v>-</v>
      </c>
      <c r="DV270" s="168" t="str">
        <f t="shared" ca="1" si="793"/>
        <v>-</v>
      </c>
      <c r="DW270" s="168" t="str">
        <f t="shared" ca="1" si="793"/>
        <v>-</v>
      </c>
      <c r="DX270" s="10"/>
      <c r="DY270" s="168">
        <f t="shared" ca="1" si="793"/>
        <v>1</v>
      </c>
      <c r="DZ270" s="168" t="str">
        <f t="shared" ca="1" si="793"/>
        <v>-</v>
      </c>
      <c r="EA270" s="168" t="str">
        <f t="shared" ca="1" si="793"/>
        <v>-</v>
      </c>
      <c r="EB270" s="168" t="str">
        <f t="shared" ca="1" si="793"/>
        <v>-</v>
      </c>
      <c r="EC270" s="168" t="str">
        <f t="shared" ca="1" si="785"/>
        <v>-</v>
      </c>
      <c r="ED270" s="168" t="b">
        <f t="shared" ca="1" si="785"/>
        <v>0</v>
      </c>
      <c r="EE270" s="168" t="str">
        <f t="shared" ca="1" si="785"/>
        <v>-</v>
      </c>
      <c r="EF270" s="168">
        <f t="shared" ca="1" si="785"/>
        <v>0</v>
      </c>
      <c r="EG270" s="168" t="str">
        <f t="shared" ca="1" si="785"/>
        <v>-</v>
      </c>
      <c r="EH270" s="166" cm="1">
        <f t="array" aca="1" ref="EH270" ca="1">INDEX(i.rev,$K270,EH$15)</f>
        <v>1</v>
      </c>
      <c r="EI270" s="168">
        <f t="shared" ca="1" si="786"/>
        <v>0</v>
      </c>
      <c r="EJ270" s="168">
        <f t="shared" ca="1" si="786"/>
        <v>1</v>
      </c>
      <c r="EK270" s="168">
        <f t="shared" ca="1" si="786"/>
        <v>0</v>
      </c>
      <c r="EL270" s="168">
        <f t="shared" ca="1" si="786"/>
        <v>1</v>
      </c>
      <c r="EM270" s="168">
        <f t="shared" ca="1" si="786"/>
        <v>1</v>
      </c>
      <c r="EN270" s="168">
        <f t="shared" ca="1" si="786"/>
        <v>1</v>
      </c>
      <c r="EO270" s="168">
        <f t="shared" ca="1" si="786"/>
        <v>0</v>
      </c>
      <c r="EP270" s="168">
        <f t="shared" ca="1" si="786"/>
        <v>0</v>
      </c>
      <c r="EQ270" s="168">
        <f t="shared" ca="1" si="786"/>
        <v>0</v>
      </c>
      <c r="ER270" s="168">
        <f t="shared" ca="1" si="786"/>
        <v>0</v>
      </c>
      <c r="ES270" s="168">
        <f t="shared" ca="1" si="786"/>
        <v>0</v>
      </c>
      <c r="ET270" s="168">
        <f t="shared" ca="1" si="786"/>
        <v>0</v>
      </c>
      <c r="EU270" s="168">
        <f t="shared" ca="1" si="786"/>
        <v>0</v>
      </c>
      <c r="EV270" s="168">
        <f t="shared" ca="1" si="786"/>
        <v>0</v>
      </c>
      <c r="EW270" s="168">
        <f t="shared" ca="1" si="786"/>
        <v>0</v>
      </c>
      <c r="EX270" s="168">
        <f t="shared" ca="1" si="786"/>
        <v>0</v>
      </c>
      <c r="EY270" s="166" cm="1">
        <f t="array" aca="1" ref="EY270" ca="1">INDEX(i.rev,$K270,EY$15)</f>
        <v>0</v>
      </c>
      <c r="EZ270" s="168">
        <f t="shared" ca="1" si="749"/>
        <v>0</v>
      </c>
      <c r="FA270" s="166" cm="1">
        <f t="array" aca="1" ref="FA270" ca="1">INDEX(i.rev,$K270,FA$15)</f>
        <v>1</v>
      </c>
      <c r="FB270" s="168">
        <f t="shared" ca="1" si="777"/>
        <v>0</v>
      </c>
      <c r="FC270" s="168">
        <f t="shared" ca="1" si="777"/>
        <v>0</v>
      </c>
      <c r="FD270" s="168">
        <f t="shared" ca="1" si="777"/>
        <v>0</v>
      </c>
      <c r="FE270" s="168">
        <f t="shared" ca="1" si="777"/>
        <v>0</v>
      </c>
      <c r="FF270" s="168">
        <f t="shared" ca="1" si="777"/>
        <v>0</v>
      </c>
      <c r="FG270" s="168">
        <f t="shared" ca="1" si="777"/>
        <v>0</v>
      </c>
      <c r="FH270" s="168">
        <f t="shared" ca="1" si="777"/>
        <v>0</v>
      </c>
      <c r="FI270" s="10"/>
      <c r="FJ270" s="168" t="str">
        <f t="shared" ca="1" si="777"/>
        <v>-</v>
      </c>
      <c r="FK270" s="168" t="str">
        <f t="shared" ca="1" si="777"/>
        <v>-</v>
      </c>
      <c r="FL270" s="168" t="str">
        <f t="shared" ca="1" si="777"/>
        <v>-</v>
      </c>
      <c r="FM270" s="168" t="str">
        <f t="shared" ca="1" si="777"/>
        <v>-</v>
      </c>
      <c r="FN270" s="168" t="str">
        <f t="shared" ca="1" si="777"/>
        <v>-</v>
      </c>
      <c r="FO270" s="166" t="b">
        <f t="shared" ca="1" si="787"/>
        <v>0</v>
      </c>
      <c r="FP270" s="166" t="b">
        <f t="shared" ca="1" si="787"/>
        <v>0</v>
      </c>
      <c r="FQ270" s="166" t="b">
        <f t="shared" ca="1" si="787"/>
        <v>1</v>
      </c>
      <c r="FR270" s="168">
        <f t="shared" ca="1" si="777"/>
        <v>0</v>
      </c>
      <c r="FS270" s="166">
        <f t="shared" ca="1" si="788"/>
        <v>1</v>
      </c>
      <c r="FT270" s="166">
        <f t="shared" ca="1" si="788"/>
        <v>1</v>
      </c>
      <c r="FU270" s="168" t="str">
        <f t="shared" ca="1" si="777"/>
        <v>-</v>
      </c>
      <c r="FV270" s="168" t="str">
        <f t="shared" ca="1" si="777"/>
        <v>-</v>
      </c>
      <c r="FW270" s="168" t="str">
        <f t="shared" ca="1" si="777"/>
        <v>-</v>
      </c>
      <c r="FX270" s="168" t="str">
        <f t="shared" ca="1" si="777"/>
        <v>-</v>
      </c>
      <c r="FY270" s="168" t="str">
        <f t="shared" ca="1" si="777"/>
        <v>-</v>
      </c>
      <c r="FZ270" s="168" t="str">
        <f t="shared" ca="1" si="777"/>
        <v>-</v>
      </c>
      <c r="GA270" s="168" t="str">
        <f t="shared" ca="1" si="777"/>
        <v>-</v>
      </c>
      <c r="GB270" s="168" t="str">
        <f t="shared" ca="1" si="777"/>
        <v>-</v>
      </c>
      <c r="GC270" s="168" t="str">
        <f t="shared" ca="1" si="777"/>
        <v>-</v>
      </c>
      <c r="GD270" s="168" t="b">
        <f t="shared" ca="1" si="777"/>
        <v>1</v>
      </c>
      <c r="GE270" s="168" t="str">
        <f t="shared" ca="1" si="777"/>
        <v>-</v>
      </c>
      <c r="GF270" s="168" t="str">
        <f t="shared" ca="1" si="777"/>
        <v>-</v>
      </c>
      <c r="GG270" s="168" t="str">
        <f t="shared" ca="1" si="777"/>
        <v>-</v>
      </c>
      <c r="GH270" s="168" t="str">
        <f t="shared" ca="1" si="789"/>
        <v>-</v>
      </c>
      <c r="GI270" s="168" t="str">
        <f t="shared" ca="1" si="789"/>
        <v>-</v>
      </c>
      <c r="GJ270" s="168" t="str">
        <f t="shared" ca="1" si="789"/>
        <v>-</v>
      </c>
      <c r="GK270" s="168" t="str">
        <f t="shared" ca="1" si="789"/>
        <v>-</v>
      </c>
      <c r="GL270" s="168" t="str">
        <f t="shared" ca="1" si="789"/>
        <v>-</v>
      </c>
      <c r="GM270" s="168" t="str">
        <f t="shared" ca="1" si="789"/>
        <v>-</v>
      </c>
      <c r="GN270" s="168" t="str">
        <f t="shared" ca="1" si="789"/>
        <v>-</v>
      </c>
      <c r="GO270" s="168" t="str">
        <f t="shared" ca="1" si="789"/>
        <v>-</v>
      </c>
      <c r="GP270" s="168" t="str">
        <f t="shared" ca="1" si="789"/>
        <v>-</v>
      </c>
      <c r="GQ270" s="168" t="str">
        <f t="shared" ca="1" si="789"/>
        <v>-</v>
      </c>
      <c r="GR270" s="168" t="str">
        <f t="shared" ca="1" si="789"/>
        <v>-</v>
      </c>
      <c r="GS270" s="168">
        <f t="shared" ca="1" si="789"/>
        <v>500</v>
      </c>
      <c r="GT270" s="168">
        <f t="shared" ca="1" si="789"/>
        <v>500</v>
      </c>
      <c r="GU270" s="168" t="str">
        <f t="shared" ca="1" si="789"/>
        <v>-</v>
      </c>
      <c r="GV270" s="168" t="str">
        <f t="shared" ca="1" si="789"/>
        <v>-</v>
      </c>
      <c r="GW270" s="168" t="str">
        <f t="shared" ca="1" si="789"/>
        <v>-</v>
      </c>
      <c r="GX270" s="168" t="str">
        <f t="shared" ca="1" si="790"/>
        <v>-</v>
      </c>
      <c r="GY270" s="168" t="str">
        <f t="shared" ca="1" si="790"/>
        <v>-</v>
      </c>
      <c r="GZ270" s="168" t="str">
        <f t="shared" ca="1" si="781"/>
        <v>-</v>
      </c>
      <c r="HA270" s="168" t="str">
        <f t="shared" ca="1" si="781"/>
        <v>-</v>
      </c>
      <c r="HB270" s="168" t="str">
        <f t="shared" ca="1" si="781"/>
        <v>-</v>
      </c>
      <c r="HC270" s="168" t="str">
        <f t="shared" ca="1" si="781"/>
        <v>-</v>
      </c>
      <c r="HD270" s="168" t="str">
        <f t="shared" ca="1" si="781"/>
        <v>-</v>
      </c>
      <c r="HE270" s="168" t="str">
        <f t="shared" ca="1" si="781"/>
        <v>-</v>
      </c>
      <c r="HF270" s="168" t="str">
        <f t="shared" ca="1" si="781"/>
        <v>-</v>
      </c>
      <c r="HG270" s="168" t="str">
        <f t="shared" ca="1" si="781"/>
        <v>-</v>
      </c>
      <c r="HH270" s="168" t="str">
        <f t="shared" ca="1" si="781"/>
        <v>-</v>
      </c>
      <c r="HI270" s="168" t="str">
        <f t="shared" ca="1" si="781"/>
        <v>-</v>
      </c>
      <c r="HJ270" s="168" t="str">
        <f t="shared" ca="1" si="781"/>
        <v>-</v>
      </c>
      <c r="HK270" s="168" t="str">
        <f t="shared" ca="1" si="781"/>
        <v>-</v>
      </c>
      <c r="HL270" s="168" t="str">
        <f t="shared" ca="1" si="781"/>
        <v>-</v>
      </c>
      <c r="HM270" s="168" t="str">
        <f t="shared" ca="1" si="781"/>
        <v>-</v>
      </c>
      <c r="HN270" s="168" t="str">
        <f t="shared" ca="1" si="781"/>
        <v>-</v>
      </c>
      <c r="HO270" s="168" t="str">
        <f t="shared" ca="1" si="781"/>
        <v>-</v>
      </c>
      <c r="HP270" s="168" t="str">
        <f t="shared" ca="1" si="781"/>
        <v>-</v>
      </c>
      <c r="HQ270" s="168" t="str">
        <f t="shared" ca="1" si="781"/>
        <v>-</v>
      </c>
      <c r="HR270" s="168" t="str">
        <f t="shared" ca="1" si="781"/>
        <v>-</v>
      </c>
      <c r="HS270" s="168" t="str">
        <f t="shared" ca="1" si="781"/>
        <v>-</v>
      </c>
      <c r="HT270" s="168" t="str">
        <f t="shared" ca="1" si="781"/>
        <v>-</v>
      </c>
      <c r="HU270" s="168" t="str">
        <f t="shared" ca="1" si="781"/>
        <v>-</v>
      </c>
      <c r="HV270" s="168" t="str">
        <f t="shared" ca="1" si="781"/>
        <v>-</v>
      </c>
      <c r="HW270" s="168" t="str">
        <f t="shared" ca="1" si="781"/>
        <v>-</v>
      </c>
      <c r="HX270" s="168" t="str">
        <f t="shared" ca="1" si="781"/>
        <v>-</v>
      </c>
      <c r="HY270" s="168" t="str">
        <f t="shared" ca="1" si="781"/>
        <v>-</v>
      </c>
      <c r="HZ270" s="168" t="str">
        <f t="shared" ca="1" si="781"/>
        <v>-</v>
      </c>
      <c r="IA270" s="168" t="str">
        <f t="shared" ca="1" si="781"/>
        <v>-</v>
      </c>
      <c r="IB270" s="168" t="str">
        <f t="shared" ca="1" si="781"/>
        <v>-</v>
      </c>
      <c r="IC270" s="168" t="str">
        <f t="shared" ca="1" si="781"/>
        <v>-</v>
      </c>
      <c r="ID270" s="168" t="str">
        <f t="shared" ca="1" si="781"/>
        <v>-</v>
      </c>
      <c r="IE270" s="168" t="str">
        <f t="shared" ca="1" si="781"/>
        <v>-</v>
      </c>
      <c r="IF270" s="168" t="str">
        <f t="shared" ca="1" si="781"/>
        <v>-</v>
      </c>
      <c r="IG270" s="168" t="str">
        <f t="shared" ca="1" si="781"/>
        <v>-</v>
      </c>
      <c r="IH270" s="168" t="str">
        <f t="shared" ca="1" si="781"/>
        <v>-</v>
      </c>
      <c r="II270" s="168" t="str">
        <f t="shared" ca="1" si="781"/>
        <v>-</v>
      </c>
      <c r="IJ270" s="168" t="str">
        <f t="shared" ca="1" si="781"/>
        <v>-</v>
      </c>
      <c r="IK270" s="168" t="str">
        <f t="shared" ca="1" si="781"/>
        <v>-</v>
      </c>
      <c r="IL270" s="168" t="str">
        <f t="shared" ca="1" si="781"/>
        <v>-</v>
      </c>
      <c r="IM270" s="168" t="str">
        <f t="shared" ca="1" si="781"/>
        <v>-</v>
      </c>
      <c r="IN270" s="168" t="str">
        <f t="shared" ca="1" si="781"/>
        <v>-</v>
      </c>
      <c r="IO270" s="168" t="str">
        <f t="shared" ca="1" si="781"/>
        <v>-</v>
      </c>
      <c r="IP270" s="168" t="str">
        <f t="shared" ca="1" si="790"/>
        <v>-</v>
      </c>
      <c r="IQ270" s="168" t="str">
        <f t="shared" ca="1" si="790"/>
        <v>-</v>
      </c>
      <c r="IR270" s="168" t="str">
        <f t="shared" ca="1" si="790"/>
        <v>-</v>
      </c>
      <c r="IS270" s="168" t="str">
        <f t="shared" ca="1" si="790"/>
        <v>-</v>
      </c>
      <c r="IT270" s="168" t="str">
        <f t="shared" ca="1" si="790"/>
        <v>-</v>
      </c>
      <c r="IU270" s="168" t="str">
        <f t="shared" ca="1" si="790"/>
        <v>-</v>
      </c>
      <c r="IV270" s="168" t="str">
        <f t="shared" ca="1" si="790"/>
        <v>-</v>
      </c>
      <c r="IW270" s="168" t="str">
        <f t="shared" ca="1" si="790"/>
        <v>-</v>
      </c>
      <c r="IX270" s="168" t="str">
        <f t="shared" ca="1" si="790"/>
        <v>-</v>
      </c>
      <c r="IY270" s="168" t="str">
        <f t="shared" ca="1" si="790"/>
        <v>-</v>
      </c>
      <c r="IZ270" s="10"/>
      <c r="JA270" s="166">
        <f t="shared" ca="1" si="757"/>
        <v>4.4999999999999998E-2</v>
      </c>
      <c r="JB270" s="166">
        <f t="shared" ca="1" si="758"/>
        <v>4.4999999999999998E-2</v>
      </c>
      <c r="JC270" s="168">
        <f t="shared" ca="1" si="791"/>
        <v>1</v>
      </c>
      <c r="JD270" s="168">
        <f t="shared" ca="1" si="791"/>
        <v>0</v>
      </c>
      <c r="JE270" s="168">
        <f t="shared" ca="1" si="791"/>
        <v>1</v>
      </c>
      <c r="JF270" s="168">
        <f t="shared" ca="1" si="791"/>
        <v>1</v>
      </c>
      <c r="JG270" s="168">
        <f t="shared" ca="1" si="791"/>
        <v>0</v>
      </c>
      <c r="JH270" s="168">
        <f t="shared" ca="1" si="791"/>
        <v>70</v>
      </c>
      <c r="JI270" s="168">
        <f t="shared" ca="1" si="791"/>
        <v>50</v>
      </c>
      <c r="JJ270" s="168">
        <f t="shared" ca="1" si="791"/>
        <v>70</v>
      </c>
      <c r="JK270" s="168">
        <f t="shared" ca="1" si="791"/>
        <v>50</v>
      </c>
      <c r="JL270" s="166">
        <f t="shared" ca="1" si="760"/>
        <v>1</v>
      </c>
      <c r="JM270" s="166">
        <f t="shared" ca="1" si="761"/>
        <v>1</v>
      </c>
      <c r="JN270" s="166">
        <f t="shared" ca="1" si="762"/>
        <v>1</v>
      </c>
      <c r="JO270" s="166">
        <f t="shared" ca="1" si="763"/>
        <v>1</v>
      </c>
      <c r="JP270" s="166">
        <f t="shared" ca="1" si="763"/>
        <v>1</v>
      </c>
      <c r="JQ270" s="168">
        <f t="shared" ca="1" si="791"/>
        <v>1</v>
      </c>
      <c r="JR270" s="10"/>
      <c r="JS270" s="168">
        <f t="shared" ca="1" si="791"/>
        <v>1</v>
      </c>
      <c r="JT270" s="166">
        <f t="shared" ca="1" si="764"/>
        <v>1</v>
      </c>
      <c r="JU270" s="168">
        <f t="shared" ca="1" si="759"/>
        <v>1</v>
      </c>
      <c r="JV270" s="168">
        <f t="shared" ca="1" si="791"/>
        <v>1</v>
      </c>
      <c r="JW270" s="168">
        <f t="shared" ca="1" si="791"/>
        <v>1</v>
      </c>
      <c r="JX270" s="168">
        <f t="shared" ca="1" si="759"/>
        <v>1</v>
      </c>
      <c r="JY270" s="168">
        <f t="shared" ca="1" si="791"/>
        <v>1</v>
      </c>
      <c r="JZ270" s="168">
        <f t="shared" ca="1" si="791"/>
        <v>1</v>
      </c>
      <c r="KA270" s="166">
        <f t="shared" ca="1" si="765"/>
        <v>1</v>
      </c>
      <c r="KB270" s="166">
        <f t="shared" si="766"/>
        <v>1</v>
      </c>
      <c r="KC270" s="166">
        <f t="shared" ca="1" si="767"/>
        <v>1</v>
      </c>
      <c r="KD270" s="166" t="str">
        <f t="shared" ca="1" si="768"/>
        <v>-</v>
      </c>
      <c r="KE270" s="166" t="str">
        <f t="shared" ca="1" si="769"/>
        <v>-</v>
      </c>
      <c r="KF270" s="166" t="str">
        <f t="shared" ca="1" si="770"/>
        <v>-</v>
      </c>
      <c r="KG270" s="166" t="b">
        <f t="shared" ca="1" si="771"/>
        <v>0</v>
      </c>
      <c r="KH270" s="168">
        <f t="shared" ca="1" si="791"/>
        <v>0</v>
      </c>
      <c r="KI270" s="27">
        <v>0</v>
      </c>
    </row>
    <row r="271" spans="1:295" s="148" customFormat="1" outlineLevel="1">
      <c r="A271" s="126">
        <f t="shared" si="13"/>
        <v>266</v>
      </c>
      <c r="B271" s="126">
        <f t="shared" si="772"/>
        <v>13</v>
      </c>
      <c r="C271" s="148">
        <f t="shared" si="778"/>
        <v>1002</v>
      </c>
      <c r="D271" s="148" t="s">
        <v>884</v>
      </c>
      <c r="E271" s="148" t="b">
        <f t="shared" si="737"/>
        <v>0</v>
      </c>
      <c r="F271" s="148" t="b">
        <v>0</v>
      </c>
      <c r="G271" s="148" t="b">
        <f t="shared" si="773"/>
        <v>0</v>
      </c>
      <c r="H271" s="144">
        <f t="shared" ca="1" si="792"/>
        <v>3</v>
      </c>
      <c r="I271" s="32">
        <v>1</v>
      </c>
      <c r="J271" s="32">
        <v>4</v>
      </c>
      <c r="K271" s="144">
        <f t="shared" ca="1" si="792"/>
        <v>1</v>
      </c>
      <c r="L271" s="144">
        <f t="shared" ca="1" si="792"/>
        <v>1</v>
      </c>
      <c r="M271" s="144">
        <f t="shared" ca="1" si="792"/>
        <v>1</v>
      </c>
      <c r="N271" s="144">
        <f t="shared" ca="1" si="792"/>
        <v>1</v>
      </c>
      <c r="O271" s="144">
        <f t="shared" ca="1" si="792"/>
        <v>1</v>
      </c>
      <c r="P271" s="144">
        <f t="shared" ca="1" si="792"/>
        <v>1</v>
      </c>
      <c r="Q271" s="144">
        <f t="shared" ca="1" si="792"/>
        <v>1</v>
      </c>
      <c r="R271" s="144">
        <f t="shared" ca="1" si="792"/>
        <v>2</v>
      </c>
      <c r="S271" s="32">
        <v>3</v>
      </c>
      <c r="T271" s="144">
        <f t="shared" ca="1" si="792"/>
        <v>1</v>
      </c>
      <c r="U271" s="144">
        <f t="shared" ca="1" si="792"/>
        <v>1</v>
      </c>
      <c r="V271" s="144">
        <f t="shared" ca="1" si="792"/>
        <v>1</v>
      </c>
      <c r="W271" s="144">
        <f t="shared" ca="1" si="792"/>
        <v>1</v>
      </c>
      <c r="X271" s="144">
        <f t="shared" ca="1" si="792"/>
        <v>1</v>
      </c>
      <c r="Y271" s="144">
        <f t="shared" ca="1" si="774"/>
        <v>1</v>
      </c>
      <c r="AA271" s="162" t="str" cm="1">
        <f t="array" aca="1" ref="AA271" ca="1">TEXT(LEFT(OFFSET(AA271,-1,0),5)+1,"00000")&amp;MID(OFFSET(AA271,-1,0),6,FIND(" ",OFFSET(AA271,-1,0),7)-5)
&amp;INDEX(DataMaster!$B$10:$B$12,$I271)         &amp;IF($J271=1,""," Risk"&amp;INDEX(i.risk_aversion,$J271,1))    &amp;IF($K271=1,""," REV"&amp; INDEX(DataMaster!$B$54:$B$58,$K271))              &amp; IF($L271=1,""," Minroe"&amp;INDEX(minroe,$L271))              &amp;  IF($M271=1,""," Overdraw"&amp;INDEX(overdraw,$M271))
&amp; IF($N271=1,""," Mach"&amp;INDEX(i.mach_option,$N271))
&amp; IF($O271=1,""," Interest"&amp;INDEX(i.interest_rate,$O271))            &amp; IF($P271=1,""," Opp cost"&amp;INDEX(i.opp_cost_capital,$P271))           &amp; IF($Q271=1,""," Casual_ub"&amp;INDEX(i.casual_ub,$Q271))           &amp; IF($R271=1,""," Cropgraze"&amp;INDEX(i.cropgraze_inc,$R271))
&amp; IF($S271=1,""," Yield"&amp;INDEX(i.all_rot_yield,$S271))          &amp; IF($T271=1,""," Pasture"&amp;INDEX(i.pasture_prod,$T271))          &amp; IF($U271=1,""," Scan"&amp;INDEX(i.scan,$U271))
&amp; IF($JL271=1,""," WP"&amp;TEXT($JL271*100,"000p"))                &amp; IF($JM271=1,""," MP"&amp;TEXT($JM271*100,"000p"))                      &amp; IF($JN271=1,""," GP"&amp;TEXT($JN271*100,"000p"))          &amp; IF($JO271=1,""," Can"&amp;TEXT($JO271*100,"000p"))
&amp; " (F"&amp;3+IFERROR(1*$CH271,0)+IFERROR(1*$CI271,0)&amp;3-IFERROR(1*NOT($CK271),0)&amp;"N"&amp;$CP271&amp;$CQ271&amp;")"</f>
        <v>00007 Yield SE RiskCRRA-low CropgrazeFALSE Yield1.15 (F33N11)</v>
      </c>
      <c r="AB271" s="10" t="str">
        <f ca="1">IF(COUNTIF(AA$5:AA271,AA271)=1,"-","Dup")</f>
        <v>-</v>
      </c>
      <c r="AC271" s="10"/>
      <c r="AD271" s="168" t="str">
        <f t="shared" ca="1" si="783"/>
        <v>-</v>
      </c>
      <c r="AE271" s="168" t="str">
        <f t="shared" ca="1" si="783"/>
        <v>-</v>
      </c>
      <c r="AF271" s="168" t="str">
        <f t="shared" ca="1" si="783"/>
        <v>-</v>
      </c>
      <c r="AG271" s="168" t="str">
        <f t="shared" ca="1" si="783"/>
        <v>-</v>
      </c>
      <c r="AH271" s="168" t="str">
        <f t="shared" ca="1" si="783"/>
        <v>-</v>
      </c>
      <c r="AI271" s="168" t="b">
        <f t="shared" ca="1" si="783"/>
        <v>1</v>
      </c>
      <c r="AJ271" s="10"/>
      <c r="AK271" s="166" t="b">
        <f t="shared" si="784"/>
        <v>1</v>
      </c>
      <c r="AL271" s="166" t="str">
        <f t="shared" si="784"/>
        <v>-</v>
      </c>
      <c r="AM271" s="166" t="str">
        <f t="shared" si="784"/>
        <v>-</v>
      </c>
      <c r="AN271" s="166" t="str">
        <f t="shared" si="784"/>
        <v>-</v>
      </c>
      <c r="AO271" s="166" t="b">
        <f t="shared" si="784"/>
        <v>0</v>
      </c>
      <c r="AP271" s="166" t="b">
        <f t="shared" si="784"/>
        <v>0</v>
      </c>
      <c r="AQ271" s="166">
        <f t="shared" ca="1" si="740"/>
        <v>0</v>
      </c>
      <c r="AR271" s="166" t="b">
        <f t="shared" si="741"/>
        <v>1</v>
      </c>
      <c r="AS271" s="166" t="b">
        <f t="shared" si="741"/>
        <v>1</v>
      </c>
      <c r="AT271" s="166">
        <f t="shared" si="741"/>
        <v>2</v>
      </c>
      <c r="AU271" s="166" t="str">
        <f t="shared" si="741"/>
        <v>-</v>
      </c>
      <c r="AV271" s="166">
        <f t="shared" si="741"/>
        <v>0.3</v>
      </c>
      <c r="AW271" s="10"/>
      <c r="AX271" s="166" t="b">
        <f t="shared" si="742"/>
        <v>1</v>
      </c>
      <c r="AY271" s="168" t="b">
        <f t="shared" ca="1" si="743"/>
        <v>1</v>
      </c>
      <c r="AZ271" s="168" t="b">
        <f t="shared" ca="1" si="743"/>
        <v>1</v>
      </c>
      <c r="BA271" s="167">
        <f t="shared" ca="1" si="744"/>
        <v>3110</v>
      </c>
      <c r="BB271" s="168" t="str">
        <f t="shared" ca="1" si="779"/>
        <v>-</v>
      </c>
      <c r="BC271" s="168" t="str">
        <f t="shared" ca="1" si="779"/>
        <v>-</v>
      </c>
      <c r="BD271" s="168" t="str">
        <f t="shared" ca="1" si="779"/>
        <v>-</v>
      </c>
      <c r="BE271" s="168" t="str">
        <f t="shared" ca="1" si="779"/>
        <v>-</v>
      </c>
      <c r="BF271" s="168" t="str">
        <f t="shared" ca="1" si="779"/>
        <v>-</v>
      </c>
      <c r="BG271" s="168">
        <f t="shared" ca="1" si="779"/>
        <v>1</v>
      </c>
      <c r="BH271" s="168">
        <f t="shared" ca="1" si="779"/>
        <v>1</v>
      </c>
      <c r="BI271" s="168" t="str">
        <f t="shared" ca="1" si="779"/>
        <v>-</v>
      </c>
      <c r="BJ271" s="168" t="str">
        <f t="shared" ca="1" si="779"/>
        <v>-</v>
      </c>
      <c r="BK271" s="10"/>
      <c r="BL271" s="168" t="str">
        <f t="shared" ca="1" si="779"/>
        <v>-</v>
      </c>
      <c r="BM271" s="168" t="str">
        <f t="shared" ca="1" si="779"/>
        <v>-</v>
      </c>
      <c r="BN271" s="168" t="str">
        <f t="shared" ca="1" si="779"/>
        <v>-</v>
      </c>
      <c r="BO271" s="168" t="str">
        <f t="shared" ca="1" si="779"/>
        <v>-</v>
      </c>
      <c r="BP271" s="168" t="str">
        <f t="shared" ca="1" si="779"/>
        <v>-</v>
      </c>
      <c r="BQ271" s="168" t="str">
        <f t="shared" ca="1" si="779"/>
        <v>-</v>
      </c>
      <c r="BR271" s="168" t="str">
        <f t="shared" ca="1" si="779"/>
        <v>-</v>
      </c>
      <c r="BS271" s="168" t="str">
        <f t="shared" ca="1" si="779"/>
        <v>-</v>
      </c>
      <c r="BT271" s="168" t="str">
        <f t="shared" ca="1" si="779"/>
        <v>-</v>
      </c>
      <c r="BU271" s="168" t="str">
        <f t="shared" ca="1" si="779"/>
        <v>-</v>
      </c>
      <c r="BV271" s="168" t="str">
        <f t="shared" ca="1" si="779"/>
        <v>-</v>
      </c>
      <c r="BW271" s="166" t="str" cm="1">
        <f t="array" aca="1" ref="BW271" ca="1">INDEX(i.rev,$K271,BW$15)</f>
        <v>-</v>
      </c>
      <c r="BX271" s="166" t="str" cm="1">
        <f t="array" aca="1" ref="BX271" ca="1">INDEX(i.rev,$K271,BX$15)</f>
        <v>-</v>
      </c>
      <c r="BY271" s="166" t="str" cm="1">
        <f t="array" aca="1" ref="BY271" ca="1">INDEX(i.rev,$K271,BY$15)</f>
        <v>-</v>
      </c>
      <c r="BZ271" s="166" t="str" cm="1">
        <f t="array" aca="1" ref="BZ271" ca="1">INDEX(i.rev,$K271,BZ$15)</f>
        <v>-</v>
      </c>
      <c r="CA271" s="166" t="str" cm="1">
        <f t="array" aca="1" ref="CA271" ca="1">INDEX(i.rev,$K271,CA$15)</f>
        <v>-</v>
      </c>
      <c r="CB271" s="166" t="str" cm="1">
        <f t="array" aca="1" ref="CB271" ca="1">INDEX(i.rev,$K271,CB$15)</f>
        <v>-</v>
      </c>
      <c r="CC271" s="166" t="str" cm="1">
        <f t="array" aca="1" ref="CC271" ca="1">INDEX(i.rev,$K271,CC$15)</f>
        <v>-</v>
      </c>
      <c r="CD271" s="166" t="str" cm="1">
        <f t="array" aca="1" ref="CD271" ca="1">INDEX(i.rev,$K271,CD$15)</f>
        <v>-</v>
      </c>
      <c r="CE271" s="166" t="str" cm="1">
        <f t="array" aca="1" ref="CE271" ca="1">INDEX(i.rev,$K271,CE$15)</f>
        <v>-</v>
      </c>
      <c r="CF271" s="166" t="str" cm="1">
        <f t="array" aca="1" ref="CF271" ca="1">INDEX(i.rev,$K271,CF$15)</f>
        <v>-</v>
      </c>
      <c r="CG271" s="10"/>
      <c r="CH271" s="168" t="str">
        <f t="shared" ref="CH271:EB276" ca="1" si="794">OFFSET(CH$5,$B271,0)</f>
        <v>-</v>
      </c>
      <c r="CI271" s="168" t="str">
        <f t="shared" ca="1" si="794"/>
        <v>-</v>
      </c>
      <c r="CJ271" s="168" t="str">
        <f t="shared" ca="1" si="794"/>
        <v>-</v>
      </c>
      <c r="CK271" s="168" t="str">
        <f t="shared" ca="1" si="794"/>
        <v>-</v>
      </c>
      <c r="CL271" s="168" t="str">
        <f t="shared" ca="1" si="794"/>
        <v>-</v>
      </c>
      <c r="CM271" s="168" t="str">
        <f t="shared" ca="1" si="794"/>
        <v>-</v>
      </c>
      <c r="CN271" s="168" t="str">
        <f t="shared" ca="1" si="794"/>
        <v>-</v>
      </c>
      <c r="CO271" s="168" t="str">
        <f t="shared" ca="1" si="794"/>
        <v>-</v>
      </c>
      <c r="CP271" s="168">
        <f t="shared" ca="1" si="794"/>
        <v>1</v>
      </c>
      <c r="CQ271" s="168">
        <f t="shared" ca="1" si="794"/>
        <v>1</v>
      </c>
      <c r="CR271" s="168">
        <f t="shared" ca="1" si="794"/>
        <v>0</v>
      </c>
      <c r="CS271" s="168" t="str">
        <f t="shared" ca="1" si="794"/>
        <v>-</v>
      </c>
      <c r="CT271" s="168" t="str">
        <f t="shared" ca="1" si="794"/>
        <v>-</v>
      </c>
      <c r="CU271" s="168" t="str">
        <f t="shared" ca="1" si="794"/>
        <v>-</v>
      </c>
      <c r="CV271" s="168" t="str">
        <f t="shared" ca="1" si="794"/>
        <v>-</v>
      </c>
      <c r="CW271" s="168" t="str">
        <f t="shared" ca="1" si="794"/>
        <v>-</v>
      </c>
      <c r="CX271" s="168" t="str">
        <f t="shared" ca="1" si="794"/>
        <v>-</v>
      </c>
      <c r="CY271" s="168" t="str">
        <f t="shared" ca="1" si="794"/>
        <v>-</v>
      </c>
      <c r="CZ271" s="168">
        <f t="shared" ca="1" si="794"/>
        <v>0</v>
      </c>
      <c r="DA271" s="168" t="str">
        <f t="shared" ca="1" si="794"/>
        <v>-</v>
      </c>
      <c r="DB271" s="168" t="str">
        <f t="shared" ca="1" si="794"/>
        <v>-</v>
      </c>
      <c r="DC271" s="168" t="str">
        <f t="shared" ca="1" si="794"/>
        <v>-</v>
      </c>
      <c r="DD271" s="168" t="str">
        <f t="shared" ca="1" si="794"/>
        <v>-</v>
      </c>
      <c r="DE271" s="168" t="str">
        <f t="shared" ca="1" si="794"/>
        <v>-</v>
      </c>
      <c r="DF271" s="168">
        <f t="shared" ca="1" si="794"/>
        <v>0</v>
      </c>
      <c r="DG271" s="168">
        <f t="shared" ca="1" si="793"/>
        <v>0</v>
      </c>
      <c r="DH271" s="168">
        <f t="shared" ca="1" si="793"/>
        <v>0</v>
      </c>
      <c r="DI271" s="168">
        <f t="shared" ca="1" si="793"/>
        <v>0</v>
      </c>
      <c r="DJ271" s="168">
        <f t="shared" ca="1" si="793"/>
        <v>0</v>
      </c>
      <c r="DK271" s="168">
        <f t="shared" ca="1" si="793"/>
        <v>0</v>
      </c>
      <c r="DL271" s="168">
        <f t="shared" ca="1" si="793"/>
        <v>0</v>
      </c>
      <c r="DM271" s="168" t="str">
        <f t="shared" ca="1" si="793"/>
        <v>-</v>
      </c>
      <c r="DN271" s="168" t="str">
        <f t="shared" ca="1" si="793"/>
        <v>-</v>
      </c>
      <c r="DO271" s="168" t="str">
        <f t="shared" ca="1" si="793"/>
        <v>-</v>
      </c>
      <c r="DP271" s="168" t="str">
        <f t="shared" ca="1" si="793"/>
        <v>-</v>
      </c>
      <c r="DQ271" s="168" t="str">
        <f t="shared" ca="1" si="793"/>
        <v>-</v>
      </c>
      <c r="DR271" s="168" t="str">
        <f t="shared" ca="1" si="793"/>
        <v>-</v>
      </c>
      <c r="DS271" s="168" t="str">
        <f t="shared" ca="1" si="793"/>
        <v>-</v>
      </c>
      <c r="DT271" s="168" t="str">
        <f t="shared" ca="1" si="793"/>
        <v>-</v>
      </c>
      <c r="DU271" s="168" t="str">
        <f t="shared" ca="1" si="793"/>
        <v>-</v>
      </c>
      <c r="DV271" s="168" t="str">
        <f t="shared" ca="1" si="793"/>
        <v>-</v>
      </c>
      <c r="DW271" s="168" t="str">
        <f t="shared" ca="1" si="793"/>
        <v>-</v>
      </c>
      <c r="DX271" s="10"/>
      <c r="DY271" s="168">
        <f t="shared" ca="1" si="793"/>
        <v>1</v>
      </c>
      <c r="DZ271" s="168" t="str">
        <f t="shared" ca="1" si="793"/>
        <v>-</v>
      </c>
      <c r="EA271" s="168" t="str">
        <f t="shared" ca="1" si="793"/>
        <v>-</v>
      </c>
      <c r="EB271" s="168" t="str">
        <f t="shared" ca="1" si="793"/>
        <v>-</v>
      </c>
      <c r="EC271" s="168" t="str">
        <f t="shared" ca="1" si="785"/>
        <v>-</v>
      </c>
      <c r="ED271" s="168" t="b">
        <f t="shared" ca="1" si="785"/>
        <v>0</v>
      </c>
      <c r="EE271" s="168" t="str">
        <f t="shared" ca="1" si="785"/>
        <v>-</v>
      </c>
      <c r="EF271" s="168">
        <f t="shared" ca="1" si="785"/>
        <v>0</v>
      </c>
      <c r="EG271" s="168" t="str">
        <f t="shared" ca="1" si="785"/>
        <v>-</v>
      </c>
      <c r="EH271" s="166" cm="1">
        <f t="array" aca="1" ref="EH271" ca="1">INDEX(i.rev,$K271,EH$15)</f>
        <v>1</v>
      </c>
      <c r="EI271" s="168">
        <f t="shared" ca="1" si="786"/>
        <v>0</v>
      </c>
      <c r="EJ271" s="168">
        <f t="shared" ca="1" si="786"/>
        <v>1</v>
      </c>
      <c r="EK271" s="168">
        <f t="shared" ca="1" si="786"/>
        <v>0</v>
      </c>
      <c r="EL271" s="168">
        <f t="shared" ca="1" si="786"/>
        <v>1</v>
      </c>
      <c r="EM271" s="168">
        <f t="shared" ca="1" si="786"/>
        <v>1</v>
      </c>
      <c r="EN271" s="168">
        <f t="shared" ca="1" si="786"/>
        <v>1</v>
      </c>
      <c r="EO271" s="168">
        <f t="shared" ca="1" si="786"/>
        <v>0</v>
      </c>
      <c r="EP271" s="168">
        <f t="shared" ca="1" si="786"/>
        <v>0</v>
      </c>
      <c r="EQ271" s="168">
        <f t="shared" ca="1" si="786"/>
        <v>0</v>
      </c>
      <c r="ER271" s="168">
        <f t="shared" ca="1" si="786"/>
        <v>0</v>
      </c>
      <c r="ES271" s="168">
        <f t="shared" ca="1" si="786"/>
        <v>0</v>
      </c>
      <c r="ET271" s="168">
        <f t="shared" ca="1" si="786"/>
        <v>0</v>
      </c>
      <c r="EU271" s="168">
        <f t="shared" ca="1" si="786"/>
        <v>0</v>
      </c>
      <c r="EV271" s="168">
        <f t="shared" ca="1" si="786"/>
        <v>0</v>
      </c>
      <c r="EW271" s="168">
        <f t="shared" ca="1" si="786"/>
        <v>0</v>
      </c>
      <c r="EX271" s="168">
        <f t="shared" ca="1" si="786"/>
        <v>0</v>
      </c>
      <c r="EY271" s="166" cm="1">
        <f t="array" aca="1" ref="EY271" ca="1">INDEX(i.rev,$K271,EY$15)</f>
        <v>0</v>
      </c>
      <c r="EZ271" s="168">
        <f t="shared" ca="1" si="749"/>
        <v>0</v>
      </c>
      <c r="FA271" s="166" cm="1">
        <f t="array" aca="1" ref="FA271" ca="1">INDEX(i.rev,$K271,FA$15)</f>
        <v>1</v>
      </c>
      <c r="FB271" s="168">
        <f t="shared" ca="1" si="777"/>
        <v>0</v>
      </c>
      <c r="FC271" s="168">
        <f t="shared" ca="1" si="777"/>
        <v>0</v>
      </c>
      <c r="FD271" s="168">
        <f t="shared" ca="1" si="777"/>
        <v>0</v>
      </c>
      <c r="FE271" s="168">
        <f t="shared" ca="1" si="777"/>
        <v>0</v>
      </c>
      <c r="FF271" s="168">
        <f t="shared" ca="1" si="777"/>
        <v>0</v>
      </c>
      <c r="FG271" s="168">
        <f t="shared" ca="1" si="777"/>
        <v>0</v>
      </c>
      <c r="FH271" s="168">
        <f t="shared" ca="1" si="777"/>
        <v>0</v>
      </c>
      <c r="FI271" s="10"/>
      <c r="FJ271" s="168" t="str">
        <f t="shared" ca="1" si="777"/>
        <v>-</v>
      </c>
      <c r="FK271" s="168" t="str">
        <f t="shared" ca="1" si="777"/>
        <v>-</v>
      </c>
      <c r="FL271" s="168" t="str">
        <f t="shared" ca="1" si="777"/>
        <v>-</v>
      </c>
      <c r="FM271" s="168" t="str">
        <f t="shared" ca="1" si="777"/>
        <v>-</v>
      </c>
      <c r="FN271" s="168" t="str">
        <f t="shared" ca="1" si="777"/>
        <v>-</v>
      </c>
      <c r="FO271" s="166" t="b">
        <f t="shared" ca="1" si="787"/>
        <v>0</v>
      </c>
      <c r="FP271" s="166" t="b">
        <f t="shared" ca="1" si="787"/>
        <v>0</v>
      </c>
      <c r="FQ271" s="166" t="b">
        <f t="shared" ca="1" si="787"/>
        <v>1</v>
      </c>
      <c r="FR271" s="168">
        <f t="shared" ca="1" si="777"/>
        <v>0</v>
      </c>
      <c r="FS271" s="166">
        <f t="shared" ca="1" si="788"/>
        <v>1</v>
      </c>
      <c r="FT271" s="166">
        <f t="shared" ca="1" si="788"/>
        <v>1</v>
      </c>
      <c r="FU271" s="168" t="str">
        <f t="shared" ca="1" si="777"/>
        <v>-</v>
      </c>
      <c r="FV271" s="168" t="str">
        <f t="shared" ca="1" si="777"/>
        <v>-</v>
      </c>
      <c r="FW271" s="168" t="str">
        <f t="shared" ca="1" si="777"/>
        <v>-</v>
      </c>
      <c r="FX271" s="168" t="str">
        <f t="shared" ca="1" si="777"/>
        <v>-</v>
      </c>
      <c r="FY271" s="168" t="str">
        <f t="shared" ca="1" si="777"/>
        <v>-</v>
      </c>
      <c r="FZ271" s="168" t="str">
        <f t="shared" ca="1" si="777"/>
        <v>-</v>
      </c>
      <c r="GA271" s="168" t="str">
        <f t="shared" ca="1" si="777"/>
        <v>-</v>
      </c>
      <c r="GB271" s="168" t="str">
        <f t="shared" ca="1" si="777"/>
        <v>-</v>
      </c>
      <c r="GC271" s="168" t="str">
        <f t="shared" ca="1" si="777"/>
        <v>-</v>
      </c>
      <c r="GD271" s="168" t="b">
        <f t="shared" ca="1" si="777"/>
        <v>1</v>
      </c>
      <c r="GE271" s="168" t="str">
        <f t="shared" ca="1" si="777"/>
        <v>-</v>
      </c>
      <c r="GF271" s="168" t="str">
        <f t="shared" ca="1" si="777"/>
        <v>-</v>
      </c>
      <c r="GG271" s="168" t="str">
        <f t="shared" ca="1" si="777"/>
        <v>-</v>
      </c>
      <c r="GH271" s="168" t="str">
        <f t="shared" ca="1" si="789"/>
        <v>-</v>
      </c>
      <c r="GI271" s="168" t="str">
        <f t="shared" ca="1" si="789"/>
        <v>-</v>
      </c>
      <c r="GJ271" s="168" t="str">
        <f t="shared" ca="1" si="789"/>
        <v>-</v>
      </c>
      <c r="GK271" s="168" t="str">
        <f t="shared" ca="1" si="789"/>
        <v>-</v>
      </c>
      <c r="GL271" s="168" t="str">
        <f t="shared" ca="1" si="789"/>
        <v>-</v>
      </c>
      <c r="GM271" s="168" t="str">
        <f t="shared" ca="1" si="789"/>
        <v>-</v>
      </c>
      <c r="GN271" s="168" t="str">
        <f t="shared" ca="1" si="789"/>
        <v>-</v>
      </c>
      <c r="GO271" s="168" t="str">
        <f t="shared" ca="1" si="789"/>
        <v>-</v>
      </c>
      <c r="GP271" s="168" t="str">
        <f t="shared" ca="1" si="789"/>
        <v>-</v>
      </c>
      <c r="GQ271" s="168" t="str">
        <f t="shared" ca="1" si="789"/>
        <v>-</v>
      </c>
      <c r="GR271" s="168" t="str">
        <f t="shared" ca="1" si="789"/>
        <v>-</v>
      </c>
      <c r="GS271" s="168">
        <f t="shared" ca="1" si="789"/>
        <v>500</v>
      </c>
      <c r="GT271" s="168">
        <f t="shared" ca="1" si="789"/>
        <v>500</v>
      </c>
      <c r="GU271" s="168" t="str">
        <f t="shared" ca="1" si="789"/>
        <v>-</v>
      </c>
      <c r="GV271" s="168" t="str">
        <f t="shared" ca="1" si="789"/>
        <v>-</v>
      </c>
      <c r="GW271" s="168" t="str">
        <f t="shared" ca="1" si="789"/>
        <v>-</v>
      </c>
      <c r="GX271" s="168" t="str">
        <f t="shared" ca="1" si="790"/>
        <v>-</v>
      </c>
      <c r="GY271" s="168" t="str">
        <f t="shared" ca="1" si="790"/>
        <v>-</v>
      </c>
      <c r="GZ271" s="168" t="str">
        <f t="shared" ca="1" si="781"/>
        <v>-</v>
      </c>
      <c r="HA271" s="168" t="str">
        <f t="shared" ca="1" si="781"/>
        <v>-</v>
      </c>
      <c r="HB271" s="168" t="str">
        <f t="shared" ca="1" si="781"/>
        <v>-</v>
      </c>
      <c r="HC271" s="168" t="str">
        <f t="shared" ca="1" si="781"/>
        <v>-</v>
      </c>
      <c r="HD271" s="168" t="str">
        <f t="shared" ca="1" si="781"/>
        <v>-</v>
      </c>
      <c r="HE271" s="168" t="str">
        <f t="shared" ca="1" si="781"/>
        <v>-</v>
      </c>
      <c r="HF271" s="168" t="str">
        <f t="shared" ca="1" si="781"/>
        <v>-</v>
      </c>
      <c r="HG271" s="168" t="str">
        <f t="shared" ca="1" si="781"/>
        <v>-</v>
      </c>
      <c r="HH271" s="168" t="str">
        <f t="shared" ca="1" si="781"/>
        <v>-</v>
      </c>
      <c r="HI271" s="168" t="str">
        <f t="shared" ca="1" si="781"/>
        <v>-</v>
      </c>
      <c r="HJ271" s="168" t="str">
        <f t="shared" ca="1" si="781"/>
        <v>-</v>
      </c>
      <c r="HK271" s="168" t="str">
        <f t="shared" ca="1" si="781"/>
        <v>-</v>
      </c>
      <c r="HL271" s="168" t="str">
        <f t="shared" ca="1" si="781"/>
        <v>-</v>
      </c>
      <c r="HM271" s="168" t="str">
        <f t="shared" ca="1" si="781"/>
        <v>-</v>
      </c>
      <c r="HN271" s="168" t="str">
        <f t="shared" ca="1" si="781"/>
        <v>-</v>
      </c>
      <c r="HO271" s="168" t="str">
        <f t="shared" ca="1" si="781"/>
        <v>-</v>
      </c>
      <c r="HP271" s="168" t="str">
        <f t="shared" ca="1" si="781"/>
        <v>-</v>
      </c>
      <c r="HQ271" s="168" t="str">
        <f t="shared" ca="1" si="781"/>
        <v>-</v>
      </c>
      <c r="HR271" s="168" t="str">
        <f t="shared" ca="1" si="781"/>
        <v>-</v>
      </c>
      <c r="HS271" s="168" t="str">
        <f t="shared" ca="1" si="781"/>
        <v>-</v>
      </c>
      <c r="HT271" s="168" t="str">
        <f t="shared" ca="1" si="781"/>
        <v>-</v>
      </c>
      <c r="HU271" s="168" t="str">
        <f t="shared" ca="1" si="781"/>
        <v>-</v>
      </c>
      <c r="HV271" s="168" t="str">
        <f t="shared" ca="1" si="781"/>
        <v>-</v>
      </c>
      <c r="HW271" s="168" t="str">
        <f t="shared" ca="1" si="781"/>
        <v>-</v>
      </c>
      <c r="HX271" s="168" t="str">
        <f t="shared" ca="1" si="781"/>
        <v>-</v>
      </c>
      <c r="HY271" s="168" t="str">
        <f t="shared" ca="1" si="781"/>
        <v>-</v>
      </c>
      <c r="HZ271" s="168" t="str">
        <f t="shared" ca="1" si="781"/>
        <v>-</v>
      </c>
      <c r="IA271" s="168" t="str">
        <f t="shared" ca="1" si="781"/>
        <v>-</v>
      </c>
      <c r="IB271" s="168" t="str">
        <f t="shared" ca="1" si="781"/>
        <v>-</v>
      </c>
      <c r="IC271" s="168" t="str">
        <f t="shared" ca="1" si="781"/>
        <v>-</v>
      </c>
      <c r="ID271" s="168" t="str">
        <f t="shared" ca="1" si="781"/>
        <v>-</v>
      </c>
      <c r="IE271" s="168" t="str">
        <f t="shared" ca="1" si="781"/>
        <v>-</v>
      </c>
      <c r="IF271" s="168" t="str">
        <f t="shared" ca="1" si="781"/>
        <v>-</v>
      </c>
      <c r="IG271" s="168" t="str">
        <f t="shared" ca="1" si="781"/>
        <v>-</v>
      </c>
      <c r="IH271" s="168" t="str">
        <f t="shared" ca="1" si="781"/>
        <v>-</v>
      </c>
      <c r="II271" s="168" t="str">
        <f t="shared" ca="1" si="781"/>
        <v>-</v>
      </c>
      <c r="IJ271" s="168" t="str">
        <f t="shared" ca="1" si="781"/>
        <v>-</v>
      </c>
      <c r="IK271" s="168" t="str">
        <f t="shared" ca="1" si="781"/>
        <v>-</v>
      </c>
      <c r="IL271" s="168" t="str">
        <f t="shared" ca="1" si="781"/>
        <v>-</v>
      </c>
      <c r="IM271" s="168" t="str">
        <f t="shared" ca="1" si="781"/>
        <v>-</v>
      </c>
      <c r="IN271" s="168" t="str">
        <f t="shared" ca="1" si="781"/>
        <v>-</v>
      </c>
      <c r="IO271" s="168" t="str">
        <f t="shared" ca="1" si="781"/>
        <v>-</v>
      </c>
      <c r="IP271" s="168" t="str">
        <f t="shared" ca="1" si="790"/>
        <v>-</v>
      </c>
      <c r="IQ271" s="168" t="str">
        <f t="shared" ca="1" si="790"/>
        <v>-</v>
      </c>
      <c r="IR271" s="168" t="str">
        <f t="shared" ca="1" si="790"/>
        <v>-</v>
      </c>
      <c r="IS271" s="168" t="str">
        <f t="shared" ca="1" si="790"/>
        <v>-</v>
      </c>
      <c r="IT271" s="168" t="str">
        <f t="shared" ca="1" si="790"/>
        <v>-</v>
      </c>
      <c r="IU271" s="168" t="str">
        <f t="shared" ca="1" si="790"/>
        <v>-</v>
      </c>
      <c r="IV271" s="168" t="str">
        <f t="shared" ca="1" si="790"/>
        <v>-</v>
      </c>
      <c r="IW271" s="168" t="str">
        <f t="shared" ca="1" si="790"/>
        <v>-</v>
      </c>
      <c r="IX271" s="168" t="str">
        <f t="shared" ca="1" si="790"/>
        <v>-</v>
      </c>
      <c r="IY271" s="168" t="str">
        <f t="shared" ca="1" si="790"/>
        <v>-</v>
      </c>
      <c r="IZ271" s="10"/>
      <c r="JA271" s="166">
        <f t="shared" ca="1" si="757"/>
        <v>4.4999999999999998E-2</v>
      </c>
      <c r="JB271" s="166">
        <f t="shared" ca="1" si="758"/>
        <v>4.4999999999999998E-2</v>
      </c>
      <c r="JC271" s="168">
        <f t="shared" ca="1" si="791"/>
        <v>1</v>
      </c>
      <c r="JD271" s="168">
        <f t="shared" ca="1" si="791"/>
        <v>0</v>
      </c>
      <c r="JE271" s="168">
        <f t="shared" ca="1" si="791"/>
        <v>1</v>
      </c>
      <c r="JF271" s="168">
        <f t="shared" ca="1" si="791"/>
        <v>1</v>
      </c>
      <c r="JG271" s="168">
        <f t="shared" ca="1" si="791"/>
        <v>0</v>
      </c>
      <c r="JH271" s="168">
        <f t="shared" ca="1" si="791"/>
        <v>70</v>
      </c>
      <c r="JI271" s="168">
        <f t="shared" ca="1" si="791"/>
        <v>50</v>
      </c>
      <c r="JJ271" s="168">
        <f t="shared" ca="1" si="791"/>
        <v>70</v>
      </c>
      <c r="JK271" s="168">
        <f t="shared" ca="1" si="791"/>
        <v>50</v>
      </c>
      <c r="JL271" s="166">
        <f t="shared" ca="1" si="760"/>
        <v>1</v>
      </c>
      <c r="JM271" s="166">
        <f t="shared" ca="1" si="761"/>
        <v>1</v>
      </c>
      <c r="JN271" s="166">
        <f t="shared" ca="1" si="762"/>
        <v>1</v>
      </c>
      <c r="JO271" s="166">
        <f t="shared" ca="1" si="763"/>
        <v>1</v>
      </c>
      <c r="JP271" s="166">
        <f t="shared" ca="1" si="763"/>
        <v>1</v>
      </c>
      <c r="JQ271" s="168">
        <f t="shared" ca="1" si="791"/>
        <v>1</v>
      </c>
      <c r="JR271" s="10"/>
      <c r="JS271" s="168">
        <f t="shared" ca="1" si="791"/>
        <v>1</v>
      </c>
      <c r="JT271" s="166">
        <f t="shared" ca="1" si="764"/>
        <v>1</v>
      </c>
      <c r="JU271" s="168">
        <f t="shared" ca="1" si="759"/>
        <v>1</v>
      </c>
      <c r="JV271" s="168">
        <f t="shared" ca="1" si="791"/>
        <v>1</v>
      </c>
      <c r="JW271" s="168">
        <f t="shared" ca="1" si="791"/>
        <v>1</v>
      </c>
      <c r="JX271" s="168">
        <f t="shared" ca="1" si="759"/>
        <v>1</v>
      </c>
      <c r="JY271" s="168">
        <f t="shared" ca="1" si="791"/>
        <v>1</v>
      </c>
      <c r="JZ271" s="168">
        <f t="shared" ca="1" si="791"/>
        <v>1</v>
      </c>
      <c r="KA271" s="166">
        <f t="shared" ca="1" si="765"/>
        <v>1</v>
      </c>
      <c r="KB271" s="166">
        <f t="shared" si="766"/>
        <v>1.1499999999999999</v>
      </c>
      <c r="KC271" s="166">
        <f t="shared" ca="1" si="767"/>
        <v>1</v>
      </c>
      <c r="KD271" s="166" t="str">
        <f t="shared" ca="1" si="768"/>
        <v>-</v>
      </c>
      <c r="KE271" s="166" t="str">
        <f t="shared" ca="1" si="769"/>
        <v>-</v>
      </c>
      <c r="KF271" s="166" t="str">
        <f t="shared" ca="1" si="770"/>
        <v>-</v>
      </c>
      <c r="KG271" s="166" t="b">
        <f t="shared" ca="1" si="771"/>
        <v>0</v>
      </c>
      <c r="KH271" s="168">
        <f t="shared" ca="1" si="791"/>
        <v>0</v>
      </c>
      <c r="KI271" s="27">
        <v>0</v>
      </c>
    </row>
    <row r="272" spans="1:295" s="148" customFormat="1" outlineLevel="1">
      <c r="A272" s="126">
        <f t="shared" si="13"/>
        <v>267</v>
      </c>
      <c r="B272" s="126">
        <f t="shared" si="772"/>
        <v>13</v>
      </c>
      <c r="C272" s="148">
        <f t="shared" si="778"/>
        <v>1002</v>
      </c>
      <c r="D272" s="148" t="s">
        <v>884</v>
      </c>
      <c r="E272" s="148" t="b">
        <f t="shared" si="737"/>
        <v>0</v>
      </c>
      <c r="F272" s="148" t="b">
        <v>0</v>
      </c>
      <c r="G272" s="148" t="b">
        <f t="shared" si="773"/>
        <v>0</v>
      </c>
      <c r="H272" s="144">
        <f t="shared" ca="1" si="792"/>
        <v>3</v>
      </c>
      <c r="I272" s="32">
        <v>1</v>
      </c>
      <c r="J272" s="32">
        <v>5</v>
      </c>
      <c r="K272" s="144">
        <f t="shared" ca="1" si="792"/>
        <v>1</v>
      </c>
      <c r="L272" s="144">
        <f t="shared" ca="1" si="792"/>
        <v>1</v>
      </c>
      <c r="M272" s="144">
        <f t="shared" ca="1" si="792"/>
        <v>1</v>
      </c>
      <c r="N272" s="144">
        <f t="shared" ca="1" si="792"/>
        <v>1</v>
      </c>
      <c r="O272" s="144">
        <f t="shared" ca="1" si="792"/>
        <v>1</v>
      </c>
      <c r="P272" s="144">
        <f t="shared" ca="1" si="792"/>
        <v>1</v>
      </c>
      <c r="Q272" s="144">
        <f t="shared" ca="1" si="792"/>
        <v>1</v>
      </c>
      <c r="R272" s="144">
        <f t="shared" ca="1" si="792"/>
        <v>2</v>
      </c>
      <c r="S272" s="32">
        <v>1</v>
      </c>
      <c r="T272" s="144">
        <f t="shared" ca="1" si="792"/>
        <v>1</v>
      </c>
      <c r="U272" s="144">
        <f t="shared" ca="1" si="792"/>
        <v>1</v>
      </c>
      <c r="V272" s="144">
        <f t="shared" ca="1" si="792"/>
        <v>1</v>
      </c>
      <c r="W272" s="144">
        <f t="shared" ca="1" si="792"/>
        <v>1</v>
      </c>
      <c r="X272" s="144">
        <f t="shared" ca="1" si="792"/>
        <v>1</v>
      </c>
      <c r="Y272" s="144">
        <f t="shared" ca="1" si="774"/>
        <v>1</v>
      </c>
      <c r="AA272" s="162" t="str" cm="1">
        <f t="array" aca="1" ref="AA272" ca="1">TEXT(LEFT(OFFSET(AA272,-1,0),5)+1,"00000")&amp;MID(OFFSET(AA272,-1,0),6,FIND(" ",OFFSET(AA272,-1,0),7)-5)
&amp;INDEX(DataMaster!$B$10:$B$12,$I272)         &amp;IF($J272=1,""," Risk"&amp;INDEX(i.risk_aversion,$J272,1))    &amp;IF($K272=1,""," REV"&amp; INDEX(DataMaster!$B$54:$B$58,$K272))              &amp; IF($L272=1,""," Minroe"&amp;INDEX(minroe,$L272))              &amp;  IF($M272=1,""," Overdraw"&amp;INDEX(overdraw,$M272))
&amp; IF($N272=1,""," Mach"&amp;INDEX(i.mach_option,$N272))
&amp; IF($O272=1,""," Interest"&amp;INDEX(i.interest_rate,$O272))            &amp; IF($P272=1,""," Opp cost"&amp;INDEX(i.opp_cost_capital,$P272))           &amp; IF($Q272=1,""," Casual_ub"&amp;INDEX(i.casual_ub,$Q272))           &amp; IF($R272=1,""," Cropgraze"&amp;INDEX(i.cropgraze_inc,$R272))
&amp; IF($S272=1,""," Yield"&amp;INDEX(i.all_rot_yield,$S272))          &amp; IF($T272=1,""," Pasture"&amp;INDEX(i.pasture_prod,$T272))          &amp; IF($U272=1,""," Scan"&amp;INDEX(i.scan,$U272))
&amp; IF($JL272=1,""," WP"&amp;TEXT($JL272*100,"000p"))                &amp; IF($JM272=1,""," MP"&amp;TEXT($JM272*100,"000p"))                      &amp; IF($JN272=1,""," GP"&amp;TEXT($JN272*100,"000p"))          &amp; IF($JO272=1,""," Can"&amp;TEXT($JO272*100,"000p"))
&amp; " (F"&amp;3+IFERROR(1*$CH272,0)+IFERROR(1*$CI272,0)&amp;3-IFERROR(1*NOT($CK272),0)&amp;"N"&amp;$CP272&amp;$CQ272&amp;")"</f>
        <v>00008 Yield SE RiskCRRA-high CropgrazeFALSE (F33N11)</v>
      </c>
      <c r="AB272" s="10" t="str">
        <f ca="1">IF(COUNTIF(AA$5:AA272,AA272)=1,"-","Dup")</f>
        <v>-</v>
      </c>
      <c r="AC272" s="10"/>
      <c r="AD272" s="168" t="str">
        <f t="shared" ca="1" si="783"/>
        <v>-</v>
      </c>
      <c r="AE272" s="168" t="str">
        <f t="shared" ca="1" si="783"/>
        <v>-</v>
      </c>
      <c r="AF272" s="168" t="str">
        <f t="shared" ca="1" si="783"/>
        <v>-</v>
      </c>
      <c r="AG272" s="168" t="str">
        <f t="shared" ca="1" si="783"/>
        <v>-</v>
      </c>
      <c r="AH272" s="168" t="str">
        <f t="shared" ca="1" si="783"/>
        <v>-</v>
      </c>
      <c r="AI272" s="168" t="b">
        <f t="shared" ca="1" si="783"/>
        <v>1</v>
      </c>
      <c r="AJ272" s="10"/>
      <c r="AK272" s="166" t="b">
        <f t="shared" si="784"/>
        <v>1</v>
      </c>
      <c r="AL272" s="166" t="str">
        <f t="shared" si="784"/>
        <v>-</v>
      </c>
      <c r="AM272" s="166" t="str">
        <f t="shared" si="784"/>
        <v>-</v>
      </c>
      <c r="AN272" s="166" t="str">
        <f t="shared" si="784"/>
        <v>-</v>
      </c>
      <c r="AO272" s="166" t="b">
        <f t="shared" si="784"/>
        <v>0</v>
      </c>
      <c r="AP272" s="166" t="b">
        <f t="shared" si="784"/>
        <v>0</v>
      </c>
      <c r="AQ272" s="166">
        <f t="shared" ca="1" si="740"/>
        <v>0</v>
      </c>
      <c r="AR272" s="166" t="b">
        <f t="shared" si="741"/>
        <v>1</v>
      </c>
      <c r="AS272" s="166" t="b">
        <f t="shared" si="741"/>
        <v>1</v>
      </c>
      <c r="AT272" s="166">
        <f t="shared" si="741"/>
        <v>2</v>
      </c>
      <c r="AU272" s="166" t="str">
        <f t="shared" si="741"/>
        <v>-</v>
      </c>
      <c r="AV272" s="166">
        <f t="shared" si="741"/>
        <v>0.7</v>
      </c>
      <c r="AW272" s="10"/>
      <c r="AX272" s="166" t="b">
        <f t="shared" si="742"/>
        <v>1</v>
      </c>
      <c r="AY272" s="168" t="b">
        <f t="shared" ca="1" si="743"/>
        <v>1</v>
      </c>
      <c r="AZ272" s="168" t="b">
        <f t="shared" ca="1" si="743"/>
        <v>1</v>
      </c>
      <c r="BA272" s="167">
        <f t="shared" ca="1" si="744"/>
        <v>3110</v>
      </c>
      <c r="BB272" s="168" t="str">
        <f t="shared" ca="1" si="779"/>
        <v>-</v>
      </c>
      <c r="BC272" s="168" t="str">
        <f t="shared" ca="1" si="779"/>
        <v>-</v>
      </c>
      <c r="BD272" s="168" t="str">
        <f t="shared" ca="1" si="779"/>
        <v>-</v>
      </c>
      <c r="BE272" s="168" t="str">
        <f t="shared" ca="1" si="779"/>
        <v>-</v>
      </c>
      <c r="BF272" s="168" t="str">
        <f t="shared" ca="1" si="779"/>
        <v>-</v>
      </c>
      <c r="BG272" s="168">
        <f t="shared" ca="1" si="779"/>
        <v>1</v>
      </c>
      <c r="BH272" s="168">
        <f t="shared" ca="1" si="779"/>
        <v>1</v>
      </c>
      <c r="BI272" s="168" t="str">
        <f t="shared" ca="1" si="779"/>
        <v>-</v>
      </c>
      <c r="BJ272" s="168" t="str">
        <f t="shared" ca="1" si="779"/>
        <v>-</v>
      </c>
      <c r="BK272" s="10"/>
      <c r="BL272" s="168" t="str">
        <f t="shared" ca="1" si="779"/>
        <v>-</v>
      </c>
      <c r="BM272" s="168" t="str">
        <f t="shared" ca="1" si="779"/>
        <v>-</v>
      </c>
      <c r="BN272" s="168" t="str">
        <f t="shared" ca="1" si="779"/>
        <v>-</v>
      </c>
      <c r="BO272" s="168" t="str">
        <f t="shared" ca="1" si="779"/>
        <v>-</v>
      </c>
      <c r="BP272" s="168" t="str">
        <f t="shared" ca="1" si="779"/>
        <v>-</v>
      </c>
      <c r="BQ272" s="168" t="str">
        <f t="shared" ca="1" si="779"/>
        <v>-</v>
      </c>
      <c r="BR272" s="168" t="str">
        <f t="shared" ca="1" si="779"/>
        <v>-</v>
      </c>
      <c r="BS272" s="168" t="str">
        <f t="shared" ca="1" si="779"/>
        <v>-</v>
      </c>
      <c r="BT272" s="168" t="str">
        <f t="shared" ca="1" si="779"/>
        <v>-</v>
      </c>
      <c r="BU272" s="168" t="str">
        <f t="shared" ca="1" si="779"/>
        <v>-</v>
      </c>
      <c r="BV272" s="168" t="str">
        <f t="shared" ca="1" si="779"/>
        <v>-</v>
      </c>
      <c r="BW272" s="166" t="str" cm="1">
        <f t="array" aca="1" ref="BW272" ca="1">INDEX(i.rev,$K272,BW$15)</f>
        <v>-</v>
      </c>
      <c r="BX272" s="166" t="str" cm="1">
        <f t="array" aca="1" ref="BX272" ca="1">INDEX(i.rev,$K272,BX$15)</f>
        <v>-</v>
      </c>
      <c r="BY272" s="166" t="str" cm="1">
        <f t="array" aca="1" ref="BY272" ca="1">INDEX(i.rev,$K272,BY$15)</f>
        <v>-</v>
      </c>
      <c r="BZ272" s="166" t="str" cm="1">
        <f t="array" aca="1" ref="BZ272" ca="1">INDEX(i.rev,$K272,BZ$15)</f>
        <v>-</v>
      </c>
      <c r="CA272" s="166" t="str" cm="1">
        <f t="array" aca="1" ref="CA272" ca="1">INDEX(i.rev,$K272,CA$15)</f>
        <v>-</v>
      </c>
      <c r="CB272" s="166" t="str" cm="1">
        <f t="array" aca="1" ref="CB272" ca="1">INDEX(i.rev,$K272,CB$15)</f>
        <v>-</v>
      </c>
      <c r="CC272" s="166" t="str" cm="1">
        <f t="array" aca="1" ref="CC272" ca="1">INDEX(i.rev,$K272,CC$15)</f>
        <v>-</v>
      </c>
      <c r="CD272" s="166" t="str" cm="1">
        <f t="array" aca="1" ref="CD272" ca="1">INDEX(i.rev,$K272,CD$15)</f>
        <v>-</v>
      </c>
      <c r="CE272" s="166" t="str" cm="1">
        <f t="array" aca="1" ref="CE272" ca="1">INDEX(i.rev,$K272,CE$15)</f>
        <v>-</v>
      </c>
      <c r="CF272" s="166" t="str" cm="1">
        <f t="array" aca="1" ref="CF272" ca="1">INDEX(i.rev,$K272,CF$15)</f>
        <v>-</v>
      </c>
      <c r="CG272" s="10"/>
      <c r="CH272" s="168" t="str">
        <f t="shared" ca="1" si="794"/>
        <v>-</v>
      </c>
      <c r="CI272" s="168" t="str">
        <f t="shared" ca="1" si="794"/>
        <v>-</v>
      </c>
      <c r="CJ272" s="168" t="str">
        <f t="shared" ca="1" si="794"/>
        <v>-</v>
      </c>
      <c r="CK272" s="168" t="str">
        <f t="shared" ca="1" si="794"/>
        <v>-</v>
      </c>
      <c r="CL272" s="168" t="str">
        <f t="shared" ca="1" si="794"/>
        <v>-</v>
      </c>
      <c r="CM272" s="168" t="str">
        <f t="shared" ca="1" si="794"/>
        <v>-</v>
      </c>
      <c r="CN272" s="168" t="str">
        <f t="shared" ca="1" si="794"/>
        <v>-</v>
      </c>
      <c r="CO272" s="168" t="str">
        <f t="shared" ca="1" si="794"/>
        <v>-</v>
      </c>
      <c r="CP272" s="168">
        <f t="shared" ca="1" si="794"/>
        <v>1</v>
      </c>
      <c r="CQ272" s="168">
        <f t="shared" ca="1" si="794"/>
        <v>1</v>
      </c>
      <c r="CR272" s="168">
        <f t="shared" ca="1" si="794"/>
        <v>0</v>
      </c>
      <c r="CS272" s="168" t="str">
        <f t="shared" ca="1" si="794"/>
        <v>-</v>
      </c>
      <c r="CT272" s="168" t="str">
        <f t="shared" ca="1" si="794"/>
        <v>-</v>
      </c>
      <c r="CU272" s="168" t="str">
        <f t="shared" ca="1" si="794"/>
        <v>-</v>
      </c>
      <c r="CV272" s="168" t="str">
        <f t="shared" ca="1" si="794"/>
        <v>-</v>
      </c>
      <c r="CW272" s="168" t="str">
        <f t="shared" ca="1" si="794"/>
        <v>-</v>
      </c>
      <c r="CX272" s="168" t="str">
        <f t="shared" ca="1" si="794"/>
        <v>-</v>
      </c>
      <c r="CY272" s="168" t="str">
        <f t="shared" ca="1" si="794"/>
        <v>-</v>
      </c>
      <c r="CZ272" s="168">
        <f t="shared" ca="1" si="794"/>
        <v>0</v>
      </c>
      <c r="DA272" s="168" t="str">
        <f t="shared" ca="1" si="794"/>
        <v>-</v>
      </c>
      <c r="DB272" s="168" t="str">
        <f t="shared" ca="1" si="794"/>
        <v>-</v>
      </c>
      <c r="DC272" s="168" t="str">
        <f t="shared" ca="1" si="794"/>
        <v>-</v>
      </c>
      <c r="DD272" s="168" t="str">
        <f t="shared" ca="1" si="794"/>
        <v>-</v>
      </c>
      <c r="DE272" s="168" t="str">
        <f t="shared" ca="1" si="794"/>
        <v>-</v>
      </c>
      <c r="DF272" s="168">
        <f t="shared" ca="1" si="794"/>
        <v>0</v>
      </c>
      <c r="DG272" s="168">
        <f t="shared" ca="1" si="794"/>
        <v>0</v>
      </c>
      <c r="DH272" s="168">
        <f t="shared" ca="1" si="794"/>
        <v>0</v>
      </c>
      <c r="DI272" s="168">
        <f t="shared" ca="1" si="794"/>
        <v>0</v>
      </c>
      <c r="DJ272" s="168">
        <f t="shared" ca="1" si="794"/>
        <v>0</v>
      </c>
      <c r="DK272" s="168">
        <f t="shared" ca="1" si="794"/>
        <v>0</v>
      </c>
      <c r="DL272" s="168">
        <f t="shared" ca="1" si="794"/>
        <v>0</v>
      </c>
      <c r="DM272" s="168" t="str">
        <f t="shared" ca="1" si="794"/>
        <v>-</v>
      </c>
      <c r="DN272" s="168" t="str">
        <f t="shared" ca="1" si="794"/>
        <v>-</v>
      </c>
      <c r="DO272" s="168" t="str">
        <f t="shared" ca="1" si="794"/>
        <v>-</v>
      </c>
      <c r="DP272" s="168" t="str">
        <f t="shared" ca="1" si="794"/>
        <v>-</v>
      </c>
      <c r="DQ272" s="168" t="str">
        <f t="shared" ca="1" si="794"/>
        <v>-</v>
      </c>
      <c r="DR272" s="168" t="str">
        <f t="shared" ca="1" si="794"/>
        <v>-</v>
      </c>
      <c r="DS272" s="168" t="str">
        <f t="shared" ca="1" si="794"/>
        <v>-</v>
      </c>
      <c r="DT272" s="168" t="str">
        <f t="shared" ca="1" si="794"/>
        <v>-</v>
      </c>
      <c r="DU272" s="168" t="str">
        <f t="shared" ca="1" si="794"/>
        <v>-</v>
      </c>
      <c r="DV272" s="168" t="str">
        <f t="shared" ca="1" si="794"/>
        <v>-</v>
      </c>
      <c r="DW272" s="168" t="str">
        <f t="shared" ca="1" si="794"/>
        <v>-</v>
      </c>
      <c r="DX272" s="10"/>
      <c r="DY272" s="168">
        <f t="shared" ca="1" si="794"/>
        <v>1</v>
      </c>
      <c r="DZ272" s="168" t="str">
        <f t="shared" ca="1" si="794"/>
        <v>-</v>
      </c>
      <c r="EA272" s="168" t="str">
        <f t="shared" ca="1" si="794"/>
        <v>-</v>
      </c>
      <c r="EB272" s="168" t="str">
        <f t="shared" ca="1" si="794"/>
        <v>-</v>
      </c>
      <c r="EC272" s="168" t="str">
        <f t="shared" ca="1" si="785"/>
        <v>-</v>
      </c>
      <c r="ED272" s="168" t="b">
        <f t="shared" ca="1" si="785"/>
        <v>0</v>
      </c>
      <c r="EE272" s="168" t="str">
        <f t="shared" ca="1" si="785"/>
        <v>-</v>
      </c>
      <c r="EF272" s="168">
        <f t="shared" ca="1" si="785"/>
        <v>0</v>
      </c>
      <c r="EG272" s="168" t="str">
        <f t="shared" ca="1" si="785"/>
        <v>-</v>
      </c>
      <c r="EH272" s="166" cm="1">
        <f t="array" aca="1" ref="EH272" ca="1">INDEX(i.rev,$K272,EH$15)</f>
        <v>1</v>
      </c>
      <c r="EI272" s="168">
        <f t="shared" ca="1" si="786"/>
        <v>0</v>
      </c>
      <c r="EJ272" s="168">
        <f t="shared" ca="1" si="786"/>
        <v>1</v>
      </c>
      <c r="EK272" s="168">
        <f t="shared" ca="1" si="786"/>
        <v>0</v>
      </c>
      <c r="EL272" s="168">
        <f t="shared" ca="1" si="786"/>
        <v>1</v>
      </c>
      <c r="EM272" s="168">
        <f t="shared" ca="1" si="786"/>
        <v>1</v>
      </c>
      <c r="EN272" s="168">
        <f t="shared" ca="1" si="786"/>
        <v>1</v>
      </c>
      <c r="EO272" s="168">
        <f t="shared" ca="1" si="786"/>
        <v>0</v>
      </c>
      <c r="EP272" s="168">
        <f t="shared" ca="1" si="786"/>
        <v>0</v>
      </c>
      <c r="EQ272" s="168">
        <f t="shared" ca="1" si="786"/>
        <v>0</v>
      </c>
      <c r="ER272" s="168">
        <f t="shared" ca="1" si="786"/>
        <v>0</v>
      </c>
      <c r="ES272" s="168">
        <f t="shared" ca="1" si="786"/>
        <v>0</v>
      </c>
      <c r="ET272" s="168">
        <f t="shared" ca="1" si="786"/>
        <v>0</v>
      </c>
      <c r="EU272" s="168">
        <f t="shared" ca="1" si="786"/>
        <v>0</v>
      </c>
      <c r="EV272" s="168">
        <f t="shared" ca="1" si="786"/>
        <v>0</v>
      </c>
      <c r="EW272" s="168">
        <f t="shared" ca="1" si="786"/>
        <v>0</v>
      </c>
      <c r="EX272" s="168">
        <f t="shared" ca="1" si="786"/>
        <v>0</v>
      </c>
      <c r="EY272" s="166" cm="1">
        <f t="array" aca="1" ref="EY272" ca="1">INDEX(i.rev,$K272,EY$15)</f>
        <v>0</v>
      </c>
      <c r="EZ272" s="168">
        <f t="shared" ca="1" si="749"/>
        <v>0</v>
      </c>
      <c r="FA272" s="166" cm="1">
        <f t="array" aca="1" ref="FA272" ca="1">INDEX(i.rev,$K272,FA$15)</f>
        <v>1</v>
      </c>
      <c r="FB272" s="168">
        <f t="shared" ca="1" si="777"/>
        <v>0</v>
      </c>
      <c r="FC272" s="168">
        <f t="shared" ca="1" si="777"/>
        <v>0</v>
      </c>
      <c r="FD272" s="168">
        <f t="shared" ca="1" si="777"/>
        <v>0</v>
      </c>
      <c r="FE272" s="168">
        <f t="shared" ca="1" si="777"/>
        <v>0</v>
      </c>
      <c r="FF272" s="168">
        <f t="shared" ca="1" si="777"/>
        <v>0</v>
      </c>
      <c r="FG272" s="168">
        <f t="shared" ca="1" si="777"/>
        <v>0</v>
      </c>
      <c r="FH272" s="168">
        <f t="shared" ca="1" si="777"/>
        <v>0</v>
      </c>
      <c r="FI272" s="10"/>
      <c r="FJ272" s="168" t="str">
        <f t="shared" ca="1" si="777"/>
        <v>-</v>
      </c>
      <c r="FK272" s="168" t="str">
        <f t="shared" ca="1" si="777"/>
        <v>-</v>
      </c>
      <c r="FL272" s="168" t="str">
        <f t="shared" ca="1" si="777"/>
        <v>-</v>
      </c>
      <c r="FM272" s="168" t="str">
        <f t="shared" ca="1" si="777"/>
        <v>-</v>
      </c>
      <c r="FN272" s="168" t="str">
        <f t="shared" ca="1" si="777"/>
        <v>-</v>
      </c>
      <c r="FO272" s="166" t="b">
        <f t="shared" ca="1" si="787"/>
        <v>0</v>
      </c>
      <c r="FP272" s="166" t="b">
        <f t="shared" ca="1" si="787"/>
        <v>0</v>
      </c>
      <c r="FQ272" s="166" t="b">
        <f t="shared" ca="1" si="787"/>
        <v>1</v>
      </c>
      <c r="FR272" s="168">
        <f t="shared" ca="1" si="777"/>
        <v>0</v>
      </c>
      <c r="FS272" s="166">
        <f t="shared" ca="1" si="788"/>
        <v>1</v>
      </c>
      <c r="FT272" s="166">
        <f t="shared" ca="1" si="788"/>
        <v>1</v>
      </c>
      <c r="FU272" s="168" t="str">
        <f t="shared" ca="1" si="777"/>
        <v>-</v>
      </c>
      <c r="FV272" s="168" t="str">
        <f t="shared" ca="1" si="777"/>
        <v>-</v>
      </c>
      <c r="FW272" s="168" t="str">
        <f t="shared" ca="1" si="777"/>
        <v>-</v>
      </c>
      <c r="FX272" s="168" t="str">
        <f t="shared" ca="1" si="777"/>
        <v>-</v>
      </c>
      <c r="FY272" s="168" t="str">
        <f t="shared" ca="1" si="777"/>
        <v>-</v>
      </c>
      <c r="FZ272" s="168" t="str">
        <f t="shared" ca="1" si="777"/>
        <v>-</v>
      </c>
      <c r="GA272" s="168" t="str">
        <f t="shared" ca="1" si="777"/>
        <v>-</v>
      </c>
      <c r="GB272" s="168" t="str">
        <f t="shared" ca="1" si="777"/>
        <v>-</v>
      </c>
      <c r="GC272" s="168" t="str">
        <f t="shared" ca="1" si="777"/>
        <v>-</v>
      </c>
      <c r="GD272" s="168" t="b">
        <f t="shared" ca="1" si="777"/>
        <v>1</v>
      </c>
      <c r="GE272" s="168" t="str">
        <f t="shared" ca="1" si="777"/>
        <v>-</v>
      </c>
      <c r="GF272" s="168" t="str">
        <f t="shared" ca="1" si="777"/>
        <v>-</v>
      </c>
      <c r="GG272" s="168" t="str">
        <f t="shared" ca="1" si="777"/>
        <v>-</v>
      </c>
      <c r="GH272" s="168" t="str">
        <f t="shared" ca="1" si="789"/>
        <v>-</v>
      </c>
      <c r="GI272" s="168" t="str">
        <f t="shared" ca="1" si="789"/>
        <v>-</v>
      </c>
      <c r="GJ272" s="168" t="str">
        <f t="shared" ca="1" si="789"/>
        <v>-</v>
      </c>
      <c r="GK272" s="168" t="str">
        <f t="shared" ca="1" si="789"/>
        <v>-</v>
      </c>
      <c r="GL272" s="168" t="str">
        <f t="shared" ca="1" si="789"/>
        <v>-</v>
      </c>
      <c r="GM272" s="168" t="str">
        <f t="shared" ca="1" si="789"/>
        <v>-</v>
      </c>
      <c r="GN272" s="168" t="str">
        <f t="shared" ca="1" si="789"/>
        <v>-</v>
      </c>
      <c r="GO272" s="168" t="str">
        <f t="shared" ca="1" si="789"/>
        <v>-</v>
      </c>
      <c r="GP272" s="168" t="str">
        <f t="shared" ca="1" si="789"/>
        <v>-</v>
      </c>
      <c r="GQ272" s="168" t="str">
        <f t="shared" ca="1" si="789"/>
        <v>-</v>
      </c>
      <c r="GR272" s="168" t="str">
        <f t="shared" ca="1" si="789"/>
        <v>-</v>
      </c>
      <c r="GS272" s="168">
        <f t="shared" ca="1" si="789"/>
        <v>500</v>
      </c>
      <c r="GT272" s="168">
        <f t="shared" ca="1" si="789"/>
        <v>500</v>
      </c>
      <c r="GU272" s="168" t="str">
        <f t="shared" ca="1" si="789"/>
        <v>-</v>
      </c>
      <c r="GV272" s="168" t="str">
        <f t="shared" ca="1" si="789"/>
        <v>-</v>
      </c>
      <c r="GW272" s="168" t="str">
        <f t="shared" ca="1" si="789"/>
        <v>-</v>
      </c>
      <c r="GX272" s="168" t="str">
        <f t="shared" ca="1" si="790"/>
        <v>-</v>
      </c>
      <c r="GY272" s="168" t="str">
        <f t="shared" ca="1" si="790"/>
        <v>-</v>
      </c>
      <c r="GZ272" s="168" t="str">
        <f t="shared" ca="1" si="781"/>
        <v>-</v>
      </c>
      <c r="HA272" s="168" t="str">
        <f t="shared" ca="1" si="781"/>
        <v>-</v>
      </c>
      <c r="HB272" s="168" t="str">
        <f t="shared" ca="1" si="781"/>
        <v>-</v>
      </c>
      <c r="HC272" s="168" t="str">
        <f t="shared" ca="1" si="781"/>
        <v>-</v>
      </c>
      <c r="HD272" s="168" t="str">
        <f t="shared" ca="1" si="781"/>
        <v>-</v>
      </c>
      <c r="HE272" s="168" t="str">
        <f t="shared" ca="1" si="781"/>
        <v>-</v>
      </c>
      <c r="HF272" s="168" t="str">
        <f t="shared" ca="1" si="781"/>
        <v>-</v>
      </c>
      <c r="HG272" s="168" t="str">
        <f t="shared" ca="1" si="781"/>
        <v>-</v>
      </c>
      <c r="HH272" s="168" t="str">
        <f t="shared" ca="1" si="781"/>
        <v>-</v>
      </c>
      <c r="HI272" s="168" t="str">
        <f t="shared" ca="1" si="781"/>
        <v>-</v>
      </c>
      <c r="HJ272" s="168" t="str">
        <f t="shared" ca="1" si="781"/>
        <v>-</v>
      </c>
      <c r="HK272" s="168" t="str">
        <f t="shared" ca="1" si="781"/>
        <v>-</v>
      </c>
      <c r="HL272" s="168" t="str">
        <f t="shared" ca="1" si="781"/>
        <v>-</v>
      </c>
      <c r="HM272" s="168" t="str">
        <f t="shared" ca="1" si="781"/>
        <v>-</v>
      </c>
      <c r="HN272" s="168" t="str">
        <f t="shared" ca="1" si="781"/>
        <v>-</v>
      </c>
      <c r="HO272" s="168" t="str">
        <f t="shared" ca="1" si="781"/>
        <v>-</v>
      </c>
      <c r="HP272" s="168" t="str">
        <f t="shared" ca="1" si="781"/>
        <v>-</v>
      </c>
      <c r="HQ272" s="168" t="str">
        <f t="shared" ca="1" si="781"/>
        <v>-</v>
      </c>
      <c r="HR272" s="168" t="str">
        <f t="shared" ca="1" si="781"/>
        <v>-</v>
      </c>
      <c r="HS272" s="168" t="str">
        <f t="shared" ca="1" si="781"/>
        <v>-</v>
      </c>
      <c r="HT272" s="168" t="str">
        <f t="shared" ca="1" si="781"/>
        <v>-</v>
      </c>
      <c r="HU272" s="168" t="str">
        <f t="shared" ca="1" si="781"/>
        <v>-</v>
      </c>
      <c r="HV272" s="168" t="str">
        <f t="shared" ca="1" si="781"/>
        <v>-</v>
      </c>
      <c r="HW272" s="168" t="str">
        <f t="shared" ca="1" si="781"/>
        <v>-</v>
      </c>
      <c r="HX272" s="168" t="str">
        <f t="shared" ca="1" si="781"/>
        <v>-</v>
      </c>
      <c r="HY272" s="168" t="str">
        <f t="shared" ca="1" si="781"/>
        <v>-</v>
      </c>
      <c r="HZ272" s="168" t="str">
        <f t="shared" ca="1" si="781"/>
        <v>-</v>
      </c>
      <c r="IA272" s="168" t="str">
        <f t="shared" ca="1" si="781"/>
        <v>-</v>
      </c>
      <c r="IB272" s="168" t="str">
        <f t="shared" ca="1" si="781"/>
        <v>-</v>
      </c>
      <c r="IC272" s="168" t="str">
        <f t="shared" ca="1" si="781"/>
        <v>-</v>
      </c>
      <c r="ID272" s="168" t="str">
        <f t="shared" ca="1" si="781"/>
        <v>-</v>
      </c>
      <c r="IE272" s="168" t="str">
        <f t="shared" ca="1" si="781"/>
        <v>-</v>
      </c>
      <c r="IF272" s="168" t="str">
        <f t="shared" ca="1" si="781"/>
        <v>-</v>
      </c>
      <c r="IG272" s="168" t="str">
        <f t="shared" ca="1" si="781"/>
        <v>-</v>
      </c>
      <c r="IH272" s="168" t="str">
        <f t="shared" ca="1" si="781"/>
        <v>-</v>
      </c>
      <c r="II272" s="168" t="str">
        <f t="shared" ca="1" si="781"/>
        <v>-</v>
      </c>
      <c r="IJ272" s="168" t="str">
        <f t="shared" ca="1" si="781"/>
        <v>-</v>
      </c>
      <c r="IK272" s="168" t="str">
        <f t="shared" ca="1" si="781"/>
        <v>-</v>
      </c>
      <c r="IL272" s="168" t="str">
        <f t="shared" ca="1" si="781"/>
        <v>-</v>
      </c>
      <c r="IM272" s="168" t="str">
        <f t="shared" ca="1" si="781"/>
        <v>-</v>
      </c>
      <c r="IN272" s="168" t="str">
        <f t="shared" ca="1" si="781"/>
        <v>-</v>
      </c>
      <c r="IO272" s="168" t="str">
        <f t="shared" ca="1" si="781"/>
        <v>-</v>
      </c>
      <c r="IP272" s="168" t="str">
        <f t="shared" ca="1" si="790"/>
        <v>-</v>
      </c>
      <c r="IQ272" s="168" t="str">
        <f t="shared" ca="1" si="790"/>
        <v>-</v>
      </c>
      <c r="IR272" s="168" t="str">
        <f t="shared" ca="1" si="790"/>
        <v>-</v>
      </c>
      <c r="IS272" s="168" t="str">
        <f t="shared" ca="1" si="790"/>
        <v>-</v>
      </c>
      <c r="IT272" s="168" t="str">
        <f t="shared" ca="1" si="790"/>
        <v>-</v>
      </c>
      <c r="IU272" s="168" t="str">
        <f t="shared" ca="1" si="790"/>
        <v>-</v>
      </c>
      <c r="IV272" s="168" t="str">
        <f t="shared" ca="1" si="790"/>
        <v>-</v>
      </c>
      <c r="IW272" s="168" t="str">
        <f t="shared" ca="1" si="790"/>
        <v>-</v>
      </c>
      <c r="IX272" s="168" t="str">
        <f t="shared" ca="1" si="790"/>
        <v>-</v>
      </c>
      <c r="IY272" s="168" t="str">
        <f t="shared" ca="1" si="790"/>
        <v>-</v>
      </c>
      <c r="IZ272" s="10"/>
      <c r="JA272" s="166">
        <f t="shared" ca="1" si="757"/>
        <v>4.4999999999999998E-2</v>
      </c>
      <c r="JB272" s="166">
        <f t="shared" ca="1" si="758"/>
        <v>4.4999999999999998E-2</v>
      </c>
      <c r="JC272" s="168">
        <f t="shared" ca="1" si="791"/>
        <v>1</v>
      </c>
      <c r="JD272" s="168">
        <f t="shared" ca="1" si="791"/>
        <v>0</v>
      </c>
      <c r="JE272" s="168">
        <f t="shared" ca="1" si="791"/>
        <v>1</v>
      </c>
      <c r="JF272" s="168">
        <f t="shared" ca="1" si="791"/>
        <v>1</v>
      </c>
      <c r="JG272" s="168">
        <f t="shared" ca="1" si="791"/>
        <v>0</v>
      </c>
      <c r="JH272" s="168">
        <f t="shared" ca="1" si="791"/>
        <v>70</v>
      </c>
      <c r="JI272" s="168">
        <f t="shared" ca="1" si="791"/>
        <v>50</v>
      </c>
      <c r="JJ272" s="168">
        <f t="shared" ca="1" si="791"/>
        <v>70</v>
      </c>
      <c r="JK272" s="168">
        <f t="shared" ca="1" si="791"/>
        <v>50</v>
      </c>
      <c r="JL272" s="166">
        <f t="shared" ca="1" si="760"/>
        <v>1</v>
      </c>
      <c r="JM272" s="166">
        <f t="shared" ca="1" si="761"/>
        <v>1</v>
      </c>
      <c r="JN272" s="166">
        <f t="shared" ca="1" si="762"/>
        <v>1</v>
      </c>
      <c r="JO272" s="166">
        <f t="shared" ca="1" si="763"/>
        <v>1</v>
      </c>
      <c r="JP272" s="166">
        <f t="shared" ca="1" si="763"/>
        <v>1</v>
      </c>
      <c r="JQ272" s="168">
        <f t="shared" ca="1" si="791"/>
        <v>1</v>
      </c>
      <c r="JR272" s="10"/>
      <c r="JS272" s="168">
        <f t="shared" ca="1" si="791"/>
        <v>1</v>
      </c>
      <c r="JT272" s="166">
        <f t="shared" ca="1" si="764"/>
        <v>1</v>
      </c>
      <c r="JU272" s="168">
        <f t="shared" ca="1" si="759"/>
        <v>1</v>
      </c>
      <c r="JV272" s="168">
        <f t="shared" ca="1" si="791"/>
        <v>1</v>
      </c>
      <c r="JW272" s="168">
        <f t="shared" ca="1" si="791"/>
        <v>1</v>
      </c>
      <c r="JX272" s="168">
        <f t="shared" ca="1" si="759"/>
        <v>1</v>
      </c>
      <c r="JY272" s="168">
        <f t="shared" ca="1" si="791"/>
        <v>1</v>
      </c>
      <c r="JZ272" s="168">
        <f t="shared" ca="1" si="791"/>
        <v>1</v>
      </c>
      <c r="KA272" s="166">
        <f t="shared" ca="1" si="765"/>
        <v>1</v>
      </c>
      <c r="KB272" s="166">
        <f t="shared" si="766"/>
        <v>1</v>
      </c>
      <c r="KC272" s="166">
        <f t="shared" ca="1" si="767"/>
        <v>1</v>
      </c>
      <c r="KD272" s="166" t="str">
        <f t="shared" ca="1" si="768"/>
        <v>-</v>
      </c>
      <c r="KE272" s="166" t="str">
        <f t="shared" ca="1" si="769"/>
        <v>-</v>
      </c>
      <c r="KF272" s="166" t="str">
        <f t="shared" ca="1" si="770"/>
        <v>-</v>
      </c>
      <c r="KG272" s="166" t="b">
        <f t="shared" ca="1" si="771"/>
        <v>0</v>
      </c>
      <c r="KH272" s="168">
        <f t="shared" ca="1" si="791"/>
        <v>0</v>
      </c>
      <c r="KI272" s="27">
        <v>0</v>
      </c>
    </row>
    <row r="273" spans="1:295" s="148" customFormat="1" outlineLevel="1">
      <c r="A273" s="126">
        <f t="shared" si="13"/>
        <v>268</v>
      </c>
      <c r="B273" s="126">
        <f t="shared" si="772"/>
        <v>13</v>
      </c>
      <c r="C273" s="148">
        <f t="shared" si="778"/>
        <v>1002</v>
      </c>
      <c r="D273" s="148" t="s">
        <v>884</v>
      </c>
      <c r="E273" s="148" t="b">
        <f t="shared" si="737"/>
        <v>0</v>
      </c>
      <c r="F273" s="148" t="b">
        <v>0</v>
      </c>
      <c r="G273" s="148" t="b">
        <f t="shared" si="773"/>
        <v>0</v>
      </c>
      <c r="H273" s="144">
        <f t="shared" ca="1" si="792"/>
        <v>3</v>
      </c>
      <c r="I273" s="32">
        <v>1</v>
      </c>
      <c r="J273" s="32">
        <v>5</v>
      </c>
      <c r="K273" s="144">
        <f t="shared" ca="1" si="792"/>
        <v>1</v>
      </c>
      <c r="L273" s="144">
        <f t="shared" ca="1" si="792"/>
        <v>1</v>
      </c>
      <c r="M273" s="144">
        <f t="shared" ca="1" si="792"/>
        <v>1</v>
      </c>
      <c r="N273" s="144">
        <f t="shared" ca="1" si="792"/>
        <v>1</v>
      </c>
      <c r="O273" s="144">
        <f t="shared" ca="1" si="792"/>
        <v>1</v>
      </c>
      <c r="P273" s="144">
        <f t="shared" ca="1" si="792"/>
        <v>1</v>
      </c>
      <c r="Q273" s="144">
        <f t="shared" ca="1" si="792"/>
        <v>1</v>
      </c>
      <c r="R273" s="144">
        <f t="shared" ca="1" si="792"/>
        <v>2</v>
      </c>
      <c r="S273" s="32">
        <v>3</v>
      </c>
      <c r="T273" s="144">
        <f t="shared" ca="1" si="792"/>
        <v>1</v>
      </c>
      <c r="U273" s="144">
        <f t="shared" ca="1" si="792"/>
        <v>1</v>
      </c>
      <c r="V273" s="144">
        <f t="shared" ca="1" si="792"/>
        <v>1</v>
      </c>
      <c r="W273" s="144">
        <f t="shared" ca="1" si="792"/>
        <v>1</v>
      </c>
      <c r="X273" s="144">
        <f t="shared" ca="1" si="792"/>
        <v>1</v>
      </c>
      <c r="Y273" s="144">
        <f t="shared" ca="1" si="774"/>
        <v>1</v>
      </c>
      <c r="AA273" s="162" t="str" cm="1">
        <f t="array" aca="1" ref="AA273" ca="1">TEXT(LEFT(OFFSET(AA273,-1,0),5)+1,"00000")&amp;MID(OFFSET(AA273,-1,0),6,FIND(" ",OFFSET(AA273,-1,0),7)-5)
&amp;INDEX(DataMaster!$B$10:$B$12,$I273)         &amp;IF($J273=1,""," Risk"&amp;INDEX(i.risk_aversion,$J273,1))    &amp;IF($K273=1,""," REV"&amp; INDEX(DataMaster!$B$54:$B$58,$K273))              &amp; IF($L273=1,""," Minroe"&amp;INDEX(minroe,$L273))              &amp;  IF($M273=1,""," Overdraw"&amp;INDEX(overdraw,$M273))
&amp; IF($N273=1,""," Mach"&amp;INDEX(i.mach_option,$N273))
&amp; IF($O273=1,""," Interest"&amp;INDEX(i.interest_rate,$O273))            &amp; IF($P273=1,""," Opp cost"&amp;INDEX(i.opp_cost_capital,$P273))           &amp; IF($Q273=1,""," Casual_ub"&amp;INDEX(i.casual_ub,$Q273))           &amp; IF($R273=1,""," Cropgraze"&amp;INDEX(i.cropgraze_inc,$R273))
&amp; IF($S273=1,""," Yield"&amp;INDEX(i.all_rot_yield,$S273))          &amp; IF($T273=1,""," Pasture"&amp;INDEX(i.pasture_prod,$T273))          &amp; IF($U273=1,""," Scan"&amp;INDEX(i.scan,$U273))
&amp; IF($JL273=1,""," WP"&amp;TEXT($JL273*100,"000p"))                &amp; IF($JM273=1,""," MP"&amp;TEXT($JM273*100,"000p"))                      &amp; IF($JN273=1,""," GP"&amp;TEXT($JN273*100,"000p"))          &amp; IF($JO273=1,""," Can"&amp;TEXT($JO273*100,"000p"))
&amp; " (F"&amp;3+IFERROR(1*$CH273,0)+IFERROR(1*$CI273,0)&amp;3-IFERROR(1*NOT($CK273),0)&amp;"N"&amp;$CP273&amp;$CQ273&amp;")"</f>
        <v>00009 Yield SE RiskCRRA-high CropgrazeFALSE Yield1.15 (F33N11)</v>
      </c>
      <c r="AB273" s="10" t="str">
        <f ca="1">IF(COUNTIF(AA$5:AA273,AA273)=1,"-","Dup")</f>
        <v>-</v>
      </c>
      <c r="AC273" s="10"/>
      <c r="AD273" s="168" t="str">
        <f t="shared" ca="1" si="783"/>
        <v>-</v>
      </c>
      <c r="AE273" s="168" t="str">
        <f t="shared" ca="1" si="783"/>
        <v>-</v>
      </c>
      <c r="AF273" s="168" t="str">
        <f t="shared" ca="1" si="783"/>
        <v>-</v>
      </c>
      <c r="AG273" s="168" t="str">
        <f t="shared" ca="1" si="783"/>
        <v>-</v>
      </c>
      <c r="AH273" s="168" t="str">
        <f t="shared" ca="1" si="783"/>
        <v>-</v>
      </c>
      <c r="AI273" s="168" t="b">
        <f t="shared" ca="1" si="783"/>
        <v>1</v>
      </c>
      <c r="AJ273" s="10"/>
      <c r="AK273" s="166" t="b">
        <f t="shared" si="784"/>
        <v>1</v>
      </c>
      <c r="AL273" s="166" t="str">
        <f t="shared" si="784"/>
        <v>-</v>
      </c>
      <c r="AM273" s="166" t="str">
        <f t="shared" si="784"/>
        <v>-</v>
      </c>
      <c r="AN273" s="166" t="str">
        <f t="shared" si="784"/>
        <v>-</v>
      </c>
      <c r="AO273" s="166" t="b">
        <f t="shared" si="784"/>
        <v>0</v>
      </c>
      <c r="AP273" s="166" t="b">
        <f t="shared" si="784"/>
        <v>0</v>
      </c>
      <c r="AQ273" s="166">
        <f t="shared" ca="1" si="740"/>
        <v>0</v>
      </c>
      <c r="AR273" s="166" t="b">
        <f t="shared" si="741"/>
        <v>1</v>
      </c>
      <c r="AS273" s="166" t="b">
        <f t="shared" si="741"/>
        <v>1</v>
      </c>
      <c r="AT273" s="166">
        <f t="shared" si="741"/>
        <v>2</v>
      </c>
      <c r="AU273" s="166" t="str">
        <f t="shared" si="741"/>
        <v>-</v>
      </c>
      <c r="AV273" s="166">
        <f t="shared" si="741"/>
        <v>0.7</v>
      </c>
      <c r="AW273" s="10"/>
      <c r="AX273" s="166" t="b">
        <f t="shared" si="742"/>
        <v>1</v>
      </c>
      <c r="AY273" s="168" t="b">
        <f t="shared" ca="1" si="743"/>
        <v>1</v>
      </c>
      <c r="AZ273" s="168" t="b">
        <f t="shared" ca="1" si="743"/>
        <v>1</v>
      </c>
      <c r="BA273" s="167">
        <f t="shared" ca="1" si="744"/>
        <v>3110</v>
      </c>
      <c r="BB273" s="168" t="str">
        <f t="shared" ca="1" si="779"/>
        <v>-</v>
      </c>
      <c r="BC273" s="168" t="str">
        <f t="shared" ca="1" si="779"/>
        <v>-</v>
      </c>
      <c r="BD273" s="168" t="str">
        <f t="shared" ca="1" si="779"/>
        <v>-</v>
      </c>
      <c r="BE273" s="168" t="str">
        <f t="shared" ca="1" si="779"/>
        <v>-</v>
      </c>
      <c r="BF273" s="168" t="str">
        <f t="shared" ca="1" si="779"/>
        <v>-</v>
      </c>
      <c r="BG273" s="168">
        <f t="shared" ca="1" si="779"/>
        <v>1</v>
      </c>
      <c r="BH273" s="168">
        <f t="shared" ca="1" si="779"/>
        <v>1</v>
      </c>
      <c r="BI273" s="168" t="str">
        <f t="shared" ca="1" si="779"/>
        <v>-</v>
      </c>
      <c r="BJ273" s="168" t="str">
        <f t="shared" ca="1" si="779"/>
        <v>-</v>
      </c>
      <c r="BK273" s="10"/>
      <c r="BL273" s="168" t="str">
        <f t="shared" ca="1" si="779"/>
        <v>-</v>
      </c>
      <c r="BM273" s="168" t="str">
        <f t="shared" ca="1" si="779"/>
        <v>-</v>
      </c>
      <c r="BN273" s="168" t="str">
        <f t="shared" ca="1" si="779"/>
        <v>-</v>
      </c>
      <c r="BO273" s="168" t="str">
        <f t="shared" ca="1" si="779"/>
        <v>-</v>
      </c>
      <c r="BP273" s="168" t="str">
        <f t="shared" ca="1" si="779"/>
        <v>-</v>
      </c>
      <c r="BQ273" s="168" t="str">
        <f t="shared" ca="1" si="779"/>
        <v>-</v>
      </c>
      <c r="BR273" s="168" t="str">
        <f t="shared" ca="1" si="779"/>
        <v>-</v>
      </c>
      <c r="BS273" s="168" t="str">
        <f t="shared" ca="1" si="779"/>
        <v>-</v>
      </c>
      <c r="BT273" s="168" t="str">
        <f t="shared" ca="1" si="779"/>
        <v>-</v>
      </c>
      <c r="BU273" s="168" t="str">
        <f t="shared" ca="1" si="779"/>
        <v>-</v>
      </c>
      <c r="BV273" s="168" t="str">
        <f t="shared" ca="1" si="779"/>
        <v>-</v>
      </c>
      <c r="BW273" s="166" t="str" cm="1">
        <f t="array" aca="1" ref="BW273" ca="1">INDEX(i.rev,$K273,BW$15)</f>
        <v>-</v>
      </c>
      <c r="BX273" s="166" t="str" cm="1">
        <f t="array" aca="1" ref="BX273" ca="1">INDEX(i.rev,$K273,BX$15)</f>
        <v>-</v>
      </c>
      <c r="BY273" s="166" t="str" cm="1">
        <f t="array" aca="1" ref="BY273" ca="1">INDEX(i.rev,$K273,BY$15)</f>
        <v>-</v>
      </c>
      <c r="BZ273" s="166" t="str" cm="1">
        <f t="array" aca="1" ref="BZ273" ca="1">INDEX(i.rev,$K273,BZ$15)</f>
        <v>-</v>
      </c>
      <c r="CA273" s="166" t="str" cm="1">
        <f t="array" aca="1" ref="CA273" ca="1">INDEX(i.rev,$K273,CA$15)</f>
        <v>-</v>
      </c>
      <c r="CB273" s="166" t="str" cm="1">
        <f t="array" aca="1" ref="CB273" ca="1">INDEX(i.rev,$K273,CB$15)</f>
        <v>-</v>
      </c>
      <c r="CC273" s="166" t="str" cm="1">
        <f t="array" aca="1" ref="CC273" ca="1">INDEX(i.rev,$K273,CC$15)</f>
        <v>-</v>
      </c>
      <c r="CD273" s="166" t="str" cm="1">
        <f t="array" aca="1" ref="CD273" ca="1">INDEX(i.rev,$K273,CD$15)</f>
        <v>-</v>
      </c>
      <c r="CE273" s="166" t="str" cm="1">
        <f t="array" aca="1" ref="CE273" ca="1">INDEX(i.rev,$K273,CE$15)</f>
        <v>-</v>
      </c>
      <c r="CF273" s="166" t="str" cm="1">
        <f t="array" aca="1" ref="CF273" ca="1">INDEX(i.rev,$K273,CF$15)</f>
        <v>-</v>
      </c>
      <c r="CG273" s="10"/>
      <c r="CH273" s="168" t="str">
        <f t="shared" ca="1" si="794"/>
        <v>-</v>
      </c>
      <c r="CI273" s="168" t="str">
        <f t="shared" ca="1" si="794"/>
        <v>-</v>
      </c>
      <c r="CJ273" s="168" t="str">
        <f t="shared" ca="1" si="794"/>
        <v>-</v>
      </c>
      <c r="CK273" s="168" t="str">
        <f t="shared" ca="1" si="794"/>
        <v>-</v>
      </c>
      <c r="CL273" s="168" t="str">
        <f t="shared" ca="1" si="794"/>
        <v>-</v>
      </c>
      <c r="CM273" s="168" t="str">
        <f t="shared" ca="1" si="794"/>
        <v>-</v>
      </c>
      <c r="CN273" s="168" t="str">
        <f t="shared" ca="1" si="794"/>
        <v>-</v>
      </c>
      <c r="CO273" s="168" t="str">
        <f t="shared" ca="1" si="794"/>
        <v>-</v>
      </c>
      <c r="CP273" s="168">
        <f t="shared" ca="1" si="794"/>
        <v>1</v>
      </c>
      <c r="CQ273" s="168">
        <f t="shared" ca="1" si="794"/>
        <v>1</v>
      </c>
      <c r="CR273" s="168">
        <f t="shared" ca="1" si="794"/>
        <v>0</v>
      </c>
      <c r="CS273" s="168" t="str">
        <f t="shared" ca="1" si="794"/>
        <v>-</v>
      </c>
      <c r="CT273" s="168" t="str">
        <f t="shared" ca="1" si="794"/>
        <v>-</v>
      </c>
      <c r="CU273" s="168" t="str">
        <f t="shared" ca="1" si="794"/>
        <v>-</v>
      </c>
      <c r="CV273" s="168" t="str">
        <f t="shared" ca="1" si="794"/>
        <v>-</v>
      </c>
      <c r="CW273" s="168" t="str">
        <f t="shared" ca="1" si="794"/>
        <v>-</v>
      </c>
      <c r="CX273" s="168" t="str">
        <f t="shared" ca="1" si="794"/>
        <v>-</v>
      </c>
      <c r="CY273" s="168" t="str">
        <f t="shared" ca="1" si="794"/>
        <v>-</v>
      </c>
      <c r="CZ273" s="168">
        <f t="shared" ca="1" si="794"/>
        <v>0</v>
      </c>
      <c r="DA273" s="168" t="str">
        <f t="shared" ca="1" si="794"/>
        <v>-</v>
      </c>
      <c r="DB273" s="168" t="str">
        <f t="shared" ca="1" si="794"/>
        <v>-</v>
      </c>
      <c r="DC273" s="168" t="str">
        <f t="shared" ca="1" si="794"/>
        <v>-</v>
      </c>
      <c r="DD273" s="168" t="str">
        <f t="shared" ca="1" si="794"/>
        <v>-</v>
      </c>
      <c r="DE273" s="168" t="str">
        <f t="shared" ca="1" si="794"/>
        <v>-</v>
      </c>
      <c r="DF273" s="168">
        <f t="shared" ca="1" si="794"/>
        <v>0</v>
      </c>
      <c r="DG273" s="168">
        <f t="shared" ca="1" si="794"/>
        <v>0</v>
      </c>
      <c r="DH273" s="168">
        <f t="shared" ca="1" si="794"/>
        <v>0</v>
      </c>
      <c r="DI273" s="168">
        <f t="shared" ca="1" si="794"/>
        <v>0</v>
      </c>
      <c r="DJ273" s="168">
        <f t="shared" ca="1" si="794"/>
        <v>0</v>
      </c>
      <c r="DK273" s="168">
        <f t="shared" ca="1" si="794"/>
        <v>0</v>
      </c>
      <c r="DL273" s="168">
        <f t="shared" ca="1" si="794"/>
        <v>0</v>
      </c>
      <c r="DM273" s="168" t="str">
        <f t="shared" ca="1" si="794"/>
        <v>-</v>
      </c>
      <c r="DN273" s="168" t="str">
        <f t="shared" ca="1" si="794"/>
        <v>-</v>
      </c>
      <c r="DO273" s="168" t="str">
        <f t="shared" ca="1" si="794"/>
        <v>-</v>
      </c>
      <c r="DP273" s="168" t="str">
        <f t="shared" ca="1" si="794"/>
        <v>-</v>
      </c>
      <c r="DQ273" s="168" t="str">
        <f t="shared" ca="1" si="794"/>
        <v>-</v>
      </c>
      <c r="DR273" s="168" t="str">
        <f t="shared" ca="1" si="794"/>
        <v>-</v>
      </c>
      <c r="DS273" s="168" t="str">
        <f t="shared" ca="1" si="794"/>
        <v>-</v>
      </c>
      <c r="DT273" s="168" t="str">
        <f t="shared" ca="1" si="794"/>
        <v>-</v>
      </c>
      <c r="DU273" s="168" t="str">
        <f t="shared" ca="1" si="794"/>
        <v>-</v>
      </c>
      <c r="DV273" s="168" t="str">
        <f t="shared" ca="1" si="794"/>
        <v>-</v>
      </c>
      <c r="DW273" s="168" t="str">
        <f t="shared" ca="1" si="794"/>
        <v>-</v>
      </c>
      <c r="DX273" s="10"/>
      <c r="DY273" s="168">
        <f t="shared" ca="1" si="794"/>
        <v>1</v>
      </c>
      <c r="DZ273" s="168" t="str">
        <f t="shared" ca="1" si="794"/>
        <v>-</v>
      </c>
      <c r="EA273" s="168" t="str">
        <f t="shared" ca="1" si="794"/>
        <v>-</v>
      </c>
      <c r="EB273" s="168" t="str">
        <f t="shared" ca="1" si="794"/>
        <v>-</v>
      </c>
      <c r="EC273" s="168" t="str">
        <f t="shared" ca="1" si="785"/>
        <v>-</v>
      </c>
      <c r="ED273" s="168" t="b">
        <f t="shared" ca="1" si="785"/>
        <v>0</v>
      </c>
      <c r="EE273" s="168" t="str">
        <f t="shared" ca="1" si="785"/>
        <v>-</v>
      </c>
      <c r="EF273" s="168">
        <f t="shared" ca="1" si="785"/>
        <v>0</v>
      </c>
      <c r="EG273" s="168" t="str">
        <f t="shared" ca="1" si="785"/>
        <v>-</v>
      </c>
      <c r="EH273" s="166" cm="1">
        <f t="array" aca="1" ref="EH273" ca="1">INDEX(i.rev,$K273,EH$15)</f>
        <v>1</v>
      </c>
      <c r="EI273" s="168">
        <f t="shared" ca="1" si="786"/>
        <v>0</v>
      </c>
      <c r="EJ273" s="168">
        <f t="shared" ca="1" si="786"/>
        <v>1</v>
      </c>
      <c r="EK273" s="168">
        <f t="shared" ca="1" si="786"/>
        <v>0</v>
      </c>
      <c r="EL273" s="168">
        <f t="shared" ca="1" si="786"/>
        <v>1</v>
      </c>
      <c r="EM273" s="168">
        <f t="shared" ca="1" si="786"/>
        <v>1</v>
      </c>
      <c r="EN273" s="168">
        <f t="shared" ca="1" si="786"/>
        <v>1</v>
      </c>
      <c r="EO273" s="168">
        <f t="shared" ca="1" si="786"/>
        <v>0</v>
      </c>
      <c r="EP273" s="168">
        <f t="shared" ca="1" si="786"/>
        <v>0</v>
      </c>
      <c r="EQ273" s="168">
        <f t="shared" ca="1" si="786"/>
        <v>0</v>
      </c>
      <c r="ER273" s="168">
        <f t="shared" ca="1" si="786"/>
        <v>0</v>
      </c>
      <c r="ES273" s="168">
        <f t="shared" ca="1" si="786"/>
        <v>0</v>
      </c>
      <c r="ET273" s="168">
        <f t="shared" ca="1" si="786"/>
        <v>0</v>
      </c>
      <c r="EU273" s="168">
        <f t="shared" ca="1" si="786"/>
        <v>0</v>
      </c>
      <c r="EV273" s="168">
        <f t="shared" ca="1" si="786"/>
        <v>0</v>
      </c>
      <c r="EW273" s="168">
        <f t="shared" ca="1" si="786"/>
        <v>0</v>
      </c>
      <c r="EX273" s="168">
        <f t="shared" ca="1" si="786"/>
        <v>0</v>
      </c>
      <c r="EY273" s="166" cm="1">
        <f t="array" aca="1" ref="EY273" ca="1">INDEX(i.rev,$K273,EY$15)</f>
        <v>0</v>
      </c>
      <c r="EZ273" s="168">
        <f t="shared" ca="1" si="749"/>
        <v>0</v>
      </c>
      <c r="FA273" s="166" cm="1">
        <f t="array" aca="1" ref="FA273" ca="1">INDEX(i.rev,$K273,FA$15)</f>
        <v>1</v>
      </c>
      <c r="FB273" s="168">
        <f t="shared" ca="1" si="777"/>
        <v>0</v>
      </c>
      <c r="FC273" s="168">
        <f t="shared" ca="1" si="777"/>
        <v>0</v>
      </c>
      <c r="FD273" s="168">
        <f t="shared" ca="1" si="777"/>
        <v>0</v>
      </c>
      <c r="FE273" s="168">
        <f t="shared" ca="1" si="777"/>
        <v>0</v>
      </c>
      <c r="FF273" s="168">
        <f t="shared" ca="1" si="777"/>
        <v>0</v>
      </c>
      <c r="FG273" s="168">
        <f t="shared" ca="1" si="777"/>
        <v>0</v>
      </c>
      <c r="FH273" s="168">
        <f t="shared" ca="1" si="777"/>
        <v>0</v>
      </c>
      <c r="FI273" s="10"/>
      <c r="FJ273" s="168" t="str">
        <f t="shared" ca="1" si="777"/>
        <v>-</v>
      </c>
      <c r="FK273" s="168" t="str">
        <f t="shared" ca="1" si="777"/>
        <v>-</v>
      </c>
      <c r="FL273" s="168" t="str">
        <f t="shared" ca="1" si="777"/>
        <v>-</v>
      </c>
      <c r="FM273" s="168" t="str">
        <f t="shared" ca="1" si="777"/>
        <v>-</v>
      </c>
      <c r="FN273" s="168" t="str">
        <f t="shared" ca="1" si="777"/>
        <v>-</v>
      </c>
      <c r="FO273" s="166" t="b">
        <f t="shared" ca="1" si="787"/>
        <v>0</v>
      </c>
      <c r="FP273" s="166" t="b">
        <f t="shared" ca="1" si="787"/>
        <v>0</v>
      </c>
      <c r="FQ273" s="166" t="b">
        <f t="shared" ca="1" si="787"/>
        <v>1</v>
      </c>
      <c r="FR273" s="168">
        <f t="shared" ca="1" si="777"/>
        <v>0</v>
      </c>
      <c r="FS273" s="166">
        <f t="shared" ca="1" si="788"/>
        <v>1</v>
      </c>
      <c r="FT273" s="166">
        <f t="shared" ca="1" si="788"/>
        <v>1</v>
      </c>
      <c r="FU273" s="168" t="str">
        <f t="shared" ca="1" si="777"/>
        <v>-</v>
      </c>
      <c r="FV273" s="168" t="str">
        <f t="shared" ca="1" si="777"/>
        <v>-</v>
      </c>
      <c r="FW273" s="168" t="str">
        <f t="shared" ca="1" si="777"/>
        <v>-</v>
      </c>
      <c r="FX273" s="168" t="str">
        <f t="shared" ca="1" si="777"/>
        <v>-</v>
      </c>
      <c r="FY273" s="168" t="str">
        <f t="shared" ca="1" si="777"/>
        <v>-</v>
      </c>
      <c r="FZ273" s="168" t="str">
        <f t="shared" ca="1" si="777"/>
        <v>-</v>
      </c>
      <c r="GA273" s="168" t="str">
        <f t="shared" ca="1" si="777"/>
        <v>-</v>
      </c>
      <c r="GB273" s="168" t="str">
        <f t="shared" ca="1" si="777"/>
        <v>-</v>
      </c>
      <c r="GC273" s="168" t="str">
        <f t="shared" ca="1" si="777"/>
        <v>-</v>
      </c>
      <c r="GD273" s="168" t="b">
        <f t="shared" ca="1" si="777"/>
        <v>1</v>
      </c>
      <c r="GE273" s="168" t="str">
        <f t="shared" ca="1" si="777"/>
        <v>-</v>
      </c>
      <c r="GF273" s="168" t="str">
        <f t="shared" ca="1" si="777"/>
        <v>-</v>
      </c>
      <c r="GG273" s="168" t="str">
        <f t="shared" ca="1" si="777"/>
        <v>-</v>
      </c>
      <c r="GH273" s="168" t="str">
        <f t="shared" ca="1" si="789"/>
        <v>-</v>
      </c>
      <c r="GI273" s="168" t="str">
        <f t="shared" ca="1" si="789"/>
        <v>-</v>
      </c>
      <c r="GJ273" s="168" t="str">
        <f t="shared" ca="1" si="789"/>
        <v>-</v>
      </c>
      <c r="GK273" s="168" t="str">
        <f t="shared" ca="1" si="789"/>
        <v>-</v>
      </c>
      <c r="GL273" s="168" t="str">
        <f t="shared" ca="1" si="789"/>
        <v>-</v>
      </c>
      <c r="GM273" s="168" t="str">
        <f t="shared" ca="1" si="789"/>
        <v>-</v>
      </c>
      <c r="GN273" s="168" t="str">
        <f t="shared" ca="1" si="789"/>
        <v>-</v>
      </c>
      <c r="GO273" s="168" t="str">
        <f t="shared" ca="1" si="789"/>
        <v>-</v>
      </c>
      <c r="GP273" s="168" t="str">
        <f t="shared" ca="1" si="789"/>
        <v>-</v>
      </c>
      <c r="GQ273" s="168" t="str">
        <f t="shared" ca="1" si="789"/>
        <v>-</v>
      </c>
      <c r="GR273" s="168" t="str">
        <f t="shared" ca="1" si="789"/>
        <v>-</v>
      </c>
      <c r="GS273" s="168">
        <f t="shared" ca="1" si="789"/>
        <v>500</v>
      </c>
      <c r="GT273" s="168">
        <f t="shared" ca="1" si="789"/>
        <v>500</v>
      </c>
      <c r="GU273" s="168" t="str">
        <f t="shared" ca="1" si="789"/>
        <v>-</v>
      </c>
      <c r="GV273" s="168" t="str">
        <f t="shared" ca="1" si="789"/>
        <v>-</v>
      </c>
      <c r="GW273" s="168" t="str">
        <f t="shared" ca="1" si="789"/>
        <v>-</v>
      </c>
      <c r="GX273" s="168" t="str">
        <f t="shared" ca="1" si="790"/>
        <v>-</v>
      </c>
      <c r="GY273" s="168" t="str">
        <f t="shared" ca="1" si="790"/>
        <v>-</v>
      </c>
      <c r="GZ273" s="168" t="str">
        <f t="shared" ca="1" si="781"/>
        <v>-</v>
      </c>
      <c r="HA273" s="168" t="str">
        <f t="shared" ca="1" si="781"/>
        <v>-</v>
      </c>
      <c r="HB273" s="168" t="str">
        <f t="shared" ca="1" si="781"/>
        <v>-</v>
      </c>
      <c r="HC273" s="168" t="str">
        <f t="shared" ca="1" si="781"/>
        <v>-</v>
      </c>
      <c r="HD273" s="168" t="str">
        <f t="shared" ca="1" si="781"/>
        <v>-</v>
      </c>
      <c r="HE273" s="168" t="str">
        <f t="shared" ca="1" si="781"/>
        <v>-</v>
      </c>
      <c r="HF273" s="168" t="str">
        <f t="shared" ca="1" si="781"/>
        <v>-</v>
      </c>
      <c r="HG273" s="168" t="str">
        <f t="shared" ca="1" si="781"/>
        <v>-</v>
      </c>
      <c r="HH273" s="168" t="str">
        <f t="shared" ca="1" si="781"/>
        <v>-</v>
      </c>
      <c r="HI273" s="168" t="str">
        <f t="shared" ca="1" si="781"/>
        <v>-</v>
      </c>
      <c r="HJ273" s="168" t="str">
        <f t="shared" ca="1" si="781"/>
        <v>-</v>
      </c>
      <c r="HK273" s="168" t="str">
        <f t="shared" ca="1" si="781"/>
        <v>-</v>
      </c>
      <c r="HL273" s="168" t="str">
        <f t="shared" ca="1" si="781"/>
        <v>-</v>
      </c>
      <c r="HM273" s="168" t="str">
        <f t="shared" ca="1" si="781"/>
        <v>-</v>
      </c>
      <c r="HN273" s="168" t="str">
        <f t="shared" ca="1" si="781"/>
        <v>-</v>
      </c>
      <c r="HO273" s="168" t="str">
        <f t="shared" ca="1" si="781"/>
        <v>-</v>
      </c>
      <c r="HP273" s="168" t="str">
        <f t="shared" ca="1" si="781"/>
        <v>-</v>
      </c>
      <c r="HQ273" s="168" t="str">
        <f t="shared" ca="1" si="781"/>
        <v>-</v>
      </c>
      <c r="HR273" s="168" t="str">
        <f t="shared" ca="1" si="781"/>
        <v>-</v>
      </c>
      <c r="HS273" s="168" t="str">
        <f t="shared" ca="1" si="781"/>
        <v>-</v>
      </c>
      <c r="HT273" s="168" t="str">
        <f t="shared" ca="1" si="781"/>
        <v>-</v>
      </c>
      <c r="HU273" s="168" t="str">
        <f t="shared" ca="1" si="781"/>
        <v>-</v>
      </c>
      <c r="HV273" s="168" t="str">
        <f t="shared" ca="1" si="781"/>
        <v>-</v>
      </c>
      <c r="HW273" s="168" t="str">
        <f t="shared" ca="1" si="781"/>
        <v>-</v>
      </c>
      <c r="HX273" s="168" t="str">
        <f t="shared" ca="1" si="781"/>
        <v>-</v>
      </c>
      <c r="HY273" s="168" t="str">
        <f t="shared" ca="1" si="781"/>
        <v>-</v>
      </c>
      <c r="HZ273" s="168" t="str">
        <f t="shared" ca="1" si="781"/>
        <v>-</v>
      </c>
      <c r="IA273" s="168" t="str">
        <f t="shared" ca="1" si="781"/>
        <v>-</v>
      </c>
      <c r="IB273" s="168" t="str">
        <f t="shared" ca="1" si="781"/>
        <v>-</v>
      </c>
      <c r="IC273" s="168" t="str">
        <f t="shared" ca="1" si="781"/>
        <v>-</v>
      </c>
      <c r="ID273" s="168" t="str">
        <f t="shared" ca="1" si="781"/>
        <v>-</v>
      </c>
      <c r="IE273" s="168" t="str">
        <f t="shared" ca="1" si="781"/>
        <v>-</v>
      </c>
      <c r="IF273" s="168" t="str">
        <f t="shared" ca="1" si="781"/>
        <v>-</v>
      </c>
      <c r="IG273" s="168" t="str">
        <f t="shared" ca="1" si="781"/>
        <v>-</v>
      </c>
      <c r="IH273" s="168" t="str">
        <f t="shared" ca="1" si="781"/>
        <v>-</v>
      </c>
      <c r="II273" s="168" t="str">
        <f t="shared" ca="1" si="781"/>
        <v>-</v>
      </c>
      <c r="IJ273" s="168" t="str">
        <f t="shared" ca="1" si="781"/>
        <v>-</v>
      </c>
      <c r="IK273" s="168" t="str">
        <f t="shared" ca="1" si="781"/>
        <v>-</v>
      </c>
      <c r="IL273" s="168" t="str">
        <f t="shared" ca="1" si="781"/>
        <v>-</v>
      </c>
      <c r="IM273" s="168" t="str">
        <f t="shared" ca="1" si="781"/>
        <v>-</v>
      </c>
      <c r="IN273" s="168" t="str">
        <f t="shared" ca="1" si="781"/>
        <v>-</v>
      </c>
      <c r="IO273" s="168" t="str">
        <f t="shared" ca="1" si="781"/>
        <v>-</v>
      </c>
      <c r="IP273" s="168" t="str">
        <f t="shared" ca="1" si="790"/>
        <v>-</v>
      </c>
      <c r="IQ273" s="168" t="str">
        <f t="shared" ca="1" si="790"/>
        <v>-</v>
      </c>
      <c r="IR273" s="168" t="str">
        <f t="shared" ca="1" si="790"/>
        <v>-</v>
      </c>
      <c r="IS273" s="168" t="str">
        <f t="shared" ca="1" si="790"/>
        <v>-</v>
      </c>
      <c r="IT273" s="168" t="str">
        <f t="shared" ca="1" si="790"/>
        <v>-</v>
      </c>
      <c r="IU273" s="168" t="str">
        <f t="shared" ca="1" si="790"/>
        <v>-</v>
      </c>
      <c r="IV273" s="168" t="str">
        <f t="shared" ca="1" si="790"/>
        <v>-</v>
      </c>
      <c r="IW273" s="168" t="str">
        <f t="shared" ca="1" si="790"/>
        <v>-</v>
      </c>
      <c r="IX273" s="168" t="str">
        <f t="shared" ca="1" si="790"/>
        <v>-</v>
      </c>
      <c r="IY273" s="168" t="str">
        <f t="shared" ca="1" si="790"/>
        <v>-</v>
      </c>
      <c r="IZ273" s="10"/>
      <c r="JA273" s="166">
        <f t="shared" ca="1" si="757"/>
        <v>4.4999999999999998E-2</v>
      </c>
      <c r="JB273" s="166">
        <f t="shared" ca="1" si="758"/>
        <v>4.4999999999999998E-2</v>
      </c>
      <c r="JC273" s="168">
        <f t="shared" ca="1" si="791"/>
        <v>1</v>
      </c>
      <c r="JD273" s="168">
        <f t="shared" ca="1" si="791"/>
        <v>0</v>
      </c>
      <c r="JE273" s="168">
        <f t="shared" ca="1" si="791"/>
        <v>1</v>
      </c>
      <c r="JF273" s="168">
        <f t="shared" ca="1" si="791"/>
        <v>1</v>
      </c>
      <c r="JG273" s="168">
        <f t="shared" ca="1" si="791"/>
        <v>0</v>
      </c>
      <c r="JH273" s="168">
        <f t="shared" ca="1" si="791"/>
        <v>70</v>
      </c>
      <c r="JI273" s="168">
        <f t="shared" ca="1" si="791"/>
        <v>50</v>
      </c>
      <c r="JJ273" s="168">
        <f t="shared" ca="1" si="791"/>
        <v>70</v>
      </c>
      <c r="JK273" s="168">
        <f t="shared" ca="1" si="791"/>
        <v>50</v>
      </c>
      <c r="JL273" s="166">
        <f t="shared" ca="1" si="760"/>
        <v>1</v>
      </c>
      <c r="JM273" s="166">
        <f t="shared" ca="1" si="761"/>
        <v>1</v>
      </c>
      <c r="JN273" s="166">
        <f t="shared" ca="1" si="762"/>
        <v>1</v>
      </c>
      <c r="JO273" s="166">
        <f t="shared" ca="1" si="763"/>
        <v>1</v>
      </c>
      <c r="JP273" s="166">
        <f t="shared" ca="1" si="763"/>
        <v>1</v>
      </c>
      <c r="JQ273" s="168">
        <f t="shared" ca="1" si="791"/>
        <v>1</v>
      </c>
      <c r="JR273" s="10"/>
      <c r="JS273" s="168">
        <f t="shared" ca="1" si="791"/>
        <v>1</v>
      </c>
      <c r="JT273" s="166">
        <f t="shared" ca="1" si="764"/>
        <v>1</v>
      </c>
      <c r="JU273" s="168">
        <f t="shared" ca="1" si="759"/>
        <v>1</v>
      </c>
      <c r="JV273" s="168">
        <f t="shared" ca="1" si="791"/>
        <v>1</v>
      </c>
      <c r="JW273" s="168">
        <f t="shared" ca="1" si="791"/>
        <v>1</v>
      </c>
      <c r="JX273" s="168">
        <f t="shared" ca="1" si="759"/>
        <v>1</v>
      </c>
      <c r="JY273" s="168">
        <f t="shared" ca="1" si="791"/>
        <v>1</v>
      </c>
      <c r="JZ273" s="168">
        <f t="shared" ca="1" si="791"/>
        <v>1</v>
      </c>
      <c r="KA273" s="166">
        <f t="shared" ca="1" si="765"/>
        <v>1</v>
      </c>
      <c r="KB273" s="166">
        <f t="shared" si="766"/>
        <v>1.1499999999999999</v>
      </c>
      <c r="KC273" s="166">
        <f t="shared" ca="1" si="767"/>
        <v>1</v>
      </c>
      <c r="KD273" s="166" t="str">
        <f t="shared" ca="1" si="768"/>
        <v>-</v>
      </c>
      <c r="KE273" s="166" t="str">
        <f t="shared" ca="1" si="769"/>
        <v>-</v>
      </c>
      <c r="KF273" s="166" t="str">
        <f t="shared" ca="1" si="770"/>
        <v>-</v>
      </c>
      <c r="KG273" s="166" t="b">
        <f t="shared" ca="1" si="771"/>
        <v>0</v>
      </c>
      <c r="KH273" s="168">
        <f t="shared" ca="1" si="791"/>
        <v>0</v>
      </c>
      <c r="KI273" s="27">
        <v>0</v>
      </c>
    </row>
    <row r="274" spans="1:295" s="148" customFormat="1" outlineLevel="1">
      <c r="A274" s="126">
        <f t="shared" si="13"/>
        <v>269</v>
      </c>
      <c r="B274" s="126">
        <f>$A$18</f>
        <v>13</v>
      </c>
      <c r="C274" s="148">
        <f t="shared" si="778"/>
        <v>1002</v>
      </c>
      <c r="D274" s="148" t="s">
        <v>884</v>
      </c>
      <c r="E274" s="148" t="b">
        <f t="shared" si="737"/>
        <v>1</v>
      </c>
      <c r="F274" s="148" t="b">
        <v>0</v>
      </c>
      <c r="G274" s="148" t="b">
        <f t="shared" si="773"/>
        <v>1</v>
      </c>
      <c r="H274" s="144">
        <f t="shared" ca="1" si="792"/>
        <v>3</v>
      </c>
      <c r="I274" s="32">
        <v>2</v>
      </c>
      <c r="J274" s="32">
        <v>1</v>
      </c>
      <c r="K274" s="144">
        <f t="shared" ca="1" si="792"/>
        <v>1</v>
      </c>
      <c r="L274" s="144">
        <f t="shared" ca="1" si="792"/>
        <v>1</v>
      </c>
      <c r="M274" s="144">
        <f t="shared" ca="1" si="792"/>
        <v>1</v>
      </c>
      <c r="N274" s="144">
        <f t="shared" ca="1" si="792"/>
        <v>1</v>
      </c>
      <c r="O274" s="144">
        <f t="shared" ca="1" si="792"/>
        <v>1</v>
      </c>
      <c r="P274" s="144">
        <f t="shared" ca="1" si="792"/>
        <v>1</v>
      </c>
      <c r="Q274" s="144">
        <f t="shared" ca="1" si="792"/>
        <v>1</v>
      </c>
      <c r="R274" s="144">
        <f t="shared" ca="1" si="792"/>
        <v>2</v>
      </c>
      <c r="S274" s="32">
        <v>1</v>
      </c>
      <c r="T274" s="144">
        <f t="shared" ca="1" si="792"/>
        <v>1</v>
      </c>
      <c r="U274" s="144">
        <f t="shared" ca="1" si="792"/>
        <v>1</v>
      </c>
      <c r="V274" s="144">
        <f t="shared" ca="1" si="792"/>
        <v>1</v>
      </c>
      <c r="W274" s="144">
        <f t="shared" ca="1" si="792"/>
        <v>1</v>
      </c>
      <c r="X274" s="144">
        <f t="shared" ca="1" si="792"/>
        <v>1</v>
      </c>
      <c r="Y274" s="144">
        <f t="shared" ca="1" si="774"/>
        <v>1</v>
      </c>
      <c r="AA274" s="162" t="str" cm="1">
        <f t="array" aca="1" ref="AA274" ca="1">TEXT(LEFT(OFFSET(AA274,-1,0),5)+1,"00000")&amp;MID(OFFSET(AA274,-1,0),6,FIND(" ",OFFSET(AA274,-1,0),7)-5)
&amp;INDEX(DataMaster!$B$10:$B$12,$I274)         &amp;IF($J274=1,""," Risk"&amp;INDEX(i.risk_aversion,$J274,1))    &amp;IF($K274=1,""," REV"&amp; INDEX(DataMaster!$B$54:$B$58,$K274))              &amp; IF($L274=1,""," Minroe"&amp;INDEX(minroe,$L274))              &amp;  IF($M274=1,""," Overdraw"&amp;INDEX(overdraw,$M274))
&amp; IF($N274=1,""," Mach"&amp;INDEX(i.mach_option,$N274))
&amp; IF($O274=1,""," Interest"&amp;INDEX(i.interest_rate,$O274))            &amp; IF($P274=1,""," Opp cost"&amp;INDEX(i.opp_cost_capital,$P274))           &amp; IF($Q274=1,""," Casual_ub"&amp;INDEX(i.casual_ub,$Q274))           &amp; IF($R274=1,""," Cropgraze"&amp;INDEX(i.cropgraze_inc,$R274))
&amp; IF($S274=1,""," Yield"&amp;INDEX(i.all_rot_yield,$S274))          &amp; IF($T274=1,""," Pasture"&amp;INDEX(i.pasture_prod,$T274))          &amp; IF($U274=1,""," Scan"&amp;INDEX(i.scan,$U274))
&amp; IF($JL274=1,""," WP"&amp;TEXT($JL274*100,"000p"))                &amp; IF($JM274=1,""," MP"&amp;TEXT($JM274*100,"000p"))                      &amp; IF($JN274=1,""," GP"&amp;TEXT($JN274*100,"000p"))          &amp; IF($JO274=1,""," Can"&amp;TEXT($JO274*100,"000p"))
&amp; " (F"&amp;3+IFERROR(1*$CH274,0)+IFERROR(1*$CI274,0)&amp;3-IFERROR(1*NOT($CK274),0)&amp;"N"&amp;$CP274&amp;$CQ274&amp;")"</f>
        <v>00010 Yield DSP CropgrazeFALSE (F33N11)</v>
      </c>
      <c r="AB274" s="10" t="str">
        <f ca="1">IF(COUNTIF(AA$5:AA274,AA274)=1,"-","Dup")</f>
        <v>-</v>
      </c>
      <c r="AC274" s="10"/>
      <c r="AD274" s="168" t="str">
        <f t="shared" ca="1" si="783"/>
        <v>-</v>
      </c>
      <c r="AE274" s="168" t="str">
        <f t="shared" ca="1" si="783"/>
        <v>-</v>
      </c>
      <c r="AF274" s="168" t="str">
        <f t="shared" ca="1" si="783"/>
        <v>-</v>
      </c>
      <c r="AG274" s="168" t="str">
        <f t="shared" ca="1" si="783"/>
        <v>-</v>
      </c>
      <c r="AH274" s="168" t="str">
        <f t="shared" ca="1" si="783"/>
        <v>-</v>
      </c>
      <c r="AI274" s="168" t="b">
        <f t="shared" ca="1" si="783"/>
        <v>1</v>
      </c>
      <c r="AJ274" s="10"/>
      <c r="AK274" s="166" t="b">
        <f t="shared" si="784"/>
        <v>0</v>
      </c>
      <c r="AL274" s="166" t="str">
        <f t="shared" si="784"/>
        <v>-</v>
      </c>
      <c r="AM274" s="166" t="b">
        <f t="shared" si="784"/>
        <v>0</v>
      </c>
      <c r="AN274" s="166" t="b">
        <f t="shared" si="784"/>
        <v>1</v>
      </c>
      <c r="AO274" s="166" t="b">
        <f t="shared" si="784"/>
        <v>0</v>
      </c>
      <c r="AP274" s="166" t="b">
        <f t="shared" si="784"/>
        <v>0</v>
      </c>
      <c r="AQ274" s="166">
        <f t="shared" ca="1" si="740"/>
        <v>0</v>
      </c>
      <c r="AR274" s="166" t="b">
        <f t="shared" ref="AR274:AV283" si="795">INDEX(i.risk_aversion,$J274,AR$15)</f>
        <v>0</v>
      </c>
      <c r="AS274" s="166" t="b">
        <f t="shared" si="795"/>
        <v>0</v>
      </c>
      <c r="AT274" s="166" t="str">
        <f t="shared" si="795"/>
        <v>-</v>
      </c>
      <c r="AU274" s="166" t="str">
        <f t="shared" si="795"/>
        <v>-</v>
      </c>
      <c r="AV274" s="166" t="str">
        <f t="shared" si="795"/>
        <v>-</v>
      </c>
      <c r="AW274" s="10"/>
      <c r="AX274" s="166" t="b">
        <f t="shared" si="742"/>
        <v>1</v>
      </c>
      <c r="AY274" s="168" t="b">
        <f t="shared" ca="1" si="743"/>
        <v>1</v>
      </c>
      <c r="AZ274" s="168" t="b">
        <f t="shared" ca="1" si="743"/>
        <v>1</v>
      </c>
      <c r="BA274" s="167">
        <f t="shared" ca="1" si="744"/>
        <v>3210</v>
      </c>
      <c r="BB274" s="168" t="str">
        <f t="shared" ca="1" si="779"/>
        <v>-</v>
      </c>
      <c r="BC274" s="168" t="str">
        <f t="shared" ca="1" si="779"/>
        <v>-</v>
      </c>
      <c r="BD274" s="168" t="str">
        <f t="shared" ca="1" si="779"/>
        <v>-</v>
      </c>
      <c r="BE274" s="168" t="str">
        <f t="shared" ca="1" si="779"/>
        <v>-</v>
      </c>
      <c r="BF274" s="168" t="str">
        <f t="shared" ca="1" si="779"/>
        <v>-</v>
      </c>
      <c r="BG274" s="168">
        <f t="shared" ca="1" si="779"/>
        <v>1</v>
      </c>
      <c r="BH274" s="168">
        <f t="shared" ca="1" si="779"/>
        <v>1</v>
      </c>
      <c r="BI274" s="168" t="str">
        <f t="shared" ca="1" si="779"/>
        <v>-</v>
      </c>
      <c r="BJ274" s="168" t="str">
        <f t="shared" ca="1" si="779"/>
        <v>-</v>
      </c>
      <c r="BK274" s="10"/>
      <c r="BL274" s="168" t="str">
        <f t="shared" ca="1" si="779"/>
        <v>-</v>
      </c>
      <c r="BM274" s="168" t="str">
        <f t="shared" ca="1" si="779"/>
        <v>-</v>
      </c>
      <c r="BN274" s="168" t="str">
        <f t="shared" ca="1" si="779"/>
        <v>-</v>
      </c>
      <c r="BO274" s="168" t="str">
        <f t="shared" ca="1" si="779"/>
        <v>-</v>
      </c>
      <c r="BP274" s="168" t="str">
        <f t="shared" ca="1" si="779"/>
        <v>-</v>
      </c>
      <c r="BQ274" s="168" t="str">
        <f t="shared" ca="1" si="779"/>
        <v>-</v>
      </c>
      <c r="BR274" s="168" t="str">
        <f t="shared" ca="1" si="779"/>
        <v>-</v>
      </c>
      <c r="BS274" s="168" t="str">
        <f t="shared" ca="1" si="779"/>
        <v>-</v>
      </c>
      <c r="BT274" s="168" t="str">
        <f t="shared" ca="1" si="779"/>
        <v>-</v>
      </c>
      <c r="BU274" s="168" t="str">
        <f t="shared" ca="1" si="779"/>
        <v>-</v>
      </c>
      <c r="BV274" s="168" t="str">
        <f t="shared" ca="1" si="779"/>
        <v>-</v>
      </c>
      <c r="BW274" s="166" t="str" cm="1">
        <f t="array" aca="1" ref="BW274" ca="1">INDEX(i.rev,$K274,BW$15)</f>
        <v>-</v>
      </c>
      <c r="BX274" s="166" t="str" cm="1">
        <f t="array" aca="1" ref="BX274" ca="1">INDEX(i.rev,$K274,BX$15)</f>
        <v>-</v>
      </c>
      <c r="BY274" s="166" t="str" cm="1">
        <f t="array" aca="1" ref="BY274" ca="1">INDEX(i.rev,$K274,BY$15)</f>
        <v>-</v>
      </c>
      <c r="BZ274" s="166" t="str" cm="1">
        <f t="array" aca="1" ref="BZ274" ca="1">INDEX(i.rev,$K274,BZ$15)</f>
        <v>-</v>
      </c>
      <c r="CA274" s="166" t="str" cm="1">
        <f t="array" aca="1" ref="CA274" ca="1">INDEX(i.rev,$K274,CA$15)</f>
        <v>-</v>
      </c>
      <c r="CB274" s="166" t="str" cm="1">
        <f t="array" aca="1" ref="CB274" ca="1">INDEX(i.rev,$K274,CB$15)</f>
        <v>-</v>
      </c>
      <c r="CC274" s="166" t="str" cm="1">
        <f t="array" aca="1" ref="CC274" ca="1">INDEX(i.rev,$K274,CC$15)</f>
        <v>-</v>
      </c>
      <c r="CD274" s="166" t="str" cm="1">
        <f t="array" aca="1" ref="CD274" ca="1">INDEX(i.rev,$K274,CD$15)</f>
        <v>-</v>
      </c>
      <c r="CE274" s="166" t="str" cm="1">
        <f t="array" aca="1" ref="CE274" ca="1">INDEX(i.rev,$K274,CE$15)</f>
        <v>-</v>
      </c>
      <c r="CF274" s="166" t="str" cm="1">
        <f t="array" aca="1" ref="CF274" ca="1">INDEX(i.rev,$K274,CF$15)</f>
        <v>-</v>
      </c>
      <c r="CG274" s="10"/>
      <c r="CH274" s="168" t="str">
        <f t="shared" ca="1" si="794"/>
        <v>-</v>
      </c>
      <c r="CI274" s="168" t="str">
        <f t="shared" ca="1" si="794"/>
        <v>-</v>
      </c>
      <c r="CJ274" s="168" t="str">
        <f t="shared" ca="1" si="794"/>
        <v>-</v>
      </c>
      <c r="CK274" s="168" t="str">
        <f t="shared" ca="1" si="794"/>
        <v>-</v>
      </c>
      <c r="CL274" s="168" t="str">
        <f t="shared" ca="1" si="794"/>
        <v>-</v>
      </c>
      <c r="CM274" s="168" t="str">
        <f t="shared" ca="1" si="794"/>
        <v>-</v>
      </c>
      <c r="CN274" s="168" t="str">
        <f t="shared" ca="1" si="794"/>
        <v>-</v>
      </c>
      <c r="CO274" s="168" t="str">
        <f t="shared" ca="1" si="794"/>
        <v>-</v>
      </c>
      <c r="CP274" s="168">
        <f t="shared" ca="1" si="794"/>
        <v>1</v>
      </c>
      <c r="CQ274" s="168">
        <f t="shared" ca="1" si="794"/>
        <v>1</v>
      </c>
      <c r="CR274" s="168">
        <f t="shared" ca="1" si="794"/>
        <v>0</v>
      </c>
      <c r="CS274" s="168" t="str">
        <f t="shared" ca="1" si="794"/>
        <v>-</v>
      </c>
      <c r="CT274" s="168" t="str">
        <f t="shared" ca="1" si="794"/>
        <v>-</v>
      </c>
      <c r="CU274" s="168" t="str">
        <f t="shared" ca="1" si="794"/>
        <v>-</v>
      </c>
      <c r="CV274" s="168" t="str">
        <f t="shared" ca="1" si="794"/>
        <v>-</v>
      </c>
      <c r="CW274" s="168" t="str">
        <f t="shared" ca="1" si="794"/>
        <v>-</v>
      </c>
      <c r="CX274" s="168" t="str">
        <f t="shared" ca="1" si="794"/>
        <v>-</v>
      </c>
      <c r="CY274" s="168" t="str">
        <f t="shared" ca="1" si="794"/>
        <v>-</v>
      </c>
      <c r="CZ274" s="168">
        <f t="shared" ca="1" si="794"/>
        <v>0</v>
      </c>
      <c r="DA274" s="168" t="str">
        <f t="shared" ca="1" si="794"/>
        <v>-</v>
      </c>
      <c r="DB274" s="168" t="str">
        <f t="shared" ca="1" si="794"/>
        <v>-</v>
      </c>
      <c r="DC274" s="168" t="str">
        <f t="shared" ca="1" si="794"/>
        <v>-</v>
      </c>
      <c r="DD274" s="168" t="str">
        <f t="shared" ca="1" si="794"/>
        <v>-</v>
      </c>
      <c r="DE274" s="168" t="str">
        <f t="shared" ca="1" si="794"/>
        <v>-</v>
      </c>
      <c r="DF274" s="168">
        <f t="shared" ca="1" si="794"/>
        <v>0</v>
      </c>
      <c r="DG274" s="168">
        <f t="shared" ca="1" si="794"/>
        <v>0</v>
      </c>
      <c r="DH274" s="168">
        <f t="shared" ca="1" si="794"/>
        <v>0</v>
      </c>
      <c r="DI274" s="168">
        <f t="shared" ca="1" si="794"/>
        <v>0</v>
      </c>
      <c r="DJ274" s="168">
        <f t="shared" ca="1" si="794"/>
        <v>0</v>
      </c>
      <c r="DK274" s="168">
        <f t="shared" ca="1" si="794"/>
        <v>0</v>
      </c>
      <c r="DL274" s="168">
        <f t="shared" ca="1" si="794"/>
        <v>0</v>
      </c>
      <c r="DM274" s="168" t="str">
        <f t="shared" ca="1" si="794"/>
        <v>-</v>
      </c>
      <c r="DN274" s="168" t="str">
        <f t="shared" ca="1" si="794"/>
        <v>-</v>
      </c>
      <c r="DO274" s="168" t="str">
        <f t="shared" ca="1" si="794"/>
        <v>-</v>
      </c>
      <c r="DP274" s="168" t="str">
        <f t="shared" ca="1" si="794"/>
        <v>-</v>
      </c>
      <c r="DQ274" s="168" t="str">
        <f t="shared" ca="1" si="794"/>
        <v>-</v>
      </c>
      <c r="DR274" s="168" t="str">
        <f t="shared" ca="1" si="794"/>
        <v>-</v>
      </c>
      <c r="DS274" s="168" t="str">
        <f t="shared" ca="1" si="794"/>
        <v>-</v>
      </c>
      <c r="DT274" s="168" t="str">
        <f t="shared" ca="1" si="794"/>
        <v>-</v>
      </c>
      <c r="DU274" s="168" t="str">
        <f t="shared" ca="1" si="794"/>
        <v>-</v>
      </c>
      <c r="DV274" s="168" t="str">
        <f t="shared" ca="1" si="794"/>
        <v>-</v>
      </c>
      <c r="DW274" s="168" t="str">
        <f t="shared" ca="1" si="794"/>
        <v>-</v>
      </c>
      <c r="DX274" s="10"/>
      <c r="DY274" s="168">
        <f t="shared" ca="1" si="794"/>
        <v>1</v>
      </c>
      <c r="DZ274" s="168" t="str">
        <f t="shared" ca="1" si="794"/>
        <v>-</v>
      </c>
      <c r="EA274" s="168" t="str">
        <f t="shared" ca="1" si="794"/>
        <v>-</v>
      </c>
      <c r="EB274" s="168" t="str">
        <f t="shared" ca="1" si="794"/>
        <v>-</v>
      </c>
      <c r="EC274" s="168" t="str">
        <f t="shared" ca="1" si="785"/>
        <v>-</v>
      </c>
      <c r="ED274" s="168" t="b">
        <f t="shared" ca="1" si="785"/>
        <v>0</v>
      </c>
      <c r="EE274" s="168" t="str">
        <f t="shared" ca="1" si="785"/>
        <v>-</v>
      </c>
      <c r="EF274" s="168">
        <f t="shared" ca="1" si="785"/>
        <v>0</v>
      </c>
      <c r="EG274" s="168" t="str">
        <f t="shared" ca="1" si="785"/>
        <v>-</v>
      </c>
      <c r="EH274" s="166" cm="1">
        <f t="array" aca="1" ref="EH274" ca="1">INDEX(i.rev,$K274,EH$15)</f>
        <v>1</v>
      </c>
      <c r="EI274" s="168">
        <f t="shared" ca="1" si="786"/>
        <v>0</v>
      </c>
      <c r="EJ274" s="168">
        <f t="shared" ca="1" si="786"/>
        <v>1</v>
      </c>
      <c r="EK274" s="168">
        <f t="shared" ca="1" si="786"/>
        <v>0</v>
      </c>
      <c r="EL274" s="168">
        <f t="shared" ca="1" si="786"/>
        <v>1</v>
      </c>
      <c r="EM274" s="168">
        <f t="shared" ca="1" si="786"/>
        <v>1</v>
      </c>
      <c r="EN274" s="168">
        <f t="shared" ca="1" si="786"/>
        <v>1</v>
      </c>
      <c r="EO274" s="168">
        <f t="shared" ca="1" si="786"/>
        <v>0</v>
      </c>
      <c r="EP274" s="168">
        <f t="shared" ca="1" si="786"/>
        <v>0</v>
      </c>
      <c r="EQ274" s="168">
        <f t="shared" ca="1" si="786"/>
        <v>0</v>
      </c>
      <c r="ER274" s="168">
        <f t="shared" ca="1" si="786"/>
        <v>0</v>
      </c>
      <c r="ES274" s="168">
        <f t="shared" ca="1" si="786"/>
        <v>0</v>
      </c>
      <c r="ET274" s="168">
        <f t="shared" ca="1" si="786"/>
        <v>0</v>
      </c>
      <c r="EU274" s="168">
        <f t="shared" ca="1" si="786"/>
        <v>0</v>
      </c>
      <c r="EV274" s="168">
        <f t="shared" ca="1" si="786"/>
        <v>0</v>
      </c>
      <c r="EW274" s="168">
        <f t="shared" ca="1" si="786"/>
        <v>0</v>
      </c>
      <c r="EX274" s="168">
        <f t="shared" ca="1" si="786"/>
        <v>0</v>
      </c>
      <c r="EY274" s="166" cm="1">
        <f t="array" aca="1" ref="EY274" ca="1">INDEX(i.rev,$K274,EY$15)</f>
        <v>0</v>
      </c>
      <c r="EZ274" s="168">
        <f t="shared" ca="1" si="749"/>
        <v>0</v>
      </c>
      <c r="FA274" s="166" cm="1">
        <f t="array" aca="1" ref="FA274" ca="1">INDEX(i.rev,$K274,FA$15)</f>
        <v>1</v>
      </c>
      <c r="FB274" s="168">
        <f t="shared" ca="1" si="777"/>
        <v>0</v>
      </c>
      <c r="FC274" s="168">
        <f t="shared" ca="1" si="777"/>
        <v>0</v>
      </c>
      <c r="FD274" s="168">
        <f t="shared" ca="1" si="777"/>
        <v>0</v>
      </c>
      <c r="FE274" s="168">
        <f t="shared" ca="1" si="777"/>
        <v>0</v>
      </c>
      <c r="FF274" s="168">
        <f t="shared" ca="1" si="777"/>
        <v>0</v>
      </c>
      <c r="FG274" s="168">
        <f t="shared" ref="FG274:GF284" ca="1" si="796">OFFSET(FG$5,$B274,0)</f>
        <v>0</v>
      </c>
      <c r="FH274" s="168">
        <f t="shared" ca="1" si="796"/>
        <v>0</v>
      </c>
      <c r="FI274" s="10"/>
      <c r="FJ274" s="168" t="str">
        <f t="shared" ca="1" si="796"/>
        <v>-</v>
      </c>
      <c r="FK274" s="168" t="str">
        <f t="shared" ca="1" si="796"/>
        <v>-</v>
      </c>
      <c r="FL274" s="168" t="str">
        <f t="shared" ca="1" si="796"/>
        <v>-</v>
      </c>
      <c r="FM274" s="168" t="str">
        <f t="shared" ca="1" si="796"/>
        <v>-</v>
      </c>
      <c r="FN274" s="168" t="str">
        <f t="shared" ca="1" si="796"/>
        <v>-</v>
      </c>
      <c r="FO274" s="166" t="b">
        <f t="shared" ca="1" si="787"/>
        <v>0</v>
      </c>
      <c r="FP274" s="166" t="b">
        <f t="shared" ca="1" si="787"/>
        <v>0</v>
      </c>
      <c r="FQ274" s="166" t="b">
        <f t="shared" ca="1" si="787"/>
        <v>1</v>
      </c>
      <c r="FR274" s="168">
        <f t="shared" ca="1" si="796"/>
        <v>0</v>
      </c>
      <c r="FS274" s="166">
        <f t="shared" ca="1" si="788"/>
        <v>1</v>
      </c>
      <c r="FT274" s="166">
        <f t="shared" ca="1" si="788"/>
        <v>1</v>
      </c>
      <c r="FU274" s="168" t="str">
        <f t="shared" ca="1" si="796"/>
        <v>-</v>
      </c>
      <c r="FV274" s="168" t="str">
        <f t="shared" ca="1" si="796"/>
        <v>-</v>
      </c>
      <c r="FW274" s="168" t="str">
        <f t="shared" ca="1" si="796"/>
        <v>-</v>
      </c>
      <c r="FX274" s="168" t="str">
        <f t="shared" ca="1" si="796"/>
        <v>-</v>
      </c>
      <c r="FY274" s="168" t="str">
        <f t="shared" ca="1" si="796"/>
        <v>-</v>
      </c>
      <c r="FZ274" s="168" t="str">
        <f t="shared" ca="1" si="796"/>
        <v>-</v>
      </c>
      <c r="GA274" s="168" t="str">
        <f t="shared" ca="1" si="796"/>
        <v>-</v>
      </c>
      <c r="GB274" s="168" t="str">
        <f t="shared" ca="1" si="796"/>
        <v>-</v>
      </c>
      <c r="GC274" s="168" t="str">
        <f t="shared" ca="1" si="796"/>
        <v>-</v>
      </c>
      <c r="GD274" s="168" t="b">
        <f t="shared" ca="1" si="796"/>
        <v>1</v>
      </c>
      <c r="GE274" s="168" t="str">
        <f t="shared" ca="1" si="796"/>
        <v>-</v>
      </c>
      <c r="GF274" s="168" t="str">
        <f t="shared" ca="1" si="796"/>
        <v>-</v>
      </c>
      <c r="GG274" s="168" t="str">
        <f ca="1">OFFSET(GG$5,$B274,0)</f>
        <v>-</v>
      </c>
      <c r="GH274" s="168" t="str">
        <f t="shared" ca="1" si="789"/>
        <v>-</v>
      </c>
      <c r="GI274" s="168" t="str">
        <f ca="1">OFFSET(GI$5,$B274,0)</f>
        <v>-</v>
      </c>
      <c r="GJ274" s="168" t="str">
        <f t="shared" ca="1" si="789"/>
        <v>-</v>
      </c>
      <c r="GK274" s="168" t="str">
        <f t="shared" ca="1" si="789"/>
        <v>-</v>
      </c>
      <c r="GL274" s="168" t="str">
        <f t="shared" ca="1" si="789"/>
        <v>-</v>
      </c>
      <c r="GM274" s="168" t="str">
        <f t="shared" ca="1" si="789"/>
        <v>-</v>
      </c>
      <c r="GN274" s="168" t="str">
        <f t="shared" ca="1" si="789"/>
        <v>-</v>
      </c>
      <c r="GO274" s="168" t="str">
        <f t="shared" ca="1" si="789"/>
        <v>-</v>
      </c>
      <c r="GP274" s="168" t="str">
        <f t="shared" ca="1" si="789"/>
        <v>-</v>
      </c>
      <c r="GQ274" s="168" t="str">
        <f t="shared" ca="1" si="789"/>
        <v>-</v>
      </c>
      <c r="GR274" s="168" t="str">
        <f t="shared" ca="1" si="789"/>
        <v>-</v>
      </c>
      <c r="GS274" s="168">
        <f t="shared" ca="1" si="789"/>
        <v>500</v>
      </c>
      <c r="GT274" s="168">
        <f t="shared" ca="1" si="789"/>
        <v>500</v>
      </c>
      <c r="GU274" s="168" t="str">
        <f t="shared" ca="1" si="789"/>
        <v>-</v>
      </c>
      <c r="GV274" s="168" t="str">
        <f t="shared" ca="1" si="789"/>
        <v>-</v>
      </c>
      <c r="GW274" s="168" t="str">
        <f t="shared" ca="1" si="789"/>
        <v>-</v>
      </c>
      <c r="GX274" s="168" t="str">
        <f t="shared" ca="1" si="790"/>
        <v>-</v>
      </c>
      <c r="GY274" s="168" t="str">
        <f t="shared" ca="1" si="790"/>
        <v>-</v>
      </c>
      <c r="GZ274" s="168" t="str">
        <f t="shared" ca="1" si="781"/>
        <v>-</v>
      </c>
      <c r="HA274" s="168" t="str">
        <f t="shared" ca="1" si="781"/>
        <v>-</v>
      </c>
      <c r="HB274" s="168" t="str">
        <f t="shared" ref="GZ274:IO280" ca="1" si="797">OFFSET(HB$5,$B274,0)</f>
        <v>-</v>
      </c>
      <c r="HC274" s="168" t="str">
        <f t="shared" ca="1" si="797"/>
        <v>-</v>
      </c>
      <c r="HD274" s="168" t="str">
        <f t="shared" ca="1" si="797"/>
        <v>-</v>
      </c>
      <c r="HE274" s="168" t="str">
        <f t="shared" ca="1" si="797"/>
        <v>-</v>
      </c>
      <c r="HF274" s="168" t="str">
        <f t="shared" ca="1" si="797"/>
        <v>-</v>
      </c>
      <c r="HG274" s="168" t="str">
        <f t="shared" ca="1" si="797"/>
        <v>-</v>
      </c>
      <c r="HH274" s="168" t="str">
        <f t="shared" ca="1" si="797"/>
        <v>-</v>
      </c>
      <c r="HI274" s="168" t="str">
        <f t="shared" ca="1" si="797"/>
        <v>-</v>
      </c>
      <c r="HJ274" s="168" t="str">
        <f t="shared" ca="1" si="797"/>
        <v>-</v>
      </c>
      <c r="HK274" s="168" t="str">
        <f t="shared" ca="1" si="797"/>
        <v>-</v>
      </c>
      <c r="HL274" s="168" t="str">
        <f t="shared" ca="1" si="797"/>
        <v>-</v>
      </c>
      <c r="HM274" s="168" t="str">
        <f t="shared" ca="1" si="797"/>
        <v>-</v>
      </c>
      <c r="HN274" s="168" t="str">
        <f t="shared" ca="1" si="797"/>
        <v>-</v>
      </c>
      <c r="HO274" s="168" t="str">
        <f t="shared" ca="1" si="797"/>
        <v>-</v>
      </c>
      <c r="HP274" s="168" t="str">
        <f t="shared" ca="1" si="797"/>
        <v>-</v>
      </c>
      <c r="HQ274" s="168" t="str">
        <f t="shared" ca="1" si="797"/>
        <v>-</v>
      </c>
      <c r="HR274" s="168" t="str">
        <f t="shared" ca="1" si="797"/>
        <v>-</v>
      </c>
      <c r="HS274" s="168" t="str">
        <f t="shared" ca="1" si="797"/>
        <v>-</v>
      </c>
      <c r="HT274" s="168" t="str">
        <f t="shared" ca="1" si="797"/>
        <v>-</v>
      </c>
      <c r="HU274" s="168" t="str">
        <f t="shared" ca="1" si="797"/>
        <v>-</v>
      </c>
      <c r="HV274" s="168" t="str">
        <f t="shared" ca="1" si="797"/>
        <v>-</v>
      </c>
      <c r="HW274" s="168" t="str">
        <f t="shared" ca="1" si="797"/>
        <v>-</v>
      </c>
      <c r="HX274" s="168" t="str">
        <f t="shared" ca="1" si="797"/>
        <v>-</v>
      </c>
      <c r="HY274" s="168" t="str">
        <f t="shared" ca="1" si="797"/>
        <v>-</v>
      </c>
      <c r="HZ274" s="168" t="str">
        <f t="shared" ca="1" si="797"/>
        <v>-</v>
      </c>
      <c r="IA274" s="168" t="str">
        <f t="shared" ca="1" si="797"/>
        <v>-</v>
      </c>
      <c r="IB274" s="168" t="str">
        <f t="shared" ca="1" si="797"/>
        <v>-</v>
      </c>
      <c r="IC274" s="168" t="str">
        <f t="shared" ca="1" si="797"/>
        <v>-</v>
      </c>
      <c r="ID274" s="168" t="str">
        <f t="shared" ca="1" si="797"/>
        <v>-</v>
      </c>
      <c r="IE274" s="168" t="str">
        <f t="shared" ca="1" si="797"/>
        <v>-</v>
      </c>
      <c r="IF274" s="168" t="str">
        <f t="shared" ca="1" si="797"/>
        <v>-</v>
      </c>
      <c r="IG274" s="168" t="str">
        <f t="shared" ca="1" si="797"/>
        <v>-</v>
      </c>
      <c r="IH274" s="168" t="str">
        <f t="shared" ca="1" si="797"/>
        <v>-</v>
      </c>
      <c r="II274" s="168" t="str">
        <f t="shared" ca="1" si="797"/>
        <v>-</v>
      </c>
      <c r="IJ274" s="168" t="str">
        <f t="shared" ca="1" si="797"/>
        <v>-</v>
      </c>
      <c r="IK274" s="168" t="str">
        <f t="shared" ca="1" si="797"/>
        <v>-</v>
      </c>
      <c r="IL274" s="168" t="str">
        <f t="shared" ca="1" si="797"/>
        <v>-</v>
      </c>
      <c r="IM274" s="168" t="str">
        <f t="shared" ca="1" si="797"/>
        <v>-</v>
      </c>
      <c r="IN274" s="168" t="str">
        <f t="shared" ca="1" si="797"/>
        <v>-</v>
      </c>
      <c r="IO274" s="168" t="str">
        <f t="shared" ca="1" si="797"/>
        <v>-</v>
      </c>
      <c r="IP274" s="168" t="str">
        <f t="shared" ca="1" si="790"/>
        <v>-</v>
      </c>
      <c r="IQ274" s="168" t="str">
        <f t="shared" ca="1" si="790"/>
        <v>-</v>
      </c>
      <c r="IR274" s="168" t="str">
        <f t="shared" ca="1" si="790"/>
        <v>-</v>
      </c>
      <c r="IS274" s="168" t="str">
        <f t="shared" ca="1" si="790"/>
        <v>-</v>
      </c>
      <c r="IT274" s="168" t="str">
        <f t="shared" ca="1" si="790"/>
        <v>-</v>
      </c>
      <c r="IU274" s="168" t="str">
        <f t="shared" ca="1" si="790"/>
        <v>-</v>
      </c>
      <c r="IV274" s="168" t="str">
        <f t="shared" ca="1" si="790"/>
        <v>-</v>
      </c>
      <c r="IW274" s="168" t="str">
        <f t="shared" ca="1" si="790"/>
        <v>-</v>
      </c>
      <c r="IX274" s="168" t="str">
        <f t="shared" ca="1" si="790"/>
        <v>-</v>
      </c>
      <c r="IY274" s="168" t="str">
        <f t="shared" ca="1" si="790"/>
        <v>-</v>
      </c>
      <c r="IZ274" s="10"/>
      <c r="JA274" s="166">
        <f t="shared" ca="1" si="757"/>
        <v>4.4999999999999998E-2</v>
      </c>
      <c r="JB274" s="166">
        <f t="shared" ca="1" si="758"/>
        <v>4.4999999999999998E-2</v>
      </c>
      <c r="JC274" s="168">
        <f t="shared" ca="1" si="791"/>
        <v>1</v>
      </c>
      <c r="JD274" s="168">
        <f t="shared" ca="1" si="791"/>
        <v>0</v>
      </c>
      <c r="JE274" s="168">
        <f t="shared" ca="1" si="791"/>
        <v>1</v>
      </c>
      <c r="JF274" s="168">
        <f t="shared" ca="1" si="791"/>
        <v>1</v>
      </c>
      <c r="JG274" s="168">
        <f t="shared" ca="1" si="791"/>
        <v>0</v>
      </c>
      <c r="JH274" s="168">
        <f t="shared" ca="1" si="791"/>
        <v>70</v>
      </c>
      <c r="JI274" s="168">
        <f t="shared" ca="1" si="791"/>
        <v>50</v>
      </c>
      <c r="JJ274" s="168">
        <f t="shared" ca="1" si="791"/>
        <v>70</v>
      </c>
      <c r="JK274" s="168">
        <f t="shared" ca="1" si="791"/>
        <v>50</v>
      </c>
      <c r="JL274" s="166">
        <f t="shared" ca="1" si="760"/>
        <v>1</v>
      </c>
      <c r="JM274" s="166">
        <f t="shared" ca="1" si="761"/>
        <v>1</v>
      </c>
      <c r="JN274" s="166">
        <f t="shared" ca="1" si="762"/>
        <v>1</v>
      </c>
      <c r="JO274" s="166">
        <f t="shared" ca="1" si="763"/>
        <v>1</v>
      </c>
      <c r="JP274" s="166">
        <f t="shared" ca="1" si="763"/>
        <v>1</v>
      </c>
      <c r="JQ274" s="168">
        <f t="shared" ca="1" si="791"/>
        <v>1</v>
      </c>
      <c r="JR274" s="10"/>
      <c r="JS274" s="168">
        <f t="shared" ca="1" si="791"/>
        <v>1</v>
      </c>
      <c r="JT274" s="166">
        <f t="shared" ca="1" si="764"/>
        <v>1</v>
      </c>
      <c r="JU274" s="168">
        <f t="shared" ca="1" si="759"/>
        <v>1</v>
      </c>
      <c r="JV274" s="168">
        <f t="shared" ca="1" si="791"/>
        <v>1</v>
      </c>
      <c r="JW274" s="168">
        <f t="shared" ca="1" si="791"/>
        <v>1</v>
      </c>
      <c r="JX274" s="168">
        <f t="shared" ca="1" si="759"/>
        <v>1</v>
      </c>
      <c r="JY274" s="168">
        <f t="shared" ca="1" si="791"/>
        <v>1</v>
      </c>
      <c r="JZ274" s="168">
        <f t="shared" ca="1" si="791"/>
        <v>1</v>
      </c>
      <c r="KA274" s="166">
        <f t="shared" ca="1" si="765"/>
        <v>1</v>
      </c>
      <c r="KB274" s="166">
        <f t="shared" si="766"/>
        <v>1</v>
      </c>
      <c r="KC274" s="166">
        <f t="shared" ca="1" si="767"/>
        <v>1</v>
      </c>
      <c r="KD274" s="166" t="str">
        <f t="shared" ca="1" si="768"/>
        <v>-</v>
      </c>
      <c r="KE274" s="166" t="str">
        <f t="shared" ca="1" si="769"/>
        <v>-</v>
      </c>
      <c r="KF274" s="166" t="str">
        <f t="shared" ca="1" si="770"/>
        <v>-</v>
      </c>
      <c r="KG274" s="166" t="b">
        <f t="shared" ca="1" si="771"/>
        <v>0</v>
      </c>
      <c r="KH274" s="168">
        <f t="shared" ca="1" si="791"/>
        <v>0</v>
      </c>
      <c r="KI274" s="27">
        <v>0</v>
      </c>
    </row>
    <row r="275" spans="1:295" s="148" customFormat="1" outlineLevel="1">
      <c r="A275" s="126">
        <f t="shared" si="13"/>
        <v>270</v>
      </c>
      <c r="B275" s="126">
        <f t="shared" ref="B275:B283" si="798">$A$18</f>
        <v>13</v>
      </c>
      <c r="C275" s="148">
        <f t="shared" si="778"/>
        <v>1002</v>
      </c>
      <c r="D275" s="148" t="s">
        <v>884</v>
      </c>
      <c r="E275" s="148" t="b">
        <f t="shared" si="737"/>
        <v>1</v>
      </c>
      <c r="F275" s="148" t="b">
        <v>0</v>
      </c>
      <c r="G275" s="148" t="b">
        <f t="shared" si="773"/>
        <v>1</v>
      </c>
      <c r="H275" s="144">
        <f t="shared" ca="1" si="792"/>
        <v>3</v>
      </c>
      <c r="I275" s="32">
        <v>2</v>
      </c>
      <c r="J275" s="32">
        <v>1</v>
      </c>
      <c r="K275" s="144">
        <f t="shared" ca="1" si="792"/>
        <v>1</v>
      </c>
      <c r="L275" s="144">
        <f t="shared" ca="1" si="792"/>
        <v>1</v>
      </c>
      <c r="M275" s="144">
        <f t="shared" ca="1" si="792"/>
        <v>1</v>
      </c>
      <c r="N275" s="144">
        <f t="shared" ca="1" si="792"/>
        <v>1</v>
      </c>
      <c r="O275" s="144">
        <f t="shared" ca="1" si="792"/>
        <v>1</v>
      </c>
      <c r="P275" s="144">
        <f t="shared" ca="1" si="792"/>
        <v>1</v>
      </c>
      <c r="Q275" s="144">
        <f t="shared" ca="1" si="792"/>
        <v>1</v>
      </c>
      <c r="R275" s="144">
        <f t="shared" ca="1" si="792"/>
        <v>2</v>
      </c>
      <c r="S275" s="32">
        <v>3</v>
      </c>
      <c r="T275" s="144">
        <f t="shared" ca="1" si="792"/>
        <v>1</v>
      </c>
      <c r="U275" s="144">
        <f t="shared" ca="1" si="792"/>
        <v>1</v>
      </c>
      <c r="V275" s="144">
        <f t="shared" ca="1" si="792"/>
        <v>1</v>
      </c>
      <c r="W275" s="144">
        <f t="shared" ca="1" si="792"/>
        <v>1</v>
      </c>
      <c r="X275" s="144">
        <f t="shared" ca="1" si="792"/>
        <v>1</v>
      </c>
      <c r="Y275" s="144">
        <f t="shared" ca="1" si="774"/>
        <v>1</v>
      </c>
      <c r="AA275" s="162" t="str" cm="1">
        <f t="array" aca="1" ref="AA275" ca="1">TEXT(LEFT(OFFSET(AA275,-1,0),5)+1,"00000")&amp;MID(OFFSET(AA275,-1,0),6,FIND(" ",OFFSET(AA275,-1,0),7)-5)
&amp;INDEX(DataMaster!$B$10:$B$12,$I275)         &amp;IF($J275=1,""," Risk"&amp;INDEX(i.risk_aversion,$J275,1))    &amp;IF($K275=1,""," REV"&amp; INDEX(DataMaster!$B$54:$B$58,$K275))              &amp; IF($L275=1,""," Minroe"&amp;INDEX(minroe,$L275))              &amp;  IF($M275=1,""," Overdraw"&amp;INDEX(overdraw,$M275))
&amp; IF($N275=1,""," Mach"&amp;INDEX(i.mach_option,$N275))
&amp; IF($O275=1,""," Interest"&amp;INDEX(i.interest_rate,$O275))            &amp; IF($P275=1,""," Opp cost"&amp;INDEX(i.opp_cost_capital,$P275))           &amp; IF($Q275=1,""," Casual_ub"&amp;INDEX(i.casual_ub,$Q275))           &amp; IF($R275=1,""," Cropgraze"&amp;INDEX(i.cropgraze_inc,$R275))
&amp; IF($S275=1,""," Yield"&amp;INDEX(i.all_rot_yield,$S275))          &amp; IF($T275=1,""," Pasture"&amp;INDEX(i.pasture_prod,$T275))          &amp; IF($U275=1,""," Scan"&amp;INDEX(i.scan,$U275))
&amp; IF($JL275=1,""," WP"&amp;TEXT($JL275*100,"000p"))                &amp; IF($JM275=1,""," MP"&amp;TEXT($JM275*100,"000p"))                      &amp; IF($JN275=1,""," GP"&amp;TEXT($JN275*100,"000p"))          &amp; IF($JO275=1,""," Can"&amp;TEXT($JO275*100,"000p"))
&amp; " (F"&amp;3+IFERROR(1*$CH275,0)+IFERROR(1*$CI275,0)&amp;3-IFERROR(1*NOT($CK275),0)&amp;"N"&amp;$CP275&amp;$CQ275&amp;")"</f>
        <v>00011 Yield DSP CropgrazeFALSE Yield1.15 (F33N11)</v>
      </c>
      <c r="AB275" s="10" t="str">
        <f ca="1">IF(COUNTIF(AA$5:AA275,AA275)=1,"-","Dup")</f>
        <v>-</v>
      </c>
      <c r="AC275" s="10"/>
      <c r="AD275" s="168" t="str">
        <f t="shared" ca="1" si="783"/>
        <v>-</v>
      </c>
      <c r="AE275" s="168" t="str">
        <f t="shared" ca="1" si="783"/>
        <v>-</v>
      </c>
      <c r="AF275" s="168" t="str">
        <f t="shared" ca="1" si="783"/>
        <v>-</v>
      </c>
      <c r="AG275" s="168" t="str">
        <f t="shared" ca="1" si="783"/>
        <v>-</v>
      </c>
      <c r="AH275" s="168" t="str">
        <f t="shared" ca="1" si="783"/>
        <v>-</v>
      </c>
      <c r="AI275" s="168" t="b">
        <f t="shared" ca="1" si="783"/>
        <v>1</v>
      </c>
      <c r="AJ275" s="10"/>
      <c r="AK275" s="166" t="b">
        <f t="shared" si="784"/>
        <v>0</v>
      </c>
      <c r="AL275" s="166" t="str">
        <f t="shared" si="784"/>
        <v>-</v>
      </c>
      <c r="AM275" s="166" t="b">
        <f t="shared" si="784"/>
        <v>0</v>
      </c>
      <c r="AN275" s="166" t="b">
        <f t="shared" si="784"/>
        <v>1</v>
      </c>
      <c r="AO275" s="166" t="b">
        <f t="shared" si="784"/>
        <v>0</v>
      </c>
      <c r="AP275" s="166" t="b">
        <f t="shared" si="784"/>
        <v>0</v>
      </c>
      <c r="AQ275" s="166">
        <f t="shared" ca="1" si="740"/>
        <v>0</v>
      </c>
      <c r="AR275" s="166" t="b">
        <f t="shared" si="795"/>
        <v>0</v>
      </c>
      <c r="AS275" s="166" t="b">
        <f t="shared" si="795"/>
        <v>0</v>
      </c>
      <c r="AT275" s="166" t="str">
        <f t="shared" si="795"/>
        <v>-</v>
      </c>
      <c r="AU275" s="166" t="str">
        <f t="shared" si="795"/>
        <v>-</v>
      </c>
      <c r="AV275" s="166" t="str">
        <f t="shared" si="795"/>
        <v>-</v>
      </c>
      <c r="AW275" s="10"/>
      <c r="AX275" s="166" t="b">
        <f t="shared" si="742"/>
        <v>1</v>
      </c>
      <c r="AY275" s="168" t="b">
        <f t="shared" ca="1" si="743"/>
        <v>1</v>
      </c>
      <c r="AZ275" s="168" t="b">
        <f t="shared" ca="1" si="743"/>
        <v>1</v>
      </c>
      <c r="BA275" s="167">
        <f t="shared" ca="1" si="744"/>
        <v>3210</v>
      </c>
      <c r="BB275" s="168" t="str">
        <f t="shared" ca="1" si="779"/>
        <v>-</v>
      </c>
      <c r="BC275" s="168" t="str">
        <f t="shared" ca="1" si="779"/>
        <v>-</v>
      </c>
      <c r="BD275" s="168" t="str">
        <f t="shared" ca="1" si="779"/>
        <v>-</v>
      </c>
      <c r="BE275" s="168" t="str">
        <f t="shared" ca="1" si="779"/>
        <v>-</v>
      </c>
      <c r="BF275" s="168" t="str">
        <f t="shared" ca="1" si="779"/>
        <v>-</v>
      </c>
      <c r="BG275" s="168">
        <f t="shared" ca="1" si="779"/>
        <v>1</v>
      </c>
      <c r="BH275" s="168">
        <f t="shared" ca="1" si="779"/>
        <v>1</v>
      </c>
      <c r="BI275" s="168" t="str">
        <f t="shared" ca="1" si="779"/>
        <v>-</v>
      </c>
      <c r="BJ275" s="168" t="str">
        <f t="shared" ca="1" si="779"/>
        <v>-</v>
      </c>
      <c r="BK275" s="10"/>
      <c r="BL275" s="168" t="str">
        <f t="shared" ca="1" si="779"/>
        <v>-</v>
      </c>
      <c r="BM275" s="168" t="str">
        <f t="shared" ca="1" si="779"/>
        <v>-</v>
      </c>
      <c r="BN275" s="168" t="str">
        <f t="shared" ca="1" si="779"/>
        <v>-</v>
      </c>
      <c r="BO275" s="168" t="str">
        <f t="shared" ca="1" si="779"/>
        <v>-</v>
      </c>
      <c r="BP275" s="168" t="str">
        <f t="shared" ca="1" si="779"/>
        <v>-</v>
      </c>
      <c r="BQ275" s="168" t="str">
        <f t="shared" ca="1" si="779"/>
        <v>-</v>
      </c>
      <c r="BR275" s="168" t="str">
        <f t="shared" ca="1" si="779"/>
        <v>-</v>
      </c>
      <c r="BS275" s="168" t="str">
        <f t="shared" ca="1" si="779"/>
        <v>-</v>
      </c>
      <c r="BT275" s="168" t="str">
        <f t="shared" ca="1" si="779"/>
        <v>-</v>
      </c>
      <c r="BU275" s="168" t="str">
        <f t="shared" ca="1" si="779"/>
        <v>-</v>
      </c>
      <c r="BV275" s="168" t="str">
        <f t="shared" ca="1" si="779"/>
        <v>-</v>
      </c>
      <c r="BW275" s="166" t="str" cm="1">
        <f t="array" aca="1" ref="BW275" ca="1">INDEX(i.rev,$K275,BW$15)</f>
        <v>-</v>
      </c>
      <c r="BX275" s="166" t="str" cm="1">
        <f t="array" aca="1" ref="BX275" ca="1">INDEX(i.rev,$K275,BX$15)</f>
        <v>-</v>
      </c>
      <c r="BY275" s="166" t="str" cm="1">
        <f t="array" aca="1" ref="BY275" ca="1">INDEX(i.rev,$K275,BY$15)</f>
        <v>-</v>
      </c>
      <c r="BZ275" s="166" t="str" cm="1">
        <f t="array" aca="1" ref="BZ275" ca="1">INDEX(i.rev,$K275,BZ$15)</f>
        <v>-</v>
      </c>
      <c r="CA275" s="166" t="str" cm="1">
        <f t="array" aca="1" ref="CA275" ca="1">INDEX(i.rev,$K275,CA$15)</f>
        <v>-</v>
      </c>
      <c r="CB275" s="166" t="str" cm="1">
        <f t="array" aca="1" ref="CB275" ca="1">INDEX(i.rev,$K275,CB$15)</f>
        <v>-</v>
      </c>
      <c r="CC275" s="166" t="str" cm="1">
        <f t="array" aca="1" ref="CC275" ca="1">INDEX(i.rev,$K275,CC$15)</f>
        <v>-</v>
      </c>
      <c r="CD275" s="166" t="str" cm="1">
        <f t="array" aca="1" ref="CD275" ca="1">INDEX(i.rev,$K275,CD$15)</f>
        <v>-</v>
      </c>
      <c r="CE275" s="166" t="str" cm="1">
        <f t="array" aca="1" ref="CE275" ca="1">INDEX(i.rev,$K275,CE$15)</f>
        <v>-</v>
      </c>
      <c r="CF275" s="166" t="str" cm="1">
        <f t="array" aca="1" ref="CF275" ca="1">INDEX(i.rev,$K275,CF$15)</f>
        <v>-</v>
      </c>
      <c r="CG275" s="10"/>
      <c r="CH275" s="168" t="str">
        <f t="shared" ca="1" si="794"/>
        <v>-</v>
      </c>
      <c r="CI275" s="168" t="str">
        <f t="shared" ca="1" si="794"/>
        <v>-</v>
      </c>
      <c r="CJ275" s="168" t="str">
        <f t="shared" ca="1" si="794"/>
        <v>-</v>
      </c>
      <c r="CK275" s="168" t="str">
        <f t="shared" ca="1" si="794"/>
        <v>-</v>
      </c>
      <c r="CL275" s="168" t="str">
        <f t="shared" ca="1" si="794"/>
        <v>-</v>
      </c>
      <c r="CM275" s="168" t="str">
        <f t="shared" ca="1" si="794"/>
        <v>-</v>
      </c>
      <c r="CN275" s="168" t="str">
        <f t="shared" ca="1" si="794"/>
        <v>-</v>
      </c>
      <c r="CO275" s="168" t="str">
        <f t="shared" ca="1" si="794"/>
        <v>-</v>
      </c>
      <c r="CP275" s="168">
        <f t="shared" ca="1" si="794"/>
        <v>1</v>
      </c>
      <c r="CQ275" s="168">
        <f t="shared" ca="1" si="794"/>
        <v>1</v>
      </c>
      <c r="CR275" s="168">
        <f t="shared" ca="1" si="794"/>
        <v>0</v>
      </c>
      <c r="CS275" s="168" t="str">
        <f t="shared" ca="1" si="794"/>
        <v>-</v>
      </c>
      <c r="CT275" s="168" t="str">
        <f t="shared" ca="1" si="794"/>
        <v>-</v>
      </c>
      <c r="CU275" s="168" t="str">
        <f t="shared" ca="1" si="794"/>
        <v>-</v>
      </c>
      <c r="CV275" s="168" t="str">
        <f t="shared" ca="1" si="794"/>
        <v>-</v>
      </c>
      <c r="CW275" s="168" t="str">
        <f t="shared" ca="1" si="794"/>
        <v>-</v>
      </c>
      <c r="CX275" s="168" t="str">
        <f t="shared" ca="1" si="794"/>
        <v>-</v>
      </c>
      <c r="CY275" s="168" t="str">
        <f t="shared" ca="1" si="794"/>
        <v>-</v>
      </c>
      <c r="CZ275" s="168">
        <f t="shared" ca="1" si="794"/>
        <v>0</v>
      </c>
      <c r="DA275" s="168" t="str">
        <f t="shared" ca="1" si="794"/>
        <v>-</v>
      </c>
      <c r="DB275" s="168" t="str">
        <f t="shared" ca="1" si="794"/>
        <v>-</v>
      </c>
      <c r="DC275" s="168" t="str">
        <f t="shared" ca="1" si="794"/>
        <v>-</v>
      </c>
      <c r="DD275" s="168" t="str">
        <f t="shared" ca="1" si="794"/>
        <v>-</v>
      </c>
      <c r="DE275" s="168" t="str">
        <f t="shared" ca="1" si="794"/>
        <v>-</v>
      </c>
      <c r="DF275" s="168">
        <f t="shared" ca="1" si="794"/>
        <v>0</v>
      </c>
      <c r="DG275" s="168">
        <f t="shared" ca="1" si="794"/>
        <v>0</v>
      </c>
      <c r="DH275" s="168">
        <f t="shared" ca="1" si="794"/>
        <v>0</v>
      </c>
      <c r="DI275" s="168">
        <f t="shared" ca="1" si="794"/>
        <v>0</v>
      </c>
      <c r="DJ275" s="168">
        <f t="shared" ca="1" si="794"/>
        <v>0</v>
      </c>
      <c r="DK275" s="168">
        <f t="shared" ca="1" si="794"/>
        <v>0</v>
      </c>
      <c r="DL275" s="168">
        <f t="shared" ca="1" si="794"/>
        <v>0</v>
      </c>
      <c r="DM275" s="168" t="str">
        <f t="shared" ca="1" si="794"/>
        <v>-</v>
      </c>
      <c r="DN275" s="168" t="str">
        <f t="shared" ca="1" si="794"/>
        <v>-</v>
      </c>
      <c r="DO275" s="168" t="str">
        <f t="shared" ca="1" si="794"/>
        <v>-</v>
      </c>
      <c r="DP275" s="168" t="str">
        <f t="shared" ca="1" si="794"/>
        <v>-</v>
      </c>
      <c r="DQ275" s="168" t="str">
        <f t="shared" ca="1" si="794"/>
        <v>-</v>
      </c>
      <c r="DR275" s="168" t="str">
        <f t="shared" ca="1" si="794"/>
        <v>-</v>
      </c>
      <c r="DS275" s="168" t="str">
        <f t="shared" ca="1" si="794"/>
        <v>-</v>
      </c>
      <c r="DT275" s="168" t="str">
        <f t="shared" ca="1" si="794"/>
        <v>-</v>
      </c>
      <c r="DU275" s="168" t="str">
        <f t="shared" ca="1" si="794"/>
        <v>-</v>
      </c>
      <c r="DV275" s="168" t="str">
        <f t="shared" ca="1" si="794"/>
        <v>-</v>
      </c>
      <c r="DW275" s="168" t="str">
        <f t="shared" ca="1" si="794"/>
        <v>-</v>
      </c>
      <c r="DX275" s="10"/>
      <c r="DY275" s="168">
        <f t="shared" ca="1" si="794"/>
        <v>1</v>
      </c>
      <c r="DZ275" s="168" t="str">
        <f t="shared" ca="1" si="794"/>
        <v>-</v>
      </c>
      <c r="EA275" s="168" t="str">
        <f t="shared" ca="1" si="794"/>
        <v>-</v>
      </c>
      <c r="EB275" s="168" t="str">
        <f t="shared" ca="1" si="794"/>
        <v>-</v>
      </c>
      <c r="EC275" s="168" t="str">
        <f t="shared" ca="1" si="785"/>
        <v>-</v>
      </c>
      <c r="ED275" s="168" t="b">
        <f t="shared" ca="1" si="785"/>
        <v>0</v>
      </c>
      <c r="EE275" s="168" t="str">
        <f t="shared" ca="1" si="785"/>
        <v>-</v>
      </c>
      <c r="EF275" s="168">
        <f t="shared" ca="1" si="785"/>
        <v>0</v>
      </c>
      <c r="EG275" s="168" t="str">
        <f t="shared" ca="1" si="785"/>
        <v>-</v>
      </c>
      <c r="EH275" s="166" cm="1">
        <f t="array" aca="1" ref="EH275" ca="1">INDEX(i.rev,$K275,EH$15)</f>
        <v>1</v>
      </c>
      <c r="EI275" s="168">
        <f t="shared" ca="1" si="786"/>
        <v>0</v>
      </c>
      <c r="EJ275" s="168">
        <f t="shared" ca="1" si="786"/>
        <v>1</v>
      </c>
      <c r="EK275" s="168">
        <f t="shared" ca="1" si="786"/>
        <v>0</v>
      </c>
      <c r="EL275" s="168">
        <f t="shared" ca="1" si="786"/>
        <v>1</v>
      </c>
      <c r="EM275" s="168">
        <f t="shared" ca="1" si="786"/>
        <v>1</v>
      </c>
      <c r="EN275" s="168">
        <f t="shared" ca="1" si="786"/>
        <v>1</v>
      </c>
      <c r="EO275" s="168">
        <f t="shared" ca="1" si="786"/>
        <v>0</v>
      </c>
      <c r="EP275" s="168">
        <f t="shared" ca="1" si="786"/>
        <v>0</v>
      </c>
      <c r="EQ275" s="168">
        <f t="shared" ca="1" si="786"/>
        <v>0</v>
      </c>
      <c r="ER275" s="168">
        <f t="shared" ca="1" si="786"/>
        <v>0</v>
      </c>
      <c r="ES275" s="168">
        <f t="shared" ca="1" si="786"/>
        <v>0</v>
      </c>
      <c r="ET275" s="168">
        <f t="shared" ca="1" si="786"/>
        <v>0</v>
      </c>
      <c r="EU275" s="168">
        <f t="shared" ca="1" si="786"/>
        <v>0</v>
      </c>
      <c r="EV275" s="168">
        <f t="shared" ca="1" si="786"/>
        <v>0</v>
      </c>
      <c r="EW275" s="168">
        <f t="shared" ca="1" si="786"/>
        <v>0</v>
      </c>
      <c r="EX275" s="168">
        <f t="shared" ca="1" si="786"/>
        <v>0</v>
      </c>
      <c r="EY275" s="166" cm="1">
        <f t="array" aca="1" ref="EY275" ca="1">INDEX(i.rev,$K275,EY$15)</f>
        <v>0</v>
      </c>
      <c r="EZ275" s="168">
        <f t="shared" ca="1" si="749"/>
        <v>0</v>
      </c>
      <c r="FA275" s="166" cm="1">
        <f t="array" aca="1" ref="FA275" ca="1">INDEX(i.rev,$K275,FA$15)</f>
        <v>1</v>
      </c>
      <c r="FB275" s="168">
        <f t="shared" ref="FB275:GG285" ca="1" si="799">OFFSET(FB$5,$B275,0)</f>
        <v>0</v>
      </c>
      <c r="FC275" s="168">
        <f t="shared" ca="1" si="799"/>
        <v>0</v>
      </c>
      <c r="FD275" s="168">
        <f t="shared" ca="1" si="799"/>
        <v>0</v>
      </c>
      <c r="FE275" s="168">
        <f t="shared" ca="1" si="799"/>
        <v>0</v>
      </c>
      <c r="FF275" s="168">
        <f t="shared" ca="1" si="799"/>
        <v>0</v>
      </c>
      <c r="FG275" s="168">
        <f t="shared" ca="1" si="799"/>
        <v>0</v>
      </c>
      <c r="FH275" s="168">
        <f t="shared" ca="1" si="799"/>
        <v>0</v>
      </c>
      <c r="FI275" s="10"/>
      <c r="FJ275" s="168" t="str">
        <f t="shared" ca="1" si="799"/>
        <v>-</v>
      </c>
      <c r="FK275" s="168" t="str">
        <f t="shared" ca="1" si="799"/>
        <v>-</v>
      </c>
      <c r="FL275" s="168" t="str">
        <f t="shared" ca="1" si="799"/>
        <v>-</v>
      </c>
      <c r="FM275" s="168" t="str">
        <f t="shared" ca="1" si="799"/>
        <v>-</v>
      </c>
      <c r="FN275" s="168" t="str">
        <f t="shared" ca="1" si="796"/>
        <v>-</v>
      </c>
      <c r="FO275" s="166" t="b">
        <f t="shared" ca="1" si="787"/>
        <v>0</v>
      </c>
      <c r="FP275" s="166" t="b">
        <f t="shared" ca="1" si="787"/>
        <v>0</v>
      </c>
      <c r="FQ275" s="166" t="b">
        <f t="shared" ca="1" si="787"/>
        <v>1</v>
      </c>
      <c r="FR275" s="168">
        <f t="shared" ca="1" si="799"/>
        <v>0</v>
      </c>
      <c r="FS275" s="166">
        <f t="shared" ca="1" si="788"/>
        <v>1</v>
      </c>
      <c r="FT275" s="166">
        <f t="shared" ca="1" si="788"/>
        <v>1</v>
      </c>
      <c r="FU275" s="168" t="str">
        <f t="shared" ca="1" si="799"/>
        <v>-</v>
      </c>
      <c r="FV275" s="168" t="str">
        <f t="shared" ca="1" si="799"/>
        <v>-</v>
      </c>
      <c r="FW275" s="168" t="str">
        <f t="shared" ca="1" si="799"/>
        <v>-</v>
      </c>
      <c r="FX275" s="168" t="str">
        <f t="shared" ca="1" si="799"/>
        <v>-</v>
      </c>
      <c r="FY275" s="168" t="str">
        <f t="shared" ca="1" si="799"/>
        <v>-</v>
      </c>
      <c r="FZ275" s="168" t="str">
        <f t="shared" ca="1" si="799"/>
        <v>-</v>
      </c>
      <c r="GA275" s="168" t="str">
        <f t="shared" ca="1" si="799"/>
        <v>-</v>
      </c>
      <c r="GB275" s="168" t="str">
        <f t="shared" ca="1" si="799"/>
        <v>-</v>
      </c>
      <c r="GC275" s="168" t="str">
        <f t="shared" ca="1" si="799"/>
        <v>-</v>
      </c>
      <c r="GD275" s="168" t="b">
        <f t="shared" ca="1" si="799"/>
        <v>1</v>
      </c>
      <c r="GE275" s="168" t="str">
        <f t="shared" ca="1" si="799"/>
        <v>-</v>
      </c>
      <c r="GF275" s="168" t="str">
        <f t="shared" ca="1" si="799"/>
        <v>-</v>
      </c>
      <c r="GG275" s="168" t="str">
        <f t="shared" ca="1" si="799"/>
        <v>-</v>
      </c>
      <c r="GH275" s="168" t="str">
        <f t="shared" ca="1" si="789"/>
        <v>-</v>
      </c>
      <c r="GI275" s="168" t="str">
        <f t="shared" ca="1" si="789"/>
        <v>-</v>
      </c>
      <c r="GJ275" s="168" t="str">
        <f t="shared" ca="1" si="789"/>
        <v>-</v>
      </c>
      <c r="GK275" s="168" t="str">
        <f t="shared" ca="1" si="789"/>
        <v>-</v>
      </c>
      <c r="GL275" s="168" t="str">
        <f t="shared" ca="1" si="789"/>
        <v>-</v>
      </c>
      <c r="GM275" s="168" t="str">
        <f t="shared" ca="1" si="789"/>
        <v>-</v>
      </c>
      <c r="GN275" s="168" t="str">
        <f t="shared" ca="1" si="789"/>
        <v>-</v>
      </c>
      <c r="GO275" s="168" t="str">
        <f t="shared" ca="1" si="789"/>
        <v>-</v>
      </c>
      <c r="GP275" s="168" t="str">
        <f t="shared" ca="1" si="789"/>
        <v>-</v>
      </c>
      <c r="GQ275" s="168" t="str">
        <f t="shared" ca="1" si="789"/>
        <v>-</v>
      </c>
      <c r="GR275" s="168" t="str">
        <f t="shared" ca="1" si="789"/>
        <v>-</v>
      </c>
      <c r="GS275" s="168">
        <f t="shared" ca="1" si="789"/>
        <v>500</v>
      </c>
      <c r="GT275" s="168">
        <f t="shared" ca="1" si="789"/>
        <v>500</v>
      </c>
      <c r="GU275" s="168" t="str">
        <f t="shared" ca="1" si="789"/>
        <v>-</v>
      </c>
      <c r="GV275" s="168" t="str">
        <f t="shared" ca="1" si="789"/>
        <v>-</v>
      </c>
      <c r="GW275" s="168" t="str">
        <f t="shared" ca="1" si="789"/>
        <v>-</v>
      </c>
      <c r="GX275" s="168" t="str">
        <f t="shared" ca="1" si="790"/>
        <v>-</v>
      </c>
      <c r="GY275" s="168" t="str">
        <f t="shared" ca="1" si="790"/>
        <v>-</v>
      </c>
      <c r="GZ275" s="168" t="str">
        <f t="shared" ca="1" si="797"/>
        <v>-</v>
      </c>
      <c r="HA275" s="168" t="str">
        <f t="shared" ca="1" si="797"/>
        <v>-</v>
      </c>
      <c r="HB275" s="168" t="str">
        <f t="shared" ca="1" si="797"/>
        <v>-</v>
      </c>
      <c r="HC275" s="168" t="str">
        <f t="shared" ca="1" si="797"/>
        <v>-</v>
      </c>
      <c r="HD275" s="168" t="str">
        <f t="shared" ca="1" si="797"/>
        <v>-</v>
      </c>
      <c r="HE275" s="168" t="str">
        <f t="shared" ca="1" si="797"/>
        <v>-</v>
      </c>
      <c r="HF275" s="168" t="str">
        <f t="shared" ca="1" si="797"/>
        <v>-</v>
      </c>
      <c r="HG275" s="168" t="str">
        <f t="shared" ca="1" si="797"/>
        <v>-</v>
      </c>
      <c r="HH275" s="168" t="str">
        <f t="shared" ca="1" si="797"/>
        <v>-</v>
      </c>
      <c r="HI275" s="168" t="str">
        <f t="shared" ca="1" si="797"/>
        <v>-</v>
      </c>
      <c r="HJ275" s="168" t="str">
        <f t="shared" ca="1" si="797"/>
        <v>-</v>
      </c>
      <c r="HK275" s="168" t="str">
        <f t="shared" ca="1" si="797"/>
        <v>-</v>
      </c>
      <c r="HL275" s="168" t="str">
        <f t="shared" ca="1" si="797"/>
        <v>-</v>
      </c>
      <c r="HM275" s="168" t="str">
        <f t="shared" ca="1" si="797"/>
        <v>-</v>
      </c>
      <c r="HN275" s="168" t="str">
        <f t="shared" ca="1" si="797"/>
        <v>-</v>
      </c>
      <c r="HO275" s="168" t="str">
        <f t="shared" ca="1" si="797"/>
        <v>-</v>
      </c>
      <c r="HP275" s="168" t="str">
        <f t="shared" ca="1" si="797"/>
        <v>-</v>
      </c>
      <c r="HQ275" s="168" t="str">
        <f t="shared" ca="1" si="797"/>
        <v>-</v>
      </c>
      <c r="HR275" s="168" t="str">
        <f t="shared" ca="1" si="797"/>
        <v>-</v>
      </c>
      <c r="HS275" s="168" t="str">
        <f t="shared" ca="1" si="797"/>
        <v>-</v>
      </c>
      <c r="HT275" s="168" t="str">
        <f t="shared" ca="1" si="797"/>
        <v>-</v>
      </c>
      <c r="HU275" s="168" t="str">
        <f t="shared" ca="1" si="797"/>
        <v>-</v>
      </c>
      <c r="HV275" s="168" t="str">
        <f t="shared" ca="1" si="797"/>
        <v>-</v>
      </c>
      <c r="HW275" s="168" t="str">
        <f t="shared" ca="1" si="797"/>
        <v>-</v>
      </c>
      <c r="HX275" s="168" t="str">
        <f t="shared" ca="1" si="797"/>
        <v>-</v>
      </c>
      <c r="HY275" s="168" t="str">
        <f t="shared" ca="1" si="797"/>
        <v>-</v>
      </c>
      <c r="HZ275" s="168" t="str">
        <f t="shared" ca="1" si="797"/>
        <v>-</v>
      </c>
      <c r="IA275" s="168" t="str">
        <f t="shared" ca="1" si="797"/>
        <v>-</v>
      </c>
      <c r="IB275" s="168" t="str">
        <f t="shared" ca="1" si="797"/>
        <v>-</v>
      </c>
      <c r="IC275" s="168" t="str">
        <f t="shared" ca="1" si="797"/>
        <v>-</v>
      </c>
      <c r="ID275" s="168" t="str">
        <f t="shared" ca="1" si="797"/>
        <v>-</v>
      </c>
      <c r="IE275" s="168" t="str">
        <f t="shared" ca="1" si="797"/>
        <v>-</v>
      </c>
      <c r="IF275" s="168" t="str">
        <f t="shared" ca="1" si="797"/>
        <v>-</v>
      </c>
      <c r="IG275" s="168" t="str">
        <f t="shared" ca="1" si="797"/>
        <v>-</v>
      </c>
      <c r="IH275" s="168" t="str">
        <f t="shared" ca="1" si="797"/>
        <v>-</v>
      </c>
      <c r="II275" s="168" t="str">
        <f t="shared" ca="1" si="797"/>
        <v>-</v>
      </c>
      <c r="IJ275" s="168" t="str">
        <f t="shared" ca="1" si="797"/>
        <v>-</v>
      </c>
      <c r="IK275" s="168" t="str">
        <f t="shared" ca="1" si="797"/>
        <v>-</v>
      </c>
      <c r="IL275" s="168" t="str">
        <f t="shared" ca="1" si="797"/>
        <v>-</v>
      </c>
      <c r="IM275" s="168" t="str">
        <f t="shared" ca="1" si="797"/>
        <v>-</v>
      </c>
      <c r="IN275" s="168" t="str">
        <f t="shared" ca="1" si="797"/>
        <v>-</v>
      </c>
      <c r="IO275" s="168" t="str">
        <f t="shared" ca="1" si="797"/>
        <v>-</v>
      </c>
      <c r="IP275" s="168" t="str">
        <f t="shared" ca="1" si="790"/>
        <v>-</v>
      </c>
      <c r="IQ275" s="168" t="str">
        <f t="shared" ca="1" si="790"/>
        <v>-</v>
      </c>
      <c r="IR275" s="168" t="str">
        <f t="shared" ca="1" si="790"/>
        <v>-</v>
      </c>
      <c r="IS275" s="168" t="str">
        <f t="shared" ca="1" si="790"/>
        <v>-</v>
      </c>
      <c r="IT275" s="168" t="str">
        <f t="shared" ca="1" si="790"/>
        <v>-</v>
      </c>
      <c r="IU275" s="168" t="str">
        <f t="shared" ca="1" si="790"/>
        <v>-</v>
      </c>
      <c r="IV275" s="168" t="str">
        <f t="shared" ca="1" si="790"/>
        <v>-</v>
      </c>
      <c r="IW275" s="168" t="str">
        <f t="shared" ca="1" si="790"/>
        <v>-</v>
      </c>
      <c r="IX275" s="168" t="str">
        <f t="shared" ca="1" si="790"/>
        <v>-</v>
      </c>
      <c r="IY275" s="168" t="str">
        <f t="shared" ca="1" si="790"/>
        <v>-</v>
      </c>
      <c r="IZ275" s="10"/>
      <c r="JA275" s="166">
        <f t="shared" ca="1" si="757"/>
        <v>4.4999999999999998E-2</v>
      </c>
      <c r="JB275" s="166">
        <f t="shared" ca="1" si="758"/>
        <v>4.4999999999999998E-2</v>
      </c>
      <c r="JC275" s="168">
        <f t="shared" ca="1" si="791"/>
        <v>1</v>
      </c>
      <c r="JD275" s="168">
        <f t="shared" ca="1" si="791"/>
        <v>0</v>
      </c>
      <c r="JE275" s="168">
        <f t="shared" ca="1" si="791"/>
        <v>1</v>
      </c>
      <c r="JF275" s="168">
        <f t="shared" ca="1" si="791"/>
        <v>1</v>
      </c>
      <c r="JG275" s="168">
        <f t="shared" ca="1" si="791"/>
        <v>0</v>
      </c>
      <c r="JH275" s="168">
        <f t="shared" ca="1" si="791"/>
        <v>70</v>
      </c>
      <c r="JI275" s="168">
        <f t="shared" ca="1" si="791"/>
        <v>50</v>
      </c>
      <c r="JJ275" s="168">
        <f t="shared" ca="1" si="791"/>
        <v>70</v>
      </c>
      <c r="JK275" s="168">
        <f t="shared" ca="1" si="791"/>
        <v>50</v>
      </c>
      <c r="JL275" s="166">
        <f t="shared" ca="1" si="760"/>
        <v>1</v>
      </c>
      <c r="JM275" s="166">
        <f t="shared" ca="1" si="761"/>
        <v>1</v>
      </c>
      <c r="JN275" s="166">
        <f t="shared" ca="1" si="762"/>
        <v>1</v>
      </c>
      <c r="JO275" s="166">
        <f t="shared" ca="1" si="763"/>
        <v>1</v>
      </c>
      <c r="JP275" s="166">
        <f t="shared" ca="1" si="763"/>
        <v>1</v>
      </c>
      <c r="JQ275" s="168">
        <f t="shared" ca="1" si="791"/>
        <v>1</v>
      </c>
      <c r="JR275" s="10"/>
      <c r="JS275" s="168">
        <f t="shared" ca="1" si="791"/>
        <v>1</v>
      </c>
      <c r="JT275" s="166">
        <f t="shared" ca="1" si="764"/>
        <v>1</v>
      </c>
      <c r="JU275" s="168">
        <f t="shared" ca="1" si="759"/>
        <v>1</v>
      </c>
      <c r="JV275" s="168">
        <f t="shared" ca="1" si="791"/>
        <v>1</v>
      </c>
      <c r="JW275" s="168">
        <f t="shared" ca="1" si="791"/>
        <v>1</v>
      </c>
      <c r="JX275" s="168">
        <f t="shared" ca="1" si="759"/>
        <v>1</v>
      </c>
      <c r="JY275" s="168">
        <f t="shared" ca="1" si="791"/>
        <v>1</v>
      </c>
      <c r="JZ275" s="168">
        <f t="shared" ca="1" si="791"/>
        <v>1</v>
      </c>
      <c r="KA275" s="166">
        <f t="shared" ca="1" si="765"/>
        <v>1</v>
      </c>
      <c r="KB275" s="166">
        <f t="shared" si="766"/>
        <v>1.1499999999999999</v>
      </c>
      <c r="KC275" s="166">
        <f t="shared" ca="1" si="767"/>
        <v>1</v>
      </c>
      <c r="KD275" s="166" t="str">
        <f t="shared" ca="1" si="768"/>
        <v>-</v>
      </c>
      <c r="KE275" s="166" t="str">
        <f t="shared" ca="1" si="769"/>
        <v>-</v>
      </c>
      <c r="KF275" s="166" t="str">
        <f t="shared" ca="1" si="770"/>
        <v>-</v>
      </c>
      <c r="KG275" s="166" t="b">
        <f t="shared" ca="1" si="771"/>
        <v>0</v>
      </c>
      <c r="KH275" s="168">
        <f t="shared" ca="1" si="791"/>
        <v>0</v>
      </c>
      <c r="KI275" s="27">
        <v>0</v>
      </c>
    </row>
    <row r="276" spans="1:295" s="148" customFormat="1" outlineLevel="1">
      <c r="A276" s="126">
        <f t="shared" si="13"/>
        <v>271</v>
      </c>
      <c r="B276" s="126">
        <f t="shared" si="798"/>
        <v>13</v>
      </c>
      <c r="C276" s="148">
        <f t="shared" si="778"/>
        <v>1002</v>
      </c>
      <c r="D276" s="148" t="s">
        <v>884</v>
      </c>
      <c r="E276" s="148" t="b">
        <f t="shared" si="737"/>
        <v>0</v>
      </c>
      <c r="F276" s="148" t="b">
        <v>0</v>
      </c>
      <c r="G276" s="148" t="b">
        <f t="shared" si="773"/>
        <v>0</v>
      </c>
      <c r="H276" s="144">
        <f t="shared" ca="1" si="792"/>
        <v>3</v>
      </c>
      <c r="I276" s="32">
        <v>2</v>
      </c>
      <c r="J276" s="32">
        <v>2</v>
      </c>
      <c r="K276" s="144">
        <f t="shared" ca="1" si="792"/>
        <v>1</v>
      </c>
      <c r="L276" s="144">
        <f t="shared" ca="1" si="792"/>
        <v>1</v>
      </c>
      <c r="M276" s="144">
        <f t="shared" ca="1" si="792"/>
        <v>1</v>
      </c>
      <c r="N276" s="144">
        <f t="shared" ca="1" si="792"/>
        <v>1</v>
      </c>
      <c r="O276" s="144">
        <f t="shared" ca="1" si="792"/>
        <v>1</v>
      </c>
      <c r="P276" s="144">
        <f t="shared" ca="1" si="792"/>
        <v>1</v>
      </c>
      <c r="Q276" s="144">
        <f t="shared" ca="1" si="792"/>
        <v>1</v>
      </c>
      <c r="R276" s="144">
        <f t="shared" ca="1" si="792"/>
        <v>2</v>
      </c>
      <c r="S276" s="32">
        <v>1</v>
      </c>
      <c r="T276" s="144">
        <f t="shared" ca="1" si="792"/>
        <v>1</v>
      </c>
      <c r="U276" s="144">
        <f t="shared" ca="1" si="792"/>
        <v>1</v>
      </c>
      <c r="V276" s="144">
        <f t="shared" ca="1" si="792"/>
        <v>1</v>
      </c>
      <c r="W276" s="144">
        <f t="shared" ca="1" si="792"/>
        <v>1</v>
      </c>
      <c r="X276" s="144">
        <f t="shared" ca="1" si="792"/>
        <v>1</v>
      </c>
      <c r="Y276" s="144">
        <f t="shared" ca="1" si="774"/>
        <v>1</v>
      </c>
      <c r="AA276" s="162" t="str" cm="1">
        <f t="array" aca="1" ref="AA276" ca="1">TEXT(LEFT(OFFSET(AA276,-1,0),5)+1,"00000")&amp;MID(OFFSET(AA276,-1,0),6,FIND(" ",OFFSET(AA276,-1,0),7)-5)
&amp;INDEX(DataMaster!$B$10:$B$12,$I276)         &amp;IF($J276=1,""," Risk"&amp;INDEX(i.risk_aversion,$J276,1))    &amp;IF($K276=1,""," REV"&amp; INDEX(DataMaster!$B$54:$B$58,$K276))              &amp; IF($L276=1,""," Minroe"&amp;INDEX(minroe,$L276))              &amp;  IF($M276=1,""," Overdraw"&amp;INDEX(overdraw,$M276))
&amp; IF($N276=1,""," Mach"&amp;INDEX(i.mach_option,$N276))
&amp; IF($O276=1,""," Interest"&amp;INDEX(i.interest_rate,$O276))            &amp; IF($P276=1,""," Opp cost"&amp;INDEX(i.opp_cost_capital,$P276))           &amp; IF($Q276=1,""," Casual_ub"&amp;INDEX(i.casual_ub,$Q276))           &amp; IF($R276=1,""," Cropgraze"&amp;INDEX(i.cropgraze_inc,$R276))
&amp; IF($S276=1,""," Yield"&amp;INDEX(i.all_rot_yield,$S276))          &amp; IF($T276=1,""," Pasture"&amp;INDEX(i.pasture_prod,$T276))          &amp; IF($U276=1,""," Scan"&amp;INDEX(i.scan,$U276))
&amp; IF($JL276=1,""," WP"&amp;TEXT($JL276*100,"000p"))                &amp; IF($JM276=1,""," MP"&amp;TEXT($JM276*100,"000p"))                      &amp; IF($JN276=1,""," GP"&amp;TEXT($JN276*100,"000p"))          &amp; IF($JO276=1,""," Can"&amp;TEXT($JO276*100,"000p"))
&amp; " (F"&amp;3+IFERROR(1*$CH276,0)+IFERROR(1*$CI276,0)&amp;3-IFERROR(1*NOT($CK276),0)&amp;"N"&amp;$CP276&amp;$CQ276&amp;")"</f>
        <v>00012 Yield DSP RiskCARA-low CropgrazeFALSE (F33N11)</v>
      </c>
      <c r="AB276" s="10" t="str">
        <f ca="1">IF(COUNTIF(AA$5:AA276,AA276)=1,"-","Dup")</f>
        <v>-</v>
      </c>
      <c r="AC276" s="10"/>
      <c r="AD276" s="168" t="str">
        <f t="shared" ca="1" si="783"/>
        <v>-</v>
      </c>
      <c r="AE276" s="168" t="str">
        <f t="shared" ca="1" si="783"/>
        <v>-</v>
      </c>
      <c r="AF276" s="168" t="str">
        <f t="shared" ca="1" si="783"/>
        <v>-</v>
      </c>
      <c r="AG276" s="168" t="str">
        <f t="shared" ca="1" si="783"/>
        <v>-</v>
      </c>
      <c r="AH276" s="168" t="str">
        <f t="shared" ca="1" si="783"/>
        <v>-</v>
      </c>
      <c r="AI276" s="168" t="b">
        <f t="shared" ca="1" si="783"/>
        <v>1</v>
      </c>
      <c r="AJ276" s="10"/>
      <c r="AK276" s="166" t="b">
        <f t="shared" si="784"/>
        <v>0</v>
      </c>
      <c r="AL276" s="166" t="str">
        <f t="shared" si="784"/>
        <v>-</v>
      </c>
      <c r="AM276" s="166" t="b">
        <f t="shared" si="784"/>
        <v>0</v>
      </c>
      <c r="AN276" s="166" t="b">
        <f t="shared" si="784"/>
        <v>1</v>
      </c>
      <c r="AO276" s="166" t="b">
        <f t="shared" si="784"/>
        <v>0</v>
      </c>
      <c r="AP276" s="166" t="b">
        <f t="shared" si="784"/>
        <v>0</v>
      </c>
      <c r="AQ276" s="166">
        <f t="shared" ca="1" si="740"/>
        <v>0</v>
      </c>
      <c r="AR276" s="166" t="b">
        <f t="shared" si="795"/>
        <v>1</v>
      </c>
      <c r="AS276" s="166" t="b">
        <f t="shared" si="795"/>
        <v>1</v>
      </c>
      <c r="AT276" s="166">
        <f t="shared" si="795"/>
        <v>1</v>
      </c>
      <c r="AU276" s="166">
        <f t="shared" si="795"/>
        <v>3.0000000000000001E-6</v>
      </c>
      <c r="AV276" s="166" t="str">
        <f t="shared" si="795"/>
        <v>-</v>
      </c>
      <c r="AW276" s="10"/>
      <c r="AX276" s="166" t="b">
        <f t="shared" si="742"/>
        <v>1</v>
      </c>
      <c r="AY276" s="168" t="b">
        <f t="shared" ca="1" si="743"/>
        <v>1</v>
      </c>
      <c r="AZ276" s="168" t="b">
        <f t="shared" ca="1" si="743"/>
        <v>1</v>
      </c>
      <c r="BA276" s="167">
        <f t="shared" ca="1" si="744"/>
        <v>3210</v>
      </c>
      <c r="BB276" s="168" t="str">
        <f t="shared" ca="1" si="779"/>
        <v>-</v>
      </c>
      <c r="BC276" s="168" t="str">
        <f t="shared" ca="1" si="779"/>
        <v>-</v>
      </c>
      <c r="BD276" s="168" t="str">
        <f t="shared" ca="1" si="779"/>
        <v>-</v>
      </c>
      <c r="BE276" s="168" t="str">
        <f t="shared" ca="1" si="779"/>
        <v>-</v>
      </c>
      <c r="BF276" s="168" t="str">
        <f t="shared" ca="1" si="779"/>
        <v>-</v>
      </c>
      <c r="BG276" s="168">
        <f t="shared" ca="1" si="779"/>
        <v>1</v>
      </c>
      <c r="BH276" s="168">
        <f t="shared" ca="1" si="779"/>
        <v>1</v>
      </c>
      <c r="BI276" s="168" t="str">
        <f t="shared" ca="1" si="779"/>
        <v>-</v>
      </c>
      <c r="BJ276" s="168" t="str">
        <f t="shared" ca="1" si="779"/>
        <v>-</v>
      </c>
      <c r="BK276" s="10"/>
      <c r="BL276" s="168" t="str">
        <f t="shared" ca="1" si="779"/>
        <v>-</v>
      </c>
      <c r="BM276" s="168" t="str">
        <f t="shared" ca="1" si="779"/>
        <v>-</v>
      </c>
      <c r="BN276" s="168" t="str">
        <f t="shared" ca="1" si="779"/>
        <v>-</v>
      </c>
      <c r="BO276" s="168" t="str">
        <f t="shared" ca="1" si="779"/>
        <v>-</v>
      </c>
      <c r="BP276" s="168" t="str">
        <f t="shared" ca="1" si="779"/>
        <v>-</v>
      </c>
      <c r="BQ276" s="168" t="str">
        <f t="shared" ca="1" si="779"/>
        <v>-</v>
      </c>
      <c r="BR276" s="168" t="str">
        <f t="shared" ca="1" si="779"/>
        <v>-</v>
      </c>
      <c r="BS276" s="168" t="str">
        <f t="shared" ca="1" si="779"/>
        <v>-</v>
      </c>
      <c r="BT276" s="168" t="str">
        <f t="shared" ca="1" si="779"/>
        <v>-</v>
      </c>
      <c r="BU276" s="168" t="str">
        <f t="shared" ca="1" si="779"/>
        <v>-</v>
      </c>
      <c r="BV276" s="168" t="str">
        <f t="shared" ca="1" si="779"/>
        <v>-</v>
      </c>
      <c r="BW276" s="166" t="str" cm="1">
        <f t="array" aca="1" ref="BW276" ca="1">INDEX(i.rev,$K276,BW$15)</f>
        <v>-</v>
      </c>
      <c r="BX276" s="166" t="str" cm="1">
        <f t="array" aca="1" ref="BX276" ca="1">INDEX(i.rev,$K276,BX$15)</f>
        <v>-</v>
      </c>
      <c r="BY276" s="166" t="str" cm="1">
        <f t="array" aca="1" ref="BY276" ca="1">INDEX(i.rev,$K276,BY$15)</f>
        <v>-</v>
      </c>
      <c r="BZ276" s="166" t="str" cm="1">
        <f t="array" aca="1" ref="BZ276" ca="1">INDEX(i.rev,$K276,BZ$15)</f>
        <v>-</v>
      </c>
      <c r="CA276" s="166" t="str" cm="1">
        <f t="array" aca="1" ref="CA276" ca="1">INDEX(i.rev,$K276,CA$15)</f>
        <v>-</v>
      </c>
      <c r="CB276" s="166" t="str" cm="1">
        <f t="array" aca="1" ref="CB276" ca="1">INDEX(i.rev,$K276,CB$15)</f>
        <v>-</v>
      </c>
      <c r="CC276" s="166" t="str" cm="1">
        <f t="array" aca="1" ref="CC276" ca="1">INDEX(i.rev,$K276,CC$15)</f>
        <v>-</v>
      </c>
      <c r="CD276" s="166" t="str" cm="1">
        <f t="array" aca="1" ref="CD276" ca="1">INDEX(i.rev,$K276,CD$15)</f>
        <v>-</v>
      </c>
      <c r="CE276" s="166" t="str" cm="1">
        <f t="array" aca="1" ref="CE276" ca="1">INDEX(i.rev,$K276,CE$15)</f>
        <v>-</v>
      </c>
      <c r="CF276" s="166" t="str" cm="1">
        <f t="array" aca="1" ref="CF276" ca="1">INDEX(i.rev,$K276,CF$15)</f>
        <v>-</v>
      </c>
      <c r="CG276" s="10"/>
      <c r="CH276" s="168" t="str">
        <f t="shared" ca="1" si="794"/>
        <v>-</v>
      </c>
      <c r="CI276" s="168" t="str">
        <f t="shared" ca="1" si="794"/>
        <v>-</v>
      </c>
      <c r="CJ276" s="168" t="str">
        <f t="shared" ca="1" si="794"/>
        <v>-</v>
      </c>
      <c r="CK276" s="168" t="str">
        <f t="shared" ca="1" si="794"/>
        <v>-</v>
      </c>
      <c r="CL276" s="168" t="str">
        <f t="shared" ca="1" si="794"/>
        <v>-</v>
      </c>
      <c r="CM276" s="168" t="str">
        <f t="shared" ca="1" si="794"/>
        <v>-</v>
      </c>
      <c r="CN276" s="168" t="str">
        <f t="shared" ca="1" si="794"/>
        <v>-</v>
      </c>
      <c r="CO276" s="168" t="str">
        <f t="shared" ca="1" si="794"/>
        <v>-</v>
      </c>
      <c r="CP276" s="168">
        <f t="shared" ca="1" si="794"/>
        <v>1</v>
      </c>
      <c r="CQ276" s="168">
        <f t="shared" ca="1" si="794"/>
        <v>1</v>
      </c>
      <c r="CR276" s="168">
        <f t="shared" ca="1" si="794"/>
        <v>0</v>
      </c>
      <c r="CS276" s="168" t="str">
        <f t="shared" ca="1" si="794"/>
        <v>-</v>
      </c>
      <c r="CT276" s="168" t="str">
        <f t="shared" ca="1" si="794"/>
        <v>-</v>
      </c>
      <c r="CU276" s="168" t="str">
        <f t="shared" ca="1" si="794"/>
        <v>-</v>
      </c>
      <c r="CV276" s="168" t="str">
        <f t="shared" ca="1" si="794"/>
        <v>-</v>
      </c>
      <c r="CW276" s="168" t="str">
        <f t="shared" ca="1" si="794"/>
        <v>-</v>
      </c>
      <c r="CX276" s="168" t="str">
        <f t="shared" ca="1" si="794"/>
        <v>-</v>
      </c>
      <c r="CY276" s="168" t="str">
        <f t="shared" ca="1" si="794"/>
        <v>-</v>
      </c>
      <c r="CZ276" s="168">
        <f t="shared" ca="1" si="794"/>
        <v>0</v>
      </c>
      <c r="DA276" s="168" t="str">
        <f t="shared" ca="1" si="794"/>
        <v>-</v>
      </c>
      <c r="DB276" s="168" t="str">
        <f t="shared" ca="1" si="794"/>
        <v>-</v>
      </c>
      <c r="DC276" s="168" t="str">
        <f t="shared" ca="1" si="794"/>
        <v>-</v>
      </c>
      <c r="DD276" s="168" t="str">
        <f t="shared" ca="1" si="794"/>
        <v>-</v>
      </c>
      <c r="DE276" s="168" t="str">
        <f t="shared" ca="1" si="794"/>
        <v>-</v>
      </c>
      <c r="DF276" s="168">
        <f t="shared" ca="1" si="794"/>
        <v>0</v>
      </c>
      <c r="DG276" s="168">
        <f t="shared" ca="1" si="794"/>
        <v>0</v>
      </c>
      <c r="DH276" s="168">
        <f t="shared" ca="1" si="794"/>
        <v>0</v>
      </c>
      <c r="DI276" s="168">
        <f t="shared" ca="1" si="794"/>
        <v>0</v>
      </c>
      <c r="DJ276" s="168">
        <f t="shared" ca="1" si="794"/>
        <v>0</v>
      </c>
      <c r="DK276" s="168">
        <f t="shared" ca="1" si="794"/>
        <v>0</v>
      </c>
      <c r="DL276" s="168">
        <f t="shared" ca="1" si="794"/>
        <v>0</v>
      </c>
      <c r="DM276" s="168" t="str">
        <f t="shared" ca="1" si="794"/>
        <v>-</v>
      </c>
      <c r="DN276" s="168" t="str">
        <f t="shared" ca="1" si="794"/>
        <v>-</v>
      </c>
      <c r="DO276" s="168" t="str">
        <f t="shared" ca="1" si="794"/>
        <v>-</v>
      </c>
      <c r="DP276" s="168" t="str">
        <f t="shared" ca="1" si="794"/>
        <v>-</v>
      </c>
      <c r="DQ276" s="168" t="str">
        <f t="shared" ca="1" si="794"/>
        <v>-</v>
      </c>
      <c r="DR276" s="168" t="str">
        <f t="shared" ca="1" si="794"/>
        <v>-</v>
      </c>
      <c r="DS276" s="168" t="str">
        <f t="shared" ca="1" si="794"/>
        <v>-</v>
      </c>
      <c r="DT276" s="168" t="str">
        <f t="shared" ca="1" si="794"/>
        <v>-</v>
      </c>
      <c r="DU276" s="168" t="str">
        <f t="shared" ca="1" si="794"/>
        <v>-</v>
      </c>
      <c r="DV276" s="168" t="str">
        <f t="shared" ca="1" si="794"/>
        <v>-</v>
      </c>
      <c r="DW276" s="168" t="str">
        <f t="shared" ca="1" si="794"/>
        <v>-</v>
      </c>
      <c r="DX276" s="10"/>
      <c r="DY276" s="168">
        <f t="shared" ca="1" si="794"/>
        <v>1</v>
      </c>
      <c r="DZ276" s="168" t="str">
        <f t="shared" ca="1" si="794"/>
        <v>-</v>
      </c>
      <c r="EA276" s="168" t="str">
        <f t="shared" ca="1" si="794"/>
        <v>-</v>
      </c>
      <c r="EB276" s="168" t="str">
        <f t="shared" ca="1" si="794"/>
        <v>-</v>
      </c>
      <c r="EC276" s="168" t="str">
        <f t="shared" ca="1" si="785"/>
        <v>-</v>
      </c>
      <c r="ED276" s="168" t="b">
        <f t="shared" ca="1" si="785"/>
        <v>0</v>
      </c>
      <c r="EE276" s="168" t="str">
        <f t="shared" ca="1" si="785"/>
        <v>-</v>
      </c>
      <c r="EF276" s="168">
        <f t="shared" ca="1" si="785"/>
        <v>0</v>
      </c>
      <c r="EG276" s="168" t="str">
        <f t="shared" ca="1" si="785"/>
        <v>-</v>
      </c>
      <c r="EH276" s="166" cm="1">
        <f t="array" aca="1" ref="EH276" ca="1">INDEX(i.rev,$K276,EH$15)</f>
        <v>1</v>
      </c>
      <c r="EI276" s="168">
        <f t="shared" ca="1" si="786"/>
        <v>0</v>
      </c>
      <c r="EJ276" s="168">
        <f t="shared" ca="1" si="786"/>
        <v>1</v>
      </c>
      <c r="EK276" s="168">
        <f t="shared" ca="1" si="786"/>
        <v>0</v>
      </c>
      <c r="EL276" s="168">
        <f t="shared" ca="1" si="786"/>
        <v>1</v>
      </c>
      <c r="EM276" s="168">
        <f t="shared" ca="1" si="786"/>
        <v>1</v>
      </c>
      <c r="EN276" s="168">
        <f t="shared" ca="1" si="786"/>
        <v>1</v>
      </c>
      <c r="EO276" s="168">
        <f t="shared" ca="1" si="786"/>
        <v>0</v>
      </c>
      <c r="EP276" s="168">
        <f t="shared" ca="1" si="786"/>
        <v>0</v>
      </c>
      <c r="EQ276" s="168">
        <f t="shared" ca="1" si="786"/>
        <v>0</v>
      </c>
      <c r="ER276" s="168">
        <f t="shared" ca="1" si="786"/>
        <v>0</v>
      </c>
      <c r="ES276" s="168">
        <f t="shared" ca="1" si="786"/>
        <v>0</v>
      </c>
      <c r="ET276" s="168">
        <f t="shared" ca="1" si="786"/>
        <v>0</v>
      </c>
      <c r="EU276" s="168">
        <f t="shared" ca="1" si="786"/>
        <v>0</v>
      </c>
      <c r="EV276" s="168">
        <f t="shared" ca="1" si="786"/>
        <v>0</v>
      </c>
      <c r="EW276" s="168">
        <f t="shared" ca="1" si="786"/>
        <v>0</v>
      </c>
      <c r="EX276" s="168">
        <f t="shared" ca="1" si="786"/>
        <v>0</v>
      </c>
      <c r="EY276" s="166" cm="1">
        <f t="array" aca="1" ref="EY276" ca="1">INDEX(i.rev,$K276,EY$15)</f>
        <v>0</v>
      </c>
      <c r="EZ276" s="168">
        <f t="shared" ca="1" si="749"/>
        <v>0</v>
      </c>
      <c r="FA276" s="166" cm="1">
        <f t="array" aca="1" ref="FA276" ca="1">INDEX(i.rev,$K276,FA$15)</f>
        <v>1</v>
      </c>
      <c r="FB276" s="168">
        <f t="shared" ca="1" si="799"/>
        <v>0</v>
      </c>
      <c r="FC276" s="168">
        <f t="shared" ca="1" si="799"/>
        <v>0</v>
      </c>
      <c r="FD276" s="168">
        <f t="shared" ca="1" si="799"/>
        <v>0</v>
      </c>
      <c r="FE276" s="168">
        <f t="shared" ca="1" si="799"/>
        <v>0</v>
      </c>
      <c r="FF276" s="168">
        <f t="shared" ca="1" si="799"/>
        <v>0</v>
      </c>
      <c r="FG276" s="168">
        <f t="shared" ca="1" si="799"/>
        <v>0</v>
      </c>
      <c r="FH276" s="168">
        <f t="shared" ca="1" si="799"/>
        <v>0</v>
      </c>
      <c r="FI276" s="10"/>
      <c r="FJ276" s="168" t="str">
        <f t="shared" ca="1" si="799"/>
        <v>-</v>
      </c>
      <c r="FK276" s="168" t="str">
        <f t="shared" ca="1" si="799"/>
        <v>-</v>
      </c>
      <c r="FL276" s="168" t="str">
        <f t="shared" ca="1" si="799"/>
        <v>-</v>
      </c>
      <c r="FM276" s="168" t="str">
        <f t="shared" ca="1" si="799"/>
        <v>-</v>
      </c>
      <c r="FN276" s="168" t="str">
        <f t="shared" ca="1" si="796"/>
        <v>-</v>
      </c>
      <c r="FO276" s="166" t="b">
        <f t="shared" ca="1" si="787"/>
        <v>0</v>
      </c>
      <c r="FP276" s="166" t="b">
        <f t="shared" ca="1" si="787"/>
        <v>0</v>
      </c>
      <c r="FQ276" s="166" t="b">
        <f t="shared" ca="1" si="787"/>
        <v>1</v>
      </c>
      <c r="FR276" s="168">
        <f t="shared" ca="1" si="799"/>
        <v>0</v>
      </c>
      <c r="FS276" s="166">
        <f t="shared" ca="1" si="788"/>
        <v>1</v>
      </c>
      <c r="FT276" s="166">
        <f t="shared" ca="1" si="788"/>
        <v>1</v>
      </c>
      <c r="FU276" s="168" t="str">
        <f t="shared" ca="1" si="799"/>
        <v>-</v>
      </c>
      <c r="FV276" s="168" t="str">
        <f t="shared" ca="1" si="799"/>
        <v>-</v>
      </c>
      <c r="FW276" s="168" t="str">
        <f t="shared" ca="1" si="799"/>
        <v>-</v>
      </c>
      <c r="FX276" s="168" t="str">
        <f t="shared" ca="1" si="799"/>
        <v>-</v>
      </c>
      <c r="FY276" s="168" t="str">
        <f t="shared" ca="1" si="799"/>
        <v>-</v>
      </c>
      <c r="FZ276" s="168" t="str">
        <f t="shared" ca="1" si="799"/>
        <v>-</v>
      </c>
      <c r="GA276" s="168" t="str">
        <f t="shared" ca="1" si="799"/>
        <v>-</v>
      </c>
      <c r="GB276" s="168" t="str">
        <f t="shared" ca="1" si="799"/>
        <v>-</v>
      </c>
      <c r="GC276" s="168" t="str">
        <f t="shared" ca="1" si="799"/>
        <v>-</v>
      </c>
      <c r="GD276" s="168" t="b">
        <f t="shared" ca="1" si="799"/>
        <v>1</v>
      </c>
      <c r="GE276" s="168" t="str">
        <f t="shared" ca="1" si="799"/>
        <v>-</v>
      </c>
      <c r="GF276" s="168" t="str">
        <f t="shared" ca="1" si="799"/>
        <v>-</v>
      </c>
      <c r="GG276" s="168" t="str">
        <f t="shared" ca="1" si="799"/>
        <v>-</v>
      </c>
      <c r="GH276" s="168" t="str">
        <f t="shared" ca="1" si="789"/>
        <v>-</v>
      </c>
      <c r="GI276" s="168" t="str">
        <f t="shared" ca="1" si="789"/>
        <v>-</v>
      </c>
      <c r="GJ276" s="168" t="str">
        <f t="shared" ca="1" si="789"/>
        <v>-</v>
      </c>
      <c r="GK276" s="168" t="str">
        <f t="shared" ca="1" si="789"/>
        <v>-</v>
      </c>
      <c r="GL276" s="168" t="str">
        <f t="shared" ca="1" si="789"/>
        <v>-</v>
      </c>
      <c r="GM276" s="168" t="str">
        <f t="shared" ca="1" si="789"/>
        <v>-</v>
      </c>
      <c r="GN276" s="168" t="str">
        <f t="shared" ca="1" si="789"/>
        <v>-</v>
      </c>
      <c r="GO276" s="168" t="str">
        <f t="shared" ca="1" si="789"/>
        <v>-</v>
      </c>
      <c r="GP276" s="168" t="str">
        <f t="shared" ca="1" si="789"/>
        <v>-</v>
      </c>
      <c r="GQ276" s="168" t="str">
        <f t="shared" ca="1" si="789"/>
        <v>-</v>
      </c>
      <c r="GR276" s="168" t="str">
        <f t="shared" ca="1" si="789"/>
        <v>-</v>
      </c>
      <c r="GS276" s="168">
        <f t="shared" ca="1" si="789"/>
        <v>500</v>
      </c>
      <c r="GT276" s="168">
        <f t="shared" ca="1" si="789"/>
        <v>500</v>
      </c>
      <c r="GU276" s="168" t="str">
        <f t="shared" ca="1" si="789"/>
        <v>-</v>
      </c>
      <c r="GV276" s="168" t="str">
        <f t="shared" ca="1" si="789"/>
        <v>-</v>
      </c>
      <c r="GW276" s="168" t="str">
        <f t="shared" ca="1" si="789"/>
        <v>-</v>
      </c>
      <c r="GX276" s="168" t="str">
        <f t="shared" ca="1" si="790"/>
        <v>-</v>
      </c>
      <c r="GY276" s="168" t="str">
        <f t="shared" ca="1" si="790"/>
        <v>-</v>
      </c>
      <c r="GZ276" s="168" t="str">
        <f t="shared" ca="1" si="797"/>
        <v>-</v>
      </c>
      <c r="HA276" s="168" t="str">
        <f t="shared" ca="1" si="797"/>
        <v>-</v>
      </c>
      <c r="HB276" s="168" t="str">
        <f t="shared" ca="1" si="797"/>
        <v>-</v>
      </c>
      <c r="HC276" s="168" t="str">
        <f t="shared" ca="1" si="797"/>
        <v>-</v>
      </c>
      <c r="HD276" s="168" t="str">
        <f t="shared" ca="1" si="797"/>
        <v>-</v>
      </c>
      <c r="HE276" s="168" t="str">
        <f t="shared" ca="1" si="797"/>
        <v>-</v>
      </c>
      <c r="HF276" s="168" t="str">
        <f t="shared" ca="1" si="797"/>
        <v>-</v>
      </c>
      <c r="HG276" s="168" t="str">
        <f t="shared" ca="1" si="797"/>
        <v>-</v>
      </c>
      <c r="HH276" s="168" t="str">
        <f t="shared" ca="1" si="797"/>
        <v>-</v>
      </c>
      <c r="HI276" s="168" t="str">
        <f t="shared" ca="1" si="797"/>
        <v>-</v>
      </c>
      <c r="HJ276" s="168" t="str">
        <f t="shared" ca="1" si="797"/>
        <v>-</v>
      </c>
      <c r="HK276" s="168" t="str">
        <f t="shared" ca="1" si="797"/>
        <v>-</v>
      </c>
      <c r="HL276" s="168" t="str">
        <f t="shared" ca="1" si="797"/>
        <v>-</v>
      </c>
      <c r="HM276" s="168" t="str">
        <f t="shared" ca="1" si="797"/>
        <v>-</v>
      </c>
      <c r="HN276" s="168" t="str">
        <f t="shared" ca="1" si="797"/>
        <v>-</v>
      </c>
      <c r="HO276" s="168" t="str">
        <f t="shared" ca="1" si="797"/>
        <v>-</v>
      </c>
      <c r="HP276" s="168" t="str">
        <f t="shared" ca="1" si="797"/>
        <v>-</v>
      </c>
      <c r="HQ276" s="168" t="str">
        <f t="shared" ca="1" si="797"/>
        <v>-</v>
      </c>
      <c r="HR276" s="168" t="str">
        <f t="shared" ca="1" si="797"/>
        <v>-</v>
      </c>
      <c r="HS276" s="168" t="str">
        <f t="shared" ca="1" si="797"/>
        <v>-</v>
      </c>
      <c r="HT276" s="168" t="str">
        <f t="shared" ca="1" si="797"/>
        <v>-</v>
      </c>
      <c r="HU276" s="168" t="str">
        <f t="shared" ca="1" si="797"/>
        <v>-</v>
      </c>
      <c r="HV276" s="168" t="str">
        <f t="shared" ca="1" si="797"/>
        <v>-</v>
      </c>
      <c r="HW276" s="168" t="str">
        <f t="shared" ca="1" si="797"/>
        <v>-</v>
      </c>
      <c r="HX276" s="168" t="str">
        <f t="shared" ca="1" si="797"/>
        <v>-</v>
      </c>
      <c r="HY276" s="168" t="str">
        <f t="shared" ca="1" si="797"/>
        <v>-</v>
      </c>
      <c r="HZ276" s="168" t="str">
        <f t="shared" ca="1" si="797"/>
        <v>-</v>
      </c>
      <c r="IA276" s="168" t="str">
        <f t="shared" ca="1" si="797"/>
        <v>-</v>
      </c>
      <c r="IB276" s="168" t="str">
        <f t="shared" ca="1" si="797"/>
        <v>-</v>
      </c>
      <c r="IC276" s="168" t="str">
        <f t="shared" ca="1" si="797"/>
        <v>-</v>
      </c>
      <c r="ID276" s="168" t="str">
        <f t="shared" ca="1" si="797"/>
        <v>-</v>
      </c>
      <c r="IE276" s="168" t="str">
        <f t="shared" ca="1" si="797"/>
        <v>-</v>
      </c>
      <c r="IF276" s="168" t="str">
        <f t="shared" ca="1" si="797"/>
        <v>-</v>
      </c>
      <c r="IG276" s="168" t="str">
        <f t="shared" ca="1" si="797"/>
        <v>-</v>
      </c>
      <c r="IH276" s="168" t="str">
        <f t="shared" ca="1" si="797"/>
        <v>-</v>
      </c>
      <c r="II276" s="168" t="str">
        <f t="shared" ca="1" si="797"/>
        <v>-</v>
      </c>
      <c r="IJ276" s="168" t="str">
        <f t="shared" ca="1" si="797"/>
        <v>-</v>
      </c>
      <c r="IK276" s="168" t="str">
        <f t="shared" ca="1" si="797"/>
        <v>-</v>
      </c>
      <c r="IL276" s="168" t="str">
        <f t="shared" ca="1" si="797"/>
        <v>-</v>
      </c>
      <c r="IM276" s="168" t="str">
        <f t="shared" ca="1" si="797"/>
        <v>-</v>
      </c>
      <c r="IN276" s="168" t="str">
        <f t="shared" ca="1" si="797"/>
        <v>-</v>
      </c>
      <c r="IO276" s="168" t="str">
        <f t="shared" ca="1" si="797"/>
        <v>-</v>
      </c>
      <c r="IP276" s="168" t="str">
        <f t="shared" ca="1" si="790"/>
        <v>-</v>
      </c>
      <c r="IQ276" s="168" t="str">
        <f t="shared" ca="1" si="790"/>
        <v>-</v>
      </c>
      <c r="IR276" s="168" t="str">
        <f t="shared" ca="1" si="790"/>
        <v>-</v>
      </c>
      <c r="IS276" s="168" t="str">
        <f t="shared" ca="1" si="790"/>
        <v>-</v>
      </c>
      <c r="IT276" s="168" t="str">
        <f t="shared" ca="1" si="790"/>
        <v>-</v>
      </c>
      <c r="IU276" s="168" t="str">
        <f t="shared" ca="1" si="790"/>
        <v>-</v>
      </c>
      <c r="IV276" s="168" t="str">
        <f t="shared" ca="1" si="790"/>
        <v>-</v>
      </c>
      <c r="IW276" s="168" t="str">
        <f t="shared" ca="1" si="790"/>
        <v>-</v>
      </c>
      <c r="IX276" s="168" t="str">
        <f t="shared" ca="1" si="790"/>
        <v>-</v>
      </c>
      <c r="IY276" s="168" t="str">
        <f t="shared" ca="1" si="790"/>
        <v>-</v>
      </c>
      <c r="IZ276" s="10"/>
      <c r="JA276" s="166">
        <f t="shared" ca="1" si="757"/>
        <v>4.4999999999999998E-2</v>
      </c>
      <c r="JB276" s="166">
        <f t="shared" ca="1" si="758"/>
        <v>4.4999999999999998E-2</v>
      </c>
      <c r="JC276" s="168">
        <f t="shared" ca="1" si="791"/>
        <v>1</v>
      </c>
      <c r="JD276" s="168">
        <f t="shared" ca="1" si="791"/>
        <v>0</v>
      </c>
      <c r="JE276" s="168">
        <f t="shared" ca="1" si="791"/>
        <v>1</v>
      </c>
      <c r="JF276" s="168">
        <f t="shared" ca="1" si="791"/>
        <v>1</v>
      </c>
      <c r="JG276" s="168">
        <f t="shared" ca="1" si="791"/>
        <v>0</v>
      </c>
      <c r="JH276" s="168">
        <f t="shared" ca="1" si="791"/>
        <v>70</v>
      </c>
      <c r="JI276" s="168">
        <f t="shared" ca="1" si="791"/>
        <v>50</v>
      </c>
      <c r="JJ276" s="168">
        <f t="shared" ca="1" si="791"/>
        <v>70</v>
      </c>
      <c r="JK276" s="168">
        <f t="shared" ca="1" si="791"/>
        <v>50</v>
      </c>
      <c r="JL276" s="166">
        <f t="shared" ca="1" si="760"/>
        <v>1</v>
      </c>
      <c r="JM276" s="166">
        <f t="shared" ca="1" si="761"/>
        <v>1</v>
      </c>
      <c r="JN276" s="166">
        <f t="shared" ca="1" si="762"/>
        <v>1</v>
      </c>
      <c r="JO276" s="166">
        <f t="shared" ca="1" si="763"/>
        <v>1</v>
      </c>
      <c r="JP276" s="166">
        <f t="shared" ca="1" si="763"/>
        <v>1</v>
      </c>
      <c r="JQ276" s="168">
        <f t="shared" ca="1" si="791"/>
        <v>1</v>
      </c>
      <c r="JR276" s="10"/>
      <c r="JS276" s="168">
        <f t="shared" ca="1" si="791"/>
        <v>1</v>
      </c>
      <c r="JT276" s="166">
        <f t="shared" ca="1" si="764"/>
        <v>1</v>
      </c>
      <c r="JU276" s="168">
        <f t="shared" ca="1" si="759"/>
        <v>1</v>
      </c>
      <c r="JV276" s="168">
        <f t="shared" ca="1" si="791"/>
        <v>1</v>
      </c>
      <c r="JW276" s="168">
        <f t="shared" ca="1" si="791"/>
        <v>1</v>
      </c>
      <c r="JX276" s="168">
        <f t="shared" ca="1" si="759"/>
        <v>1</v>
      </c>
      <c r="JY276" s="168">
        <f t="shared" ca="1" si="791"/>
        <v>1</v>
      </c>
      <c r="JZ276" s="168">
        <f t="shared" ca="1" si="791"/>
        <v>1</v>
      </c>
      <c r="KA276" s="166">
        <f t="shared" ca="1" si="765"/>
        <v>1</v>
      </c>
      <c r="KB276" s="166">
        <f t="shared" si="766"/>
        <v>1</v>
      </c>
      <c r="KC276" s="166">
        <f t="shared" ca="1" si="767"/>
        <v>1</v>
      </c>
      <c r="KD276" s="166" t="str">
        <f t="shared" ca="1" si="768"/>
        <v>-</v>
      </c>
      <c r="KE276" s="166" t="str">
        <f t="shared" ca="1" si="769"/>
        <v>-</v>
      </c>
      <c r="KF276" s="166" t="str">
        <f t="shared" ca="1" si="770"/>
        <v>-</v>
      </c>
      <c r="KG276" s="166" t="b">
        <f t="shared" ca="1" si="771"/>
        <v>0</v>
      </c>
      <c r="KH276" s="168">
        <f t="shared" ca="1" si="791"/>
        <v>0</v>
      </c>
      <c r="KI276" s="27">
        <v>0</v>
      </c>
    </row>
    <row r="277" spans="1:295" s="148" customFormat="1" outlineLevel="1">
      <c r="A277" s="126">
        <f t="shared" si="13"/>
        <v>272</v>
      </c>
      <c r="B277" s="126">
        <f t="shared" si="798"/>
        <v>13</v>
      </c>
      <c r="C277" s="148">
        <f t="shared" si="778"/>
        <v>1002</v>
      </c>
      <c r="D277" s="148" t="s">
        <v>884</v>
      </c>
      <c r="E277" s="148" t="b">
        <f t="shared" si="737"/>
        <v>0</v>
      </c>
      <c r="F277" s="148" t="b">
        <v>0</v>
      </c>
      <c r="G277" s="148" t="b">
        <f t="shared" si="773"/>
        <v>0</v>
      </c>
      <c r="H277" s="144">
        <f t="shared" ca="1" si="792"/>
        <v>3</v>
      </c>
      <c r="I277" s="32">
        <v>2</v>
      </c>
      <c r="J277" s="32">
        <v>2</v>
      </c>
      <c r="K277" s="144">
        <f t="shared" ca="1" si="792"/>
        <v>1</v>
      </c>
      <c r="L277" s="144">
        <f t="shared" ca="1" si="792"/>
        <v>1</v>
      </c>
      <c r="M277" s="144">
        <f t="shared" ca="1" si="792"/>
        <v>1</v>
      </c>
      <c r="N277" s="144">
        <f t="shared" ca="1" si="792"/>
        <v>1</v>
      </c>
      <c r="O277" s="144">
        <f t="shared" ca="1" si="792"/>
        <v>1</v>
      </c>
      <c r="P277" s="144">
        <f t="shared" ca="1" si="792"/>
        <v>1</v>
      </c>
      <c r="Q277" s="144">
        <f t="shared" ca="1" si="792"/>
        <v>1</v>
      </c>
      <c r="R277" s="144">
        <f t="shared" ca="1" si="792"/>
        <v>2</v>
      </c>
      <c r="S277" s="32">
        <v>3</v>
      </c>
      <c r="T277" s="144">
        <f t="shared" ca="1" si="792"/>
        <v>1</v>
      </c>
      <c r="U277" s="144">
        <f t="shared" ca="1" si="792"/>
        <v>1</v>
      </c>
      <c r="V277" s="144">
        <f t="shared" ca="1" si="792"/>
        <v>1</v>
      </c>
      <c r="W277" s="144">
        <f t="shared" ca="1" si="792"/>
        <v>1</v>
      </c>
      <c r="X277" s="144">
        <f t="shared" ca="1" si="792"/>
        <v>1</v>
      </c>
      <c r="Y277" s="144">
        <f t="shared" ca="1" si="774"/>
        <v>1</v>
      </c>
      <c r="AA277" s="162" t="str" cm="1">
        <f t="array" aca="1" ref="AA277" ca="1">TEXT(LEFT(OFFSET(AA277,-1,0),5)+1,"00000")&amp;MID(OFFSET(AA277,-1,0),6,FIND(" ",OFFSET(AA277,-1,0),7)-5)
&amp;INDEX(DataMaster!$B$10:$B$12,$I277)         &amp;IF($J277=1,""," Risk"&amp;INDEX(i.risk_aversion,$J277,1))    &amp;IF($K277=1,""," REV"&amp; INDEX(DataMaster!$B$54:$B$58,$K277))              &amp; IF($L277=1,""," Minroe"&amp;INDEX(minroe,$L277))              &amp;  IF($M277=1,""," Overdraw"&amp;INDEX(overdraw,$M277))
&amp; IF($N277=1,""," Mach"&amp;INDEX(i.mach_option,$N277))
&amp; IF($O277=1,""," Interest"&amp;INDEX(i.interest_rate,$O277))            &amp; IF($P277=1,""," Opp cost"&amp;INDEX(i.opp_cost_capital,$P277))           &amp; IF($Q277=1,""," Casual_ub"&amp;INDEX(i.casual_ub,$Q277))           &amp; IF($R277=1,""," Cropgraze"&amp;INDEX(i.cropgraze_inc,$R277))
&amp; IF($S277=1,""," Yield"&amp;INDEX(i.all_rot_yield,$S277))          &amp; IF($T277=1,""," Pasture"&amp;INDEX(i.pasture_prod,$T277))          &amp; IF($U277=1,""," Scan"&amp;INDEX(i.scan,$U277))
&amp; IF($JL277=1,""," WP"&amp;TEXT($JL277*100,"000p"))                &amp; IF($JM277=1,""," MP"&amp;TEXT($JM277*100,"000p"))                      &amp; IF($JN277=1,""," GP"&amp;TEXT($JN277*100,"000p"))          &amp; IF($JO277=1,""," Can"&amp;TEXT($JO277*100,"000p"))
&amp; " (F"&amp;3+IFERROR(1*$CH277,0)+IFERROR(1*$CI277,0)&amp;3-IFERROR(1*NOT($CK277),0)&amp;"N"&amp;$CP277&amp;$CQ277&amp;")"</f>
        <v>00013 Yield DSP RiskCARA-low CropgrazeFALSE Yield1.15 (F33N11)</v>
      </c>
      <c r="AB277" s="10" t="str">
        <f ca="1">IF(COUNTIF(AA$5:AA277,AA277)=1,"-","Dup")</f>
        <v>-</v>
      </c>
      <c r="AC277" s="10"/>
      <c r="AD277" s="168" t="str">
        <f t="shared" ca="1" si="783"/>
        <v>-</v>
      </c>
      <c r="AE277" s="168" t="str">
        <f t="shared" ca="1" si="783"/>
        <v>-</v>
      </c>
      <c r="AF277" s="168" t="str">
        <f t="shared" ca="1" si="783"/>
        <v>-</v>
      </c>
      <c r="AG277" s="168" t="str">
        <f t="shared" ca="1" si="783"/>
        <v>-</v>
      </c>
      <c r="AH277" s="168" t="str">
        <f t="shared" ca="1" si="783"/>
        <v>-</v>
      </c>
      <c r="AI277" s="168" t="b">
        <f t="shared" ca="1" si="783"/>
        <v>1</v>
      </c>
      <c r="AJ277" s="10"/>
      <c r="AK277" s="166" t="b">
        <f t="shared" si="784"/>
        <v>0</v>
      </c>
      <c r="AL277" s="166" t="str">
        <f t="shared" si="784"/>
        <v>-</v>
      </c>
      <c r="AM277" s="166" t="b">
        <f t="shared" si="784"/>
        <v>0</v>
      </c>
      <c r="AN277" s="166" t="b">
        <f t="shared" si="784"/>
        <v>1</v>
      </c>
      <c r="AO277" s="166" t="b">
        <f t="shared" si="784"/>
        <v>0</v>
      </c>
      <c r="AP277" s="166" t="b">
        <f t="shared" si="784"/>
        <v>0</v>
      </c>
      <c r="AQ277" s="166">
        <f t="shared" ca="1" si="740"/>
        <v>0</v>
      </c>
      <c r="AR277" s="166" t="b">
        <f t="shared" si="795"/>
        <v>1</v>
      </c>
      <c r="AS277" s="166" t="b">
        <f t="shared" si="795"/>
        <v>1</v>
      </c>
      <c r="AT277" s="166">
        <f t="shared" si="795"/>
        <v>1</v>
      </c>
      <c r="AU277" s="166">
        <f t="shared" si="795"/>
        <v>3.0000000000000001E-6</v>
      </c>
      <c r="AV277" s="166" t="str">
        <f t="shared" si="795"/>
        <v>-</v>
      </c>
      <c r="AW277" s="10"/>
      <c r="AX277" s="166" t="b">
        <f t="shared" si="742"/>
        <v>1</v>
      </c>
      <c r="AY277" s="168" t="b">
        <f t="shared" ca="1" si="743"/>
        <v>1</v>
      </c>
      <c r="AZ277" s="168" t="b">
        <f t="shared" ca="1" si="743"/>
        <v>1</v>
      </c>
      <c r="BA277" s="167">
        <f t="shared" ca="1" si="744"/>
        <v>3210</v>
      </c>
      <c r="BB277" s="168" t="str">
        <f t="shared" ca="1" si="779"/>
        <v>-</v>
      </c>
      <c r="BC277" s="168" t="str">
        <f t="shared" ca="1" si="779"/>
        <v>-</v>
      </c>
      <c r="BD277" s="168" t="str">
        <f t="shared" ca="1" si="779"/>
        <v>-</v>
      </c>
      <c r="BE277" s="168" t="str">
        <f t="shared" ca="1" si="779"/>
        <v>-</v>
      </c>
      <c r="BF277" s="168" t="str">
        <f t="shared" ca="1" si="779"/>
        <v>-</v>
      </c>
      <c r="BG277" s="168">
        <f t="shared" ca="1" si="779"/>
        <v>1</v>
      </c>
      <c r="BH277" s="168">
        <f t="shared" ca="1" si="779"/>
        <v>1</v>
      </c>
      <c r="BI277" s="168" t="str">
        <f t="shared" ca="1" si="779"/>
        <v>-</v>
      </c>
      <c r="BJ277" s="168" t="str">
        <f t="shared" ca="1" si="779"/>
        <v>-</v>
      </c>
      <c r="BK277" s="10"/>
      <c r="BL277" s="168" t="str">
        <f t="shared" ca="1" si="779"/>
        <v>-</v>
      </c>
      <c r="BM277" s="168" t="str">
        <f t="shared" ca="1" si="779"/>
        <v>-</v>
      </c>
      <c r="BN277" s="168" t="str">
        <f t="shared" ca="1" si="779"/>
        <v>-</v>
      </c>
      <c r="BO277" s="168" t="str">
        <f t="shared" ca="1" si="779"/>
        <v>-</v>
      </c>
      <c r="BP277" s="168" t="str">
        <f t="shared" ca="1" si="779"/>
        <v>-</v>
      </c>
      <c r="BQ277" s="168" t="str">
        <f t="shared" ca="1" si="779"/>
        <v>-</v>
      </c>
      <c r="BR277" s="168" t="str">
        <f t="shared" ca="1" si="779"/>
        <v>-</v>
      </c>
      <c r="BS277" s="168" t="str">
        <f t="shared" ca="1" si="779"/>
        <v>-</v>
      </c>
      <c r="BT277" s="168" t="str">
        <f t="shared" ca="1" si="779"/>
        <v>-</v>
      </c>
      <c r="BU277" s="168" t="str">
        <f t="shared" ca="1" si="779"/>
        <v>-</v>
      </c>
      <c r="BV277" s="168" t="str">
        <f t="shared" ca="1" si="779"/>
        <v>-</v>
      </c>
      <c r="BW277" s="166" t="str" cm="1">
        <f t="array" aca="1" ref="BW277" ca="1">INDEX(i.rev,$K277,BW$15)</f>
        <v>-</v>
      </c>
      <c r="BX277" s="166" t="str" cm="1">
        <f t="array" aca="1" ref="BX277" ca="1">INDEX(i.rev,$K277,BX$15)</f>
        <v>-</v>
      </c>
      <c r="BY277" s="166" t="str" cm="1">
        <f t="array" aca="1" ref="BY277" ca="1">INDEX(i.rev,$K277,BY$15)</f>
        <v>-</v>
      </c>
      <c r="BZ277" s="166" t="str" cm="1">
        <f t="array" aca="1" ref="BZ277" ca="1">INDEX(i.rev,$K277,BZ$15)</f>
        <v>-</v>
      </c>
      <c r="CA277" s="166" t="str" cm="1">
        <f t="array" aca="1" ref="CA277" ca="1">INDEX(i.rev,$K277,CA$15)</f>
        <v>-</v>
      </c>
      <c r="CB277" s="166" t="str" cm="1">
        <f t="array" aca="1" ref="CB277" ca="1">INDEX(i.rev,$K277,CB$15)</f>
        <v>-</v>
      </c>
      <c r="CC277" s="166" t="str" cm="1">
        <f t="array" aca="1" ref="CC277" ca="1">INDEX(i.rev,$K277,CC$15)</f>
        <v>-</v>
      </c>
      <c r="CD277" s="166" t="str" cm="1">
        <f t="array" aca="1" ref="CD277" ca="1">INDEX(i.rev,$K277,CD$15)</f>
        <v>-</v>
      </c>
      <c r="CE277" s="166" t="str" cm="1">
        <f t="array" aca="1" ref="CE277" ca="1">INDEX(i.rev,$K277,CE$15)</f>
        <v>-</v>
      </c>
      <c r="CF277" s="166" t="str" cm="1">
        <f t="array" aca="1" ref="CF277" ca="1">INDEX(i.rev,$K277,CF$15)</f>
        <v>-</v>
      </c>
      <c r="CG277" s="10"/>
      <c r="CH277" s="168" t="str">
        <f t="shared" ref="CH277:EB282" ca="1" si="800">OFFSET(CH$5,$B277,0)</f>
        <v>-</v>
      </c>
      <c r="CI277" s="168" t="str">
        <f t="shared" ca="1" si="800"/>
        <v>-</v>
      </c>
      <c r="CJ277" s="168" t="str">
        <f t="shared" ca="1" si="800"/>
        <v>-</v>
      </c>
      <c r="CK277" s="168" t="str">
        <f t="shared" ca="1" si="800"/>
        <v>-</v>
      </c>
      <c r="CL277" s="168" t="str">
        <f t="shared" ca="1" si="800"/>
        <v>-</v>
      </c>
      <c r="CM277" s="168" t="str">
        <f t="shared" ca="1" si="800"/>
        <v>-</v>
      </c>
      <c r="CN277" s="168" t="str">
        <f t="shared" ca="1" si="800"/>
        <v>-</v>
      </c>
      <c r="CO277" s="168" t="str">
        <f t="shared" ca="1" si="800"/>
        <v>-</v>
      </c>
      <c r="CP277" s="168">
        <f t="shared" ca="1" si="800"/>
        <v>1</v>
      </c>
      <c r="CQ277" s="168">
        <f t="shared" ca="1" si="800"/>
        <v>1</v>
      </c>
      <c r="CR277" s="168">
        <f t="shared" ca="1" si="800"/>
        <v>0</v>
      </c>
      <c r="CS277" s="168" t="str">
        <f t="shared" ca="1" si="800"/>
        <v>-</v>
      </c>
      <c r="CT277" s="168" t="str">
        <f t="shared" ca="1" si="800"/>
        <v>-</v>
      </c>
      <c r="CU277" s="168" t="str">
        <f t="shared" ca="1" si="800"/>
        <v>-</v>
      </c>
      <c r="CV277" s="168" t="str">
        <f t="shared" ca="1" si="800"/>
        <v>-</v>
      </c>
      <c r="CW277" s="168" t="str">
        <f t="shared" ca="1" si="800"/>
        <v>-</v>
      </c>
      <c r="CX277" s="168" t="str">
        <f t="shared" ca="1" si="800"/>
        <v>-</v>
      </c>
      <c r="CY277" s="168" t="str">
        <f t="shared" ca="1" si="800"/>
        <v>-</v>
      </c>
      <c r="CZ277" s="168">
        <f t="shared" ca="1" si="800"/>
        <v>0</v>
      </c>
      <c r="DA277" s="168" t="str">
        <f t="shared" ca="1" si="800"/>
        <v>-</v>
      </c>
      <c r="DB277" s="168" t="str">
        <f t="shared" ca="1" si="800"/>
        <v>-</v>
      </c>
      <c r="DC277" s="168" t="str">
        <f t="shared" ca="1" si="800"/>
        <v>-</v>
      </c>
      <c r="DD277" s="168" t="str">
        <f t="shared" ca="1" si="800"/>
        <v>-</v>
      </c>
      <c r="DE277" s="168" t="str">
        <f t="shared" ca="1" si="800"/>
        <v>-</v>
      </c>
      <c r="DF277" s="168">
        <f t="shared" ca="1" si="800"/>
        <v>0</v>
      </c>
      <c r="DG277" s="168">
        <f t="shared" ca="1" si="800"/>
        <v>0</v>
      </c>
      <c r="DH277" s="168">
        <f t="shared" ca="1" si="800"/>
        <v>0</v>
      </c>
      <c r="DI277" s="168">
        <f t="shared" ca="1" si="800"/>
        <v>0</v>
      </c>
      <c r="DJ277" s="168">
        <f t="shared" ca="1" si="800"/>
        <v>0</v>
      </c>
      <c r="DK277" s="168">
        <f t="shared" ca="1" si="800"/>
        <v>0</v>
      </c>
      <c r="DL277" s="168">
        <f t="shared" ca="1" si="800"/>
        <v>0</v>
      </c>
      <c r="DM277" s="168" t="str">
        <f t="shared" ca="1" si="800"/>
        <v>-</v>
      </c>
      <c r="DN277" s="168" t="str">
        <f t="shared" ca="1" si="800"/>
        <v>-</v>
      </c>
      <c r="DO277" s="168" t="str">
        <f t="shared" ca="1" si="800"/>
        <v>-</v>
      </c>
      <c r="DP277" s="168" t="str">
        <f t="shared" ca="1" si="800"/>
        <v>-</v>
      </c>
      <c r="DQ277" s="168" t="str">
        <f t="shared" ca="1" si="800"/>
        <v>-</v>
      </c>
      <c r="DR277" s="168" t="str">
        <f t="shared" ca="1" si="800"/>
        <v>-</v>
      </c>
      <c r="DS277" s="168" t="str">
        <f t="shared" ca="1" si="800"/>
        <v>-</v>
      </c>
      <c r="DT277" s="168" t="str">
        <f t="shared" ca="1" si="800"/>
        <v>-</v>
      </c>
      <c r="DU277" s="168" t="str">
        <f t="shared" ca="1" si="800"/>
        <v>-</v>
      </c>
      <c r="DV277" s="168" t="str">
        <f t="shared" ca="1" si="800"/>
        <v>-</v>
      </c>
      <c r="DW277" s="168" t="str">
        <f t="shared" ca="1" si="800"/>
        <v>-</v>
      </c>
      <c r="DX277" s="10"/>
      <c r="DY277" s="168">
        <f t="shared" ca="1" si="800"/>
        <v>1</v>
      </c>
      <c r="DZ277" s="168" t="str">
        <f t="shared" ca="1" si="800"/>
        <v>-</v>
      </c>
      <c r="EA277" s="168" t="str">
        <f t="shared" ca="1" si="800"/>
        <v>-</v>
      </c>
      <c r="EB277" s="168" t="str">
        <f t="shared" ca="1" si="800"/>
        <v>-</v>
      </c>
      <c r="EC277" s="168" t="str">
        <f t="shared" ca="1" si="785"/>
        <v>-</v>
      </c>
      <c r="ED277" s="168" t="b">
        <f t="shared" ca="1" si="785"/>
        <v>0</v>
      </c>
      <c r="EE277" s="168" t="str">
        <f t="shared" ca="1" si="785"/>
        <v>-</v>
      </c>
      <c r="EF277" s="168">
        <f t="shared" ca="1" si="785"/>
        <v>0</v>
      </c>
      <c r="EG277" s="168" t="str">
        <f t="shared" ca="1" si="785"/>
        <v>-</v>
      </c>
      <c r="EH277" s="166" cm="1">
        <f t="array" aca="1" ref="EH277" ca="1">INDEX(i.rev,$K277,EH$15)</f>
        <v>1</v>
      </c>
      <c r="EI277" s="168">
        <f t="shared" ca="1" si="786"/>
        <v>0</v>
      </c>
      <c r="EJ277" s="168">
        <f t="shared" ca="1" si="786"/>
        <v>1</v>
      </c>
      <c r="EK277" s="168">
        <f t="shared" ca="1" si="786"/>
        <v>0</v>
      </c>
      <c r="EL277" s="168">
        <f t="shared" ca="1" si="786"/>
        <v>1</v>
      </c>
      <c r="EM277" s="168">
        <f t="shared" ca="1" si="786"/>
        <v>1</v>
      </c>
      <c r="EN277" s="168">
        <f t="shared" ca="1" si="786"/>
        <v>1</v>
      </c>
      <c r="EO277" s="168">
        <f t="shared" ca="1" si="786"/>
        <v>0</v>
      </c>
      <c r="EP277" s="168">
        <f t="shared" ca="1" si="786"/>
        <v>0</v>
      </c>
      <c r="EQ277" s="168">
        <f t="shared" ca="1" si="786"/>
        <v>0</v>
      </c>
      <c r="ER277" s="168">
        <f t="shared" ca="1" si="786"/>
        <v>0</v>
      </c>
      <c r="ES277" s="168">
        <f t="shared" ca="1" si="786"/>
        <v>0</v>
      </c>
      <c r="ET277" s="168">
        <f t="shared" ca="1" si="786"/>
        <v>0</v>
      </c>
      <c r="EU277" s="168">
        <f t="shared" ca="1" si="786"/>
        <v>0</v>
      </c>
      <c r="EV277" s="168">
        <f t="shared" ca="1" si="786"/>
        <v>0</v>
      </c>
      <c r="EW277" s="168">
        <f t="shared" ca="1" si="786"/>
        <v>0</v>
      </c>
      <c r="EX277" s="168">
        <f t="shared" ca="1" si="786"/>
        <v>0</v>
      </c>
      <c r="EY277" s="166" cm="1">
        <f t="array" aca="1" ref="EY277" ca="1">INDEX(i.rev,$K277,EY$15)</f>
        <v>0</v>
      </c>
      <c r="EZ277" s="168">
        <f t="shared" ca="1" si="749"/>
        <v>0</v>
      </c>
      <c r="FA277" s="166" cm="1">
        <f t="array" aca="1" ref="FA277" ca="1">INDEX(i.rev,$K277,FA$15)</f>
        <v>1</v>
      </c>
      <c r="FB277" s="168">
        <f t="shared" ca="1" si="799"/>
        <v>0</v>
      </c>
      <c r="FC277" s="168">
        <f t="shared" ca="1" si="799"/>
        <v>0</v>
      </c>
      <c r="FD277" s="168">
        <f t="shared" ca="1" si="799"/>
        <v>0</v>
      </c>
      <c r="FE277" s="168">
        <f t="shared" ca="1" si="799"/>
        <v>0</v>
      </c>
      <c r="FF277" s="168">
        <f t="shared" ca="1" si="799"/>
        <v>0</v>
      </c>
      <c r="FG277" s="168">
        <f t="shared" ca="1" si="799"/>
        <v>0</v>
      </c>
      <c r="FH277" s="168">
        <f t="shared" ca="1" si="799"/>
        <v>0</v>
      </c>
      <c r="FI277" s="10"/>
      <c r="FJ277" s="168" t="str">
        <f t="shared" ca="1" si="799"/>
        <v>-</v>
      </c>
      <c r="FK277" s="168" t="str">
        <f t="shared" ca="1" si="799"/>
        <v>-</v>
      </c>
      <c r="FL277" s="168" t="str">
        <f t="shared" ca="1" si="799"/>
        <v>-</v>
      </c>
      <c r="FM277" s="168" t="str">
        <f t="shared" ca="1" si="799"/>
        <v>-</v>
      </c>
      <c r="FN277" s="168" t="str">
        <f t="shared" ca="1" si="796"/>
        <v>-</v>
      </c>
      <c r="FO277" s="166" t="b">
        <f t="shared" ca="1" si="787"/>
        <v>0</v>
      </c>
      <c r="FP277" s="166" t="b">
        <f t="shared" ca="1" si="787"/>
        <v>0</v>
      </c>
      <c r="FQ277" s="166" t="b">
        <f t="shared" ca="1" si="787"/>
        <v>1</v>
      </c>
      <c r="FR277" s="168">
        <f t="shared" ca="1" si="799"/>
        <v>0</v>
      </c>
      <c r="FS277" s="166">
        <f t="shared" ca="1" si="788"/>
        <v>1</v>
      </c>
      <c r="FT277" s="166">
        <f t="shared" ca="1" si="788"/>
        <v>1</v>
      </c>
      <c r="FU277" s="168" t="str">
        <f t="shared" ca="1" si="799"/>
        <v>-</v>
      </c>
      <c r="FV277" s="168" t="str">
        <f t="shared" ca="1" si="799"/>
        <v>-</v>
      </c>
      <c r="FW277" s="168" t="str">
        <f t="shared" ca="1" si="799"/>
        <v>-</v>
      </c>
      <c r="FX277" s="168" t="str">
        <f t="shared" ca="1" si="799"/>
        <v>-</v>
      </c>
      <c r="FY277" s="168" t="str">
        <f t="shared" ca="1" si="799"/>
        <v>-</v>
      </c>
      <c r="FZ277" s="168" t="str">
        <f t="shared" ca="1" si="799"/>
        <v>-</v>
      </c>
      <c r="GA277" s="168" t="str">
        <f t="shared" ca="1" si="799"/>
        <v>-</v>
      </c>
      <c r="GB277" s="168" t="str">
        <f t="shared" ca="1" si="799"/>
        <v>-</v>
      </c>
      <c r="GC277" s="168" t="str">
        <f t="shared" ca="1" si="799"/>
        <v>-</v>
      </c>
      <c r="GD277" s="168" t="b">
        <f t="shared" ca="1" si="799"/>
        <v>1</v>
      </c>
      <c r="GE277" s="168" t="str">
        <f t="shared" ca="1" si="799"/>
        <v>-</v>
      </c>
      <c r="GF277" s="168" t="str">
        <f t="shared" ca="1" si="799"/>
        <v>-</v>
      </c>
      <c r="GG277" s="168" t="str">
        <f t="shared" ca="1" si="799"/>
        <v>-</v>
      </c>
      <c r="GH277" s="168" t="str">
        <f t="shared" ca="1" si="789"/>
        <v>-</v>
      </c>
      <c r="GI277" s="168" t="str">
        <f t="shared" ca="1" si="789"/>
        <v>-</v>
      </c>
      <c r="GJ277" s="168" t="str">
        <f t="shared" ca="1" si="789"/>
        <v>-</v>
      </c>
      <c r="GK277" s="168" t="str">
        <f t="shared" ca="1" si="789"/>
        <v>-</v>
      </c>
      <c r="GL277" s="168" t="str">
        <f t="shared" ca="1" si="789"/>
        <v>-</v>
      </c>
      <c r="GM277" s="168" t="str">
        <f t="shared" ca="1" si="789"/>
        <v>-</v>
      </c>
      <c r="GN277" s="168" t="str">
        <f t="shared" ca="1" si="789"/>
        <v>-</v>
      </c>
      <c r="GO277" s="168" t="str">
        <f t="shared" ca="1" si="789"/>
        <v>-</v>
      </c>
      <c r="GP277" s="168" t="str">
        <f t="shared" ca="1" si="789"/>
        <v>-</v>
      </c>
      <c r="GQ277" s="168" t="str">
        <f t="shared" ca="1" si="789"/>
        <v>-</v>
      </c>
      <c r="GR277" s="168" t="str">
        <f t="shared" ca="1" si="789"/>
        <v>-</v>
      </c>
      <c r="GS277" s="168">
        <f t="shared" ca="1" si="789"/>
        <v>500</v>
      </c>
      <c r="GT277" s="168">
        <f t="shared" ca="1" si="789"/>
        <v>500</v>
      </c>
      <c r="GU277" s="168" t="str">
        <f t="shared" ca="1" si="789"/>
        <v>-</v>
      </c>
      <c r="GV277" s="168" t="str">
        <f t="shared" ca="1" si="789"/>
        <v>-</v>
      </c>
      <c r="GW277" s="168" t="str">
        <f t="shared" ca="1" si="789"/>
        <v>-</v>
      </c>
      <c r="GX277" s="168" t="str">
        <f t="shared" ca="1" si="790"/>
        <v>-</v>
      </c>
      <c r="GY277" s="168" t="str">
        <f t="shared" ca="1" si="790"/>
        <v>-</v>
      </c>
      <c r="GZ277" s="168" t="str">
        <f t="shared" ca="1" si="797"/>
        <v>-</v>
      </c>
      <c r="HA277" s="168" t="str">
        <f t="shared" ca="1" si="797"/>
        <v>-</v>
      </c>
      <c r="HB277" s="168" t="str">
        <f t="shared" ca="1" si="797"/>
        <v>-</v>
      </c>
      <c r="HC277" s="168" t="str">
        <f t="shared" ca="1" si="797"/>
        <v>-</v>
      </c>
      <c r="HD277" s="168" t="str">
        <f t="shared" ca="1" si="797"/>
        <v>-</v>
      </c>
      <c r="HE277" s="168" t="str">
        <f t="shared" ca="1" si="797"/>
        <v>-</v>
      </c>
      <c r="HF277" s="168" t="str">
        <f t="shared" ca="1" si="797"/>
        <v>-</v>
      </c>
      <c r="HG277" s="168" t="str">
        <f t="shared" ca="1" si="797"/>
        <v>-</v>
      </c>
      <c r="HH277" s="168" t="str">
        <f t="shared" ca="1" si="797"/>
        <v>-</v>
      </c>
      <c r="HI277" s="168" t="str">
        <f t="shared" ca="1" si="797"/>
        <v>-</v>
      </c>
      <c r="HJ277" s="168" t="str">
        <f t="shared" ca="1" si="797"/>
        <v>-</v>
      </c>
      <c r="HK277" s="168" t="str">
        <f t="shared" ca="1" si="797"/>
        <v>-</v>
      </c>
      <c r="HL277" s="168" t="str">
        <f t="shared" ca="1" si="797"/>
        <v>-</v>
      </c>
      <c r="HM277" s="168" t="str">
        <f t="shared" ca="1" si="797"/>
        <v>-</v>
      </c>
      <c r="HN277" s="168" t="str">
        <f t="shared" ca="1" si="797"/>
        <v>-</v>
      </c>
      <c r="HO277" s="168" t="str">
        <f t="shared" ca="1" si="797"/>
        <v>-</v>
      </c>
      <c r="HP277" s="168" t="str">
        <f t="shared" ca="1" si="797"/>
        <v>-</v>
      </c>
      <c r="HQ277" s="168" t="str">
        <f t="shared" ca="1" si="797"/>
        <v>-</v>
      </c>
      <c r="HR277" s="168" t="str">
        <f t="shared" ca="1" si="797"/>
        <v>-</v>
      </c>
      <c r="HS277" s="168" t="str">
        <f t="shared" ca="1" si="797"/>
        <v>-</v>
      </c>
      <c r="HT277" s="168" t="str">
        <f t="shared" ca="1" si="797"/>
        <v>-</v>
      </c>
      <c r="HU277" s="168" t="str">
        <f t="shared" ca="1" si="797"/>
        <v>-</v>
      </c>
      <c r="HV277" s="168" t="str">
        <f t="shared" ca="1" si="797"/>
        <v>-</v>
      </c>
      <c r="HW277" s="168" t="str">
        <f t="shared" ca="1" si="797"/>
        <v>-</v>
      </c>
      <c r="HX277" s="168" t="str">
        <f t="shared" ca="1" si="797"/>
        <v>-</v>
      </c>
      <c r="HY277" s="168" t="str">
        <f t="shared" ca="1" si="797"/>
        <v>-</v>
      </c>
      <c r="HZ277" s="168" t="str">
        <f t="shared" ca="1" si="797"/>
        <v>-</v>
      </c>
      <c r="IA277" s="168" t="str">
        <f t="shared" ca="1" si="797"/>
        <v>-</v>
      </c>
      <c r="IB277" s="168" t="str">
        <f t="shared" ca="1" si="797"/>
        <v>-</v>
      </c>
      <c r="IC277" s="168" t="str">
        <f t="shared" ca="1" si="797"/>
        <v>-</v>
      </c>
      <c r="ID277" s="168" t="str">
        <f t="shared" ca="1" si="797"/>
        <v>-</v>
      </c>
      <c r="IE277" s="168" t="str">
        <f t="shared" ca="1" si="797"/>
        <v>-</v>
      </c>
      <c r="IF277" s="168" t="str">
        <f t="shared" ca="1" si="797"/>
        <v>-</v>
      </c>
      <c r="IG277" s="168" t="str">
        <f t="shared" ca="1" si="797"/>
        <v>-</v>
      </c>
      <c r="IH277" s="168" t="str">
        <f t="shared" ca="1" si="797"/>
        <v>-</v>
      </c>
      <c r="II277" s="168" t="str">
        <f t="shared" ca="1" si="797"/>
        <v>-</v>
      </c>
      <c r="IJ277" s="168" t="str">
        <f t="shared" ca="1" si="797"/>
        <v>-</v>
      </c>
      <c r="IK277" s="168" t="str">
        <f t="shared" ca="1" si="797"/>
        <v>-</v>
      </c>
      <c r="IL277" s="168" t="str">
        <f t="shared" ca="1" si="797"/>
        <v>-</v>
      </c>
      <c r="IM277" s="168" t="str">
        <f t="shared" ca="1" si="797"/>
        <v>-</v>
      </c>
      <c r="IN277" s="168" t="str">
        <f t="shared" ca="1" si="797"/>
        <v>-</v>
      </c>
      <c r="IO277" s="168" t="str">
        <f t="shared" ca="1" si="797"/>
        <v>-</v>
      </c>
      <c r="IP277" s="168" t="str">
        <f t="shared" ca="1" si="790"/>
        <v>-</v>
      </c>
      <c r="IQ277" s="168" t="str">
        <f t="shared" ca="1" si="790"/>
        <v>-</v>
      </c>
      <c r="IR277" s="168" t="str">
        <f t="shared" ca="1" si="790"/>
        <v>-</v>
      </c>
      <c r="IS277" s="168" t="str">
        <f t="shared" ca="1" si="790"/>
        <v>-</v>
      </c>
      <c r="IT277" s="168" t="str">
        <f t="shared" ca="1" si="790"/>
        <v>-</v>
      </c>
      <c r="IU277" s="168" t="str">
        <f t="shared" ca="1" si="790"/>
        <v>-</v>
      </c>
      <c r="IV277" s="168" t="str">
        <f t="shared" ca="1" si="790"/>
        <v>-</v>
      </c>
      <c r="IW277" s="168" t="str">
        <f t="shared" ca="1" si="790"/>
        <v>-</v>
      </c>
      <c r="IX277" s="168" t="str">
        <f t="shared" ca="1" si="790"/>
        <v>-</v>
      </c>
      <c r="IY277" s="168" t="str">
        <f t="shared" ca="1" si="790"/>
        <v>-</v>
      </c>
      <c r="IZ277" s="10"/>
      <c r="JA277" s="166">
        <f t="shared" ca="1" si="757"/>
        <v>4.4999999999999998E-2</v>
      </c>
      <c r="JB277" s="166">
        <f t="shared" ca="1" si="758"/>
        <v>4.4999999999999998E-2</v>
      </c>
      <c r="JC277" s="168">
        <f t="shared" ca="1" si="791"/>
        <v>1</v>
      </c>
      <c r="JD277" s="168">
        <f t="shared" ca="1" si="791"/>
        <v>0</v>
      </c>
      <c r="JE277" s="168">
        <f t="shared" ca="1" si="791"/>
        <v>1</v>
      </c>
      <c r="JF277" s="168">
        <f t="shared" ca="1" si="791"/>
        <v>1</v>
      </c>
      <c r="JG277" s="168">
        <f t="shared" ca="1" si="791"/>
        <v>0</v>
      </c>
      <c r="JH277" s="168">
        <f t="shared" ca="1" si="791"/>
        <v>70</v>
      </c>
      <c r="JI277" s="168">
        <f t="shared" ca="1" si="791"/>
        <v>50</v>
      </c>
      <c r="JJ277" s="168">
        <f t="shared" ca="1" si="791"/>
        <v>70</v>
      </c>
      <c r="JK277" s="168">
        <f t="shared" ca="1" si="791"/>
        <v>50</v>
      </c>
      <c r="JL277" s="166">
        <f t="shared" ca="1" si="760"/>
        <v>1</v>
      </c>
      <c r="JM277" s="166">
        <f t="shared" ca="1" si="761"/>
        <v>1</v>
      </c>
      <c r="JN277" s="166">
        <f t="shared" ca="1" si="762"/>
        <v>1</v>
      </c>
      <c r="JO277" s="166">
        <f t="shared" ca="1" si="763"/>
        <v>1</v>
      </c>
      <c r="JP277" s="166">
        <f t="shared" ca="1" si="763"/>
        <v>1</v>
      </c>
      <c r="JQ277" s="168">
        <f t="shared" ca="1" si="791"/>
        <v>1</v>
      </c>
      <c r="JR277" s="10"/>
      <c r="JS277" s="168">
        <f t="shared" ca="1" si="791"/>
        <v>1</v>
      </c>
      <c r="JT277" s="166">
        <f t="shared" ca="1" si="764"/>
        <v>1</v>
      </c>
      <c r="JU277" s="168">
        <f t="shared" ca="1" si="759"/>
        <v>1</v>
      </c>
      <c r="JV277" s="168">
        <f t="shared" ca="1" si="791"/>
        <v>1</v>
      </c>
      <c r="JW277" s="168">
        <f t="shared" ca="1" si="791"/>
        <v>1</v>
      </c>
      <c r="JX277" s="168">
        <f t="shared" ca="1" si="759"/>
        <v>1</v>
      </c>
      <c r="JY277" s="168">
        <f t="shared" ca="1" si="791"/>
        <v>1</v>
      </c>
      <c r="JZ277" s="168">
        <f t="shared" ca="1" si="791"/>
        <v>1</v>
      </c>
      <c r="KA277" s="166">
        <f t="shared" ca="1" si="765"/>
        <v>1</v>
      </c>
      <c r="KB277" s="166">
        <f t="shared" si="766"/>
        <v>1.1499999999999999</v>
      </c>
      <c r="KC277" s="166">
        <f t="shared" ca="1" si="767"/>
        <v>1</v>
      </c>
      <c r="KD277" s="166" t="str">
        <f t="shared" ca="1" si="768"/>
        <v>-</v>
      </c>
      <c r="KE277" s="166" t="str">
        <f t="shared" ca="1" si="769"/>
        <v>-</v>
      </c>
      <c r="KF277" s="166" t="str">
        <f t="shared" ca="1" si="770"/>
        <v>-</v>
      </c>
      <c r="KG277" s="166" t="b">
        <f t="shared" ca="1" si="771"/>
        <v>0</v>
      </c>
      <c r="KH277" s="168">
        <f t="shared" ca="1" si="791"/>
        <v>0</v>
      </c>
      <c r="KI277" s="27">
        <v>0</v>
      </c>
    </row>
    <row r="278" spans="1:295" s="148" customFormat="1" outlineLevel="1">
      <c r="A278" s="126">
        <f t="shared" si="13"/>
        <v>273</v>
      </c>
      <c r="B278" s="126">
        <f t="shared" si="798"/>
        <v>13</v>
      </c>
      <c r="C278" s="148">
        <f t="shared" si="778"/>
        <v>1002</v>
      </c>
      <c r="D278" s="148" t="s">
        <v>884</v>
      </c>
      <c r="E278" s="148" t="b">
        <f t="shared" si="737"/>
        <v>0</v>
      </c>
      <c r="F278" s="148" t="b">
        <v>0</v>
      </c>
      <c r="G278" s="148" t="b">
        <f t="shared" si="773"/>
        <v>0</v>
      </c>
      <c r="H278" s="144">
        <f t="shared" ca="1" si="792"/>
        <v>3</v>
      </c>
      <c r="I278" s="32">
        <v>2</v>
      </c>
      <c r="J278" s="32">
        <v>3</v>
      </c>
      <c r="K278" s="144">
        <f t="shared" ca="1" si="792"/>
        <v>1</v>
      </c>
      <c r="L278" s="144">
        <f t="shared" ca="1" si="792"/>
        <v>1</v>
      </c>
      <c r="M278" s="144">
        <f t="shared" ca="1" si="792"/>
        <v>1</v>
      </c>
      <c r="N278" s="144">
        <f t="shared" ca="1" si="792"/>
        <v>1</v>
      </c>
      <c r="O278" s="144">
        <f t="shared" ca="1" si="792"/>
        <v>1</v>
      </c>
      <c r="P278" s="144">
        <f t="shared" ca="1" si="792"/>
        <v>1</v>
      </c>
      <c r="Q278" s="144">
        <f t="shared" ca="1" si="792"/>
        <v>1</v>
      </c>
      <c r="R278" s="144">
        <f t="shared" ca="1" si="792"/>
        <v>2</v>
      </c>
      <c r="S278" s="32">
        <v>1</v>
      </c>
      <c r="T278" s="144">
        <f t="shared" ca="1" si="792"/>
        <v>1</v>
      </c>
      <c r="U278" s="144">
        <f t="shared" ca="1" si="792"/>
        <v>1</v>
      </c>
      <c r="V278" s="144">
        <f t="shared" ca="1" si="792"/>
        <v>1</v>
      </c>
      <c r="W278" s="144">
        <f t="shared" ca="1" si="792"/>
        <v>1</v>
      </c>
      <c r="X278" s="144">
        <f t="shared" ca="1" si="792"/>
        <v>1</v>
      </c>
      <c r="Y278" s="144">
        <f t="shared" ca="1" si="774"/>
        <v>1</v>
      </c>
      <c r="AA278" s="162" t="str" cm="1">
        <f t="array" aca="1" ref="AA278" ca="1">TEXT(LEFT(OFFSET(AA278,-1,0),5)+1,"00000")&amp;MID(OFFSET(AA278,-1,0),6,FIND(" ",OFFSET(AA278,-1,0),7)-5)
&amp;INDEX(DataMaster!$B$10:$B$12,$I278)         &amp;IF($J278=1,""," Risk"&amp;INDEX(i.risk_aversion,$J278,1))    &amp;IF($K278=1,""," REV"&amp; INDEX(DataMaster!$B$54:$B$58,$K278))              &amp; IF($L278=1,""," Minroe"&amp;INDEX(minroe,$L278))              &amp;  IF($M278=1,""," Overdraw"&amp;INDEX(overdraw,$M278))
&amp; IF($N278=1,""," Mach"&amp;INDEX(i.mach_option,$N278))
&amp; IF($O278=1,""," Interest"&amp;INDEX(i.interest_rate,$O278))            &amp; IF($P278=1,""," Opp cost"&amp;INDEX(i.opp_cost_capital,$P278))           &amp; IF($Q278=1,""," Casual_ub"&amp;INDEX(i.casual_ub,$Q278))           &amp; IF($R278=1,""," Cropgraze"&amp;INDEX(i.cropgraze_inc,$R278))
&amp; IF($S278=1,""," Yield"&amp;INDEX(i.all_rot_yield,$S278))          &amp; IF($T278=1,""," Pasture"&amp;INDEX(i.pasture_prod,$T278))          &amp; IF($U278=1,""," Scan"&amp;INDEX(i.scan,$U278))
&amp; IF($JL278=1,""," WP"&amp;TEXT($JL278*100,"000p"))                &amp; IF($JM278=1,""," MP"&amp;TEXT($JM278*100,"000p"))                      &amp; IF($JN278=1,""," GP"&amp;TEXT($JN278*100,"000p"))          &amp; IF($JO278=1,""," Can"&amp;TEXT($JO278*100,"000p"))
&amp; " (F"&amp;3+IFERROR(1*$CH278,0)+IFERROR(1*$CI278,0)&amp;3-IFERROR(1*NOT($CK278),0)&amp;"N"&amp;$CP278&amp;$CQ278&amp;")"</f>
        <v>00014 Yield DSP RiskCARA-high CropgrazeFALSE (F33N11)</v>
      </c>
      <c r="AB278" s="10" t="str">
        <f ca="1">IF(COUNTIF(AA$5:AA278,AA278)=1,"-","Dup")</f>
        <v>-</v>
      </c>
      <c r="AC278" s="10"/>
      <c r="AD278" s="168" t="str">
        <f t="shared" ca="1" si="783"/>
        <v>-</v>
      </c>
      <c r="AE278" s="168" t="str">
        <f t="shared" ca="1" si="783"/>
        <v>-</v>
      </c>
      <c r="AF278" s="168" t="str">
        <f t="shared" ca="1" si="783"/>
        <v>-</v>
      </c>
      <c r="AG278" s="168" t="str">
        <f t="shared" ca="1" si="783"/>
        <v>-</v>
      </c>
      <c r="AH278" s="168" t="str">
        <f t="shared" ca="1" si="783"/>
        <v>-</v>
      </c>
      <c r="AI278" s="168" t="b">
        <f t="shared" ca="1" si="783"/>
        <v>1</v>
      </c>
      <c r="AJ278" s="10"/>
      <c r="AK278" s="166" t="b">
        <f t="shared" si="784"/>
        <v>0</v>
      </c>
      <c r="AL278" s="166" t="str">
        <f t="shared" si="784"/>
        <v>-</v>
      </c>
      <c r="AM278" s="166" t="b">
        <f t="shared" si="784"/>
        <v>0</v>
      </c>
      <c r="AN278" s="166" t="b">
        <f t="shared" si="784"/>
        <v>1</v>
      </c>
      <c r="AO278" s="166" t="b">
        <f t="shared" si="784"/>
        <v>0</v>
      </c>
      <c r="AP278" s="166" t="b">
        <f t="shared" si="784"/>
        <v>0</v>
      </c>
      <c r="AQ278" s="166">
        <f t="shared" ca="1" si="740"/>
        <v>0</v>
      </c>
      <c r="AR278" s="166" t="b">
        <f t="shared" si="795"/>
        <v>1</v>
      </c>
      <c r="AS278" s="166" t="b">
        <f t="shared" si="795"/>
        <v>1</v>
      </c>
      <c r="AT278" s="166">
        <f t="shared" si="795"/>
        <v>1</v>
      </c>
      <c r="AU278" s="166">
        <f t="shared" si="795"/>
        <v>5.0000000000000004E-6</v>
      </c>
      <c r="AV278" s="166" t="str">
        <f t="shared" si="795"/>
        <v>-</v>
      </c>
      <c r="AW278" s="10"/>
      <c r="AX278" s="166" t="b">
        <f t="shared" si="742"/>
        <v>1</v>
      </c>
      <c r="AY278" s="168" t="b">
        <f t="shared" ca="1" si="743"/>
        <v>1</v>
      </c>
      <c r="AZ278" s="168" t="b">
        <f t="shared" ca="1" si="743"/>
        <v>1</v>
      </c>
      <c r="BA278" s="167">
        <f t="shared" ca="1" si="744"/>
        <v>3210</v>
      </c>
      <c r="BB278" s="168" t="str">
        <f t="shared" ca="1" si="779"/>
        <v>-</v>
      </c>
      <c r="BC278" s="168" t="str">
        <f t="shared" ca="1" si="779"/>
        <v>-</v>
      </c>
      <c r="BD278" s="168" t="str">
        <f t="shared" ca="1" si="779"/>
        <v>-</v>
      </c>
      <c r="BE278" s="168" t="str">
        <f t="shared" ca="1" si="779"/>
        <v>-</v>
      </c>
      <c r="BF278" s="168" t="str">
        <f t="shared" ca="1" si="779"/>
        <v>-</v>
      </c>
      <c r="BG278" s="168">
        <f t="shared" ca="1" si="779"/>
        <v>1</v>
      </c>
      <c r="BH278" s="168">
        <f t="shared" ca="1" si="779"/>
        <v>1</v>
      </c>
      <c r="BI278" s="168" t="str">
        <f t="shared" ca="1" si="779"/>
        <v>-</v>
      </c>
      <c r="BJ278" s="168" t="str">
        <f t="shared" ca="1" si="779"/>
        <v>-</v>
      </c>
      <c r="BK278" s="10"/>
      <c r="BL278" s="168" t="str">
        <f t="shared" ca="1" si="779"/>
        <v>-</v>
      </c>
      <c r="BM278" s="168" t="str">
        <f t="shared" ca="1" si="779"/>
        <v>-</v>
      </c>
      <c r="BN278" s="168" t="str">
        <f t="shared" ca="1" si="779"/>
        <v>-</v>
      </c>
      <c r="BO278" s="168" t="str">
        <f t="shared" ca="1" si="779"/>
        <v>-</v>
      </c>
      <c r="BP278" s="168" t="str">
        <f t="shared" ca="1" si="779"/>
        <v>-</v>
      </c>
      <c r="BQ278" s="168" t="str">
        <f t="shared" ca="1" si="779"/>
        <v>-</v>
      </c>
      <c r="BR278" s="168" t="str">
        <f t="shared" ref="BR278:BV278" ca="1" si="801">OFFSET(BR$5,$B278,0)</f>
        <v>-</v>
      </c>
      <c r="BS278" s="168" t="str">
        <f t="shared" ca="1" si="801"/>
        <v>-</v>
      </c>
      <c r="BT278" s="168" t="str">
        <f t="shared" ca="1" si="801"/>
        <v>-</v>
      </c>
      <c r="BU278" s="168" t="str">
        <f t="shared" ca="1" si="801"/>
        <v>-</v>
      </c>
      <c r="BV278" s="168" t="str">
        <f t="shared" ca="1" si="801"/>
        <v>-</v>
      </c>
      <c r="BW278" s="166" t="str" cm="1">
        <f t="array" aca="1" ref="BW278" ca="1">INDEX(i.rev,$K278,BW$15)</f>
        <v>-</v>
      </c>
      <c r="BX278" s="166" t="str" cm="1">
        <f t="array" aca="1" ref="BX278" ca="1">INDEX(i.rev,$K278,BX$15)</f>
        <v>-</v>
      </c>
      <c r="BY278" s="166" t="str" cm="1">
        <f t="array" aca="1" ref="BY278" ca="1">INDEX(i.rev,$K278,BY$15)</f>
        <v>-</v>
      </c>
      <c r="BZ278" s="166" t="str" cm="1">
        <f t="array" aca="1" ref="BZ278" ca="1">INDEX(i.rev,$K278,BZ$15)</f>
        <v>-</v>
      </c>
      <c r="CA278" s="166" t="str" cm="1">
        <f t="array" aca="1" ref="CA278" ca="1">INDEX(i.rev,$K278,CA$15)</f>
        <v>-</v>
      </c>
      <c r="CB278" s="166" t="str" cm="1">
        <f t="array" aca="1" ref="CB278" ca="1">INDEX(i.rev,$K278,CB$15)</f>
        <v>-</v>
      </c>
      <c r="CC278" s="166" t="str" cm="1">
        <f t="array" aca="1" ref="CC278" ca="1">INDEX(i.rev,$K278,CC$15)</f>
        <v>-</v>
      </c>
      <c r="CD278" s="166" t="str" cm="1">
        <f t="array" aca="1" ref="CD278" ca="1">INDEX(i.rev,$K278,CD$15)</f>
        <v>-</v>
      </c>
      <c r="CE278" s="166" t="str" cm="1">
        <f t="array" aca="1" ref="CE278" ca="1">INDEX(i.rev,$K278,CE$15)</f>
        <v>-</v>
      </c>
      <c r="CF278" s="166" t="str" cm="1">
        <f t="array" aca="1" ref="CF278" ca="1">INDEX(i.rev,$K278,CF$15)</f>
        <v>-</v>
      </c>
      <c r="CG278" s="10"/>
      <c r="CH278" s="168" t="str">
        <f t="shared" ca="1" si="800"/>
        <v>-</v>
      </c>
      <c r="CI278" s="168" t="str">
        <f t="shared" ca="1" si="800"/>
        <v>-</v>
      </c>
      <c r="CJ278" s="168" t="str">
        <f t="shared" ca="1" si="800"/>
        <v>-</v>
      </c>
      <c r="CK278" s="168" t="str">
        <f t="shared" ca="1" si="800"/>
        <v>-</v>
      </c>
      <c r="CL278" s="168" t="str">
        <f t="shared" ca="1" si="800"/>
        <v>-</v>
      </c>
      <c r="CM278" s="168" t="str">
        <f t="shared" ca="1" si="800"/>
        <v>-</v>
      </c>
      <c r="CN278" s="168" t="str">
        <f t="shared" ca="1" si="800"/>
        <v>-</v>
      </c>
      <c r="CO278" s="168" t="str">
        <f t="shared" ca="1" si="800"/>
        <v>-</v>
      </c>
      <c r="CP278" s="168">
        <f t="shared" ca="1" si="800"/>
        <v>1</v>
      </c>
      <c r="CQ278" s="168">
        <f t="shared" ca="1" si="800"/>
        <v>1</v>
      </c>
      <c r="CR278" s="168">
        <f t="shared" ca="1" si="800"/>
        <v>0</v>
      </c>
      <c r="CS278" s="168" t="str">
        <f t="shared" ca="1" si="800"/>
        <v>-</v>
      </c>
      <c r="CT278" s="168" t="str">
        <f t="shared" ca="1" si="800"/>
        <v>-</v>
      </c>
      <c r="CU278" s="168" t="str">
        <f t="shared" ca="1" si="800"/>
        <v>-</v>
      </c>
      <c r="CV278" s="168" t="str">
        <f t="shared" ca="1" si="800"/>
        <v>-</v>
      </c>
      <c r="CW278" s="168" t="str">
        <f t="shared" ca="1" si="800"/>
        <v>-</v>
      </c>
      <c r="CX278" s="168" t="str">
        <f t="shared" ca="1" si="800"/>
        <v>-</v>
      </c>
      <c r="CY278" s="168" t="str">
        <f t="shared" ca="1" si="800"/>
        <v>-</v>
      </c>
      <c r="CZ278" s="168">
        <f t="shared" ca="1" si="800"/>
        <v>0</v>
      </c>
      <c r="DA278" s="168" t="str">
        <f t="shared" ca="1" si="800"/>
        <v>-</v>
      </c>
      <c r="DB278" s="168" t="str">
        <f t="shared" ca="1" si="800"/>
        <v>-</v>
      </c>
      <c r="DC278" s="168" t="str">
        <f t="shared" ca="1" si="800"/>
        <v>-</v>
      </c>
      <c r="DD278" s="168" t="str">
        <f t="shared" ca="1" si="800"/>
        <v>-</v>
      </c>
      <c r="DE278" s="168" t="str">
        <f t="shared" ca="1" si="800"/>
        <v>-</v>
      </c>
      <c r="DF278" s="168">
        <f t="shared" ca="1" si="800"/>
        <v>0</v>
      </c>
      <c r="DG278" s="168">
        <f t="shared" ca="1" si="800"/>
        <v>0</v>
      </c>
      <c r="DH278" s="168">
        <f t="shared" ca="1" si="800"/>
        <v>0</v>
      </c>
      <c r="DI278" s="168">
        <f t="shared" ca="1" si="800"/>
        <v>0</v>
      </c>
      <c r="DJ278" s="168">
        <f t="shared" ca="1" si="800"/>
        <v>0</v>
      </c>
      <c r="DK278" s="168">
        <f t="shared" ca="1" si="800"/>
        <v>0</v>
      </c>
      <c r="DL278" s="168">
        <f t="shared" ca="1" si="800"/>
        <v>0</v>
      </c>
      <c r="DM278" s="168" t="str">
        <f t="shared" ca="1" si="800"/>
        <v>-</v>
      </c>
      <c r="DN278" s="168" t="str">
        <f t="shared" ca="1" si="800"/>
        <v>-</v>
      </c>
      <c r="DO278" s="168" t="str">
        <f t="shared" ca="1" si="800"/>
        <v>-</v>
      </c>
      <c r="DP278" s="168" t="str">
        <f t="shared" ca="1" si="800"/>
        <v>-</v>
      </c>
      <c r="DQ278" s="168" t="str">
        <f t="shared" ca="1" si="800"/>
        <v>-</v>
      </c>
      <c r="DR278" s="168" t="str">
        <f t="shared" ca="1" si="800"/>
        <v>-</v>
      </c>
      <c r="DS278" s="168" t="str">
        <f t="shared" ca="1" si="800"/>
        <v>-</v>
      </c>
      <c r="DT278" s="168" t="str">
        <f t="shared" ca="1" si="800"/>
        <v>-</v>
      </c>
      <c r="DU278" s="168" t="str">
        <f t="shared" ca="1" si="800"/>
        <v>-</v>
      </c>
      <c r="DV278" s="168" t="str">
        <f t="shared" ca="1" si="800"/>
        <v>-</v>
      </c>
      <c r="DW278" s="168" t="str">
        <f t="shared" ca="1" si="800"/>
        <v>-</v>
      </c>
      <c r="DX278" s="10"/>
      <c r="DY278" s="168">
        <f t="shared" ca="1" si="800"/>
        <v>1</v>
      </c>
      <c r="DZ278" s="168" t="str">
        <f t="shared" ca="1" si="800"/>
        <v>-</v>
      </c>
      <c r="EA278" s="168" t="str">
        <f t="shared" ca="1" si="800"/>
        <v>-</v>
      </c>
      <c r="EB278" s="168" t="str">
        <f t="shared" ca="1" si="800"/>
        <v>-</v>
      </c>
      <c r="EC278" s="168" t="str">
        <f t="shared" ca="1" si="785"/>
        <v>-</v>
      </c>
      <c r="ED278" s="168" t="b">
        <f t="shared" ca="1" si="785"/>
        <v>0</v>
      </c>
      <c r="EE278" s="168" t="str">
        <f t="shared" ca="1" si="785"/>
        <v>-</v>
      </c>
      <c r="EF278" s="168">
        <f t="shared" ca="1" si="785"/>
        <v>0</v>
      </c>
      <c r="EG278" s="168" t="str">
        <f t="shared" ca="1" si="785"/>
        <v>-</v>
      </c>
      <c r="EH278" s="166" cm="1">
        <f t="array" aca="1" ref="EH278" ca="1">INDEX(i.rev,$K278,EH$15)</f>
        <v>1</v>
      </c>
      <c r="EI278" s="168">
        <f t="shared" ca="1" si="786"/>
        <v>0</v>
      </c>
      <c r="EJ278" s="168">
        <f t="shared" ca="1" si="786"/>
        <v>1</v>
      </c>
      <c r="EK278" s="168">
        <f t="shared" ca="1" si="786"/>
        <v>0</v>
      </c>
      <c r="EL278" s="168">
        <f t="shared" ca="1" si="786"/>
        <v>1</v>
      </c>
      <c r="EM278" s="168">
        <f t="shared" ca="1" si="786"/>
        <v>1</v>
      </c>
      <c r="EN278" s="168">
        <f t="shared" ca="1" si="786"/>
        <v>1</v>
      </c>
      <c r="EO278" s="168">
        <f t="shared" ca="1" si="786"/>
        <v>0</v>
      </c>
      <c r="EP278" s="168">
        <f t="shared" ca="1" si="786"/>
        <v>0</v>
      </c>
      <c r="EQ278" s="168">
        <f t="shared" ca="1" si="786"/>
        <v>0</v>
      </c>
      <c r="ER278" s="168">
        <f t="shared" ca="1" si="786"/>
        <v>0</v>
      </c>
      <c r="ES278" s="168">
        <f t="shared" ca="1" si="786"/>
        <v>0</v>
      </c>
      <c r="ET278" s="168">
        <f t="shared" ca="1" si="786"/>
        <v>0</v>
      </c>
      <c r="EU278" s="168">
        <f t="shared" ca="1" si="786"/>
        <v>0</v>
      </c>
      <c r="EV278" s="168">
        <f t="shared" ca="1" si="786"/>
        <v>0</v>
      </c>
      <c r="EW278" s="168">
        <f t="shared" ca="1" si="786"/>
        <v>0</v>
      </c>
      <c r="EX278" s="168">
        <f t="shared" ca="1" si="786"/>
        <v>0</v>
      </c>
      <c r="EY278" s="166" cm="1">
        <f t="array" aca="1" ref="EY278" ca="1">INDEX(i.rev,$K278,EY$15)</f>
        <v>0</v>
      </c>
      <c r="EZ278" s="168">
        <f t="shared" ca="1" si="749"/>
        <v>0</v>
      </c>
      <c r="FA278" s="166" cm="1">
        <f t="array" aca="1" ref="FA278" ca="1">INDEX(i.rev,$K278,FA$15)</f>
        <v>1</v>
      </c>
      <c r="FB278" s="168">
        <f t="shared" ca="1" si="799"/>
        <v>0</v>
      </c>
      <c r="FC278" s="168">
        <f t="shared" ca="1" si="799"/>
        <v>0</v>
      </c>
      <c r="FD278" s="168">
        <f t="shared" ca="1" si="799"/>
        <v>0</v>
      </c>
      <c r="FE278" s="168">
        <f t="shared" ca="1" si="799"/>
        <v>0</v>
      </c>
      <c r="FF278" s="168">
        <f t="shared" ca="1" si="799"/>
        <v>0</v>
      </c>
      <c r="FG278" s="168">
        <f t="shared" ca="1" si="799"/>
        <v>0</v>
      </c>
      <c r="FH278" s="168">
        <f t="shared" ca="1" si="799"/>
        <v>0</v>
      </c>
      <c r="FI278" s="10"/>
      <c r="FJ278" s="168" t="str">
        <f t="shared" ca="1" si="799"/>
        <v>-</v>
      </c>
      <c r="FK278" s="168" t="str">
        <f t="shared" ca="1" si="799"/>
        <v>-</v>
      </c>
      <c r="FL278" s="168" t="str">
        <f t="shared" ca="1" si="799"/>
        <v>-</v>
      </c>
      <c r="FM278" s="168" t="str">
        <f t="shared" ca="1" si="799"/>
        <v>-</v>
      </c>
      <c r="FN278" s="168" t="str">
        <f t="shared" ca="1" si="796"/>
        <v>-</v>
      </c>
      <c r="FO278" s="166" t="b">
        <f t="shared" ca="1" si="787"/>
        <v>0</v>
      </c>
      <c r="FP278" s="166" t="b">
        <f t="shared" ca="1" si="787"/>
        <v>0</v>
      </c>
      <c r="FQ278" s="166" t="b">
        <f t="shared" ca="1" si="787"/>
        <v>1</v>
      </c>
      <c r="FR278" s="168">
        <f t="shared" ca="1" si="799"/>
        <v>0</v>
      </c>
      <c r="FS278" s="166">
        <f t="shared" ca="1" si="788"/>
        <v>1</v>
      </c>
      <c r="FT278" s="166">
        <f t="shared" ca="1" si="788"/>
        <v>1</v>
      </c>
      <c r="FU278" s="168" t="str">
        <f t="shared" ca="1" si="799"/>
        <v>-</v>
      </c>
      <c r="FV278" s="168" t="str">
        <f t="shared" ca="1" si="799"/>
        <v>-</v>
      </c>
      <c r="FW278" s="168" t="str">
        <f t="shared" ca="1" si="799"/>
        <v>-</v>
      </c>
      <c r="FX278" s="168" t="str">
        <f t="shared" ca="1" si="799"/>
        <v>-</v>
      </c>
      <c r="FY278" s="168" t="str">
        <f t="shared" ca="1" si="799"/>
        <v>-</v>
      </c>
      <c r="FZ278" s="168" t="str">
        <f t="shared" ca="1" si="799"/>
        <v>-</v>
      </c>
      <c r="GA278" s="168" t="str">
        <f t="shared" ca="1" si="799"/>
        <v>-</v>
      </c>
      <c r="GB278" s="168" t="str">
        <f t="shared" ca="1" si="799"/>
        <v>-</v>
      </c>
      <c r="GC278" s="168" t="str">
        <f t="shared" ca="1" si="799"/>
        <v>-</v>
      </c>
      <c r="GD278" s="168" t="b">
        <f t="shared" ca="1" si="799"/>
        <v>1</v>
      </c>
      <c r="GE278" s="168" t="str">
        <f t="shared" ca="1" si="799"/>
        <v>-</v>
      </c>
      <c r="GF278" s="168" t="str">
        <f t="shared" ca="1" si="799"/>
        <v>-</v>
      </c>
      <c r="GG278" s="168" t="str">
        <f t="shared" ca="1" si="799"/>
        <v>-</v>
      </c>
      <c r="GH278" s="168" t="str">
        <f t="shared" ca="1" si="789"/>
        <v>-</v>
      </c>
      <c r="GI278" s="168" t="str">
        <f t="shared" ca="1" si="789"/>
        <v>-</v>
      </c>
      <c r="GJ278" s="168" t="str">
        <f t="shared" ca="1" si="789"/>
        <v>-</v>
      </c>
      <c r="GK278" s="168" t="str">
        <f t="shared" ca="1" si="789"/>
        <v>-</v>
      </c>
      <c r="GL278" s="168" t="str">
        <f t="shared" ca="1" si="789"/>
        <v>-</v>
      </c>
      <c r="GM278" s="168" t="str">
        <f t="shared" ca="1" si="789"/>
        <v>-</v>
      </c>
      <c r="GN278" s="168" t="str">
        <f t="shared" ca="1" si="789"/>
        <v>-</v>
      </c>
      <c r="GO278" s="168" t="str">
        <f t="shared" ca="1" si="789"/>
        <v>-</v>
      </c>
      <c r="GP278" s="168" t="str">
        <f t="shared" ca="1" si="789"/>
        <v>-</v>
      </c>
      <c r="GQ278" s="168" t="str">
        <f t="shared" ca="1" si="789"/>
        <v>-</v>
      </c>
      <c r="GR278" s="168" t="str">
        <f t="shared" ca="1" si="789"/>
        <v>-</v>
      </c>
      <c r="GS278" s="168">
        <f t="shared" ca="1" si="789"/>
        <v>500</v>
      </c>
      <c r="GT278" s="168">
        <f t="shared" ca="1" si="789"/>
        <v>500</v>
      </c>
      <c r="GU278" s="168" t="str">
        <f t="shared" ca="1" si="789"/>
        <v>-</v>
      </c>
      <c r="GV278" s="168" t="str">
        <f t="shared" ca="1" si="789"/>
        <v>-</v>
      </c>
      <c r="GW278" s="168" t="str">
        <f t="shared" ca="1" si="789"/>
        <v>-</v>
      </c>
      <c r="GX278" s="168" t="str">
        <f t="shared" ca="1" si="790"/>
        <v>-</v>
      </c>
      <c r="GY278" s="168" t="str">
        <f t="shared" ca="1" si="790"/>
        <v>-</v>
      </c>
      <c r="GZ278" s="168" t="str">
        <f t="shared" ca="1" si="797"/>
        <v>-</v>
      </c>
      <c r="HA278" s="168" t="str">
        <f t="shared" ca="1" si="797"/>
        <v>-</v>
      </c>
      <c r="HB278" s="168" t="str">
        <f t="shared" ca="1" si="797"/>
        <v>-</v>
      </c>
      <c r="HC278" s="168" t="str">
        <f t="shared" ca="1" si="797"/>
        <v>-</v>
      </c>
      <c r="HD278" s="168" t="str">
        <f t="shared" ca="1" si="797"/>
        <v>-</v>
      </c>
      <c r="HE278" s="168" t="str">
        <f t="shared" ca="1" si="797"/>
        <v>-</v>
      </c>
      <c r="HF278" s="168" t="str">
        <f t="shared" ca="1" si="797"/>
        <v>-</v>
      </c>
      <c r="HG278" s="168" t="str">
        <f t="shared" ca="1" si="797"/>
        <v>-</v>
      </c>
      <c r="HH278" s="168" t="str">
        <f t="shared" ca="1" si="797"/>
        <v>-</v>
      </c>
      <c r="HI278" s="168" t="str">
        <f t="shared" ca="1" si="797"/>
        <v>-</v>
      </c>
      <c r="HJ278" s="168" t="str">
        <f t="shared" ca="1" si="797"/>
        <v>-</v>
      </c>
      <c r="HK278" s="168" t="str">
        <f t="shared" ca="1" si="797"/>
        <v>-</v>
      </c>
      <c r="HL278" s="168" t="str">
        <f t="shared" ca="1" si="797"/>
        <v>-</v>
      </c>
      <c r="HM278" s="168" t="str">
        <f t="shared" ca="1" si="797"/>
        <v>-</v>
      </c>
      <c r="HN278" s="168" t="str">
        <f t="shared" ca="1" si="797"/>
        <v>-</v>
      </c>
      <c r="HO278" s="168" t="str">
        <f t="shared" ca="1" si="797"/>
        <v>-</v>
      </c>
      <c r="HP278" s="168" t="str">
        <f t="shared" ca="1" si="797"/>
        <v>-</v>
      </c>
      <c r="HQ278" s="168" t="str">
        <f t="shared" ca="1" si="797"/>
        <v>-</v>
      </c>
      <c r="HR278" s="168" t="str">
        <f t="shared" ca="1" si="797"/>
        <v>-</v>
      </c>
      <c r="HS278" s="168" t="str">
        <f t="shared" ca="1" si="797"/>
        <v>-</v>
      </c>
      <c r="HT278" s="168" t="str">
        <f t="shared" ca="1" si="797"/>
        <v>-</v>
      </c>
      <c r="HU278" s="168" t="str">
        <f t="shared" ca="1" si="797"/>
        <v>-</v>
      </c>
      <c r="HV278" s="168" t="str">
        <f t="shared" ca="1" si="797"/>
        <v>-</v>
      </c>
      <c r="HW278" s="168" t="str">
        <f t="shared" ca="1" si="797"/>
        <v>-</v>
      </c>
      <c r="HX278" s="168" t="str">
        <f t="shared" ca="1" si="797"/>
        <v>-</v>
      </c>
      <c r="HY278" s="168" t="str">
        <f t="shared" ca="1" si="797"/>
        <v>-</v>
      </c>
      <c r="HZ278" s="168" t="str">
        <f t="shared" ca="1" si="797"/>
        <v>-</v>
      </c>
      <c r="IA278" s="168" t="str">
        <f t="shared" ca="1" si="797"/>
        <v>-</v>
      </c>
      <c r="IB278" s="168" t="str">
        <f t="shared" ca="1" si="797"/>
        <v>-</v>
      </c>
      <c r="IC278" s="168" t="str">
        <f t="shared" ca="1" si="797"/>
        <v>-</v>
      </c>
      <c r="ID278" s="168" t="str">
        <f t="shared" ca="1" si="797"/>
        <v>-</v>
      </c>
      <c r="IE278" s="168" t="str">
        <f t="shared" ca="1" si="797"/>
        <v>-</v>
      </c>
      <c r="IF278" s="168" t="str">
        <f t="shared" ca="1" si="797"/>
        <v>-</v>
      </c>
      <c r="IG278" s="168" t="str">
        <f t="shared" ca="1" si="797"/>
        <v>-</v>
      </c>
      <c r="IH278" s="168" t="str">
        <f t="shared" ca="1" si="797"/>
        <v>-</v>
      </c>
      <c r="II278" s="168" t="str">
        <f t="shared" ca="1" si="797"/>
        <v>-</v>
      </c>
      <c r="IJ278" s="168" t="str">
        <f t="shared" ca="1" si="797"/>
        <v>-</v>
      </c>
      <c r="IK278" s="168" t="str">
        <f t="shared" ca="1" si="797"/>
        <v>-</v>
      </c>
      <c r="IL278" s="168" t="str">
        <f t="shared" ca="1" si="797"/>
        <v>-</v>
      </c>
      <c r="IM278" s="168" t="str">
        <f t="shared" ca="1" si="797"/>
        <v>-</v>
      </c>
      <c r="IN278" s="168" t="str">
        <f t="shared" ca="1" si="797"/>
        <v>-</v>
      </c>
      <c r="IO278" s="168" t="str">
        <f t="shared" ca="1" si="797"/>
        <v>-</v>
      </c>
      <c r="IP278" s="168" t="str">
        <f t="shared" ca="1" si="790"/>
        <v>-</v>
      </c>
      <c r="IQ278" s="168" t="str">
        <f t="shared" ca="1" si="790"/>
        <v>-</v>
      </c>
      <c r="IR278" s="168" t="str">
        <f t="shared" ca="1" si="790"/>
        <v>-</v>
      </c>
      <c r="IS278" s="168" t="str">
        <f t="shared" ca="1" si="790"/>
        <v>-</v>
      </c>
      <c r="IT278" s="168" t="str">
        <f t="shared" ca="1" si="790"/>
        <v>-</v>
      </c>
      <c r="IU278" s="168" t="str">
        <f t="shared" ca="1" si="790"/>
        <v>-</v>
      </c>
      <c r="IV278" s="168" t="str">
        <f t="shared" ca="1" si="790"/>
        <v>-</v>
      </c>
      <c r="IW278" s="168" t="str">
        <f t="shared" ca="1" si="790"/>
        <v>-</v>
      </c>
      <c r="IX278" s="168" t="str">
        <f t="shared" ca="1" si="790"/>
        <v>-</v>
      </c>
      <c r="IY278" s="168" t="str">
        <f t="shared" ca="1" si="790"/>
        <v>-</v>
      </c>
      <c r="IZ278" s="10"/>
      <c r="JA278" s="166">
        <f t="shared" ca="1" si="757"/>
        <v>4.4999999999999998E-2</v>
      </c>
      <c r="JB278" s="166">
        <f t="shared" ca="1" si="758"/>
        <v>4.4999999999999998E-2</v>
      </c>
      <c r="JC278" s="168">
        <f t="shared" ca="1" si="791"/>
        <v>1</v>
      </c>
      <c r="JD278" s="168">
        <f t="shared" ca="1" si="791"/>
        <v>0</v>
      </c>
      <c r="JE278" s="168">
        <f t="shared" ca="1" si="791"/>
        <v>1</v>
      </c>
      <c r="JF278" s="168">
        <f t="shared" ca="1" si="791"/>
        <v>1</v>
      </c>
      <c r="JG278" s="168">
        <f t="shared" ca="1" si="791"/>
        <v>0</v>
      </c>
      <c r="JH278" s="168">
        <f t="shared" ca="1" si="791"/>
        <v>70</v>
      </c>
      <c r="JI278" s="168">
        <f t="shared" ca="1" si="791"/>
        <v>50</v>
      </c>
      <c r="JJ278" s="168">
        <f t="shared" ca="1" si="791"/>
        <v>70</v>
      </c>
      <c r="JK278" s="168">
        <f t="shared" ca="1" si="791"/>
        <v>50</v>
      </c>
      <c r="JL278" s="166">
        <f t="shared" ca="1" si="760"/>
        <v>1</v>
      </c>
      <c r="JM278" s="166">
        <f t="shared" ca="1" si="761"/>
        <v>1</v>
      </c>
      <c r="JN278" s="166">
        <f t="shared" ca="1" si="762"/>
        <v>1</v>
      </c>
      <c r="JO278" s="166">
        <f t="shared" ca="1" si="763"/>
        <v>1</v>
      </c>
      <c r="JP278" s="166">
        <f t="shared" ca="1" si="763"/>
        <v>1</v>
      </c>
      <c r="JQ278" s="168">
        <f t="shared" ca="1" si="791"/>
        <v>1</v>
      </c>
      <c r="JR278" s="10"/>
      <c r="JS278" s="168">
        <f t="shared" ca="1" si="791"/>
        <v>1</v>
      </c>
      <c r="JT278" s="166">
        <f t="shared" ca="1" si="764"/>
        <v>1</v>
      </c>
      <c r="JU278" s="168">
        <f t="shared" ca="1" si="759"/>
        <v>1</v>
      </c>
      <c r="JV278" s="168">
        <f t="shared" ca="1" si="791"/>
        <v>1</v>
      </c>
      <c r="JW278" s="168">
        <f t="shared" ca="1" si="791"/>
        <v>1</v>
      </c>
      <c r="JX278" s="168">
        <f t="shared" ca="1" si="759"/>
        <v>1</v>
      </c>
      <c r="JY278" s="168">
        <f t="shared" ca="1" si="791"/>
        <v>1</v>
      </c>
      <c r="JZ278" s="168">
        <f t="shared" ca="1" si="791"/>
        <v>1</v>
      </c>
      <c r="KA278" s="166">
        <f t="shared" ca="1" si="765"/>
        <v>1</v>
      </c>
      <c r="KB278" s="166">
        <f t="shared" si="766"/>
        <v>1</v>
      </c>
      <c r="KC278" s="166">
        <f t="shared" ca="1" si="767"/>
        <v>1</v>
      </c>
      <c r="KD278" s="166" t="str">
        <f t="shared" ca="1" si="768"/>
        <v>-</v>
      </c>
      <c r="KE278" s="166" t="str">
        <f t="shared" ca="1" si="769"/>
        <v>-</v>
      </c>
      <c r="KF278" s="166" t="str">
        <f t="shared" ca="1" si="770"/>
        <v>-</v>
      </c>
      <c r="KG278" s="166" t="b">
        <f t="shared" ca="1" si="771"/>
        <v>0</v>
      </c>
      <c r="KH278" s="168">
        <f t="shared" ca="1" si="791"/>
        <v>0</v>
      </c>
      <c r="KI278" s="27">
        <v>0</v>
      </c>
    </row>
    <row r="279" spans="1:295" s="148" customFormat="1" outlineLevel="1">
      <c r="A279" s="126">
        <f t="shared" si="13"/>
        <v>274</v>
      </c>
      <c r="B279" s="126">
        <f t="shared" si="798"/>
        <v>13</v>
      </c>
      <c r="C279" s="148">
        <f t="shared" si="778"/>
        <v>1002</v>
      </c>
      <c r="D279" s="148" t="s">
        <v>884</v>
      </c>
      <c r="E279" s="148" t="b">
        <f t="shared" si="737"/>
        <v>0</v>
      </c>
      <c r="F279" s="148" t="b">
        <v>0</v>
      </c>
      <c r="G279" s="148" t="b">
        <f t="shared" si="773"/>
        <v>0</v>
      </c>
      <c r="H279" s="144">
        <f t="shared" ca="1" si="792"/>
        <v>3</v>
      </c>
      <c r="I279" s="32">
        <v>2</v>
      </c>
      <c r="J279" s="32">
        <v>3</v>
      </c>
      <c r="K279" s="144">
        <f t="shared" ca="1" si="792"/>
        <v>1</v>
      </c>
      <c r="L279" s="144">
        <f t="shared" ca="1" si="792"/>
        <v>1</v>
      </c>
      <c r="M279" s="144">
        <f t="shared" ca="1" si="792"/>
        <v>1</v>
      </c>
      <c r="N279" s="144">
        <f t="shared" ca="1" si="792"/>
        <v>1</v>
      </c>
      <c r="O279" s="144">
        <f t="shared" ca="1" si="792"/>
        <v>1</v>
      </c>
      <c r="P279" s="144">
        <f t="shared" ca="1" si="792"/>
        <v>1</v>
      </c>
      <c r="Q279" s="144">
        <f t="shared" ca="1" si="792"/>
        <v>1</v>
      </c>
      <c r="R279" s="144">
        <f t="shared" ca="1" si="792"/>
        <v>2</v>
      </c>
      <c r="S279" s="32">
        <v>3</v>
      </c>
      <c r="T279" s="144">
        <f t="shared" ca="1" si="792"/>
        <v>1</v>
      </c>
      <c r="U279" s="144">
        <f t="shared" ca="1" si="792"/>
        <v>1</v>
      </c>
      <c r="V279" s="144">
        <f t="shared" ca="1" si="792"/>
        <v>1</v>
      </c>
      <c r="W279" s="144">
        <f t="shared" ca="1" si="792"/>
        <v>1</v>
      </c>
      <c r="X279" s="144">
        <f t="shared" ca="1" si="792"/>
        <v>1</v>
      </c>
      <c r="Y279" s="144">
        <f t="shared" ca="1" si="774"/>
        <v>1</v>
      </c>
      <c r="AA279" s="162" t="str" cm="1">
        <f t="array" aca="1" ref="AA279" ca="1">TEXT(LEFT(OFFSET(AA279,-1,0),5)+1,"00000")&amp;MID(OFFSET(AA279,-1,0),6,FIND(" ",OFFSET(AA279,-1,0),7)-5)
&amp;INDEX(DataMaster!$B$10:$B$12,$I279)         &amp;IF($J279=1,""," Risk"&amp;INDEX(i.risk_aversion,$J279,1))    &amp;IF($K279=1,""," REV"&amp; INDEX(DataMaster!$B$54:$B$58,$K279))              &amp; IF($L279=1,""," Minroe"&amp;INDEX(minroe,$L279))              &amp;  IF($M279=1,""," Overdraw"&amp;INDEX(overdraw,$M279))
&amp; IF($N279=1,""," Mach"&amp;INDEX(i.mach_option,$N279))
&amp; IF($O279=1,""," Interest"&amp;INDEX(i.interest_rate,$O279))            &amp; IF($P279=1,""," Opp cost"&amp;INDEX(i.opp_cost_capital,$P279))           &amp; IF($Q279=1,""," Casual_ub"&amp;INDEX(i.casual_ub,$Q279))           &amp; IF($R279=1,""," Cropgraze"&amp;INDEX(i.cropgraze_inc,$R279))
&amp; IF($S279=1,""," Yield"&amp;INDEX(i.all_rot_yield,$S279))          &amp; IF($T279=1,""," Pasture"&amp;INDEX(i.pasture_prod,$T279))          &amp; IF($U279=1,""," Scan"&amp;INDEX(i.scan,$U279))
&amp; IF($JL279=1,""," WP"&amp;TEXT($JL279*100,"000p"))                &amp; IF($JM279=1,""," MP"&amp;TEXT($JM279*100,"000p"))                      &amp; IF($JN279=1,""," GP"&amp;TEXT($JN279*100,"000p"))          &amp; IF($JO279=1,""," Can"&amp;TEXT($JO279*100,"000p"))
&amp; " (F"&amp;3+IFERROR(1*$CH279,0)+IFERROR(1*$CI279,0)&amp;3-IFERROR(1*NOT($CK279),0)&amp;"N"&amp;$CP279&amp;$CQ279&amp;")"</f>
        <v>00015 Yield DSP RiskCARA-high CropgrazeFALSE Yield1.15 (F33N11)</v>
      </c>
      <c r="AB279" s="10" t="str">
        <f ca="1">IF(COUNTIF(AA$5:AA279,AA279)=1,"-","Dup")</f>
        <v>-</v>
      </c>
      <c r="AC279" s="10"/>
      <c r="AD279" s="168" t="str">
        <f t="shared" ca="1" si="783"/>
        <v>-</v>
      </c>
      <c r="AE279" s="168" t="str">
        <f t="shared" ca="1" si="783"/>
        <v>-</v>
      </c>
      <c r="AF279" s="168" t="str">
        <f t="shared" ca="1" si="783"/>
        <v>-</v>
      </c>
      <c r="AG279" s="168" t="str">
        <f t="shared" ca="1" si="783"/>
        <v>-</v>
      </c>
      <c r="AH279" s="168" t="str">
        <f t="shared" ca="1" si="783"/>
        <v>-</v>
      </c>
      <c r="AI279" s="168" t="b">
        <f t="shared" ca="1" si="783"/>
        <v>1</v>
      </c>
      <c r="AJ279" s="10"/>
      <c r="AK279" s="166" t="b">
        <f t="shared" si="784"/>
        <v>0</v>
      </c>
      <c r="AL279" s="166" t="str">
        <f t="shared" si="784"/>
        <v>-</v>
      </c>
      <c r="AM279" s="166" t="b">
        <f t="shared" si="784"/>
        <v>0</v>
      </c>
      <c r="AN279" s="166" t="b">
        <f t="shared" si="784"/>
        <v>1</v>
      </c>
      <c r="AO279" s="166" t="b">
        <f t="shared" si="784"/>
        <v>0</v>
      </c>
      <c r="AP279" s="166" t="b">
        <f t="shared" si="784"/>
        <v>0</v>
      </c>
      <c r="AQ279" s="166">
        <f t="shared" ca="1" si="740"/>
        <v>0</v>
      </c>
      <c r="AR279" s="166" t="b">
        <f t="shared" si="795"/>
        <v>1</v>
      </c>
      <c r="AS279" s="166" t="b">
        <f t="shared" si="795"/>
        <v>1</v>
      </c>
      <c r="AT279" s="166">
        <f t="shared" si="795"/>
        <v>1</v>
      </c>
      <c r="AU279" s="166">
        <f t="shared" si="795"/>
        <v>5.0000000000000004E-6</v>
      </c>
      <c r="AV279" s="166" t="str">
        <f t="shared" si="795"/>
        <v>-</v>
      </c>
      <c r="AW279" s="10"/>
      <c r="AX279" s="166" t="b">
        <f t="shared" si="742"/>
        <v>1</v>
      </c>
      <c r="AY279" s="168" t="b">
        <f t="shared" ca="1" si="743"/>
        <v>1</v>
      </c>
      <c r="AZ279" s="168" t="b">
        <f t="shared" ca="1" si="743"/>
        <v>1</v>
      </c>
      <c r="BA279" s="167">
        <f t="shared" ca="1" si="744"/>
        <v>3210</v>
      </c>
      <c r="BB279" s="168" t="str">
        <f t="shared" ref="BB279:BV291" ca="1" si="802">OFFSET(BB$5,$B279,0)</f>
        <v>-</v>
      </c>
      <c r="BC279" s="168" t="str">
        <f t="shared" ca="1" si="802"/>
        <v>-</v>
      </c>
      <c r="BD279" s="168" t="str">
        <f t="shared" ca="1" si="802"/>
        <v>-</v>
      </c>
      <c r="BE279" s="168" t="str">
        <f t="shared" ca="1" si="802"/>
        <v>-</v>
      </c>
      <c r="BF279" s="168" t="str">
        <f t="shared" ca="1" si="802"/>
        <v>-</v>
      </c>
      <c r="BG279" s="168">
        <f t="shared" ca="1" si="802"/>
        <v>1</v>
      </c>
      <c r="BH279" s="168">
        <f t="shared" ca="1" si="802"/>
        <v>1</v>
      </c>
      <c r="BI279" s="168" t="str">
        <f t="shared" ca="1" si="802"/>
        <v>-</v>
      </c>
      <c r="BJ279" s="168" t="str">
        <f t="shared" ca="1" si="802"/>
        <v>-</v>
      </c>
      <c r="BK279" s="10"/>
      <c r="BL279" s="168" t="str">
        <f t="shared" ca="1" si="802"/>
        <v>-</v>
      </c>
      <c r="BM279" s="168" t="str">
        <f t="shared" ca="1" si="802"/>
        <v>-</v>
      </c>
      <c r="BN279" s="168" t="str">
        <f t="shared" ca="1" si="802"/>
        <v>-</v>
      </c>
      <c r="BO279" s="168" t="str">
        <f t="shared" ca="1" si="802"/>
        <v>-</v>
      </c>
      <c r="BP279" s="168" t="str">
        <f t="shared" ca="1" si="802"/>
        <v>-</v>
      </c>
      <c r="BQ279" s="168" t="str">
        <f t="shared" ca="1" si="802"/>
        <v>-</v>
      </c>
      <c r="BR279" s="168" t="str">
        <f t="shared" ca="1" si="802"/>
        <v>-</v>
      </c>
      <c r="BS279" s="168" t="str">
        <f t="shared" ca="1" si="802"/>
        <v>-</v>
      </c>
      <c r="BT279" s="168" t="str">
        <f t="shared" ca="1" si="802"/>
        <v>-</v>
      </c>
      <c r="BU279" s="168" t="str">
        <f t="shared" ca="1" si="802"/>
        <v>-</v>
      </c>
      <c r="BV279" s="168" t="str">
        <f t="shared" ca="1" si="802"/>
        <v>-</v>
      </c>
      <c r="BW279" s="166" t="str" cm="1">
        <f t="array" aca="1" ref="BW279" ca="1">INDEX(i.rev,$K279,BW$15)</f>
        <v>-</v>
      </c>
      <c r="BX279" s="166" t="str" cm="1">
        <f t="array" aca="1" ref="BX279" ca="1">INDEX(i.rev,$K279,BX$15)</f>
        <v>-</v>
      </c>
      <c r="BY279" s="166" t="str" cm="1">
        <f t="array" aca="1" ref="BY279" ca="1">INDEX(i.rev,$K279,BY$15)</f>
        <v>-</v>
      </c>
      <c r="BZ279" s="166" t="str" cm="1">
        <f t="array" aca="1" ref="BZ279" ca="1">INDEX(i.rev,$K279,BZ$15)</f>
        <v>-</v>
      </c>
      <c r="CA279" s="166" t="str" cm="1">
        <f t="array" aca="1" ref="CA279" ca="1">INDEX(i.rev,$K279,CA$15)</f>
        <v>-</v>
      </c>
      <c r="CB279" s="166" t="str" cm="1">
        <f t="array" aca="1" ref="CB279" ca="1">INDEX(i.rev,$K279,CB$15)</f>
        <v>-</v>
      </c>
      <c r="CC279" s="166" t="str" cm="1">
        <f t="array" aca="1" ref="CC279" ca="1">INDEX(i.rev,$K279,CC$15)</f>
        <v>-</v>
      </c>
      <c r="CD279" s="166" t="str" cm="1">
        <f t="array" aca="1" ref="CD279" ca="1">INDEX(i.rev,$K279,CD$15)</f>
        <v>-</v>
      </c>
      <c r="CE279" s="166" t="str" cm="1">
        <f t="array" aca="1" ref="CE279" ca="1">INDEX(i.rev,$K279,CE$15)</f>
        <v>-</v>
      </c>
      <c r="CF279" s="166" t="str" cm="1">
        <f t="array" aca="1" ref="CF279" ca="1">INDEX(i.rev,$K279,CF$15)</f>
        <v>-</v>
      </c>
      <c r="CG279" s="10"/>
      <c r="CH279" s="168" t="str">
        <f t="shared" ca="1" si="800"/>
        <v>-</v>
      </c>
      <c r="CI279" s="168" t="str">
        <f t="shared" ca="1" si="800"/>
        <v>-</v>
      </c>
      <c r="CJ279" s="168" t="str">
        <f t="shared" ca="1" si="800"/>
        <v>-</v>
      </c>
      <c r="CK279" s="168" t="str">
        <f t="shared" ca="1" si="800"/>
        <v>-</v>
      </c>
      <c r="CL279" s="168" t="str">
        <f t="shared" ca="1" si="800"/>
        <v>-</v>
      </c>
      <c r="CM279" s="168" t="str">
        <f t="shared" ca="1" si="800"/>
        <v>-</v>
      </c>
      <c r="CN279" s="168" t="str">
        <f t="shared" ca="1" si="800"/>
        <v>-</v>
      </c>
      <c r="CO279" s="168" t="str">
        <f t="shared" ca="1" si="800"/>
        <v>-</v>
      </c>
      <c r="CP279" s="168">
        <f t="shared" ca="1" si="800"/>
        <v>1</v>
      </c>
      <c r="CQ279" s="168">
        <f t="shared" ca="1" si="800"/>
        <v>1</v>
      </c>
      <c r="CR279" s="168">
        <f t="shared" ca="1" si="800"/>
        <v>0</v>
      </c>
      <c r="CS279" s="168" t="str">
        <f t="shared" ca="1" si="800"/>
        <v>-</v>
      </c>
      <c r="CT279" s="168" t="str">
        <f t="shared" ca="1" si="800"/>
        <v>-</v>
      </c>
      <c r="CU279" s="168" t="str">
        <f t="shared" ca="1" si="800"/>
        <v>-</v>
      </c>
      <c r="CV279" s="168" t="str">
        <f t="shared" ca="1" si="800"/>
        <v>-</v>
      </c>
      <c r="CW279" s="168" t="str">
        <f t="shared" ca="1" si="800"/>
        <v>-</v>
      </c>
      <c r="CX279" s="168" t="str">
        <f t="shared" ca="1" si="800"/>
        <v>-</v>
      </c>
      <c r="CY279" s="168" t="str">
        <f t="shared" ca="1" si="800"/>
        <v>-</v>
      </c>
      <c r="CZ279" s="168">
        <f t="shared" ca="1" si="800"/>
        <v>0</v>
      </c>
      <c r="DA279" s="168" t="str">
        <f t="shared" ca="1" si="800"/>
        <v>-</v>
      </c>
      <c r="DB279" s="168" t="str">
        <f t="shared" ca="1" si="800"/>
        <v>-</v>
      </c>
      <c r="DC279" s="168" t="str">
        <f t="shared" ca="1" si="800"/>
        <v>-</v>
      </c>
      <c r="DD279" s="168" t="str">
        <f t="shared" ca="1" si="800"/>
        <v>-</v>
      </c>
      <c r="DE279" s="168" t="str">
        <f t="shared" ca="1" si="800"/>
        <v>-</v>
      </c>
      <c r="DF279" s="168">
        <f t="shared" ca="1" si="800"/>
        <v>0</v>
      </c>
      <c r="DG279" s="168">
        <f t="shared" ca="1" si="800"/>
        <v>0</v>
      </c>
      <c r="DH279" s="168">
        <f t="shared" ca="1" si="800"/>
        <v>0</v>
      </c>
      <c r="DI279" s="168">
        <f t="shared" ca="1" si="800"/>
        <v>0</v>
      </c>
      <c r="DJ279" s="168">
        <f t="shared" ca="1" si="800"/>
        <v>0</v>
      </c>
      <c r="DK279" s="168">
        <f t="shared" ca="1" si="800"/>
        <v>0</v>
      </c>
      <c r="DL279" s="168">
        <f t="shared" ca="1" si="800"/>
        <v>0</v>
      </c>
      <c r="DM279" s="168" t="str">
        <f t="shared" ca="1" si="800"/>
        <v>-</v>
      </c>
      <c r="DN279" s="168" t="str">
        <f t="shared" ca="1" si="800"/>
        <v>-</v>
      </c>
      <c r="DO279" s="168" t="str">
        <f t="shared" ca="1" si="800"/>
        <v>-</v>
      </c>
      <c r="DP279" s="168" t="str">
        <f t="shared" ca="1" si="800"/>
        <v>-</v>
      </c>
      <c r="DQ279" s="168" t="str">
        <f t="shared" ca="1" si="800"/>
        <v>-</v>
      </c>
      <c r="DR279" s="168" t="str">
        <f t="shared" ca="1" si="800"/>
        <v>-</v>
      </c>
      <c r="DS279" s="168" t="str">
        <f t="shared" ca="1" si="800"/>
        <v>-</v>
      </c>
      <c r="DT279" s="168" t="str">
        <f t="shared" ca="1" si="800"/>
        <v>-</v>
      </c>
      <c r="DU279" s="168" t="str">
        <f t="shared" ca="1" si="800"/>
        <v>-</v>
      </c>
      <c r="DV279" s="168" t="str">
        <f t="shared" ca="1" si="800"/>
        <v>-</v>
      </c>
      <c r="DW279" s="168" t="str">
        <f t="shared" ca="1" si="800"/>
        <v>-</v>
      </c>
      <c r="DX279" s="10"/>
      <c r="DY279" s="168">
        <f t="shared" ca="1" si="800"/>
        <v>1</v>
      </c>
      <c r="DZ279" s="168" t="str">
        <f t="shared" ca="1" si="800"/>
        <v>-</v>
      </c>
      <c r="EA279" s="168" t="str">
        <f t="shared" ca="1" si="800"/>
        <v>-</v>
      </c>
      <c r="EB279" s="168" t="str">
        <f t="shared" ca="1" si="800"/>
        <v>-</v>
      </c>
      <c r="EC279" s="168" t="str">
        <f t="shared" ca="1" si="785"/>
        <v>-</v>
      </c>
      <c r="ED279" s="168" t="b">
        <f t="shared" ca="1" si="785"/>
        <v>0</v>
      </c>
      <c r="EE279" s="168" t="str">
        <f t="shared" ca="1" si="785"/>
        <v>-</v>
      </c>
      <c r="EF279" s="168">
        <f t="shared" ca="1" si="785"/>
        <v>0</v>
      </c>
      <c r="EG279" s="168" t="str">
        <f t="shared" ca="1" si="785"/>
        <v>-</v>
      </c>
      <c r="EH279" s="166" cm="1">
        <f t="array" aca="1" ref="EH279" ca="1">INDEX(i.rev,$K279,EH$15)</f>
        <v>1</v>
      </c>
      <c r="EI279" s="168">
        <f t="shared" ca="1" si="786"/>
        <v>0</v>
      </c>
      <c r="EJ279" s="168">
        <f t="shared" ca="1" si="786"/>
        <v>1</v>
      </c>
      <c r="EK279" s="168">
        <f t="shared" ca="1" si="786"/>
        <v>0</v>
      </c>
      <c r="EL279" s="168">
        <f t="shared" ca="1" si="786"/>
        <v>1</v>
      </c>
      <c r="EM279" s="168">
        <f t="shared" ca="1" si="786"/>
        <v>1</v>
      </c>
      <c r="EN279" s="168">
        <f t="shared" ca="1" si="786"/>
        <v>1</v>
      </c>
      <c r="EO279" s="168">
        <f t="shared" ca="1" si="786"/>
        <v>0</v>
      </c>
      <c r="EP279" s="168">
        <f t="shared" ca="1" si="786"/>
        <v>0</v>
      </c>
      <c r="EQ279" s="168">
        <f t="shared" ca="1" si="786"/>
        <v>0</v>
      </c>
      <c r="ER279" s="168">
        <f t="shared" ca="1" si="786"/>
        <v>0</v>
      </c>
      <c r="ES279" s="168">
        <f t="shared" ca="1" si="786"/>
        <v>0</v>
      </c>
      <c r="ET279" s="168">
        <f t="shared" ca="1" si="786"/>
        <v>0</v>
      </c>
      <c r="EU279" s="168">
        <f t="shared" ca="1" si="786"/>
        <v>0</v>
      </c>
      <c r="EV279" s="168">
        <f t="shared" ca="1" si="786"/>
        <v>0</v>
      </c>
      <c r="EW279" s="168">
        <f t="shared" ca="1" si="786"/>
        <v>0</v>
      </c>
      <c r="EX279" s="168">
        <f t="shared" ca="1" si="786"/>
        <v>0</v>
      </c>
      <c r="EY279" s="166" cm="1">
        <f t="array" aca="1" ref="EY279" ca="1">INDEX(i.rev,$K279,EY$15)</f>
        <v>0</v>
      </c>
      <c r="EZ279" s="168">
        <f t="shared" ca="1" si="749"/>
        <v>0</v>
      </c>
      <c r="FA279" s="166" cm="1">
        <f t="array" aca="1" ref="FA279" ca="1">INDEX(i.rev,$K279,FA$15)</f>
        <v>1</v>
      </c>
      <c r="FB279" s="168">
        <f t="shared" ca="1" si="799"/>
        <v>0</v>
      </c>
      <c r="FC279" s="168">
        <f t="shared" ca="1" si="799"/>
        <v>0</v>
      </c>
      <c r="FD279" s="168">
        <f t="shared" ca="1" si="799"/>
        <v>0</v>
      </c>
      <c r="FE279" s="168">
        <f t="shared" ca="1" si="799"/>
        <v>0</v>
      </c>
      <c r="FF279" s="168">
        <f t="shared" ca="1" si="799"/>
        <v>0</v>
      </c>
      <c r="FG279" s="168">
        <f t="shared" ca="1" si="799"/>
        <v>0</v>
      </c>
      <c r="FH279" s="168">
        <f t="shared" ca="1" si="799"/>
        <v>0</v>
      </c>
      <c r="FI279" s="10"/>
      <c r="FJ279" s="168" t="str">
        <f t="shared" ca="1" si="799"/>
        <v>-</v>
      </c>
      <c r="FK279" s="168" t="str">
        <f t="shared" ca="1" si="799"/>
        <v>-</v>
      </c>
      <c r="FL279" s="168" t="str">
        <f t="shared" ca="1" si="799"/>
        <v>-</v>
      </c>
      <c r="FM279" s="168" t="str">
        <f t="shared" ca="1" si="799"/>
        <v>-</v>
      </c>
      <c r="FN279" s="168" t="str">
        <f t="shared" ca="1" si="796"/>
        <v>-</v>
      </c>
      <c r="FO279" s="166" t="b">
        <f t="shared" ca="1" si="787"/>
        <v>0</v>
      </c>
      <c r="FP279" s="166" t="b">
        <f t="shared" ca="1" si="787"/>
        <v>0</v>
      </c>
      <c r="FQ279" s="166" t="b">
        <f t="shared" ca="1" si="787"/>
        <v>1</v>
      </c>
      <c r="FR279" s="168">
        <f t="shared" ca="1" si="799"/>
        <v>0</v>
      </c>
      <c r="FS279" s="166">
        <f t="shared" ca="1" si="788"/>
        <v>1</v>
      </c>
      <c r="FT279" s="166">
        <f t="shared" ca="1" si="788"/>
        <v>1</v>
      </c>
      <c r="FU279" s="168" t="str">
        <f t="shared" ca="1" si="799"/>
        <v>-</v>
      </c>
      <c r="FV279" s="168" t="str">
        <f t="shared" ca="1" si="799"/>
        <v>-</v>
      </c>
      <c r="FW279" s="168" t="str">
        <f t="shared" ca="1" si="799"/>
        <v>-</v>
      </c>
      <c r="FX279" s="168" t="str">
        <f t="shared" ca="1" si="799"/>
        <v>-</v>
      </c>
      <c r="FY279" s="168" t="str">
        <f t="shared" ca="1" si="799"/>
        <v>-</v>
      </c>
      <c r="FZ279" s="168" t="str">
        <f t="shared" ca="1" si="799"/>
        <v>-</v>
      </c>
      <c r="GA279" s="168" t="str">
        <f t="shared" ca="1" si="799"/>
        <v>-</v>
      </c>
      <c r="GB279" s="168" t="str">
        <f t="shared" ca="1" si="799"/>
        <v>-</v>
      </c>
      <c r="GC279" s="168" t="str">
        <f t="shared" ca="1" si="799"/>
        <v>-</v>
      </c>
      <c r="GD279" s="168" t="b">
        <f t="shared" ca="1" si="799"/>
        <v>1</v>
      </c>
      <c r="GE279" s="168" t="str">
        <f t="shared" ca="1" si="799"/>
        <v>-</v>
      </c>
      <c r="GF279" s="168" t="str">
        <f t="shared" ca="1" si="799"/>
        <v>-</v>
      </c>
      <c r="GG279" s="168" t="str">
        <f t="shared" ca="1" si="799"/>
        <v>-</v>
      </c>
      <c r="GH279" s="168" t="str">
        <f t="shared" ca="1" si="789"/>
        <v>-</v>
      </c>
      <c r="GI279" s="168" t="str">
        <f t="shared" ca="1" si="789"/>
        <v>-</v>
      </c>
      <c r="GJ279" s="168" t="str">
        <f t="shared" ca="1" si="789"/>
        <v>-</v>
      </c>
      <c r="GK279" s="168" t="str">
        <f t="shared" ca="1" si="789"/>
        <v>-</v>
      </c>
      <c r="GL279" s="168" t="str">
        <f t="shared" ca="1" si="789"/>
        <v>-</v>
      </c>
      <c r="GM279" s="168" t="str">
        <f t="shared" ca="1" si="789"/>
        <v>-</v>
      </c>
      <c r="GN279" s="168" t="str">
        <f t="shared" ca="1" si="789"/>
        <v>-</v>
      </c>
      <c r="GO279" s="168" t="str">
        <f t="shared" ca="1" si="789"/>
        <v>-</v>
      </c>
      <c r="GP279" s="168" t="str">
        <f t="shared" ca="1" si="789"/>
        <v>-</v>
      </c>
      <c r="GQ279" s="168" t="str">
        <f t="shared" ca="1" si="789"/>
        <v>-</v>
      </c>
      <c r="GR279" s="168" t="str">
        <f t="shared" ca="1" si="789"/>
        <v>-</v>
      </c>
      <c r="GS279" s="168">
        <f t="shared" ca="1" si="789"/>
        <v>500</v>
      </c>
      <c r="GT279" s="168">
        <f t="shared" ca="1" si="789"/>
        <v>500</v>
      </c>
      <c r="GU279" s="168" t="str">
        <f t="shared" ca="1" si="789"/>
        <v>-</v>
      </c>
      <c r="GV279" s="168" t="str">
        <f t="shared" ca="1" si="789"/>
        <v>-</v>
      </c>
      <c r="GW279" s="168" t="str">
        <f t="shared" ca="1" si="789"/>
        <v>-</v>
      </c>
      <c r="GX279" s="168" t="str">
        <f t="shared" ca="1" si="790"/>
        <v>-</v>
      </c>
      <c r="GY279" s="168" t="str">
        <f t="shared" ca="1" si="790"/>
        <v>-</v>
      </c>
      <c r="GZ279" s="168" t="str">
        <f t="shared" ca="1" si="797"/>
        <v>-</v>
      </c>
      <c r="HA279" s="168" t="str">
        <f t="shared" ca="1" si="797"/>
        <v>-</v>
      </c>
      <c r="HB279" s="168" t="str">
        <f t="shared" ca="1" si="797"/>
        <v>-</v>
      </c>
      <c r="HC279" s="168" t="str">
        <f t="shared" ca="1" si="797"/>
        <v>-</v>
      </c>
      <c r="HD279" s="168" t="str">
        <f t="shared" ca="1" si="797"/>
        <v>-</v>
      </c>
      <c r="HE279" s="168" t="str">
        <f t="shared" ca="1" si="797"/>
        <v>-</v>
      </c>
      <c r="HF279" s="168" t="str">
        <f t="shared" ca="1" si="797"/>
        <v>-</v>
      </c>
      <c r="HG279" s="168" t="str">
        <f t="shared" ca="1" si="797"/>
        <v>-</v>
      </c>
      <c r="HH279" s="168" t="str">
        <f t="shared" ca="1" si="797"/>
        <v>-</v>
      </c>
      <c r="HI279" s="168" t="str">
        <f t="shared" ca="1" si="797"/>
        <v>-</v>
      </c>
      <c r="HJ279" s="168" t="str">
        <f t="shared" ca="1" si="797"/>
        <v>-</v>
      </c>
      <c r="HK279" s="168" t="str">
        <f t="shared" ca="1" si="797"/>
        <v>-</v>
      </c>
      <c r="HL279" s="168" t="str">
        <f t="shared" ca="1" si="797"/>
        <v>-</v>
      </c>
      <c r="HM279" s="168" t="str">
        <f t="shared" ca="1" si="797"/>
        <v>-</v>
      </c>
      <c r="HN279" s="168" t="str">
        <f t="shared" ca="1" si="797"/>
        <v>-</v>
      </c>
      <c r="HO279" s="168" t="str">
        <f t="shared" ca="1" si="797"/>
        <v>-</v>
      </c>
      <c r="HP279" s="168" t="str">
        <f t="shared" ca="1" si="797"/>
        <v>-</v>
      </c>
      <c r="HQ279" s="168" t="str">
        <f t="shared" ca="1" si="797"/>
        <v>-</v>
      </c>
      <c r="HR279" s="168" t="str">
        <f t="shared" ca="1" si="797"/>
        <v>-</v>
      </c>
      <c r="HS279" s="168" t="str">
        <f t="shared" ca="1" si="797"/>
        <v>-</v>
      </c>
      <c r="HT279" s="168" t="str">
        <f t="shared" ca="1" si="797"/>
        <v>-</v>
      </c>
      <c r="HU279" s="168" t="str">
        <f t="shared" ca="1" si="797"/>
        <v>-</v>
      </c>
      <c r="HV279" s="168" t="str">
        <f t="shared" ca="1" si="797"/>
        <v>-</v>
      </c>
      <c r="HW279" s="168" t="str">
        <f t="shared" ca="1" si="797"/>
        <v>-</v>
      </c>
      <c r="HX279" s="168" t="str">
        <f t="shared" ca="1" si="797"/>
        <v>-</v>
      </c>
      <c r="HY279" s="168" t="str">
        <f t="shared" ca="1" si="797"/>
        <v>-</v>
      </c>
      <c r="HZ279" s="168" t="str">
        <f t="shared" ca="1" si="797"/>
        <v>-</v>
      </c>
      <c r="IA279" s="168" t="str">
        <f t="shared" ca="1" si="797"/>
        <v>-</v>
      </c>
      <c r="IB279" s="168" t="str">
        <f t="shared" ca="1" si="797"/>
        <v>-</v>
      </c>
      <c r="IC279" s="168" t="str">
        <f t="shared" ca="1" si="797"/>
        <v>-</v>
      </c>
      <c r="ID279" s="168" t="str">
        <f t="shared" ca="1" si="797"/>
        <v>-</v>
      </c>
      <c r="IE279" s="168" t="str">
        <f t="shared" ca="1" si="797"/>
        <v>-</v>
      </c>
      <c r="IF279" s="168" t="str">
        <f t="shared" ca="1" si="797"/>
        <v>-</v>
      </c>
      <c r="IG279" s="168" t="str">
        <f t="shared" ca="1" si="797"/>
        <v>-</v>
      </c>
      <c r="IH279" s="168" t="str">
        <f t="shared" ca="1" si="797"/>
        <v>-</v>
      </c>
      <c r="II279" s="168" t="str">
        <f t="shared" ca="1" si="797"/>
        <v>-</v>
      </c>
      <c r="IJ279" s="168" t="str">
        <f t="shared" ca="1" si="797"/>
        <v>-</v>
      </c>
      <c r="IK279" s="168" t="str">
        <f t="shared" ca="1" si="797"/>
        <v>-</v>
      </c>
      <c r="IL279" s="168" t="str">
        <f t="shared" ca="1" si="797"/>
        <v>-</v>
      </c>
      <c r="IM279" s="168" t="str">
        <f t="shared" ca="1" si="797"/>
        <v>-</v>
      </c>
      <c r="IN279" s="168" t="str">
        <f t="shared" ca="1" si="797"/>
        <v>-</v>
      </c>
      <c r="IO279" s="168" t="str">
        <f t="shared" ca="1" si="797"/>
        <v>-</v>
      </c>
      <c r="IP279" s="168" t="str">
        <f t="shared" ca="1" si="790"/>
        <v>-</v>
      </c>
      <c r="IQ279" s="168" t="str">
        <f t="shared" ca="1" si="790"/>
        <v>-</v>
      </c>
      <c r="IR279" s="168" t="str">
        <f t="shared" ca="1" si="790"/>
        <v>-</v>
      </c>
      <c r="IS279" s="168" t="str">
        <f t="shared" ca="1" si="790"/>
        <v>-</v>
      </c>
      <c r="IT279" s="168" t="str">
        <f t="shared" ca="1" si="790"/>
        <v>-</v>
      </c>
      <c r="IU279" s="168" t="str">
        <f t="shared" ca="1" si="790"/>
        <v>-</v>
      </c>
      <c r="IV279" s="168" t="str">
        <f t="shared" ca="1" si="790"/>
        <v>-</v>
      </c>
      <c r="IW279" s="168" t="str">
        <f t="shared" ca="1" si="790"/>
        <v>-</v>
      </c>
      <c r="IX279" s="168" t="str">
        <f t="shared" ca="1" si="790"/>
        <v>-</v>
      </c>
      <c r="IY279" s="168" t="str">
        <f t="shared" ca="1" si="790"/>
        <v>-</v>
      </c>
      <c r="IZ279" s="10"/>
      <c r="JA279" s="166">
        <f t="shared" ca="1" si="757"/>
        <v>4.4999999999999998E-2</v>
      </c>
      <c r="JB279" s="166">
        <f t="shared" ca="1" si="758"/>
        <v>4.4999999999999998E-2</v>
      </c>
      <c r="JC279" s="168">
        <f t="shared" ca="1" si="791"/>
        <v>1</v>
      </c>
      <c r="JD279" s="168">
        <f t="shared" ca="1" si="791"/>
        <v>0</v>
      </c>
      <c r="JE279" s="168">
        <f t="shared" ca="1" si="791"/>
        <v>1</v>
      </c>
      <c r="JF279" s="168">
        <f t="shared" ca="1" si="791"/>
        <v>1</v>
      </c>
      <c r="JG279" s="168">
        <f t="shared" ca="1" si="791"/>
        <v>0</v>
      </c>
      <c r="JH279" s="168">
        <f t="shared" ca="1" si="791"/>
        <v>70</v>
      </c>
      <c r="JI279" s="168">
        <f t="shared" ca="1" si="791"/>
        <v>50</v>
      </c>
      <c r="JJ279" s="168">
        <f t="shared" ca="1" si="791"/>
        <v>70</v>
      </c>
      <c r="JK279" s="168">
        <f t="shared" ca="1" si="791"/>
        <v>50</v>
      </c>
      <c r="JL279" s="166">
        <f t="shared" ca="1" si="760"/>
        <v>1</v>
      </c>
      <c r="JM279" s="166">
        <f t="shared" ca="1" si="761"/>
        <v>1</v>
      </c>
      <c r="JN279" s="166">
        <f t="shared" ca="1" si="762"/>
        <v>1</v>
      </c>
      <c r="JO279" s="166">
        <f t="shared" ca="1" si="763"/>
        <v>1</v>
      </c>
      <c r="JP279" s="166">
        <f t="shared" ca="1" si="763"/>
        <v>1</v>
      </c>
      <c r="JQ279" s="168">
        <f t="shared" ca="1" si="791"/>
        <v>1</v>
      </c>
      <c r="JR279" s="10"/>
      <c r="JS279" s="168">
        <f t="shared" ca="1" si="791"/>
        <v>1</v>
      </c>
      <c r="JT279" s="166">
        <f t="shared" ca="1" si="764"/>
        <v>1</v>
      </c>
      <c r="JU279" s="168">
        <f t="shared" ca="1" si="759"/>
        <v>1</v>
      </c>
      <c r="JV279" s="168">
        <f t="shared" ca="1" si="791"/>
        <v>1</v>
      </c>
      <c r="JW279" s="168">
        <f t="shared" ca="1" si="791"/>
        <v>1</v>
      </c>
      <c r="JX279" s="168">
        <f t="shared" ca="1" si="759"/>
        <v>1</v>
      </c>
      <c r="JY279" s="168">
        <f t="shared" ca="1" si="791"/>
        <v>1</v>
      </c>
      <c r="JZ279" s="168">
        <f t="shared" ca="1" si="791"/>
        <v>1</v>
      </c>
      <c r="KA279" s="166">
        <f t="shared" ca="1" si="765"/>
        <v>1</v>
      </c>
      <c r="KB279" s="166">
        <f t="shared" si="766"/>
        <v>1.1499999999999999</v>
      </c>
      <c r="KC279" s="166">
        <f t="shared" ca="1" si="767"/>
        <v>1</v>
      </c>
      <c r="KD279" s="166" t="str">
        <f t="shared" ca="1" si="768"/>
        <v>-</v>
      </c>
      <c r="KE279" s="166" t="str">
        <f t="shared" ca="1" si="769"/>
        <v>-</v>
      </c>
      <c r="KF279" s="166" t="str">
        <f t="shared" ca="1" si="770"/>
        <v>-</v>
      </c>
      <c r="KG279" s="166" t="b">
        <f t="shared" ca="1" si="771"/>
        <v>0</v>
      </c>
      <c r="KH279" s="168">
        <f t="shared" ca="1" si="791"/>
        <v>0</v>
      </c>
      <c r="KI279" s="27">
        <v>0</v>
      </c>
    </row>
    <row r="280" spans="1:295" s="148" customFormat="1" outlineLevel="1">
      <c r="A280" s="126">
        <f t="shared" si="13"/>
        <v>275</v>
      </c>
      <c r="B280" s="126">
        <f t="shared" si="798"/>
        <v>13</v>
      </c>
      <c r="C280" s="148">
        <f t="shared" si="778"/>
        <v>1002</v>
      </c>
      <c r="D280" s="148" t="s">
        <v>884</v>
      </c>
      <c r="E280" s="148" t="b">
        <f t="shared" si="737"/>
        <v>0</v>
      </c>
      <c r="F280" s="148" t="b">
        <v>0</v>
      </c>
      <c r="G280" s="148" t="b">
        <f t="shared" si="773"/>
        <v>0</v>
      </c>
      <c r="H280" s="144">
        <f t="shared" ca="1" si="792"/>
        <v>3</v>
      </c>
      <c r="I280" s="32">
        <v>2</v>
      </c>
      <c r="J280" s="32">
        <v>4</v>
      </c>
      <c r="K280" s="144">
        <f t="shared" ca="1" si="792"/>
        <v>1</v>
      </c>
      <c r="L280" s="144">
        <f t="shared" ca="1" si="792"/>
        <v>1</v>
      </c>
      <c r="M280" s="144">
        <f t="shared" ca="1" si="792"/>
        <v>1</v>
      </c>
      <c r="N280" s="144">
        <f t="shared" ca="1" si="792"/>
        <v>1</v>
      </c>
      <c r="O280" s="144">
        <f t="shared" ca="1" si="792"/>
        <v>1</v>
      </c>
      <c r="P280" s="144">
        <f t="shared" ca="1" si="792"/>
        <v>1</v>
      </c>
      <c r="Q280" s="144">
        <f t="shared" ca="1" si="792"/>
        <v>1</v>
      </c>
      <c r="R280" s="144">
        <f t="shared" ca="1" si="792"/>
        <v>2</v>
      </c>
      <c r="S280" s="32">
        <v>1</v>
      </c>
      <c r="T280" s="144">
        <f t="shared" ca="1" si="792"/>
        <v>1</v>
      </c>
      <c r="U280" s="144">
        <f t="shared" ca="1" si="792"/>
        <v>1</v>
      </c>
      <c r="V280" s="144">
        <f t="shared" ca="1" si="792"/>
        <v>1</v>
      </c>
      <c r="W280" s="144">
        <f t="shared" ca="1" si="792"/>
        <v>1</v>
      </c>
      <c r="X280" s="144">
        <f t="shared" ca="1" si="792"/>
        <v>1</v>
      </c>
      <c r="Y280" s="144">
        <f t="shared" ref="Y280:Y286" ca="1" si="803">OFFSET(Y280,-1,0)</f>
        <v>1</v>
      </c>
      <c r="AA280" s="162" t="str" cm="1">
        <f t="array" aca="1" ref="AA280" ca="1">TEXT(LEFT(OFFSET(AA280,-1,0),5)+1,"00000")&amp;MID(OFFSET(AA280,-1,0),6,FIND(" ",OFFSET(AA280,-1,0),7)-5)
&amp;INDEX(DataMaster!$B$10:$B$12,$I280)         &amp;IF($J280=1,""," Risk"&amp;INDEX(i.risk_aversion,$J280,1))    &amp;IF($K280=1,""," REV"&amp; INDEX(DataMaster!$B$54:$B$58,$K280))              &amp; IF($L280=1,""," Minroe"&amp;INDEX(minroe,$L280))              &amp;  IF($M280=1,""," Overdraw"&amp;INDEX(overdraw,$M280))
&amp; IF($N280=1,""," Mach"&amp;INDEX(i.mach_option,$N280))
&amp; IF($O280=1,""," Interest"&amp;INDEX(i.interest_rate,$O280))            &amp; IF($P280=1,""," Opp cost"&amp;INDEX(i.opp_cost_capital,$P280))           &amp; IF($Q280=1,""," Casual_ub"&amp;INDEX(i.casual_ub,$Q280))           &amp; IF($R280=1,""," Cropgraze"&amp;INDEX(i.cropgraze_inc,$R280))
&amp; IF($S280=1,""," Yield"&amp;INDEX(i.all_rot_yield,$S280))          &amp; IF($T280=1,""," Pasture"&amp;INDEX(i.pasture_prod,$T280))          &amp; IF($U280=1,""," Scan"&amp;INDEX(i.scan,$U280))
&amp; IF($JL280=1,""," WP"&amp;TEXT($JL280*100,"000p"))                &amp; IF($JM280=1,""," MP"&amp;TEXT($JM280*100,"000p"))                      &amp; IF($JN280=1,""," GP"&amp;TEXT($JN280*100,"000p"))          &amp; IF($JO280=1,""," Can"&amp;TEXT($JO280*100,"000p"))
&amp; " (F"&amp;3+IFERROR(1*$CH280,0)+IFERROR(1*$CI280,0)&amp;3-IFERROR(1*NOT($CK280),0)&amp;"N"&amp;$CP280&amp;$CQ280&amp;")"</f>
        <v>00016 Yield DSP RiskCRRA-low CropgrazeFALSE (F33N11)</v>
      </c>
      <c r="AB280" s="10" t="str">
        <f ca="1">IF(COUNTIF(AA$5:AA280,AA280)=1,"-","Dup")</f>
        <v>-</v>
      </c>
      <c r="AC280" s="10"/>
      <c r="AD280" s="168" t="str">
        <f t="shared" ca="1" si="783"/>
        <v>-</v>
      </c>
      <c r="AE280" s="168" t="str">
        <f t="shared" ca="1" si="783"/>
        <v>-</v>
      </c>
      <c r="AF280" s="168" t="str">
        <f t="shared" ca="1" si="783"/>
        <v>-</v>
      </c>
      <c r="AG280" s="168" t="str">
        <f t="shared" ca="1" si="783"/>
        <v>-</v>
      </c>
      <c r="AH280" s="168" t="str">
        <f t="shared" ca="1" si="783"/>
        <v>-</v>
      </c>
      <c r="AI280" s="168" t="b">
        <f t="shared" ca="1" si="783"/>
        <v>1</v>
      </c>
      <c r="AJ280" s="10"/>
      <c r="AK280" s="166" t="b">
        <f t="shared" si="784"/>
        <v>0</v>
      </c>
      <c r="AL280" s="166" t="str">
        <f t="shared" si="784"/>
        <v>-</v>
      </c>
      <c r="AM280" s="166" t="b">
        <f t="shared" si="784"/>
        <v>0</v>
      </c>
      <c r="AN280" s="166" t="b">
        <f t="shared" si="784"/>
        <v>1</v>
      </c>
      <c r="AO280" s="166" t="b">
        <f t="shared" si="784"/>
        <v>0</v>
      </c>
      <c r="AP280" s="166" t="b">
        <f t="shared" si="784"/>
        <v>0</v>
      </c>
      <c r="AQ280" s="166">
        <f t="shared" ca="1" si="740"/>
        <v>0</v>
      </c>
      <c r="AR280" s="166" t="b">
        <f t="shared" si="795"/>
        <v>1</v>
      </c>
      <c r="AS280" s="166" t="b">
        <f t="shared" si="795"/>
        <v>1</v>
      </c>
      <c r="AT280" s="166">
        <f t="shared" si="795"/>
        <v>2</v>
      </c>
      <c r="AU280" s="166" t="str">
        <f t="shared" si="795"/>
        <v>-</v>
      </c>
      <c r="AV280" s="166">
        <f t="shared" si="795"/>
        <v>0.3</v>
      </c>
      <c r="AW280" s="10"/>
      <c r="AX280" s="166" t="b">
        <f t="shared" si="742"/>
        <v>1</v>
      </c>
      <c r="AY280" s="168" t="b">
        <f t="shared" ca="1" si="743"/>
        <v>1</v>
      </c>
      <c r="AZ280" s="168" t="b">
        <f t="shared" ca="1" si="743"/>
        <v>1</v>
      </c>
      <c r="BA280" s="167">
        <f t="shared" ca="1" si="744"/>
        <v>3210</v>
      </c>
      <c r="BB280" s="168" t="str">
        <f t="shared" ca="1" si="802"/>
        <v>-</v>
      </c>
      <c r="BC280" s="168" t="str">
        <f t="shared" ca="1" si="802"/>
        <v>-</v>
      </c>
      <c r="BD280" s="168" t="str">
        <f t="shared" ca="1" si="802"/>
        <v>-</v>
      </c>
      <c r="BE280" s="168" t="str">
        <f t="shared" ca="1" si="802"/>
        <v>-</v>
      </c>
      <c r="BF280" s="168" t="str">
        <f t="shared" ca="1" si="802"/>
        <v>-</v>
      </c>
      <c r="BG280" s="168">
        <f t="shared" ca="1" si="802"/>
        <v>1</v>
      </c>
      <c r="BH280" s="168">
        <f t="shared" ca="1" si="802"/>
        <v>1</v>
      </c>
      <c r="BI280" s="168" t="str">
        <f t="shared" ca="1" si="802"/>
        <v>-</v>
      </c>
      <c r="BJ280" s="168" t="str">
        <f t="shared" ca="1" si="802"/>
        <v>-</v>
      </c>
      <c r="BK280" s="10"/>
      <c r="BL280" s="168" t="str">
        <f t="shared" ca="1" si="802"/>
        <v>-</v>
      </c>
      <c r="BM280" s="168" t="str">
        <f t="shared" ca="1" si="802"/>
        <v>-</v>
      </c>
      <c r="BN280" s="168" t="str">
        <f t="shared" ca="1" si="802"/>
        <v>-</v>
      </c>
      <c r="BO280" s="168" t="str">
        <f t="shared" ca="1" si="802"/>
        <v>-</v>
      </c>
      <c r="BP280" s="168" t="str">
        <f t="shared" ca="1" si="802"/>
        <v>-</v>
      </c>
      <c r="BQ280" s="168" t="str">
        <f t="shared" ca="1" si="802"/>
        <v>-</v>
      </c>
      <c r="BR280" s="168" t="str">
        <f t="shared" ca="1" si="802"/>
        <v>-</v>
      </c>
      <c r="BS280" s="168" t="str">
        <f t="shared" ca="1" si="802"/>
        <v>-</v>
      </c>
      <c r="BT280" s="168" t="str">
        <f t="shared" ca="1" si="802"/>
        <v>-</v>
      </c>
      <c r="BU280" s="168" t="str">
        <f t="shared" ca="1" si="802"/>
        <v>-</v>
      </c>
      <c r="BV280" s="168" t="str">
        <f t="shared" ca="1" si="802"/>
        <v>-</v>
      </c>
      <c r="BW280" s="166" t="str" cm="1">
        <f t="array" aca="1" ref="BW280" ca="1">INDEX(i.rev,$K280,BW$15)</f>
        <v>-</v>
      </c>
      <c r="BX280" s="166" t="str" cm="1">
        <f t="array" aca="1" ref="BX280" ca="1">INDEX(i.rev,$K280,BX$15)</f>
        <v>-</v>
      </c>
      <c r="BY280" s="166" t="str" cm="1">
        <f t="array" aca="1" ref="BY280" ca="1">INDEX(i.rev,$K280,BY$15)</f>
        <v>-</v>
      </c>
      <c r="BZ280" s="166" t="str" cm="1">
        <f t="array" aca="1" ref="BZ280" ca="1">INDEX(i.rev,$K280,BZ$15)</f>
        <v>-</v>
      </c>
      <c r="CA280" s="166" t="str" cm="1">
        <f t="array" aca="1" ref="CA280" ca="1">INDEX(i.rev,$K280,CA$15)</f>
        <v>-</v>
      </c>
      <c r="CB280" s="166" t="str" cm="1">
        <f t="array" aca="1" ref="CB280" ca="1">INDEX(i.rev,$K280,CB$15)</f>
        <v>-</v>
      </c>
      <c r="CC280" s="166" t="str" cm="1">
        <f t="array" aca="1" ref="CC280" ca="1">INDEX(i.rev,$K280,CC$15)</f>
        <v>-</v>
      </c>
      <c r="CD280" s="166" t="str" cm="1">
        <f t="array" aca="1" ref="CD280" ca="1">INDEX(i.rev,$K280,CD$15)</f>
        <v>-</v>
      </c>
      <c r="CE280" s="166" t="str" cm="1">
        <f t="array" aca="1" ref="CE280" ca="1">INDEX(i.rev,$K280,CE$15)</f>
        <v>-</v>
      </c>
      <c r="CF280" s="166" t="str" cm="1">
        <f t="array" aca="1" ref="CF280" ca="1">INDEX(i.rev,$K280,CF$15)</f>
        <v>-</v>
      </c>
      <c r="CG280" s="10"/>
      <c r="CH280" s="168" t="str">
        <f t="shared" ca="1" si="800"/>
        <v>-</v>
      </c>
      <c r="CI280" s="168" t="str">
        <f t="shared" ca="1" si="800"/>
        <v>-</v>
      </c>
      <c r="CJ280" s="168" t="str">
        <f t="shared" ca="1" si="800"/>
        <v>-</v>
      </c>
      <c r="CK280" s="168" t="str">
        <f t="shared" ca="1" si="800"/>
        <v>-</v>
      </c>
      <c r="CL280" s="168" t="str">
        <f t="shared" ca="1" si="800"/>
        <v>-</v>
      </c>
      <c r="CM280" s="168" t="str">
        <f t="shared" ca="1" si="800"/>
        <v>-</v>
      </c>
      <c r="CN280" s="168" t="str">
        <f t="shared" ca="1" si="800"/>
        <v>-</v>
      </c>
      <c r="CO280" s="168" t="str">
        <f t="shared" ca="1" si="800"/>
        <v>-</v>
      </c>
      <c r="CP280" s="168">
        <f t="shared" ca="1" si="800"/>
        <v>1</v>
      </c>
      <c r="CQ280" s="168">
        <f t="shared" ca="1" si="800"/>
        <v>1</v>
      </c>
      <c r="CR280" s="168">
        <f t="shared" ca="1" si="800"/>
        <v>0</v>
      </c>
      <c r="CS280" s="168" t="str">
        <f t="shared" ca="1" si="800"/>
        <v>-</v>
      </c>
      <c r="CT280" s="168" t="str">
        <f t="shared" ca="1" si="800"/>
        <v>-</v>
      </c>
      <c r="CU280" s="168" t="str">
        <f t="shared" ca="1" si="800"/>
        <v>-</v>
      </c>
      <c r="CV280" s="168" t="str">
        <f t="shared" ca="1" si="800"/>
        <v>-</v>
      </c>
      <c r="CW280" s="168" t="str">
        <f t="shared" ca="1" si="800"/>
        <v>-</v>
      </c>
      <c r="CX280" s="168" t="str">
        <f t="shared" ca="1" si="800"/>
        <v>-</v>
      </c>
      <c r="CY280" s="168" t="str">
        <f t="shared" ca="1" si="800"/>
        <v>-</v>
      </c>
      <c r="CZ280" s="168">
        <f t="shared" ca="1" si="800"/>
        <v>0</v>
      </c>
      <c r="DA280" s="168" t="str">
        <f t="shared" ca="1" si="800"/>
        <v>-</v>
      </c>
      <c r="DB280" s="168" t="str">
        <f t="shared" ca="1" si="800"/>
        <v>-</v>
      </c>
      <c r="DC280" s="168" t="str">
        <f t="shared" ca="1" si="800"/>
        <v>-</v>
      </c>
      <c r="DD280" s="168" t="str">
        <f t="shared" ca="1" si="800"/>
        <v>-</v>
      </c>
      <c r="DE280" s="168" t="str">
        <f t="shared" ca="1" si="800"/>
        <v>-</v>
      </c>
      <c r="DF280" s="168">
        <f t="shared" ca="1" si="800"/>
        <v>0</v>
      </c>
      <c r="DG280" s="168">
        <f t="shared" ca="1" si="800"/>
        <v>0</v>
      </c>
      <c r="DH280" s="168">
        <f t="shared" ca="1" si="800"/>
        <v>0</v>
      </c>
      <c r="DI280" s="168">
        <f t="shared" ca="1" si="800"/>
        <v>0</v>
      </c>
      <c r="DJ280" s="168">
        <f t="shared" ca="1" si="800"/>
        <v>0</v>
      </c>
      <c r="DK280" s="168">
        <f t="shared" ca="1" si="800"/>
        <v>0</v>
      </c>
      <c r="DL280" s="168">
        <f t="shared" ca="1" si="800"/>
        <v>0</v>
      </c>
      <c r="DM280" s="168" t="str">
        <f t="shared" ca="1" si="800"/>
        <v>-</v>
      </c>
      <c r="DN280" s="168" t="str">
        <f t="shared" ca="1" si="800"/>
        <v>-</v>
      </c>
      <c r="DO280" s="168" t="str">
        <f t="shared" ca="1" si="800"/>
        <v>-</v>
      </c>
      <c r="DP280" s="168" t="str">
        <f t="shared" ca="1" si="800"/>
        <v>-</v>
      </c>
      <c r="DQ280" s="168" t="str">
        <f t="shared" ca="1" si="800"/>
        <v>-</v>
      </c>
      <c r="DR280" s="168" t="str">
        <f t="shared" ca="1" si="800"/>
        <v>-</v>
      </c>
      <c r="DS280" s="168" t="str">
        <f t="shared" ca="1" si="800"/>
        <v>-</v>
      </c>
      <c r="DT280" s="168" t="str">
        <f t="shared" ca="1" si="800"/>
        <v>-</v>
      </c>
      <c r="DU280" s="168" t="str">
        <f t="shared" ca="1" si="800"/>
        <v>-</v>
      </c>
      <c r="DV280" s="168" t="str">
        <f t="shared" ca="1" si="800"/>
        <v>-</v>
      </c>
      <c r="DW280" s="168" t="str">
        <f t="shared" ca="1" si="800"/>
        <v>-</v>
      </c>
      <c r="DX280" s="10"/>
      <c r="DY280" s="168">
        <f t="shared" ca="1" si="800"/>
        <v>1</v>
      </c>
      <c r="DZ280" s="168" t="str">
        <f t="shared" ca="1" si="800"/>
        <v>-</v>
      </c>
      <c r="EA280" s="168" t="str">
        <f t="shared" ca="1" si="800"/>
        <v>-</v>
      </c>
      <c r="EB280" s="168" t="str">
        <f t="shared" ca="1" si="800"/>
        <v>-</v>
      </c>
      <c r="EC280" s="168" t="str">
        <f t="shared" ca="1" si="785"/>
        <v>-</v>
      </c>
      <c r="ED280" s="168" t="b">
        <f t="shared" ca="1" si="785"/>
        <v>0</v>
      </c>
      <c r="EE280" s="168" t="str">
        <f t="shared" ca="1" si="785"/>
        <v>-</v>
      </c>
      <c r="EF280" s="168">
        <f t="shared" ca="1" si="785"/>
        <v>0</v>
      </c>
      <c r="EG280" s="168" t="str">
        <f t="shared" ca="1" si="785"/>
        <v>-</v>
      </c>
      <c r="EH280" s="166" cm="1">
        <f t="array" aca="1" ref="EH280" ca="1">INDEX(i.rev,$K280,EH$15)</f>
        <v>1</v>
      </c>
      <c r="EI280" s="168">
        <f t="shared" ca="1" si="786"/>
        <v>0</v>
      </c>
      <c r="EJ280" s="168">
        <f t="shared" ca="1" si="786"/>
        <v>1</v>
      </c>
      <c r="EK280" s="168">
        <f t="shared" ca="1" si="786"/>
        <v>0</v>
      </c>
      <c r="EL280" s="168">
        <f t="shared" ca="1" si="786"/>
        <v>1</v>
      </c>
      <c r="EM280" s="168">
        <f t="shared" ca="1" si="786"/>
        <v>1</v>
      </c>
      <c r="EN280" s="168">
        <f t="shared" ca="1" si="786"/>
        <v>1</v>
      </c>
      <c r="EO280" s="168">
        <f t="shared" ca="1" si="786"/>
        <v>0</v>
      </c>
      <c r="EP280" s="168">
        <f t="shared" ca="1" si="786"/>
        <v>0</v>
      </c>
      <c r="EQ280" s="168">
        <f t="shared" ca="1" si="786"/>
        <v>0</v>
      </c>
      <c r="ER280" s="168">
        <f t="shared" ca="1" si="786"/>
        <v>0</v>
      </c>
      <c r="ES280" s="168">
        <f t="shared" ca="1" si="786"/>
        <v>0</v>
      </c>
      <c r="ET280" s="168">
        <f t="shared" ca="1" si="786"/>
        <v>0</v>
      </c>
      <c r="EU280" s="168">
        <f t="shared" ca="1" si="786"/>
        <v>0</v>
      </c>
      <c r="EV280" s="168">
        <f t="shared" ca="1" si="786"/>
        <v>0</v>
      </c>
      <c r="EW280" s="168">
        <f t="shared" ca="1" si="786"/>
        <v>0</v>
      </c>
      <c r="EX280" s="168">
        <f t="shared" ca="1" si="786"/>
        <v>0</v>
      </c>
      <c r="EY280" s="166" cm="1">
        <f t="array" aca="1" ref="EY280" ca="1">INDEX(i.rev,$K280,EY$15)</f>
        <v>0</v>
      </c>
      <c r="EZ280" s="168">
        <f t="shared" ca="1" si="749"/>
        <v>0</v>
      </c>
      <c r="FA280" s="166" cm="1">
        <f t="array" aca="1" ref="FA280" ca="1">INDEX(i.rev,$K280,FA$15)</f>
        <v>1</v>
      </c>
      <c r="FB280" s="168">
        <f t="shared" ca="1" si="799"/>
        <v>0</v>
      </c>
      <c r="FC280" s="168">
        <f t="shared" ca="1" si="799"/>
        <v>0</v>
      </c>
      <c r="FD280" s="168">
        <f t="shared" ca="1" si="799"/>
        <v>0</v>
      </c>
      <c r="FE280" s="168">
        <f t="shared" ca="1" si="799"/>
        <v>0</v>
      </c>
      <c r="FF280" s="168">
        <f t="shared" ca="1" si="799"/>
        <v>0</v>
      </c>
      <c r="FG280" s="168">
        <f t="shared" ca="1" si="799"/>
        <v>0</v>
      </c>
      <c r="FH280" s="168">
        <f t="shared" ca="1" si="799"/>
        <v>0</v>
      </c>
      <c r="FI280" s="10"/>
      <c r="FJ280" s="168" t="str">
        <f t="shared" ca="1" si="799"/>
        <v>-</v>
      </c>
      <c r="FK280" s="168" t="str">
        <f t="shared" ca="1" si="799"/>
        <v>-</v>
      </c>
      <c r="FL280" s="168" t="str">
        <f t="shared" ca="1" si="799"/>
        <v>-</v>
      </c>
      <c r="FM280" s="168" t="str">
        <f t="shared" ca="1" si="799"/>
        <v>-</v>
      </c>
      <c r="FN280" s="168" t="str">
        <f t="shared" ca="1" si="796"/>
        <v>-</v>
      </c>
      <c r="FO280" s="166" t="b">
        <f t="shared" ca="1" si="787"/>
        <v>0</v>
      </c>
      <c r="FP280" s="166" t="b">
        <f t="shared" ca="1" si="787"/>
        <v>0</v>
      </c>
      <c r="FQ280" s="166" t="b">
        <f t="shared" ca="1" si="787"/>
        <v>1</v>
      </c>
      <c r="FR280" s="168">
        <f t="shared" ca="1" si="799"/>
        <v>0</v>
      </c>
      <c r="FS280" s="166">
        <f t="shared" ca="1" si="788"/>
        <v>1</v>
      </c>
      <c r="FT280" s="166">
        <f t="shared" ca="1" si="788"/>
        <v>1</v>
      </c>
      <c r="FU280" s="168" t="str">
        <f t="shared" ca="1" si="799"/>
        <v>-</v>
      </c>
      <c r="FV280" s="168" t="str">
        <f t="shared" ca="1" si="799"/>
        <v>-</v>
      </c>
      <c r="FW280" s="168" t="str">
        <f t="shared" ca="1" si="799"/>
        <v>-</v>
      </c>
      <c r="FX280" s="168" t="str">
        <f t="shared" ca="1" si="799"/>
        <v>-</v>
      </c>
      <c r="FY280" s="168" t="str">
        <f t="shared" ca="1" si="799"/>
        <v>-</v>
      </c>
      <c r="FZ280" s="168" t="str">
        <f t="shared" ca="1" si="799"/>
        <v>-</v>
      </c>
      <c r="GA280" s="168" t="str">
        <f t="shared" ca="1" si="799"/>
        <v>-</v>
      </c>
      <c r="GB280" s="168" t="str">
        <f t="shared" ca="1" si="799"/>
        <v>-</v>
      </c>
      <c r="GC280" s="168" t="str">
        <f t="shared" ca="1" si="799"/>
        <v>-</v>
      </c>
      <c r="GD280" s="168" t="b">
        <f t="shared" ca="1" si="799"/>
        <v>1</v>
      </c>
      <c r="GE280" s="168" t="str">
        <f t="shared" ca="1" si="799"/>
        <v>-</v>
      </c>
      <c r="GF280" s="168" t="str">
        <f t="shared" ca="1" si="799"/>
        <v>-</v>
      </c>
      <c r="GG280" s="168" t="str">
        <f t="shared" ca="1" si="799"/>
        <v>-</v>
      </c>
      <c r="GH280" s="168" t="str">
        <f t="shared" ca="1" si="789"/>
        <v>-</v>
      </c>
      <c r="GI280" s="168" t="str">
        <f t="shared" ca="1" si="789"/>
        <v>-</v>
      </c>
      <c r="GJ280" s="168" t="str">
        <f t="shared" ca="1" si="789"/>
        <v>-</v>
      </c>
      <c r="GK280" s="168" t="str">
        <f t="shared" ca="1" si="789"/>
        <v>-</v>
      </c>
      <c r="GL280" s="168" t="str">
        <f t="shared" ca="1" si="789"/>
        <v>-</v>
      </c>
      <c r="GM280" s="168" t="str">
        <f t="shared" ca="1" si="789"/>
        <v>-</v>
      </c>
      <c r="GN280" s="168" t="str">
        <f t="shared" ca="1" si="789"/>
        <v>-</v>
      </c>
      <c r="GO280" s="168" t="str">
        <f t="shared" ca="1" si="789"/>
        <v>-</v>
      </c>
      <c r="GP280" s="168" t="str">
        <f t="shared" ca="1" si="789"/>
        <v>-</v>
      </c>
      <c r="GQ280" s="168" t="str">
        <f t="shared" ca="1" si="789"/>
        <v>-</v>
      </c>
      <c r="GR280" s="168" t="str">
        <f t="shared" ca="1" si="789"/>
        <v>-</v>
      </c>
      <c r="GS280" s="168">
        <f t="shared" ca="1" si="789"/>
        <v>500</v>
      </c>
      <c r="GT280" s="168">
        <f t="shared" ca="1" si="789"/>
        <v>500</v>
      </c>
      <c r="GU280" s="168" t="str">
        <f t="shared" ca="1" si="789"/>
        <v>-</v>
      </c>
      <c r="GV280" s="168" t="str">
        <f t="shared" ca="1" si="789"/>
        <v>-</v>
      </c>
      <c r="GW280" s="168" t="str">
        <f t="shared" ca="1" si="789"/>
        <v>-</v>
      </c>
      <c r="GX280" s="168" t="str">
        <f t="shared" ca="1" si="790"/>
        <v>-</v>
      </c>
      <c r="GY280" s="168" t="str">
        <f t="shared" ca="1" si="790"/>
        <v>-</v>
      </c>
      <c r="GZ280" s="168" t="str">
        <f t="shared" ca="1" si="797"/>
        <v>-</v>
      </c>
      <c r="HA280" s="168" t="str">
        <f t="shared" ca="1" si="797"/>
        <v>-</v>
      </c>
      <c r="HB280" s="168" t="str">
        <f t="shared" ca="1" si="797"/>
        <v>-</v>
      </c>
      <c r="HC280" s="168" t="str">
        <f t="shared" ca="1" si="797"/>
        <v>-</v>
      </c>
      <c r="HD280" s="168" t="str">
        <f t="shared" ca="1" si="797"/>
        <v>-</v>
      </c>
      <c r="HE280" s="168" t="str">
        <f t="shared" ref="GZ280:IO286" ca="1" si="804">OFFSET(HE$5,$B280,0)</f>
        <v>-</v>
      </c>
      <c r="HF280" s="168" t="str">
        <f t="shared" ca="1" si="804"/>
        <v>-</v>
      </c>
      <c r="HG280" s="168" t="str">
        <f t="shared" ca="1" si="804"/>
        <v>-</v>
      </c>
      <c r="HH280" s="168" t="str">
        <f t="shared" ca="1" si="804"/>
        <v>-</v>
      </c>
      <c r="HI280" s="168" t="str">
        <f t="shared" ca="1" si="804"/>
        <v>-</v>
      </c>
      <c r="HJ280" s="168" t="str">
        <f t="shared" ca="1" si="804"/>
        <v>-</v>
      </c>
      <c r="HK280" s="168" t="str">
        <f t="shared" ca="1" si="804"/>
        <v>-</v>
      </c>
      <c r="HL280" s="168" t="str">
        <f t="shared" ca="1" si="804"/>
        <v>-</v>
      </c>
      <c r="HM280" s="168" t="str">
        <f t="shared" ca="1" si="804"/>
        <v>-</v>
      </c>
      <c r="HN280" s="168" t="str">
        <f t="shared" ca="1" si="804"/>
        <v>-</v>
      </c>
      <c r="HO280" s="168" t="str">
        <f t="shared" ca="1" si="804"/>
        <v>-</v>
      </c>
      <c r="HP280" s="168" t="str">
        <f t="shared" ca="1" si="804"/>
        <v>-</v>
      </c>
      <c r="HQ280" s="168" t="str">
        <f t="shared" ca="1" si="804"/>
        <v>-</v>
      </c>
      <c r="HR280" s="168" t="str">
        <f t="shared" ca="1" si="804"/>
        <v>-</v>
      </c>
      <c r="HS280" s="168" t="str">
        <f t="shared" ca="1" si="804"/>
        <v>-</v>
      </c>
      <c r="HT280" s="168" t="str">
        <f t="shared" ca="1" si="804"/>
        <v>-</v>
      </c>
      <c r="HU280" s="168" t="str">
        <f t="shared" ca="1" si="804"/>
        <v>-</v>
      </c>
      <c r="HV280" s="168" t="str">
        <f t="shared" ca="1" si="804"/>
        <v>-</v>
      </c>
      <c r="HW280" s="168" t="str">
        <f t="shared" ca="1" si="804"/>
        <v>-</v>
      </c>
      <c r="HX280" s="168" t="str">
        <f t="shared" ca="1" si="804"/>
        <v>-</v>
      </c>
      <c r="HY280" s="168" t="str">
        <f t="shared" ca="1" si="804"/>
        <v>-</v>
      </c>
      <c r="HZ280" s="168" t="str">
        <f t="shared" ca="1" si="804"/>
        <v>-</v>
      </c>
      <c r="IA280" s="168" t="str">
        <f t="shared" ca="1" si="804"/>
        <v>-</v>
      </c>
      <c r="IB280" s="168" t="str">
        <f t="shared" ca="1" si="804"/>
        <v>-</v>
      </c>
      <c r="IC280" s="168" t="str">
        <f t="shared" ca="1" si="804"/>
        <v>-</v>
      </c>
      <c r="ID280" s="168" t="str">
        <f t="shared" ca="1" si="804"/>
        <v>-</v>
      </c>
      <c r="IE280" s="168" t="str">
        <f t="shared" ca="1" si="804"/>
        <v>-</v>
      </c>
      <c r="IF280" s="168" t="str">
        <f t="shared" ca="1" si="804"/>
        <v>-</v>
      </c>
      <c r="IG280" s="168" t="str">
        <f t="shared" ca="1" si="804"/>
        <v>-</v>
      </c>
      <c r="IH280" s="168" t="str">
        <f t="shared" ca="1" si="804"/>
        <v>-</v>
      </c>
      <c r="II280" s="168" t="str">
        <f t="shared" ca="1" si="804"/>
        <v>-</v>
      </c>
      <c r="IJ280" s="168" t="str">
        <f t="shared" ca="1" si="804"/>
        <v>-</v>
      </c>
      <c r="IK280" s="168" t="str">
        <f t="shared" ca="1" si="804"/>
        <v>-</v>
      </c>
      <c r="IL280" s="168" t="str">
        <f t="shared" ca="1" si="804"/>
        <v>-</v>
      </c>
      <c r="IM280" s="168" t="str">
        <f t="shared" ca="1" si="804"/>
        <v>-</v>
      </c>
      <c r="IN280" s="168" t="str">
        <f t="shared" ca="1" si="804"/>
        <v>-</v>
      </c>
      <c r="IO280" s="168" t="str">
        <f t="shared" ca="1" si="804"/>
        <v>-</v>
      </c>
      <c r="IP280" s="168" t="str">
        <f t="shared" ca="1" si="790"/>
        <v>-</v>
      </c>
      <c r="IQ280" s="168" t="str">
        <f t="shared" ca="1" si="790"/>
        <v>-</v>
      </c>
      <c r="IR280" s="168" t="str">
        <f t="shared" ca="1" si="790"/>
        <v>-</v>
      </c>
      <c r="IS280" s="168" t="str">
        <f t="shared" ca="1" si="790"/>
        <v>-</v>
      </c>
      <c r="IT280" s="168" t="str">
        <f t="shared" ca="1" si="790"/>
        <v>-</v>
      </c>
      <c r="IU280" s="168" t="str">
        <f t="shared" ca="1" si="790"/>
        <v>-</v>
      </c>
      <c r="IV280" s="168" t="str">
        <f t="shared" ca="1" si="790"/>
        <v>-</v>
      </c>
      <c r="IW280" s="168" t="str">
        <f t="shared" ca="1" si="790"/>
        <v>-</v>
      </c>
      <c r="IX280" s="168" t="str">
        <f t="shared" ca="1" si="790"/>
        <v>-</v>
      </c>
      <c r="IY280" s="168" t="str">
        <f t="shared" ca="1" si="790"/>
        <v>-</v>
      </c>
      <c r="IZ280" s="10"/>
      <c r="JA280" s="166">
        <f t="shared" ca="1" si="757"/>
        <v>4.4999999999999998E-2</v>
      </c>
      <c r="JB280" s="166">
        <f t="shared" ca="1" si="758"/>
        <v>4.4999999999999998E-2</v>
      </c>
      <c r="JC280" s="168">
        <f t="shared" ca="1" si="791"/>
        <v>1</v>
      </c>
      <c r="JD280" s="168">
        <f t="shared" ca="1" si="791"/>
        <v>0</v>
      </c>
      <c r="JE280" s="168">
        <f t="shared" ca="1" si="791"/>
        <v>1</v>
      </c>
      <c r="JF280" s="168">
        <f t="shared" ca="1" si="791"/>
        <v>1</v>
      </c>
      <c r="JG280" s="168">
        <f t="shared" ca="1" si="791"/>
        <v>0</v>
      </c>
      <c r="JH280" s="168">
        <f t="shared" ca="1" si="791"/>
        <v>70</v>
      </c>
      <c r="JI280" s="168">
        <f t="shared" ca="1" si="791"/>
        <v>50</v>
      </c>
      <c r="JJ280" s="168">
        <f t="shared" ca="1" si="791"/>
        <v>70</v>
      </c>
      <c r="JK280" s="168">
        <f t="shared" ca="1" si="791"/>
        <v>50</v>
      </c>
      <c r="JL280" s="166">
        <f t="shared" ca="1" si="760"/>
        <v>1</v>
      </c>
      <c r="JM280" s="166">
        <f t="shared" ca="1" si="761"/>
        <v>1</v>
      </c>
      <c r="JN280" s="166">
        <f t="shared" ca="1" si="762"/>
        <v>1</v>
      </c>
      <c r="JO280" s="166">
        <f t="shared" ca="1" si="763"/>
        <v>1</v>
      </c>
      <c r="JP280" s="166">
        <f t="shared" ca="1" si="763"/>
        <v>1</v>
      </c>
      <c r="JQ280" s="168">
        <f t="shared" ca="1" si="791"/>
        <v>1</v>
      </c>
      <c r="JR280" s="10"/>
      <c r="JS280" s="168">
        <f t="shared" ca="1" si="791"/>
        <v>1</v>
      </c>
      <c r="JT280" s="166">
        <f t="shared" ca="1" si="764"/>
        <v>1</v>
      </c>
      <c r="JU280" s="168">
        <f t="shared" ref="JU280:JU284" ca="1" si="805">OFFSET(JU$5,$B280,0)</f>
        <v>1</v>
      </c>
      <c r="JV280" s="168">
        <f t="shared" ca="1" si="791"/>
        <v>1</v>
      </c>
      <c r="JW280" s="168">
        <f t="shared" ca="1" si="791"/>
        <v>1</v>
      </c>
      <c r="JX280" s="168">
        <f t="shared" ref="JX280:JX327" ca="1" si="806">OFFSET(JX$5,$B280,0)</f>
        <v>1</v>
      </c>
      <c r="JY280" s="168">
        <f t="shared" ca="1" si="791"/>
        <v>1</v>
      </c>
      <c r="JZ280" s="168">
        <f t="shared" ca="1" si="791"/>
        <v>1</v>
      </c>
      <c r="KA280" s="166">
        <f t="shared" ca="1" si="765"/>
        <v>1</v>
      </c>
      <c r="KB280" s="166">
        <f t="shared" si="766"/>
        <v>1</v>
      </c>
      <c r="KC280" s="166">
        <f t="shared" ca="1" si="767"/>
        <v>1</v>
      </c>
      <c r="KD280" s="166" t="str">
        <f t="shared" ca="1" si="768"/>
        <v>-</v>
      </c>
      <c r="KE280" s="166" t="str">
        <f t="shared" ca="1" si="769"/>
        <v>-</v>
      </c>
      <c r="KF280" s="166" t="str">
        <f t="shared" ca="1" si="770"/>
        <v>-</v>
      </c>
      <c r="KG280" s="166" t="b">
        <f t="shared" ca="1" si="771"/>
        <v>0</v>
      </c>
      <c r="KH280" s="168">
        <f t="shared" ca="1" si="791"/>
        <v>0</v>
      </c>
      <c r="KI280" s="27">
        <v>0</v>
      </c>
    </row>
    <row r="281" spans="1:295" s="148" customFormat="1" outlineLevel="1">
      <c r="A281" s="126">
        <f t="shared" si="13"/>
        <v>276</v>
      </c>
      <c r="B281" s="126">
        <f t="shared" si="798"/>
        <v>13</v>
      </c>
      <c r="C281" s="148">
        <f t="shared" si="778"/>
        <v>1002</v>
      </c>
      <c r="D281" s="148" t="s">
        <v>884</v>
      </c>
      <c r="E281" s="148" t="b">
        <f t="shared" si="737"/>
        <v>0</v>
      </c>
      <c r="F281" s="148" t="b">
        <v>0</v>
      </c>
      <c r="G281" s="148" t="b">
        <f t="shared" si="773"/>
        <v>0</v>
      </c>
      <c r="H281" s="144">
        <f t="shared" ca="1" si="792"/>
        <v>3</v>
      </c>
      <c r="I281" s="32">
        <v>2</v>
      </c>
      <c r="J281" s="32">
        <v>4</v>
      </c>
      <c r="K281" s="144">
        <f t="shared" ca="1" si="792"/>
        <v>1</v>
      </c>
      <c r="L281" s="144">
        <f t="shared" ca="1" si="792"/>
        <v>1</v>
      </c>
      <c r="M281" s="144">
        <f t="shared" ca="1" si="792"/>
        <v>1</v>
      </c>
      <c r="N281" s="144">
        <f t="shared" ca="1" si="792"/>
        <v>1</v>
      </c>
      <c r="O281" s="144">
        <f t="shared" ca="1" si="792"/>
        <v>1</v>
      </c>
      <c r="P281" s="144">
        <f t="shared" ca="1" si="792"/>
        <v>1</v>
      </c>
      <c r="Q281" s="144">
        <f t="shared" ca="1" si="792"/>
        <v>1</v>
      </c>
      <c r="R281" s="144">
        <f t="shared" ca="1" si="792"/>
        <v>2</v>
      </c>
      <c r="S281" s="32">
        <v>3</v>
      </c>
      <c r="T281" s="144">
        <f t="shared" ca="1" si="792"/>
        <v>1</v>
      </c>
      <c r="U281" s="144">
        <f t="shared" ca="1" si="792"/>
        <v>1</v>
      </c>
      <c r="V281" s="144">
        <f t="shared" ca="1" si="792"/>
        <v>1</v>
      </c>
      <c r="W281" s="144">
        <f t="shared" ca="1" si="792"/>
        <v>1</v>
      </c>
      <c r="X281" s="144">
        <f t="shared" ca="1" si="792"/>
        <v>1</v>
      </c>
      <c r="Y281" s="144">
        <f t="shared" ca="1" si="803"/>
        <v>1</v>
      </c>
      <c r="AA281" s="162" t="str" cm="1">
        <f t="array" aca="1" ref="AA281" ca="1">TEXT(LEFT(OFFSET(AA281,-1,0),5)+1,"00000")&amp;MID(OFFSET(AA281,-1,0),6,FIND(" ",OFFSET(AA281,-1,0),7)-5)
&amp;INDEX(DataMaster!$B$10:$B$12,$I281)         &amp;IF($J281=1,""," Risk"&amp;INDEX(i.risk_aversion,$J281,1))    &amp;IF($K281=1,""," REV"&amp; INDEX(DataMaster!$B$54:$B$58,$K281))              &amp; IF($L281=1,""," Minroe"&amp;INDEX(minroe,$L281))              &amp;  IF($M281=1,""," Overdraw"&amp;INDEX(overdraw,$M281))
&amp; IF($N281=1,""," Mach"&amp;INDEX(i.mach_option,$N281))
&amp; IF($O281=1,""," Interest"&amp;INDEX(i.interest_rate,$O281))            &amp; IF($P281=1,""," Opp cost"&amp;INDEX(i.opp_cost_capital,$P281))           &amp; IF($Q281=1,""," Casual_ub"&amp;INDEX(i.casual_ub,$Q281))           &amp; IF($R281=1,""," Cropgraze"&amp;INDEX(i.cropgraze_inc,$R281))
&amp; IF($S281=1,""," Yield"&amp;INDEX(i.all_rot_yield,$S281))          &amp; IF($T281=1,""," Pasture"&amp;INDEX(i.pasture_prod,$T281))          &amp; IF($U281=1,""," Scan"&amp;INDEX(i.scan,$U281))
&amp; IF($JL281=1,""," WP"&amp;TEXT($JL281*100,"000p"))                &amp; IF($JM281=1,""," MP"&amp;TEXT($JM281*100,"000p"))                      &amp; IF($JN281=1,""," GP"&amp;TEXT($JN281*100,"000p"))          &amp; IF($JO281=1,""," Can"&amp;TEXT($JO281*100,"000p"))
&amp; " (F"&amp;3+IFERROR(1*$CH281,0)+IFERROR(1*$CI281,0)&amp;3-IFERROR(1*NOT($CK281),0)&amp;"N"&amp;$CP281&amp;$CQ281&amp;")"</f>
        <v>00017 Yield DSP RiskCRRA-low CropgrazeFALSE Yield1.15 (F33N11)</v>
      </c>
      <c r="AB281" s="10" t="str">
        <f ca="1">IF(COUNTIF(AA$5:AA281,AA281)=1,"-","Dup")</f>
        <v>-</v>
      </c>
      <c r="AC281" s="10"/>
      <c r="AD281" s="168" t="str">
        <f t="shared" ca="1" si="783"/>
        <v>-</v>
      </c>
      <c r="AE281" s="168" t="str">
        <f t="shared" ca="1" si="783"/>
        <v>-</v>
      </c>
      <c r="AF281" s="168" t="str">
        <f t="shared" ca="1" si="783"/>
        <v>-</v>
      </c>
      <c r="AG281" s="168" t="str">
        <f t="shared" ca="1" si="783"/>
        <v>-</v>
      </c>
      <c r="AH281" s="168" t="str">
        <f t="shared" ca="1" si="783"/>
        <v>-</v>
      </c>
      <c r="AI281" s="168" t="b">
        <f t="shared" ca="1" si="783"/>
        <v>1</v>
      </c>
      <c r="AJ281" s="10"/>
      <c r="AK281" s="166" t="b">
        <f t="shared" si="784"/>
        <v>0</v>
      </c>
      <c r="AL281" s="166" t="str">
        <f t="shared" si="784"/>
        <v>-</v>
      </c>
      <c r="AM281" s="166" t="b">
        <f t="shared" si="784"/>
        <v>0</v>
      </c>
      <c r="AN281" s="166" t="b">
        <f t="shared" si="784"/>
        <v>1</v>
      </c>
      <c r="AO281" s="166" t="b">
        <f t="shared" si="784"/>
        <v>0</v>
      </c>
      <c r="AP281" s="166" t="b">
        <f t="shared" si="784"/>
        <v>0</v>
      </c>
      <c r="AQ281" s="166">
        <f t="shared" ca="1" si="740"/>
        <v>0</v>
      </c>
      <c r="AR281" s="166" t="b">
        <f t="shared" si="795"/>
        <v>1</v>
      </c>
      <c r="AS281" s="166" t="b">
        <f t="shared" si="795"/>
        <v>1</v>
      </c>
      <c r="AT281" s="166">
        <f t="shared" si="795"/>
        <v>2</v>
      </c>
      <c r="AU281" s="166" t="str">
        <f t="shared" si="795"/>
        <v>-</v>
      </c>
      <c r="AV281" s="166">
        <f t="shared" si="795"/>
        <v>0.3</v>
      </c>
      <c r="AW281" s="10"/>
      <c r="AX281" s="166" t="b">
        <f t="shared" si="742"/>
        <v>1</v>
      </c>
      <c r="AY281" s="168" t="b">
        <f t="shared" ca="1" si="743"/>
        <v>1</v>
      </c>
      <c r="AZ281" s="168" t="b">
        <f t="shared" ca="1" si="743"/>
        <v>1</v>
      </c>
      <c r="BA281" s="167">
        <f t="shared" ca="1" si="744"/>
        <v>3210</v>
      </c>
      <c r="BB281" s="168" t="str">
        <f t="shared" ca="1" si="802"/>
        <v>-</v>
      </c>
      <c r="BC281" s="168" t="str">
        <f t="shared" ca="1" si="802"/>
        <v>-</v>
      </c>
      <c r="BD281" s="168" t="str">
        <f t="shared" ca="1" si="802"/>
        <v>-</v>
      </c>
      <c r="BE281" s="168" t="str">
        <f t="shared" ca="1" si="802"/>
        <v>-</v>
      </c>
      <c r="BF281" s="168" t="str">
        <f t="shared" ca="1" si="802"/>
        <v>-</v>
      </c>
      <c r="BG281" s="168">
        <f t="shared" ca="1" si="802"/>
        <v>1</v>
      </c>
      <c r="BH281" s="168">
        <f t="shared" ca="1" si="802"/>
        <v>1</v>
      </c>
      <c r="BI281" s="168" t="str">
        <f t="shared" ca="1" si="802"/>
        <v>-</v>
      </c>
      <c r="BJ281" s="168" t="str">
        <f t="shared" ca="1" si="802"/>
        <v>-</v>
      </c>
      <c r="BK281" s="10"/>
      <c r="BL281" s="168" t="str">
        <f t="shared" ca="1" si="802"/>
        <v>-</v>
      </c>
      <c r="BM281" s="168" t="str">
        <f t="shared" ca="1" si="802"/>
        <v>-</v>
      </c>
      <c r="BN281" s="168" t="str">
        <f t="shared" ca="1" si="802"/>
        <v>-</v>
      </c>
      <c r="BO281" s="168" t="str">
        <f t="shared" ca="1" si="802"/>
        <v>-</v>
      </c>
      <c r="BP281" s="168" t="str">
        <f t="shared" ca="1" si="802"/>
        <v>-</v>
      </c>
      <c r="BQ281" s="168" t="str">
        <f t="shared" ca="1" si="802"/>
        <v>-</v>
      </c>
      <c r="BR281" s="168" t="str">
        <f t="shared" ca="1" si="802"/>
        <v>-</v>
      </c>
      <c r="BS281" s="168" t="str">
        <f t="shared" ca="1" si="802"/>
        <v>-</v>
      </c>
      <c r="BT281" s="168" t="str">
        <f t="shared" ca="1" si="802"/>
        <v>-</v>
      </c>
      <c r="BU281" s="168" t="str">
        <f t="shared" ca="1" si="802"/>
        <v>-</v>
      </c>
      <c r="BV281" s="168" t="str">
        <f t="shared" ca="1" si="802"/>
        <v>-</v>
      </c>
      <c r="BW281" s="166" t="str" cm="1">
        <f t="array" aca="1" ref="BW281" ca="1">INDEX(i.rev,$K281,BW$15)</f>
        <v>-</v>
      </c>
      <c r="BX281" s="166" t="str" cm="1">
        <f t="array" aca="1" ref="BX281" ca="1">INDEX(i.rev,$K281,BX$15)</f>
        <v>-</v>
      </c>
      <c r="BY281" s="166" t="str" cm="1">
        <f t="array" aca="1" ref="BY281" ca="1">INDEX(i.rev,$K281,BY$15)</f>
        <v>-</v>
      </c>
      <c r="BZ281" s="166" t="str" cm="1">
        <f t="array" aca="1" ref="BZ281" ca="1">INDEX(i.rev,$K281,BZ$15)</f>
        <v>-</v>
      </c>
      <c r="CA281" s="166" t="str" cm="1">
        <f t="array" aca="1" ref="CA281" ca="1">INDEX(i.rev,$K281,CA$15)</f>
        <v>-</v>
      </c>
      <c r="CB281" s="166" t="str" cm="1">
        <f t="array" aca="1" ref="CB281" ca="1">INDEX(i.rev,$K281,CB$15)</f>
        <v>-</v>
      </c>
      <c r="CC281" s="166" t="str" cm="1">
        <f t="array" aca="1" ref="CC281" ca="1">INDEX(i.rev,$K281,CC$15)</f>
        <v>-</v>
      </c>
      <c r="CD281" s="166" t="str" cm="1">
        <f t="array" aca="1" ref="CD281" ca="1">INDEX(i.rev,$K281,CD$15)</f>
        <v>-</v>
      </c>
      <c r="CE281" s="166" t="str" cm="1">
        <f t="array" aca="1" ref="CE281" ca="1">INDEX(i.rev,$K281,CE$15)</f>
        <v>-</v>
      </c>
      <c r="CF281" s="166" t="str" cm="1">
        <f t="array" aca="1" ref="CF281" ca="1">INDEX(i.rev,$K281,CF$15)</f>
        <v>-</v>
      </c>
      <c r="CG281" s="10"/>
      <c r="CH281" s="168" t="str">
        <f t="shared" ca="1" si="800"/>
        <v>-</v>
      </c>
      <c r="CI281" s="168" t="str">
        <f t="shared" ca="1" si="800"/>
        <v>-</v>
      </c>
      <c r="CJ281" s="168" t="str">
        <f t="shared" ca="1" si="800"/>
        <v>-</v>
      </c>
      <c r="CK281" s="168" t="str">
        <f t="shared" ca="1" si="800"/>
        <v>-</v>
      </c>
      <c r="CL281" s="168" t="str">
        <f t="shared" ca="1" si="800"/>
        <v>-</v>
      </c>
      <c r="CM281" s="168" t="str">
        <f t="shared" ca="1" si="800"/>
        <v>-</v>
      </c>
      <c r="CN281" s="168" t="str">
        <f t="shared" ca="1" si="800"/>
        <v>-</v>
      </c>
      <c r="CO281" s="168" t="str">
        <f t="shared" ca="1" si="800"/>
        <v>-</v>
      </c>
      <c r="CP281" s="168">
        <f t="shared" ca="1" si="800"/>
        <v>1</v>
      </c>
      <c r="CQ281" s="168">
        <f t="shared" ca="1" si="800"/>
        <v>1</v>
      </c>
      <c r="CR281" s="168">
        <f t="shared" ca="1" si="800"/>
        <v>0</v>
      </c>
      <c r="CS281" s="168" t="str">
        <f t="shared" ca="1" si="800"/>
        <v>-</v>
      </c>
      <c r="CT281" s="168" t="str">
        <f t="shared" ca="1" si="800"/>
        <v>-</v>
      </c>
      <c r="CU281" s="168" t="str">
        <f t="shared" ca="1" si="800"/>
        <v>-</v>
      </c>
      <c r="CV281" s="168" t="str">
        <f t="shared" ca="1" si="800"/>
        <v>-</v>
      </c>
      <c r="CW281" s="168" t="str">
        <f t="shared" ca="1" si="800"/>
        <v>-</v>
      </c>
      <c r="CX281" s="168" t="str">
        <f t="shared" ca="1" si="800"/>
        <v>-</v>
      </c>
      <c r="CY281" s="168" t="str">
        <f t="shared" ca="1" si="800"/>
        <v>-</v>
      </c>
      <c r="CZ281" s="168">
        <f t="shared" ca="1" si="800"/>
        <v>0</v>
      </c>
      <c r="DA281" s="168" t="str">
        <f t="shared" ca="1" si="800"/>
        <v>-</v>
      </c>
      <c r="DB281" s="168" t="str">
        <f t="shared" ca="1" si="800"/>
        <v>-</v>
      </c>
      <c r="DC281" s="168" t="str">
        <f t="shared" ca="1" si="800"/>
        <v>-</v>
      </c>
      <c r="DD281" s="168" t="str">
        <f t="shared" ca="1" si="800"/>
        <v>-</v>
      </c>
      <c r="DE281" s="168" t="str">
        <f t="shared" ca="1" si="800"/>
        <v>-</v>
      </c>
      <c r="DF281" s="168">
        <f t="shared" ca="1" si="800"/>
        <v>0</v>
      </c>
      <c r="DG281" s="168">
        <f t="shared" ca="1" si="800"/>
        <v>0</v>
      </c>
      <c r="DH281" s="168">
        <f t="shared" ca="1" si="800"/>
        <v>0</v>
      </c>
      <c r="DI281" s="168">
        <f t="shared" ca="1" si="800"/>
        <v>0</v>
      </c>
      <c r="DJ281" s="168">
        <f t="shared" ca="1" si="800"/>
        <v>0</v>
      </c>
      <c r="DK281" s="168">
        <f t="shared" ca="1" si="800"/>
        <v>0</v>
      </c>
      <c r="DL281" s="168">
        <f t="shared" ca="1" si="800"/>
        <v>0</v>
      </c>
      <c r="DM281" s="168" t="str">
        <f t="shared" ca="1" si="800"/>
        <v>-</v>
      </c>
      <c r="DN281" s="168" t="str">
        <f t="shared" ca="1" si="800"/>
        <v>-</v>
      </c>
      <c r="DO281" s="168" t="str">
        <f t="shared" ca="1" si="800"/>
        <v>-</v>
      </c>
      <c r="DP281" s="168" t="str">
        <f t="shared" ca="1" si="800"/>
        <v>-</v>
      </c>
      <c r="DQ281" s="168" t="str">
        <f t="shared" ca="1" si="800"/>
        <v>-</v>
      </c>
      <c r="DR281" s="168" t="str">
        <f t="shared" ca="1" si="800"/>
        <v>-</v>
      </c>
      <c r="DS281" s="168" t="str">
        <f t="shared" ca="1" si="800"/>
        <v>-</v>
      </c>
      <c r="DT281" s="168" t="str">
        <f t="shared" ca="1" si="800"/>
        <v>-</v>
      </c>
      <c r="DU281" s="168" t="str">
        <f t="shared" ca="1" si="800"/>
        <v>-</v>
      </c>
      <c r="DV281" s="168" t="str">
        <f t="shared" ca="1" si="800"/>
        <v>-</v>
      </c>
      <c r="DW281" s="168" t="str">
        <f t="shared" ca="1" si="800"/>
        <v>-</v>
      </c>
      <c r="DX281" s="10"/>
      <c r="DY281" s="168">
        <f t="shared" ca="1" si="800"/>
        <v>1</v>
      </c>
      <c r="DZ281" s="168" t="str">
        <f t="shared" ca="1" si="800"/>
        <v>-</v>
      </c>
      <c r="EA281" s="168" t="str">
        <f t="shared" ca="1" si="800"/>
        <v>-</v>
      </c>
      <c r="EB281" s="168" t="str">
        <f t="shared" ca="1" si="800"/>
        <v>-</v>
      </c>
      <c r="EC281" s="168" t="str">
        <f t="shared" ca="1" si="785"/>
        <v>-</v>
      </c>
      <c r="ED281" s="168" t="b">
        <f t="shared" ca="1" si="785"/>
        <v>0</v>
      </c>
      <c r="EE281" s="168" t="str">
        <f t="shared" ca="1" si="785"/>
        <v>-</v>
      </c>
      <c r="EF281" s="168">
        <f t="shared" ca="1" si="785"/>
        <v>0</v>
      </c>
      <c r="EG281" s="168" t="str">
        <f t="shared" ca="1" si="785"/>
        <v>-</v>
      </c>
      <c r="EH281" s="166" cm="1">
        <f t="array" aca="1" ref="EH281" ca="1">INDEX(i.rev,$K281,EH$15)</f>
        <v>1</v>
      </c>
      <c r="EI281" s="168">
        <f t="shared" ca="1" si="786"/>
        <v>0</v>
      </c>
      <c r="EJ281" s="168">
        <f t="shared" ca="1" si="786"/>
        <v>1</v>
      </c>
      <c r="EK281" s="168">
        <f t="shared" ca="1" si="786"/>
        <v>0</v>
      </c>
      <c r="EL281" s="168">
        <f t="shared" ca="1" si="786"/>
        <v>1</v>
      </c>
      <c r="EM281" s="168">
        <f t="shared" ca="1" si="786"/>
        <v>1</v>
      </c>
      <c r="EN281" s="168">
        <f t="shared" ca="1" si="786"/>
        <v>1</v>
      </c>
      <c r="EO281" s="168">
        <f t="shared" ca="1" si="786"/>
        <v>0</v>
      </c>
      <c r="EP281" s="168">
        <f t="shared" ca="1" si="786"/>
        <v>0</v>
      </c>
      <c r="EQ281" s="168">
        <f t="shared" ca="1" si="786"/>
        <v>0</v>
      </c>
      <c r="ER281" s="168">
        <f t="shared" ca="1" si="786"/>
        <v>0</v>
      </c>
      <c r="ES281" s="168">
        <f t="shared" ca="1" si="786"/>
        <v>0</v>
      </c>
      <c r="ET281" s="168">
        <f t="shared" ca="1" si="786"/>
        <v>0</v>
      </c>
      <c r="EU281" s="168">
        <f t="shared" ca="1" si="786"/>
        <v>0</v>
      </c>
      <c r="EV281" s="168">
        <f t="shared" ca="1" si="786"/>
        <v>0</v>
      </c>
      <c r="EW281" s="168">
        <f t="shared" ca="1" si="786"/>
        <v>0</v>
      </c>
      <c r="EX281" s="168">
        <f t="shared" ca="1" si="786"/>
        <v>0</v>
      </c>
      <c r="EY281" s="166" cm="1">
        <f t="array" aca="1" ref="EY281" ca="1">INDEX(i.rev,$K281,EY$15)</f>
        <v>0</v>
      </c>
      <c r="EZ281" s="168">
        <f t="shared" ca="1" si="749"/>
        <v>0</v>
      </c>
      <c r="FA281" s="166" cm="1">
        <f t="array" aca="1" ref="FA281" ca="1">INDEX(i.rev,$K281,FA$15)</f>
        <v>1</v>
      </c>
      <c r="FB281" s="168">
        <f t="shared" ca="1" si="799"/>
        <v>0</v>
      </c>
      <c r="FC281" s="168">
        <f t="shared" ca="1" si="799"/>
        <v>0</v>
      </c>
      <c r="FD281" s="168">
        <f t="shared" ca="1" si="799"/>
        <v>0</v>
      </c>
      <c r="FE281" s="168">
        <f t="shared" ca="1" si="799"/>
        <v>0</v>
      </c>
      <c r="FF281" s="168">
        <f t="shared" ca="1" si="799"/>
        <v>0</v>
      </c>
      <c r="FG281" s="168">
        <f t="shared" ca="1" si="799"/>
        <v>0</v>
      </c>
      <c r="FH281" s="168">
        <f t="shared" ca="1" si="799"/>
        <v>0</v>
      </c>
      <c r="FI281" s="10"/>
      <c r="FJ281" s="168" t="str">
        <f t="shared" ca="1" si="799"/>
        <v>-</v>
      </c>
      <c r="FK281" s="168" t="str">
        <f t="shared" ca="1" si="799"/>
        <v>-</v>
      </c>
      <c r="FL281" s="168" t="str">
        <f t="shared" ca="1" si="799"/>
        <v>-</v>
      </c>
      <c r="FM281" s="168" t="str">
        <f t="shared" ca="1" si="799"/>
        <v>-</v>
      </c>
      <c r="FN281" s="168" t="str">
        <f t="shared" ca="1" si="796"/>
        <v>-</v>
      </c>
      <c r="FO281" s="166" t="b">
        <f t="shared" ca="1" si="787"/>
        <v>0</v>
      </c>
      <c r="FP281" s="166" t="b">
        <f t="shared" ca="1" si="787"/>
        <v>0</v>
      </c>
      <c r="FQ281" s="166" t="b">
        <f t="shared" ca="1" si="787"/>
        <v>1</v>
      </c>
      <c r="FR281" s="168">
        <f t="shared" ca="1" si="799"/>
        <v>0</v>
      </c>
      <c r="FS281" s="166">
        <f t="shared" ca="1" si="788"/>
        <v>1</v>
      </c>
      <c r="FT281" s="166">
        <f t="shared" ca="1" si="788"/>
        <v>1</v>
      </c>
      <c r="FU281" s="168" t="str">
        <f t="shared" ca="1" si="799"/>
        <v>-</v>
      </c>
      <c r="FV281" s="168" t="str">
        <f t="shared" ca="1" si="799"/>
        <v>-</v>
      </c>
      <c r="FW281" s="168" t="str">
        <f t="shared" ca="1" si="799"/>
        <v>-</v>
      </c>
      <c r="FX281" s="168" t="str">
        <f t="shared" ca="1" si="799"/>
        <v>-</v>
      </c>
      <c r="FY281" s="168" t="str">
        <f t="shared" ca="1" si="799"/>
        <v>-</v>
      </c>
      <c r="FZ281" s="168" t="str">
        <f t="shared" ca="1" si="799"/>
        <v>-</v>
      </c>
      <c r="GA281" s="168" t="str">
        <f t="shared" ca="1" si="799"/>
        <v>-</v>
      </c>
      <c r="GB281" s="168" t="str">
        <f t="shared" ca="1" si="799"/>
        <v>-</v>
      </c>
      <c r="GC281" s="168" t="str">
        <f t="shared" ca="1" si="799"/>
        <v>-</v>
      </c>
      <c r="GD281" s="168" t="b">
        <f t="shared" ca="1" si="799"/>
        <v>1</v>
      </c>
      <c r="GE281" s="168" t="str">
        <f t="shared" ca="1" si="799"/>
        <v>-</v>
      </c>
      <c r="GF281" s="168" t="str">
        <f t="shared" ca="1" si="799"/>
        <v>-</v>
      </c>
      <c r="GG281" s="168" t="str">
        <f t="shared" ca="1" si="799"/>
        <v>-</v>
      </c>
      <c r="GH281" s="168" t="str">
        <f t="shared" ca="1" si="789"/>
        <v>-</v>
      </c>
      <c r="GI281" s="168" t="str">
        <f t="shared" ca="1" si="789"/>
        <v>-</v>
      </c>
      <c r="GJ281" s="168" t="str">
        <f t="shared" ca="1" si="789"/>
        <v>-</v>
      </c>
      <c r="GK281" s="168" t="str">
        <f t="shared" ca="1" si="789"/>
        <v>-</v>
      </c>
      <c r="GL281" s="168" t="str">
        <f t="shared" ca="1" si="789"/>
        <v>-</v>
      </c>
      <c r="GM281" s="168" t="str">
        <f t="shared" ca="1" si="789"/>
        <v>-</v>
      </c>
      <c r="GN281" s="168" t="str">
        <f t="shared" ca="1" si="789"/>
        <v>-</v>
      </c>
      <c r="GO281" s="168" t="str">
        <f t="shared" ca="1" si="789"/>
        <v>-</v>
      </c>
      <c r="GP281" s="168" t="str">
        <f t="shared" ca="1" si="789"/>
        <v>-</v>
      </c>
      <c r="GQ281" s="168" t="str">
        <f t="shared" ca="1" si="789"/>
        <v>-</v>
      </c>
      <c r="GR281" s="168" t="str">
        <f t="shared" ca="1" si="789"/>
        <v>-</v>
      </c>
      <c r="GS281" s="168">
        <f t="shared" ca="1" si="789"/>
        <v>500</v>
      </c>
      <c r="GT281" s="168">
        <f t="shared" ca="1" si="789"/>
        <v>500</v>
      </c>
      <c r="GU281" s="168" t="str">
        <f t="shared" ca="1" si="789"/>
        <v>-</v>
      </c>
      <c r="GV281" s="168" t="str">
        <f t="shared" ca="1" si="789"/>
        <v>-</v>
      </c>
      <c r="GW281" s="168" t="str">
        <f t="shared" ca="1" si="789"/>
        <v>-</v>
      </c>
      <c r="GX281" s="168" t="str">
        <f t="shared" ca="1" si="790"/>
        <v>-</v>
      </c>
      <c r="GY281" s="168" t="str">
        <f t="shared" ca="1" si="790"/>
        <v>-</v>
      </c>
      <c r="GZ281" s="168" t="str">
        <f t="shared" ca="1" si="804"/>
        <v>-</v>
      </c>
      <c r="HA281" s="168" t="str">
        <f t="shared" ca="1" si="804"/>
        <v>-</v>
      </c>
      <c r="HB281" s="168" t="str">
        <f t="shared" ca="1" si="804"/>
        <v>-</v>
      </c>
      <c r="HC281" s="168" t="str">
        <f t="shared" ca="1" si="804"/>
        <v>-</v>
      </c>
      <c r="HD281" s="168" t="str">
        <f t="shared" ca="1" si="804"/>
        <v>-</v>
      </c>
      <c r="HE281" s="168" t="str">
        <f t="shared" ca="1" si="804"/>
        <v>-</v>
      </c>
      <c r="HF281" s="168" t="str">
        <f t="shared" ca="1" si="804"/>
        <v>-</v>
      </c>
      <c r="HG281" s="168" t="str">
        <f t="shared" ca="1" si="804"/>
        <v>-</v>
      </c>
      <c r="HH281" s="168" t="str">
        <f t="shared" ca="1" si="804"/>
        <v>-</v>
      </c>
      <c r="HI281" s="168" t="str">
        <f t="shared" ca="1" si="804"/>
        <v>-</v>
      </c>
      <c r="HJ281" s="168" t="str">
        <f t="shared" ca="1" si="804"/>
        <v>-</v>
      </c>
      <c r="HK281" s="168" t="str">
        <f t="shared" ca="1" si="804"/>
        <v>-</v>
      </c>
      <c r="HL281" s="168" t="str">
        <f t="shared" ca="1" si="804"/>
        <v>-</v>
      </c>
      <c r="HM281" s="168" t="str">
        <f t="shared" ca="1" si="804"/>
        <v>-</v>
      </c>
      <c r="HN281" s="168" t="str">
        <f t="shared" ca="1" si="804"/>
        <v>-</v>
      </c>
      <c r="HO281" s="168" t="str">
        <f t="shared" ca="1" si="804"/>
        <v>-</v>
      </c>
      <c r="HP281" s="168" t="str">
        <f t="shared" ca="1" si="804"/>
        <v>-</v>
      </c>
      <c r="HQ281" s="168" t="str">
        <f t="shared" ca="1" si="804"/>
        <v>-</v>
      </c>
      <c r="HR281" s="168" t="str">
        <f t="shared" ca="1" si="804"/>
        <v>-</v>
      </c>
      <c r="HS281" s="168" t="str">
        <f t="shared" ca="1" si="804"/>
        <v>-</v>
      </c>
      <c r="HT281" s="168" t="str">
        <f t="shared" ca="1" si="804"/>
        <v>-</v>
      </c>
      <c r="HU281" s="168" t="str">
        <f t="shared" ca="1" si="804"/>
        <v>-</v>
      </c>
      <c r="HV281" s="168" t="str">
        <f t="shared" ca="1" si="804"/>
        <v>-</v>
      </c>
      <c r="HW281" s="168" t="str">
        <f t="shared" ca="1" si="804"/>
        <v>-</v>
      </c>
      <c r="HX281" s="168" t="str">
        <f t="shared" ca="1" si="804"/>
        <v>-</v>
      </c>
      <c r="HY281" s="168" t="str">
        <f t="shared" ca="1" si="804"/>
        <v>-</v>
      </c>
      <c r="HZ281" s="168" t="str">
        <f t="shared" ca="1" si="804"/>
        <v>-</v>
      </c>
      <c r="IA281" s="168" t="str">
        <f t="shared" ca="1" si="804"/>
        <v>-</v>
      </c>
      <c r="IB281" s="168" t="str">
        <f t="shared" ca="1" si="804"/>
        <v>-</v>
      </c>
      <c r="IC281" s="168" t="str">
        <f t="shared" ca="1" si="804"/>
        <v>-</v>
      </c>
      <c r="ID281" s="168" t="str">
        <f t="shared" ca="1" si="804"/>
        <v>-</v>
      </c>
      <c r="IE281" s="168" t="str">
        <f t="shared" ca="1" si="804"/>
        <v>-</v>
      </c>
      <c r="IF281" s="168" t="str">
        <f t="shared" ca="1" si="804"/>
        <v>-</v>
      </c>
      <c r="IG281" s="168" t="str">
        <f t="shared" ca="1" si="804"/>
        <v>-</v>
      </c>
      <c r="IH281" s="168" t="str">
        <f t="shared" ca="1" si="804"/>
        <v>-</v>
      </c>
      <c r="II281" s="168" t="str">
        <f t="shared" ca="1" si="804"/>
        <v>-</v>
      </c>
      <c r="IJ281" s="168" t="str">
        <f t="shared" ca="1" si="804"/>
        <v>-</v>
      </c>
      <c r="IK281" s="168" t="str">
        <f t="shared" ca="1" si="804"/>
        <v>-</v>
      </c>
      <c r="IL281" s="168" t="str">
        <f t="shared" ca="1" si="804"/>
        <v>-</v>
      </c>
      <c r="IM281" s="168" t="str">
        <f t="shared" ca="1" si="804"/>
        <v>-</v>
      </c>
      <c r="IN281" s="168" t="str">
        <f t="shared" ca="1" si="804"/>
        <v>-</v>
      </c>
      <c r="IO281" s="168" t="str">
        <f t="shared" ca="1" si="804"/>
        <v>-</v>
      </c>
      <c r="IP281" s="168" t="str">
        <f t="shared" ca="1" si="790"/>
        <v>-</v>
      </c>
      <c r="IQ281" s="168" t="str">
        <f t="shared" ca="1" si="790"/>
        <v>-</v>
      </c>
      <c r="IR281" s="168" t="str">
        <f t="shared" ca="1" si="790"/>
        <v>-</v>
      </c>
      <c r="IS281" s="168" t="str">
        <f t="shared" ca="1" si="790"/>
        <v>-</v>
      </c>
      <c r="IT281" s="168" t="str">
        <f t="shared" ca="1" si="790"/>
        <v>-</v>
      </c>
      <c r="IU281" s="168" t="str">
        <f t="shared" ca="1" si="790"/>
        <v>-</v>
      </c>
      <c r="IV281" s="168" t="str">
        <f t="shared" ca="1" si="790"/>
        <v>-</v>
      </c>
      <c r="IW281" s="168" t="str">
        <f t="shared" ca="1" si="790"/>
        <v>-</v>
      </c>
      <c r="IX281" s="168" t="str">
        <f t="shared" ca="1" si="790"/>
        <v>-</v>
      </c>
      <c r="IY281" s="168" t="str">
        <f t="shared" ca="1" si="790"/>
        <v>-</v>
      </c>
      <c r="IZ281" s="10"/>
      <c r="JA281" s="166">
        <f t="shared" ca="1" si="757"/>
        <v>4.4999999999999998E-2</v>
      </c>
      <c r="JB281" s="166">
        <f t="shared" ca="1" si="758"/>
        <v>4.4999999999999998E-2</v>
      </c>
      <c r="JC281" s="168">
        <f t="shared" ca="1" si="791"/>
        <v>1</v>
      </c>
      <c r="JD281" s="168">
        <f t="shared" ca="1" si="791"/>
        <v>0</v>
      </c>
      <c r="JE281" s="168">
        <f t="shared" ca="1" si="791"/>
        <v>1</v>
      </c>
      <c r="JF281" s="168">
        <f t="shared" ca="1" si="791"/>
        <v>1</v>
      </c>
      <c r="JG281" s="168">
        <f t="shared" ca="1" si="791"/>
        <v>0</v>
      </c>
      <c r="JH281" s="168">
        <f t="shared" ca="1" si="791"/>
        <v>70</v>
      </c>
      <c r="JI281" s="168">
        <f t="shared" ca="1" si="791"/>
        <v>50</v>
      </c>
      <c r="JJ281" s="168">
        <f t="shared" ca="1" si="791"/>
        <v>70</v>
      </c>
      <c r="JK281" s="168">
        <f t="shared" ca="1" si="791"/>
        <v>50</v>
      </c>
      <c r="JL281" s="166">
        <f t="shared" ca="1" si="760"/>
        <v>1</v>
      </c>
      <c r="JM281" s="166">
        <f t="shared" ca="1" si="761"/>
        <v>1</v>
      </c>
      <c r="JN281" s="166">
        <f t="shared" ca="1" si="762"/>
        <v>1</v>
      </c>
      <c r="JO281" s="166">
        <f t="shared" ca="1" si="763"/>
        <v>1</v>
      </c>
      <c r="JP281" s="166">
        <f t="shared" ca="1" si="763"/>
        <v>1</v>
      </c>
      <c r="JQ281" s="168">
        <f t="shared" ca="1" si="791"/>
        <v>1</v>
      </c>
      <c r="JR281" s="10"/>
      <c r="JS281" s="168">
        <f t="shared" ca="1" si="791"/>
        <v>1</v>
      </c>
      <c r="JT281" s="166">
        <f t="shared" ca="1" si="764"/>
        <v>1</v>
      </c>
      <c r="JU281" s="168">
        <f t="shared" ca="1" si="805"/>
        <v>1</v>
      </c>
      <c r="JV281" s="168">
        <f t="shared" ca="1" si="791"/>
        <v>1</v>
      </c>
      <c r="JW281" s="168">
        <f t="shared" ca="1" si="791"/>
        <v>1</v>
      </c>
      <c r="JX281" s="168">
        <f t="shared" ca="1" si="806"/>
        <v>1</v>
      </c>
      <c r="JY281" s="168">
        <f t="shared" ca="1" si="791"/>
        <v>1</v>
      </c>
      <c r="JZ281" s="168">
        <f t="shared" ca="1" si="791"/>
        <v>1</v>
      </c>
      <c r="KA281" s="166">
        <f t="shared" ca="1" si="765"/>
        <v>1</v>
      </c>
      <c r="KB281" s="166">
        <f t="shared" si="766"/>
        <v>1.1499999999999999</v>
      </c>
      <c r="KC281" s="166">
        <f t="shared" ca="1" si="767"/>
        <v>1</v>
      </c>
      <c r="KD281" s="166" t="str">
        <f t="shared" ca="1" si="768"/>
        <v>-</v>
      </c>
      <c r="KE281" s="166" t="str">
        <f t="shared" ca="1" si="769"/>
        <v>-</v>
      </c>
      <c r="KF281" s="166" t="str">
        <f t="shared" ca="1" si="770"/>
        <v>-</v>
      </c>
      <c r="KG281" s="166" t="b">
        <f t="shared" ca="1" si="771"/>
        <v>0</v>
      </c>
      <c r="KH281" s="168">
        <f t="shared" ca="1" si="791"/>
        <v>0</v>
      </c>
      <c r="KI281" s="27">
        <v>0</v>
      </c>
    </row>
    <row r="282" spans="1:295" s="148" customFormat="1" outlineLevel="1">
      <c r="A282" s="126">
        <f t="shared" si="13"/>
        <v>277</v>
      </c>
      <c r="B282" s="126">
        <f t="shared" si="798"/>
        <v>13</v>
      </c>
      <c r="C282" s="148">
        <f t="shared" si="778"/>
        <v>1002</v>
      </c>
      <c r="D282" s="148" t="s">
        <v>884</v>
      </c>
      <c r="E282" s="148" t="b">
        <f t="shared" si="737"/>
        <v>0</v>
      </c>
      <c r="F282" s="148" t="b">
        <v>0</v>
      </c>
      <c r="G282" s="148" t="b">
        <f t="shared" si="773"/>
        <v>0</v>
      </c>
      <c r="H282" s="144">
        <f t="shared" ca="1" si="792"/>
        <v>3</v>
      </c>
      <c r="I282" s="32">
        <v>2</v>
      </c>
      <c r="J282" s="32">
        <v>5</v>
      </c>
      <c r="K282" s="144">
        <f t="shared" ca="1" si="792"/>
        <v>1</v>
      </c>
      <c r="L282" s="144">
        <f t="shared" ca="1" si="792"/>
        <v>1</v>
      </c>
      <c r="M282" s="144">
        <f t="shared" ca="1" si="792"/>
        <v>1</v>
      </c>
      <c r="N282" s="144">
        <f t="shared" ca="1" si="792"/>
        <v>1</v>
      </c>
      <c r="O282" s="144">
        <f t="shared" ca="1" si="792"/>
        <v>1</v>
      </c>
      <c r="P282" s="144">
        <f t="shared" ca="1" si="792"/>
        <v>1</v>
      </c>
      <c r="Q282" s="144">
        <f t="shared" ca="1" si="792"/>
        <v>1</v>
      </c>
      <c r="R282" s="144">
        <f t="shared" ca="1" si="792"/>
        <v>2</v>
      </c>
      <c r="S282" s="32">
        <v>1</v>
      </c>
      <c r="T282" s="144">
        <f t="shared" ca="1" si="792"/>
        <v>1</v>
      </c>
      <c r="U282" s="144">
        <f t="shared" ca="1" si="792"/>
        <v>1</v>
      </c>
      <c r="V282" s="144">
        <f t="shared" ca="1" si="792"/>
        <v>1</v>
      </c>
      <c r="W282" s="144">
        <f t="shared" ca="1" si="792"/>
        <v>1</v>
      </c>
      <c r="X282" s="144">
        <f t="shared" ca="1" si="792"/>
        <v>1</v>
      </c>
      <c r="Y282" s="144">
        <f t="shared" ca="1" si="803"/>
        <v>1</v>
      </c>
      <c r="AA282" s="162" t="str" cm="1">
        <f t="array" aca="1" ref="AA282" ca="1">TEXT(LEFT(OFFSET(AA282,-1,0),5)+1,"00000")&amp;MID(OFFSET(AA282,-1,0),6,FIND(" ",OFFSET(AA282,-1,0),7)-5)
&amp;INDEX(DataMaster!$B$10:$B$12,$I282)         &amp;IF($J282=1,""," Risk"&amp;INDEX(i.risk_aversion,$J282,1))    &amp;IF($K282=1,""," REV"&amp; INDEX(DataMaster!$B$54:$B$58,$K282))              &amp; IF($L282=1,""," Minroe"&amp;INDEX(minroe,$L282))              &amp;  IF($M282=1,""," Overdraw"&amp;INDEX(overdraw,$M282))
&amp; IF($N282=1,""," Mach"&amp;INDEX(i.mach_option,$N282))
&amp; IF($O282=1,""," Interest"&amp;INDEX(i.interest_rate,$O282))            &amp; IF($P282=1,""," Opp cost"&amp;INDEX(i.opp_cost_capital,$P282))           &amp; IF($Q282=1,""," Casual_ub"&amp;INDEX(i.casual_ub,$Q282))           &amp; IF($R282=1,""," Cropgraze"&amp;INDEX(i.cropgraze_inc,$R282))
&amp; IF($S282=1,""," Yield"&amp;INDEX(i.all_rot_yield,$S282))          &amp; IF($T282=1,""," Pasture"&amp;INDEX(i.pasture_prod,$T282))          &amp; IF($U282=1,""," Scan"&amp;INDEX(i.scan,$U282))
&amp; IF($JL282=1,""," WP"&amp;TEXT($JL282*100,"000p"))                &amp; IF($JM282=1,""," MP"&amp;TEXT($JM282*100,"000p"))                      &amp; IF($JN282=1,""," GP"&amp;TEXT($JN282*100,"000p"))          &amp; IF($JO282=1,""," Can"&amp;TEXT($JO282*100,"000p"))
&amp; " (F"&amp;3+IFERROR(1*$CH282,0)+IFERROR(1*$CI282,0)&amp;3-IFERROR(1*NOT($CK282),0)&amp;"N"&amp;$CP282&amp;$CQ282&amp;")"</f>
        <v>00018 Yield DSP RiskCRRA-high CropgrazeFALSE (F33N11)</v>
      </c>
      <c r="AB282" s="10" t="str">
        <f ca="1">IF(COUNTIF(AA$5:AA282,AA282)=1,"-","Dup")</f>
        <v>-</v>
      </c>
      <c r="AC282" s="10"/>
      <c r="AD282" s="168" t="str">
        <f t="shared" ca="1" si="783"/>
        <v>-</v>
      </c>
      <c r="AE282" s="168" t="str">
        <f t="shared" ca="1" si="783"/>
        <v>-</v>
      </c>
      <c r="AF282" s="168" t="str">
        <f t="shared" ca="1" si="783"/>
        <v>-</v>
      </c>
      <c r="AG282" s="168" t="str">
        <f t="shared" ca="1" si="783"/>
        <v>-</v>
      </c>
      <c r="AH282" s="168" t="str">
        <f t="shared" ca="1" si="783"/>
        <v>-</v>
      </c>
      <c r="AI282" s="168" t="b">
        <f t="shared" ca="1" si="783"/>
        <v>1</v>
      </c>
      <c r="AJ282" s="10"/>
      <c r="AK282" s="166" t="b">
        <f t="shared" si="784"/>
        <v>0</v>
      </c>
      <c r="AL282" s="166" t="str">
        <f t="shared" si="784"/>
        <v>-</v>
      </c>
      <c r="AM282" s="166" t="b">
        <f t="shared" si="784"/>
        <v>0</v>
      </c>
      <c r="AN282" s="166" t="b">
        <f t="shared" si="784"/>
        <v>1</v>
      </c>
      <c r="AO282" s="166" t="b">
        <f t="shared" si="784"/>
        <v>0</v>
      </c>
      <c r="AP282" s="166" t="b">
        <f t="shared" si="784"/>
        <v>0</v>
      </c>
      <c r="AQ282" s="166">
        <f t="shared" ca="1" si="740"/>
        <v>0</v>
      </c>
      <c r="AR282" s="166" t="b">
        <f t="shared" si="795"/>
        <v>1</v>
      </c>
      <c r="AS282" s="166" t="b">
        <f t="shared" si="795"/>
        <v>1</v>
      </c>
      <c r="AT282" s="166">
        <f t="shared" si="795"/>
        <v>2</v>
      </c>
      <c r="AU282" s="166" t="str">
        <f t="shared" si="795"/>
        <v>-</v>
      </c>
      <c r="AV282" s="166">
        <f t="shared" si="795"/>
        <v>0.7</v>
      </c>
      <c r="AW282" s="10"/>
      <c r="AX282" s="166" t="b">
        <f t="shared" si="742"/>
        <v>1</v>
      </c>
      <c r="AY282" s="168" t="b">
        <f t="shared" ca="1" si="743"/>
        <v>1</v>
      </c>
      <c r="AZ282" s="168" t="b">
        <f t="shared" ca="1" si="743"/>
        <v>1</v>
      </c>
      <c r="BA282" s="167">
        <f t="shared" ca="1" si="744"/>
        <v>3210</v>
      </c>
      <c r="BB282" s="168" t="str">
        <f t="shared" ca="1" si="802"/>
        <v>-</v>
      </c>
      <c r="BC282" s="168" t="str">
        <f t="shared" ca="1" si="802"/>
        <v>-</v>
      </c>
      <c r="BD282" s="168" t="str">
        <f t="shared" ca="1" si="802"/>
        <v>-</v>
      </c>
      <c r="BE282" s="168" t="str">
        <f t="shared" ca="1" si="802"/>
        <v>-</v>
      </c>
      <c r="BF282" s="168" t="str">
        <f t="shared" ca="1" si="802"/>
        <v>-</v>
      </c>
      <c r="BG282" s="168">
        <f t="shared" ca="1" si="802"/>
        <v>1</v>
      </c>
      <c r="BH282" s="168">
        <f t="shared" ca="1" si="802"/>
        <v>1</v>
      </c>
      <c r="BI282" s="168" t="str">
        <f t="shared" ca="1" si="802"/>
        <v>-</v>
      </c>
      <c r="BJ282" s="168" t="str">
        <f t="shared" ca="1" si="802"/>
        <v>-</v>
      </c>
      <c r="BK282" s="10"/>
      <c r="BL282" s="168" t="str">
        <f t="shared" ca="1" si="802"/>
        <v>-</v>
      </c>
      <c r="BM282" s="168" t="str">
        <f t="shared" ca="1" si="802"/>
        <v>-</v>
      </c>
      <c r="BN282" s="168" t="str">
        <f t="shared" ca="1" si="802"/>
        <v>-</v>
      </c>
      <c r="BO282" s="168" t="str">
        <f t="shared" ca="1" si="802"/>
        <v>-</v>
      </c>
      <c r="BP282" s="168" t="str">
        <f t="shared" ca="1" si="802"/>
        <v>-</v>
      </c>
      <c r="BQ282" s="168" t="str">
        <f t="shared" ca="1" si="802"/>
        <v>-</v>
      </c>
      <c r="BR282" s="168" t="str">
        <f t="shared" ca="1" si="802"/>
        <v>-</v>
      </c>
      <c r="BS282" s="168" t="str">
        <f t="shared" ca="1" si="802"/>
        <v>-</v>
      </c>
      <c r="BT282" s="168" t="str">
        <f t="shared" ca="1" si="802"/>
        <v>-</v>
      </c>
      <c r="BU282" s="168" t="str">
        <f t="shared" ca="1" si="802"/>
        <v>-</v>
      </c>
      <c r="BV282" s="168" t="str">
        <f t="shared" ca="1" si="802"/>
        <v>-</v>
      </c>
      <c r="BW282" s="166" t="str" cm="1">
        <f t="array" aca="1" ref="BW282" ca="1">INDEX(i.rev,$K282,BW$15)</f>
        <v>-</v>
      </c>
      <c r="BX282" s="166" t="str" cm="1">
        <f t="array" aca="1" ref="BX282" ca="1">INDEX(i.rev,$K282,BX$15)</f>
        <v>-</v>
      </c>
      <c r="BY282" s="166" t="str" cm="1">
        <f t="array" aca="1" ref="BY282" ca="1">INDEX(i.rev,$K282,BY$15)</f>
        <v>-</v>
      </c>
      <c r="BZ282" s="166" t="str" cm="1">
        <f t="array" aca="1" ref="BZ282" ca="1">INDEX(i.rev,$K282,BZ$15)</f>
        <v>-</v>
      </c>
      <c r="CA282" s="166" t="str" cm="1">
        <f t="array" aca="1" ref="CA282" ca="1">INDEX(i.rev,$K282,CA$15)</f>
        <v>-</v>
      </c>
      <c r="CB282" s="166" t="str" cm="1">
        <f t="array" aca="1" ref="CB282" ca="1">INDEX(i.rev,$K282,CB$15)</f>
        <v>-</v>
      </c>
      <c r="CC282" s="166" t="str" cm="1">
        <f t="array" aca="1" ref="CC282" ca="1">INDEX(i.rev,$K282,CC$15)</f>
        <v>-</v>
      </c>
      <c r="CD282" s="166" t="str" cm="1">
        <f t="array" aca="1" ref="CD282" ca="1">INDEX(i.rev,$K282,CD$15)</f>
        <v>-</v>
      </c>
      <c r="CE282" s="166" t="str" cm="1">
        <f t="array" aca="1" ref="CE282" ca="1">INDEX(i.rev,$K282,CE$15)</f>
        <v>-</v>
      </c>
      <c r="CF282" s="166" t="str" cm="1">
        <f t="array" aca="1" ref="CF282" ca="1">INDEX(i.rev,$K282,CF$15)</f>
        <v>-</v>
      </c>
      <c r="CG282" s="10"/>
      <c r="CH282" s="168" t="str">
        <f t="shared" ca="1" si="800"/>
        <v>-</v>
      </c>
      <c r="CI282" s="168" t="str">
        <f t="shared" ca="1" si="800"/>
        <v>-</v>
      </c>
      <c r="CJ282" s="168" t="str">
        <f t="shared" ca="1" si="800"/>
        <v>-</v>
      </c>
      <c r="CK282" s="168" t="str">
        <f t="shared" ca="1" si="800"/>
        <v>-</v>
      </c>
      <c r="CL282" s="168" t="str">
        <f t="shared" ca="1" si="800"/>
        <v>-</v>
      </c>
      <c r="CM282" s="168" t="str">
        <f t="shared" ca="1" si="800"/>
        <v>-</v>
      </c>
      <c r="CN282" s="168" t="str">
        <f t="shared" ca="1" si="800"/>
        <v>-</v>
      </c>
      <c r="CO282" s="168" t="str">
        <f t="shared" ca="1" si="800"/>
        <v>-</v>
      </c>
      <c r="CP282" s="168">
        <f t="shared" ca="1" si="800"/>
        <v>1</v>
      </c>
      <c r="CQ282" s="168">
        <f t="shared" ca="1" si="800"/>
        <v>1</v>
      </c>
      <c r="CR282" s="168">
        <f t="shared" ca="1" si="800"/>
        <v>0</v>
      </c>
      <c r="CS282" s="168" t="str">
        <f t="shared" ca="1" si="800"/>
        <v>-</v>
      </c>
      <c r="CT282" s="168" t="str">
        <f t="shared" ca="1" si="800"/>
        <v>-</v>
      </c>
      <c r="CU282" s="168" t="str">
        <f t="shared" ca="1" si="800"/>
        <v>-</v>
      </c>
      <c r="CV282" s="168" t="str">
        <f t="shared" ca="1" si="800"/>
        <v>-</v>
      </c>
      <c r="CW282" s="168" t="str">
        <f t="shared" ca="1" si="800"/>
        <v>-</v>
      </c>
      <c r="CX282" s="168" t="str">
        <f t="shared" ca="1" si="800"/>
        <v>-</v>
      </c>
      <c r="CY282" s="168" t="str">
        <f t="shared" ca="1" si="800"/>
        <v>-</v>
      </c>
      <c r="CZ282" s="168">
        <f t="shared" ca="1" si="800"/>
        <v>0</v>
      </c>
      <c r="DA282" s="168" t="str">
        <f t="shared" ca="1" si="800"/>
        <v>-</v>
      </c>
      <c r="DB282" s="168" t="str">
        <f t="shared" ca="1" si="800"/>
        <v>-</v>
      </c>
      <c r="DC282" s="168" t="str">
        <f t="shared" ca="1" si="800"/>
        <v>-</v>
      </c>
      <c r="DD282" s="168" t="str">
        <f t="shared" ca="1" si="800"/>
        <v>-</v>
      </c>
      <c r="DE282" s="168" t="str">
        <f t="shared" ca="1" si="800"/>
        <v>-</v>
      </c>
      <c r="DF282" s="168">
        <f t="shared" ca="1" si="800"/>
        <v>0</v>
      </c>
      <c r="DG282" s="168">
        <f t="shared" ref="DG282:EB283" ca="1" si="807">OFFSET(DG$5,$B282,0)</f>
        <v>0</v>
      </c>
      <c r="DH282" s="168">
        <f t="shared" ca="1" si="807"/>
        <v>0</v>
      </c>
      <c r="DI282" s="168">
        <f t="shared" ca="1" si="807"/>
        <v>0</v>
      </c>
      <c r="DJ282" s="168">
        <f t="shared" ca="1" si="807"/>
        <v>0</v>
      </c>
      <c r="DK282" s="168">
        <f t="shared" ca="1" si="807"/>
        <v>0</v>
      </c>
      <c r="DL282" s="168">
        <f t="shared" ca="1" si="807"/>
        <v>0</v>
      </c>
      <c r="DM282" s="168" t="str">
        <f t="shared" ca="1" si="807"/>
        <v>-</v>
      </c>
      <c r="DN282" s="168" t="str">
        <f t="shared" ca="1" si="807"/>
        <v>-</v>
      </c>
      <c r="DO282" s="168" t="str">
        <f t="shared" ca="1" si="807"/>
        <v>-</v>
      </c>
      <c r="DP282" s="168" t="str">
        <f t="shared" ca="1" si="807"/>
        <v>-</v>
      </c>
      <c r="DQ282" s="168" t="str">
        <f t="shared" ca="1" si="807"/>
        <v>-</v>
      </c>
      <c r="DR282" s="168" t="str">
        <f t="shared" ca="1" si="807"/>
        <v>-</v>
      </c>
      <c r="DS282" s="168" t="str">
        <f t="shared" ca="1" si="807"/>
        <v>-</v>
      </c>
      <c r="DT282" s="168" t="str">
        <f t="shared" ca="1" si="807"/>
        <v>-</v>
      </c>
      <c r="DU282" s="168" t="str">
        <f t="shared" ca="1" si="807"/>
        <v>-</v>
      </c>
      <c r="DV282" s="168" t="str">
        <f t="shared" ca="1" si="807"/>
        <v>-</v>
      </c>
      <c r="DW282" s="168" t="str">
        <f t="shared" ca="1" si="807"/>
        <v>-</v>
      </c>
      <c r="DX282" s="10"/>
      <c r="DY282" s="168">
        <f t="shared" ca="1" si="807"/>
        <v>1</v>
      </c>
      <c r="DZ282" s="168" t="str">
        <f t="shared" ca="1" si="807"/>
        <v>-</v>
      </c>
      <c r="EA282" s="168" t="str">
        <f t="shared" ca="1" si="807"/>
        <v>-</v>
      </c>
      <c r="EB282" s="168" t="str">
        <f t="shared" ca="1" si="807"/>
        <v>-</v>
      </c>
      <c r="EC282" s="168" t="str">
        <f t="shared" ca="1" si="785"/>
        <v>-</v>
      </c>
      <c r="ED282" s="168" t="b">
        <f t="shared" ca="1" si="785"/>
        <v>0</v>
      </c>
      <c r="EE282" s="168" t="str">
        <f t="shared" ca="1" si="785"/>
        <v>-</v>
      </c>
      <c r="EF282" s="168">
        <f t="shared" ca="1" si="785"/>
        <v>0</v>
      </c>
      <c r="EG282" s="168" t="str">
        <f t="shared" ca="1" si="785"/>
        <v>-</v>
      </c>
      <c r="EH282" s="166" cm="1">
        <f t="array" aca="1" ref="EH282" ca="1">INDEX(i.rev,$K282,EH$15)</f>
        <v>1</v>
      </c>
      <c r="EI282" s="168">
        <f t="shared" ca="1" si="786"/>
        <v>0</v>
      </c>
      <c r="EJ282" s="168">
        <f t="shared" ca="1" si="786"/>
        <v>1</v>
      </c>
      <c r="EK282" s="168">
        <f t="shared" ca="1" si="786"/>
        <v>0</v>
      </c>
      <c r="EL282" s="168">
        <f t="shared" ca="1" si="786"/>
        <v>1</v>
      </c>
      <c r="EM282" s="168">
        <f t="shared" ca="1" si="786"/>
        <v>1</v>
      </c>
      <c r="EN282" s="168">
        <f t="shared" ca="1" si="786"/>
        <v>1</v>
      </c>
      <c r="EO282" s="168">
        <f t="shared" ca="1" si="786"/>
        <v>0</v>
      </c>
      <c r="EP282" s="168">
        <f t="shared" ca="1" si="786"/>
        <v>0</v>
      </c>
      <c r="EQ282" s="168">
        <f t="shared" ca="1" si="786"/>
        <v>0</v>
      </c>
      <c r="ER282" s="168">
        <f t="shared" ca="1" si="786"/>
        <v>0</v>
      </c>
      <c r="ES282" s="168">
        <f t="shared" ca="1" si="786"/>
        <v>0</v>
      </c>
      <c r="ET282" s="168">
        <f t="shared" ca="1" si="786"/>
        <v>0</v>
      </c>
      <c r="EU282" s="168">
        <f t="shared" ca="1" si="786"/>
        <v>0</v>
      </c>
      <c r="EV282" s="168">
        <f t="shared" ca="1" si="786"/>
        <v>0</v>
      </c>
      <c r="EW282" s="168">
        <f t="shared" ca="1" si="786"/>
        <v>0</v>
      </c>
      <c r="EX282" s="168">
        <f t="shared" ca="1" si="786"/>
        <v>0</v>
      </c>
      <c r="EY282" s="166" cm="1">
        <f t="array" aca="1" ref="EY282" ca="1">INDEX(i.rev,$K282,EY$15)</f>
        <v>0</v>
      </c>
      <c r="EZ282" s="168">
        <f t="shared" ca="1" si="749"/>
        <v>0</v>
      </c>
      <c r="FA282" s="166" cm="1">
        <f t="array" aca="1" ref="FA282" ca="1">INDEX(i.rev,$K282,FA$15)</f>
        <v>1</v>
      </c>
      <c r="FB282" s="168">
        <f t="shared" ca="1" si="799"/>
        <v>0</v>
      </c>
      <c r="FC282" s="168">
        <f t="shared" ca="1" si="799"/>
        <v>0</v>
      </c>
      <c r="FD282" s="168">
        <f t="shared" ca="1" si="799"/>
        <v>0</v>
      </c>
      <c r="FE282" s="168">
        <f t="shared" ca="1" si="799"/>
        <v>0</v>
      </c>
      <c r="FF282" s="168">
        <f t="shared" ca="1" si="799"/>
        <v>0</v>
      </c>
      <c r="FG282" s="168">
        <f t="shared" ca="1" si="799"/>
        <v>0</v>
      </c>
      <c r="FH282" s="168">
        <f t="shared" ca="1" si="799"/>
        <v>0</v>
      </c>
      <c r="FI282" s="10"/>
      <c r="FJ282" s="168" t="str">
        <f t="shared" ca="1" si="799"/>
        <v>-</v>
      </c>
      <c r="FK282" s="168" t="str">
        <f t="shared" ca="1" si="799"/>
        <v>-</v>
      </c>
      <c r="FL282" s="168" t="str">
        <f t="shared" ca="1" si="799"/>
        <v>-</v>
      </c>
      <c r="FM282" s="168" t="str">
        <f t="shared" ca="1" si="799"/>
        <v>-</v>
      </c>
      <c r="FN282" s="168" t="str">
        <f t="shared" ca="1" si="796"/>
        <v>-</v>
      </c>
      <c r="FO282" s="166" t="b">
        <f t="shared" ca="1" si="787"/>
        <v>0</v>
      </c>
      <c r="FP282" s="166" t="b">
        <f t="shared" ca="1" si="787"/>
        <v>0</v>
      </c>
      <c r="FQ282" s="166" t="b">
        <f t="shared" ca="1" si="787"/>
        <v>1</v>
      </c>
      <c r="FR282" s="168">
        <f t="shared" ca="1" si="799"/>
        <v>0</v>
      </c>
      <c r="FS282" s="166">
        <f t="shared" ca="1" si="788"/>
        <v>1</v>
      </c>
      <c r="FT282" s="166">
        <f t="shared" ca="1" si="788"/>
        <v>1</v>
      </c>
      <c r="FU282" s="168" t="str">
        <f t="shared" ca="1" si="799"/>
        <v>-</v>
      </c>
      <c r="FV282" s="168" t="str">
        <f t="shared" ca="1" si="799"/>
        <v>-</v>
      </c>
      <c r="FW282" s="168" t="str">
        <f t="shared" ca="1" si="799"/>
        <v>-</v>
      </c>
      <c r="FX282" s="168" t="str">
        <f t="shared" ca="1" si="799"/>
        <v>-</v>
      </c>
      <c r="FY282" s="168" t="str">
        <f t="shared" ca="1" si="799"/>
        <v>-</v>
      </c>
      <c r="FZ282" s="168" t="str">
        <f t="shared" ca="1" si="799"/>
        <v>-</v>
      </c>
      <c r="GA282" s="168" t="str">
        <f t="shared" ca="1" si="799"/>
        <v>-</v>
      </c>
      <c r="GB282" s="168" t="str">
        <f t="shared" ca="1" si="799"/>
        <v>-</v>
      </c>
      <c r="GC282" s="168" t="str">
        <f t="shared" ca="1" si="799"/>
        <v>-</v>
      </c>
      <c r="GD282" s="168" t="b">
        <f t="shared" ca="1" si="799"/>
        <v>1</v>
      </c>
      <c r="GE282" s="168" t="str">
        <f t="shared" ca="1" si="799"/>
        <v>-</v>
      </c>
      <c r="GF282" s="168" t="str">
        <f t="shared" ca="1" si="799"/>
        <v>-</v>
      </c>
      <c r="GG282" s="168" t="str">
        <f t="shared" ca="1" si="799"/>
        <v>-</v>
      </c>
      <c r="GH282" s="168" t="str">
        <f t="shared" ca="1" si="789"/>
        <v>-</v>
      </c>
      <c r="GI282" s="168" t="str">
        <f t="shared" ca="1" si="789"/>
        <v>-</v>
      </c>
      <c r="GJ282" s="168" t="str">
        <f t="shared" ca="1" si="789"/>
        <v>-</v>
      </c>
      <c r="GK282" s="168" t="str">
        <f t="shared" ca="1" si="789"/>
        <v>-</v>
      </c>
      <c r="GL282" s="168" t="str">
        <f t="shared" ca="1" si="789"/>
        <v>-</v>
      </c>
      <c r="GM282" s="168" t="str">
        <f t="shared" ca="1" si="789"/>
        <v>-</v>
      </c>
      <c r="GN282" s="168" t="str">
        <f t="shared" ca="1" si="789"/>
        <v>-</v>
      </c>
      <c r="GO282" s="168" t="str">
        <f t="shared" ca="1" si="789"/>
        <v>-</v>
      </c>
      <c r="GP282" s="168" t="str">
        <f t="shared" ca="1" si="789"/>
        <v>-</v>
      </c>
      <c r="GQ282" s="168" t="str">
        <f t="shared" ca="1" si="789"/>
        <v>-</v>
      </c>
      <c r="GR282" s="168" t="str">
        <f t="shared" ca="1" si="789"/>
        <v>-</v>
      </c>
      <c r="GS282" s="168">
        <f t="shared" ca="1" si="789"/>
        <v>500</v>
      </c>
      <c r="GT282" s="168">
        <f t="shared" ca="1" si="789"/>
        <v>500</v>
      </c>
      <c r="GU282" s="168" t="str">
        <f t="shared" ca="1" si="789"/>
        <v>-</v>
      </c>
      <c r="GV282" s="168" t="str">
        <f t="shared" ca="1" si="789"/>
        <v>-</v>
      </c>
      <c r="GW282" s="168" t="str">
        <f t="shared" ca="1" si="789"/>
        <v>-</v>
      </c>
      <c r="GX282" s="168" t="str">
        <f t="shared" ca="1" si="790"/>
        <v>-</v>
      </c>
      <c r="GY282" s="168" t="str">
        <f t="shared" ca="1" si="790"/>
        <v>-</v>
      </c>
      <c r="GZ282" s="168" t="str">
        <f t="shared" ca="1" si="804"/>
        <v>-</v>
      </c>
      <c r="HA282" s="168" t="str">
        <f t="shared" ca="1" si="804"/>
        <v>-</v>
      </c>
      <c r="HB282" s="168" t="str">
        <f t="shared" ca="1" si="804"/>
        <v>-</v>
      </c>
      <c r="HC282" s="168" t="str">
        <f t="shared" ca="1" si="804"/>
        <v>-</v>
      </c>
      <c r="HD282" s="168" t="str">
        <f t="shared" ca="1" si="804"/>
        <v>-</v>
      </c>
      <c r="HE282" s="168" t="str">
        <f t="shared" ca="1" si="804"/>
        <v>-</v>
      </c>
      <c r="HF282" s="168" t="str">
        <f t="shared" ca="1" si="804"/>
        <v>-</v>
      </c>
      <c r="HG282" s="168" t="str">
        <f t="shared" ca="1" si="804"/>
        <v>-</v>
      </c>
      <c r="HH282" s="168" t="str">
        <f t="shared" ca="1" si="804"/>
        <v>-</v>
      </c>
      <c r="HI282" s="168" t="str">
        <f t="shared" ca="1" si="804"/>
        <v>-</v>
      </c>
      <c r="HJ282" s="168" t="str">
        <f t="shared" ca="1" si="804"/>
        <v>-</v>
      </c>
      <c r="HK282" s="168" t="str">
        <f t="shared" ca="1" si="804"/>
        <v>-</v>
      </c>
      <c r="HL282" s="168" t="str">
        <f t="shared" ca="1" si="804"/>
        <v>-</v>
      </c>
      <c r="HM282" s="168" t="str">
        <f t="shared" ca="1" si="804"/>
        <v>-</v>
      </c>
      <c r="HN282" s="168" t="str">
        <f t="shared" ca="1" si="804"/>
        <v>-</v>
      </c>
      <c r="HO282" s="168" t="str">
        <f t="shared" ca="1" si="804"/>
        <v>-</v>
      </c>
      <c r="HP282" s="168" t="str">
        <f t="shared" ca="1" si="804"/>
        <v>-</v>
      </c>
      <c r="HQ282" s="168" t="str">
        <f t="shared" ca="1" si="804"/>
        <v>-</v>
      </c>
      <c r="HR282" s="168" t="str">
        <f t="shared" ca="1" si="804"/>
        <v>-</v>
      </c>
      <c r="HS282" s="168" t="str">
        <f t="shared" ca="1" si="804"/>
        <v>-</v>
      </c>
      <c r="HT282" s="168" t="str">
        <f t="shared" ca="1" si="804"/>
        <v>-</v>
      </c>
      <c r="HU282" s="168" t="str">
        <f t="shared" ca="1" si="804"/>
        <v>-</v>
      </c>
      <c r="HV282" s="168" t="str">
        <f t="shared" ca="1" si="804"/>
        <v>-</v>
      </c>
      <c r="HW282" s="168" t="str">
        <f t="shared" ca="1" si="804"/>
        <v>-</v>
      </c>
      <c r="HX282" s="168" t="str">
        <f t="shared" ca="1" si="804"/>
        <v>-</v>
      </c>
      <c r="HY282" s="168" t="str">
        <f t="shared" ca="1" si="804"/>
        <v>-</v>
      </c>
      <c r="HZ282" s="168" t="str">
        <f t="shared" ca="1" si="804"/>
        <v>-</v>
      </c>
      <c r="IA282" s="168" t="str">
        <f t="shared" ca="1" si="804"/>
        <v>-</v>
      </c>
      <c r="IB282" s="168" t="str">
        <f t="shared" ca="1" si="804"/>
        <v>-</v>
      </c>
      <c r="IC282" s="168" t="str">
        <f t="shared" ca="1" si="804"/>
        <v>-</v>
      </c>
      <c r="ID282" s="168" t="str">
        <f t="shared" ca="1" si="804"/>
        <v>-</v>
      </c>
      <c r="IE282" s="168" t="str">
        <f t="shared" ca="1" si="804"/>
        <v>-</v>
      </c>
      <c r="IF282" s="168" t="str">
        <f t="shared" ca="1" si="804"/>
        <v>-</v>
      </c>
      <c r="IG282" s="168" t="str">
        <f t="shared" ca="1" si="804"/>
        <v>-</v>
      </c>
      <c r="IH282" s="168" t="str">
        <f t="shared" ca="1" si="804"/>
        <v>-</v>
      </c>
      <c r="II282" s="168" t="str">
        <f t="shared" ca="1" si="804"/>
        <v>-</v>
      </c>
      <c r="IJ282" s="168" t="str">
        <f t="shared" ca="1" si="804"/>
        <v>-</v>
      </c>
      <c r="IK282" s="168" t="str">
        <f t="shared" ca="1" si="804"/>
        <v>-</v>
      </c>
      <c r="IL282" s="168" t="str">
        <f t="shared" ca="1" si="804"/>
        <v>-</v>
      </c>
      <c r="IM282" s="168" t="str">
        <f t="shared" ca="1" si="804"/>
        <v>-</v>
      </c>
      <c r="IN282" s="168" t="str">
        <f t="shared" ca="1" si="804"/>
        <v>-</v>
      </c>
      <c r="IO282" s="168" t="str">
        <f t="shared" ca="1" si="804"/>
        <v>-</v>
      </c>
      <c r="IP282" s="168" t="str">
        <f t="shared" ca="1" si="790"/>
        <v>-</v>
      </c>
      <c r="IQ282" s="168" t="str">
        <f t="shared" ca="1" si="790"/>
        <v>-</v>
      </c>
      <c r="IR282" s="168" t="str">
        <f t="shared" ca="1" si="790"/>
        <v>-</v>
      </c>
      <c r="IS282" s="168" t="str">
        <f t="shared" ca="1" si="790"/>
        <v>-</v>
      </c>
      <c r="IT282" s="168" t="str">
        <f t="shared" ca="1" si="790"/>
        <v>-</v>
      </c>
      <c r="IU282" s="168" t="str">
        <f t="shared" ca="1" si="790"/>
        <v>-</v>
      </c>
      <c r="IV282" s="168" t="str">
        <f t="shared" ca="1" si="790"/>
        <v>-</v>
      </c>
      <c r="IW282" s="168" t="str">
        <f t="shared" ca="1" si="790"/>
        <v>-</v>
      </c>
      <c r="IX282" s="168" t="str">
        <f t="shared" ca="1" si="790"/>
        <v>-</v>
      </c>
      <c r="IY282" s="168" t="str">
        <f t="shared" ca="1" si="790"/>
        <v>-</v>
      </c>
      <c r="IZ282" s="10"/>
      <c r="JA282" s="166">
        <f t="shared" ca="1" si="757"/>
        <v>4.4999999999999998E-2</v>
      </c>
      <c r="JB282" s="166">
        <f t="shared" ca="1" si="758"/>
        <v>4.4999999999999998E-2</v>
      </c>
      <c r="JC282" s="168">
        <f t="shared" ca="1" si="791"/>
        <v>1</v>
      </c>
      <c r="JD282" s="168">
        <f t="shared" ca="1" si="791"/>
        <v>0</v>
      </c>
      <c r="JE282" s="168">
        <f t="shared" ca="1" si="791"/>
        <v>1</v>
      </c>
      <c r="JF282" s="168">
        <f t="shared" ca="1" si="791"/>
        <v>1</v>
      </c>
      <c r="JG282" s="168">
        <f t="shared" ca="1" si="791"/>
        <v>0</v>
      </c>
      <c r="JH282" s="168">
        <f t="shared" ca="1" si="791"/>
        <v>70</v>
      </c>
      <c r="JI282" s="168">
        <f t="shared" ca="1" si="791"/>
        <v>50</v>
      </c>
      <c r="JJ282" s="168">
        <f t="shared" ca="1" si="791"/>
        <v>70</v>
      </c>
      <c r="JK282" s="168">
        <f t="shared" ca="1" si="791"/>
        <v>50</v>
      </c>
      <c r="JL282" s="166">
        <f t="shared" ca="1" si="760"/>
        <v>1</v>
      </c>
      <c r="JM282" s="166">
        <f t="shared" ca="1" si="761"/>
        <v>1</v>
      </c>
      <c r="JN282" s="166">
        <f t="shared" ca="1" si="762"/>
        <v>1</v>
      </c>
      <c r="JO282" s="166">
        <f t="shared" ca="1" si="763"/>
        <v>1</v>
      </c>
      <c r="JP282" s="166">
        <f t="shared" ca="1" si="763"/>
        <v>1</v>
      </c>
      <c r="JQ282" s="168">
        <f t="shared" ca="1" si="791"/>
        <v>1</v>
      </c>
      <c r="JR282" s="10"/>
      <c r="JS282" s="168">
        <f t="shared" ca="1" si="791"/>
        <v>1</v>
      </c>
      <c r="JT282" s="166">
        <f t="shared" ca="1" si="764"/>
        <v>1</v>
      </c>
      <c r="JU282" s="168">
        <f t="shared" ca="1" si="805"/>
        <v>1</v>
      </c>
      <c r="JV282" s="168">
        <f t="shared" ca="1" si="791"/>
        <v>1</v>
      </c>
      <c r="JW282" s="168">
        <f t="shared" ca="1" si="791"/>
        <v>1</v>
      </c>
      <c r="JX282" s="168">
        <f t="shared" ca="1" si="806"/>
        <v>1</v>
      </c>
      <c r="JY282" s="168">
        <f t="shared" ca="1" si="791"/>
        <v>1</v>
      </c>
      <c r="JZ282" s="168">
        <f t="shared" ca="1" si="791"/>
        <v>1</v>
      </c>
      <c r="KA282" s="166">
        <f t="shared" ca="1" si="765"/>
        <v>1</v>
      </c>
      <c r="KB282" s="166">
        <f t="shared" si="766"/>
        <v>1</v>
      </c>
      <c r="KC282" s="166">
        <f t="shared" ca="1" si="767"/>
        <v>1</v>
      </c>
      <c r="KD282" s="166" t="str">
        <f t="shared" ca="1" si="768"/>
        <v>-</v>
      </c>
      <c r="KE282" s="166" t="str">
        <f t="shared" ca="1" si="769"/>
        <v>-</v>
      </c>
      <c r="KF282" s="166" t="str">
        <f t="shared" ca="1" si="770"/>
        <v>-</v>
      </c>
      <c r="KG282" s="166" t="b">
        <f t="shared" ca="1" si="771"/>
        <v>0</v>
      </c>
      <c r="KH282" s="168">
        <f t="shared" ca="1" si="791"/>
        <v>0</v>
      </c>
      <c r="KI282" s="27">
        <v>0</v>
      </c>
    </row>
    <row r="283" spans="1:295" s="148" customFormat="1" outlineLevel="1">
      <c r="A283" s="126">
        <f t="shared" si="13"/>
        <v>278</v>
      </c>
      <c r="B283" s="126">
        <f t="shared" si="798"/>
        <v>13</v>
      </c>
      <c r="C283" s="148">
        <f t="shared" si="778"/>
        <v>1002</v>
      </c>
      <c r="D283" s="148" t="s">
        <v>884</v>
      </c>
      <c r="E283" s="148" t="b">
        <f t="shared" si="737"/>
        <v>0</v>
      </c>
      <c r="F283" s="148" t="b">
        <v>0</v>
      </c>
      <c r="G283" s="148" t="b">
        <f t="shared" si="773"/>
        <v>0</v>
      </c>
      <c r="H283" s="144">
        <f t="shared" ca="1" si="792"/>
        <v>3</v>
      </c>
      <c r="I283" s="32">
        <v>2</v>
      </c>
      <c r="J283" s="32">
        <v>5</v>
      </c>
      <c r="K283" s="144">
        <f t="shared" ca="1" si="792"/>
        <v>1</v>
      </c>
      <c r="L283" s="144">
        <f t="shared" ca="1" si="792"/>
        <v>1</v>
      </c>
      <c r="M283" s="144">
        <f t="shared" ca="1" si="792"/>
        <v>1</v>
      </c>
      <c r="N283" s="144">
        <f t="shared" ca="1" si="792"/>
        <v>1</v>
      </c>
      <c r="O283" s="144">
        <f t="shared" ca="1" si="792"/>
        <v>1</v>
      </c>
      <c r="P283" s="144">
        <f t="shared" ca="1" si="792"/>
        <v>1</v>
      </c>
      <c r="Q283" s="144">
        <f t="shared" ca="1" si="792"/>
        <v>1</v>
      </c>
      <c r="R283" s="144">
        <f t="shared" ca="1" si="792"/>
        <v>2</v>
      </c>
      <c r="S283" s="32">
        <v>3</v>
      </c>
      <c r="T283" s="144">
        <f t="shared" ca="1" si="792"/>
        <v>1</v>
      </c>
      <c r="U283" s="144">
        <f t="shared" ca="1" si="792"/>
        <v>1</v>
      </c>
      <c r="V283" s="144">
        <f t="shared" ca="1" si="792"/>
        <v>1</v>
      </c>
      <c r="W283" s="144">
        <f t="shared" ca="1" si="792"/>
        <v>1</v>
      </c>
      <c r="X283" s="144">
        <f t="shared" ca="1" si="792"/>
        <v>1</v>
      </c>
      <c r="Y283" s="144">
        <f t="shared" ca="1" si="803"/>
        <v>1</v>
      </c>
      <c r="AA283" s="162" t="str" cm="1">
        <f t="array" aca="1" ref="AA283" ca="1">TEXT(LEFT(OFFSET(AA283,-1,0),5)+1,"00000")&amp;MID(OFFSET(AA283,-1,0),6,FIND(" ",OFFSET(AA283,-1,0),7)-5)
&amp;INDEX(DataMaster!$B$10:$B$12,$I283)         &amp;IF($J283=1,""," Risk"&amp;INDEX(i.risk_aversion,$J283,1))    &amp;IF($K283=1,""," REV"&amp; INDEX(DataMaster!$B$54:$B$58,$K283))              &amp; IF($L283=1,""," Minroe"&amp;INDEX(minroe,$L283))              &amp;  IF($M283=1,""," Overdraw"&amp;INDEX(overdraw,$M283))
&amp; IF($N283=1,""," Mach"&amp;INDEX(i.mach_option,$N283))
&amp; IF($O283=1,""," Interest"&amp;INDEX(i.interest_rate,$O283))            &amp; IF($P283=1,""," Opp cost"&amp;INDEX(i.opp_cost_capital,$P283))           &amp; IF($Q283=1,""," Casual_ub"&amp;INDEX(i.casual_ub,$Q283))           &amp; IF($R283=1,""," Cropgraze"&amp;INDEX(i.cropgraze_inc,$R283))
&amp; IF($S283=1,""," Yield"&amp;INDEX(i.all_rot_yield,$S283))          &amp; IF($T283=1,""," Pasture"&amp;INDEX(i.pasture_prod,$T283))          &amp; IF($U283=1,""," Scan"&amp;INDEX(i.scan,$U283))
&amp; IF($JL283=1,""," WP"&amp;TEXT($JL283*100,"000p"))                &amp; IF($JM283=1,""," MP"&amp;TEXT($JM283*100,"000p"))                      &amp; IF($JN283=1,""," GP"&amp;TEXT($JN283*100,"000p"))          &amp; IF($JO283=1,""," Can"&amp;TEXT($JO283*100,"000p"))
&amp; " (F"&amp;3+IFERROR(1*$CH283,0)+IFERROR(1*$CI283,0)&amp;3-IFERROR(1*NOT($CK283),0)&amp;"N"&amp;$CP283&amp;$CQ283&amp;")"</f>
        <v>00019 Yield DSP RiskCRRA-high CropgrazeFALSE Yield1.15 (F33N11)</v>
      </c>
      <c r="AB283" s="10" t="str">
        <f ca="1">IF(COUNTIF(AA$5:AA283,AA283)=1,"-","Dup")</f>
        <v>-</v>
      </c>
      <c r="AC283" s="10"/>
      <c r="AD283" s="168" t="str">
        <f t="shared" ca="1" si="783"/>
        <v>-</v>
      </c>
      <c r="AE283" s="168" t="str">
        <f t="shared" ca="1" si="783"/>
        <v>-</v>
      </c>
      <c r="AF283" s="168" t="str">
        <f t="shared" ca="1" si="783"/>
        <v>-</v>
      </c>
      <c r="AG283" s="168" t="str">
        <f t="shared" ca="1" si="783"/>
        <v>-</v>
      </c>
      <c r="AH283" s="168" t="str">
        <f t="shared" ca="1" si="783"/>
        <v>-</v>
      </c>
      <c r="AI283" s="168" t="b">
        <f t="shared" ca="1" si="783"/>
        <v>1</v>
      </c>
      <c r="AJ283" s="10"/>
      <c r="AK283" s="166" t="b">
        <f t="shared" si="784"/>
        <v>0</v>
      </c>
      <c r="AL283" s="166" t="str">
        <f t="shared" si="784"/>
        <v>-</v>
      </c>
      <c r="AM283" s="166" t="b">
        <f t="shared" si="784"/>
        <v>0</v>
      </c>
      <c r="AN283" s="166" t="b">
        <f t="shared" si="784"/>
        <v>1</v>
      </c>
      <c r="AO283" s="166" t="b">
        <f t="shared" si="784"/>
        <v>0</v>
      </c>
      <c r="AP283" s="166" t="b">
        <f t="shared" si="784"/>
        <v>0</v>
      </c>
      <c r="AQ283" s="166">
        <f t="shared" ca="1" si="740"/>
        <v>0</v>
      </c>
      <c r="AR283" s="166" t="b">
        <f t="shared" si="795"/>
        <v>1</v>
      </c>
      <c r="AS283" s="166" t="b">
        <f t="shared" si="795"/>
        <v>1</v>
      </c>
      <c r="AT283" s="166">
        <f t="shared" si="795"/>
        <v>2</v>
      </c>
      <c r="AU283" s="166" t="str">
        <f t="shared" si="795"/>
        <v>-</v>
      </c>
      <c r="AV283" s="166">
        <f t="shared" si="795"/>
        <v>0.7</v>
      </c>
      <c r="AW283" s="10"/>
      <c r="AX283" s="166" t="b">
        <f t="shared" si="742"/>
        <v>1</v>
      </c>
      <c r="AY283" s="168" t="b">
        <f t="shared" ca="1" si="743"/>
        <v>1</v>
      </c>
      <c r="AZ283" s="168" t="b">
        <f t="shared" ca="1" si="743"/>
        <v>1</v>
      </c>
      <c r="BA283" s="167">
        <f t="shared" ca="1" si="744"/>
        <v>3210</v>
      </c>
      <c r="BB283" s="168" t="str">
        <f t="shared" ca="1" si="802"/>
        <v>-</v>
      </c>
      <c r="BC283" s="168" t="str">
        <f t="shared" ca="1" si="802"/>
        <v>-</v>
      </c>
      <c r="BD283" s="168" t="str">
        <f t="shared" ca="1" si="802"/>
        <v>-</v>
      </c>
      <c r="BE283" s="168" t="str">
        <f t="shared" ca="1" si="802"/>
        <v>-</v>
      </c>
      <c r="BF283" s="168" t="str">
        <f t="shared" ca="1" si="802"/>
        <v>-</v>
      </c>
      <c r="BG283" s="168">
        <f t="shared" ca="1" si="802"/>
        <v>1</v>
      </c>
      <c r="BH283" s="168">
        <f t="shared" ca="1" si="802"/>
        <v>1</v>
      </c>
      <c r="BI283" s="168" t="str">
        <f t="shared" ca="1" si="802"/>
        <v>-</v>
      </c>
      <c r="BJ283" s="168" t="str">
        <f t="shared" ca="1" si="802"/>
        <v>-</v>
      </c>
      <c r="BK283" s="10"/>
      <c r="BL283" s="168" t="str">
        <f t="shared" ca="1" si="802"/>
        <v>-</v>
      </c>
      <c r="BM283" s="168" t="str">
        <f t="shared" ca="1" si="802"/>
        <v>-</v>
      </c>
      <c r="BN283" s="168" t="str">
        <f t="shared" ca="1" si="802"/>
        <v>-</v>
      </c>
      <c r="BO283" s="168" t="str">
        <f t="shared" ca="1" si="802"/>
        <v>-</v>
      </c>
      <c r="BP283" s="168" t="str">
        <f t="shared" ca="1" si="802"/>
        <v>-</v>
      </c>
      <c r="BQ283" s="168" t="str">
        <f t="shared" ca="1" si="802"/>
        <v>-</v>
      </c>
      <c r="BR283" s="168" t="str">
        <f t="shared" ca="1" si="802"/>
        <v>-</v>
      </c>
      <c r="BS283" s="168" t="str">
        <f t="shared" ca="1" si="802"/>
        <v>-</v>
      </c>
      <c r="BT283" s="168" t="str">
        <f t="shared" ca="1" si="802"/>
        <v>-</v>
      </c>
      <c r="BU283" s="168" t="str">
        <f t="shared" ca="1" si="802"/>
        <v>-</v>
      </c>
      <c r="BV283" s="168" t="str">
        <f t="shared" ca="1" si="802"/>
        <v>-</v>
      </c>
      <c r="BW283" s="166" t="str" cm="1">
        <f t="array" aca="1" ref="BW283" ca="1">INDEX(i.rev,$K283,BW$15)</f>
        <v>-</v>
      </c>
      <c r="BX283" s="166" t="str" cm="1">
        <f t="array" aca="1" ref="BX283" ca="1">INDEX(i.rev,$K283,BX$15)</f>
        <v>-</v>
      </c>
      <c r="BY283" s="166" t="str" cm="1">
        <f t="array" aca="1" ref="BY283" ca="1">INDEX(i.rev,$K283,BY$15)</f>
        <v>-</v>
      </c>
      <c r="BZ283" s="166" t="str" cm="1">
        <f t="array" aca="1" ref="BZ283" ca="1">INDEX(i.rev,$K283,BZ$15)</f>
        <v>-</v>
      </c>
      <c r="CA283" s="166" t="str" cm="1">
        <f t="array" aca="1" ref="CA283" ca="1">INDEX(i.rev,$K283,CA$15)</f>
        <v>-</v>
      </c>
      <c r="CB283" s="166" t="str" cm="1">
        <f t="array" aca="1" ref="CB283" ca="1">INDEX(i.rev,$K283,CB$15)</f>
        <v>-</v>
      </c>
      <c r="CC283" s="166" t="str" cm="1">
        <f t="array" aca="1" ref="CC283" ca="1">INDEX(i.rev,$K283,CC$15)</f>
        <v>-</v>
      </c>
      <c r="CD283" s="166" t="str" cm="1">
        <f t="array" aca="1" ref="CD283" ca="1">INDEX(i.rev,$K283,CD$15)</f>
        <v>-</v>
      </c>
      <c r="CE283" s="166" t="str" cm="1">
        <f t="array" aca="1" ref="CE283" ca="1">INDEX(i.rev,$K283,CE$15)</f>
        <v>-</v>
      </c>
      <c r="CF283" s="166" t="str" cm="1">
        <f t="array" aca="1" ref="CF283" ca="1">INDEX(i.rev,$K283,CF$15)</f>
        <v>-</v>
      </c>
      <c r="CG283" s="10"/>
      <c r="CH283" s="168" t="str">
        <f t="shared" ref="CH283:EB288" ca="1" si="808">OFFSET(CH$5,$B283,0)</f>
        <v>-</v>
      </c>
      <c r="CI283" s="168" t="str">
        <f t="shared" ca="1" si="808"/>
        <v>-</v>
      </c>
      <c r="CJ283" s="168" t="str">
        <f t="shared" ca="1" si="808"/>
        <v>-</v>
      </c>
      <c r="CK283" s="168" t="str">
        <f t="shared" ca="1" si="808"/>
        <v>-</v>
      </c>
      <c r="CL283" s="168" t="str">
        <f t="shared" ca="1" si="808"/>
        <v>-</v>
      </c>
      <c r="CM283" s="168" t="str">
        <f t="shared" ca="1" si="808"/>
        <v>-</v>
      </c>
      <c r="CN283" s="168" t="str">
        <f t="shared" ca="1" si="808"/>
        <v>-</v>
      </c>
      <c r="CO283" s="168" t="str">
        <f t="shared" ca="1" si="808"/>
        <v>-</v>
      </c>
      <c r="CP283" s="168">
        <f t="shared" ca="1" si="808"/>
        <v>1</v>
      </c>
      <c r="CQ283" s="168">
        <f t="shared" ca="1" si="808"/>
        <v>1</v>
      </c>
      <c r="CR283" s="168">
        <f t="shared" ca="1" si="808"/>
        <v>0</v>
      </c>
      <c r="CS283" s="168" t="str">
        <f t="shared" ca="1" si="808"/>
        <v>-</v>
      </c>
      <c r="CT283" s="168" t="str">
        <f t="shared" ca="1" si="808"/>
        <v>-</v>
      </c>
      <c r="CU283" s="168" t="str">
        <f t="shared" ca="1" si="808"/>
        <v>-</v>
      </c>
      <c r="CV283" s="168" t="str">
        <f t="shared" ca="1" si="808"/>
        <v>-</v>
      </c>
      <c r="CW283" s="168" t="str">
        <f t="shared" ca="1" si="808"/>
        <v>-</v>
      </c>
      <c r="CX283" s="168" t="str">
        <f t="shared" ca="1" si="808"/>
        <v>-</v>
      </c>
      <c r="CY283" s="168" t="str">
        <f t="shared" ca="1" si="808"/>
        <v>-</v>
      </c>
      <c r="CZ283" s="168">
        <f t="shared" ca="1" si="808"/>
        <v>0</v>
      </c>
      <c r="DA283" s="168" t="str">
        <f t="shared" ca="1" si="808"/>
        <v>-</v>
      </c>
      <c r="DB283" s="168" t="str">
        <f t="shared" ca="1" si="808"/>
        <v>-</v>
      </c>
      <c r="DC283" s="168" t="str">
        <f t="shared" ca="1" si="808"/>
        <v>-</v>
      </c>
      <c r="DD283" s="168" t="str">
        <f t="shared" ca="1" si="808"/>
        <v>-</v>
      </c>
      <c r="DE283" s="168" t="str">
        <f t="shared" ca="1" si="808"/>
        <v>-</v>
      </c>
      <c r="DF283" s="168">
        <f t="shared" ca="1" si="808"/>
        <v>0</v>
      </c>
      <c r="DG283" s="168">
        <f t="shared" ca="1" si="807"/>
        <v>0</v>
      </c>
      <c r="DH283" s="168">
        <f t="shared" ca="1" si="807"/>
        <v>0</v>
      </c>
      <c r="DI283" s="168">
        <f t="shared" ca="1" si="807"/>
        <v>0</v>
      </c>
      <c r="DJ283" s="168">
        <f t="shared" ca="1" si="807"/>
        <v>0</v>
      </c>
      <c r="DK283" s="168">
        <f t="shared" ca="1" si="807"/>
        <v>0</v>
      </c>
      <c r="DL283" s="168">
        <f t="shared" ca="1" si="807"/>
        <v>0</v>
      </c>
      <c r="DM283" s="168" t="str">
        <f t="shared" ca="1" si="807"/>
        <v>-</v>
      </c>
      <c r="DN283" s="168" t="str">
        <f t="shared" ca="1" si="807"/>
        <v>-</v>
      </c>
      <c r="DO283" s="168" t="str">
        <f t="shared" ca="1" si="807"/>
        <v>-</v>
      </c>
      <c r="DP283" s="168" t="str">
        <f t="shared" ca="1" si="807"/>
        <v>-</v>
      </c>
      <c r="DQ283" s="168" t="str">
        <f t="shared" ca="1" si="807"/>
        <v>-</v>
      </c>
      <c r="DR283" s="168" t="str">
        <f t="shared" ca="1" si="807"/>
        <v>-</v>
      </c>
      <c r="DS283" s="168" t="str">
        <f t="shared" ca="1" si="807"/>
        <v>-</v>
      </c>
      <c r="DT283" s="168" t="str">
        <f t="shared" ca="1" si="807"/>
        <v>-</v>
      </c>
      <c r="DU283" s="168" t="str">
        <f t="shared" ca="1" si="807"/>
        <v>-</v>
      </c>
      <c r="DV283" s="168" t="str">
        <f t="shared" ca="1" si="807"/>
        <v>-</v>
      </c>
      <c r="DW283" s="168" t="str">
        <f t="shared" ca="1" si="807"/>
        <v>-</v>
      </c>
      <c r="DX283" s="10"/>
      <c r="DY283" s="168">
        <f t="shared" ca="1" si="807"/>
        <v>1</v>
      </c>
      <c r="DZ283" s="168" t="str">
        <f t="shared" ca="1" si="807"/>
        <v>-</v>
      </c>
      <c r="EA283" s="168" t="str">
        <f t="shared" ca="1" si="807"/>
        <v>-</v>
      </c>
      <c r="EB283" s="168" t="str">
        <f t="shared" ca="1" si="807"/>
        <v>-</v>
      </c>
      <c r="EC283" s="168" t="str">
        <f t="shared" ca="1" si="785"/>
        <v>-</v>
      </c>
      <c r="ED283" s="168" t="b">
        <f t="shared" ca="1" si="785"/>
        <v>0</v>
      </c>
      <c r="EE283" s="168" t="str">
        <f t="shared" ca="1" si="785"/>
        <v>-</v>
      </c>
      <c r="EF283" s="168">
        <f t="shared" ca="1" si="785"/>
        <v>0</v>
      </c>
      <c r="EG283" s="168" t="str">
        <f t="shared" ca="1" si="785"/>
        <v>-</v>
      </c>
      <c r="EH283" s="166" cm="1">
        <f t="array" aca="1" ref="EH283" ca="1">INDEX(i.rev,$K283,EH$15)</f>
        <v>1</v>
      </c>
      <c r="EI283" s="168">
        <f t="shared" ca="1" si="786"/>
        <v>0</v>
      </c>
      <c r="EJ283" s="168">
        <f t="shared" ca="1" si="786"/>
        <v>1</v>
      </c>
      <c r="EK283" s="168">
        <f t="shared" ca="1" si="786"/>
        <v>0</v>
      </c>
      <c r="EL283" s="168">
        <f t="shared" ca="1" si="786"/>
        <v>1</v>
      </c>
      <c r="EM283" s="168">
        <f t="shared" ca="1" si="786"/>
        <v>1</v>
      </c>
      <c r="EN283" s="168">
        <f t="shared" ca="1" si="786"/>
        <v>1</v>
      </c>
      <c r="EO283" s="168">
        <f t="shared" ca="1" si="786"/>
        <v>0</v>
      </c>
      <c r="EP283" s="168">
        <f t="shared" ca="1" si="786"/>
        <v>0</v>
      </c>
      <c r="EQ283" s="168">
        <f t="shared" ca="1" si="786"/>
        <v>0</v>
      </c>
      <c r="ER283" s="168">
        <f t="shared" ca="1" si="786"/>
        <v>0</v>
      </c>
      <c r="ES283" s="168">
        <f t="shared" ca="1" si="786"/>
        <v>0</v>
      </c>
      <c r="ET283" s="168">
        <f t="shared" ca="1" si="786"/>
        <v>0</v>
      </c>
      <c r="EU283" s="168">
        <f t="shared" ca="1" si="786"/>
        <v>0</v>
      </c>
      <c r="EV283" s="168">
        <f t="shared" ca="1" si="786"/>
        <v>0</v>
      </c>
      <c r="EW283" s="168">
        <f t="shared" ca="1" si="786"/>
        <v>0</v>
      </c>
      <c r="EX283" s="168">
        <f t="shared" ca="1" si="786"/>
        <v>0</v>
      </c>
      <c r="EY283" s="166" cm="1">
        <f t="array" aca="1" ref="EY283" ca="1">INDEX(i.rev,$K283,EY$15)</f>
        <v>0</v>
      </c>
      <c r="EZ283" s="168">
        <f t="shared" ca="1" si="749"/>
        <v>0</v>
      </c>
      <c r="FA283" s="166" cm="1">
        <f t="array" aca="1" ref="FA283" ca="1">INDEX(i.rev,$K283,FA$15)</f>
        <v>1</v>
      </c>
      <c r="FB283" s="168">
        <f t="shared" ca="1" si="799"/>
        <v>0</v>
      </c>
      <c r="FC283" s="168">
        <f t="shared" ca="1" si="799"/>
        <v>0</v>
      </c>
      <c r="FD283" s="168">
        <f t="shared" ca="1" si="799"/>
        <v>0</v>
      </c>
      <c r="FE283" s="168">
        <f t="shared" ca="1" si="799"/>
        <v>0</v>
      </c>
      <c r="FF283" s="168">
        <f t="shared" ca="1" si="799"/>
        <v>0</v>
      </c>
      <c r="FG283" s="168">
        <f t="shared" ca="1" si="799"/>
        <v>0</v>
      </c>
      <c r="FH283" s="168">
        <f t="shared" ca="1" si="799"/>
        <v>0</v>
      </c>
      <c r="FI283" s="10"/>
      <c r="FJ283" s="168" t="str">
        <f t="shared" ca="1" si="799"/>
        <v>-</v>
      </c>
      <c r="FK283" s="168" t="str">
        <f t="shared" ca="1" si="799"/>
        <v>-</v>
      </c>
      <c r="FL283" s="168" t="str">
        <f t="shared" ca="1" si="799"/>
        <v>-</v>
      </c>
      <c r="FM283" s="168" t="str">
        <f t="shared" ca="1" si="799"/>
        <v>-</v>
      </c>
      <c r="FN283" s="168" t="str">
        <f t="shared" ca="1" si="796"/>
        <v>-</v>
      </c>
      <c r="FO283" s="166" t="b">
        <f t="shared" ca="1" si="787"/>
        <v>0</v>
      </c>
      <c r="FP283" s="166" t="b">
        <f t="shared" ca="1" si="787"/>
        <v>0</v>
      </c>
      <c r="FQ283" s="166" t="b">
        <f t="shared" ca="1" si="787"/>
        <v>1</v>
      </c>
      <c r="FR283" s="168">
        <f t="shared" ca="1" si="799"/>
        <v>0</v>
      </c>
      <c r="FS283" s="166">
        <f t="shared" ca="1" si="788"/>
        <v>1</v>
      </c>
      <c r="FT283" s="166">
        <f t="shared" ca="1" si="788"/>
        <v>1</v>
      </c>
      <c r="FU283" s="168" t="str">
        <f t="shared" ca="1" si="799"/>
        <v>-</v>
      </c>
      <c r="FV283" s="168" t="str">
        <f t="shared" ca="1" si="799"/>
        <v>-</v>
      </c>
      <c r="FW283" s="168" t="str">
        <f t="shared" ca="1" si="799"/>
        <v>-</v>
      </c>
      <c r="FX283" s="168" t="str">
        <f t="shared" ca="1" si="799"/>
        <v>-</v>
      </c>
      <c r="FY283" s="168" t="str">
        <f t="shared" ca="1" si="799"/>
        <v>-</v>
      </c>
      <c r="FZ283" s="168" t="str">
        <f t="shared" ca="1" si="799"/>
        <v>-</v>
      </c>
      <c r="GA283" s="168" t="str">
        <f t="shared" ca="1" si="799"/>
        <v>-</v>
      </c>
      <c r="GB283" s="168" t="str">
        <f t="shared" ca="1" si="799"/>
        <v>-</v>
      </c>
      <c r="GC283" s="168" t="str">
        <f t="shared" ca="1" si="799"/>
        <v>-</v>
      </c>
      <c r="GD283" s="168" t="b">
        <f t="shared" ca="1" si="799"/>
        <v>1</v>
      </c>
      <c r="GE283" s="168" t="str">
        <f t="shared" ca="1" si="799"/>
        <v>-</v>
      </c>
      <c r="GF283" s="168" t="str">
        <f t="shared" ca="1" si="799"/>
        <v>-</v>
      </c>
      <c r="GG283" s="168" t="str">
        <f t="shared" ca="1" si="799"/>
        <v>-</v>
      </c>
      <c r="GH283" s="168" t="str">
        <f t="shared" ca="1" si="789"/>
        <v>-</v>
      </c>
      <c r="GI283" s="168" t="str">
        <f t="shared" ca="1" si="789"/>
        <v>-</v>
      </c>
      <c r="GJ283" s="168" t="str">
        <f t="shared" ca="1" si="789"/>
        <v>-</v>
      </c>
      <c r="GK283" s="168" t="str">
        <f t="shared" ca="1" si="789"/>
        <v>-</v>
      </c>
      <c r="GL283" s="168" t="str">
        <f t="shared" ca="1" si="789"/>
        <v>-</v>
      </c>
      <c r="GM283" s="168" t="str">
        <f t="shared" ca="1" si="789"/>
        <v>-</v>
      </c>
      <c r="GN283" s="168" t="str">
        <f t="shared" ca="1" si="789"/>
        <v>-</v>
      </c>
      <c r="GO283" s="168" t="str">
        <f t="shared" ca="1" si="789"/>
        <v>-</v>
      </c>
      <c r="GP283" s="168" t="str">
        <f t="shared" ca="1" si="789"/>
        <v>-</v>
      </c>
      <c r="GQ283" s="168" t="str">
        <f t="shared" ca="1" si="789"/>
        <v>-</v>
      </c>
      <c r="GR283" s="168" t="str">
        <f t="shared" ca="1" si="789"/>
        <v>-</v>
      </c>
      <c r="GS283" s="168">
        <f t="shared" ca="1" si="789"/>
        <v>500</v>
      </c>
      <c r="GT283" s="168">
        <f t="shared" ca="1" si="789"/>
        <v>500</v>
      </c>
      <c r="GU283" s="168" t="str">
        <f t="shared" ca="1" si="789"/>
        <v>-</v>
      </c>
      <c r="GV283" s="168" t="str">
        <f t="shared" ca="1" si="789"/>
        <v>-</v>
      </c>
      <c r="GW283" s="168" t="str">
        <f t="shared" ca="1" si="789"/>
        <v>-</v>
      </c>
      <c r="GX283" s="168" t="str">
        <f t="shared" ca="1" si="790"/>
        <v>-</v>
      </c>
      <c r="GY283" s="168" t="str">
        <f t="shared" ca="1" si="790"/>
        <v>-</v>
      </c>
      <c r="GZ283" s="168" t="str">
        <f t="shared" ca="1" si="804"/>
        <v>-</v>
      </c>
      <c r="HA283" s="168" t="str">
        <f t="shared" ca="1" si="804"/>
        <v>-</v>
      </c>
      <c r="HB283" s="168" t="str">
        <f t="shared" ca="1" si="804"/>
        <v>-</v>
      </c>
      <c r="HC283" s="168" t="str">
        <f t="shared" ca="1" si="804"/>
        <v>-</v>
      </c>
      <c r="HD283" s="168" t="str">
        <f t="shared" ca="1" si="804"/>
        <v>-</v>
      </c>
      <c r="HE283" s="168" t="str">
        <f t="shared" ca="1" si="804"/>
        <v>-</v>
      </c>
      <c r="HF283" s="168" t="str">
        <f t="shared" ca="1" si="804"/>
        <v>-</v>
      </c>
      <c r="HG283" s="168" t="str">
        <f t="shared" ca="1" si="804"/>
        <v>-</v>
      </c>
      <c r="HH283" s="168" t="str">
        <f t="shared" ca="1" si="804"/>
        <v>-</v>
      </c>
      <c r="HI283" s="168" t="str">
        <f t="shared" ca="1" si="804"/>
        <v>-</v>
      </c>
      <c r="HJ283" s="168" t="str">
        <f t="shared" ca="1" si="804"/>
        <v>-</v>
      </c>
      <c r="HK283" s="168" t="str">
        <f t="shared" ca="1" si="804"/>
        <v>-</v>
      </c>
      <c r="HL283" s="168" t="str">
        <f t="shared" ca="1" si="804"/>
        <v>-</v>
      </c>
      <c r="HM283" s="168" t="str">
        <f t="shared" ca="1" si="804"/>
        <v>-</v>
      </c>
      <c r="HN283" s="168" t="str">
        <f t="shared" ca="1" si="804"/>
        <v>-</v>
      </c>
      <c r="HO283" s="168" t="str">
        <f t="shared" ca="1" si="804"/>
        <v>-</v>
      </c>
      <c r="HP283" s="168" t="str">
        <f t="shared" ca="1" si="804"/>
        <v>-</v>
      </c>
      <c r="HQ283" s="168" t="str">
        <f t="shared" ca="1" si="804"/>
        <v>-</v>
      </c>
      <c r="HR283" s="168" t="str">
        <f t="shared" ca="1" si="804"/>
        <v>-</v>
      </c>
      <c r="HS283" s="168" t="str">
        <f t="shared" ca="1" si="804"/>
        <v>-</v>
      </c>
      <c r="HT283" s="168" t="str">
        <f t="shared" ca="1" si="804"/>
        <v>-</v>
      </c>
      <c r="HU283" s="168" t="str">
        <f t="shared" ca="1" si="804"/>
        <v>-</v>
      </c>
      <c r="HV283" s="168" t="str">
        <f t="shared" ca="1" si="804"/>
        <v>-</v>
      </c>
      <c r="HW283" s="168" t="str">
        <f t="shared" ca="1" si="804"/>
        <v>-</v>
      </c>
      <c r="HX283" s="168" t="str">
        <f t="shared" ca="1" si="804"/>
        <v>-</v>
      </c>
      <c r="HY283" s="168" t="str">
        <f t="shared" ca="1" si="804"/>
        <v>-</v>
      </c>
      <c r="HZ283" s="168" t="str">
        <f t="shared" ca="1" si="804"/>
        <v>-</v>
      </c>
      <c r="IA283" s="168" t="str">
        <f t="shared" ca="1" si="804"/>
        <v>-</v>
      </c>
      <c r="IB283" s="168" t="str">
        <f t="shared" ca="1" si="804"/>
        <v>-</v>
      </c>
      <c r="IC283" s="168" t="str">
        <f t="shared" ca="1" si="804"/>
        <v>-</v>
      </c>
      <c r="ID283" s="168" t="str">
        <f t="shared" ca="1" si="804"/>
        <v>-</v>
      </c>
      <c r="IE283" s="168" t="str">
        <f t="shared" ca="1" si="804"/>
        <v>-</v>
      </c>
      <c r="IF283" s="168" t="str">
        <f t="shared" ca="1" si="804"/>
        <v>-</v>
      </c>
      <c r="IG283" s="168" t="str">
        <f t="shared" ca="1" si="804"/>
        <v>-</v>
      </c>
      <c r="IH283" s="168" t="str">
        <f t="shared" ca="1" si="804"/>
        <v>-</v>
      </c>
      <c r="II283" s="168" t="str">
        <f t="shared" ca="1" si="804"/>
        <v>-</v>
      </c>
      <c r="IJ283" s="168" t="str">
        <f t="shared" ca="1" si="804"/>
        <v>-</v>
      </c>
      <c r="IK283" s="168" t="str">
        <f t="shared" ca="1" si="804"/>
        <v>-</v>
      </c>
      <c r="IL283" s="168" t="str">
        <f t="shared" ca="1" si="804"/>
        <v>-</v>
      </c>
      <c r="IM283" s="168" t="str">
        <f t="shared" ca="1" si="804"/>
        <v>-</v>
      </c>
      <c r="IN283" s="168" t="str">
        <f t="shared" ca="1" si="804"/>
        <v>-</v>
      </c>
      <c r="IO283" s="168" t="str">
        <f t="shared" ca="1" si="804"/>
        <v>-</v>
      </c>
      <c r="IP283" s="168" t="str">
        <f t="shared" ca="1" si="790"/>
        <v>-</v>
      </c>
      <c r="IQ283" s="168" t="str">
        <f t="shared" ca="1" si="790"/>
        <v>-</v>
      </c>
      <c r="IR283" s="168" t="str">
        <f t="shared" ca="1" si="790"/>
        <v>-</v>
      </c>
      <c r="IS283" s="168" t="str">
        <f t="shared" ca="1" si="790"/>
        <v>-</v>
      </c>
      <c r="IT283" s="168" t="str">
        <f t="shared" ca="1" si="790"/>
        <v>-</v>
      </c>
      <c r="IU283" s="168" t="str">
        <f t="shared" ca="1" si="790"/>
        <v>-</v>
      </c>
      <c r="IV283" s="168" t="str">
        <f t="shared" ca="1" si="790"/>
        <v>-</v>
      </c>
      <c r="IW283" s="168" t="str">
        <f t="shared" ca="1" si="790"/>
        <v>-</v>
      </c>
      <c r="IX283" s="168" t="str">
        <f t="shared" ca="1" si="790"/>
        <v>-</v>
      </c>
      <c r="IY283" s="168" t="str">
        <f t="shared" ca="1" si="790"/>
        <v>-</v>
      </c>
      <c r="IZ283" s="10"/>
      <c r="JA283" s="166">
        <f t="shared" ca="1" si="757"/>
        <v>4.4999999999999998E-2</v>
      </c>
      <c r="JB283" s="166">
        <f t="shared" ca="1" si="758"/>
        <v>4.4999999999999998E-2</v>
      </c>
      <c r="JC283" s="168">
        <f t="shared" ca="1" si="791"/>
        <v>1</v>
      </c>
      <c r="JD283" s="168">
        <f t="shared" ca="1" si="791"/>
        <v>0</v>
      </c>
      <c r="JE283" s="168">
        <f t="shared" ca="1" si="791"/>
        <v>1</v>
      </c>
      <c r="JF283" s="168">
        <f t="shared" ca="1" si="791"/>
        <v>1</v>
      </c>
      <c r="JG283" s="168">
        <f t="shared" ca="1" si="791"/>
        <v>0</v>
      </c>
      <c r="JH283" s="168">
        <f t="shared" ca="1" si="791"/>
        <v>70</v>
      </c>
      <c r="JI283" s="168">
        <f t="shared" ca="1" si="791"/>
        <v>50</v>
      </c>
      <c r="JJ283" s="168">
        <f t="shared" ca="1" si="791"/>
        <v>70</v>
      </c>
      <c r="JK283" s="168">
        <f t="shared" ca="1" si="791"/>
        <v>50</v>
      </c>
      <c r="JL283" s="166">
        <f t="shared" ca="1" si="760"/>
        <v>1</v>
      </c>
      <c r="JM283" s="166">
        <f t="shared" ca="1" si="761"/>
        <v>1</v>
      </c>
      <c r="JN283" s="166">
        <f t="shared" ca="1" si="762"/>
        <v>1</v>
      </c>
      <c r="JO283" s="166">
        <f t="shared" ca="1" si="763"/>
        <v>1</v>
      </c>
      <c r="JP283" s="166">
        <f t="shared" ca="1" si="763"/>
        <v>1</v>
      </c>
      <c r="JQ283" s="168">
        <f t="shared" ca="1" si="791"/>
        <v>1</v>
      </c>
      <c r="JR283" s="10"/>
      <c r="JS283" s="168">
        <f t="shared" ca="1" si="791"/>
        <v>1</v>
      </c>
      <c r="JT283" s="166">
        <f t="shared" ca="1" si="764"/>
        <v>1</v>
      </c>
      <c r="JU283" s="168">
        <f t="shared" ca="1" si="805"/>
        <v>1</v>
      </c>
      <c r="JV283" s="168">
        <f t="shared" ca="1" si="791"/>
        <v>1</v>
      </c>
      <c r="JW283" s="168">
        <f t="shared" ca="1" si="791"/>
        <v>1</v>
      </c>
      <c r="JX283" s="168">
        <f t="shared" ca="1" si="806"/>
        <v>1</v>
      </c>
      <c r="JY283" s="168">
        <f t="shared" ca="1" si="791"/>
        <v>1</v>
      </c>
      <c r="JZ283" s="168">
        <f t="shared" ca="1" si="791"/>
        <v>1</v>
      </c>
      <c r="KA283" s="166">
        <f t="shared" ca="1" si="765"/>
        <v>1</v>
      </c>
      <c r="KB283" s="166">
        <f t="shared" si="766"/>
        <v>1.1499999999999999</v>
      </c>
      <c r="KC283" s="166">
        <f t="shared" ca="1" si="767"/>
        <v>1</v>
      </c>
      <c r="KD283" s="166" t="str">
        <f t="shared" ca="1" si="768"/>
        <v>-</v>
      </c>
      <c r="KE283" s="166" t="str">
        <f t="shared" ca="1" si="769"/>
        <v>-</v>
      </c>
      <c r="KF283" s="166" t="str">
        <f t="shared" ca="1" si="770"/>
        <v>-</v>
      </c>
      <c r="KG283" s="166" t="b">
        <f t="shared" ca="1" si="771"/>
        <v>0</v>
      </c>
      <c r="KH283" s="168">
        <f t="shared" ca="1" si="791"/>
        <v>0</v>
      </c>
      <c r="KI283" s="27">
        <v>0</v>
      </c>
    </row>
    <row r="284" spans="1:295" s="148" customFormat="1" outlineLevel="1">
      <c r="A284" s="126">
        <f t="shared" si="13"/>
        <v>279</v>
      </c>
      <c r="B284" s="126">
        <f>$A$18</f>
        <v>13</v>
      </c>
      <c r="C284" s="148">
        <f t="shared" si="778"/>
        <v>1002</v>
      </c>
      <c r="D284" s="148" t="s">
        <v>884</v>
      </c>
      <c r="E284" s="148" t="b">
        <f t="shared" si="737"/>
        <v>1</v>
      </c>
      <c r="F284" s="148" t="b">
        <v>0</v>
      </c>
      <c r="G284" s="148" t="b">
        <f t="shared" si="773"/>
        <v>1</v>
      </c>
      <c r="H284" s="144">
        <f t="shared" ca="1" si="792"/>
        <v>3</v>
      </c>
      <c r="I284" s="32">
        <v>3</v>
      </c>
      <c r="J284" s="32">
        <v>1</v>
      </c>
      <c r="K284" s="144">
        <f t="shared" ca="1" si="792"/>
        <v>1</v>
      </c>
      <c r="L284" s="144">
        <f t="shared" ca="1" si="792"/>
        <v>1</v>
      </c>
      <c r="M284" s="144">
        <f t="shared" ca="1" si="792"/>
        <v>1</v>
      </c>
      <c r="N284" s="144">
        <f t="shared" ca="1" si="792"/>
        <v>1</v>
      </c>
      <c r="O284" s="144">
        <f t="shared" ca="1" si="792"/>
        <v>1</v>
      </c>
      <c r="P284" s="144">
        <f t="shared" ca="1" si="792"/>
        <v>1</v>
      </c>
      <c r="Q284" s="144">
        <f t="shared" ca="1" si="792"/>
        <v>1</v>
      </c>
      <c r="R284" s="144">
        <f t="shared" ca="1" si="792"/>
        <v>2</v>
      </c>
      <c r="S284" s="32">
        <v>1</v>
      </c>
      <c r="T284" s="144">
        <f t="shared" ca="1" si="792"/>
        <v>1</v>
      </c>
      <c r="U284" s="144">
        <f t="shared" ca="1" si="792"/>
        <v>1</v>
      </c>
      <c r="V284" s="144">
        <f t="shared" ca="1" si="792"/>
        <v>1</v>
      </c>
      <c r="W284" s="144">
        <f t="shared" ca="1" si="792"/>
        <v>1</v>
      </c>
      <c r="X284" s="144">
        <f t="shared" ca="1" si="792"/>
        <v>1</v>
      </c>
      <c r="Y284" s="144">
        <f t="shared" ca="1" si="803"/>
        <v>1</v>
      </c>
      <c r="AA284" s="162" t="str" cm="1">
        <f t="array" aca="1" ref="AA284" ca="1">TEXT(LEFT(OFFSET(AA284,-1,0),5)+1,"00000")&amp;MID(OFFSET(AA284,-1,0),6,FIND(" ",OFFSET(AA284,-1,0),7)-5)
&amp;INDEX(DataMaster!$B$10:$B$12,$I284)         &amp;IF($J284=1,""," Risk"&amp;INDEX(i.risk_aversion,$J284,1))    &amp;IF($K284=1,""," REV"&amp; INDEX(DataMaster!$B$54:$B$58,$K284))              &amp; IF($L284=1,""," Minroe"&amp;INDEX(minroe,$L284))              &amp;  IF($M284=1,""," Overdraw"&amp;INDEX(overdraw,$M284))
&amp; IF($N284=1,""," Mach"&amp;INDEX(i.mach_option,$N284))
&amp; IF($O284=1,""," Interest"&amp;INDEX(i.interest_rate,$O284))            &amp; IF($P284=1,""," Opp cost"&amp;INDEX(i.opp_cost_capital,$P284))           &amp; IF($Q284=1,""," Casual_ub"&amp;INDEX(i.casual_ub,$Q284))           &amp; IF($R284=1,""," Cropgraze"&amp;INDEX(i.cropgraze_inc,$R284))
&amp; IF($S284=1,""," Yield"&amp;INDEX(i.all_rot_yield,$S284))          &amp; IF($T284=1,""," Pasture"&amp;INDEX(i.pasture_prod,$T284))          &amp; IF($U284=1,""," Scan"&amp;INDEX(i.scan,$U284))
&amp; IF($JL284=1,""," WP"&amp;TEXT($JL284*100,"000p"))                &amp; IF($JM284=1,""," MP"&amp;TEXT($JM284*100,"000p"))                      &amp; IF($JN284=1,""," GP"&amp;TEXT($JN284*100,"000p"))          &amp; IF($JO284=1,""," Can"&amp;TEXT($JO284*100,"000p"))
&amp; " (F"&amp;3+IFERROR(1*$CH284,0)+IFERROR(1*$CI284,0)&amp;3-IFERROR(1*NOT($CK284),0)&amp;"N"&amp;$CP284&amp;$CQ284&amp;")"</f>
        <v>00020 Yield SQ CropgrazeFALSE (F33N11)</v>
      </c>
      <c r="AB284" s="10" t="str">
        <f ca="1">IF(COUNTIF(AA$5:AA284,AA284)=1,"-","Dup")</f>
        <v>-</v>
      </c>
      <c r="AC284" s="10"/>
      <c r="AD284" s="168" t="str">
        <f t="shared" ca="1" si="783"/>
        <v>-</v>
      </c>
      <c r="AE284" s="168" t="str">
        <f t="shared" ca="1" si="783"/>
        <v>-</v>
      </c>
      <c r="AF284" s="168" t="str">
        <f t="shared" ca="1" si="783"/>
        <v>-</v>
      </c>
      <c r="AG284" s="168" t="str">
        <f t="shared" ca="1" si="783"/>
        <v>-</v>
      </c>
      <c r="AH284" s="168" t="str">
        <f t="shared" ca="1" si="783"/>
        <v>-</v>
      </c>
      <c r="AI284" s="168" t="b">
        <f t="shared" ca="1" si="783"/>
        <v>1</v>
      </c>
      <c r="AJ284" s="10"/>
      <c r="AK284" s="166" t="b">
        <f t="shared" si="784"/>
        <v>0</v>
      </c>
      <c r="AL284" s="166">
        <f t="shared" si="784"/>
        <v>2</v>
      </c>
      <c r="AM284" s="166" t="b">
        <f t="shared" si="784"/>
        <v>0</v>
      </c>
      <c r="AN284" s="166" t="b">
        <f t="shared" si="784"/>
        <v>1</v>
      </c>
      <c r="AO284" s="166" t="b">
        <f t="shared" si="784"/>
        <v>0</v>
      </c>
      <c r="AP284" s="166" t="b">
        <f t="shared" si="784"/>
        <v>0</v>
      </c>
      <c r="AQ284" s="166">
        <f t="shared" ca="1" si="740"/>
        <v>0</v>
      </c>
      <c r="AR284" s="166" t="b">
        <f t="shared" ref="AR284:AV293" si="809">INDEX(i.risk_aversion,$J284,AR$15)</f>
        <v>0</v>
      </c>
      <c r="AS284" s="166" t="b">
        <f t="shared" si="809"/>
        <v>0</v>
      </c>
      <c r="AT284" s="166" t="str">
        <f t="shared" si="809"/>
        <v>-</v>
      </c>
      <c r="AU284" s="166" t="str">
        <f t="shared" si="809"/>
        <v>-</v>
      </c>
      <c r="AV284" s="166" t="str">
        <f t="shared" si="809"/>
        <v>-</v>
      </c>
      <c r="AW284" s="10"/>
      <c r="AX284" s="166" t="b">
        <f t="shared" si="742"/>
        <v>1</v>
      </c>
      <c r="AY284" s="168" t="b">
        <f t="shared" ca="1" si="743"/>
        <v>1</v>
      </c>
      <c r="AZ284" s="168" t="b">
        <f t="shared" ca="1" si="743"/>
        <v>1</v>
      </c>
      <c r="BA284" s="167">
        <f t="shared" ca="1" si="744"/>
        <v>3210</v>
      </c>
      <c r="BB284" s="168" t="str">
        <f t="shared" ca="1" si="802"/>
        <v>-</v>
      </c>
      <c r="BC284" s="168" t="str">
        <f t="shared" ca="1" si="802"/>
        <v>-</v>
      </c>
      <c r="BD284" s="168" t="str">
        <f t="shared" ca="1" si="802"/>
        <v>-</v>
      </c>
      <c r="BE284" s="168" t="str">
        <f t="shared" ca="1" si="802"/>
        <v>-</v>
      </c>
      <c r="BF284" s="168" t="str">
        <f t="shared" ca="1" si="802"/>
        <v>-</v>
      </c>
      <c r="BG284" s="168">
        <f t="shared" ca="1" si="802"/>
        <v>1</v>
      </c>
      <c r="BH284" s="168">
        <f t="shared" ca="1" si="802"/>
        <v>1</v>
      </c>
      <c r="BI284" s="168" t="str">
        <f t="shared" ca="1" si="802"/>
        <v>-</v>
      </c>
      <c r="BJ284" s="168" t="str">
        <f t="shared" ca="1" si="802"/>
        <v>-</v>
      </c>
      <c r="BK284" s="10"/>
      <c r="BL284" s="168" t="str">
        <f t="shared" ca="1" si="802"/>
        <v>-</v>
      </c>
      <c r="BM284" s="168" t="str">
        <f t="shared" ca="1" si="802"/>
        <v>-</v>
      </c>
      <c r="BN284" s="168" t="str">
        <f t="shared" ca="1" si="802"/>
        <v>-</v>
      </c>
      <c r="BO284" s="168" t="str">
        <f t="shared" ca="1" si="802"/>
        <v>-</v>
      </c>
      <c r="BP284" s="168" t="str">
        <f t="shared" ca="1" si="802"/>
        <v>-</v>
      </c>
      <c r="BQ284" s="168" t="str">
        <f t="shared" ca="1" si="802"/>
        <v>-</v>
      </c>
      <c r="BR284" s="168" t="str">
        <f t="shared" ca="1" si="802"/>
        <v>-</v>
      </c>
      <c r="BS284" s="168" t="str">
        <f t="shared" ca="1" si="802"/>
        <v>-</v>
      </c>
      <c r="BT284" s="168" t="str">
        <f t="shared" ca="1" si="802"/>
        <v>-</v>
      </c>
      <c r="BU284" s="168" t="str">
        <f t="shared" ca="1" si="802"/>
        <v>-</v>
      </c>
      <c r="BV284" s="168" t="str">
        <f t="shared" ca="1" si="802"/>
        <v>-</v>
      </c>
      <c r="BW284" s="166" t="str" cm="1">
        <f t="array" aca="1" ref="BW284" ca="1">INDEX(i.rev,$K284,BW$15)</f>
        <v>-</v>
      </c>
      <c r="BX284" s="166" t="str" cm="1">
        <f t="array" aca="1" ref="BX284" ca="1">INDEX(i.rev,$K284,BX$15)</f>
        <v>-</v>
      </c>
      <c r="BY284" s="166" t="str" cm="1">
        <f t="array" aca="1" ref="BY284" ca="1">INDEX(i.rev,$K284,BY$15)</f>
        <v>-</v>
      </c>
      <c r="BZ284" s="166" t="str" cm="1">
        <f t="array" aca="1" ref="BZ284" ca="1">INDEX(i.rev,$K284,BZ$15)</f>
        <v>-</v>
      </c>
      <c r="CA284" s="166" t="str" cm="1">
        <f t="array" aca="1" ref="CA284" ca="1">INDEX(i.rev,$K284,CA$15)</f>
        <v>-</v>
      </c>
      <c r="CB284" s="166" t="str" cm="1">
        <f t="array" aca="1" ref="CB284" ca="1">INDEX(i.rev,$K284,CB$15)</f>
        <v>-</v>
      </c>
      <c r="CC284" s="166" t="str" cm="1">
        <f t="array" aca="1" ref="CC284" ca="1">INDEX(i.rev,$K284,CC$15)</f>
        <v>-</v>
      </c>
      <c r="CD284" s="166" t="str" cm="1">
        <f t="array" aca="1" ref="CD284" ca="1">INDEX(i.rev,$K284,CD$15)</f>
        <v>-</v>
      </c>
      <c r="CE284" s="166" t="str" cm="1">
        <f t="array" aca="1" ref="CE284" ca="1">INDEX(i.rev,$K284,CE$15)</f>
        <v>-</v>
      </c>
      <c r="CF284" s="166" t="str" cm="1">
        <f t="array" aca="1" ref="CF284" ca="1">INDEX(i.rev,$K284,CF$15)</f>
        <v>-</v>
      </c>
      <c r="CG284" s="10"/>
      <c r="CH284" s="168" t="str">
        <f t="shared" ca="1" si="808"/>
        <v>-</v>
      </c>
      <c r="CI284" s="168" t="str">
        <f t="shared" ca="1" si="808"/>
        <v>-</v>
      </c>
      <c r="CJ284" s="168" t="str">
        <f t="shared" ca="1" si="808"/>
        <v>-</v>
      </c>
      <c r="CK284" s="168" t="str">
        <f t="shared" ca="1" si="808"/>
        <v>-</v>
      </c>
      <c r="CL284" s="168" t="str">
        <f t="shared" ca="1" si="808"/>
        <v>-</v>
      </c>
      <c r="CM284" s="168" t="str">
        <f t="shared" ca="1" si="808"/>
        <v>-</v>
      </c>
      <c r="CN284" s="168" t="str">
        <f t="shared" ca="1" si="808"/>
        <v>-</v>
      </c>
      <c r="CO284" s="168" t="str">
        <f t="shared" ca="1" si="808"/>
        <v>-</v>
      </c>
      <c r="CP284" s="168">
        <f t="shared" ca="1" si="808"/>
        <v>1</v>
      </c>
      <c r="CQ284" s="168">
        <f t="shared" ca="1" si="808"/>
        <v>1</v>
      </c>
      <c r="CR284" s="168">
        <f t="shared" ca="1" si="808"/>
        <v>0</v>
      </c>
      <c r="CS284" s="168" t="str">
        <f t="shared" ca="1" si="808"/>
        <v>-</v>
      </c>
      <c r="CT284" s="168" t="str">
        <f t="shared" ca="1" si="808"/>
        <v>-</v>
      </c>
      <c r="CU284" s="168" t="str">
        <f t="shared" ca="1" si="808"/>
        <v>-</v>
      </c>
      <c r="CV284" s="168" t="str">
        <f t="shared" ca="1" si="808"/>
        <v>-</v>
      </c>
      <c r="CW284" s="168" t="str">
        <f t="shared" ca="1" si="808"/>
        <v>-</v>
      </c>
      <c r="CX284" s="168" t="str">
        <f t="shared" ca="1" si="808"/>
        <v>-</v>
      </c>
      <c r="CY284" s="168" t="str">
        <f t="shared" ca="1" si="808"/>
        <v>-</v>
      </c>
      <c r="CZ284" s="168">
        <f t="shared" ca="1" si="808"/>
        <v>0</v>
      </c>
      <c r="DA284" s="168" t="str">
        <f t="shared" ca="1" si="808"/>
        <v>-</v>
      </c>
      <c r="DB284" s="168" t="str">
        <f t="shared" ca="1" si="808"/>
        <v>-</v>
      </c>
      <c r="DC284" s="168" t="str">
        <f t="shared" ca="1" si="808"/>
        <v>-</v>
      </c>
      <c r="DD284" s="168" t="str">
        <f t="shared" ca="1" si="808"/>
        <v>-</v>
      </c>
      <c r="DE284" s="168" t="str">
        <f t="shared" ca="1" si="808"/>
        <v>-</v>
      </c>
      <c r="DF284" s="168">
        <f t="shared" ca="1" si="808"/>
        <v>0</v>
      </c>
      <c r="DG284" s="168">
        <f t="shared" ca="1" si="808"/>
        <v>0</v>
      </c>
      <c r="DH284" s="168">
        <f t="shared" ca="1" si="808"/>
        <v>0</v>
      </c>
      <c r="DI284" s="168">
        <f t="shared" ca="1" si="808"/>
        <v>0</v>
      </c>
      <c r="DJ284" s="168">
        <f t="shared" ca="1" si="808"/>
        <v>0</v>
      </c>
      <c r="DK284" s="168">
        <f t="shared" ca="1" si="808"/>
        <v>0</v>
      </c>
      <c r="DL284" s="168">
        <f t="shared" ca="1" si="808"/>
        <v>0</v>
      </c>
      <c r="DM284" s="168" t="str">
        <f t="shared" ca="1" si="808"/>
        <v>-</v>
      </c>
      <c r="DN284" s="168" t="str">
        <f t="shared" ca="1" si="808"/>
        <v>-</v>
      </c>
      <c r="DO284" s="168" t="str">
        <f t="shared" ca="1" si="808"/>
        <v>-</v>
      </c>
      <c r="DP284" s="168" t="str">
        <f t="shared" ca="1" si="808"/>
        <v>-</v>
      </c>
      <c r="DQ284" s="168" t="str">
        <f t="shared" ca="1" si="808"/>
        <v>-</v>
      </c>
      <c r="DR284" s="168" t="str">
        <f t="shared" ca="1" si="808"/>
        <v>-</v>
      </c>
      <c r="DS284" s="168" t="str">
        <f t="shared" ca="1" si="808"/>
        <v>-</v>
      </c>
      <c r="DT284" s="168" t="str">
        <f t="shared" ca="1" si="808"/>
        <v>-</v>
      </c>
      <c r="DU284" s="168" t="str">
        <f t="shared" ca="1" si="808"/>
        <v>-</v>
      </c>
      <c r="DV284" s="168" t="str">
        <f t="shared" ca="1" si="808"/>
        <v>-</v>
      </c>
      <c r="DW284" s="168" t="str">
        <f t="shared" ca="1" si="808"/>
        <v>-</v>
      </c>
      <c r="DX284" s="10"/>
      <c r="DY284" s="168">
        <f t="shared" ca="1" si="808"/>
        <v>1</v>
      </c>
      <c r="DZ284" s="168" t="str">
        <f t="shared" ca="1" si="808"/>
        <v>-</v>
      </c>
      <c r="EA284" s="168" t="str">
        <f t="shared" ca="1" si="808"/>
        <v>-</v>
      </c>
      <c r="EB284" s="168" t="str">
        <f t="shared" ca="1" si="808"/>
        <v>-</v>
      </c>
      <c r="EC284" s="168" t="str">
        <f t="shared" ca="1" si="785"/>
        <v>-</v>
      </c>
      <c r="ED284" s="168" t="b">
        <f t="shared" ca="1" si="785"/>
        <v>0</v>
      </c>
      <c r="EE284" s="168" t="str">
        <f t="shared" ca="1" si="785"/>
        <v>-</v>
      </c>
      <c r="EF284" s="168">
        <f t="shared" ca="1" si="785"/>
        <v>0</v>
      </c>
      <c r="EG284" s="168" t="str">
        <f t="shared" ca="1" si="785"/>
        <v>-</v>
      </c>
      <c r="EH284" s="166" cm="1">
        <f t="array" aca="1" ref="EH284" ca="1">INDEX(i.rev,$K284,EH$15)</f>
        <v>1</v>
      </c>
      <c r="EI284" s="168">
        <f t="shared" ca="1" si="786"/>
        <v>0</v>
      </c>
      <c r="EJ284" s="168">
        <f t="shared" ca="1" si="786"/>
        <v>1</v>
      </c>
      <c r="EK284" s="168">
        <f t="shared" ca="1" si="786"/>
        <v>0</v>
      </c>
      <c r="EL284" s="168">
        <f t="shared" ca="1" si="786"/>
        <v>1</v>
      </c>
      <c r="EM284" s="168">
        <f t="shared" ca="1" si="786"/>
        <v>1</v>
      </c>
      <c r="EN284" s="168">
        <f t="shared" ca="1" si="786"/>
        <v>1</v>
      </c>
      <c r="EO284" s="168">
        <f t="shared" ca="1" si="786"/>
        <v>0</v>
      </c>
      <c r="EP284" s="168">
        <f t="shared" ca="1" si="786"/>
        <v>0</v>
      </c>
      <c r="EQ284" s="168">
        <f t="shared" ca="1" si="786"/>
        <v>0</v>
      </c>
      <c r="ER284" s="168">
        <f t="shared" ca="1" si="786"/>
        <v>0</v>
      </c>
      <c r="ES284" s="168">
        <f t="shared" ca="1" si="786"/>
        <v>0</v>
      </c>
      <c r="ET284" s="168">
        <f t="shared" ca="1" si="786"/>
        <v>0</v>
      </c>
      <c r="EU284" s="168">
        <f t="shared" ca="1" si="786"/>
        <v>0</v>
      </c>
      <c r="EV284" s="168">
        <f t="shared" ca="1" si="786"/>
        <v>0</v>
      </c>
      <c r="EW284" s="168">
        <f t="shared" ca="1" si="786"/>
        <v>0</v>
      </c>
      <c r="EX284" s="168">
        <f t="shared" ref="EX284" ca="1" si="810">OFFSET(EX$5,$B284,0)</f>
        <v>0</v>
      </c>
      <c r="EY284" s="166" cm="1">
        <f t="array" aca="1" ref="EY284" ca="1">INDEX(i.rev,$K284,EY$15)</f>
        <v>0</v>
      </c>
      <c r="EZ284" s="168">
        <f t="shared" ca="1" si="749"/>
        <v>0</v>
      </c>
      <c r="FA284" s="166" cm="1">
        <f t="array" aca="1" ref="FA284" ca="1">INDEX(i.rev,$K284,FA$15)</f>
        <v>1</v>
      </c>
      <c r="FB284" s="168">
        <f t="shared" ca="1" si="799"/>
        <v>0</v>
      </c>
      <c r="FC284" s="168">
        <f t="shared" ca="1" si="799"/>
        <v>0</v>
      </c>
      <c r="FD284" s="168">
        <f t="shared" ca="1" si="799"/>
        <v>0</v>
      </c>
      <c r="FE284" s="168">
        <f t="shared" ca="1" si="799"/>
        <v>0</v>
      </c>
      <c r="FF284" s="168">
        <f t="shared" ca="1" si="799"/>
        <v>0</v>
      </c>
      <c r="FG284" s="168">
        <f t="shared" ca="1" si="799"/>
        <v>0</v>
      </c>
      <c r="FH284" s="168">
        <f t="shared" ca="1" si="799"/>
        <v>0</v>
      </c>
      <c r="FI284" s="10"/>
      <c r="FJ284" s="168" t="str">
        <f t="shared" ca="1" si="799"/>
        <v>-</v>
      </c>
      <c r="FK284" s="168" t="str">
        <f t="shared" ca="1" si="799"/>
        <v>-</v>
      </c>
      <c r="FL284" s="168" t="str">
        <f t="shared" ca="1" si="799"/>
        <v>-</v>
      </c>
      <c r="FM284" s="168" t="str">
        <f t="shared" ca="1" si="799"/>
        <v>-</v>
      </c>
      <c r="FN284" s="168" t="str">
        <f t="shared" ca="1" si="796"/>
        <v>-</v>
      </c>
      <c r="FO284" s="166" t="b">
        <f t="shared" ca="1" si="787"/>
        <v>0</v>
      </c>
      <c r="FP284" s="166" t="b">
        <f t="shared" ca="1" si="787"/>
        <v>0</v>
      </c>
      <c r="FQ284" s="166" t="b">
        <f t="shared" ca="1" si="787"/>
        <v>1</v>
      </c>
      <c r="FR284" s="168">
        <f t="shared" ca="1" si="799"/>
        <v>0</v>
      </c>
      <c r="FS284" s="166">
        <f t="shared" ca="1" si="788"/>
        <v>1</v>
      </c>
      <c r="FT284" s="166">
        <f t="shared" ca="1" si="788"/>
        <v>1</v>
      </c>
      <c r="FU284" s="168" t="str">
        <f t="shared" ca="1" si="799"/>
        <v>-</v>
      </c>
      <c r="FV284" s="168" t="str">
        <f t="shared" ca="1" si="799"/>
        <v>-</v>
      </c>
      <c r="FW284" s="168" t="str">
        <f t="shared" ca="1" si="799"/>
        <v>-</v>
      </c>
      <c r="FX284" s="168" t="str">
        <f t="shared" ca="1" si="799"/>
        <v>-</v>
      </c>
      <c r="FY284" s="168" t="str">
        <f t="shared" ca="1" si="799"/>
        <v>-</v>
      </c>
      <c r="FZ284" s="168" t="str">
        <f t="shared" ca="1" si="799"/>
        <v>-</v>
      </c>
      <c r="GA284" s="168" t="str">
        <f t="shared" ca="1" si="799"/>
        <v>-</v>
      </c>
      <c r="GB284" s="168" t="str">
        <f t="shared" ca="1" si="799"/>
        <v>-</v>
      </c>
      <c r="GC284" s="168" t="str">
        <f t="shared" ca="1" si="799"/>
        <v>-</v>
      </c>
      <c r="GD284" s="168" t="b">
        <f t="shared" ca="1" si="799"/>
        <v>1</v>
      </c>
      <c r="GE284" s="168" t="str">
        <f t="shared" ca="1" si="799"/>
        <v>-</v>
      </c>
      <c r="GF284" s="168" t="str">
        <f t="shared" ca="1" si="799"/>
        <v>-</v>
      </c>
      <c r="GG284" s="168" t="str">
        <f ca="1">OFFSET(GG$5,$B284,0)</f>
        <v>-</v>
      </c>
      <c r="GH284" s="168" t="str">
        <f t="shared" ca="1" si="789"/>
        <v>-</v>
      </c>
      <c r="GI284" s="168" t="str">
        <f ca="1">OFFSET(GI$5,$B284,0)</f>
        <v>-</v>
      </c>
      <c r="GJ284" s="168" t="str">
        <f t="shared" ca="1" si="789"/>
        <v>-</v>
      </c>
      <c r="GK284" s="168" t="str">
        <f t="shared" ca="1" si="789"/>
        <v>-</v>
      </c>
      <c r="GL284" s="168" t="str">
        <f t="shared" ca="1" si="789"/>
        <v>-</v>
      </c>
      <c r="GM284" s="168" t="str">
        <f t="shared" ca="1" si="789"/>
        <v>-</v>
      </c>
      <c r="GN284" s="168" t="str">
        <f t="shared" ca="1" si="789"/>
        <v>-</v>
      </c>
      <c r="GO284" s="168" t="str">
        <f t="shared" ca="1" si="789"/>
        <v>-</v>
      </c>
      <c r="GP284" s="168" t="str">
        <f t="shared" ca="1" si="789"/>
        <v>-</v>
      </c>
      <c r="GQ284" s="168" t="str">
        <f t="shared" ca="1" si="789"/>
        <v>-</v>
      </c>
      <c r="GR284" s="168" t="str">
        <f t="shared" ca="1" si="789"/>
        <v>-</v>
      </c>
      <c r="GS284" s="168">
        <f t="shared" ca="1" si="789"/>
        <v>500</v>
      </c>
      <c r="GT284" s="168">
        <f t="shared" ca="1" si="789"/>
        <v>500</v>
      </c>
      <c r="GU284" s="168" t="str">
        <f t="shared" ca="1" si="789"/>
        <v>-</v>
      </c>
      <c r="GV284" s="168" t="str">
        <f t="shared" ca="1" si="789"/>
        <v>-</v>
      </c>
      <c r="GW284" s="168" t="str">
        <f t="shared" ca="1" si="789"/>
        <v>-</v>
      </c>
      <c r="GX284" s="168" t="str">
        <f t="shared" ca="1" si="790"/>
        <v>-</v>
      </c>
      <c r="GY284" s="168" t="str">
        <f t="shared" ca="1" si="790"/>
        <v>-</v>
      </c>
      <c r="GZ284" s="168" t="str">
        <f t="shared" ca="1" si="804"/>
        <v>-</v>
      </c>
      <c r="HA284" s="168" t="str">
        <f t="shared" ca="1" si="804"/>
        <v>-</v>
      </c>
      <c r="HB284" s="168" t="str">
        <f t="shared" ca="1" si="804"/>
        <v>-</v>
      </c>
      <c r="HC284" s="168" t="str">
        <f t="shared" ca="1" si="804"/>
        <v>-</v>
      </c>
      <c r="HD284" s="168" t="str">
        <f t="shared" ca="1" si="804"/>
        <v>-</v>
      </c>
      <c r="HE284" s="168" t="str">
        <f t="shared" ca="1" si="804"/>
        <v>-</v>
      </c>
      <c r="HF284" s="168" t="str">
        <f t="shared" ca="1" si="804"/>
        <v>-</v>
      </c>
      <c r="HG284" s="168" t="str">
        <f t="shared" ca="1" si="804"/>
        <v>-</v>
      </c>
      <c r="HH284" s="168" t="str">
        <f t="shared" ca="1" si="804"/>
        <v>-</v>
      </c>
      <c r="HI284" s="168" t="str">
        <f t="shared" ca="1" si="804"/>
        <v>-</v>
      </c>
      <c r="HJ284" s="168" t="str">
        <f t="shared" ca="1" si="804"/>
        <v>-</v>
      </c>
      <c r="HK284" s="168" t="str">
        <f t="shared" ca="1" si="804"/>
        <v>-</v>
      </c>
      <c r="HL284" s="168" t="str">
        <f t="shared" ca="1" si="804"/>
        <v>-</v>
      </c>
      <c r="HM284" s="168" t="str">
        <f t="shared" ca="1" si="804"/>
        <v>-</v>
      </c>
      <c r="HN284" s="168" t="str">
        <f t="shared" ca="1" si="804"/>
        <v>-</v>
      </c>
      <c r="HO284" s="168" t="str">
        <f t="shared" ca="1" si="804"/>
        <v>-</v>
      </c>
      <c r="HP284" s="168" t="str">
        <f t="shared" ca="1" si="804"/>
        <v>-</v>
      </c>
      <c r="HQ284" s="168" t="str">
        <f t="shared" ca="1" si="804"/>
        <v>-</v>
      </c>
      <c r="HR284" s="168" t="str">
        <f t="shared" ca="1" si="804"/>
        <v>-</v>
      </c>
      <c r="HS284" s="168" t="str">
        <f t="shared" ca="1" si="804"/>
        <v>-</v>
      </c>
      <c r="HT284" s="168" t="str">
        <f t="shared" ca="1" si="804"/>
        <v>-</v>
      </c>
      <c r="HU284" s="168" t="str">
        <f t="shared" ca="1" si="804"/>
        <v>-</v>
      </c>
      <c r="HV284" s="168" t="str">
        <f t="shared" ca="1" si="804"/>
        <v>-</v>
      </c>
      <c r="HW284" s="168" t="str">
        <f t="shared" ca="1" si="804"/>
        <v>-</v>
      </c>
      <c r="HX284" s="168" t="str">
        <f t="shared" ca="1" si="804"/>
        <v>-</v>
      </c>
      <c r="HY284" s="168" t="str">
        <f t="shared" ca="1" si="804"/>
        <v>-</v>
      </c>
      <c r="HZ284" s="168" t="str">
        <f t="shared" ca="1" si="804"/>
        <v>-</v>
      </c>
      <c r="IA284" s="168" t="str">
        <f t="shared" ca="1" si="804"/>
        <v>-</v>
      </c>
      <c r="IB284" s="168" t="str">
        <f t="shared" ca="1" si="804"/>
        <v>-</v>
      </c>
      <c r="IC284" s="168" t="str">
        <f t="shared" ca="1" si="804"/>
        <v>-</v>
      </c>
      <c r="ID284" s="168" t="str">
        <f t="shared" ca="1" si="804"/>
        <v>-</v>
      </c>
      <c r="IE284" s="168" t="str">
        <f t="shared" ca="1" si="804"/>
        <v>-</v>
      </c>
      <c r="IF284" s="168" t="str">
        <f t="shared" ca="1" si="804"/>
        <v>-</v>
      </c>
      <c r="IG284" s="168" t="str">
        <f t="shared" ca="1" si="804"/>
        <v>-</v>
      </c>
      <c r="IH284" s="168" t="str">
        <f t="shared" ca="1" si="804"/>
        <v>-</v>
      </c>
      <c r="II284" s="168" t="str">
        <f t="shared" ca="1" si="804"/>
        <v>-</v>
      </c>
      <c r="IJ284" s="168" t="str">
        <f t="shared" ca="1" si="804"/>
        <v>-</v>
      </c>
      <c r="IK284" s="168" t="str">
        <f t="shared" ca="1" si="804"/>
        <v>-</v>
      </c>
      <c r="IL284" s="168" t="str">
        <f t="shared" ca="1" si="804"/>
        <v>-</v>
      </c>
      <c r="IM284" s="168" t="str">
        <f t="shared" ca="1" si="804"/>
        <v>-</v>
      </c>
      <c r="IN284" s="168" t="str">
        <f t="shared" ca="1" si="804"/>
        <v>-</v>
      </c>
      <c r="IO284" s="168" t="str">
        <f t="shared" ca="1" si="804"/>
        <v>-</v>
      </c>
      <c r="IP284" s="168" t="str">
        <f t="shared" ca="1" si="790"/>
        <v>-</v>
      </c>
      <c r="IQ284" s="168" t="str">
        <f t="shared" ca="1" si="790"/>
        <v>-</v>
      </c>
      <c r="IR284" s="168" t="str">
        <f t="shared" ca="1" si="790"/>
        <v>-</v>
      </c>
      <c r="IS284" s="168" t="str">
        <f t="shared" ca="1" si="790"/>
        <v>-</v>
      </c>
      <c r="IT284" s="168" t="str">
        <f t="shared" ca="1" si="790"/>
        <v>-</v>
      </c>
      <c r="IU284" s="168" t="str">
        <f t="shared" ca="1" si="790"/>
        <v>-</v>
      </c>
      <c r="IV284" s="168" t="str">
        <f t="shared" ca="1" si="790"/>
        <v>-</v>
      </c>
      <c r="IW284" s="168" t="str">
        <f t="shared" ca="1" si="790"/>
        <v>-</v>
      </c>
      <c r="IX284" s="168" t="str">
        <f t="shared" ca="1" si="790"/>
        <v>-</v>
      </c>
      <c r="IY284" s="168" t="str">
        <f t="shared" ca="1" si="790"/>
        <v>-</v>
      </c>
      <c r="IZ284" s="10"/>
      <c r="JA284" s="166">
        <f t="shared" ca="1" si="757"/>
        <v>4.4999999999999998E-2</v>
      </c>
      <c r="JB284" s="166">
        <f t="shared" ca="1" si="758"/>
        <v>4.4999999999999998E-2</v>
      </c>
      <c r="JC284" s="168">
        <f t="shared" ca="1" si="791"/>
        <v>1</v>
      </c>
      <c r="JD284" s="168">
        <f t="shared" ca="1" si="791"/>
        <v>0</v>
      </c>
      <c r="JE284" s="168">
        <f t="shared" ca="1" si="791"/>
        <v>1</v>
      </c>
      <c r="JF284" s="168">
        <f t="shared" ca="1" si="791"/>
        <v>1</v>
      </c>
      <c r="JG284" s="168">
        <f t="shared" ca="1" si="791"/>
        <v>0</v>
      </c>
      <c r="JH284" s="168">
        <f t="shared" ca="1" si="791"/>
        <v>70</v>
      </c>
      <c r="JI284" s="168">
        <f t="shared" ca="1" si="791"/>
        <v>50</v>
      </c>
      <c r="JJ284" s="168">
        <f t="shared" ca="1" si="791"/>
        <v>70</v>
      </c>
      <c r="JK284" s="168">
        <f t="shared" ca="1" si="791"/>
        <v>50</v>
      </c>
      <c r="JL284" s="166">
        <f t="shared" ca="1" si="760"/>
        <v>1</v>
      </c>
      <c r="JM284" s="166">
        <f t="shared" ca="1" si="761"/>
        <v>1</v>
      </c>
      <c r="JN284" s="166">
        <f t="shared" ca="1" si="762"/>
        <v>1</v>
      </c>
      <c r="JO284" s="166">
        <f t="shared" ca="1" si="763"/>
        <v>1</v>
      </c>
      <c r="JP284" s="166">
        <f t="shared" ca="1" si="763"/>
        <v>1</v>
      </c>
      <c r="JQ284" s="168">
        <f t="shared" ca="1" si="791"/>
        <v>1</v>
      </c>
      <c r="JR284" s="10"/>
      <c r="JS284" s="168">
        <f t="shared" ca="1" si="791"/>
        <v>1</v>
      </c>
      <c r="JT284" s="166">
        <f t="shared" ca="1" si="764"/>
        <v>1</v>
      </c>
      <c r="JU284" s="168">
        <f t="shared" ca="1" si="805"/>
        <v>1</v>
      </c>
      <c r="JV284" s="168">
        <f t="shared" ca="1" si="791"/>
        <v>1</v>
      </c>
      <c r="JW284" s="168">
        <f t="shared" ca="1" si="791"/>
        <v>1</v>
      </c>
      <c r="JX284" s="168">
        <f t="shared" ca="1" si="806"/>
        <v>1</v>
      </c>
      <c r="JY284" s="168">
        <f t="shared" ca="1" si="791"/>
        <v>1</v>
      </c>
      <c r="JZ284" s="168">
        <f t="shared" ca="1" si="791"/>
        <v>1</v>
      </c>
      <c r="KA284" s="166">
        <f t="shared" ca="1" si="765"/>
        <v>1</v>
      </c>
      <c r="KB284" s="166">
        <f t="shared" si="766"/>
        <v>1</v>
      </c>
      <c r="KC284" s="166">
        <f t="shared" ca="1" si="767"/>
        <v>1</v>
      </c>
      <c r="KD284" s="166" t="str">
        <f t="shared" ca="1" si="768"/>
        <v>-</v>
      </c>
      <c r="KE284" s="166" t="str">
        <f t="shared" ca="1" si="769"/>
        <v>-</v>
      </c>
      <c r="KF284" s="166" t="str">
        <f t="shared" ca="1" si="770"/>
        <v>-</v>
      </c>
      <c r="KG284" s="166" t="b">
        <f t="shared" ca="1" si="771"/>
        <v>0</v>
      </c>
      <c r="KH284" s="168">
        <f t="shared" ref="KH284" ca="1" si="811">OFFSET(KH$5,$B284,0)</f>
        <v>0</v>
      </c>
      <c r="KI284" s="27">
        <v>0</v>
      </c>
    </row>
    <row r="285" spans="1:295" s="148" customFormat="1" outlineLevel="1">
      <c r="A285" s="126">
        <f t="shared" si="13"/>
        <v>280</v>
      </c>
      <c r="B285" s="126">
        <f t="shared" ref="B285:B293" si="812">$A$18</f>
        <v>13</v>
      </c>
      <c r="C285" s="148">
        <f t="shared" si="778"/>
        <v>1002</v>
      </c>
      <c r="D285" s="148" t="s">
        <v>884</v>
      </c>
      <c r="E285" s="148" t="b">
        <f t="shared" si="737"/>
        <v>1</v>
      </c>
      <c r="F285" s="148" t="b">
        <v>0</v>
      </c>
      <c r="G285" s="148" t="b">
        <f t="shared" si="773"/>
        <v>1</v>
      </c>
      <c r="H285" s="144">
        <f t="shared" ca="1" si="792"/>
        <v>3</v>
      </c>
      <c r="I285" s="32">
        <v>3</v>
      </c>
      <c r="J285" s="32">
        <v>1</v>
      </c>
      <c r="K285" s="144">
        <f t="shared" ca="1" si="792"/>
        <v>1</v>
      </c>
      <c r="L285" s="144">
        <f t="shared" ca="1" si="792"/>
        <v>1</v>
      </c>
      <c r="M285" s="144">
        <f t="shared" ca="1" si="792"/>
        <v>1</v>
      </c>
      <c r="N285" s="144">
        <f t="shared" ca="1" si="792"/>
        <v>1</v>
      </c>
      <c r="O285" s="144">
        <f t="shared" ca="1" si="792"/>
        <v>1</v>
      </c>
      <c r="P285" s="144">
        <f t="shared" ca="1" si="792"/>
        <v>1</v>
      </c>
      <c r="Q285" s="144">
        <f t="shared" ca="1" si="792"/>
        <v>1</v>
      </c>
      <c r="R285" s="144">
        <f t="shared" ca="1" si="792"/>
        <v>2</v>
      </c>
      <c r="S285" s="32">
        <v>3</v>
      </c>
      <c r="T285" s="144">
        <f t="shared" ca="1" si="792"/>
        <v>1</v>
      </c>
      <c r="U285" s="144">
        <f t="shared" ca="1" si="792"/>
        <v>1</v>
      </c>
      <c r="V285" s="144">
        <f t="shared" ca="1" si="792"/>
        <v>1</v>
      </c>
      <c r="W285" s="144">
        <f t="shared" ca="1" si="792"/>
        <v>1</v>
      </c>
      <c r="X285" s="144">
        <f t="shared" ca="1" si="792"/>
        <v>1</v>
      </c>
      <c r="Y285" s="144">
        <f t="shared" ca="1" si="803"/>
        <v>1</v>
      </c>
      <c r="AA285" s="162" t="str" cm="1">
        <f t="array" aca="1" ref="AA285" ca="1">TEXT(LEFT(OFFSET(AA285,-1,0),5)+1,"00000")&amp;MID(OFFSET(AA285,-1,0),6,FIND(" ",OFFSET(AA285,-1,0),7)-5)
&amp;INDEX(DataMaster!$B$10:$B$12,$I285)         &amp;IF($J285=1,""," Risk"&amp;INDEX(i.risk_aversion,$J285,1))    &amp;IF($K285=1,""," REV"&amp; INDEX(DataMaster!$B$54:$B$58,$K285))              &amp; IF($L285=1,""," Minroe"&amp;INDEX(minroe,$L285))              &amp;  IF($M285=1,""," Overdraw"&amp;INDEX(overdraw,$M285))
&amp; IF($N285=1,""," Mach"&amp;INDEX(i.mach_option,$N285))
&amp; IF($O285=1,""," Interest"&amp;INDEX(i.interest_rate,$O285))            &amp; IF($P285=1,""," Opp cost"&amp;INDEX(i.opp_cost_capital,$P285))           &amp; IF($Q285=1,""," Casual_ub"&amp;INDEX(i.casual_ub,$Q285))           &amp; IF($R285=1,""," Cropgraze"&amp;INDEX(i.cropgraze_inc,$R285))
&amp; IF($S285=1,""," Yield"&amp;INDEX(i.all_rot_yield,$S285))          &amp; IF($T285=1,""," Pasture"&amp;INDEX(i.pasture_prod,$T285))          &amp; IF($U285=1,""," Scan"&amp;INDEX(i.scan,$U285))
&amp; IF($JL285=1,""," WP"&amp;TEXT($JL285*100,"000p"))                &amp; IF($JM285=1,""," MP"&amp;TEXT($JM285*100,"000p"))                      &amp; IF($JN285=1,""," GP"&amp;TEXT($JN285*100,"000p"))          &amp; IF($JO285=1,""," Can"&amp;TEXT($JO285*100,"000p"))
&amp; " (F"&amp;3+IFERROR(1*$CH285,0)+IFERROR(1*$CI285,0)&amp;3-IFERROR(1*NOT($CK285),0)&amp;"N"&amp;$CP285&amp;$CQ285&amp;")"</f>
        <v>00021 Yield SQ CropgrazeFALSE Yield1.15 (F33N11)</v>
      </c>
      <c r="AB285" s="10" t="str">
        <f ca="1">IF(COUNTIF(AA$5:AA285,AA285)=1,"-","Dup")</f>
        <v>-</v>
      </c>
      <c r="AC285" s="10"/>
      <c r="AD285" s="168" t="str">
        <f t="shared" ca="1" si="783"/>
        <v>-</v>
      </c>
      <c r="AE285" s="168" t="str">
        <f t="shared" ca="1" si="783"/>
        <v>-</v>
      </c>
      <c r="AF285" s="168" t="str">
        <f t="shared" ca="1" si="783"/>
        <v>-</v>
      </c>
      <c r="AG285" s="168" t="str">
        <f t="shared" ca="1" si="783"/>
        <v>-</v>
      </c>
      <c r="AH285" s="168" t="str">
        <f t="shared" ca="1" si="783"/>
        <v>-</v>
      </c>
      <c r="AI285" s="168" t="b">
        <f t="shared" ca="1" si="783"/>
        <v>1</v>
      </c>
      <c r="AJ285" s="10"/>
      <c r="AK285" s="166" t="b">
        <f t="shared" si="784"/>
        <v>0</v>
      </c>
      <c r="AL285" s="166">
        <f t="shared" si="784"/>
        <v>2</v>
      </c>
      <c r="AM285" s="166" t="b">
        <f t="shared" si="784"/>
        <v>0</v>
      </c>
      <c r="AN285" s="166" t="b">
        <f t="shared" si="784"/>
        <v>1</v>
      </c>
      <c r="AO285" s="166" t="b">
        <f t="shared" si="784"/>
        <v>0</v>
      </c>
      <c r="AP285" s="166" t="b">
        <f t="shared" si="784"/>
        <v>0</v>
      </c>
      <c r="AQ285" s="166">
        <f t="shared" ca="1" si="740"/>
        <v>0</v>
      </c>
      <c r="AR285" s="166" t="b">
        <f t="shared" si="809"/>
        <v>0</v>
      </c>
      <c r="AS285" s="166" t="b">
        <f t="shared" si="809"/>
        <v>0</v>
      </c>
      <c r="AT285" s="166" t="str">
        <f t="shared" si="809"/>
        <v>-</v>
      </c>
      <c r="AU285" s="166" t="str">
        <f t="shared" si="809"/>
        <v>-</v>
      </c>
      <c r="AV285" s="166" t="str">
        <f t="shared" si="809"/>
        <v>-</v>
      </c>
      <c r="AW285" s="10"/>
      <c r="AX285" s="166" t="b">
        <f t="shared" si="742"/>
        <v>1</v>
      </c>
      <c r="AY285" s="168" t="b">
        <f t="shared" ca="1" si="743"/>
        <v>1</v>
      </c>
      <c r="AZ285" s="168" t="b">
        <f t="shared" ca="1" si="743"/>
        <v>1</v>
      </c>
      <c r="BA285" s="167">
        <f t="shared" ca="1" si="744"/>
        <v>3210</v>
      </c>
      <c r="BB285" s="168" t="str">
        <f t="shared" ca="1" si="802"/>
        <v>-</v>
      </c>
      <c r="BC285" s="168" t="str">
        <f t="shared" ca="1" si="802"/>
        <v>-</v>
      </c>
      <c r="BD285" s="168" t="str">
        <f t="shared" ca="1" si="802"/>
        <v>-</v>
      </c>
      <c r="BE285" s="168" t="str">
        <f t="shared" ca="1" si="802"/>
        <v>-</v>
      </c>
      <c r="BF285" s="168" t="str">
        <f t="shared" ca="1" si="802"/>
        <v>-</v>
      </c>
      <c r="BG285" s="168">
        <f t="shared" ca="1" si="802"/>
        <v>1</v>
      </c>
      <c r="BH285" s="168">
        <f t="shared" ca="1" si="802"/>
        <v>1</v>
      </c>
      <c r="BI285" s="168" t="str">
        <f t="shared" ca="1" si="802"/>
        <v>-</v>
      </c>
      <c r="BJ285" s="168" t="str">
        <f t="shared" ca="1" si="802"/>
        <v>-</v>
      </c>
      <c r="BK285" s="10"/>
      <c r="BL285" s="168" t="str">
        <f t="shared" ca="1" si="802"/>
        <v>-</v>
      </c>
      <c r="BM285" s="168" t="str">
        <f t="shared" ca="1" si="802"/>
        <v>-</v>
      </c>
      <c r="BN285" s="168" t="str">
        <f t="shared" ca="1" si="802"/>
        <v>-</v>
      </c>
      <c r="BO285" s="168" t="str">
        <f t="shared" ca="1" si="802"/>
        <v>-</v>
      </c>
      <c r="BP285" s="168" t="str">
        <f t="shared" ca="1" si="802"/>
        <v>-</v>
      </c>
      <c r="BQ285" s="168" t="str">
        <f t="shared" ca="1" si="802"/>
        <v>-</v>
      </c>
      <c r="BR285" s="168" t="str">
        <f t="shared" ca="1" si="802"/>
        <v>-</v>
      </c>
      <c r="BS285" s="168" t="str">
        <f t="shared" ca="1" si="802"/>
        <v>-</v>
      </c>
      <c r="BT285" s="168" t="str">
        <f t="shared" ca="1" si="802"/>
        <v>-</v>
      </c>
      <c r="BU285" s="168" t="str">
        <f t="shared" ca="1" si="802"/>
        <v>-</v>
      </c>
      <c r="BV285" s="168" t="str">
        <f t="shared" ca="1" si="802"/>
        <v>-</v>
      </c>
      <c r="BW285" s="166" t="str" cm="1">
        <f t="array" aca="1" ref="BW285" ca="1">INDEX(i.rev,$K285,BW$15)</f>
        <v>-</v>
      </c>
      <c r="BX285" s="166" t="str" cm="1">
        <f t="array" aca="1" ref="BX285" ca="1">INDEX(i.rev,$K285,BX$15)</f>
        <v>-</v>
      </c>
      <c r="BY285" s="166" t="str" cm="1">
        <f t="array" aca="1" ref="BY285" ca="1">INDEX(i.rev,$K285,BY$15)</f>
        <v>-</v>
      </c>
      <c r="BZ285" s="166" t="str" cm="1">
        <f t="array" aca="1" ref="BZ285" ca="1">INDEX(i.rev,$K285,BZ$15)</f>
        <v>-</v>
      </c>
      <c r="CA285" s="166" t="str" cm="1">
        <f t="array" aca="1" ref="CA285" ca="1">INDEX(i.rev,$K285,CA$15)</f>
        <v>-</v>
      </c>
      <c r="CB285" s="166" t="str" cm="1">
        <f t="array" aca="1" ref="CB285" ca="1">INDEX(i.rev,$K285,CB$15)</f>
        <v>-</v>
      </c>
      <c r="CC285" s="166" t="str" cm="1">
        <f t="array" aca="1" ref="CC285" ca="1">INDEX(i.rev,$K285,CC$15)</f>
        <v>-</v>
      </c>
      <c r="CD285" s="166" t="str" cm="1">
        <f t="array" aca="1" ref="CD285" ca="1">INDEX(i.rev,$K285,CD$15)</f>
        <v>-</v>
      </c>
      <c r="CE285" s="166" t="str" cm="1">
        <f t="array" aca="1" ref="CE285" ca="1">INDEX(i.rev,$K285,CE$15)</f>
        <v>-</v>
      </c>
      <c r="CF285" s="166" t="str" cm="1">
        <f t="array" aca="1" ref="CF285" ca="1">INDEX(i.rev,$K285,CF$15)</f>
        <v>-</v>
      </c>
      <c r="CG285" s="10"/>
      <c r="CH285" s="168" t="str">
        <f t="shared" ca="1" si="808"/>
        <v>-</v>
      </c>
      <c r="CI285" s="168" t="str">
        <f t="shared" ca="1" si="808"/>
        <v>-</v>
      </c>
      <c r="CJ285" s="168" t="str">
        <f t="shared" ca="1" si="808"/>
        <v>-</v>
      </c>
      <c r="CK285" s="168" t="str">
        <f t="shared" ca="1" si="808"/>
        <v>-</v>
      </c>
      <c r="CL285" s="168" t="str">
        <f t="shared" ca="1" si="808"/>
        <v>-</v>
      </c>
      <c r="CM285" s="168" t="str">
        <f t="shared" ca="1" si="808"/>
        <v>-</v>
      </c>
      <c r="CN285" s="168" t="str">
        <f t="shared" ca="1" si="808"/>
        <v>-</v>
      </c>
      <c r="CO285" s="168" t="str">
        <f t="shared" ca="1" si="808"/>
        <v>-</v>
      </c>
      <c r="CP285" s="168">
        <f t="shared" ca="1" si="808"/>
        <v>1</v>
      </c>
      <c r="CQ285" s="168">
        <f t="shared" ca="1" si="808"/>
        <v>1</v>
      </c>
      <c r="CR285" s="168">
        <f t="shared" ca="1" si="808"/>
        <v>0</v>
      </c>
      <c r="CS285" s="168" t="str">
        <f t="shared" ca="1" si="808"/>
        <v>-</v>
      </c>
      <c r="CT285" s="168" t="str">
        <f t="shared" ca="1" si="808"/>
        <v>-</v>
      </c>
      <c r="CU285" s="168" t="str">
        <f t="shared" ca="1" si="808"/>
        <v>-</v>
      </c>
      <c r="CV285" s="168" t="str">
        <f t="shared" ca="1" si="808"/>
        <v>-</v>
      </c>
      <c r="CW285" s="168" t="str">
        <f t="shared" ca="1" si="808"/>
        <v>-</v>
      </c>
      <c r="CX285" s="168" t="str">
        <f t="shared" ca="1" si="808"/>
        <v>-</v>
      </c>
      <c r="CY285" s="168" t="str">
        <f t="shared" ca="1" si="808"/>
        <v>-</v>
      </c>
      <c r="CZ285" s="168">
        <f t="shared" ca="1" si="808"/>
        <v>0</v>
      </c>
      <c r="DA285" s="168" t="str">
        <f t="shared" ca="1" si="808"/>
        <v>-</v>
      </c>
      <c r="DB285" s="168" t="str">
        <f t="shared" ca="1" si="808"/>
        <v>-</v>
      </c>
      <c r="DC285" s="168" t="str">
        <f t="shared" ca="1" si="808"/>
        <v>-</v>
      </c>
      <c r="DD285" s="168" t="str">
        <f t="shared" ca="1" si="808"/>
        <v>-</v>
      </c>
      <c r="DE285" s="168" t="str">
        <f t="shared" ca="1" si="808"/>
        <v>-</v>
      </c>
      <c r="DF285" s="168">
        <f t="shared" ca="1" si="808"/>
        <v>0</v>
      </c>
      <c r="DG285" s="168">
        <f t="shared" ca="1" si="808"/>
        <v>0</v>
      </c>
      <c r="DH285" s="168">
        <f t="shared" ca="1" si="808"/>
        <v>0</v>
      </c>
      <c r="DI285" s="168">
        <f t="shared" ca="1" si="808"/>
        <v>0</v>
      </c>
      <c r="DJ285" s="168">
        <f t="shared" ca="1" si="808"/>
        <v>0</v>
      </c>
      <c r="DK285" s="168">
        <f t="shared" ca="1" si="808"/>
        <v>0</v>
      </c>
      <c r="DL285" s="168">
        <f t="shared" ca="1" si="808"/>
        <v>0</v>
      </c>
      <c r="DM285" s="168" t="str">
        <f t="shared" ca="1" si="808"/>
        <v>-</v>
      </c>
      <c r="DN285" s="168" t="str">
        <f t="shared" ca="1" si="808"/>
        <v>-</v>
      </c>
      <c r="DO285" s="168" t="str">
        <f t="shared" ca="1" si="808"/>
        <v>-</v>
      </c>
      <c r="DP285" s="168" t="str">
        <f t="shared" ca="1" si="808"/>
        <v>-</v>
      </c>
      <c r="DQ285" s="168" t="str">
        <f t="shared" ca="1" si="808"/>
        <v>-</v>
      </c>
      <c r="DR285" s="168" t="str">
        <f t="shared" ca="1" si="808"/>
        <v>-</v>
      </c>
      <c r="DS285" s="168" t="str">
        <f t="shared" ca="1" si="808"/>
        <v>-</v>
      </c>
      <c r="DT285" s="168" t="str">
        <f t="shared" ca="1" si="808"/>
        <v>-</v>
      </c>
      <c r="DU285" s="168" t="str">
        <f t="shared" ca="1" si="808"/>
        <v>-</v>
      </c>
      <c r="DV285" s="168" t="str">
        <f t="shared" ca="1" si="808"/>
        <v>-</v>
      </c>
      <c r="DW285" s="168" t="str">
        <f t="shared" ca="1" si="808"/>
        <v>-</v>
      </c>
      <c r="DX285" s="10"/>
      <c r="DY285" s="168">
        <f t="shared" ca="1" si="808"/>
        <v>1</v>
      </c>
      <c r="DZ285" s="168" t="str">
        <f t="shared" ca="1" si="808"/>
        <v>-</v>
      </c>
      <c r="EA285" s="168" t="str">
        <f t="shared" ca="1" si="808"/>
        <v>-</v>
      </c>
      <c r="EB285" s="168" t="str">
        <f t="shared" ca="1" si="808"/>
        <v>-</v>
      </c>
      <c r="EC285" s="168" t="str">
        <f t="shared" ca="1" si="785"/>
        <v>-</v>
      </c>
      <c r="ED285" s="168" t="b">
        <f t="shared" ca="1" si="785"/>
        <v>0</v>
      </c>
      <c r="EE285" s="168" t="str">
        <f t="shared" ca="1" si="785"/>
        <v>-</v>
      </c>
      <c r="EF285" s="168">
        <f t="shared" ca="1" si="785"/>
        <v>0</v>
      </c>
      <c r="EG285" s="168" t="str">
        <f t="shared" ca="1" si="785"/>
        <v>-</v>
      </c>
      <c r="EH285" s="166" cm="1">
        <f t="array" aca="1" ref="EH285" ca="1">INDEX(i.rev,$K285,EH$15)</f>
        <v>1</v>
      </c>
      <c r="EI285" s="168">
        <f t="shared" ref="EI285:EX293" ca="1" si="813">OFFSET(EI$5,$B285,0)</f>
        <v>0</v>
      </c>
      <c r="EJ285" s="168">
        <f t="shared" ca="1" si="813"/>
        <v>1</v>
      </c>
      <c r="EK285" s="168">
        <f t="shared" ca="1" si="813"/>
        <v>0</v>
      </c>
      <c r="EL285" s="168">
        <f t="shared" ca="1" si="813"/>
        <v>1</v>
      </c>
      <c r="EM285" s="168">
        <f t="shared" ca="1" si="813"/>
        <v>1</v>
      </c>
      <c r="EN285" s="168">
        <f t="shared" ca="1" si="813"/>
        <v>1</v>
      </c>
      <c r="EO285" s="168">
        <f t="shared" ca="1" si="813"/>
        <v>0</v>
      </c>
      <c r="EP285" s="168">
        <f t="shared" ca="1" si="813"/>
        <v>0</v>
      </c>
      <c r="EQ285" s="168">
        <f t="shared" ca="1" si="813"/>
        <v>0</v>
      </c>
      <c r="ER285" s="168">
        <f t="shared" ca="1" si="813"/>
        <v>0</v>
      </c>
      <c r="ES285" s="168">
        <f t="shared" ca="1" si="813"/>
        <v>0</v>
      </c>
      <c r="ET285" s="168">
        <f t="shared" ca="1" si="813"/>
        <v>0</v>
      </c>
      <c r="EU285" s="168">
        <f t="shared" ca="1" si="813"/>
        <v>0</v>
      </c>
      <c r="EV285" s="168">
        <f t="shared" ca="1" si="813"/>
        <v>0</v>
      </c>
      <c r="EW285" s="168">
        <f t="shared" ca="1" si="813"/>
        <v>0</v>
      </c>
      <c r="EX285" s="168">
        <f t="shared" ca="1" si="813"/>
        <v>0</v>
      </c>
      <c r="EY285" s="166" cm="1">
        <f t="array" aca="1" ref="EY285" ca="1">INDEX(i.rev,$K285,EY$15)</f>
        <v>0</v>
      </c>
      <c r="EZ285" s="168">
        <f t="shared" ca="1" si="749"/>
        <v>0</v>
      </c>
      <c r="FA285" s="166" cm="1">
        <f t="array" aca="1" ref="FA285" ca="1">INDEX(i.rev,$K285,FA$15)</f>
        <v>1</v>
      </c>
      <c r="FB285" s="168">
        <f t="shared" ca="1" si="799"/>
        <v>0</v>
      </c>
      <c r="FC285" s="168">
        <f t="shared" ca="1" si="799"/>
        <v>0</v>
      </c>
      <c r="FD285" s="168">
        <f t="shared" ca="1" si="799"/>
        <v>0</v>
      </c>
      <c r="FE285" s="168">
        <f t="shared" ca="1" si="799"/>
        <v>0</v>
      </c>
      <c r="FF285" s="168">
        <f t="shared" ca="1" si="799"/>
        <v>0</v>
      </c>
      <c r="FG285" s="168">
        <f t="shared" ca="1" si="799"/>
        <v>0</v>
      </c>
      <c r="FH285" s="168">
        <f t="shared" ref="FH285:GG285" ca="1" si="814">OFFSET(FH$5,$B285,0)</f>
        <v>0</v>
      </c>
      <c r="FI285" s="10"/>
      <c r="FJ285" s="168" t="str">
        <f t="shared" ca="1" si="814"/>
        <v>-</v>
      </c>
      <c r="FK285" s="168" t="str">
        <f t="shared" ca="1" si="814"/>
        <v>-</v>
      </c>
      <c r="FL285" s="168" t="str">
        <f t="shared" ca="1" si="814"/>
        <v>-</v>
      </c>
      <c r="FM285" s="168" t="str">
        <f t="shared" ca="1" si="814"/>
        <v>-</v>
      </c>
      <c r="FN285" s="168" t="str">
        <f t="shared" ca="1" si="814"/>
        <v>-</v>
      </c>
      <c r="FO285" s="166" t="b">
        <f t="shared" ca="1" si="787"/>
        <v>0</v>
      </c>
      <c r="FP285" s="166" t="b">
        <f t="shared" ca="1" si="787"/>
        <v>0</v>
      </c>
      <c r="FQ285" s="166" t="b">
        <f t="shared" ca="1" si="787"/>
        <v>1</v>
      </c>
      <c r="FR285" s="168">
        <f t="shared" ca="1" si="814"/>
        <v>0</v>
      </c>
      <c r="FS285" s="166">
        <f t="shared" ca="1" si="788"/>
        <v>1</v>
      </c>
      <c r="FT285" s="166">
        <f t="shared" ca="1" si="788"/>
        <v>1</v>
      </c>
      <c r="FU285" s="168" t="str">
        <f t="shared" ca="1" si="814"/>
        <v>-</v>
      </c>
      <c r="FV285" s="168" t="str">
        <f t="shared" ca="1" si="814"/>
        <v>-</v>
      </c>
      <c r="FW285" s="168" t="str">
        <f t="shared" ca="1" si="814"/>
        <v>-</v>
      </c>
      <c r="FX285" s="168" t="str">
        <f t="shared" ca="1" si="814"/>
        <v>-</v>
      </c>
      <c r="FY285" s="168" t="str">
        <f t="shared" ca="1" si="814"/>
        <v>-</v>
      </c>
      <c r="FZ285" s="168" t="str">
        <f t="shared" ca="1" si="814"/>
        <v>-</v>
      </c>
      <c r="GA285" s="168" t="str">
        <f t="shared" ca="1" si="814"/>
        <v>-</v>
      </c>
      <c r="GB285" s="168" t="str">
        <f t="shared" ca="1" si="814"/>
        <v>-</v>
      </c>
      <c r="GC285" s="168" t="str">
        <f t="shared" ca="1" si="814"/>
        <v>-</v>
      </c>
      <c r="GD285" s="168" t="b">
        <f t="shared" ca="1" si="814"/>
        <v>1</v>
      </c>
      <c r="GE285" s="168" t="str">
        <f t="shared" ca="1" si="814"/>
        <v>-</v>
      </c>
      <c r="GF285" s="168" t="str">
        <f t="shared" ca="1" si="814"/>
        <v>-</v>
      </c>
      <c r="GG285" s="168" t="str">
        <f t="shared" ca="1" si="814"/>
        <v>-</v>
      </c>
      <c r="GH285" s="168" t="str">
        <f t="shared" ca="1" si="789"/>
        <v>-</v>
      </c>
      <c r="GI285" s="168" t="str">
        <f t="shared" ref="GI285:GX293" ca="1" si="815">OFFSET(GI$5,$B285,0)</f>
        <v>-</v>
      </c>
      <c r="GJ285" s="168" t="str">
        <f t="shared" ca="1" si="815"/>
        <v>-</v>
      </c>
      <c r="GK285" s="168" t="str">
        <f t="shared" ca="1" si="815"/>
        <v>-</v>
      </c>
      <c r="GL285" s="168" t="str">
        <f t="shared" ca="1" si="815"/>
        <v>-</v>
      </c>
      <c r="GM285" s="168" t="str">
        <f t="shared" ca="1" si="815"/>
        <v>-</v>
      </c>
      <c r="GN285" s="168" t="str">
        <f t="shared" ca="1" si="815"/>
        <v>-</v>
      </c>
      <c r="GO285" s="168" t="str">
        <f t="shared" ca="1" si="815"/>
        <v>-</v>
      </c>
      <c r="GP285" s="168" t="str">
        <f t="shared" ca="1" si="815"/>
        <v>-</v>
      </c>
      <c r="GQ285" s="168" t="str">
        <f t="shared" ca="1" si="815"/>
        <v>-</v>
      </c>
      <c r="GR285" s="168" t="str">
        <f t="shared" ca="1" si="815"/>
        <v>-</v>
      </c>
      <c r="GS285" s="168">
        <f t="shared" ca="1" si="815"/>
        <v>500</v>
      </c>
      <c r="GT285" s="168">
        <f t="shared" ca="1" si="815"/>
        <v>500</v>
      </c>
      <c r="GU285" s="168" t="str">
        <f t="shared" ca="1" si="815"/>
        <v>-</v>
      </c>
      <c r="GV285" s="168" t="str">
        <f t="shared" ca="1" si="815"/>
        <v>-</v>
      </c>
      <c r="GW285" s="168" t="str">
        <f t="shared" ca="1" si="815"/>
        <v>-</v>
      </c>
      <c r="GX285" s="168" t="str">
        <f t="shared" ca="1" si="815"/>
        <v>-</v>
      </c>
      <c r="GY285" s="168" t="str">
        <f t="shared" ca="1" si="790"/>
        <v>-</v>
      </c>
      <c r="GZ285" s="168" t="str">
        <f t="shared" ca="1" si="804"/>
        <v>-</v>
      </c>
      <c r="HA285" s="168" t="str">
        <f t="shared" ca="1" si="804"/>
        <v>-</v>
      </c>
      <c r="HB285" s="168" t="str">
        <f t="shared" ca="1" si="804"/>
        <v>-</v>
      </c>
      <c r="HC285" s="168" t="str">
        <f t="shared" ca="1" si="804"/>
        <v>-</v>
      </c>
      <c r="HD285" s="168" t="str">
        <f t="shared" ca="1" si="804"/>
        <v>-</v>
      </c>
      <c r="HE285" s="168" t="str">
        <f t="shared" ca="1" si="804"/>
        <v>-</v>
      </c>
      <c r="HF285" s="168" t="str">
        <f t="shared" ca="1" si="804"/>
        <v>-</v>
      </c>
      <c r="HG285" s="168" t="str">
        <f t="shared" ca="1" si="804"/>
        <v>-</v>
      </c>
      <c r="HH285" s="168" t="str">
        <f t="shared" ca="1" si="804"/>
        <v>-</v>
      </c>
      <c r="HI285" s="168" t="str">
        <f t="shared" ca="1" si="804"/>
        <v>-</v>
      </c>
      <c r="HJ285" s="168" t="str">
        <f t="shared" ca="1" si="804"/>
        <v>-</v>
      </c>
      <c r="HK285" s="168" t="str">
        <f t="shared" ca="1" si="804"/>
        <v>-</v>
      </c>
      <c r="HL285" s="168" t="str">
        <f t="shared" ca="1" si="804"/>
        <v>-</v>
      </c>
      <c r="HM285" s="168" t="str">
        <f t="shared" ca="1" si="804"/>
        <v>-</v>
      </c>
      <c r="HN285" s="168" t="str">
        <f t="shared" ca="1" si="804"/>
        <v>-</v>
      </c>
      <c r="HO285" s="168" t="str">
        <f t="shared" ca="1" si="804"/>
        <v>-</v>
      </c>
      <c r="HP285" s="168" t="str">
        <f t="shared" ca="1" si="804"/>
        <v>-</v>
      </c>
      <c r="HQ285" s="168" t="str">
        <f t="shared" ca="1" si="804"/>
        <v>-</v>
      </c>
      <c r="HR285" s="168" t="str">
        <f t="shared" ca="1" si="804"/>
        <v>-</v>
      </c>
      <c r="HS285" s="168" t="str">
        <f t="shared" ca="1" si="804"/>
        <v>-</v>
      </c>
      <c r="HT285" s="168" t="str">
        <f t="shared" ca="1" si="804"/>
        <v>-</v>
      </c>
      <c r="HU285" s="168" t="str">
        <f t="shared" ca="1" si="804"/>
        <v>-</v>
      </c>
      <c r="HV285" s="168" t="str">
        <f t="shared" ca="1" si="804"/>
        <v>-</v>
      </c>
      <c r="HW285" s="168" t="str">
        <f t="shared" ca="1" si="804"/>
        <v>-</v>
      </c>
      <c r="HX285" s="168" t="str">
        <f t="shared" ca="1" si="804"/>
        <v>-</v>
      </c>
      <c r="HY285" s="168" t="str">
        <f t="shared" ca="1" si="804"/>
        <v>-</v>
      </c>
      <c r="HZ285" s="168" t="str">
        <f t="shared" ca="1" si="804"/>
        <v>-</v>
      </c>
      <c r="IA285" s="168" t="str">
        <f t="shared" ca="1" si="804"/>
        <v>-</v>
      </c>
      <c r="IB285" s="168" t="str">
        <f t="shared" ca="1" si="804"/>
        <v>-</v>
      </c>
      <c r="IC285" s="168" t="str">
        <f t="shared" ca="1" si="804"/>
        <v>-</v>
      </c>
      <c r="ID285" s="168" t="str">
        <f t="shared" ca="1" si="804"/>
        <v>-</v>
      </c>
      <c r="IE285" s="168" t="str">
        <f t="shared" ca="1" si="804"/>
        <v>-</v>
      </c>
      <c r="IF285" s="168" t="str">
        <f t="shared" ca="1" si="804"/>
        <v>-</v>
      </c>
      <c r="IG285" s="168" t="str">
        <f t="shared" ca="1" si="804"/>
        <v>-</v>
      </c>
      <c r="IH285" s="168" t="str">
        <f t="shared" ca="1" si="804"/>
        <v>-</v>
      </c>
      <c r="II285" s="168" t="str">
        <f t="shared" ca="1" si="804"/>
        <v>-</v>
      </c>
      <c r="IJ285" s="168" t="str">
        <f t="shared" ca="1" si="804"/>
        <v>-</v>
      </c>
      <c r="IK285" s="168" t="str">
        <f t="shared" ca="1" si="804"/>
        <v>-</v>
      </c>
      <c r="IL285" s="168" t="str">
        <f t="shared" ca="1" si="804"/>
        <v>-</v>
      </c>
      <c r="IM285" s="168" t="str">
        <f t="shared" ca="1" si="804"/>
        <v>-</v>
      </c>
      <c r="IN285" s="168" t="str">
        <f t="shared" ca="1" si="804"/>
        <v>-</v>
      </c>
      <c r="IO285" s="168" t="str">
        <f t="shared" ca="1" si="804"/>
        <v>-</v>
      </c>
      <c r="IP285" s="168" t="str">
        <f t="shared" ca="1" si="790"/>
        <v>-</v>
      </c>
      <c r="IQ285" s="168" t="str">
        <f t="shared" ca="1" si="790"/>
        <v>-</v>
      </c>
      <c r="IR285" s="168" t="str">
        <f t="shared" ca="1" si="790"/>
        <v>-</v>
      </c>
      <c r="IS285" s="168" t="str">
        <f t="shared" ca="1" si="790"/>
        <v>-</v>
      </c>
      <c r="IT285" s="168" t="str">
        <f t="shared" ca="1" si="790"/>
        <v>-</v>
      </c>
      <c r="IU285" s="168" t="str">
        <f t="shared" ca="1" si="790"/>
        <v>-</v>
      </c>
      <c r="IV285" s="168" t="str">
        <f t="shared" ca="1" si="790"/>
        <v>-</v>
      </c>
      <c r="IW285" s="168" t="str">
        <f t="shared" ca="1" si="790"/>
        <v>-</v>
      </c>
      <c r="IX285" s="168" t="str">
        <f t="shared" ca="1" si="790"/>
        <v>-</v>
      </c>
      <c r="IY285" s="168" t="str">
        <f t="shared" ca="1" si="790"/>
        <v>-</v>
      </c>
      <c r="IZ285" s="10"/>
      <c r="JA285" s="166">
        <f t="shared" ca="1" si="757"/>
        <v>4.4999999999999998E-2</v>
      </c>
      <c r="JB285" s="166">
        <f t="shared" ca="1" si="758"/>
        <v>4.4999999999999998E-2</v>
      </c>
      <c r="JC285" s="168">
        <f t="shared" ref="JC285:KH293" ca="1" si="816">OFFSET(JC$5,$B285,0)</f>
        <v>1</v>
      </c>
      <c r="JD285" s="168">
        <f t="shared" ca="1" si="816"/>
        <v>0</v>
      </c>
      <c r="JE285" s="168">
        <f t="shared" ca="1" si="816"/>
        <v>1</v>
      </c>
      <c r="JF285" s="168">
        <f t="shared" ca="1" si="816"/>
        <v>1</v>
      </c>
      <c r="JG285" s="168">
        <f t="shared" ca="1" si="816"/>
        <v>0</v>
      </c>
      <c r="JH285" s="168">
        <f t="shared" ca="1" si="816"/>
        <v>70</v>
      </c>
      <c r="JI285" s="168">
        <f t="shared" ca="1" si="816"/>
        <v>50</v>
      </c>
      <c r="JJ285" s="168">
        <f t="shared" ca="1" si="816"/>
        <v>70</v>
      </c>
      <c r="JK285" s="168">
        <f t="shared" ca="1" si="816"/>
        <v>50</v>
      </c>
      <c r="JL285" s="166">
        <f t="shared" ca="1" si="760"/>
        <v>1</v>
      </c>
      <c r="JM285" s="166">
        <f t="shared" ca="1" si="761"/>
        <v>1</v>
      </c>
      <c r="JN285" s="166">
        <f t="shared" ca="1" si="762"/>
        <v>1</v>
      </c>
      <c r="JO285" s="166">
        <f t="shared" ca="1" si="763"/>
        <v>1</v>
      </c>
      <c r="JP285" s="166">
        <f t="shared" ca="1" si="763"/>
        <v>1</v>
      </c>
      <c r="JQ285" s="168">
        <f t="shared" ca="1" si="816"/>
        <v>1</v>
      </c>
      <c r="JR285" s="10"/>
      <c r="JS285" s="168">
        <f t="shared" ca="1" si="816"/>
        <v>1</v>
      </c>
      <c r="JT285" s="166">
        <f t="shared" ca="1" si="764"/>
        <v>1</v>
      </c>
      <c r="JU285" s="168">
        <f t="shared" ca="1" si="816"/>
        <v>1</v>
      </c>
      <c r="JV285" s="168">
        <f t="shared" ca="1" si="816"/>
        <v>1</v>
      </c>
      <c r="JW285" s="168">
        <f t="shared" ca="1" si="816"/>
        <v>1</v>
      </c>
      <c r="JX285" s="168">
        <f t="shared" ca="1" si="816"/>
        <v>1</v>
      </c>
      <c r="JY285" s="168">
        <f t="shared" ca="1" si="816"/>
        <v>1</v>
      </c>
      <c r="JZ285" s="168">
        <f t="shared" ca="1" si="816"/>
        <v>1</v>
      </c>
      <c r="KA285" s="166">
        <f t="shared" ca="1" si="765"/>
        <v>1</v>
      </c>
      <c r="KB285" s="166">
        <f t="shared" si="766"/>
        <v>1.1499999999999999</v>
      </c>
      <c r="KC285" s="166">
        <f t="shared" ca="1" si="767"/>
        <v>1</v>
      </c>
      <c r="KD285" s="166" t="str">
        <f t="shared" ca="1" si="768"/>
        <v>-</v>
      </c>
      <c r="KE285" s="166" t="str">
        <f t="shared" ca="1" si="769"/>
        <v>-</v>
      </c>
      <c r="KF285" s="166" t="str">
        <f t="shared" ca="1" si="770"/>
        <v>-</v>
      </c>
      <c r="KG285" s="166" t="b">
        <f t="shared" ca="1" si="771"/>
        <v>0</v>
      </c>
      <c r="KH285" s="168">
        <f t="shared" ca="1" si="816"/>
        <v>0</v>
      </c>
      <c r="KI285" s="27">
        <v>0</v>
      </c>
    </row>
    <row r="286" spans="1:295" s="148" customFormat="1" outlineLevel="1">
      <c r="A286" s="126">
        <f t="shared" si="13"/>
        <v>281</v>
      </c>
      <c r="B286" s="126">
        <f t="shared" si="812"/>
        <v>13</v>
      </c>
      <c r="C286" s="148">
        <f t="shared" si="778"/>
        <v>1002</v>
      </c>
      <c r="D286" s="148" t="s">
        <v>884</v>
      </c>
      <c r="E286" s="148" t="b">
        <f t="shared" si="737"/>
        <v>0</v>
      </c>
      <c r="F286" s="148" t="b">
        <v>0</v>
      </c>
      <c r="G286" s="148" t="b">
        <f t="shared" si="773"/>
        <v>0</v>
      </c>
      <c r="H286" s="144">
        <f t="shared" ca="1" si="792"/>
        <v>3</v>
      </c>
      <c r="I286" s="32">
        <v>3</v>
      </c>
      <c r="J286" s="32">
        <v>2</v>
      </c>
      <c r="K286" s="144">
        <f t="shared" ca="1" si="792"/>
        <v>1</v>
      </c>
      <c r="L286" s="144">
        <f t="shared" ca="1" si="792"/>
        <v>1</v>
      </c>
      <c r="M286" s="144">
        <f t="shared" ca="1" si="792"/>
        <v>1</v>
      </c>
      <c r="N286" s="144">
        <f t="shared" ca="1" si="792"/>
        <v>1</v>
      </c>
      <c r="O286" s="144">
        <f t="shared" ca="1" si="792"/>
        <v>1</v>
      </c>
      <c r="P286" s="144">
        <f t="shared" ca="1" si="792"/>
        <v>1</v>
      </c>
      <c r="Q286" s="144">
        <f t="shared" ca="1" si="792"/>
        <v>1</v>
      </c>
      <c r="R286" s="144">
        <f t="shared" ca="1" si="792"/>
        <v>2</v>
      </c>
      <c r="S286" s="32">
        <v>1</v>
      </c>
      <c r="T286" s="144">
        <f t="shared" ca="1" si="792"/>
        <v>1</v>
      </c>
      <c r="U286" s="144">
        <f t="shared" ca="1" si="792"/>
        <v>1</v>
      </c>
      <c r="V286" s="144">
        <f t="shared" ca="1" si="792"/>
        <v>1</v>
      </c>
      <c r="W286" s="144">
        <f t="shared" ca="1" si="792"/>
        <v>1</v>
      </c>
      <c r="X286" s="144">
        <f t="shared" ca="1" si="792"/>
        <v>1</v>
      </c>
      <c r="Y286" s="144">
        <f t="shared" ca="1" si="803"/>
        <v>1</v>
      </c>
      <c r="AA286" s="162" t="str" cm="1">
        <f t="array" aca="1" ref="AA286" ca="1">TEXT(LEFT(OFFSET(AA286,-1,0),5)+1,"00000")&amp;MID(OFFSET(AA286,-1,0),6,FIND(" ",OFFSET(AA286,-1,0),7)-5)
&amp;INDEX(DataMaster!$B$10:$B$12,$I286)         &amp;IF($J286=1,""," Risk"&amp;INDEX(i.risk_aversion,$J286,1))    &amp;IF($K286=1,""," REV"&amp; INDEX(DataMaster!$B$54:$B$58,$K286))              &amp; IF($L286=1,""," Minroe"&amp;INDEX(minroe,$L286))              &amp;  IF($M286=1,""," Overdraw"&amp;INDEX(overdraw,$M286))
&amp; IF($N286=1,""," Mach"&amp;INDEX(i.mach_option,$N286))
&amp; IF($O286=1,""," Interest"&amp;INDEX(i.interest_rate,$O286))            &amp; IF($P286=1,""," Opp cost"&amp;INDEX(i.opp_cost_capital,$P286))           &amp; IF($Q286=1,""," Casual_ub"&amp;INDEX(i.casual_ub,$Q286))           &amp; IF($R286=1,""," Cropgraze"&amp;INDEX(i.cropgraze_inc,$R286))
&amp; IF($S286=1,""," Yield"&amp;INDEX(i.all_rot_yield,$S286))          &amp; IF($T286=1,""," Pasture"&amp;INDEX(i.pasture_prod,$T286))          &amp; IF($U286=1,""," Scan"&amp;INDEX(i.scan,$U286))
&amp; IF($JL286=1,""," WP"&amp;TEXT($JL286*100,"000p"))                &amp; IF($JM286=1,""," MP"&amp;TEXT($JM286*100,"000p"))                      &amp; IF($JN286=1,""," GP"&amp;TEXT($JN286*100,"000p"))          &amp; IF($JO286=1,""," Can"&amp;TEXT($JO286*100,"000p"))
&amp; " (F"&amp;3+IFERROR(1*$CH286,0)+IFERROR(1*$CI286,0)&amp;3-IFERROR(1*NOT($CK286),0)&amp;"N"&amp;$CP286&amp;$CQ286&amp;")"</f>
        <v>00022 Yield SQ RiskCARA-low CropgrazeFALSE (F33N11)</v>
      </c>
      <c r="AB286" s="10" t="str">
        <f ca="1">IF(COUNTIF(AA$5:AA286,AA286)=1,"-","Dup")</f>
        <v>-</v>
      </c>
      <c r="AC286" s="10"/>
      <c r="AD286" s="168" t="str">
        <f t="shared" ca="1" si="783"/>
        <v>-</v>
      </c>
      <c r="AE286" s="168" t="str">
        <f t="shared" ca="1" si="783"/>
        <v>-</v>
      </c>
      <c r="AF286" s="168" t="str">
        <f t="shared" ca="1" si="783"/>
        <v>-</v>
      </c>
      <c r="AG286" s="168" t="str">
        <f t="shared" ca="1" si="783"/>
        <v>-</v>
      </c>
      <c r="AH286" s="168" t="str">
        <f t="shared" ca="1" si="783"/>
        <v>-</v>
      </c>
      <c r="AI286" s="168" t="b">
        <f t="shared" ca="1" si="783"/>
        <v>1</v>
      </c>
      <c r="AJ286" s="10"/>
      <c r="AK286" s="166" t="b">
        <f t="shared" si="784"/>
        <v>0</v>
      </c>
      <c r="AL286" s="166">
        <f t="shared" si="784"/>
        <v>2</v>
      </c>
      <c r="AM286" s="166" t="b">
        <f t="shared" si="784"/>
        <v>0</v>
      </c>
      <c r="AN286" s="166" t="b">
        <f t="shared" si="784"/>
        <v>1</v>
      </c>
      <c r="AO286" s="166" t="b">
        <f t="shared" si="784"/>
        <v>0</v>
      </c>
      <c r="AP286" s="166" t="b">
        <f t="shared" si="784"/>
        <v>0</v>
      </c>
      <c r="AQ286" s="166">
        <f t="shared" ca="1" si="740"/>
        <v>0</v>
      </c>
      <c r="AR286" s="166" t="b">
        <f t="shared" si="809"/>
        <v>1</v>
      </c>
      <c r="AS286" s="166" t="b">
        <f t="shared" si="809"/>
        <v>1</v>
      </c>
      <c r="AT286" s="166">
        <f t="shared" si="809"/>
        <v>1</v>
      </c>
      <c r="AU286" s="166">
        <f t="shared" si="809"/>
        <v>3.0000000000000001E-6</v>
      </c>
      <c r="AV286" s="166" t="str">
        <f t="shared" si="809"/>
        <v>-</v>
      </c>
      <c r="AW286" s="10"/>
      <c r="AX286" s="166" t="b">
        <f t="shared" si="742"/>
        <v>1</v>
      </c>
      <c r="AY286" s="168" t="b">
        <f t="shared" ca="1" si="743"/>
        <v>1</v>
      </c>
      <c r="AZ286" s="168" t="b">
        <f t="shared" ca="1" si="743"/>
        <v>1</v>
      </c>
      <c r="BA286" s="167">
        <f t="shared" ca="1" si="744"/>
        <v>3210</v>
      </c>
      <c r="BB286" s="168" t="str">
        <f t="shared" ca="1" si="802"/>
        <v>-</v>
      </c>
      <c r="BC286" s="168" t="str">
        <f t="shared" ca="1" si="802"/>
        <v>-</v>
      </c>
      <c r="BD286" s="168" t="str">
        <f t="shared" ca="1" si="802"/>
        <v>-</v>
      </c>
      <c r="BE286" s="168" t="str">
        <f t="shared" ca="1" si="802"/>
        <v>-</v>
      </c>
      <c r="BF286" s="168" t="str">
        <f t="shared" ca="1" si="802"/>
        <v>-</v>
      </c>
      <c r="BG286" s="168">
        <f t="shared" ca="1" si="802"/>
        <v>1</v>
      </c>
      <c r="BH286" s="168">
        <f t="shared" ca="1" si="802"/>
        <v>1</v>
      </c>
      <c r="BI286" s="168" t="str">
        <f t="shared" ca="1" si="802"/>
        <v>-</v>
      </c>
      <c r="BJ286" s="168" t="str">
        <f t="shared" ca="1" si="802"/>
        <v>-</v>
      </c>
      <c r="BK286" s="10"/>
      <c r="BL286" s="168" t="str">
        <f t="shared" ca="1" si="802"/>
        <v>-</v>
      </c>
      <c r="BM286" s="168" t="str">
        <f t="shared" ca="1" si="802"/>
        <v>-</v>
      </c>
      <c r="BN286" s="168" t="str">
        <f t="shared" ca="1" si="802"/>
        <v>-</v>
      </c>
      <c r="BO286" s="168" t="str">
        <f t="shared" ca="1" si="802"/>
        <v>-</v>
      </c>
      <c r="BP286" s="168" t="str">
        <f t="shared" ca="1" si="802"/>
        <v>-</v>
      </c>
      <c r="BQ286" s="168" t="str">
        <f t="shared" ca="1" si="802"/>
        <v>-</v>
      </c>
      <c r="BR286" s="168" t="str">
        <f t="shared" ca="1" si="802"/>
        <v>-</v>
      </c>
      <c r="BS286" s="168" t="str">
        <f t="shared" ca="1" si="802"/>
        <v>-</v>
      </c>
      <c r="BT286" s="168" t="str">
        <f t="shared" ca="1" si="802"/>
        <v>-</v>
      </c>
      <c r="BU286" s="168" t="str">
        <f t="shared" ca="1" si="802"/>
        <v>-</v>
      </c>
      <c r="BV286" s="168" t="str">
        <f t="shared" ca="1" si="802"/>
        <v>-</v>
      </c>
      <c r="BW286" s="166" t="str" cm="1">
        <f t="array" aca="1" ref="BW286" ca="1">INDEX(i.rev,$K286,BW$15)</f>
        <v>-</v>
      </c>
      <c r="BX286" s="166" t="str" cm="1">
        <f t="array" aca="1" ref="BX286" ca="1">INDEX(i.rev,$K286,BX$15)</f>
        <v>-</v>
      </c>
      <c r="BY286" s="166" t="str" cm="1">
        <f t="array" aca="1" ref="BY286" ca="1">INDEX(i.rev,$K286,BY$15)</f>
        <v>-</v>
      </c>
      <c r="BZ286" s="166" t="str" cm="1">
        <f t="array" aca="1" ref="BZ286" ca="1">INDEX(i.rev,$K286,BZ$15)</f>
        <v>-</v>
      </c>
      <c r="CA286" s="166" t="str" cm="1">
        <f t="array" aca="1" ref="CA286" ca="1">INDEX(i.rev,$K286,CA$15)</f>
        <v>-</v>
      </c>
      <c r="CB286" s="166" t="str" cm="1">
        <f t="array" aca="1" ref="CB286" ca="1">INDEX(i.rev,$K286,CB$15)</f>
        <v>-</v>
      </c>
      <c r="CC286" s="166" t="str" cm="1">
        <f t="array" aca="1" ref="CC286" ca="1">INDEX(i.rev,$K286,CC$15)</f>
        <v>-</v>
      </c>
      <c r="CD286" s="166" t="str" cm="1">
        <f t="array" aca="1" ref="CD286" ca="1">INDEX(i.rev,$K286,CD$15)</f>
        <v>-</v>
      </c>
      <c r="CE286" s="166" t="str" cm="1">
        <f t="array" aca="1" ref="CE286" ca="1">INDEX(i.rev,$K286,CE$15)</f>
        <v>-</v>
      </c>
      <c r="CF286" s="166" t="str" cm="1">
        <f t="array" aca="1" ref="CF286" ca="1">INDEX(i.rev,$K286,CF$15)</f>
        <v>-</v>
      </c>
      <c r="CG286" s="10"/>
      <c r="CH286" s="168" t="str">
        <f t="shared" ca="1" si="808"/>
        <v>-</v>
      </c>
      <c r="CI286" s="168" t="str">
        <f t="shared" ca="1" si="808"/>
        <v>-</v>
      </c>
      <c r="CJ286" s="168" t="str">
        <f t="shared" ca="1" si="808"/>
        <v>-</v>
      </c>
      <c r="CK286" s="168" t="str">
        <f t="shared" ca="1" si="808"/>
        <v>-</v>
      </c>
      <c r="CL286" s="168" t="str">
        <f t="shared" ca="1" si="808"/>
        <v>-</v>
      </c>
      <c r="CM286" s="168" t="str">
        <f t="shared" ca="1" si="808"/>
        <v>-</v>
      </c>
      <c r="CN286" s="168" t="str">
        <f t="shared" ca="1" si="808"/>
        <v>-</v>
      </c>
      <c r="CO286" s="168" t="str">
        <f t="shared" ca="1" si="808"/>
        <v>-</v>
      </c>
      <c r="CP286" s="168">
        <f t="shared" ca="1" si="808"/>
        <v>1</v>
      </c>
      <c r="CQ286" s="168">
        <f t="shared" ca="1" si="808"/>
        <v>1</v>
      </c>
      <c r="CR286" s="168">
        <f t="shared" ca="1" si="808"/>
        <v>0</v>
      </c>
      <c r="CS286" s="168" t="str">
        <f t="shared" ca="1" si="808"/>
        <v>-</v>
      </c>
      <c r="CT286" s="168" t="str">
        <f t="shared" ca="1" si="808"/>
        <v>-</v>
      </c>
      <c r="CU286" s="168" t="str">
        <f t="shared" ca="1" si="808"/>
        <v>-</v>
      </c>
      <c r="CV286" s="168" t="str">
        <f t="shared" ca="1" si="808"/>
        <v>-</v>
      </c>
      <c r="CW286" s="168" t="str">
        <f t="shared" ca="1" si="808"/>
        <v>-</v>
      </c>
      <c r="CX286" s="168" t="str">
        <f t="shared" ca="1" si="808"/>
        <v>-</v>
      </c>
      <c r="CY286" s="168" t="str">
        <f t="shared" ca="1" si="808"/>
        <v>-</v>
      </c>
      <c r="CZ286" s="168">
        <f t="shared" ca="1" si="808"/>
        <v>0</v>
      </c>
      <c r="DA286" s="168" t="str">
        <f t="shared" ca="1" si="808"/>
        <v>-</v>
      </c>
      <c r="DB286" s="168" t="str">
        <f t="shared" ca="1" si="808"/>
        <v>-</v>
      </c>
      <c r="DC286" s="168" t="str">
        <f t="shared" ca="1" si="808"/>
        <v>-</v>
      </c>
      <c r="DD286" s="168" t="str">
        <f t="shared" ca="1" si="808"/>
        <v>-</v>
      </c>
      <c r="DE286" s="168" t="str">
        <f t="shared" ca="1" si="808"/>
        <v>-</v>
      </c>
      <c r="DF286" s="168">
        <f t="shared" ca="1" si="808"/>
        <v>0</v>
      </c>
      <c r="DG286" s="168">
        <f t="shared" ca="1" si="808"/>
        <v>0</v>
      </c>
      <c r="DH286" s="168">
        <f t="shared" ca="1" si="808"/>
        <v>0</v>
      </c>
      <c r="DI286" s="168">
        <f t="shared" ca="1" si="808"/>
        <v>0</v>
      </c>
      <c r="DJ286" s="168">
        <f t="shared" ca="1" si="808"/>
        <v>0</v>
      </c>
      <c r="DK286" s="168">
        <f t="shared" ca="1" si="808"/>
        <v>0</v>
      </c>
      <c r="DL286" s="168">
        <f t="shared" ca="1" si="808"/>
        <v>0</v>
      </c>
      <c r="DM286" s="168" t="str">
        <f t="shared" ca="1" si="808"/>
        <v>-</v>
      </c>
      <c r="DN286" s="168" t="str">
        <f t="shared" ca="1" si="808"/>
        <v>-</v>
      </c>
      <c r="DO286" s="168" t="str">
        <f t="shared" ca="1" si="808"/>
        <v>-</v>
      </c>
      <c r="DP286" s="168" t="str">
        <f t="shared" ca="1" si="808"/>
        <v>-</v>
      </c>
      <c r="DQ286" s="168" t="str">
        <f t="shared" ca="1" si="808"/>
        <v>-</v>
      </c>
      <c r="DR286" s="168" t="str">
        <f t="shared" ca="1" si="808"/>
        <v>-</v>
      </c>
      <c r="DS286" s="168" t="str">
        <f t="shared" ca="1" si="808"/>
        <v>-</v>
      </c>
      <c r="DT286" s="168" t="str">
        <f t="shared" ca="1" si="808"/>
        <v>-</v>
      </c>
      <c r="DU286" s="168" t="str">
        <f t="shared" ca="1" si="808"/>
        <v>-</v>
      </c>
      <c r="DV286" s="168" t="str">
        <f t="shared" ca="1" si="808"/>
        <v>-</v>
      </c>
      <c r="DW286" s="168" t="str">
        <f t="shared" ca="1" si="808"/>
        <v>-</v>
      </c>
      <c r="DX286" s="10"/>
      <c r="DY286" s="168">
        <f t="shared" ca="1" si="808"/>
        <v>1</v>
      </c>
      <c r="DZ286" s="168" t="str">
        <f t="shared" ca="1" si="808"/>
        <v>-</v>
      </c>
      <c r="EA286" s="168" t="str">
        <f t="shared" ca="1" si="808"/>
        <v>-</v>
      </c>
      <c r="EB286" s="168" t="str">
        <f t="shared" ca="1" si="808"/>
        <v>-</v>
      </c>
      <c r="EC286" s="168" t="str">
        <f t="shared" ca="1" si="785"/>
        <v>-</v>
      </c>
      <c r="ED286" s="168" t="b">
        <f t="shared" ca="1" si="785"/>
        <v>0</v>
      </c>
      <c r="EE286" s="168" t="str">
        <f t="shared" ca="1" si="785"/>
        <v>-</v>
      </c>
      <c r="EF286" s="168">
        <f t="shared" ca="1" si="785"/>
        <v>0</v>
      </c>
      <c r="EG286" s="168" t="str">
        <f t="shared" ca="1" si="785"/>
        <v>-</v>
      </c>
      <c r="EH286" s="166" cm="1">
        <f t="array" aca="1" ref="EH286" ca="1">INDEX(i.rev,$K286,EH$15)</f>
        <v>1</v>
      </c>
      <c r="EI286" s="168">
        <f t="shared" ca="1" si="813"/>
        <v>0</v>
      </c>
      <c r="EJ286" s="168">
        <f t="shared" ca="1" si="813"/>
        <v>1</v>
      </c>
      <c r="EK286" s="168">
        <f t="shared" ca="1" si="813"/>
        <v>0</v>
      </c>
      <c r="EL286" s="168">
        <f t="shared" ca="1" si="813"/>
        <v>1</v>
      </c>
      <c r="EM286" s="168">
        <f t="shared" ca="1" si="813"/>
        <v>1</v>
      </c>
      <c r="EN286" s="168">
        <f t="shared" ca="1" si="813"/>
        <v>1</v>
      </c>
      <c r="EO286" s="168">
        <f t="shared" ca="1" si="813"/>
        <v>0</v>
      </c>
      <c r="EP286" s="168">
        <f t="shared" ca="1" si="813"/>
        <v>0</v>
      </c>
      <c r="EQ286" s="168">
        <f t="shared" ca="1" si="813"/>
        <v>0</v>
      </c>
      <c r="ER286" s="168">
        <f t="shared" ca="1" si="813"/>
        <v>0</v>
      </c>
      <c r="ES286" s="168">
        <f t="shared" ca="1" si="813"/>
        <v>0</v>
      </c>
      <c r="ET286" s="168">
        <f t="shared" ca="1" si="813"/>
        <v>0</v>
      </c>
      <c r="EU286" s="168">
        <f t="shared" ca="1" si="813"/>
        <v>0</v>
      </c>
      <c r="EV286" s="168">
        <f t="shared" ca="1" si="813"/>
        <v>0</v>
      </c>
      <c r="EW286" s="168">
        <f t="shared" ca="1" si="813"/>
        <v>0</v>
      </c>
      <c r="EX286" s="168">
        <f t="shared" ca="1" si="813"/>
        <v>0</v>
      </c>
      <c r="EY286" s="166" cm="1">
        <f t="array" aca="1" ref="EY286" ca="1">INDEX(i.rev,$K286,EY$15)</f>
        <v>0</v>
      </c>
      <c r="EZ286" s="168">
        <f t="shared" ca="1" si="749"/>
        <v>0</v>
      </c>
      <c r="FA286" s="166" cm="1">
        <f t="array" aca="1" ref="FA286" ca="1">INDEX(i.rev,$K286,FA$15)</f>
        <v>1</v>
      </c>
      <c r="FB286" s="168">
        <f t="shared" ref="FB286:GG293" ca="1" si="817">OFFSET(FB$5,$B286,0)</f>
        <v>0</v>
      </c>
      <c r="FC286" s="168">
        <f t="shared" ca="1" si="817"/>
        <v>0</v>
      </c>
      <c r="FD286" s="168">
        <f t="shared" ca="1" si="817"/>
        <v>0</v>
      </c>
      <c r="FE286" s="168">
        <f t="shared" ca="1" si="817"/>
        <v>0</v>
      </c>
      <c r="FF286" s="168">
        <f t="shared" ca="1" si="817"/>
        <v>0</v>
      </c>
      <c r="FG286" s="168">
        <f t="shared" ca="1" si="817"/>
        <v>0</v>
      </c>
      <c r="FH286" s="168">
        <f t="shared" ca="1" si="817"/>
        <v>0</v>
      </c>
      <c r="FI286" s="10"/>
      <c r="FJ286" s="168" t="str">
        <f t="shared" ca="1" si="817"/>
        <v>-</v>
      </c>
      <c r="FK286" s="168" t="str">
        <f t="shared" ca="1" si="817"/>
        <v>-</v>
      </c>
      <c r="FL286" s="168" t="str">
        <f t="shared" ca="1" si="817"/>
        <v>-</v>
      </c>
      <c r="FM286" s="168" t="str">
        <f t="shared" ca="1" si="817"/>
        <v>-</v>
      </c>
      <c r="FN286" s="168" t="str">
        <f t="shared" ca="1" si="817"/>
        <v>-</v>
      </c>
      <c r="FO286" s="166" t="b">
        <f t="shared" ca="1" si="787"/>
        <v>0</v>
      </c>
      <c r="FP286" s="166" t="b">
        <f t="shared" ca="1" si="787"/>
        <v>0</v>
      </c>
      <c r="FQ286" s="166" t="b">
        <f t="shared" ca="1" si="787"/>
        <v>1</v>
      </c>
      <c r="FR286" s="168">
        <f t="shared" ca="1" si="817"/>
        <v>0</v>
      </c>
      <c r="FS286" s="166">
        <f t="shared" ca="1" si="788"/>
        <v>1</v>
      </c>
      <c r="FT286" s="166">
        <f t="shared" ca="1" si="788"/>
        <v>1</v>
      </c>
      <c r="FU286" s="168" t="str">
        <f t="shared" ca="1" si="817"/>
        <v>-</v>
      </c>
      <c r="FV286" s="168" t="str">
        <f t="shared" ca="1" si="817"/>
        <v>-</v>
      </c>
      <c r="FW286" s="168" t="str">
        <f t="shared" ca="1" si="817"/>
        <v>-</v>
      </c>
      <c r="FX286" s="168" t="str">
        <f t="shared" ca="1" si="817"/>
        <v>-</v>
      </c>
      <c r="FY286" s="168" t="str">
        <f t="shared" ca="1" si="817"/>
        <v>-</v>
      </c>
      <c r="FZ286" s="168" t="str">
        <f t="shared" ca="1" si="817"/>
        <v>-</v>
      </c>
      <c r="GA286" s="168" t="str">
        <f t="shared" ca="1" si="817"/>
        <v>-</v>
      </c>
      <c r="GB286" s="168" t="str">
        <f t="shared" ca="1" si="817"/>
        <v>-</v>
      </c>
      <c r="GC286" s="168" t="str">
        <f t="shared" ca="1" si="817"/>
        <v>-</v>
      </c>
      <c r="GD286" s="168" t="b">
        <f t="shared" ca="1" si="817"/>
        <v>1</v>
      </c>
      <c r="GE286" s="168" t="str">
        <f t="shared" ca="1" si="817"/>
        <v>-</v>
      </c>
      <c r="GF286" s="168" t="str">
        <f t="shared" ca="1" si="817"/>
        <v>-</v>
      </c>
      <c r="GG286" s="168" t="str">
        <f t="shared" ca="1" si="817"/>
        <v>-</v>
      </c>
      <c r="GH286" s="168" t="str">
        <f t="shared" ref="GH286:GW293" ca="1" si="818">OFFSET(GH$5,$B286,0)</f>
        <v>-</v>
      </c>
      <c r="GI286" s="168" t="str">
        <f t="shared" ca="1" si="818"/>
        <v>-</v>
      </c>
      <c r="GJ286" s="168" t="str">
        <f t="shared" ca="1" si="815"/>
        <v>-</v>
      </c>
      <c r="GK286" s="168" t="str">
        <f t="shared" ca="1" si="815"/>
        <v>-</v>
      </c>
      <c r="GL286" s="168" t="str">
        <f t="shared" ca="1" si="815"/>
        <v>-</v>
      </c>
      <c r="GM286" s="168" t="str">
        <f t="shared" ca="1" si="815"/>
        <v>-</v>
      </c>
      <c r="GN286" s="168" t="str">
        <f t="shared" ca="1" si="815"/>
        <v>-</v>
      </c>
      <c r="GO286" s="168" t="str">
        <f t="shared" ca="1" si="815"/>
        <v>-</v>
      </c>
      <c r="GP286" s="168" t="str">
        <f t="shared" ca="1" si="815"/>
        <v>-</v>
      </c>
      <c r="GQ286" s="168" t="str">
        <f t="shared" ca="1" si="815"/>
        <v>-</v>
      </c>
      <c r="GR286" s="168" t="str">
        <f t="shared" ca="1" si="815"/>
        <v>-</v>
      </c>
      <c r="GS286" s="168">
        <f t="shared" ca="1" si="815"/>
        <v>500</v>
      </c>
      <c r="GT286" s="168">
        <f t="shared" ca="1" si="815"/>
        <v>500</v>
      </c>
      <c r="GU286" s="168" t="str">
        <f t="shared" ca="1" si="815"/>
        <v>-</v>
      </c>
      <c r="GV286" s="168" t="str">
        <f t="shared" ca="1" si="815"/>
        <v>-</v>
      </c>
      <c r="GW286" s="168" t="str">
        <f t="shared" ca="1" si="815"/>
        <v>-</v>
      </c>
      <c r="GX286" s="168" t="str">
        <f t="shared" ca="1" si="815"/>
        <v>-</v>
      </c>
      <c r="GY286" s="168" t="str">
        <f t="shared" ca="1" si="790"/>
        <v>-</v>
      </c>
      <c r="GZ286" s="168" t="str">
        <f t="shared" ca="1" si="804"/>
        <v>-</v>
      </c>
      <c r="HA286" s="168" t="str">
        <f t="shared" ca="1" si="804"/>
        <v>-</v>
      </c>
      <c r="HB286" s="168" t="str">
        <f t="shared" ca="1" si="804"/>
        <v>-</v>
      </c>
      <c r="HC286" s="168" t="str">
        <f t="shared" ca="1" si="804"/>
        <v>-</v>
      </c>
      <c r="HD286" s="168" t="str">
        <f t="shared" ca="1" si="804"/>
        <v>-</v>
      </c>
      <c r="HE286" s="168" t="str">
        <f t="shared" ca="1" si="804"/>
        <v>-</v>
      </c>
      <c r="HF286" s="168" t="str">
        <f t="shared" ca="1" si="804"/>
        <v>-</v>
      </c>
      <c r="HG286" s="168" t="str">
        <f t="shared" ca="1" si="804"/>
        <v>-</v>
      </c>
      <c r="HH286" s="168" t="str">
        <f t="shared" ref="GZ286:IO290" ca="1" si="819">OFFSET(HH$5,$B286,0)</f>
        <v>-</v>
      </c>
      <c r="HI286" s="168" t="str">
        <f t="shared" ca="1" si="819"/>
        <v>-</v>
      </c>
      <c r="HJ286" s="168" t="str">
        <f t="shared" ca="1" si="819"/>
        <v>-</v>
      </c>
      <c r="HK286" s="168" t="str">
        <f t="shared" ca="1" si="819"/>
        <v>-</v>
      </c>
      <c r="HL286" s="168" t="str">
        <f t="shared" ca="1" si="819"/>
        <v>-</v>
      </c>
      <c r="HM286" s="168" t="str">
        <f t="shared" ca="1" si="819"/>
        <v>-</v>
      </c>
      <c r="HN286" s="168" t="str">
        <f t="shared" ca="1" si="819"/>
        <v>-</v>
      </c>
      <c r="HO286" s="168" t="str">
        <f t="shared" ca="1" si="819"/>
        <v>-</v>
      </c>
      <c r="HP286" s="168" t="str">
        <f t="shared" ca="1" si="819"/>
        <v>-</v>
      </c>
      <c r="HQ286" s="168" t="str">
        <f t="shared" ca="1" si="819"/>
        <v>-</v>
      </c>
      <c r="HR286" s="168" t="str">
        <f t="shared" ca="1" si="819"/>
        <v>-</v>
      </c>
      <c r="HS286" s="168" t="str">
        <f t="shared" ca="1" si="819"/>
        <v>-</v>
      </c>
      <c r="HT286" s="168" t="str">
        <f t="shared" ca="1" si="819"/>
        <v>-</v>
      </c>
      <c r="HU286" s="168" t="str">
        <f t="shared" ca="1" si="819"/>
        <v>-</v>
      </c>
      <c r="HV286" s="168" t="str">
        <f t="shared" ca="1" si="819"/>
        <v>-</v>
      </c>
      <c r="HW286" s="168" t="str">
        <f t="shared" ca="1" si="819"/>
        <v>-</v>
      </c>
      <c r="HX286" s="168" t="str">
        <f t="shared" ca="1" si="819"/>
        <v>-</v>
      </c>
      <c r="HY286" s="168" t="str">
        <f t="shared" ca="1" si="819"/>
        <v>-</v>
      </c>
      <c r="HZ286" s="168" t="str">
        <f t="shared" ca="1" si="819"/>
        <v>-</v>
      </c>
      <c r="IA286" s="168" t="str">
        <f t="shared" ca="1" si="819"/>
        <v>-</v>
      </c>
      <c r="IB286" s="168" t="str">
        <f t="shared" ca="1" si="819"/>
        <v>-</v>
      </c>
      <c r="IC286" s="168" t="str">
        <f t="shared" ca="1" si="819"/>
        <v>-</v>
      </c>
      <c r="ID286" s="168" t="str">
        <f t="shared" ca="1" si="819"/>
        <v>-</v>
      </c>
      <c r="IE286" s="168" t="str">
        <f t="shared" ca="1" si="819"/>
        <v>-</v>
      </c>
      <c r="IF286" s="168" t="str">
        <f t="shared" ca="1" si="819"/>
        <v>-</v>
      </c>
      <c r="IG286" s="168" t="str">
        <f t="shared" ca="1" si="819"/>
        <v>-</v>
      </c>
      <c r="IH286" s="168" t="str">
        <f t="shared" ca="1" si="819"/>
        <v>-</v>
      </c>
      <c r="II286" s="168" t="str">
        <f t="shared" ca="1" si="819"/>
        <v>-</v>
      </c>
      <c r="IJ286" s="168" t="str">
        <f t="shared" ca="1" si="819"/>
        <v>-</v>
      </c>
      <c r="IK286" s="168" t="str">
        <f t="shared" ca="1" si="819"/>
        <v>-</v>
      </c>
      <c r="IL286" s="168" t="str">
        <f t="shared" ca="1" si="819"/>
        <v>-</v>
      </c>
      <c r="IM286" s="168" t="str">
        <f t="shared" ca="1" si="819"/>
        <v>-</v>
      </c>
      <c r="IN286" s="168" t="str">
        <f t="shared" ca="1" si="819"/>
        <v>-</v>
      </c>
      <c r="IO286" s="168" t="str">
        <f t="shared" ca="1" si="819"/>
        <v>-</v>
      </c>
      <c r="IP286" s="168" t="str">
        <f t="shared" ca="1" si="790"/>
        <v>-</v>
      </c>
      <c r="IQ286" s="168" t="str">
        <f t="shared" ca="1" si="790"/>
        <v>-</v>
      </c>
      <c r="IR286" s="168" t="str">
        <f t="shared" ca="1" si="790"/>
        <v>-</v>
      </c>
      <c r="IS286" s="168" t="str">
        <f t="shared" ca="1" si="790"/>
        <v>-</v>
      </c>
      <c r="IT286" s="168" t="str">
        <f t="shared" ca="1" si="790"/>
        <v>-</v>
      </c>
      <c r="IU286" s="168" t="str">
        <f t="shared" ca="1" si="790"/>
        <v>-</v>
      </c>
      <c r="IV286" s="168" t="str">
        <f t="shared" ca="1" si="790"/>
        <v>-</v>
      </c>
      <c r="IW286" s="168" t="str">
        <f t="shared" ca="1" si="790"/>
        <v>-</v>
      </c>
      <c r="IX286" s="168" t="str">
        <f t="shared" ca="1" si="790"/>
        <v>-</v>
      </c>
      <c r="IY286" s="168" t="str">
        <f t="shared" ca="1" si="790"/>
        <v>-</v>
      </c>
      <c r="IZ286" s="10"/>
      <c r="JA286" s="166">
        <f t="shared" ca="1" si="757"/>
        <v>4.4999999999999998E-2</v>
      </c>
      <c r="JB286" s="166">
        <f t="shared" ca="1" si="758"/>
        <v>4.4999999999999998E-2</v>
      </c>
      <c r="JC286" s="168">
        <f t="shared" ca="1" si="816"/>
        <v>1</v>
      </c>
      <c r="JD286" s="168">
        <f t="shared" ca="1" si="816"/>
        <v>0</v>
      </c>
      <c r="JE286" s="168">
        <f t="shared" ca="1" si="816"/>
        <v>1</v>
      </c>
      <c r="JF286" s="168">
        <f t="shared" ca="1" si="816"/>
        <v>1</v>
      </c>
      <c r="JG286" s="168">
        <f t="shared" ca="1" si="816"/>
        <v>0</v>
      </c>
      <c r="JH286" s="168">
        <f t="shared" ca="1" si="816"/>
        <v>70</v>
      </c>
      <c r="JI286" s="168">
        <f t="shared" ca="1" si="816"/>
        <v>50</v>
      </c>
      <c r="JJ286" s="168">
        <f t="shared" ca="1" si="816"/>
        <v>70</v>
      </c>
      <c r="JK286" s="168">
        <f t="shared" ca="1" si="816"/>
        <v>50</v>
      </c>
      <c r="JL286" s="166">
        <f t="shared" ca="1" si="760"/>
        <v>1</v>
      </c>
      <c r="JM286" s="166">
        <f t="shared" ca="1" si="761"/>
        <v>1</v>
      </c>
      <c r="JN286" s="166">
        <f t="shared" ca="1" si="762"/>
        <v>1</v>
      </c>
      <c r="JO286" s="166">
        <f t="shared" ca="1" si="763"/>
        <v>1</v>
      </c>
      <c r="JP286" s="166">
        <f t="shared" ca="1" si="763"/>
        <v>1</v>
      </c>
      <c r="JQ286" s="168">
        <f t="shared" ca="1" si="816"/>
        <v>1</v>
      </c>
      <c r="JR286" s="10"/>
      <c r="JS286" s="168">
        <f t="shared" ca="1" si="816"/>
        <v>1</v>
      </c>
      <c r="JT286" s="166">
        <f t="shared" ca="1" si="764"/>
        <v>1</v>
      </c>
      <c r="JU286" s="168">
        <f t="shared" ca="1" si="816"/>
        <v>1</v>
      </c>
      <c r="JV286" s="168">
        <f t="shared" ca="1" si="816"/>
        <v>1</v>
      </c>
      <c r="JW286" s="168">
        <f t="shared" ca="1" si="816"/>
        <v>1</v>
      </c>
      <c r="JX286" s="168">
        <f t="shared" ca="1" si="816"/>
        <v>1</v>
      </c>
      <c r="JY286" s="168">
        <f t="shared" ca="1" si="816"/>
        <v>1</v>
      </c>
      <c r="JZ286" s="168">
        <f t="shared" ca="1" si="816"/>
        <v>1</v>
      </c>
      <c r="KA286" s="166">
        <f t="shared" ca="1" si="765"/>
        <v>1</v>
      </c>
      <c r="KB286" s="166">
        <f t="shared" si="766"/>
        <v>1</v>
      </c>
      <c r="KC286" s="166">
        <f t="shared" ca="1" si="767"/>
        <v>1</v>
      </c>
      <c r="KD286" s="166" t="str">
        <f t="shared" ca="1" si="768"/>
        <v>-</v>
      </c>
      <c r="KE286" s="166" t="str">
        <f t="shared" ca="1" si="769"/>
        <v>-</v>
      </c>
      <c r="KF286" s="166" t="str">
        <f t="shared" ca="1" si="770"/>
        <v>-</v>
      </c>
      <c r="KG286" s="166" t="b">
        <f t="shared" ca="1" si="771"/>
        <v>0</v>
      </c>
      <c r="KH286" s="168">
        <f t="shared" ca="1" si="816"/>
        <v>0</v>
      </c>
      <c r="KI286" s="27">
        <v>0</v>
      </c>
    </row>
    <row r="287" spans="1:295" s="148" customFormat="1" outlineLevel="1">
      <c r="A287" s="126">
        <f t="shared" si="13"/>
        <v>282</v>
      </c>
      <c r="B287" s="126">
        <f t="shared" si="812"/>
        <v>13</v>
      </c>
      <c r="C287" s="148">
        <f t="shared" si="778"/>
        <v>1002</v>
      </c>
      <c r="D287" s="148" t="s">
        <v>884</v>
      </c>
      <c r="E287" s="148" t="b">
        <f t="shared" si="737"/>
        <v>0</v>
      </c>
      <c r="F287" s="148" t="b">
        <v>0</v>
      </c>
      <c r="G287" s="148" t="b">
        <f t="shared" si="773"/>
        <v>0</v>
      </c>
      <c r="H287" s="144">
        <f t="shared" ref="H287:Y293" ca="1" si="820">OFFSET(H287,-1,0)</f>
        <v>3</v>
      </c>
      <c r="I287" s="32">
        <v>3</v>
      </c>
      <c r="J287" s="32">
        <v>2</v>
      </c>
      <c r="K287" s="144">
        <f t="shared" ca="1" si="820"/>
        <v>1</v>
      </c>
      <c r="L287" s="144">
        <f t="shared" ca="1" si="820"/>
        <v>1</v>
      </c>
      <c r="M287" s="144">
        <f t="shared" ca="1" si="820"/>
        <v>1</v>
      </c>
      <c r="N287" s="144">
        <f t="shared" ca="1" si="820"/>
        <v>1</v>
      </c>
      <c r="O287" s="144">
        <f t="shared" ca="1" si="820"/>
        <v>1</v>
      </c>
      <c r="P287" s="144">
        <f t="shared" ca="1" si="820"/>
        <v>1</v>
      </c>
      <c r="Q287" s="144">
        <f t="shared" ca="1" si="820"/>
        <v>1</v>
      </c>
      <c r="R287" s="144">
        <f t="shared" ca="1" si="820"/>
        <v>2</v>
      </c>
      <c r="S287" s="32">
        <v>3</v>
      </c>
      <c r="T287" s="144">
        <f t="shared" ca="1" si="820"/>
        <v>1</v>
      </c>
      <c r="U287" s="144">
        <f t="shared" ca="1" si="820"/>
        <v>1</v>
      </c>
      <c r="V287" s="144">
        <f t="shared" ca="1" si="820"/>
        <v>1</v>
      </c>
      <c r="W287" s="144">
        <f t="shared" ca="1" si="820"/>
        <v>1</v>
      </c>
      <c r="X287" s="144">
        <f t="shared" ca="1" si="820"/>
        <v>1</v>
      </c>
      <c r="Y287" s="144">
        <f t="shared" ca="1" si="820"/>
        <v>1</v>
      </c>
      <c r="AA287" s="162" t="str" cm="1">
        <f t="array" aca="1" ref="AA287" ca="1">TEXT(LEFT(OFFSET(AA287,-1,0),5)+1,"00000")&amp;MID(OFFSET(AA287,-1,0),6,FIND(" ",OFFSET(AA287,-1,0),7)-5)
&amp;INDEX(DataMaster!$B$10:$B$12,$I287)         &amp;IF($J287=1,""," Risk"&amp;INDEX(i.risk_aversion,$J287,1))    &amp;IF($K287=1,""," REV"&amp; INDEX(DataMaster!$B$54:$B$58,$K287))              &amp; IF($L287=1,""," Minroe"&amp;INDEX(minroe,$L287))              &amp;  IF($M287=1,""," Overdraw"&amp;INDEX(overdraw,$M287))
&amp; IF($N287=1,""," Mach"&amp;INDEX(i.mach_option,$N287))
&amp; IF($O287=1,""," Interest"&amp;INDEX(i.interest_rate,$O287))            &amp; IF($P287=1,""," Opp cost"&amp;INDEX(i.opp_cost_capital,$P287))           &amp; IF($Q287=1,""," Casual_ub"&amp;INDEX(i.casual_ub,$Q287))           &amp; IF($R287=1,""," Cropgraze"&amp;INDEX(i.cropgraze_inc,$R287))
&amp; IF($S287=1,""," Yield"&amp;INDEX(i.all_rot_yield,$S287))          &amp; IF($T287=1,""," Pasture"&amp;INDEX(i.pasture_prod,$T287))          &amp; IF($U287=1,""," Scan"&amp;INDEX(i.scan,$U287))
&amp; IF($JL287=1,""," WP"&amp;TEXT($JL287*100,"000p"))                &amp; IF($JM287=1,""," MP"&amp;TEXT($JM287*100,"000p"))                      &amp; IF($JN287=1,""," GP"&amp;TEXT($JN287*100,"000p"))          &amp; IF($JO287=1,""," Can"&amp;TEXT($JO287*100,"000p"))
&amp; " (F"&amp;3+IFERROR(1*$CH287,0)+IFERROR(1*$CI287,0)&amp;3-IFERROR(1*NOT($CK287),0)&amp;"N"&amp;$CP287&amp;$CQ287&amp;")"</f>
        <v>00023 Yield SQ RiskCARA-low CropgrazeFALSE Yield1.15 (F33N11)</v>
      </c>
      <c r="AB287" s="10" t="str">
        <f ca="1">IF(COUNTIF(AA$5:AA287,AA287)=1,"-","Dup")</f>
        <v>-</v>
      </c>
      <c r="AC287" s="10"/>
      <c r="AD287" s="168" t="str">
        <f t="shared" ca="1" si="783"/>
        <v>-</v>
      </c>
      <c r="AE287" s="168" t="str">
        <f t="shared" ca="1" si="783"/>
        <v>-</v>
      </c>
      <c r="AF287" s="168" t="str">
        <f t="shared" ca="1" si="783"/>
        <v>-</v>
      </c>
      <c r="AG287" s="168" t="str">
        <f t="shared" ca="1" si="783"/>
        <v>-</v>
      </c>
      <c r="AH287" s="168" t="str">
        <f t="shared" ca="1" si="783"/>
        <v>-</v>
      </c>
      <c r="AI287" s="168" t="b">
        <f t="shared" ca="1" si="783"/>
        <v>1</v>
      </c>
      <c r="AJ287" s="10"/>
      <c r="AK287" s="166" t="b">
        <f t="shared" si="784"/>
        <v>0</v>
      </c>
      <c r="AL287" s="166">
        <f t="shared" si="784"/>
        <v>2</v>
      </c>
      <c r="AM287" s="166" t="b">
        <f t="shared" si="784"/>
        <v>0</v>
      </c>
      <c r="AN287" s="166" t="b">
        <f t="shared" si="784"/>
        <v>1</v>
      </c>
      <c r="AO287" s="166" t="b">
        <f t="shared" si="784"/>
        <v>0</v>
      </c>
      <c r="AP287" s="166" t="b">
        <f t="shared" si="784"/>
        <v>0</v>
      </c>
      <c r="AQ287" s="166">
        <f t="shared" ca="1" si="740"/>
        <v>0</v>
      </c>
      <c r="AR287" s="166" t="b">
        <f t="shared" si="809"/>
        <v>1</v>
      </c>
      <c r="AS287" s="166" t="b">
        <f t="shared" si="809"/>
        <v>1</v>
      </c>
      <c r="AT287" s="166">
        <f t="shared" si="809"/>
        <v>1</v>
      </c>
      <c r="AU287" s="166">
        <f t="shared" si="809"/>
        <v>3.0000000000000001E-6</v>
      </c>
      <c r="AV287" s="166" t="str">
        <f t="shared" si="809"/>
        <v>-</v>
      </c>
      <c r="AW287" s="10"/>
      <c r="AX287" s="166" t="b">
        <f t="shared" si="742"/>
        <v>1</v>
      </c>
      <c r="AY287" s="168" t="b">
        <f t="shared" ca="1" si="743"/>
        <v>1</v>
      </c>
      <c r="AZ287" s="168" t="b">
        <f t="shared" ca="1" si="743"/>
        <v>1</v>
      </c>
      <c r="BA287" s="167">
        <f t="shared" ca="1" si="744"/>
        <v>3210</v>
      </c>
      <c r="BB287" s="168" t="str">
        <f t="shared" ca="1" si="802"/>
        <v>-</v>
      </c>
      <c r="BC287" s="168" t="str">
        <f t="shared" ca="1" si="802"/>
        <v>-</v>
      </c>
      <c r="BD287" s="168" t="str">
        <f t="shared" ca="1" si="802"/>
        <v>-</v>
      </c>
      <c r="BE287" s="168" t="str">
        <f t="shared" ca="1" si="802"/>
        <v>-</v>
      </c>
      <c r="BF287" s="168" t="str">
        <f t="shared" ca="1" si="802"/>
        <v>-</v>
      </c>
      <c r="BG287" s="168">
        <f t="shared" ca="1" si="802"/>
        <v>1</v>
      </c>
      <c r="BH287" s="168">
        <f t="shared" ca="1" si="802"/>
        <v>1</v>
      </c>
      <c r="BI287" s="168" t="str">
        <f t="shared" ca="1" si="802"/>
        <v>-</v>
      </c>
      <c r="BJ287" s="168" t="str">
        <f t="shared" ca="1" si="802"/>
        <v>-</v>
      </c>
      <c r="BK287" s="10"/>
      <c r="BL287" s="168" t="str">
        <f t="shared" ca="1" si="802"/>
        <v>-</v>
      </c>
      <c r="BM287" s="168" t="str">
        <f t="shared" ca="1" si="802"/>
        <v>-</v>
      </c>
      <c r="BN287" s="168" t="str">
        <f t="shared" ca="1" si="802"/>
        <v>-</v>
      </c>
      <c r="BO287" s="168" t="str">
        <f t="shared" ca="1" si="802"/>
        <v>-</v>
      </c>
      <c r="BP287" s="168" t="str">
        <f t="shared" ca="1" si="802"/>
        <v>-</v>
      </c>
      <c r="BQ287" s="168" t="str">
        <f t="shared" ca="1" si="802"/>
        <v>-</v>
      </c>
      <c r="BR287" s="168" t="str">
        <f t="shared" ca="1" si="802"/>
        <v>-</v>
      </c>
      <c r="BS287" s="168" t="str">
        <f t="shared" ca="1" si="802"/>
        <v>-</v>
      </c>
      <c r="BT287" s="168" t="str">
        <f t="shared" ca="1" si="802"/>
        <v>-</v>
      </c>
      <c r="BU287" s="168" t="str">
        <f t="shared" ca="1" si="802"/>
        <v>-</v>
      </c>
      <c r="BV287" s="168" t="str">
        <f t="shared" ca="1" si="802"/>
        <v>-</v>
      </c>
      <c r="BW287" s="166" t="str" cm="1">
        <f t="array" aca="1" ref="BW287" ca="1">INDEX(i.rev,$K287,BW$15)</f>
        <v>-</v>
      </c>
      <c r="BX287" s="166" t="str" cm="1">
        <f t="array" aca="1" ref="BX287" ca="1">INDEX(i.rev,$K287,BX$15)</f>
        <v>-</v>
      </c>
      <c r="BY287" s="166" t="str" cm="1">
        <f t="array" aca="1" ref="BY287" ca="1">INDEX(i.rev,$K287,BY$15)</f>
        <v>-</v>
      </c>
      <c r="BZ287" s="166" t="str" cm="1">
        <f t="array" aca="1" ref="BZ287" ca="1">INDEX(i.rev,$K287,BZ$15)</f>
        <v>-</v>
      </c>
      <c r="CA287" s="166" t="str" cm="1">
        <f t="array" aca="1" ref="CA287" ca="1">INDEX(i.rev,$K287,CA$15)</f>
        <v>-</v>
      </c>
      <c r="CB287" s="166" t="str" cm="1">
        <f t="array" aca="1" ref="CB287" ca="1">INDEX(i.rev,$K287,CB$15)</f>
        <v>-</v>
      </c>
      <c r="CC287" s="166" t="str" cm="1">
        <f t="array" aca="1" ref="CC287" ca="1">INDEX(i.rev,$K287,CC$15)</f>
        <v>-</v>
      </c>
      <c r="CD287" s="166" t="str" cm="1">
        <f t="array" aca="1" ref="CD287" ca="1">INDEX(i.rev,$K287,CD$15)</f>
        <v>-</v>
      </c>
      <c r="CE287" s="166" t="str" cm="1">
        <f t="array" aca="1" ref="CE287" ca="1">INDEX(i.rev,$K287,CE$15)</f>
        <v>-</v>
      </c>
      <c r="CF287" s="166" t="str" cm="1">
        <f t="array" aca="1" ref="CF287" ca="1">INDEX(i.rev,$K287,CF$15)</f>
        <v>-</v>
      </c>
      <c r="CG287" s="10"/>
      <c r="CH287" s="168" t="str">
        <f t="shared" ca="1" si="808"/>
        <v>-</v>
      </c>
      <c r="CI287" s="168" t="str">
        <f t="shared" ca="1" si="808"/>
        <v>-</v>
      </c>
      <c r="CJ287" s="168" t="str">
        <f t="shared" ca="1" si="808"/>
        <v>-</v>
      </c>
      <c r="CK287" s="168" t="str">
        <f t="shared" ca="1" si="808"/>
        <v>-</v>
      </c>
      <c r="CL287" s="168" t="str">
        <f t="shared" ca="1" si="808"/>
        <v>-</v>
      </c>
      <c r="CM287" s="168" t="str">
        <f t="shared" ca="1" si="808"/>
        <v>-</v>
      </c>
      <c r="CN287" s="168" t="str">
        <f t="shared" ca="1" si="808"/>
        <v>-</v>
      </c>
      <c r="CO287" s="168" t="str">
        <f t="shared" ca="1" si="808"/>
        <v>-</v>
      </c>
      <c r="CP287" s="168">
        <f t="shared" ca="1" si="808"/>
        <v>1</v>
      </c>
      <c r="CQ287" s="168">
        <f t="shared" ca="1" si="808"/>
        <v>1</v>
      </c>
      <c r="CR287" s="168">
        <f t="shared" ca="1" si="808"/>
        <v>0</v>
      </c>
      <c r="CS287" s="168" t="str">
        <f t="shared" ca="1" si="808"/>
        <v>-</v>
      </c>
      <c r="CT287" s="168" t="str">
        <f t="shared" ca="1" si="808"/>
        <v>-</v>
      </c>
      <c r="CU287" s="168" t="str">
        <f t="shared" ca="1" si="808"/>
        <v>-</v>
      </c>
      <c r="CV287" s="168" t="str">
        <f t="shared" ca="1" si="808"/>
        <v>-</v>
      </c>
      <c r="CW287" s="168" t="str">
        <f t="shared" ca="1" si="808"/>
        <v>-</v>
      </c>
      <c r="CX287" s="168" t="str">
        <f t="shared" ca="1" si="808"/>
        <v>-</v>
      </c>
      <c r="CY287" s="168" t="str">
        <f t="shared" ca="1" si="808"/>
        <v>-</v>
      </c>
      <c r="CZ287" s="168">
        <f t="shared" ca="1" si="808"/>
        <v>0</v>
      </c>
      <c r="DA287" s="168" t="str">
        <f t="shared" ca="1" si="808"/>
        <v>-</v>
      </c>
      <c r="DB287" s="168" t="str">
        <f t="shared" ca="1" si="808"/>
        <v>-</v>
      </c>
      <c r="DC287" s="168" t="str">
        <f t="shared" ca="1" si="808"/>
        <v>-</v>
      </c>
      <c r="DD287" s="168" t="str">
        <f t="shared" ca="1" si="808"/>
        <v>-</v>
      </c>
      <c r="DE287" s="168" t="str">
        <f t="shared" ca="1" si="808"/>
        <v>-</v>
      </c>
      <c r="DF287" s="168">
        <f t="shared" ca="1" si="808"/>
        <v>0</v>
      </c>
      <c r="DG287" s="168">
        <f t="shared" ca="1" si="808"/>
        <v>0</v>
      </c>
      <c r="DH287" s="168">
        <f t="shared" ca="1" si="808"/>
        <v>0</v>
      </c>
      <c r="DI287" s="168">
        <f t="shared" ca="1" si="808"/>
        <v>0</v>
      </c>
      <c r="DJ287" s="168">
        <f t="shared" ca="1" si="808"/>
        <v>0</v>
      </c>
      <c r="DK287" s="168">
        <f t="shared" ca="1" si="808"/>
        <v>0</v>
      </c>
      <c r="DL287" s="168">
        <f t="shared" ca="1" si="808"/>
        <v>0</v>
      </c>
      <c r="DM287" s="168" t="str">
        <f t="shared" ca="1" si="808"/>
        <v>-</v>
      </c>
      <c r="DN287" s="168" t="str">
        <f t="shared" ca="1" si="808"/>
        <v>-</v>
      </c>
      <c r="DO287" s="168" t="str">
        <f t="shared" ca="1" si="808"/>
        <v>-</v>
      </c>
      <c r="DP287" s="168" t="str">
        <f t="shared" ca="1" si="808"/>
        <v>-</v>
      </c>
      <c r="DQ287" s="168" t="str">
        <f t="shared" ca="1" si="808"/>
        <v>-</v>
      </c>
      <c r="DR287" s="168" t="str">
        <f t="shared" ca="1" si="808"/>
        <v>-</v>
      </c>
      <c r="DS287" s="168" t="str">
        <f t="shared" ca="1" si="808"/>
        <v>-</v>
      </c>
      <c r="DT287" s="168" t="str">
        <f t="shared" ca="1" si="808"/>
        <v>-</v>
      </c>
      <c r="DU287" s="168" t="str">
        <f t="shared" ca="1" si="808"/>
        <v>-</v>
      </c>
      <c r="DV287" s="168" t="str">
        <f t="shared" ca="1" si="808"/>
        <v>-</v>
      </c>
      <c r="DW287" s="168" t="str">
        <f t="shared" ca="1" si="808"/>
        <v>-</v>
      </c>
      <c r="DX287" s="10"/>
      <c r="DY287" s="168">
        <f t="shared" ca="1" si="808"/>
        <v>1</v>
      </c>
      <c r="DZ287" s="168" t="str">
        <f t="shared" ca="1" si="808"/>
        <v>-</v>
      </c>
      <c r="EA287" s="168" t="str">
        <f t="shared" ca="1" si="808"/>
        <v>-</v>
      </c>
      <c r="EB287" s="168" t="str">
        <f t="shared" ca="1" si="808"/>
        <v>-</v>
      </c>
      <c r="EC287" s="168" t="str">
        <f t="shared" ca="1" si="785"/>
        <v>-</v>
      </c>
      <c r="ED287" s="168" t="b">
        <f t="shared" ca="1" si="785"/>
        <v>0</v>
      </c>
      <c r="EE287" s="168" t="str">
        <f t="shared" ca="1" si="785"/>
        <v>-</v>
      </c>
      <c r="EF287" s="168">
        <f t="shared" ca="1" si="785"/>
        <v>0</v>
      </c>
      <c r="EG287" s="168" t="str">
        <f t="shared" ca="1" si="785"/>
        <v>-</v>
      </c>
      <c r="EH287" s="166" cm="1">
        <f t="array" aca="1" ref="EH287" ca="1">INDEX(i.rev,$K287,EH$15)</f>
        <v>1</v>
      </c>
      <c r="EI287" s="168">
        <f t="shared" ca="1" si="813"/>
        <v>0</v>
      </c>
      <c r="EJ287" s="168">
        <f t="shared" ca="1" si="813"/>
        <v>1</v>
      </c>
      <c r="EK287" s="168">
        <f t="shared" ca="1" si="813"/>
        <v>0</v>
      </c>
      <c r="EL287" s="168">
        <f t="shared" ca="1" si="813"/>
        <v>1</v>
      </c>
      <c r="EM287" s="168">
        <f t="shared" ca="1" si="813"/>
        <v>1</v>
      </c>
      <c r="EN287" s="168">
        <f t="shared" ca="1" si="813"/>
        <v>1</v>
      </c>
      <c r="EO287" s="168">
        <f t="shared" ca="1" si="813"/>
        <v>0</v>
      </c>
      <c r="EP287" s="168">
        <f t="shared" ca="1" si="813"/>
        <v>0</v>
      </c>
      <c r="EQ287" s="168">
        <f t="shared" ca="1" si="813"/>
        <v>0</v>
      </c>
      <c r="ER287" s="168">
        <f t="shared" ca="1" si="813"/>
        <v>0</v>
      </c>
      <c r="ES287" s="168">
        <f t="shared" ca="1" si="813"/>
        <v>0</v>
      </c>
      <c r="ET287" s="168">
        <f t="shared" ca="1" si="813"/>
        <v>0</v>
      </c>
      <c r="EU287" s="168">
        <f t="shared" ca="1" si="813"/>
        <v>0</v>
      </c>
      <c r="EV287" s="168">
        <f t="shared" ca="1" si="813"/>
        <v>0</v>
      </c>
      <c r="EW287" s="168">
        <f t="shared" ca="1" si="813"/>
        <v>0</v>
      </c>
      <c r="EX287" s="168">
        <f t="shared" ca="1" si="813"/>
        <v>0</v>
      </c>
      <c r="EY287" s="166" cm="1">
        <f t="array" aca="1" ref="EY287" ca="1">INDEX(i.rev,$K287,EY$15)</f>
        <v>0</v>
      </c>
      <c r="EZ287" s="168">
        <f t="shared" ca="1" si="749"/>
        <v>0</v>
      </c>
      <c r="FA287" s="166" cm="1">
        <f t="array" aca="1" ref="FA287" ca="1">INDEX(i.rev,$K287,FA$15)</f>
        <v>1</v>
      </c>
      <c r="FB287" s="168">
        <f t="shared" ca="1" si="817"/>
        <v>0</v>
      </c>
      <c r="FC287" s="168">
        <f t="shared" ca="1" si="817"/>
        <v>0</v>
      </c>
      <c r="FD287" s="168">
        <f t="shared" ca="1" si="817"/>
        <v>0</v>
      </c>
      <c r="FE287" s="168">
        <f t="shared" ca="1" si="817"/>
        <v>0</v>
      </c>
      <c r="FF287" s="168">
        <f t="shared" ca="1" si="817"/>
        <v>0</v>
      </c>
      <c r="FG287" s="168">
        <f t="shared" ca="1" si="817"/>
        <v>0</v>
      </c>
      <c r="FH287" s="168">
        <f t="shared" ca="1" si="817"/>
        <v>0</v>
      </c>
      <c r="FI287" s="10"/>
      <c r="FJ287" s="168" t="str">
        <f t="shared" ca="1" si="817"/>
        <v>-</v>
      </c>
      <c r="FK287" s="168" t="str">
        <f t="shared" ca="1" si="817"/>
        <v>-</v>
      </c>
      <c r="FL287" s="168" t="str">
        <f t="shared" ca="1" si="817"/>
        <v>-</v>
      </c>
      <c r="FM287" s="168" t="str">
        <f t="shared" ca="1" si="817"/>
        <v>-</v>
      </c>
      <c r="FN287" s="168" t="str">
        <f t="shared" ca="1" si="817"/>
        <v>-</v>
      </c>
      <c r="FO287" s="166" t="b">
        <f t="shared" ca="1" si="787"/>
        <v>0</v>
      </c>
      <c r="FP287" s="166" t="b">
        <f t="shared" ca="1" si="787"/>
        <v>0</v>
      </c>
      <c r="FQ287" s="166" t="b">
        <f t="shared" ca="1" si="787"/>
        <v>1</v>
      </c>
      <c r="FR287" s="168">
        <f t="shared" ca="1" si="817"/>
        <v>0</v>
      </c>
      <c r="FS287" s="166">
        <f t="shared" ca="1" si="788"/>
        <v>1</v>
      </c>
      <c r="FT287" s="166">
        <f t="shared" ca="1" si="788"/>
        <v>1</v>
      </c>
      <c r="FU287" s="168" t="str">
        <f t="shared" ca="1" si="817"/>
        <v>-</v>
      </c>
      <c r="FV287" s="168" t="str">
        <f t="shared" ca="1" si="817"/>
        <v>-</v>
      </c>
      <c r="FW287" s="168" t="str">
        <f t="shared" ca="1" si="817"/>
        <v>-</v>
      </c>
      <c r="FX287" s="168" t="str">
        <f t="shared" ca="1" si="817"/>
        <v>-</v>
      </c>
      <c r="FY287" s="168" t="str">
        <f t="shared" ca="1" si="817"/>
        <v>-</v>
      </c>
      <c r="FZ287" s="168" t="str">
        <f t="shared" ca="1" si="817"/>
        <v>-</v>
      </c>
      <c r="GA287" s="168" t="str">
        <f t="shared" ca="1" si="817"/>
        <v>-</v>
      </c>
      <c r="GB287" s="168" t="str">
        <f t="shared" ca="1" si="817"/>
        <v>-</v>
      </c>
      <c r="GC287" s="168" t="str">
        <f t="shared" ca="1" si="817"/>
        <v>-</v>
      </c>
      <c r="GD287" s="168" t="b">
        <f t="shared" ca="1" si="817"/>
        <v>1</v>
      </c>
      <c r="GE287" s="168" t="str">
        <f t="shared" ca="1" si="817"/>
        <v>-</v>
      </c>
      <c r="GF287" s="168" t="str">
        <f t="shared" ca="1" si="817"/>
        <v>-</v>
      </c>
      <c r="GG287" s="168" t="str">
        <f t="shared" ca="1" si="817"/>
        <v>-</v>
      </c>
      <c r="GH287" s="168" t="str">
        <f t="shared" ca="1" si="818"/>
        <v>-</v>
      </c>
      <c r="GI287" s="168" t="str">
        <f t="shared" ca="1" si="818"/>
        <v>-</v>
      </c>
      <c r="GJ287" s="168" t="str">
        <f t="shared" ca="1" si="815"/>
        <v>-</v>
      </c>
      <c r="GK287" s="168" t="str">
        <f t="shared" ca="1" si="815"/>
        <v>-</v>
      </c>
      <c r="GL287" s="168" t="str">
        <f t="shared" ca="1" si="815"/>
        <v>-</v>
      </c>
      <c r="GM287" s="168" t="str">
        <f t="shared" ca="1" si="815"/>
        <v>-</v>
      </c>
      <c r="GN287" s="168" t="str">
        <f t="shared" ca="1" si="815"/>
        <v>-</v>
      </c>
      <c r="GO287" s="168" t="str">
        <f t="shared" ca="1" si="815"/>
        <v>-</v>
      </c>
      <c r="GP287" s="168" t="str">
        <f t="shared" ca="1" si="815"/>
        <v>-</v>
      </c>
      <c r="GQ287" s="168" t="str">
        <f t="shared" ca="1" si="815"/>
        <v>-</v>
      </c>
      <c r="GR287" s="168" t="str">
        <f t="shared" ca="1" si="815"/>
        <v>-</v>
      </c>
      <c r="GS287" s="168">
        <f t="shared" ca="1" si="815"/>
        <v>500</v>
      </c>
      <c r="GT287" s="168">
        <f t="shared" ca="1" si="815"/>
        <v>500</v>
      </c>
      <c r="GU287" s="168" t="str">
        <f t="shared" ca="1" si="815"/>
        <v>-</v>
      </c>
      <c r="GV287" s="168" t="str">
        <f t="shared" ca="1" si="815"/>
        <v>-</v>
      </c>
      <c r="GW287" s="168" t="str">
        <f t="shared" ca="1" si="815"/>
        <v>-</v>
      </c>
      <c r="GX287" s="168" t="str">
        <f t="shared" ca="1" si="815"/>
        <v>-</v>
      </c>
      <c r="GY287" s="168" t="str">
        <f t="shared" ca="1" si="790"/>
        <v>-</v>
      </c>
      <c r="GZ287" s="168" t="str">
        <f t="shared" ca="1" si="819"/>
        <v>-</v>
      </c>
      <c r="HA287" s="168" t="str">
        <f t="shared" ca="1" si="819"/>
        <v>-</v>
      </c>
      <c r="HB287" s="168" t="str">
        <f t="shared" ca="1" si="819"/>
        <v>-</v>
      </c>
      <c r="HC287" s="168" t="str">
        <f t="shared" ca="1" si="819"/>
        <v>-</v>
      </c>
      <c r="HD287" s="168" t="str">
        <f t="shared" ca="1" si="819"/>
        <v>-</v>
      </c>
      <c r="HE287" s="168" t="str">
        <f t="shared" ca="1" si="819"/>
        <v>-</v>
      </c>
      <c r="HF287" s="168" t="str">
        <f t="shared" ca="1" si="819"/>
        <v>-</v>
      </c>
      <c r="HG287" s="168" t="str">
        <f t="shared" ca="1" si="819"/>
        <v>-</v>
      </c>
      <c r="HH287" s="168" t="str">
        <f t="shared" ca="1" si="819"/>
        <v>-</v>
      </c>
      <c r="HI287" s="168" t="str">
        <f t="shared" ca="1" si="819"/>
        <v>-</v>
      </c>
      <c r="HJ287" s="168" t="str">
        <f t="shared" ca="1" si="819"/>
        <v>-</v>
      </c>
      <c r="HK287" s="168" t="str">
        <f t="shared" ca="1" si="819"/>
        <v>-</v>
      </c>
      <c r="HL287" s="168" t="str">
        <f t="shared" ca="1" si="819"/>
        <v>-</v>
      </c>
      <c r="HM287" s="168" t="str">
        <f t="shared" ca="1" si="819"/>
        <v>-</v>
      </c>
      <c r="HN287" s="168" t="str">
        <f t="shared" ca="1" si="819"/>
        <v>-</v>
      </c>
      <c r="HO287" s="168" t="str">
        <f t="shared" ca="1" si="819"/>
        <v>-</v>
      </c>
      <c r="HP287" s="168" t="str">
        <f t="shared" ca="1" si="819"/>
        <v>-</v>
      </c>
      <c r="HQ287" s="168" t="str">
        <f t="shared" ca="1" si="819"/>
        <v>-</v>
      </c>
      <c r="HR287" s="168" t="str">
        <f t="shared" ca="1" si="819"/>
        <v>-</v>
      </c>
      <c r="HS287" s="168" t="str">
        <f t="shared" ca="1" si="819"/>
        <v>-</v>
      </c>
      <c r="HT287" s="168" t="str">
        <f t="shared" ca="1" si="819"/>
        <v>-</v>
      </c>
      <c r="HU287" s="168" t="str">
        <f t="shared" ca="1" si="819"/>
        <v>-</v>
      </c>
      <c r="HV287" s="168" t="str">
        <f t="shared" ca="1" si="819"/>
        <v>-</v>
      </c>
      <c r="HW287" s="168" t="str">
        <f t="shared" ca="1" si="819"/>
        <v>-</v>
      </c>
      <c r="HX287" s="168" t="str">
        <f t="shared" ca="1" si="819"/>
        <v>-</v>
      </c>
      <c r="HY287" s="168" t="str">
        <f t="shared" ca="1" si="819"/>
        <v>-</v>
      </c>
      <c r="HZ287" s="168" t="str">
        <f t="shared" ca="1" si="819"/>
        <v>-</v>
      </c>
      <c r="IA287" s="168" t="str">
        <f t="shared" ca="1" si="819"/>
        <v>-</v>
      </c>
      <c r="IB287" s="168" t="str">
        <f t="shared" ca="1" si="819"/>
        <v>-</v>
      </c>
      <c r="IC287" s="168" t="str">
        <f t="shared" ca="1" si="819"/>
        <v>-</v>
      </c>
      <c r="ID287" s="168" t="str">
        <f t="shared" ca="1" si="819"/>
        <v>-</v>
      </c>
      <c r="IE287" s="168" t="str">
        <f t="shared" ca="1" si="819"/>
        <v>-</v>
      </c>
      <c r="IF287" s="168" t="str">
        <f t="shared" ca="1" si="819"/>
        <v>-</v>
      </c>
      <c r="IG287" s="168" t="str">
        <f t="shared" ca="1" si="819"/>
        <v>-</v>
      </c>
      <c r="IH287" s="168" t="str">
        <f t="shared" ca="1" si="819"/>
        <v>-</v>
      </c>
      <c r="II287" s="168" t="str">
        <f t="shared" ca="1" si="819"/>
        <v>-</v>
      </c>
      <c r="IJ287" s="168" t="str">
        <f t="shared" ca="1" si="819"/>
        <v>-</v>
      </c>
      <c r="IK287" s="168" t="str">
        <f t="shared" ca="1" si="819"/>
        <v>-</v>
      </c>
      <c r="IL287" s="168" t="str">
        <f t="shared" ca="1" si="819"/>
        <v>-</v>
      </c>
      <c r="IM287" s="168" t="str">
        <f t="shared" ca="1" si="819"/>
        <v>-</v>
      </c>
      <c r="IN287" s="168" t="str">
        <f t="shared" ca="1" si="819"/>
        <v>-</v>
      </c>
      <c r="IO287" s="168" t="str">
        <f t="shared" ca="1" si="819"/>
        <v>-</v>
      </c>
      <c r="IP287" s="168" t="str">
        <f t="shared" ca="1" si="790"/>
        <v>-</v>
      </c>
      <c r="IQ287" s="168" t="str">
        <f t="shared" ca="1" si="790"/>
        <v>-</v>
      </c>
      <c r="IR287" s="168" t="str">
        <f t="shared" ca="1" si="790"/>
        <v>-</v>
      </c>
      <c r="IS287" s="168" t="str">
        <f t="shared" ca="1" si="790"/>
        <v>-</v>
      </c>
      <c r="IT287" s="168" t="str">
        <f t="shared" ca="1" si="790"/>
        <v>-</v>
      </c>
      <c r="IU287" s="168" t="str">
        <f t="shared" ca="1" si="790"/>
        <v>-</v>
      </c>
      <c r="IV287" s="168" t="str">
        <f t="shared" ca="1" si="790"/>
        <v>-</v>
      </c>
      <c r="IW287" s="168" t="str">
        <f t="shared" ca="1" si="790"/>
        <v>-</v>
      </c>
      <c r="IX287" s="168" t="str">
        <f t="shared" ca="1" si="790"/>
        <v>-</v>
      </c>
      <c r="IY287" s="168" t="str">
        <f t="shared" ca="1" si="790"/>
        <v>-</v>
      </c>
      <c r="IZ287" s="10"/>
      <c r="JA287" s="166">
        <f t="shared" ca="1" si="757"/>
        <v>4.4999999999999998E-2</v>
      </c>
      <c r="JB287" s="166">
        <f t="shared" ca="1" si="758"/>
        <v>4.4999999999999998E-2</v>
      </c>
      <c r="JC287" s="168">
        <f t="shared" ca="1" si="816"/>
        <v>1</v>
      </c>
      <c r="JD287" s="168">
        <f t="shared" ca="1" si="816"/>
        <v>0</v>
      </c>
      <c r="JE287" s="168">
        <f t="shared" ca="1" si="816"/>
        <v>1</v>
      </c>
      <c r="JF287" s="168">
        <f t="shared" ca="1" si="816"/>
        <v>1</v>
      </c>
      <c r="JG287" s="168">
        <f t="shared" ca="1" si="816"/>
        <v>0</v>
      </c>
      <c r="JH287" s="168">
        <f t="shared" ca="1" si="816"/>
        <v>70</v>
      </c>
      <c r="JI287" s="168">
        <f t="shared" ca="1" si="816"/>
        <v>50</v>
      </c>
      <c r="JJ287" s="168">
        <f t="shared" ca="1" si="816"/>
        <v>70</v>
      </c>
      <c r="JK287" s="168">
        <f t="shared" ca="1" si="816"/>
        <v>50</v>
      </c>
      <c r="JL287" s="166">
        <f t="shared" ca="1" si="760"/>
        <v>1</v>
      </c>
      <c r="JM287" s="166">
        <f t="shared" ca="1" si="761"/>
        <v>1</v>
      </c>
      <c r="JN287" s="166">
        <f t="shared" ca="1" si="762"/>
        <v>1</v>
      </c>
      <c r="JO287" s="166">
        <f t="shared" ca="1" si="763"/>
        <v>1</v>
      </c>
      <c r="JP287" s="166">
        <f t="shared" ca="1" si="763"/>
        <v>1</v>
      </c>
      <c r="JQ287" s="168">
        <f t="shared" ca="1" si="816"/>
        <v>1</v>
      </c>
      <c r="JR287" s="10"/>
      <c r="JS287" s="168">
        <f t="shared" ca="1" si="816"/>
        <v>1</v>
      </c>
      <c r="JT287" s="166">
        <f t="shared" ca="1" si="764"/>
        <v>1</v>
      </c>
      <c r="JU287" s="168">
        <f t="shared" ca="1" si="816"/>
        <v>1</v>
      </c>
      <c r="JV287" s="168">
        <f t="shared" ca="1" si="816"/>
        <v>1</v>
      </c>
      <c r="JW287" s="168">
        <f t="shared" ca="1" si="816"/>
        <v>1</v>
      </c>
      <c r="JX287" s="168">
        <f t="shared" ca="1" si="816"/>
        <v>1</v>
      </c>
      <c r="JY287" s="168">
        <f t="shared" ca="1" si="816"/>
        <v>1</v>
      </c>
      <c r="JZ287" s="168">
        <f t="shared" ca="1" si="816"/>
        <v>1</v>
      </c>
      <c r="KA287" s="166">
        <f t="shared" ca="1" si="765"/>
        <v>1</v>
      </c>
      <c r="KB287" s="166">
        <f t="shared" si="766"/>
        <v>1.1499999999999999</v>
      </c>
      <c r="KC287" s="166">
        <f t="shared" ca="1" si="767"/>
        <v>1</v>
      </c>
      <c r="KD287" s="166" t="str">
        <f t="shared" ca="1" si="768"/>
        <v>-</v>
      </c>
      <c r="KE287" s="166" t="str">
        <f t="shared" ca="1" si="769"/>
        <v>-</v>
      </c>
      <c r="KF287" s="166" t="str">
        <f t="shared" ca="1" si="770"/>
        <v>-</v>
      </c>
      <c r="KG287" s="166" t="b">
        <f t="shared" ca="1" si="771"/>
        <v>0</v>
      </c>
      <c r="KH287" s="168">
        <f t="shared" ca="1" si="816"/>
        <v>0</v>
      </c>
      <c r="KI287" s="27">
        <v>0</v>
      </c>
    </row>
    <row r="288" spans="1:295" s="148" customFormat="1" outlineLevel="1">
      <c r="A288" s="126">
        <f t="shared" si="13"/>
        <v>283</v>
      </c>
      <c r="B288" s="126">
        <f t="shared" si="812"/>
        <v>13</v>
      </c>
      <c r="C288" s="148">
        <f t="shared" si="778"/>
        <v>1002</v>
      </c>
      <c r="D288" s="148" t="s">
        <v>884</v>
      </c>
      <c r="E288" s="148" t="b">
        <f t="shared" si="737"/>
        <v>0</v>
      </c>
      <c r="F288" s="148" t="b">
        <v>0</v>
      </c>
      <c r="G288" s="148" t="b">
        <f t="shared" si="773"/>
        <v>0</v>
      </c>
      <c r="H288" s="144">
        <f t="shared" ca="1" si="820"/>
        <v>3</v>
      </c>
      <c r="I288" s="32">
        <v>3</v>
      </c>
      <c r="J288" s="32">
        <v>3</v>
      </c>
      <c r="K288" s="144">
        <f t="shared" ca="1" si="820"/>
        <v>1</v>
      </c>
      <c r="L288" s="144">
        <f t="shared" ca="1" si="820"/>
        <v>1</v>
      </c>
      <c r="M288" s="144">
        <f t="shared" ca="1" si="820"/>
        <v>1</v>
      </c>
      <c r="N288" s="144">
        <f t="shared" ca="1" si="820"/>
        <v>1</v>
      </c>
      <c r="O288" s="144">
        <f t="shared" ca="1" si="820"/>
        <v>1</v>
      </c>
      <c r="P288" s="144">
        <f t="shared" ca="1" si="820"/>
        <v>1</v>
      </c>
      <c r="Q288" s="144">
        <f t="shared" ca="1" si="820"/>
        <v>1</v>
      </c>
      <c r="R288" s="144">
        <f t="shared" ca="1" si="820"/>
        <v>2</v>
      </c>
      <c r="S288" s="32">
        <v>1</v>
      </c>
      <c r="T288" s="144">
        <f t="shared" ca="1" si="820"/>
        <v>1</v>
      </c>
      <c r="U288" s="144">
        <f t="shared" ca="1" si="820"/>
        <v>1</v>
      </c>
      <c r="V288" s="144">
        <f t="shared" ca="1" si="820"/>
        <v>1</v>
      </c>
      <c r="W288" s="144">
        <f t="shared" ca="1" si="820"/>
        <v>1</v>
      </c>
      <c r="X288" s="144">
        <f t="shared" ca="1" si="820"/>
        <v>1</v>
      </c>
      <c r="Y288" s="144">
        <f t="shared" ca="1" si="820"/>
        <v>1</v>
      </c>
      <c r="AA288" s="162" t="str" cm="1">
        <f t="array" aca="1" ref="AA288" ca="1">TEXT(LEFT(OFFSET(AA288,-1,0),5)+1,"00000")&amp;MID(OFFSET(AA288,-1,0),6,FIND(" ",OFFSET(AA288,-1,0),7)-5)
&amp;INDEX(DataMaster!$B$10:$B$12,$I288)         &amp;IF($J288=1,""," Risk"&amp;INDEX(i.risk_aversion,$J288,1))    &amp;IF($K288=1,""," REV"&amp; INDEX(DataMaster!$B$54:$B$58,$K288))              &amp; IF($L288=1,""," Minroe"&amp;INDEX(minroe,$L288))              &amp;  IF($M288=1,""," Overdraw"&amp;INDEX(overdraw,$M288))
&amp; IF($N288=1,""," Mach"&amp;INDEX(i.mach_option,$N288))
&amp; IF($O288=1,""," Interest"&amp;INDEX(i.interest_rate,$O288))            &amp; IF($P288=1,""," Opp cost"&amp;INDEX(i.opp_cost_capital,$P288))           &amp; IF($Q288=1,""," Casual_ub"&amp;INDEX(i.casual_ub,$Q288))           &amp; IF($R288=1,""," Cropgraze"&amp;INDEX(i.cropgraze_inc,$R288))
&amp; IF($S288=1,""," Yield"&amp;INDEX(i.all_rot_yield,$S288))          &amp; IF($T288=1,""," Pasture"&amp;INDEX(i.pasture_prod,$T288))          &amp; IF($U288=1,""," Scan"&amp;INDEX(i.scan,$U288))
&amp; IF($JL288=1,""," WP"&amp;TEXT($JL288*100,"000p"))                &amp; IF($JM288=1,""," MP"&amp;TEXT($JM288*100,"000p"))                      &amp; IF($JN288=1,""," GP"&amp;TEXT($JN288*100,"000p"))          &amp; IF($JO288=1,""," Can"&amp;TEXT($JO288*100,"000p"))
&amp; " (F"&amp;3+IFERROR(1*$CH288,0)+IFERROR(1*$CI288,0)&amp;3-IFERROR(1*NOT($CK288),0)&amp;"N"&amp;$CP288&amp;$CQ288&amp;")"</f>
        <v>00024 Yield SQ RiskCARA-high CropgrazeFALSE (F33N11)</v>
      </c>
      <c r="AB288" s="10" t="str">
        <f ca="1">IF(COUNTIF(AA$5:AA288,AA288)=1,"-","Dup")</f>
        <v>-</v>
      </c>
      <c r="AC288" s="10"/>
      <c r="AD288" s="168" t="str">
        <f t="shared" ca="1" si="783"/>
        <v>-</v>
      </c>
      <c r="AE288" s="168" t="str">
        <f t="shared" ca="1" si="783"/>
        <v>-</v>
      </c>
      <c r="AF288" s="168" t="str">
        <f t="shared" ca="1" si="783"/>
        <v>-</v>
      </c>
      <c r="AG288" s="168" t="str">
        <f t="shared" ca="1" si="783"/>
        <v>-</v>
      </c>
      <c r="AH288" s="168" t="str">
        <f t="shared" ca="1" si="783"/>
        <v>-</v>
      </c>
      <c r="AI288" s="168" t="b">
        <f t="shared" ca="1" si="783"/>
        <v>1</v>
      </c>
      <c r="AJ288" s="10"/>
      <c r="AK288" s="166" t="b">
        <f t="shared" si="784"/>
        <v>0</v>
      </c>
      <c r="AL288" s="166">
        <f t="shared" si="784"/>
        <v>2</v>
      </c>
      <c r="AM288" s="166" t="b">
        <f t="shared" si="784"/>
        <v>0</v>
      </c>
      <c r="AN288" s="166" t="b">
        <f t="shared" si="784"/>
        <v>1</v>
      </c>
      <c r="AO288" s="166" t="b">
        <f t="shared" si="784"/>
        <v>0</v>
      </c>
      <c r="AP288" s="166" t="b">
        <f t="shared" si="784"/>
        <v>0</v>
      </c>
      <c r="AQ288" s="166">
        <f t="shared" ca="1" si="740"/>
        <v>0</v>
      </c>
      <c r="AR288" s="166" t="b">
        <f t="shared" si="809"/>
        <v>1</v>
      </c>
      <c r="AS288" s="166" t="b">
        <f t="shared" si="809"/>
        <v>1</v>
      </c>
      <c r="AT288" s="166">
        <f t="shared" si="809"/>
        <v>1</v>
      </c>
      <c r="AU288" s="166">
        <f t="shared" si="809"/>
        <v>5.0000000000000004E-6</v>
      </c>
      <c r="AV288" s="166" t="str">
        <f t="shared" si="809"/>
        <v>-</v>
      </c>
      <c r="AW288" s="10"/>
      <c r="AX288" s="166" t="b">
        <f t="shared" si="742"/>
        <v>1</v>
      </c>
      <c r="AY288" s="168" t="b">
        <f t="shared" ca="1" si="743"/>
        <v>1</v>
      </c>
      <c r="AZ288" s="168" t="b">
        <f t="shared" ca="1" si="743"/>
        <v>1</v>
      </c>
      <c r="BA288" s="167">
        <f t="shared" ca="1" si="744"/>
        <v>3210</v>
      </c>
      <c r="BB288" s="168" t="str">
        <f t="shared" ca="1" si="802"/>
        <v>-</v>
      </c>
      <c r="BC288" s="168" t="str">
        <f t="shared" ca="1" si="802"/>
        <v>-</v>
      </c>
      <c r="BD288" s="168" t="str">
        <f t="shared" ca="1" si="802"/>
        <v>-</v>
      </c>
      <c r="BE288" s="168" t="str">
        <f t="shared" ca="1" si="802"/>
        <v>-</v>
      </c>
      <c r="BF288" s="168" t="str">
        <f t="shared" ca="1" si="802"/>
        <v>-</v>
      </c>
      <c r="BG288" s="168">
        <f t="shared" ca="1" si="802"/>
        <v>1</v>
      </c>
      <c r="BH288" s="168">
        <f t="shared" ca="1" si="802"/>
        <v>1</v>
      </c>
      <c r="BI288" s="168" t="str">
        <f t="shared" ca="1" si="802"/>
        <v>-</v>
      </c>
      <c r="BJ288" s="168" t="str">
        <f t="shared" ca="1" si="802"/>
        <v>-</v>
      </c>
      <c r="BK288" s="10"/>
      <c r="BL288" s="168" t="str">
        <f t="shared" ca="1" si="802"/>
        <v>-</v>
      </c>
      <c r="BM288" s="168" t="str">
        <f t="shared" ca="1" si="802"/>
        <v>-</v>
      </c>
      <c r="BN288" s="168" t="str">
        <f t="shared" ca="1" si="802"/>
        <v>-</v>
      </c>
      <c r="BO288" s="168" t="str">
        <f t="shared" ca="1" si="802"/>
        <v>-</v>
      </c>
      <c r="BP288" s="168" t="str">
        <f t="shared" ca="1" si="802"/>
        <v>-</v>
      </c>
      <c r="BQ288" s="168" t="str">
        <f t="shared" ca="1" si="802"/>
        <v>-</v>
      </c>
      <c r="BR288" s="168" t="str">
        <f t="shared" ca="1" si="802"/>
        <v>-</v>
      </c>
      <c r="BS288" s="168" t="str">
        <f t="shared" ca="1" si="802"/>
        <v>-</v>
      </c>
      <c r="BT288" s="168" t="str">
        <f t="shared" ca="1" si="802"/>
        <v>-</v>
      </c>
      <c r="BU288" s="168" t="str">
        <f t="shared" ca="1" si="802"/>
        <v>-</v>
      </c>
      <c r="BV288" s="168" t="str">
        <f t="shared" ca="1" si="802"/>
        <v>-</v>
      </c>
      <c r="BW288" s="166" t="str" cm="1">
        <f t="array" aca="1" ref="BW288" ca="1">INDEX(i.rev,$K288,BW$15)</f>
        <v>-</v>
      </c>
      <c r="BX288" s="166" t="str" cm="1">
        <f t="array" aca="1" ref="BX288" ca="1">INDEX(i.rev,$K288,BX$15)</f>
        <v>-</v>
      </c>
      <c r="BY288" s="166" t="str" cm="1">
        <f t="array" aca="1" ref="BY288" ca="1">INDEX(i.rev,$K288,BY$15)</f>
        <v>-</v>
      </c>
      <c r="BZ288" s="166" t="str" cm="1">
        <f t="array" aca="1" ref="BZ288" ca="1">INDEX(i.rev,$K288,BZ$15)</f>
        <v>-</v>
      </c>
      <c r="CA288" s="166" t="str" cm="1">
        <f t="array" aca="1" ref="CA288" ca="1">INDEX(i.rev,$K288,CA$15)</f>
        <v>-</v>
      </c>
      <c r="CB288" s="166" t="str" cm="1">
        <f t="array" aca="1" ref="CB288" ca="1">INDEX(i.rev,$K288,CB$15)</f>
        <v>-</v>
      </c>
      <c r="CC288" s="166" t="str" cm="1">
        <f t="array" aca="1" ref="CC288" ca="1">INDEX(i.rev,$K288,CC$15)</f>
        <v>-</v>
      </c>
      <c r="CD288" s="166" t="str" cm="1">
        <f t="array" aca="1" ref="CD288" ca="1">INDEX(i.rev,$K288,CD$15)</f>
        <v>-</v>
      </c>
      <c r="CE288" s="166" t="str" cm="1">
        <f t="array" aca="1" ref="CE288" ca="1">INDEX(i.rev,$K288,CE$15)</f>
        <v>-</v>
      </c>
      <c r="CF288" s="166" t="str" cm="1">
        <f t="array" aca="1" ref="CF288" ca="1">INDEX(i.rev,$K288,CF$15)</f>
        <v>-</v>
      </c>
      <c r="CG288" s="10"/>
      <c r="CH288" s="168" t="str">
        <f t="shared" ca="1" si="808"/>
        <v>-</v>
      </c>
      <c r="CI288" s="168" t="str">
        <f t="shared" ca="1" si="808"/>
        <v>-</v>
      </c>
      <c r="CJ288" s="168" t="str">
        <f t="shared" ca="1" si="808"/>
        <v>-</v>
      </c>
      <c r="CK288" s="168" t="str">
        <f t="shared" ca="1" si="808"/>
        <v>-</v>
      </c>
      <c r="CL288" s="168" t="str">
        <f t="shared" ca="1" si="808"/>
        <v>-</v>
      </c>
      <c r="CM288" s="168" t="str">
        <f t="shared" ca="1" si="808"/>
        <v>-</v>
      </c>
      <c r="CN288" s="168" t="str">
        <f t="shared" ca="1" si="808"/>
        <v>-</v>
      </c>
      <c r="CO288" s="168" t="str">
        <f t="shared" ca="1" si="808"/>
        <v>-</v>
      </c>
      <c r="CP288" s="168">
        <f t="shared" ca="1" si="808"/>
        <v>1</v>
      </c>
      <c r="CQ288" s="168">
        <f t="shared" ca="1" si="808"/>
        <v>1</v>
      </c>
      <c r="CR288" s="168">
        <f t="shared" ca="1" si="808"/>
        <v>0</v>
      </c>
      <c r="CS288" s="168" t="str">
        <f t="shared" ca="1" si="808"/>
        <v>-</v>
      </c>
      <c r="CT288" s="168" t="str">
        <f t="shared" ca="1" si="808"/>
        <v>-</v>
      </c>
      <c r="CU288" s="168" t="str">
        <f t="shared" ca="1" si="808"/>
        <v>-</v>
      </c>
      <c r="CV288" s="168" t="str">
        <f t="shared" ca="1" si="808"/>
        <v>-</v>
      </c>
      <c r="CW288" s="168" t="str">
        <f t="shared" ca="1" si="808"/>
        <v>-</v>
      </c>
      <c r="CX288" s="168" t="str">
        <f t="shared" ca="1" si="808"/>
        <v>-</v>
      </c>
      <c r="CY288" s="168" t="str">
        <f t="shared" ca="1" si="808"/>
        <v>-</v>
      </c>
      <c r="CZ288" s="168">
        <f t="shared" ca="1" si="808"/>
        <v>0</v>
      </c>
      <c r="DA288" s="168" t="str">
        <f t="shared" ca="1" si="808"/>
        <v>-</v>
      </c>
      <c r="DB288" s="168" t="str">
        <f t="shared" ca="1" si="808"/>
        <v>-</v>
      </c>
      <c r="DC288" s="168" t="str">
        <f t="shared" ca="1" si="808"/>
        <v>-</v>
      </c>
      <c r="DD288" s="168" t="str">
        <f t="shared" ca="1" si="808"/>
        <v>-</v>
      </c>
      <c r="DE288" s="168" t="str">
        <f t="shared" ca="1" si="808"/>
        <v>-</v>
      </c>
      <c r="DF288" s="168">
        <f t="shared" ca="1" si="808"/>
        <v>0</v>
      </c>
      <c r="DG288" s="168">
        <f t="shared" ca="1" si="808"/>
        <v>0</v>
      </c>
      <c r="DH288" s="168">
        <f t="shared" ca="1" si="808"/>
        <v>0</v>
      </c>
      <c r="DI288" s="168">
        <f t="shared" ca="1" si="808"/>
        <v>0</v>
      </c>
      <c r="DJ288" s="168">
        <f t="shared" ca="1" si="808"/>
        <v>0</v>
      </c>
      <c r="DK288" s="168">
        <f t="shared" ca="1" si="808"/>
        <v>0</v>
      </c>
      <c r="DL288" s="168">
        <f t="shared" ca="1" si="808"/>
        <v>0</v>
      </c>
      <c r="DM288" s="168" t="str">
        <f t="shared" ca="1" si="808"/>
        <v>-</v>
      </c>
      <c r="DN288" s="168" t="str">
        <f t="shared" ca="1" si="808"/>
        <v>-</v>
      </c>
      <c r="DO288" s="168" t="str">
        <f t="shared" ca="1" si="808"/>
        <v>-</v>
      </c>
      <c r="DP288" s="168" t="str">
        <f t="shared" ca="1" si="808"/>
        <v>-</v>
      </c>
      <c r="DQ288" s="168" t="str">
        <f t="shared" ca="1" si="808"/>
        <v>-</v>
      </c>
      <c r="DR288" s="168" t="str">
        <f t="shared" ca="1" si="808"/>
        <v>-</v>
      </c>
      <c r="DS288" s="168" t="str">
        <f t="shared" ca="1" si="808"/>
        <v>-</v>
      </c>
      <c r="DT288" s="168" t="str">
        <f t="shared" ca="1" si="808"/>
        <v>-</v>
      </c>
      <c r="DU288" s="168" t="str">
        <f t="shared" ca="1" si="808"/>
        <v>-</v>
      </c>
      <c r="DV288" s="168" t="str">
        <f t="shared" ca="1" si="808"/>
        <v>-</v>
      </c>
      <c r="DW288" s="168" t="str">
        <f t="shared" ca="1" si="808"/>
        <v>-</v>
      </c>
      <c r="DX288" s="10"/>
      <c r="DY288" s="168">
        <f t="shared" ca="1" si="808"/>
        <v>1</v>
      </c>
      <c r="DZ288" s="168" t="str">
        <f t="shared" ca="1" si="808"/>
        <v>-</v>
      </c>
      <c r="EA288" s="168" t="str">
        <f t="shared" ca="1" si="808"/>
        <v>-</v>
      </c>
      <c r="EB288" s="168" t="str">
        <f t="shared" ca="1" si="808"/>
        <v>-</v>
      </c>
      <c r="EC288" s="168" t="str">
        <f t="shared" ca="1" si="785"/>
        <v>-</v>
      </c>
      <c r="ED288" s="168" t="b">
        <f t="shared" ca="1" si="785"/>
        <v>0</v>
      </c>
      <c r="EE288" s="168" t="str">
        <f t="shared" ca="1" si="785"/>
        <v>-</v>
      </c>
      <c r="EF288" s="168">
        <f t="shared" ca="1" si="785"/>
        <v>0</v>
      </c>
      <c r="EG288" s="168" t="str">
        <f t="shared" ca="1" si="785"/>
        <v>-</v>
      </c>
      <c r="EH288" s="166" cm="1">
        <f t="array" aca="1" ref="EH288" ca="1">INDEX(i.rev,$K288,EH$15)</f>
        <v>1</v>
      </c>
      <c r="EI288" s="168">
        <f t="shared" ca="1" si="813"/>
        <v>0</v>
      </c>
      <c r="EJ288" s="168">
        <f t="shared" ca="1" si="813"/>
        <v>1</v>
      </c>
      <c r="EK288" s="168">
        <f t="shared" ca="1" si="813"/>
        <v>0</v>
      </c>
      <c r="EL288" s="168">
        <f t="shared" ca="1" si="813"/>
        <v>1</v>
      </c>
      <c r="EM288" s="168">
        <f t="shared" ca="1" si="813"/>
        <v>1</v>
      </c>
      <c r="EN288" s="168">
        <f t="shared" ca="1" si="813"/>
        <v>1</v>
      </c>
      <c r="EO288" s="168">
        <f t="shared" ca="1" si="813"/>
        <v>0</v>
      </c>
      <c r="EP288" s="168">
        <f t="shared" ca="1" si="813"/>
        <v>0</v>
      </c>
      <c r="EQ288" s="168">
        <f t="shared" ca="1" si="813"/>
        <v>0</v>
      </c>
      <c r="ER288" s="168">
        <f t="shared" ca="1" si="813"/>
        <v>0</v>
      </c>
      <c r="ES288" s="168">
        <f t="shared" ca="1" si="813"/>
        <v>0</v>
      </c>
      <c r="ET288" s="168">
        <f t="shared" ca="1" si="813"/>
        <v>0</v>
      </c>
      <c r="EU288" s="168">
        <f t="shared" ca="1" si="813"/>
        <v>0</v>
      </c>
      <c r="EV288" s="168">
        <f t="shared" ca="1" si="813"/>
        <v>0</v>
      </c>
      <c r="EW288" s="168">
        <f t="shared" ca="1" si="813"/>
        <v>0</v>
      </c>
      <c r="EX288" s="168">
        <f t="shared" ca="1" si="813"/>
        <v>0</v>
      </c>
      <c r="EY288" s="166" cm="1">
        <f t="array" aca="1" ref="EY288" ca="1">INDEX(i.rev,$K288,EY$15)</f>
        <v>0</v>
      </c>
      <c r="EZ288" s="168">
        <f t="shared" ca="1" si="749"/>
        <v>0</v>
      </c>
      <c r="FA288" s="166" cm="1">
        <f t="array" aca="1" ref="FA288" ca="1">INDEX(i.rev,$K288,FA$15)</f>
        <v>1</v>
      </c>
      <c r="FB288" s="168">
        <f t="shared" ca="1" si="817"/>
        <v>0</v>
      </c>
      <c r="FC288" s="168">
        <f t="shared" ca="1" si="817"/>
        <v>0</v>
      </c>
      <c r="FD288" s="168">
        <f t="shared" ca="1" si="817"/>
        <v>0</v>
      </c>
      <c r="FE288" s="168">
        <f t="shared" ca="1" si="817"/>
        <v>0</v>
      </c>
      <c r="FF288" s="168">
        <f t="shared" ca="1" si="817"/>
        <v>0</v>
      </c>
      <c r="FG288" s="168">
        <f t="shared" ca="1" si="817"/>
        <v>0</v>
      </c>
      <c r="FH288" s="168">
        <f t="shared" ca="1" si="817"/>
        <v>0</v>
      </c>
      <c r="FI288" s="10"/>
      <c r="FJ288" s="168" t="str">
        <f t="shared" ca="1" si="817"/>
        <v>-</v>
      </c>
      <c r="FK288" s="168" t="str">
        <f t="shared" ca="1" si="817"/>
        <v>-</v>
      </c>
      <c r="FL288" s="168" t="str">
        <f t="shared" ca="1" si="817"/>
        <v>-</v>
      </c>
      <c r="FM288" s="168" t="str">
        <f t="shared" ca="1" si="817"/>
        <v>-</v>
      </c>
      <c r="FN288" s="168" t="str">
        <f t="shared" ca="1" si="817"/>
        <v>-</v>
      </c>
      <c r="FO288" s="166" t="b">
        <f t="shared" ca="1" si="787"/>
        <v>0</v>
      </c>
      <c r="FP288" s="166" t="b">
        <f t="shared" ca="1" si="787"/>
        <v>0</v>
      </c>
      <c r="FQ288" s="166" t="b">
        <f t="shared" ca="1" si="787"/>
        <v>1</v>
      </c>
      <c r="FR288" s="168">
        <f t="shared" ca="1" si="817"/>
        <v>0</v>
      </c>
      <c r="FS288" s="166">
        <f t="shared" ca="1" si="788"/>
        <v>1</v>
      </c>
      <c r="FT288" s="166">
        <f t="shared" ca="1" si="788"/>
        <v>1</v>
      </c>
      <c r="FU288" s="168" t="str">
        <f t="shared" ca="1" si="817"/>
        <v>-</v>
      </c>
      <c r="FV288" s="168" t="str">
        <f t="shared" ca="1" si="817"/>
        <v>-</v>
      </c>
      <c r="FW288" s="168" t="str">
        <f t="shared" ca="1" si="817"/>
        <v>-</v>
      </c>
      <c r="FX288" s="168" t="str">
        <f t="shared" ca="1" si="817"/>
        <v>-</v>
      </c>
      <c r="FY288" s="168" t="str">
        <f t="shared" ca="1" si="817"/>
        <v>-</v>
      </c>
      <c r="FZ288" s="168" t="str">
        <f t="shared" ca="1" si="817"/>
        <v>-</v>
      </c>
      <c r="GA288" s="168" t="str">
        <f t="shared" ca="1" si="817"/>
        <v>-</v>
      </c>
      <c r="GB288" s="168" t="str">
        <f t="shared" ca="1" si="817"/>
        <v>-</v>
      </c>
      <c r="GC288" s="168" t="str">
        <f t="shared" ca="1" si="817"/>
        <v>-</v>
      </c>
      <c r="GD288" s="168" t="b">
        <f t="shared" ca="1" si="817"/>
        <v>1</v>
      </c>
      <c r="GE288" s="168" t="str">
        <f t="shared" ca="1" si="817"/>
        <v>-</v>
      </c>
      <c r="GF288" s="168" t="str">
        <f t="shared" ca="1" si="817"/>
        <v>-</v>
      </c>
      <c r="GG288" s="168" t="str">
        <f t="shared" ca="1" si="817"/>
        <v>-</v>
      </c>
      <c r="GH288" s="168" t="str">
        <f t="shared" ca="1" si="818"/>
        <v>-</v>
      </c>
      <c r="GI288" s="168" t="str">
        <f t="shared" ca="1" si="818"/>
        <v>-</v>
      </c>
      <c r="GJ288" s="168" t="str">
        <f t="shared" ca="1" si="818"/>
        <v>-</v>
      </c>
      <c r="GK288" s="168" t="str">
        <f t="shared" ca="1" si="818"/>
        <v>-</v>
      </c>
      <c r="GL288" s="168" t="str">
        <f t="shared" ca="1" si="818"/>
        <v>-</v>
      </c>
      <c r="GM288" s="168" t="str">
        <f t="shared" ca="1" si="818"/>
        <v>-</v>
      </c>
      <c r="GN288" s="168" t="str">
        <f t="shared" ca="1" si="818"/>
        <v>-</v>
      </c>
      <c r="GO288" s="168" t="str">
        <f t="shared" ca="1" si="818"/>
        <v>-</v>
      </c>
      <c r="GP288" s="168" t="str">
        <f t="shared" ca="1" si="818"/>
        <v>-</v>
      </c>
      <c r="GQ288" s="168" t="str">
        <f t="shared" ca="1" si="818"/>
        <v>-</v>
      </c>
      <c r="GR288" s="168" t="str">
        <f t="shared" ca="1" si="818"/>
        <v>-</v>
      </c>
      <c r="GS288" s="168">
        <f t="shared" ca="1" si="818"/>
        <v>500</v>
      </c>
      <c r="GT288" s="168">
        <f t="shared" ca="1" si="818"/>
        <v>500</v>
      </c>
      <c r="GU288" s="168" t="str">
        <f t="shared" ca="1" si="818"/>
        <v>-</v>
      </c>
      <c r="GV288" s="168" t="str">
        <f t="shared" ca="1" si="818"/>
        <v>-</v>
      </c>
      <c r="GW288" s="168" t="str">
        <f t="shared" ca="1" si="818"/>
        <v>-</v>
      </c>
      <c r="GX288" s="168" t="str">
        <f t="shared" ca="1" si="815"/>
        <v>-</v>
      </c>
      <c r="GY288" s="168" t="str">
        <f t="shared" ca="1" si="790"/>
        <v>-</v>
      </c>
      <c r="GZ288" s="168" t="str">
        <f t="shared" ca="1" si="819"/>
        <v>-</v>
      </c>
      <c r="HA288" s="168" t="str">
        <f t="shared" ca="1" si="819"/>
        <v>-</v>
      </c>
      <c r="HB288" s="168" t="str">
        <f t="shared" ca="1" si="819"/>
        <v>-</v>
      </c>
      <c r="HC288" s="168" t="str">
        <f t="shared" ca="1" si="819"/>
        <v>-</v>
      </c>
      <c r="HD288" s="168" t="str">
        <f t="shared" ca="1" si="819"/>
        <v>-</v>
      </c>
      <c r="HE288" s="168" t="str">
        <f t="shared" ca="1" si="819"/>
        <v>-</v>
      </c>
      <c r="HF288" s="168" t="str">
        <f t="shared" ca="1" si="819"/>
        <v>-</v>
      </c>
      <c r="HG288" s="168" t="str">
        <f t="shared" ca="1" si="819"/>
        <v>-</v>
      </c>
      <c r="HH288" s="168" t="str">
        <f t="shared" ca="1" si="819"/>
        <v>-</v>
      </c>
      <c r="HI288" s="168" t="str">
        <f t="shared" ca="1" si="819"/>
        <v>-</v>
      </c>
      <c r="HJ288" s="168" t="str">
        <f t="shared" ca="1" si="819"/>
        <v>-</v>
      </c>
      <c r="HK288" s="168" t="str">
        <f t="shared" ca="1" si="819"/>
        <v>-</v>
      </c>
      <c r="HL288" s="168" t="str">
        <f t="shared" ca="1" si="819"/>
        <v>-</v>
      </c>
      <c r="HM288" s="168" t="str">
        <f t="shared" ca="1" si="819"/>
        <v>-</v>
      </c>
      <c r="HN288" s="168" t="str">
        <f t="shared" ca="1" si="819"/>
        <v>-</v>
      </c>
      <c r="HO288" s="168" t="str">
        <f t="shared" ca="1" si="819"/>
        <v>-</v>
      </c>
      <c r="HP288" s="168" t="str">
        <f t="shared" ca="1" si="819"/>
        <v>-</v>
      </c>
      <c r="HQ288" s="168" t="str">
        <f t="shared" ca="1" si="819"/>
        <v>-</v>
      </c>
      <c r="HR288" s="168" t="str">
        <f t="shared" ca="1" si="819"/>
        <v>-</v>
      </c>
      <c r="HS288" s="168" t="str">
        <f t="shared" ca="1" si="819"/>
        <v>-</v>
      </c>
      <c r="HT288" s="168" t="str">
        <f t="shared" ca="1" si="819"/>
        <v>-</v>
      </c>
      <c r="HU288" s="168" t="str">
        <f t="shared" ca="1" si="819"/>
        <v>-</v>
      </c>
      <c r="HV288" s="168" t="str">
        <f t="shared" ca="1" si="819"/>
        <v>-</v>
      </c>
      <c r="HW288" s="168" t="str">
        <f t="shared" ca="1" si="819"/>
        <v>-</v>
      </c>
      <c r="HX288" s="168" t="str">
        <f t="shared" ca="1" si="819"/>
        <v>-</v>
      </c>
      <c r="HY288" s="168" t="str">
        <f t="shared" ca="1" si="819"/>
        <v>-</v>
      </c>
      <c r="HZ288" s="168" t="str">
        <f t="shared" ca="1" si="819"/>
        <v>-</v>
      </c>
      <c r="IA288" s="168" t="str">
        <f t="shared" ca="1" si="819"/>
        <v>-</v>
      </c>
      <c r="IB288" s="168" t="str">
        <f t="shared" ca="1" si="819"/>
        <v>-</v>
      </c>
      <c r="IC288" s="168" t="str">
        <f t="shared" ca="1" si="819"/>
        <v>-</v>
      </c>
      <c r="ID288" s="168" t="str">
        <f t="shared" ca="1" si="819"/>
        <v>-</v>
      </c>
      <c r="IE288" s="168" t="str">
        <f t="shared" ca="1" si="819"/>
        <v>-</v>
      </c>
      <c r="IF288" s="168" t="str">
        <f t="shared" ca="1" si="819"/>
        <v>-</v>
      </c>
      <c r="IG288" s="168" t="str">
        <f t="shared" ca="1" si="819"/>
        <v>-</v>
      </c>
      <c r="IH288" s="168" t="str">
        <f t="shared" ca="1" si="819"/>
        <v>-</v>
      </c>
      <c r="II288" s="168" t="str">
        <f t="shared" ca="1" si="819"/>
        <v>-</v>
      </c>
      <c r="IJ288" s="168" t="str">
        <f t="shared" ca="1" si="819"/>
        <v>-</v>
      </c>
      <c r="IK288" s="168" t="str">
        <f t="shared" ca="1" si="819"/>
        <v>-</v>
      </c>
      <c r="IL288" s="168" t="str">
        <f t="shared" ca="1" si="819"/>
        <v>-</v>
      </c>
      <c r="IM288" s="168" t="str">
        <f t="shared" ca="1" si="819"/>
        <v>-</v>
      </c>
      <c r="IN288" s="168" t="str">
        <f t="shared" ca="1" si="819"/>
        <v>-</v>
      </c>
      <c r="IO288" s="168" t="str">
        <f t="shared" ca="1" si="819"/>
        <v>-</v>
      </c>
      <c r="IP288" s="168" t="str">
        <f t="shared" ca="1" si="790"/>
        <v>-</v>
      </c>
      <c r="IQ288" s="168" t="str">
        <f t="shared" ca="1" si="790"/>
        <v>-</v>
      </c>
      <c r="IR288" s="168" t="str">
        <f t="shared" ca="1" si="790"/>
        <v>-</v>
      </c>
      <c r="IS288" s="168" t="str">
        <f t="shared" ca="1" si="790"/>
        <v>-</v>
      </c>
      <c r="IT288" s="168" t="str">
        <f t="shared" ca="1" si="790"/>
        <v>-</v>
      </c>
      <c r="IU288" s="168" t="str">
        <f t="shared" ca="1" si="790"/>
        <v>-</v>
      </c>
      <c r="IV288" s="168" t="str">
        <f t="shared" ca="1" si="790"/>
        <v>-</v>
      </c>
      <c r="IW288" s="168" t="str">
        <f t="shared" ca="1" si="790"/>
        <v>-</v>
      </c>
      <c r="IX288" s="168" t="str">
        <f t="shared" ca="1" si="790"/>
        <v>-</v>
      </c>
      <c r="IY288" s="168" t="str">
        <f t="shared" ca="1" si="790"/>
        <v>-</v>
      </c>
      <c r="IZ288" s="10"/>
      <c r="JA288" s="166">
        <f t="shared" ca="1" si="757"/>
        <v>4.4999999999999998E-2</v>
      </c>
      <c r="JB288" s="166">
        <f t="shared" ca="1" si="758"/>
        <v>4.4999999999999998E-2</v>
      </c>
      <c r="JC288" s="168">
        <f t="shared" ca="1" si="816"/>
        <v>1</v>
      </c>
      <c r="JD288" s="168">
        <f t="shared" ca="1" si="816"/>
        <v>0</v>
      </c>
      <c r="JE288" s="168">
        <f t="shared" ca="1" si="816"/>
        <v>1</v>
      </c>
      <c r="JF288" s="168">
        <f t="shared" ca="1" si="816"/>
        <v>1</v>
      </c>
      <c r="JG288" s="168">
        <f t="shared" ca="1" si="816"/>
        <v>0</v>
      </c>
      <c r="JH288" s="168">
        <f t="shared" ca="1" si="816"/>
        <v>70</v>
      </c>
      <c r="JI288" s="168">
        <f t="shared" ca="1" si="816"/>
        <v>50</v>
      </c>
      <c r="JJ288" s="168">
        <f t="shared" ca="1" si="816"/>
        <v>70</v>
      </c>
      <c r="JK288" s="168">
        <f t="shared" ca="1" si="816"/>
        <v>50</v>
      </c>
      <c r="JL288" s="166">
        <f t="shared" ca="1" si="760"/>
        <v>1</v>
      </c>
      <c r="JM288" s="166">
        <f t="shared" ca="1" si="761"/>
        <v>1</v>
      </c>
      <c r="JN288" s="166">
        <f t="shared" ca="1" si="762"/>
        <v>1</v>
      </c>
      <c r="JO288" s="166">
        <f t="shared" ca="1" si="763"/>
        <v>1</v>
      </c>
      <c r="JP288" s="166">
        <f t="shared" ca="1" si="763"/>
        <v>1</v>
      </c>
      <c r="JQ288" s="168">
        <f t="shared" ca="1" si="816"/>
        <v>1</v>
      </c>
      <c r="JR288" s="10"/>
      <c r="JS288" s="168">
        <f t="shared" ca="1" si="816"/>
        <v>1</v>
      </c>
      <c r="JT288" s="166">
        <f t="shared" ca="1" si="764"/>
        <v>1</v>
      </c>
      <c r="JU288" s="168">
        <f t="shared" ca="1" si="816"/>
        <v>1</v>
      </c>
      <c r="JV288" s="168">
        <f t="shared" ca="1" si="816"/>
        <v>1</v>
      </c>
      <c r="JW288" s="168">
        <f t="shared" ca="1" si="816"/>
        <v>1</v>
      </c>
      <c r="JX288" s="168">
        <f t="shared" ca="1" si="816"/>
        <v>1</v>
      </c>
      <c r="JY288" s="168">
        <f t="shared" ca="1" si="816"/>
        <v>1</v>
      </c>
      <c r="JZ288" s="168">
        <f t="shared" ca="1" si="816"/>
        <v>1</v>
      </c>
      <c r="KA288" s="166">
        <f t="shared" ca="1" si="765"/>
        <v>1</v>
      </c>
      <c r="KB288" s="166">
        <f t="shared" si="766"/>
        <v>1</v>
      </c>
      <c r="KC288" s="166">
        <f t="shared" ca="1" si="767"/>
        <v>1</v>
      </c>
      <c r="KD288" s="166" t="str">
        <f t="shared" ca="1" si="768"/>
        <v>-</v>
      </c>
      <c r="KE288" s="166" t="str">
        <f t="shared" ca="1" si="769"/>
        <v>-</v>
      </c>
      <c r="KF288" s="166" t="str">
        <f t="shared" ca="1" si="770"/>
        <v>-</v>
      </c>
      <c r="KG288" s="166" t="b">
        <f t="shared" ca="1" si="771"/>
        <v>0</v>
      </c>
      <c r="KH288" s="168">
        <f t="shared" ca="1" si="816"/>
        <v>0</v>
      </c>
      <c r="KI288" s="27">
        <v>0</v>
      </c>
    </row>
    <row r="289" spans="1:295" s="148" customFormat="1" outlineLevel="1">
      <c r="A289" s="126">
        <f t="shared" si="13"/>
        <v>284</v>
      </c>
      <c r="B289" s="126">
        <f t="shared" si="812"/>
        <v>13</v>
      </c>
      <c r="C289" s="148">
        <f t="shared" si="778"/>
        <v>1002</v>
      </c>
      <c r="D289" s="148" t="s">
        <v>884</v>
      </c>
      <c r="E289" s="148" t="b">
        <f t="shared" si="737"/>
        <v>0</v>
      </c>
      <c r="F289" s="148" t="b">
        <v>0</v>
      </c>
      <c r="G289" s="148" t="b">
        <f t="shared" si="773"/>
        <v>0</v>
      </c>
      <c r="H289" s="144">
        <f t="shared" ca="1" si="820"/>
        <v>3</v>
      </c>
      <c r="I289" s="32">
        <v>3</v>
      </c>
      <c r="J289" s="32">
        <v>3</v>
      </c>
      <c r="K289" s="144">
        <f t="shared" ca="1" si="820"/>
        <v>1</v>
      </c>
      <c r="L289" s="144">
        <f t="shared" ca="1" si="820"/>
        <v>1</v>
      </c>
      <c r="M289" s="144">
        <f t="shared" ca="1" si="820"/>
        <v>1</v>
      </c>
      <c r="N289" s="144">
        <f t="shared" ca="1" si="820"/>
        <v>1</v>
      </c>
      <c r="O289" s="144">
        <f t="shared" ca="1" si="820"/>
        <v>1</v>
      </c>
      <c r="P289" s="144">
        <f t="shared" ca="1" si="820"/>
        <v>1</v>
      </c>
      <c r="Q289" s="144">
        <f t="shared" ca="1" si="820"/>
        <v>1</v>
      </c>
      <c r="R289" s="144">
        <f t="shared" ca="1" si="820"/>
        <v>2</v>
      </c>
      <c r="S289" s="32">
        <v>3</v>
      </c>
      <c r="T289" s="144">
        <f t="shared" ca="1" si="820"/>
        <v>1</v>
      </c>
      <c r="U289" s="144">
        <f t="shared" ca="1" si="820"/>
        <v>1</v>
      </c>
      <c r="V289" s="144">
        <f t="shared" ca="1" si="820"/>
        <v>1</v>
      </c>
      <c r="W289" s="144">
        <f t="shared" ca="1" si="820"/>
        <v>1</v>
      </c>
      <c r="X289" s="144">
        <f t="shared" ca="1" si="820"/>
        <v>1</v>
      </c>
      <c r="Y289" s="144">
        <f t="shared" ca="1" si="820"/>
        <v>1</v>
      </c>
      <c r="AA289" s="162" t="str" cm="1">
        <f t="array" aca="1" ref="AA289" ca="1">TEXT(LEFT(OFFSET(AA289,-1,0),5)+1,"00000")&amp;MID(OFFSET(AA289,-1,0),6,FIND(" ",OFFSET(AA289,-1,0),7)-5)
&amp;INDEX(DataMaster!$B$10:$B$12,$I289)         &amp;IF($J289=1,""," Risk"&amp;INDEX(i.risk_aversion,$J289,1))    &amp;IF($K289=1,""," REV"&amp; INDEX(DataMaster!$B$54:$B$58,$K289))              &amp; IF($L289=1,""," Minroe"&amp;INDEX(minroe,$L289))              &amp;  IF($M289=1,""," Overdraw"&amp;INDEX(overdraw,$M289))
&amp; IF($N289=1,""," Mach"&amp;INDEX(i.mach_option,$N289))
&amp; IF($O289=1,""," Interest"&amp;INDEX(i.interest_rate,$O289))            &amp; IF($P289=1,""," Opp cost"&amp;INDEX(i.opp_cost_capital,$P289))           &amp; IF($Q289=1,""," Casual_ub"&amp;INDEX(i.casual_ub,$Q289))           &amp; IF($R289=1,""," Cropgraze"&amp;INDEX(i.cropgraze_inc,$R289))
&amp; IF($S289=1,""," Yield"&amp;INDEX(i.all_rot_yield,$S289))          &amp; IF($T289=1,""," Pasture"&amp;INDEX(i.pasture_prod,$T289))          &amp; IF($U289=1,""," Scan"&amp;INDEX(i.scan,$U289))
&amp; IF($JL289=1,""," WP"&amp;TEXT($JL289*100,"000p"))                &amp; IF($JM289=1,""," MP"&amp;TEXT($JM289*100,"000p"))                      &amp; IF($JN289=1,""," GP"&amp;TEXT($JN289*100,"000p"))          &amp; IF($JO289=1,""," Can"&amp;TEXT($JO289*100,"000p"))
&amp; " (F"&amp;3+IFERROR(1*$CH289,0)+IFERROR(1*$CI289,0)&amp;3-IFERROR(1*NOT($CK289),0)&amp;"N"&amp;$CP289&amp;$CQ289&amp;")"</f>
        <v>00025 Yield SQ RiskCARA-high CropgrazeFALSE Yield1.15 (F33N11)</v>
      </c>
      <c r="AB289" s="10" t="str">
        <f ca="1">IF(COUNTIF(AA$5:AA289,AA289)=1,"-","Dup")</f>
        <v>-</v>
      </c>
      <c r="AC289" s="10"/>
      <c r="AD289" s="168" t="str">
        <f t="shared" ca="1" si="783"/>
        <v>-</v>
      </c>
      <c r="AE289" s="168" t="str">
        <f t="shared" ca="1" si="783"/>
        <v>-</v>
      </c>
      <c r="AF289" s="168" t="str">
        <f t="shared" ca="1" si="783"/>
        <v>-</v>
      </c>
      <c r="AG289" s="168" t="str">
        <f t="shared" ca="1" si="783"/>
        <v>-</v>
      </c>
      <c r="AH289" s="168" t="str">
        <f t="shared" ca="1" si="783"/>
        <v>-</v>
      </c>
      <c r="AI289" s="168" t="b">
        <f t="shared" ca="1" si="783"/>
        <v>1</v>
      </c>
      <c r="AJ289" s="10"/>
      <c r="AK289" s="166" t="b">
        <f t="shared" si="784"/>
        <v>0</v>
      </c>
      <c r="AL289" s="166">
        <f t="shared" si="784"/>
        <v>2</v>
      </c>
      <c r="AM289" s="166" t="b">
        <f t="shared" si="784"/>
        <v>0</v>
      </c>
      <c r="AN289" s="166" t="b">
        <f t="shared" si="784"/>
        <v>1</v>
      </c>
      <c r="AO289" s="166" t="b">
        <f t="shared" si="784"/>
        <v>0</v>
      </c>
      <c r="AP289" s="166" t="b">
        <f t="shared" si="784"/>
        <v>0</v>
      </c>
      <c r="AQ289" s="166">
        <f t="shared" ca="1" si="740"/>
        <v>0</v>
      </c>
      <c r="AR289" s="166" t="b">
        <f t="shared" si="809"/>
        <v>1</v>
      </c>
      <c r="AS289" s="166" t="b">
        <f t="shared" si="809"/>
        <v>1</v>
      </c>
      <c r="AT289" s="166">
        <f t="shared" si="809"/>
        <v>1</v>
      </c>
      <c r="AU289" s="166">
        <f t="shared" si="809"/>
        <v>5.0000000000000004E-6</v>
      </c>
      <c r="AV289" s="166" t="str">
        <f t="shared" si="809"/>
        <v>-</v>
      </c>
      <c r="AW289" s="10"/>
      <c r="AX289" s="166" t="b">
        <f t="shared" si="742"/>
        <v>1</v>
      </c>
      <c r="AY289" s="168" t="b">
        <f t="shared" ca="1" si="743"/>
        <v>1</v>
      </c>
      <c r="AZ289" s="168" t="b">
        <f t="shared" ca="1" si="743"/>
        <v>1</v>
      </c>
      <c r="BA289" s="167">
        <f t="shared" ca="1" si="744"/>
        <v>3210</v>
      </c>
      <c r="BB289" s="168" t="str">
        <f t="shared" ca="1" si="802"/>
        <v>-</v>
      </c>
      <c r="BC289" s="168" t="str">
        <f t="shared" ca="1" si="802"/>
        <v>-</v>
      </c>
      <c r="BD289" s="168" t="str">
        <f t="shared" ca="1" si="802"/>
        <v>-</v>
      </c>
      <c r="BE289" s="168" t="str">
        <f t="shared" ca="1" si="802"/>
        <v>-</v>
      </c>
      <c r="BF289" s="168" t="str">
        <f t="shared" ca="1" si="802"/>
        <v>-</v>
      </c>
      <c r="BG289" s="168">
        <f t="shared" ca="1" si="802"/>
        <v>1</v>
      </c>
      <c r="BH289" s="168">
        <f t="shared" ca="1" si="802"/>
        <v>1</v>
      </c>
      <c r="BI289" s="168" t="str">
        <f t="shared" ca="1" si="802"/>
        <v>-</v>
      </c>
      <c r="BJ289" s="168" t="str">
        <f t="shared" ca="1" si="802"/>
        <v>-</v>
      </c>
      <c r="BK289" s="10"/>
      <c r="BL289" s="168" t="str">
        <f t="shared" ca="1" si="802"/>
        <v>-</v>
      </c>
      <c r="BM289" s="168" t="str">
        <f t="shared" ca="1" si="802"/>
        <v>-</v>
      </c>
      <c r="BN289" s="168" t="str">
        <f t="shared" ca="1" si="802"/>
        <v>-</v>
      </c>
      <c r="BO289" s="168" t="str">
        <f t="shared" ca="1" si="802"/>
        <v>-</v>
      </c>
      <c r="BP289" s="168" t="str">
        <f t="shared" ca="1" si="802"/>
        <v>-</v>
      </c>
      <c r="BQ289" s="168" t="str">
        <f t="shared" ca="1" si="802"/>
        <v>-</v>
      </c>
      <c r="BR289" s="168" t="str">
        <f t="shared" ca="1" si="802"/>
        <v>-</v>
      </c>
      <c r="BS289" s="168" t="str">
        <f t="shared" ca="1" si="802"/>
        <v>-</v>
      </c>
      <c r="BT289" s="168" t="str">
        <f t="shared" ca="1" si="802"/>
        <v>-</v>
      </c>
      <c r="BU289" s="168" t="str">
        <f t="shared" ca="1" si="802"/>
        <v>-</v>
      </c>
      <c r="BV289" s="168" t="str">
        <f t="shared" ca="1" si="802"/>
        <v>-</v>
      </c>
      <c r="BW289" s="166" t="str" cm="1">
        <f t="array" aca="1" ref="BW289" ca="1">INDEX(i.rev,$K289,BW$15)</f>
        <v>-</v>
      </c>
      <c r="BX289" s="166" t="str" cm="1">
        <f t="array" aca="1" ref="BX289" ca="1">INDEX(i.rev,$K289,BX$15)</f>
        <v>-</v>
      </c>
      <c r="BY289" s="166" t="str" cm="1">
        <f t="array" aca="1" ref="BY289" ca="1">INDEX(i.rev,$K289,BY$15)</f>
        <v>-</v>
      </c>
      <c r="BZ289" s="166" t="str" cm="1">
        <f t="array" aca="1" ref="BZ289" ca="1">INDEX(i.rev,$K289,BZ$15)</f>
        <v>-</v>
      </c>
      <c r="CA289" s="166" t="str" cm="1">
        <f t="array" aca="1" ref="CA289" ca="1">INDEX(i.rev,$K289,CA$15)</f>
        <v>-</v>
      </c>
      <c r="CB289" s="166" t="str" cm="1">
        <f t="array" aca="1" ref="CB289" ca="1">INDEX(i.rev,$K289,CB$15)</f>
        <v>-</v>
      </c>
      <c r="CC289" s="166" t="str" cm="1">
        <f t="array" aca="1" ref="CC289" ca="1">INDEX(i.rev,$K289,CC$15)</f>
        <v>-</v>
      </c>
      <c r="CD289" s="166" t="str" cm="1">
        <f t="array" aca="1" ref="CD289" ca="1">INDEX(i.rev,$K289,CD$15)</f>
        <v>-</v>
      </c>
      <c r="CE289" s="166" t="str" cm="1">
        <f t="array" aca="1" ref="CE289" ca="1">INDEX(i.rev,$K289,CE$15)</f>
        <v>-</v>
      </c>
      <c r="CF289" s="166" t="str" cm="1">
        <f t="array" aca="1" ref="CF289" ca="1">INDEX(i.rev,$K289,CF$15)</f>
        <v>-</v>
      </c>
      <c r="CG289" s="10"/>
      <c r="CH289" s="168" t="str">
        <f t="shared" ref="CH289:EB293" ca="1" si="821">OFFSET(CH$5,$B289,0)</f>
        <v>-</v>
      </c>
      <c r="CI289" s="168" t="str">
        <f t="shared" ca="1" si="821"/>
        <v>-</v>
      </c>
      <c r="CJ289" s="168" t="str">
        <f t="shared" ca="1" si="821"/>
        <v>-</v>
      </c>
      <c r="CK289" s="168" t="str">
        <f t="shared" ca="1" si="821"/>
        <v>-</v>
      </c>
      <c r="CL289" s="168" t="str">
        <f t="shared" ca="1" si="821"/>
        <v>-</v>
      </c>
      <c r="CM289" s="168" t="str">
        <f t="shared" ca="1" si="821"/>
        <v>-</v>
      </c>
      <c r="CN289" s="168" t="str">
        <f t="shared" ca="1" si="821"/>
        <v>-</v>
      </c>
      <c r="CO289" s="168" t="str">
        <f t="shared" ca="1" si="821"/>
        <v>-</v>
      </c>
      <c r="CP289" s="168">
        <f t="shared" ca="1" si="821"/>
        <v>1</v>
      </c>
      <c r="CQ289" s="168">
        <f t="shared" ca="1" si="821"/>
        <v>1</v>
      </c>
      <c r="CR289" s="168">
        <f t="shared" ca="1" si="821"/>
        <v>0</v>
      </c>
      <c r="CS289" s="168" t="str">
        <f t="shared" ca="1" si="821"/>
        <v>-</v>
      </c>
      <c r="CT289" s="168" t="str">
        <f t="shared" ca="1" si="821"/>
        <v>-</v>
      </c>
      <c r="CU289" s="168" t="str">
        <f t="shared" ca="1" si="821"/>
        <v>-</v>
      </c>
      <c r="CV289" s="168" t="str">
        <f t="shared" ca="1" si="821"/>
        <v>-</v>
      </c>
      <c r="CW289" s="168" t="str">
        <f t="shared" ca="1" si="821"/>
        <v>-</v>
      </c>
      <c r="CX289" s="168" t="str">
        <f t="shared" ca="1" si="821"/>
        <v>-</v>
      </c>
      <c r="CY289" s="168" t="str">
        <f t="shared" ca="1" si="821"/>
        <v>-</v>
      </c>
      <c r="CZ289" s="168">
        <f t="shared" ca="1" si="821"/>
        <v>0</v>
      </c>
      <c r="DA289" s="168" t="str">
        <f t="shared" ca="1" si="821"/>
        <v>-</v>
      </c>
      <c r="DB289" s="168" t="str">
        <f t="shared" ca="1" si="821"/>
        <v>-</v>
      </c>
      <c r="DC289" s="168" t="str">
        <f t="shared" ca="1" si="821"/>
        <v>-</v>
      </c>
      <c r="DD289" s="168" t="str">
        <f t="shared" ca="1" si="821"/>
        <v>-</v>
      </c>
      <c r="DE289" s="168" t="str">
        <f t="shared" ca="1" si="821"/>
        <v>-</v>
      </c>
      <c r="DF289" s="168">
        <f t="shared" ca="1" si="821"/>
        <v>0</v>
      </c>
      <c r="DG289" s="168">
        <f t="shared" ca="1" si="821"/>
        <v>0</v>
      </c>
      <c r="DH289" s="168">
        <f t="shared" ca="1" si="821"/>
        <v>0</v>
      </c>
      <c r="DI289" s="168">
        <f t="shared" ca="1" si="821"/>
        <v>0</v>
      </c>
      <c r="DJ289" s="168">
        <f t="shared" ca="1" si="821"/>
        <v>0</v>
      </c>
      <c r="DK289" s="168">
        <f t="shared" ca="1" si="821"/>
        <v>0</v>
      </c>
      <c r="DL289" s="168">
        <f t="shared" ca="1" si="821"/>
        <v>0</v>
      </c>
      <c r="DM289" s="168" t="str">
        <f t="shared" ca="1" si="821"/>
        <v>-</v>
      </c>
      <c r="DN289" s="168" t="str">
        <f t="shared" ca="1" si="821"/>
        <v>-</v>
      </c>
      <c r="DO289" s="168" t="str">
        <f t="shared" ca="1" si="821"/>
        <v>-</v>
      </c>
      <c r="DP289" s="168" t="str">
        <f t="shared" ca="1" si="821"/>
        <v>-</v>
      </c>
      <c r="DQ289" s="168" t="str">
        <f t="shared" ca="1" si="821"/>
        <v>-</v>
      </c>
      <c r="DR289" s="168" t="str">
        <f t="shared" ca="1" si="821"/>
        <v>-</v>
      </c>
      <c r="DS289" s="168" t="str">
        <f t="shared" ca="1" si="821"/>
        <v>-</v>
      </c>
      <c r="DT289" s="168" t="str">
        <f t="shared" ca="1" si="821"/>
        <v>-</v>
      </c>
      <c r="DU289" s="168" t="str">
        <f t="shared" ca="1" si="821"/>
        <v>-</v>
      </c>
      <c r="DV289" s="168" t="str">
        <f t="shared" ca="1" si="821"/>
        <v>-</v>
      </c>
      <c r="DW289" s="168" t="str">
        <f t="shared" ca="1" si="821"/>
        <v>-</v>
      </c>
      <c r="DX289" s="10"/>
      <c r="DY289" s="168">
        <f t="shared" ca="1" si="821"/>
        <v>1</v>
      </c>
      <c r="DZ289" s="168" t="str">
        <f t="shared" ca="1" si="821"/>
        <v>-</v>
      </c>
      <c r="EA289" s="168" t="str">
        <f t="shared" ca="1" si="821"/>
        <v>-</v>
      </c>
      <c r="EB289" s="168" t="str">
        <f t="shared" ca="1" si="821"/>
        <v>-</v>
      </c>
      <c r="EC289" s="168" t="str">
        <f t="shared" ca="1" si="785"/>
        <v>-</v>
      </c>
      <c r="ED289" s="168" t="b">
        <f t="shared" ca="1" si="785"/>
        <v>0</v>
      </c>
      <c r="EE289" s="168" t="str">
        <f t="shared" ca="1" si="785"/>
        <v>-</v>
      </c>
      <c r="EF289" s="168">
        <f t="shared" ca="1" si="785"/>
        <v>0</v>
      </c>
      <c r="EG289" s="168" t="str">
        <f t="shared" ca="1" si="785"/>
        <v>-</v>
      </c>
      <c r="EH289" s="166" cm="1">
        <f t="array" aca="1" ref="EH289" ca="1">INDEX(i.rev,$K289,EH$15)</f>
        <v>1</v>
      </c>
      <c r="EI289" s="168">
        <f t="shared" ca="1" si="813"/>
        <v>0</v>
      </c>
      <c r="EJ289" s="168">
        <f t="shared" ca="1" si="813"/>
        <v>1</v>
      </c>
      <c r="EK289" s="168">
        <f t="shared" ca="1" si="813"/>
        <v>0</v>
      </c>
      <c r="EL289" s="168">
        <f t="shared" ca="1" si="813"/>
        <v>1</v>
      </c>
      <c r="EM289" s="168">
        <f t="shared" ca="1" si="813"/>
        <v>1</v>
      </c>
      <c r="EN289" s="168">
        <f t="shared" ca="1" si="813"/>
        <v>1</v>
      </c>
      <c r="EO289" s="168">
        <f t="shared" ca="1" si="813"/>
        <v>0</v>
      </c>
      <c r="EP289" s="168">
        <f t="shared" ca="1" si="813"/>
        <v>0</v>
      </c>
      <c r="EQ289" s="168">
        <f t="shared" ca="1" si="813"/>
        <v>0</v>
      </c>
      <c r="ER289" s="168">
        <f t="shared" ca="1" si="813"/>
        <v>0</v>
      </c>
      <c r="ES289" s="168">
        <f t="shared" ca="1" si="813"/>
        <v>0</v>
      </c>
      <c r="ET289" s="168">
        <f t="shared" ca="1" si="813"/>
        <v>0</v>
      </c>
      <c r="EU289" s="168">
        <f t="shared" ca="1" si="813"/>
        <v>0</v>
      </c>
      <c r="EV289" s="168">
        <f t="shared" ca="1" si="813"/>
        <v>0</v>
      </c>
      <c r="EW289" s="168">
        <f t="shared" ca="1" si="813"/>
        <v>0</v>
      </c>
      <c r="EX289" s="168">
        <f t="shared" ca="1" si="813"/>
        <v>0</v>
      </c>
      <c r="EY289" s="166" cm="1">
        <f t="array" aca="1" ref="EY289" ca="1">INDEX(i.rev,$K289,EY$15)</f>
        <v>0</v>
      </c>
      <c r="EZ289" s="168">
        <f t="shared" ca="1" si="749"/>
        <v>0</v>
      </c>
      <c r="FA289" s="166" cm="1">
        <f t="array" aca="1" ref="FA289" ca="1">INDEX(i.rev,$K289,FA$15)</f>
        <v>1</v>
      </c>
      <c r="FB289" s="168">
        <f t="shared" ca="1" si="817"/>
        <v>0</v>
      </c>
      <c r="FC289" s="168">
        <f t="shared" ca="1" si="817"/>
        <v>0</v>
      </c>
      <c r="FD289" s="168">
        <f t="shared" ca="1" si="817"/>
        <v>0</v>
      </c>
      <c r="FE289" s="168">
        <f t="shared" ca="1" si="817"/>
        <v>0</v>
      </c>
      <c r="FF289" s="168">
        <f t="shared" ca="1" si="817"/>
        <v>0</v>
      </c>
      <c r="FG289" s="168">
        <f t="shared" ca="1" si="817"/>
        <v>0</v>
      </c>
      <c r="FH289" s="168">
        <f t="shared" ca="1" si="817"/>
        <v>0</v>
      </c>
      <c r="FI289" s="10"/>
      <c r="FJ289" s="168" t="str">
        <f t="shared" ca="1" si="817"/>
        <v>-</v>
      </c>
      <c r="FK289" s="168" t="str">
        <f t="shared" ca="1" si="817"/>
        <v>-</v>
      </c>
      <c r="FL289" s="168" t="str">
        <f t="shared" ca="1" si="817"/>
        <v>-</v>
      </c>
      <c r="FM289" s="168" t="str">
        <f t="shared" ca="1" si="817"/>
        <v>-</v>
      </c>
      <c r="FN289" s="168" t="str">
        <f t="shared" ca="1" si="817"/>
        <v>-</v>
      </c>
      <c r="FO289" s="166" t="b">
        <f t="shared" ca="1" si="787"/>
        <v>0</v>
      </c>
      <c r="FP289" s="166" t="b">
        <f t="shared" ca="1" si="787"/>
        <v>0</v>
      </c>
      <c r="FQ289" s="166" t="b">
        <f t="shared" ca="1" si="787"/>
        <v>1</v>
      </c>
      <c r="FR289" s="168">
        <f t="shared" ca="1" si="817"/>
        <v>0</v>
      </c>
      <c r="FS289" s="166">
        <f t="shared" ca="1" si="788"/>
        <v>1</v>
      </c>
      <c r="FT289" s="166">
        <f t="shared" ca="1" si="788"/>
        <v>1</v>
      </c>
      <c r="FU289" s="168" t="str">
        <f t="shared" ca="1" si="817"/>
        <v>-</v>
      </c>
      <c r="FV289" s="168" t="str">
        <f t="shared" ca="1" si="817"/>
        <v>-</v>
      </c>
      <c r="FW289" s="168" t="str">
        <f t="shared" ca="1" si="817"/>
        <v>-</v>
      </c>
      <c r="FX289" s="168" t="str">
        <f t="shared" ca="1" si="817"/>
        <v>-</v>
      </c>
      <c r="FY289" s="168" t="str">
        <f t="shared" ca="1" si="817"/>
        <v>-</v>
      </c>
      <c r="FZ289" s="168" t="str">
        <f t="shared" ca="1" si="817"/>
        <v>-</v>
      </c>
      <c r="GA289" s="168" t="str">
        <f t="shared" ca="1" si="817"/>
        <v>-</v>
      </c>
      <c r="GB289" s="168" t="str">
        <f t="shared" ca="1" si="817"/>
        <v>-</v>
      </c>
      <c r="GC289" s="168" t="str">
        <f t="shared" ca="1" si="817"/>
        <v>-</v>
      </c>
      <c r="GD289" s="168" t="b">
        <f t="shared" ca="1" si="817"/>
        <v>1</v>
      </c>
      <c r="GE289" s="168" t="str">
        <f t="shared" ca="1" si="817"/>
        <v>-</v>
      </c>
      <c r="GF289" s="168" t="str">
        <f t="shared" ca="1" si="817"/>
        <v>-</v>
      </c>
      <c r="GG289" s="168" t="str">
        <f t="shared" ca="1" si="817"/>
        <v>-</v>
      </c>
      <c r="GH289" s="168" t="str">
        <f t="shared" ca="1" si="818"/>
        <v>-</v>
      </c>
      <c r="GI289" s="168" t="str">
        <f t="shared" ca="1" si="818"/>
        <v>-</v>
      </c>
      <c r="GJ289" s="168" t="str">
        <f t="shared" ca="1" si="818"/>
        <v>-</v>
      </c>
      <c r="GK289" s="168" t="str">
        <f t="shared" ca="1" si="818"/>
        <v>-</v>
      </c>
      <c r="GL289" s="168" t="str">
        <f t="shared" ca="1" si="818"/>
        <v>-</v>
      </c>
      <c r="GM289" s="168" t="str">
        <f t="shared" ca="1" si="818"/>
        <v>-</v>
      </c>
      <c r="GN289" s="168" t="str">
        <f t="shared" ca="1" si="818"/>
        <v>-</v>
      </c>
      <c r="GO289" s="168" t="str">
        <f t="shared" ca="1" si="818"/>
        <v>-</v>
      </c>
      <c r="GP289" s="168" t="str">
        <f t="shared" ca="1" si="818"/>
        <v>-</v>
      </c>
      <c r="GQ289" s="168" t="str">
        <f t="shared" ca="1" si="818"/>
        <v>-</v>
      </c>
      <c r="GR289" s="168" t="str">
        <f t="shared" ca="1" si="818"/>
        <v>-</v>
      </c>
      <c r="GS289" s="168">
        <f t="shared" ca="1" si="818"/>
        <v>500</v>
      </c>
      <c r="GT289" s="168">
        <f t="shared" ca="1" si="818"/>
        <v>500</v>
      </c>
      <c r="GU289" s="168" t="str">
        <f t="shared" ca="1" si="818"/>
        <v>-</v>
      </c>
      <c r="GV289" s="168" t="str">
        <f t="shared" ca="1" si="818"/>
        <v>-</v>
      </c>
      <c r="GW289" s="168" t="str">
        <f t="shared" ca="1" si="818"/>
        <v>-</v>
      </c>
      <c r="GX289" s="168" t="str">
        <f t="shared" ca="1" si="815"/>
        <v>-</v>
      </c>
      <c r="GY289" s="168" t="str">
        <f t="shared" ca="1" si="790"/>
        <v>-</v>
      </c>
      <c r="GZ289" s="168" t="str">
        <f t="shared" ca="1" si="819"/>
        <v>-</v>
      </c>
      <c r="HA289" s="168" t="str">
        <f t="shared" ca="1" si="819"/>
        <v>-</v>
      </c>
      <c r="HB289" s="168" t="str">
        <f t="shared" ca="1" si="819"/>
        <v>-</v>
      </c>
      <c r="HC289" s="168" t="str">
        <f t="shared" ca="1" si="819"/>
        <v>-</v>
      </c>
      <c r="HD289" s="168" t="str">
        <f t="shared" ca="1" si="819"/>
        <v>-</v>
      </c>
      <c r="HE289" s="168" t="str">
        <f t="shared" ca="1" si="819"/>
        <v>-</v>
      </c>
      <c r="HF289" s="168" t="str">
        <f t="shared" ca="1" si="819"/>
        <v>-</v>
      </c>
      <c r="HG289" s="168" t="str">
        <f t="shared" ca="1" si="819"/>
        <v>-</v>
      </c>
      <c r="HH289" s="168" t="str">
        <f t="shared" ca="1" si="819"/>
        <v>-</v>
      </c>
      <c r="HI289" s="168" t="str">
        <f t="shared" ca="1" si="819"/>
        <v>-</v>
      </c>
      <c r="HJ289" s="168" t="str">
        <f t="shared" ca="1" si="819"/>
        <v>-</v>
      </c>
      <c r="HK289" s="168" t="str">
        <f t="shared" ca="1" si="819"/>
        <v>-</v>
      </c>
      <c r="HL289" s="168" t="str">
        <f t="shared" ca="1" si="819"/>
        <v>-</v>
      </c>
      <c r="HM289" s="168" t="str">
        <f t="shared" ca="1" si="819"/>
        <v>-</v>
      </c>
      <c r="HN289" s="168" t="str">
        <f t="shared" ca="1" si="819"/>
        <v>-</v>
      </c>
      <c r="HO289" s="168" t="str">
        <f t="shared" ca="1" si="819"/>
        <v>-</v>
      </c>
      <c r="HP289" s="168" t="str">
        <f t="shared" ca="1" si="819"/>
        <v>-</v>
      </c>
      <c r="HQ289" s="168" t="str">
        <f t="shared" ca="1" si="819"/>
        <v>-</v>
      </c>
      <c r="HR289" s="168" t="str">
        <f t="shared" ca="1" si="819"/>
        <v>-</v>
      </c>
      <c r="HS289" s="168" t="str">
        <f t="shared" ca="1" si="819"/>
        <v>-</v>
      </c>
      <c r="HT289" s="168" t="str">
        <f t="shared" ca="1" si="819"/>
        <v>-</v>
      </c>
      <c r="HU289" s="168" t="str">
        <f t="shared" ca="1" si="819"/>
        <v>-</v>
      </c>
      <c r="HV289" s="168" t="str">
        <f t="shared" ca="1" si="819"/>
        <v>-</v>
      </c>
      <c r="HW289" s="168" t="str">
        <f t="shared" ca="1" si="819"/>
        <v>-</v>
      </c>
      <c r="HX289" s="168" t="str">
        <f t="shared" ca="1" si="819"/>
        <v>-</v>
      </c>
      <c r="HY289" s="168" t="str">
        <f t="shared" ca="1" si="819"/>
        <v>-</v>
      </c>
      <c r="HZ289" s="168" t="str">
        <f t="shared" ca="1" si="819"/>
        <v>-</v>
      </c>
      <c r="IA289" s="168" t="str">
        <f t="shared" ca="1" si="819"/>
        <v>-</v>
      </c>
      <c r="IB289" s="168" t="str">
        <f t="shared" ca="1" si="819"/>
        <v>-</v>
      </c>
      <c r="IC289" s="168" t="str">
        <f t="shared" ca="1" si="819"/>
        <v>-</v>
      </c>
      <c r="ID289" s="168" t="str">
        <f t="shared" ca="1" si="819"/>
        <v>-</v>
      </c>
      <c r="IE289" s="168" t="str">
        <f t="shared" ca="1" si="819"/>
        <v>-</v>
      </c>
      <c r="IF289" s="168" t="str">
        <f t="shared" ca="1" si="819"/>
        <v>-</v>
      </c>
      <c r="IG289" s="168" t="str">
        <f t="shared" ca="1" si="819"/>
        <v>-</v>
      </c>
      <c r="IH289" s="168" t="str">
        <f t="shared" ca="1" si="819"/>
        <v>-</v>
      </c>
      <c r="II289" s="168" t="str">
        <f t="shared" ca="1" si="819"/>
        <v>-</v>
      </c>
      <c r="IJ289" s="168" t="str">
        <f t="shared" ca="1" si="819"/>
        <v>-</v>
      </c>
      <c r="IK289" s="168" t="str">
        <f t="shared" ca="1" si="819"/>
        <v>-</v>
      </c>
      <c r="IL289" s="168" t="str">
        <f t="shared" ca="1" si="819"/>
        <v>-</v>
      </c>
      <c r="IM289" s="168" t="str">
        <f t="shared" ca="1" si="819"/>
        <v>-</v>
      </c>
      <c r="IN289" s="168" t="str">
        <f t="shared" ca="1" si="819"/>
        <v>-</v>
      </c>
      <c r="IO289" s="168" t="str">
        <f t="shared" ca="1" si="819"/>
        <v>-</v>
      </c>
      <c r="IP289" s="168" t="str">
        <f t="shared" ca="1" si="790"/>
        <v>-</v>
      </c>
      <c r="IQ289" s="168" t="str">
        <f t="shared" ca="1" si="790"/>
        <v>-</v>
      </c>
      <c r="IR289" s="168" t="str">
        <f t="shared" ca="1" si="790"/>
        <v>-</v>
      </c>
      <c r="IS289" s="168" t="str">
        <f t="shared" ca="1" si="790"/>
        <v>-</v>
      </c>
      <c r="IT289" s="168" t="str">
        <f t="shared" ca="1" si="790"/>
        <v>-</v>
      </c>
      <c r="IU289" s="168" t="str">
        <f t="shared" ca="1" si="790"/>
        <v>-</v>
      </c>
      <c r="IV289" s="168" t="str">
        <f t="shared" ca="1" si="790"/>
        <v>-</v>
      </c>
      <c r="IW289" s="168" t="str">
        <f t="shared" ca="1" si="790"/>
        <v>-</v>
      </c>
      <c r="IX289" s="168" t="str">
        <f t="shared" ca="1" si="790"/>
        <v>-</v>
      </c>
      <c r="IY289" s="168" t="str">
        <f t="shared" ca="1" si="790"/>
        <v>-</v>
      </c>
      <c r="IZ289" s="10"/>
      <c r="JA289" s="166">
        <f t="shared" ca="1" si="757"/>
        <v>4.4999999999999998E-2</v>
      </c>
      <c r="JB289" s="166">
        <f t="shared" ca="1" si="758"/>
        <v>4.4999999999999998E-2</v>
      </c>
      <c r="JC289" s="168">
        <f t="shared" ca="1" si="816"/>
        <v>1</v>
      </c>
      <c r="JD289" s="168">
        <f t="shared" ca="1" si="816"/>
        <v>0</v>
      </c>
      <c r="JE289" s="168">
        <f t="shared" ca="1" si="816"/>
        <v>1</v>
      </c>
      <c r="JF289" s="168">
        <f t="shared" ca="1" si="816"/>
        <v>1</v>
      </c>
      <c r="JG289" s="168">
        <f t="shared" ca="1" si="816"/>
        <v>0</v>
      </c>
      <c r="JH289" s="168">
        <f t="shared" ca="1" si="816"/>
        <v>70</v>
      </c>
      <c r="JI289" s="168">
        <f t="shared" ca="1" si="816"/>
        <v>50</v>
      </c>
      <c r="JJ289" s="168">
        <f t="shared" ca="1" si="816"/>
        <v>70</v>
      </c>
      <c r="JK289" s="168">
        <f t="shared" ca="1" si="816"/>
        <v>50</v>
      </c>
      <c r="JL289" s="166">
        <f t="shared" ca="1" si="760"/>
        <v>1</v>
      </c>
      <c r="JM289" s="166">
        <f t="shared" ca="1" si="761"/>
        <v>1</v>
      </c>
      <c r="JN289" s="166">
        <f t="shared" ca="1" si="762"/>
        <v>1</v>
      </c>
      <c r="JO289" s="166">
        <f t="shared" ca="1" si="763"/>
        <v>1</v>
      </c>
      <c r="JP289" s="166">
        <f t="shared" ca="1" si="763"/>
        <v>1</v>
      </c>
      <c r="JQ289" s="168">
        <f t="shared" ca="1" si="816"/>
        <v>1</v>
      </c>
      <c r="JR289" s="10"/>
      <c r="JS289" s="168">
        <f t="shared" ca="1" si="816"/>
        <v>1</v>
      </c>
      <c r="JT289" s="166">
        <f t="shared" ca="1" si="764"/>
        <v>1</v>
      </c>
      <c r="JU289" s="168">
        <f t="shared" ca="1" si="816"/>
        <v>1</v>
      </c>
      <c r="JV289" s="168">
        <f t="shared" ca="1" si="816"/>
        <v>1</v>
      </c>
      <c r="JW289" s="168">
        <f t="shared" ca="1" si="816"/>
        <v>1</v>
      </c>
      <c r="JX289" s="168">
        <f t="shared" ca="1" si="816"/>
        <v>1</v>
      </c>
      <c r="JY289" s="168">
        <f t="shared" ca="1" si="816"/>
        <v>1</v>
      </c>
      <c r="JZ289" s="168">
        <f t="shared" ca="1" si="816"/>
        <v>1</v>
      </c>
      <c r="KA289" s="166">
        <f t="shared" ca="1" si="765"/>
        <v>1</v>
      </c>
      <c r="KB289" s="166">
        <f t="shared" si="766"/>
        <v>1.1499999999999999</v>
      </c>
      <c r="KC289" s="166">
        <f t="shared" ca="1" si="767"/>
        <v>1</v>
      </c>
      <c r="KD289" s="166" t="str">
        <f t="shared" ca="1" si="768"/>
        <v>-</v>
      </c>
      <c r="KE289" s="166" t="str">
        <f t="shared" ca="1" si="769"/>
        <v>-</v>
      </c>
      <c r="KF289" s="166" t="str">
        <f t="shared" ca="1" si="770"/>
        <v>-</v>
      </c>
      <c r="KG289" s="166" t="b">
        <f t="shared" ca="1" si="771"/>
        <v>0</v>
      </c>
      <c r="KH289" s="168">
        <f t="shared" ca="1" si="816"/>
        <v>0</v>
      </c>
      <c r="KI289" s="27">
        <v>0</v>
      </c>
    </row>
    <row r="290" spans="1:295" s="148" customFormat="1" outlineLevel="1">
      <c r="A290" s="126">
        <f t="shared" si="13"/>
        <v>285</v>
      </c>
      <c r="B290" s="126">
        <f t="shared" si="812"/>
        <v>13</v>
      </c>
      <c r="C290" s="148">
        <f t="shared" si="778"/>
        <v>1002</v>
      </c>
      <c r="D290" s="148" t="s">
        <v>884</v>
      </c>
      <c r="E290" s="148" t="b">
        <f t="shared" si="737"/>
        <v>0</v>
      </c>
      <c r="F290" s="148" t="b">
        <v>0</v>
      </c>
      <c r="G290" s="148" t="b">
        <f t="shared" si="773"/>
        <v>0</v>
      </c>
      <c r="H290" s="144">
        <f t="shared" ca="1" si="820"/>
        <v>3</v>
      </c>
      <c r="I290" s="32">
        <v>3</v>
      </c>
      <c r="J290" s="32">
        <v>4</v>
      </c>
      <c r="K290" s="144">
        <f t="shared" ca="1" si="820"/>
        <v>1</v>
      </c>
      <c r="L290" s="144">
        <f t="shared" ca="1" si="820"/>
        <v>1</v>
      </c>
      <c r="M290" s="144">
        <f t="shared" ca="1" si="820"/>
        <v>1</v>
      </c>
      <c r="N290" s="144">
        <f t="shared" ca="1" si="820"/>
        <v>1</v>
      </c>
      <c r="O290" s="144">
        <f t="shared" ca="1" si="820"/>
        <v>1</v>
      </c>
      <c r="P290" s="144">
        <f t="shared" ca="1" si="820"/>
        <v>1</v>
      </c>
      <c r="Q290" s="144">
        <f t="shared" ca="1" si="820"/>
        <v>1</v>
      </c>
      <c r="R290" s="144">
        <f t="shared" ca="1" si="820"/>
        <v>2</v>
      </c>
      <c r="S290" s="32">
        <v>1</v>
      </c>
      <c r="T290" s="144">
        <f t="shared" ca="1" si="820"/>
        <v>1</v>
      </c>
      <c r="U290" s="144">
        <f t="shared" ca="1" si="820"/>
        <v>1</v>
      </c>
      <c r="V290" s="144">
        <f t="shared" ca="1" si="820"/>
        <v>1</v>
      </c>
      <c r="W290" s="144">
        <f t="shared" ca="1" si="820"/>
        <v>1</v>
      </c>
      <c r="X290" s="144">
        <f t="shared" ca="1" si="820"/>
        <v>1</v>
      </c>
      <c r="Y290" s="144">
        <f t="shared" ca="1" si="820"/>
        <v>1</v>
      </c>
      <c r="AA290" s="162" t="str" cm="1">
        <f t="array" aca="1" ref="AA290" ca="1">TEXT(LEFT(OFFSET(AA290,-1,0),5)+1,"00000")&amp;MID(OFFSET(AA290,-1,0),6,FIND(" ",OFFSET(AA290,-1,0),7)-5)
&amp;INDEX(DataMaster!$B$10:$B$12,$I290)         &amp;IF($J290=1,""," Risk"&amp;INDEX(i.risk_aversion,$J290,1))    &amp;IF($K290=1,""," REV"&amp; INDEX(DataMaster!$B$54:$B$58,$K290))              &amp; IF($L290=1,""," Minroe"&amp;INDEX(minroe,$L290))              &amp;  IF($M290=1,""," Overdraw"&amp;INDEX(overdraw,$M290))
&amp; IF($N290=1,""," Mach"&amp;INDEX(i.mach_option,$N290))
&amp; IF($O290=1,""," Interest"&amp;INDEX(i.interest_rate,$O290))            &amp; IF($P290=1,""," Opp cost"&amp;INDEX(i.opp_cost_capital,$P290))           &amp; IF($Q290=1,""," Casual_ub"&amp;INDEX(i.casual_ub,$Q290))           &amp; IF($R290=1,""," Cropgraze"&amp;INDEX(i.cropgraze_inc,$R290))
&amp; IF($S290=1,""," Yield"&amp;INDEX(i.all_rot_yield,$S290))          &amp; IF($T290=1,""," Pasture"&amp;INDEX(i.pasture_prod,$T290))          &amp; IF($U290=1,""," Scan"&amp;INDEX(i.scan,$U290))
&amp; IF($JL290=1,""," WP"&amp;TEXT($JL290*100,"000p"))                &amp; IF($JM290=1,""," MP"&amp;TEXT($JM290*100,"000p"))                      &amp; IF($JN290=1,""," GP"&amp;TEXT($JN290*100,"000p"))          &amp; IF($JO290=1,""," Can"&amp;TEXT($JO290*100,"000p"))
&amp; " (F"&amp;3+IFERROR(1*$CH290,0)+IFERROR(1*$CI290,0)&amp;3-IFERROR(1*NOT($CK290),0)&amp;"N"&amp;$CP290&amp;$CQ290&amp;")"</f>
        <v>00026 Yield SQ RiskCRRA-low CropgrazeFALSE (F33N11)</v>
      </c>
      <c r="AB290" s="10" t="str">
        <f ca="1">IF(COUNTIF(AA$5:AA290,AA290)=1,"-","Dup")</f>
        <v>-</v>
      </c>
      <c r="AC290" s="10"/>
      <c r="AD290" s="168" t="str">
        <f t="shared" ca="1" si="783"/>
        <v>-</v>
      </c>
      <c r="AE290" s="168" t="str">
        <f t="shared" ca="1" si="783"/>
        <v>-</v>
      </c>
      <c r="AF290" s="168" t="str">
        <f t="shared" ca="1" si="783"/>
        <v>-</v>
      </c>
      <c r="AG290" s="168" t="str">
        <f t="shared" ca="1" si="783"/>
        <v>-</v>
      </c>
      <c r="AH290" s="168" t="str">
        <f t="shared" ca="1" si="783"/>
        <v>-</v>
      </c>
      <c r="AI290" s="168" t="b">
        <f t="shared" ca="1" si="783"/>
        <v>1</v>
      </c>
      <c r="AJ290" s="10"/>
      <c r="AK290" s="166" t="b">
        <f t="shared" si="784"/>
        <v>0</v>
      </c>
      <c r="AL290" s="166">
        <f t="shared" si="784"/>
        <v>2</v>
      </c>
      <c r="AM290" s="166" t="b">
        <f t="shared" si="784"/>
        <v>0</v>
      </c>
      <c r="AN290" s="166" t="b">
        <f t="shared" si="784"/>
        <v>1</v>
      </c>
      <c r="AO290" s="166" t="b">
        <f t="shared" si="784"/>
        <v>0</v>
      </c>
      <c r="AP290" s="166" t="b">
        <f t="shared" si="784"/>
        <v>0</v>
      </c>
      <c r="AQ290" s="166">
        <f t="shared" ca="1" si="740"/>
        <v>0</v>
      </c>
      <c r="AR290" s="166" t="b">
        <f t="shared" si="809"/>
        <v>1</v>
      </c>
      <c r="AS290" s="166" t="b">
        <f t="shared" si="809"/>
        <v>1</v>
      </c>
      <c r="AT290" s="166">
        <f t="shared" si="809"/>
        <v>2</v>
      </c>
      <c r="AU290" s="166" t="str">
        <f t="shared" si="809"/>
        <v>-</v>
      </c>
      <c r="AV290" s="166">
        <f t="shared" si="809"/>
        <v>0.3</v>
      </c>
      <c r="AW290" s="10"/>
      <c r="AX290" s="166" t="b">
        <f t="shared" si="742"/>
        <v>1</v>
      </c>
      <c r="AY290" s="168" t="b">
        <f t="shared" ca="1" si="743"/>
        <v>1</v>
      </c>
      <c r="AZ290" s="168" t="b">
        <f t="shared" ca="1" si="743"/>
        <v>1</v>
      </c>
      <c r="BA290" s="167">
        <f t="shared" ca="1" si="744"/>
        <v>3210</v>
      </c>
      <c r="BB290" s="168" t="str">
        <f t="shared" ca="1" si="802"/>
        <v>-</v>
      </c>
      <c r="BC290" s="168" t="str">
        <f t="shared" ca="1" si="802"/>
        <v>-</v>
      </c>
      <c r="BD290" s="168" t="str">
        <f t="shared" ca="1" si="802"/>
        <v>-</v>
      </c>
      <c r="BE290" s="168" t="str">
        <f t="shared" ca="1" si="802"/>
        <v>-</v>
      </c>
      <c r="BF290" s="168" t="str">
        <f t="shared" ca="1" si="802"/>
        <v>-</v>
      </c>
      <c r="BG290" s="168">
        <f t="shared" ca="1" si="802"/>
        <v>1</v>
      </c>
      <c r="BH290" s="168">
        <f t="shared" ca="1" si="802"/>
        <v>1</v>
      </c>
      <c r="BI290" s="168" t="str">
        <f t="shared" ca="1" si="802"/>
        <v>-</v>
      </c>
      <c r="BJ290" s="168" t="str">
        <f t="shared" ca="1" si="802"/>
        <v>-</v>
      </c>
      <c r="BK290" s="10"/>
      <c r="BL290" s="168" t="str">
        <f t="shared" ca="1" si="802"/>
        <v>-</v>
      </c>
      <c r="BM290" s="168" t="str">
        <f t="shared" ca="1" si="802"/>
        <v>-</v>
      </c>
      <c r="BN290" s="168" t="str">
        <f t="shared" ca="1" si="802"/>
        <v>-</v>
      </c>
      <c r="BO290" s="168" t="str">
        <f t="shared" ca="1" si="802"/>
        <v>-</v>
      </c>
      <c r="BP290" s="168" t="str">
        <f t="shared" ca="1" si="802"/>
        <v>-</v>
      </c>
      <c r="BQ290" s="168" t="str">
        <f t="shared" ca="1" si="802"/>
        <v>-</v>
      </c>
      <c r="BR290" s="168" t="str">
        <f t="shared" ca="1" si="802"/>
        <v>-</v>
      </c>
      <c r="BS290" s="168" t="str">
        <f t="shared" ca="1" si="802"/>
        <v>-</v>
      </c>
      <c r="BT290" s="168" t="str">
        <f t="shared" ca="1" si="802"/>
        <v>-</v>
      </c>
      <c r="BU290" s="168" t="str">
        <f t="shared" ca="1" si="802"/>
        <v>-</v>
      </c>
      <c r="BV290" s="168" t="str">
        <f t="shared" ca="1" si="802"/>
        <v>-</v>
      </c>
      <c r="BW290" s="166" t="str" cm="1">
        <f t="array" aca="1" ref="BW290" ca="1">INDEX(i.rev,$K290,BW$15)</f>
        <v>-</v>
      </c>
      <c r="BX290" s="166" t="str" cm="1">
        <f t="array" aca="1" ref="BX290" ca="1">INDEX(i.rev,$K290,BX$15)</f>
        <v>-</v>
      </c>
      <c r="BY290" s="166" t="str" cm="1">
        <f t="array" aca="1" ref="BY290" ca="1">INDEX(i.rev,$K290,BY$15)</f>
        <v>-</v>
      </c>
      <c r="BZ290" s="166" t="str" cm="1">
        <f t="array" aca="1" ref="BZ290" ca="1">INDEX(i.rev,$K290,BZ$15)</f>
        <v>-</v>
      </c>
      <c r="CA290" s="166" t="str" cm="1">
        <f t="array" aca="1" ref="CA290" ca="1">INDEX(i.rev,$K290,CA$15)</f>
        <v>-</v>
      </c>
      <c r="CB290" s="166" t="str" cm="1">
        <f t="array" aca="1" ref="CB290" ca="1">INDEX(i.rev,$K290,CB$15)</f>
        <v>-</v>
      </c>
      <c r="CC290" s="166" t="str" cm="1">
        <f t="array" aca="1" ref="CC290" ca="1">INDEX(i.rev,$K290,CC$15)</f>
        <v>-</v>
      </c>
      <c r="CD290" s="166" t="str" cm="1">
        <f t="array" aca="1" ref="CD290" ca="1">INDEX(i.rev,$K290,CD$15)</f>
        <v>-</v>
      </c>
      <c r="CE290" s="166" t="str" cm="1">
        <f t="array" aca="1" ref="CE290" ca="1">INDEX(i.rev,$K290,CE$15)</f>
        <v>-</v>
      </c>
      <c r="CF290" s="166" t="str" cm="1">
        <f t="array" aca="1" ref="CF290" ca="1">INDEX(i.rev,$K290,CF$15)</f>
        <v>-</v>
      </c>
      <c r="CG290" s="10"/>
      <c r="CH290" s="168" t="str">
        <f t="shared" ca="1" si="821"/>
        <v>-</v>
      </c>
      <c r="CI290" s="168" t="str">
        <f t="shared" ca="1" si="821"/>
        <v>-</v>
      </c>
      <c r="CJ290" s="168" t="str">
        <f t="shared" ca="1" si="821"/>
        <v>-</v>
      </c>
      <c r="CK290" s="168" t="str">
        <f t="shared" ca="1" si="821"/>
        <v>-</v>
      </c>
      <c r="CL290" s="168" t="str">
        <f t="shared" ca="1" si="821"/>
        <v>-</v>
      </c>
      <c r="CM290" s="168" t="str">
        <f t="shared" ca="1" si="821"/>
        <v>-</v>
      </c>
      <c r="CN290" s="168" t="str">
        <f t="shared" ca="1" si="821"/>
        <v>-</v>
      </c>
      <c r="CO290" s="168" t="str">
        <f t="shared" ca="1" si="821"/>
        <v>-</v>
      </c>
      <c r="CP290" s="168">
        <f t="shared" ca="1" si="821"/>
        <v>1</v>
      </c>
      <c r="CQ290" s="168">
        <f t="shared" ca="1" si="821"/>
        <v>1</v>
      </c>
      <c r="CR290" s="168">
        <f t="shared" ca="1" si="821"/>
        <v>0</v>
      </c>
      <c r="CS290" s="168" t="str">
        <f t="shared" ca="1" si="821"/>
        <v>-</v>
      </c>
      <c r="CT290" s="168" t="str">
        <f t="shared" ca="1" si="821"/>
        <v>-</v>
      </c>
      <c r="CU290" s="168" t="str">
        <f t="shared" ca="1" si="821"/>
        <v>-</v>
      </c>
      <c r="CV290" s="168" t="str">
        <f t="shared" ca="1" si="821"/>
        <v>-</v>
      </c>
      <c r="CW290" s="168" t="str">
        <f t="shared" ca="1" si="821"/>
        <v>-</v>
      </c>
      <c r="CX290" s="168" t="str">
        <f t="shared" ca="1" si="821"/>
        <v>-</v>
      </c>
      <c r="CY290" s="168" t="str">
        <f t="shared" ca="1" si="821"/>
        <v>-</v>
      </c>
      <c r="CZ290" s="168">
        <f t="shared" ca="1" si="821"/>
        <v>0</v>
      </c>
      <c r="DA290" s="168" t="str">
        <f t="shared" ca="1" si="821"/>
        <v>-</v>
      </c>
      <c r="DB290" s="168" t="str">
        <f t="shared" ca="1" si="821"/>
        <v>-</v>
      </c>
      <c r="DC290" s="168" t="str">
        <f t="shared" ca="1" si="821"/>
        <v>-</v>
      </c>
      <c r="DD290" s="168" t="str">
        <f t="shared" ca="1" si="821"/>
        <v>-</v>
      </c>
      <c r="DE290" s="168" t="str">
        <f t="shared" ca="1" si="821"/>
        <v>-</v>
      </c>
      <c r="DF290" s="168">
        <f t="shared" ca="1" si="821"/>
        <v>0</v>
      </c>
      <c r="DG290" s="168">
        <f t="shared" ca="1" si="821"/>
        <v>0</v>
      </c>
      <c r="DH290" s="168">
        <f t="shared" ca="1" si="821"/>
        <v>0</v>
      </c>
      <c r="DI290" s="168">
        <f t="shared" ca="1" si="821"/>
        <v>0</v>
      </c>
      <c r="DJ290" s="168">
        <f t="shared" ca="1" si="821"/>
        <v>0</v>
      </c>
      <c r="DK290" s="168">
        <f t="shared" ca="1" si="821"/>
        <v>0</v>
      </c>
      <c r="DL290" s="168">
        <f t="shared" ca="1" si="821"/>
        <v>0</v>
      </c>
      <c r="DM290" s="168" t="str">
        <f t="shared" ca="1" si="821"/>
        <v>-</v>
      </c>
      <c r="DN290" s="168" t="str">
        <f t="shared" ca="1" si="821"/>
        <v>-</v>
      </c>
      <c r="DO290" s="168" t="str">
        <f t="shared" ca="1" si="821"/>
        <v>-</v>
      </c>
      <c r="DP290" s="168" t="str">
        <f t="shared" ca="1" si="821"/>
        <v>-</v>
      </c>
      <c r="DQ290" s="168" t="str">
        <f t="shared" ca="1" si="821"/>
        <v>-</v>
      </c>
      <c r="DR290" s="168" t="str">
        <f t="shared" ca="1" si="821"/>
        <v>-</v>
      </c>
      <c r="DS290" s="168" t="str">
        <f t="shared" ca="1" si="821"/>
        <v>-</v>
      </c>
      <c r="DT290" s="168" t="str">
        <f t="shared" ca="1" si="821"/>
        <v>-</v>
      </c>
      <c r="DU290" s="168" t="str">
        <f t="shared" ca="1" si="821"/>
        <v>-</v>
      </c>
      <c r="DV290" s="168" t="str">
        <f t="shared" ca="1" si="821"/>
        <v>-</v>
      </c>
      <c r="DW290" s="168" t="str">
        <f t="shared" ca="1" si="821"/>
        <v>-</v>
      </c>
      <c r="DX290" s="10"/>
      <c r="DY290" s="168">
        <f t="shared" ca="1" si="821"/>
        <v>1</v>
      </c>
      <c r="DZ290" s="168" t="str">
        <f t="shared" ca="1" si="821"/>
        <v>-</v>
      </c>
      <c r="EA290" s="168" t="str">
        <f t="shared" ca="1" si="821"/>
        <v>-</v>
      </c>
      <c r="EB290" s="168" t="str">
        <f t="shared" ca="1" si="821"/>
        <v>-</v>
      </c>
      <c r="EC290" s="168" t="str">
        <f t="shared" ca="1" si="785"/>
        <v>-</v>
      </c>
      <c r="ED290" s="168" t="b">
        <f t="shared" ca="1" si="785"/>
        <v>0</v>
      </c>
      <c r="EE290" s="168" t="str">
        <f t="shared" ca="1" si="785"/>
        <v>-</v>
      </c>
      <c r="EF290" s="168">
        <f t="shared" ca="1" si="785"/>
        <v>0</v>
      </c>
      <c r="EG290" s="168" t="str">
        <f t="shared" ca="1" si="785"/>
        <v>-</v>
      </c>
      <c r="EH290" s="166" cm="1">
        <f t="array" aca="1" ref="EH290" ca="1">INDEX(i.rev,$K290,EH$15)</f>
        <v>1</v>
      </c>
      <c r="EI290" s="168">
        <f t="shared" ca="1" si="813"/>
        <v>0</v>
      </c>
      <c r="EJ290" s="168">
        <f t="shared" ca="1" si="813"/>
        <v>1</v>
      </c>
      <c r="EK290" s="168">
        <f t="shared" ca="1" si="813"/>
        <v>0</v>
      </c>
      <c r="EL290" s="168">
        <f t="shared" ca="1" si="813"/>
        <v>1</v>
      </c>
      <c r="EM290" s="168">
        <f t="shared" ca="1" si="813"/>
        <v>1</v>
      </c>
      <c r="EN290" s="168">
        <f t="shared" ca="1" si="813"/>
        <v>1</v>
      </c>
      <c r="EO290" s="168">
        <f t="shared" ca="1" si="813"/>
        <v>0</v>
      </c>
      <c r="EP290" s="168">
        <f t="shared" ca="1" si="813"/>
        <v>0</v>
      </c>
      <c r="EQ290" s="168">
        <f t="shared" ca="1" si="813"/>
        <v>0</v>
      </c>
      <c r="ER290" s="168">
        <f t="shared" ca="1" si="813"/>
        <v>0</v>
      </c>
      <c r="ES290" s="168">
        <f t="shared" ca="1" si="813"/>
        <v>0</v>
      </c>
      <c r="ET290" s="168">
        <f t="shared" ca="1" si="813"/>
        <v>0</v>
      </c>
      <c r="EU290" s="168">
        <f t="shared" ca="1" si="813"/>
        <v>0</v>
      </c>
      <c r="EV290" s="168">
        <f t="shared" ca="1" si="813"/>
        <v>0</v>
      </c>
      <c r="EW290" s="168">
        <f t="shared" ca="1" si="813"/>
        <v>0</v>
      </c>
      <c r="EX290" s="168">
        <f t="shared" ca="1" si="813"/>
        <v>0</v>
      </c>
      <c r="EY290" s="166" cm="1">
        <f t="array" aca="1" ref="EY290" ca="1">INDEX(i.rev,$K290,EY$15)</f>
        <v>0</v>
      </c>
      <c r="EZ290" s="168">
        <f t="shared" ca="1" si="749"/>
        <v>0</v>
      </c>
      <c r="FA290" s="166" cm="1">
        <f t="array" aca="1" ref="FA290" ca="1">INDEX(i.rev,$K290,FA$15)</f>
        <v>1</v>
      </c>
      <c r="FB290" s="168">
        <f t="shared" ca="1" si="817"/>
        <v>0</v>
      </c>
      <c r="FC290" s="168">
        <f t="shared" ca="1" si="817"/>
        <v>0</v>
      </c>
      <c r="FD290" s="168">
        <f t="shared" ca="1" si="817"/>
        <v>0</v>
      </c>
      <c r="FE290" s="168">
        <f t="shared" ca="1" si="817"/>
        <v>0</v>
      </c>
      <c r="FF290" s="168">
        <f t="shared" ca="1" si="817"/>
        <v>0</v>
      </c>
      <c r="FG290" s="168">
        <f t="shared" ca="1" si="817"/>
        <v>0</v>
      </c>
      <c r="FH290" s="168">
        <f t="shared" ca="1" si="817"/>
        <v>0</v>
      </c>
      <c r="FI290" s="10"/>
      <c r="FJ290" s="168" t="str">
        <f t="shared" ca="1" si="817"/>
        <v>-</v>
      </c>
      <c r="FK290" s="168" t="str">
        <f t="shared" ca="1" si="817"/>
        <v>-</v>
      </c>
      <c r="FL290" s="168" t="str">
        <f t="shared" ca="1" si="817"/>
        <v>-</v>
      </c>
      <c r="FM290" s="168" t="str">
        <f t="shared" ca="1" si="817"/>
        <v>-</v>
      </c>
      <c r="FN290" s="168" t="str">
        <f t="shared" ca="1" si="817"/>
        <v>-</v>
      </c>
      <c r="FO290" s="166" t="b">
        <f t="shared" ca="1" si="787"/>
        <v>0</v>
      </c>
      <c r="FP290" s="166" t="b">
        <f t="shared" ca="1" si="787"/>
        <v>0</v>
      </c>
      <c r="FQ290" s="166" t="b">
        <f t="shared" ca="1" si="787"/>
        <v>1</v>
      </c>
      <c r="FR290" s="168">
        <f t="shared" ca="1" si="817"/>
        <v>0</v>
      </c>
      <c r="FS290" s="166">
        <f t="shared" ca="1" si="788"/>
        <v>1</v>
      </c>
      <c r="FT290" s="166">
        <f t="shared" ca="1" si="788"/>
        <v>1</v>
      </c>
      <c r="FU290" s="168" t="str">
        <f t="shared" ca="1" si="817"/>
        <v>-</v>
      </c>
      <c r="FV290" s="168" t="str">
        <f t="shared" ca="1" si="817"/>
        <v>-</v>
      </c>
      <c r="FW290" s="168" t="str">
        <f t="shared" ca="1" si="817"/>
        <v>-</v>
      </c>
      <c r="FX290" s="168" t="str">
        <f t="shared" ca="1" si="817"/>
        <v>-</v>
      </c>
      <c r="FY290" s="168" t="str">
        <f t="shared" ca="1" si="817"/>
        <v>-</v>
      </c>
      <c r="FZ290" s="168" t="str">
        <f t="shared" ca="1" si="817"/>
        <v>-</v>
      </c>
      <c r="GA290" s="168" t="str">
        <f t="shared" ca="1" si="817"/>
        <v>-</v>
      </c>
      <c r="GB290" s="168" t="str">
        <f t="shared" ca="1" si="817"/>
        <v>-</v>
      </c>
      <c r="GC290" s="168" t="str">
        <f t="shared" ca="1" si="817"/>
        <v>-</v>
      </c>
      <c r="GD290" s="168" t="b">
        <f t="shared" ca="1" si="817"/>
        <v>1</v>
      </c>
      <c r="GE290" s="168" t="str">
        <f t="shared" ca="1" si="817"/>
        <v>-</v>
      </c>
      <c r="GF290" s="168" t="str">
        <f t="shared" ca="1" si="817"/>
        <v>-</v>
      </c>
      <c r="GG290" s="168" t="str">
        <f t="shared" ca="1" si="817"/>
        <v>-</v>
      </c>
      <c r="GH290" s="168" t="str">
        <f t="shared" ca="1" si="818"/>
        <v>-</v>
      </c>
      <c r="GI290" s="168" t="str">
        <f t="shared" ca="1" si="818"/>
        <v>-</v>
      </c>
      <c r="GJ290" s="168" t="str">
        <f t="shared" ca="1" si="818"/>
        <v>-</v>
      </c>
      <c r="GK290" s="168" t="str">
        <f t="shared" ca="1" si="818"/>
        <v>-</v>
      </c>
      <c r="GL290" s="168" t="str">
        <f t="shared" ca="1" si="818"/>
        <v>-</v>
      </c>
      <c r="GM290" s="168" t="str">
        <f t="shared" ca="1" si="818"/>
        <v>-</v>
      </c>
      <c r="GN290" s="168" t="str">
        <f t="shared" ca="1" si="818"/>
        <v>-</v>
      </c>
      <c r="GO290" s="168" t="str">
        <f t="shared" ca="1" si="818"/>
        <v>-</v>
      </c>
      <c r="GP290" s="168" t="str">
        <f t="shared" ca="1" si="818"/>
        <v>-</v>
      </c>
      <c r="GQ290" s="168" t="str">
        <f t="shared" ca="1" si="818"/>
        <v>-</v>
      </c>
      <c r="GR290" s="168" t="str">
        <f t="shared" ca="1" si="818"/>
        <v>-</v>
      </c>
      <c r="GS290" s="168">
        <f t="shared" ca="1" si="818"/>
        <v>500</v>
      </c>
      <c r="GT290" s="168">
        <f t="shared" ca="1" si="818"/>
        <v>500</v>
      </c>
      <c r="GU290" s="168" t="str">
        <f t="shared" ca="1" si="818"/>
        <v>-</v>
      </c>
      <c r="GV290" s="168" t="str">
        <f t="shared" ca="1" si="818"/>
        <v>-</v>
      </c>
      <c r="GW290" s="168" t="str">
        <f t="shared" ca="1" si="818"/>
        <v>-</v>
      </c>
      <c r="GX290" s="168" t="str">
        <f t="shared" ca="1" si="815"/>
        <v>-</v>
      </c>
      <c r="GY290" s="168" t="str">
        <f t="shared" ca="1" si="790"/>
        <v>-</v>
      </c>
      <c r="GZ290" s="168" t="str">
        <f t="shared" ca="1" si="819"/>
        <v>-</v>
      </c>
      <c r="HA290" s="168" t="str">
        <f t="shared" ca="1" si="819"/>
        <v>-</v>
      </c>
      <c r="HB290" s="168" t="str">
        <f t="shared" ca="1" si="819"/>
        <v>-</v>
      </c>
      <c r="HC290" s="168" t="str">
        <f t="shared" ca="1" si="819"/>
        <v>-</v>
      </c>
      <c r="HD290" s="168" t="str">
        <f t="shared" ca="1" si="819"/>
        <v>-</v>
      </c>
      <c r="HE290" s="168" t="str">
        <f t="shared" ca="1" si="819"/>
        <v>-</v>
      </c>
      <c r="HF290" s="168" t="str">
        <f t="shared" ca="1" si="819"/>
        <v>-</v>
      </c>
      <c r="HG290" s="168" t="str">
        <f t="shared" ca="1" si="819"/>
        <v>-</v>
      </c>
      <c r="HH290" s="168" t="str">
        <f t="shared" ca="1" si="819"/>
        <v>-</v>
      </c>
      <c r="HI290" s="168" t="str">
        <f t="shared" ca="1" si="819"/>
        <v>-</v>
      </c>
      <c r="HJ290" s="168" t="str">
        <f t="shared" ca="1" si="819"/>
        <v>-</v>
      </c>
      <c r="HK290" s="168" t="str">
        <f t="shared" ca="1" si="819"/>
        <v>-</v>
      </c>
      <c r="HL290" s="168" t="str">
        <f t="shared" ca="1" si="819"/>
        <v>-</v>
      </c>
      <c r="HM290" s="168" t="str">
        <f t="shared" ca="1" si="819"/>
        <v>-</v>
      </c>
      <c r="HN290" s="168" t="str">
        <f t="shared" ca="1" si="819"/>
        <v>-</v>
      </c>
      <c r="HO290" s="168" t="str">
        <f t="shared" ca="1" si="819"/>
        <v>-</v>
      </c>
      <c r="HP290" s="168" t="str">
        <f t="shared" ca="1" si="819"/>
        <v>-</v>
      </c>
      <c r="HQ290" s="168" t="str">
        <f t="shared" ca="1" si="819"/>
        <v>-</v>
      </c>
      <c r="HR290" s="168" t="str">
        <f t="shared" ca="1" si="819"/>
        <v>-</v>
      </c>
      <c r="HS290" s="168" t="str">
        <f t="shared" ca="1" si="819"/>
        <v>-</v>
      </c>
      <c r="HT290" s="168" t="str">
        <f t="shared" ca="1" si="819"/>
        <v>-</v>
      </c>
      <c r="HU290" s="168" t="str">
        <f t="shared" ca="1" si="819"/>
        <v>-</v>
      </c>
      <c r="HV290" s="168" t="str">
        <f t="shared" ca="1" si="819"/>
        <v>-</v>
      </c>
      <c r="HW290" s="168" t="str">
        <f t="shared" ca="1" si="819"/>
        <v>-</v>
      </c>
      <c r="HX290" s="168" t="str">
        <f t="shared" ca="1" si="819"/>
        <v>-</v>
      </c>
      <c r="HY290" s="168" t="str">
        <f t="shared" ca="1" si="819"/>
        <v>-</v>
      </c>
      <c r="HZ290" s="168" t="str">
        <f t="shared" ca="1" si="819"/>
        <v>-</v>
      </c>
      <c r="IA290" s="168" t="str">
        <f t="shared" ca="1" si="819"/>
        <v>-</v>
      </c>
      <c r="IB290" s="168" t="str">
        <f t="shared" ca="1" si="819"/>
        <v>-</v>
      </c>
      <c r="IC290" s="168" t="str">
        <f t="shared" ca="1" si="819"/>
        <v>-</v>
      </c>
      <c r="ID290" s="168" t="str">
        <f t="shared" ca="1" si="819"/>
        <v>-</v>
      </c>
      <c r="IE290" s="168" t="str">
        <f t="shared" ca="1" si="819"/>
        <v>-</v>
      </c>
      <c r="IF290" s="168" t="str">
        <f t="shared" ca="1" si="819"/>
        <v>-</v>
      </c>
      <c r="IG290" s="168" t="str">
        <f t="shared" ca="1" si="819"/>
        <v>-</v>
      </c>
      <c r="IH290" s="168" t="str">
        <f t="shared" ca="1" si="819"/>
        <v>-</v>
      </c>
      <c r="II290" s="168" t="str">
        <f t="shared" ca="1" si="819"/>
        <v>-</v>
      </c>
      <c r="IJ290" s="168" t="str">
        <f t="shared" ca="1" si="819"/>
        <v>-</v>
      </c>
      <c r="IK290" s="168" t="str">
        <f t="shared" ca="1" si="819"/>
        <v>-</v>
      </c>
      <c r="IL290" s="168" t="str">
        <f t="shared" ca="1" si="819"/>
        <v>-</v>
      </c>
      <c r="IM290" s="168" t="str">
        <f t="shared" ca="1" si="819"/>
        <v>-</v>
      </c>
      <c r="IN290" s="168" t="str">
        <f t="shared" ca="1" si="819"/>
        <v>-</v>
      </c>
      <c r="IO290" s="168" t="str">
        <f t="shared" ca="1" si="819"/>
        <v>-</v>
      </c>
      <c r="IP290" s="168" t="str">
        <f t="shared" ca="1" si="790"/>
        <v>-</v>
      </c>
      <c r="IQ290" s="168" t="str">
        <f t="shared" ca="1" si="790"/>
        <v>-</v>
      </c>
      <c r="IR290" s="168" t="str">
        <f t="shared" ca="1" si="790"/>
        <v>-</v>
      </c>
      <c r="IS290" s="168" t="str">
        <f t="shared" ca="1" si="790"/>
        <v>-</v>
      </c>
      <c r="IT290" s="168" t="str">
        <f t="shared" ca="1" si="790"/>
        <v>-</v>
      </c>
      <c r="IU290" s="168" t="str">
        <f t="shared" ca="1" si="790"/>
        <v>-</v>
      </c>
      <c r="IV290" s="168" t="str">
        <f t="shared" ca="1" si="790"/>
        <v>-</v>
      </c>
      <c r="IW290" s="168" t="str">
        <f t="shared" ref="IW290:IY290" ca="1" si="822">OFFSET(IW$5,$B290,0)</f>
        <v>-</v>
      </c>
      <c r="IX290" s="168" t="str">
        <f t="shared" ca="1" si="822"/>
        <v>-</v>
      </c>
      <c r="IY290" s="168" t="str">
        <f t="shared" ca="1" si="822"/>
        <v>-</v>
      </c>
      <c r="IZ290" s="10"/>
      <c r="JA290" s="166">
        <f t="shared" ca="1" si="757"/>
        <v>4.4999999999999998E-2</v>
      </c>
      <c r="JB290" s="166">
        <f t="shared" ca="1" si="758"/>
        <v>4.4999999999999998E-2</v>
      </c>
      <c r="JC290" s="168">
        <f t="shared" ca="1" si="816"/>
        <v>1</v>
      </c>
      <c r="JD290" s="168">
        <f t="shared" ca="1" si="816"/>
        <v>0</v>
      </c>
      <c r="JE290" s="168">
        <f t="shared" ca="1" si="816"/>
        <v>1</v>
      </c>
      <c r="JF290" s="168">
        <f t="shared" ca="1" si="816"/>
        <v>1</v>
      </c>
      <c r="JG290" s="168">
        <f t="shared" ca="1" si="816"/>
        <v>0</v>
      </c>
      <c r="JH290" s="168">
        <f t="shared" ca="1" si="816"/>
        <v>70</v>
      </c>
      <c r="JI290" s="168">
        <f t="shared" ca="1" si="816"/>
        <v>50</v>
      </c>
      <c r="JJ290" s="168">
        <f t="shared" ca="1" si="816"/>
        <v>70</v>
      </c>
      <c r="JK290" s="168">
        <f t="shared" ca="1" si="816"/>
        <v>50</v>
      </c>
      <c r="JL290" s="166">
        <f t="shared" ca="1" si="760"/>
        <v>1</v>
      </c>
      <c r="JM290" s="166">
        <f t="shared" ca="1" si="761"/>
        <v>1</v>
      </c>
      <c r="JN290" s="166">
        <f t="shared" ca="1" si="762"/>
        <v>1</v>
      </c>
      <c r="JO290" s="166">
        <f t="shared" ca="1" si="763"/>
        <v>1</v>
      </c>
      <c r="JP290" s="166">
        <f t="shared" ca="1" si="763"/>
        <v>1</v>
      </c>
      <c r="JQ290" s="168">
        <f t="shared" ca="1" si="816"/>
        <v>1</v>
      </c>
      <c r="JR290" s="10"/>
      <c r="JS290" s="168">
        <f t="shared" ca="1" si="816"/>
        <v>1</v>
      </c>
      <c r="JT290" s="166">
        <f t="shared" ca="1" si="764"/>
        <v>1</v>
      </c>
      <c r="JU290" s="168">
        <f t="shared" ca="1" si="816"/>
        <v>1</v>
      </c>
      <c r="JV290" s="168">
        <f t="shared" ca="1" si="816"/>
        <v>1</v>
      </c>
      <c r="JW290" s="168">
        <f t="shared" ca="1" si="816"/>
        <v>1</v>
      </c>
      <c r="JX290" s="168">
        <f t="shared" ca="1" si="816"/>
        <v>1</v>
      </c>
      <c r="JY290" s="168">
        <f t="shared" ca="1" si="816"/>
        <v>1</v>
      </c>
      <c r="JZ290" s="168">
        <f t="shared" ca="1" si="816"/>
        <v>1</v>
      </c>
      <c r="KA290" s="166">
        <f t="shared" ca="1" si="765"/>
        <v>1</v>
      </c>
      <c r="KB290" s="166">
        <f t="shared" si="766"/>
        <v>1</v>
      </c>
      <c r="KC290" s="166">
        <f t="shared" ca="1" si="767"/>
        <v>1</v>
      </c>
      <c r="KD290" s="166" t="str">
        <f t="shared" ca="1" si="768"/>
        <v>-</v>
      </c>
      <c r="KE290" s="166" t="str">
        <f t="shared" ca="1" si="769"/>
        <v>-</v>
      </c>
      <c r="KF290" s="166" t="str">
        <f t="shared" ca="1" si="770"/>
        <v>-</v>
      </c>
      <c r="KG290" s="166" t="b">
        <f t="shared" ca="1" si="771"/>
        <v>0</v>
      </c>
      <c r="KH290" s="168">
        <f t="shared" ca="1" si="816"/>
        <v>0</v>
      </c>
      <c r="KI290" s="27">
        <v>0</v>
      </c>
    </row>
    <row r="291" spans="1:295" s="148" customFormat="1" outlineLevel="1">
      <c r="A291" s="126">
        <f t="shared" si="13"/>
        <v>286</v>
      </c>
      <c r="B291" s="126">
        <f t="shared" si="812"/>
        <v>13</v>
      </c>
      <c r="C291" s="148">
        <f t="shared" si="778"/>
        <v>1002</v>
      </c>
      <c r="D291" s="148" t="s">
        <v>884</v>
      </c>
      <c r="E291" s="148" t="b">
        <f t="shared" si="737"/>
        <v>0</v>
      </c>
      <c r="F291" s="148" t="b">
        <v>0</v>
      </c>
      <c r="G291" s="148" t="b">
        <f t="shared" si="773"/>
        <v>0</v>
      </c>
      <c r="H291" s="144">
        <f t="shared" ca="1" si="820"/>
        <v>3</v>
      </c>
      <c r="I291" s="32">
        <v>3</v>
      </c>
      <c r="J291" s="32">
        <v>4</v>
      </c>
      <c r="K291" s="144">
        <f t="shared" ca="1" si="820"/>
        <v>1</v>
      </c>
      <c r="L291" s="144">
        <f t="shared" ca="1" si="820"/>
        <v>1</v>
      </c>
      <c r="M291" s="144">
        <f t="shared" ca="1" si="820"/>
        <v>1</v>
      </c>
      <c r="N291" s="144">
        <f t="shared" ca="1" si="820"/>
        <v>1</v>
      </c>
      <c r="O291" s="144">
        <f t="shared" ca="1" si="820"/>
        <v>1</v>
      </c>
      <c r="P291" s="144">
        <f t="shared" ca="1" si="820"/>
        <v>1</v>
      </c>
      <c r="Q291" s="144">
        <f t="shared" ca="1" si="820"/>
        <v>1</v>
      </c>
      <c r="R291" s="144">
        <f t="shared" ca="1" si="820"/>
        <v>2</v>
      </c>
      <c r="S291" s="32">
        <v>3</v>
      </c>
      <c r="T291" s="144">
        <f t="shared" ca="1" si="820"/>
        <v>1</v>
      </c>
      <c r="U291" s="144">
        <f t="shared" ca="1" si="820"/>
        <v>1</v>
      </c>
      <c r="V291" s="144">
        <f t="shared" ca="1" si="820"/>
        <v>1</v>
      </c>
      <c r="W291" s="144">
        <f t="shared" ca="1" si="820"/>
        <v>1</v>
      </c>
      <c r="X291" s="144">
        <f t="shared" ca="1" si="820"/>
        <v>1</v>
      </c>
      <c r="Y291" s="144">
        <f t="shared" ca="1" si="820"/>
        <v>1</v>
      </c>
      <c r="AA291" s="162" t="str" cm="1">
        <f t="array" aca="1" ref="AA291" ca="1">TEXT(LEFT(OFFSET(AA291,-1,0),5)+1,"00000")&amp;MID(OFFSET(AA291,-1,0),6,FIND(" ",OFFSET(AA291,-1,0),7)-5)
&amp;INDEX(DataMaster!$B$10:$B$12,$I291)         &amp;IF($J291=1,""," Risk"&amp;INDEX(i.risk_aversion,$J291,1))    &amp;IF($K291=1,""," REV"&amp; INDEX(DataMaster!$B$54:$B$58,$K291))              &amp; IF($L291=1,""," Minroe"&amp;INDEX(minroe,$L291))              &amp;  IF($M291=1,""," Overdraw"&amp;INDEX(overdraw,$M291))
&amp; IF($N291=1,""," Mach"&amp;INDEX(i.mach_option,$N291))
&amp; IF($O291=1,""," Interest"&amp;INDEX(i.interest_rate,$O291))            &amp; IF($P291=1,""," Opp cost"&amp;INDEX(i.opp_cost_capital,$P291))           &amp; IF($Q291=1,""," Casual_ub"&amp;INDEX(i.casual_ub,$Q291))           &amp; IF($R291=1,""," Cropgraze"&amp;INDEX(i.cropgraze_inc,$R291))
&amp; IF($S291=1,""," Yield"&amp;INDEX(i.all_rot_yield,$S291))          &amp; IF($T291=1,""," Pasture"&amp;INDEX(i.pasture_prod,$T291))          &amp; IF($U291=1,""," Scan"&amp;INDEX(i.scan,$U291))
&amp; IF($JL291=1,""," WP"&amp;TEXT($JL291*100,"000p"))                &amp; IF($JM291=1,""," MP"&amp;TEXT($JM291*100,"000p"))                      &amp; IF($JN291=1,""," GP"&amp;TEXT($JN291*100,"000p"))          &amp; IF($JO291=1,""," Can"&amp;TEXT($JO291*100,"000p"))
&amp; " (F"&amp;3+IFERROR(1*$CH291,0)+IFERROR(1*$CI291,0)&amp;3-IFERROR(1*NOT($CK291),0)&amp;"N"&amp;$CP291&amp;$CQ291&amp;")"</f>
        <v>00027 Yield SQ RiskCRRA-low CropgrazeFALSE Yield1.15 (F33N11)</v>
      </c>
      <c r="AB291" s="10" t="str">
        <f ca="1">IF(COUNTIF(AA$5:AA291,AA291)=1,"-","Dup")</f>
        <v>-</v>
      </c>
      <c r="AC291" s="10"/>
      <c r="AD291" s="168" t="str">
        <f t="shared" ca="1" si="783"/>
        <v>-</v>
      </c>
      <c r="AE291" s="168" t="str">
        <f t="shared" ca="1" si="783"/>
        <v>-</v>
      </c>
      <c r="AF291" s="168" t="str">
        <f t="shared" ca="1" si="783"/>
        <v>-</v>
      </c>
      <c r="AG291" s="168" t="str">
        <f t="shared" ca="1" si="783"/>
        <v>-</v>
      </c>
      <c r="AH291" s="168" t="str">
        <f t="shared" ca="1" si="783"/>
        <v>-</v>
      </c>
      <c r="AI291" s="168" t="b">
        <f t="shared" ca="1" si="783"/>
        <v>1</v>
      </c>
      <c r="AJ291" s="10"/>
      <c r="AK291" s="166" t="b">
        <f t="shared" si="784"/>
        <v>0</v>
      </c>
      <c r="AL291" s="166">
        <f t="shared" si="784"/>
        <v>2</v>
      </c>
      <c r="AM291" s="166" t="b">
        <f t="shared" si="784"/>
        <v>0</v>
      </c>
      <c r="AN291" s="166" t="b">
        <f t="shared" si="784"/>
        <v>1</v>
      </c>
      <c r="AO291" s="166" t="b">
        <f t="shared" si="784"/>
        <v>0</v>
      </c>
      <c r="AP291" s="166" t="b">
        <f t="shared" si="784"/>
        <v>0</v>
      </c>
      <c r="AQ291" s="166">
        <f t="shared" ca="1" si="740"/>
        <v>0</v>
      </c>
      <c r="AR291" s="166" t="b">
        <f t="shared" si="809"/>
        <v>1</v>
      </c>
      <c r="AS291" s="166" t="b">
        <f t="shared" si="809"/>
        <v>1</v>
      </c>
      <c r="AT291" s="166">
        <f t="shared" si="809"/>
        <v>2</v>
      </c>
      <c r="AU291" s="166" t="str">
        <f t="shared" si="809"/>
        <v>-</v>
      </c>
      <c r="AV291" s="166">
        <f t="shared" si="809"/>
        <v>0.3</v>
      </c>
      <c r="AW291" s="10"/>
      <c r="AX291" s="166" t="b">
        <f t="shared" si="742"/>
        <v>1</v>
      </c>
      <c r="AY291" s="168" t="b">
        <f t="shared" ca="1" si="743"/>
        <v>1</v>
      </c>
      <c r="AZ291" s="168" t="b">
        <f t="shared" ca="1" si="743"/>
        <v>1</v>
      </c>
      <c r="BA291" s="167">
        <f t="shared" ca="1" si="744"/>
        <v>3210</v>
      </c>
      <c r="BB291" s="168" t="str">
        <f t="shared" ca="1" si="802"/>
        <v>-</v>
      </c>
      <c r="BC291" s="168" t="str">
        <f t="shared" ca="1" si="802"/>
        <v>-</v>
      </c>
      <c r="BD291" s="168" t="str">
        <f t="shared" ca="1" si="802"/>
        <v>-</v>
      </c>
      <c r="BE291" s="168" t="str">
        <f t="shared" ca="1" si="802"/>
        <v>-</v>
      </c>
      <c r="BF291" s="168" t="str">
        <f t="shared" ca="1" si="802"/>
        <v>-</v>
      </c>
      <c r="BG291" s="168">
        <f t="shared" ca="1" si="802"/>
        <v>1</v>
      </c>
      <c r="BH291" s="168">
        <f t="shared" ca="1" si="802"/>
        <v>1</v>
      </c>
      <c r="BI291" s="168" t="str">
        <f t="shared" ca="1" si="802"/>
        <v>-</v>
      </c>
      <c r="BJ291" s="168" t="str">
        <f t="shared" ca="1" si="802"/>
        <v>-</v>
      </c>
      <c r="BK291" s="10"/>
      <c r="BL291" s="168" t="str">
        <f t="shared" ca="1" si="802"/>
        <v>-</v>
      </c>
      <c r="BM291" s="168" t="str">
        <f t="shared" ca="1" si="802"/>
        <v>-</v>
      </c>
      <c r="BN291" s="168" t="str">
        <f t="shared" ca="1" si="802"/>
        <v>-</v>
      </c>
      <c r="BO291" s="168" t="str">
        <f t="shared" ca="1" si="802"/>
        <v>-</v>
      </c>
      <c r="BP291" s="168" t="str">
        <f t="shared" ca="1" si="802"/>
        <v>-</v>
      </c>
      <c r="BQ291" s="168" t="str">
        <f t="shared" ca="1" si="802"/>
        <v>-</v>
      </c>
      <c r="BR291" s="168" t="str">
        <f t="shared" ref="BR291:BV291" ca="1" si="823">OFFSET(BR$5,$B291,0)</f>
        <v>-</v>
      </c>
      <c r="BS291" s="168" t="str">
        <f t="shared" ca="1" si="823"/>
        <v>-</v>
      </c>
      <c r="BT291" s="168" t="str">
        <f t="shared" ca="1" si="823"/>
        <v>-</v>
      </c>
      <c r="BU291" s="168" t="str">
        <f t="shared" ca="1" si="823"/>
        <v>-</v>
      </c>
      <c r="BV291" s="168" t="str">
        <f t="shared" ca="1" si="823"/>
        <v>-</v>
      </c>
      <c r="BW291" s="166" t="str" cm="1">
        <f t="array" aca="1" ref="BW291" ca="1">INDEX(i.rev,$K291,BW$15)</f>
        <v>-</v>
      </c>
      <c r="BX291" s="166" t="str" cm="1">
        <f t="array" aca="1" ref="BX291" ca="1">INDEX(i.rev,$K291,BX$15)</f>
        <v>-</v>
      </c>
      <c r="BY291" s="166" t="str" cm="1">
        <f t="array" aca="1" ref="BY291" ca="1">INDEX(i.rev,$K291,BY$15)</f>
        <v>-</v>
      </c>
      <c r="BZ291" s="166" t="str" cm="1">
        <f t="array" aca="1" ref="BZ291" ca="1">INDEX(i.rev,$K291,BZ$15)</f>
        <v>-</v>
      </c>
      <c r="CA291" s="166" t="str" cm="1">
        <f t="array" aca="1" ref="CA291" ca="1">INDEX(i.rev,$K291,CA$15)</f>
        <v>-</v>
      </c>
      <c r="CB291" s="166" t="str" cm="1">
        <f t="array" aca="1" ref="CB291" ca="1">INDEX(i.rev,$K291,CB$15)</f>
        <v>-</v>
      </c>
      <c r="CC291" s="166" t="str" cm="1">
        <f t="array" aca="1" ref="CC291" ca="1">INDEX(i.rev,$K291,CC$15)</f>
        <v>-</v>
      </c>
      <c r="CD291" s="166" t="str" cm="1">
        <f t="array" aca="1" ref="CD291" ca="1">INDEX(i.rev,$K291,CD$15)</f>
        <v>-</v>
      </c>
      <c r="CE291" s="166" t="str" cm="1">
        <f t="array" aca="1" ref="CE291" ca="1">INDEX(i.rev,$K291,CE$15)</f>
        <v>-</v>
      </c>
      <c r="CF291" s="166" t="str" cm="1">
        <f t="array" aca="1" ref="CF291" ca="1">INDEX(i.rev,$K291,CF$15)</f>
        <v>-</v>
      </c>
      <c r="CG291" s="10"/>
      <c r="CH291" s="168" t="str">
        <f t="shared" ca="1" si="821"/>
        <v>-</v>
      </c>
      <c r="CI291" s="168" t="str">
        <f t="shared" ca="1" si="821"/>
        <v>-</v>
      </c>
      <c r="CJ291" s="168" t="str">
        <f t="shared" ca="1" si="821"/>
        <v>-</v>
      </c>
      <c r="CK291" s="168" t="str">
        <f t="shared" ca="1" si="821"/>
        <v>-</v>
      </c>
      <c r="CL291" s="168" t="str">
        <f t="shared" ca="1" si="821"/>
        <v>-</v>
      </c>
      <c r="CM291" s="168" t="str">
        <f t="shared" ca="1" si="821"/>
        <v>-</v>
      </c>
      <c r="CN291" s="168" t="str">
        <f t="shared" ca="1" si="821"/>
        <v>-</v>
      </c>
      <c r="CO291" s="168" t="str">
        <f t="shared" ca="1" si="821"/>
        <v>-</v>
      </c>
      <c r="CP291" s="168">
        <f t="shared" ca="1" si="821"/>
        <v>1</v>
      </c>
      <c r="CQ291" s="168">
        <f t="shared" ca="1" si="821"/>
        <v>1</v>
      </c>
      <c r="CR291" s="168">
        <f t="shared" ca="1" si="821"/>
        <v>0</v>
      </c>
      <c r="CS291" s="168" t="str">
        <f t="shared" ca="1" si="821"/>
        <v>-</v>
      </c>
      <c r="CT291" s="168" t="str">
        <f t="shared" ca="1" si="821"/>
        <v>-</v>
      </c>
      <c r="CU291" s="168" t="str">
        <f t="shared" ca="1" si="821"/>
        <v>-</v>
      </c>
      <c r="CV291" s="168" t="str">
        <f t="shared" ca="1" si="821"/>
        <v>-</v>
      </c>
      <c r="CW291" s="168" t="str">
        <f t="shared" ca="1" si="821"/>
        <v>-</v>
      </c>
      <c r="CX291" s="168" t="str">
        <f t="shared" ca="1" si="821"/>
        <v>-</v>
      </c>
      <c r="CY291" s="168" t="str">
        <f t="shared" ca="1" si="821"/>
        <v>-</v>
      </c>
      <c r="CZ291" s="168">
        <f t="shared" ca="1" si="821"/>
        <v>0</v>
      </c>
      <c r="DA291" s="168" t="str">
        <f t="shared" ca="1" si="821"/>
        <v>-</v>
      </c>
      <c r="DB291" s="168" t="str">
        <f t="shared" ca="1" si="821"/>
        <v>-</v>
      </c>
      <c r="DC291" s="168" t="str">
        <f t="shared" ca="1" si="821"/>
        <v>-</v>
      </c>
      <c r="DD291" s="168" t="str">
        <f t="shared" ca="1" si="821"/>
        <v>-</v>
      </c>
      <c r="DE291" s="168" t="str">
        <f t="shared" ca="1" si="821"/>
        <v>-</v>
      </c>
      <c r="DF291" s="168">
        <f t="shared" ca="1" si="821"/>
        <v>0</v>
      </c>
      <c r="DG291" s="168">
        <f t="shared" ca="1" si="821"/>
        <v>0</v>
      </c>
      <c r="DH291" s="168">
        <f t="shared" ca="1" si="821"/>
        <v>0</v>
      </c>
      <c r="DI291" s="168">
        <f t="shared" ca="1" si="821"/>
        <v>0</v>
      </c>
      <c r="DJ291" s="168">
        <f t="shared" ca="1" si="821"/>
        <v>0</v>
      </c>
      <c r="DK291" s="168">
        <f t="shared" ca="1" si="821"/>
        <v>0</v>
      </c>
      <c r="DL291" s="168">
        <f t="shared" ca="1" si="821"/>
        <v>0</v>
      </c>
      <c r="DM291" s="168" t="str">
        <f t="shared" ca="1" si="821"/>
        <v>-</v>
      </c>
      <c r="DN291" s="168" t="str">
        <f t="shared" ca="1" si="821"/>
        <v>-</v>
      </c>
      <c r="DO291" s="168" t="str">
        <f t="shared" ca="1" si="821"/>
        <v>-</v>
      </c>
      <c r="DP291" s="168" t="str">
        <f t="shared" ca="1" si="821"/>
        <v>-</v>
      </c>
      <c r="DQ291" s="168" t="str">
        <f t="shared" ca="1" si="821"/>
        <v>-</v>
      </c>
      <c r="DR291" s="168" t="str">
        <f t="shared" ca="1" si="821"/>
        <v>-</v>
      </c>
      <c r="DS291" s="168" t="str">
        <f t="shared" ca="1" si="821"/>
        <v>-</v>
      </c>
      <c r="DT291" s="168" t="str">
        <f t="shared" ca="1" si="821"/>
        <v>-</v>
      </c>
      <c r="DU291" s="168" t="str">
        <f t="shared" ca="1" si="821"/>
        <v>-</v>
      </c>
      <c r="DV291" s="168" t="str">
        <f t="shared" ca="1" si="821"/>
        <v>-</v>
      </c>
      <c r="DW291" s="168" t="str">
        <f t="shared" ca="1" si="821"/>
        <v>-</v>
      </c>
      <c r="DX291" s="10"/>
      <c r="DY291" s="168">
        <f t="shared" ca="1" si="821"/>
        <v>1</v>
      </c>
      <c r="DZ291" s="168" t="str">
        <f t="shared" ca="1" si="821"/>
        <v>-</v>
      </c>
      <c r="EA291" s="168" t="str">
        <f t="shared" ca="1" si="821"/>
        <v>-</v>
      </c>
      <c r="EB291" s="168" t="str">
        <f t="shared" ca="1" si="821"/>
        <v>-</v>
      </c>
      <c r="EC291" s="168" t="str">
        <f t="shared" ca="1" si="785"/>
        <v>-</v>
      </c>
      <c r="ED291" s="168" t="b">
        <f t="shared" ca="1" si="785"/>
        <v>0</v>
      </c>
      <c r="EE291" s="168" t="str">
        <f t="shared" ca="1" si="785"/>
        <v>-</v>
      </c>
      <c r="EF291" s="168">
        <f t="shared" ca="1" si="785"/>
        <v>0</v>
      </c>
      <c r="EG291" s="168" t="str">
        <f t="shared" ca="1" si="785"/>
        <v>-</v>
      </c>
      <c r="EH291" s="166" cm="1">
        <f t="array" aca="1" ref="EH291" ca="1">INDEX(i.rev,$K291,EH$15)</f>
        <v>1</v>
      </c>
      <c r="EI291" s="168">
        <f t="shared" ca="1" si="813"/>
        <v>0</v>
      </c>
      <c r="EJ291" s="168">
        <f t="shared" ca="1" si="813"/>
        <v>1</v>
      </c>
      <c r="EK291" s="168">
        <f t="shared" ca="1" si="813"/>
        <v>0</v>
      </c>
      <c r="EL291" s="168">
        <f t="shared" ca="1" si="813"/>
        <v>1</v>
      </c>
      <c r="EM291" s="168">
        <f t="shared" ca="1" si="813"/>
        <v>1</v>
      </c>
      <c r="EN291" s="168">
        <f t="shared" ca="1" si="813"/>
        <v>1</v>
      </c>
      <c r="EO291" s="168">
        <f t="shared" ca="1" si="813"/>
        <v>0</v>
      </c>
      <c r="EP291" s="168">
        <f t="shared" ca="1" si="813"/>
        <v>0</v>
      </c>
      <c r="EQ291" s="168">
        <f t="shared" ca="1" si="813"/>
        <v>0</v>
      </c>
      <c r="ER291" s="168">
        <f t="shared" ca="1" si="813"/>
        <v>0</v>
      </c>
      <c r="ES291" s="168">
        <f t="shared" ca="1" si="813"/>
        <v>0</v>
      </c>
      <c r="ET291" s="168">
        <f t="shared" ca="1" si="813"/>
        <v>0</v>
      </c>
      <c r="EU291" s="168">
        <f t="shared" ca="1" si="813"/>
        <v>0</v>
      </c>
      <c r="EV291" s="168">
        <f t="shared" ca="1" si="813"/>
        <v>0</v>
      </c>
      <c r="EW291" s="168">
        <f t="shared" ca="1" si="813"/>
        <v>0</v>
      </c>
      <c r="EX291" s="168">
        <f t="shared" ca="1" si="813"/>
        <v>0</v>
      </c>
      <c r="EY291" s="166" cm="1">
        <f t="array" aca="1" ref="EY291" ca="1">INDEX(i.rev,$K291,EY$15)</f>
        <v>0</v>
      </c>
      <c r="EZ291" s="168">
        <f t="shared" ca="1" si="749"/>
        <v>0</v>
      </c>
      <c r="FA291" s="166" cm="1">
        <f t="array" aca="1" ref="FA291" ca="1">INDEX(i.rev,$K291,FA$15)</f>
        <v>1</v>
      </c>
      <c r="FB291" s="168">
        <f t="shared" ca="1" si="817"/>
        <v>0</v>
      </c>
      <c r="FC291" s="168">
        <f t="shared" ca="1" si="817"/>
        <v>0</v>
      </c>
      <c r="FD291" s="168">
        <f t="shared" ca="1" si="817"/>
        <v>0</v>
      </c>
      <c r="FE291" s="168">
        <f t="shared" ca="1" si="817"/>
        <v>0</v>
      </c>
      <c r="FF291" s="168">
        <f t="shared" ca="1" si="817"/>
        <v>0</v>
      </c>
      <c r="FG291" s="168">
        <f t="shared" ca="1" si="817"/>
        <v>0</v>
      </c>
      <c r="FH291" s="168">
        <f t="shared" ca="1" si="817"/>
        <v>0</v>
      </c>
      <c r="FI291" s="10"/>
      <c r="FJ291" s="168" t="str">
        <f t="shared" ca="1" si="817"/>
        <v>-</v>
      </c>
      <c r="FK291" s="168" t="str">
        <f t="shared" ca="1" si="817"/>
        <v>-</v>
      </c>
      <c r="FL291" s="168" t="str">
        <f t="shared" ca="1" si="817"/>
        <v>-</v>
      </c>
      <c r="FM291" s="168" t="str">
        <f t="shared" ca="1" si="817"/>
        <v>-</v>
      </c>
      <c r="FN291" s="168" t="str">
        <f t="shared" ca="1" si="817"/>
        <v>-</v>
      </c>
      <c r="FO291" s="166" t="b">
        <f t="shared" ca="1" si="787"/>
        <v>0</v>
      </c>
      <c r="FP291" s="166" t="b">
        <f t="shared" ca="1" si="787"/>
        <v>0</v>
      </c>
      <c r="FQ291" s="166" t="b">
        <f t="shared" ca="1" si="787"/>
        <v>1</v>
      </c>
      <c r="FR291" s="168">
        <f t="shared" ca="1" si="817"/>
        <v>0</v>
      </c>
      <c r="FS291" s="166">
        <f t="shared" ca="1" si="788"/>
        <v>1</v>
      </c>
      <c r="FT291" s="166">
        <f t="shared" ca="1" si="788"/>
        <v>1</v>
      </c>
      <c r="FU291" s="168" t="str">
        <f t="shared" ca="1" si="817"/>
        <v>-</v>
      </c>
      <c r="FV291" s="168" t="str">
        <f t="shared" ca="1" si="817"/>
        <v>-</v>
      </c>
      <c r="FW291" s="168" t="str">
        <f t="shared" ca="1" si="817"/>
        <v>-</v>
      </c>
      <c r="FX291" s="168" t="str">
        <f t="shared" ca="1" si="817"/>
        <v>-</v>
      </c>
      <c r="FY291" s="168" t="str">
        <f t="shared" ca="1" si="817"/>
        <v>-</v>
      </c>
      <c r="FZ291" s="168" t="str">
        <f t="shared" ca="1" si="817"/>
        <v>-</v>
      </c>
      <c r="GA291" s="168" t="str">
        <f t="shared" ca="1" si="817"/>
        <v>-</v>
      </c>
      <c r="GB291" s="168" t="str">
        <f t="shared" ca="1" si="817"/>
        <v>-</v>
      </c>
      <c r="GC291" s="168" t="str">
        <f t="shared" ca="1" si="817"/>
        <v>-</v>
      </c>
      <c r="GD291" s="168" t="b">
        <f t="shared" ca="1" si="817"/>
        <v>1</v>
      </c>
      <c r="GE291" s="168" t="str">
        <f t="shared" ca="1" si="817"/>
        <v>-</v>
      </c>
      <c r="GF291" s="168" t="str">
        <f t="shared" ca="1" si="817"/>
        <v>-</v>
      </c>
      <c r="GG291" s="168" t="str">
        <f t="shared" ca="1" si="817"/>
        <v>-</v>
      </c>
      <c r="GH291" s="168" t="str">
        <f t="shared" ca="1" si="818"/>
        <v>-</v>
      </c>
      <c r="GI291" s="168" t="str">
        <f t="shared" ca="1" si="818"/>
        <v>-</v>
      </c>
      <c r="GJ291" s="168" t="str">
        <f t="shared" ca="1" si="818"/>
        <v>-</v>
      </c>
      <c r="GK291" s="168" t="str">
        <f t="shared" ca="1" si="818"/>
        <v>-</v>
      </c>
      <c r="GL291" s="168" t="str">
        <f t="shared" ca="1" si="818"/>
        <v>-</v>
      </c>
      <c r="GM291" s="168" t="str">
        <f t="shared" ca="1" si="818"/>
        <v>-</v>
      </c>
      <c r="GN291" s="168" t="str">
        <f t="shared" ca="1" si="818"/>
        <v>-</v>
      </c>
      <c r="GO291" s="168" t="str">
        <f t="shared" ca="1" si="818"/>
        <v>-</v>
      </c>
      <c r="GP291" s="168" t="str">
        <f t="shared" ca="1" si="818"/>
        <v>-</v>
      </c>
      <c r="GQ291" s="168" t="str">
        <f t="shared" ca="1" si="818"/>
        <v>-</v>
      </c>
      <c r="GR291" s="168" t="str">
        <f t="shared" ca="1" si="818"/>
        <v>-</v>
      </c>
      <c r="GS291" s="168">
        <f t="shared" ca="1" si="818"/>
        <v>500</v>
      </c>
      <c r="GT291" s="168">
        <f t="shared" ca="1" si="818"/>
        <v>500</v>
      </c>
      <c r="GU291" s="168" t="str">
        <f t="shared" ca="1" si="818"/>
        <v>-</v>
      </c>
      <c r="GV291" s="168" t="str">
        <f t="shared" ca="1" si="818"/>
        <v>-</v>
      </c>
      <c r="GW291" s="168" t="str">
        <f t="shared" ca="1" si="818"/>
        <v>-</v>
      </c>
      <c r="GX291" s="168" t="str">
        <f t="shared" ca="1" si="815"/>
        <v>-</v>
      </c>
      <c r="GY291" s="168" t="str">
        <f t="shared" ref="GY291:IY293" ca="1" si="824">OFFSET(GY$5,$B291,0)</f>
        <v>-</v>
      </c>
      <c r="GZ291" s="168" t="str">
        <f t="shared" ca="1" si="824"/>
        <v>-</v>
      </c>
      <c r="HA291" s="168" t="str">
        <f t="shared" ca="1" si="824"/>
        <v>-</v>
      </c>
      <c r="HB291" s="168" t="str">
        <f t="shared" ca="1" si="824"/>
        <v>-</v>
      </c>
      <c r="HC291" s="168" t="str">
        <f t="shared" ca="1" si="824"/>
        <v>-</v>
      </c>
      <c r="HD291" s="168" t="str">
        <f t="shared" ca="1" si="824"/>
        <v>-</v>
      </c>
      <c r="HE291" s="168" t="str">
        <f t="shared" ca="1" si="824"/>
        <v>-</v>
      </c>
      <c r="HF291" s="168" t="str">
        <f t="shared" ca="1" si="824"/>
        <v>-</v>
      </c>
      <c r="HG291" s="168" t="str">
        <f t="shared" ca="1" si="824"/>
        <v>-</v>
      </c>
      <c r="HH291" s="168" t="str">
        <f t="shared" ca="1" si="824"/>
        <v>-</v>
      </c>
      <c r="HI291" s="168" t="str">
        <f t="shared" ca="1" si="824"/>
        <v>-</v>
      </c>
      <c r="HJ291" s="168" t="str">
        <f t="shared" ca="1" si="824"/>
        <v>-</v>
      </c>
      <c r="HK291" s="168" t="str">
        <f t="shared" ca="1" si="824"/>
        <v>-</v>
      </c>
      <c r="HL291" s="168" t="str">
        <f t="shared" ca="1" si="824"/>
        <v>-</v>
      </c>
      <c r="HM291" s="168" t="str">
        <f t="shared" ca="1" si="824"/>
        <v>-</v>
      </c>
      <c r="HN291" s="168" t="str">
        <f t="shared" ca="1" si="824"/>
        <v>-</v>
      </c>
      <c r="HO291" s="168" t="str">
        <f t="shared" ca="1" si="824"/>
        <v>-</v>
      </c>
      <c r="HP291" s="168" t="str">
        <f t="shared" ca="1" si="824"/>
        <v>-</v>
      </c>
      <c r="HQ291" s="168" t="str">
        <f t="shared" ca="1" si="824"/>
        <v>-</v>
      </c>
      <c r="HR291" s="168" t="str">
        <f t="shared" ca="1" si="824"/>
        <v>-</v>
      </c>
      <c r="HS291" s="168" t="str">
        <f t="shared" ca="1" si="824"/>
        <v>-</v>
      </c>
      <c r="HT291" s="168" t="str">
        <f t="shared" ca="1" si="824"/>
        <v>-</v>
      </c>
      <c r="HU291" s="168" t="str">
        <f t="shared" ca="1" si="824"/>
        <v>-</v>
      </c>
      <c r="HV291" s="168" t="str">
        <f t="shared" ca="1" si="824"/>
        <v>-</v>
      </c>
      <c r="HW291" s="168" t="str">
        <f t="shared" ca="1" si="824"/>
        <v>-</v>
      </c>
      <c r="HX291" s="168" t="str">
        <f t="shared" ca="1" si="824"/>
        <v>-</v>
      </c>
      <c r="HY291" s="168" t="str">
        <f t="shared" ca="1" si="824"/>
        <v>-</v>
      </c>
      <c r="HZ291" s="168" t="str">
        <f t="shared" ca="1" si="824"/>
        <v>-</v>
      </c>
      <c r="IA291" s="168" t="str">
        <f t="shared" ca="1" si="824"/>
        <v>-</v>
      </c>
      <c r="IB291" s="168" t="str">
        <f t="shared" ca="1" si="824"/>
        <v>-</v>
      </c>
      <c r="IC291" s="168" t="str">
        <f t="shared" ca="1" si="824"/>
        <v>-</v>
      </c>
      <c r="ID291" s="168" t="str">
        <f t="shared" ca="1" si="824"/>
        <v>-</v>
      </c>
      <c r="IE291" s="168" t="str">
        <f t="shared" ca="1" si="824"/>
        <v>-</v>
      </c>
      <c r="IF291" s="168" t="str">
        <f t="shared" ca="1" si="824"/>
        <v>-</v>
      </c>
      <c r="IG291" s="168" t="str">
        <f t="shared" ca="1" si="824"/>
        <v>-</v>
      </c>
      <c r="IH291" s="168" t="str">
        <f t="shared" ca="1" si="824"/>
        <v>-</v>
      </c>
      <c r="II291" s="168" t="str">
        <f t="shared" ca="1" si="824"/>
        <v>-</v>
      </c>
      <c r="IJ291" s="168" t="str">
        <f t="shared" ca="1" si="824"/>
        <v>-</v>
      </c>
      <c r="IK291" s="168" t="str">
        <f t="shared" ca="1" si="824"/>
        <v>-</v>
      </c>
      <c r="IL291" s="168" t="str">
        <f t="shared" ca="1" si="824"/>
        <v>-</v>
      </c>
      <c r="IM291" s="168" t="str">
        <f t="shared" ca="1" si="824"/>
        <v>-</v>
      </c>
      <c r="IN291" s="168" t="str">
        <f t="shared" ca="1" si="824"/>
        <v>-</v>
      </c>
      <c r="IO291" s="168" t="str">
        <f t="shared" ca="1" si="824"/>
        <v>-</v>
      </c>
      <c r="IP291" s="168" t="str">
        <f t="shared" ca="1" si="824"/>
        <v>-</v>
      </c>
      <c r="IQ291" s="168" t="str">
        <f t="shared" ca="1" si="824"/>
        <v>-</v>
      </c>
      <c r="IR291" s="168" t="str">
        <f t="shared" ca="1" si="824"/>
        <v>-</v>
      </c>
      <c r="IS291" s="168" t="str">
        <f t="shared" ca="1" si="824"/>
        <v>-</v>
      </c>
      <c r="IT291" s="168" t="str">
        <f t="shared" ca="1" si="824"/>
        <v>-</v>
      </c>
      <c r="IU291" s="168" t="str">
        <f t="shared" ca="1" si="824"/>
        <v>-</v>
      </c>
      <c r="IV291" s="168" t="str">
        <f t="shared" ca="1" si="824"/>
        <v>-</v>
      </c>
      <c r="IW291" s="168" t="str">
        <f t="shared" ca="1" si="824"/>
        <v>-</v>
      </c>
      <c r="IX291" s="168" t="str">
        <f t="shared" ca="1" si="824"/>
        <v>-</v>
      </c>
      <c r="IY291" s="168" t="str">
        <f t="shared" ca="1" si="824"/>
        <v>-</v>
      </c>
      <c r="IZ291" s="10"/>
      <c r="JA291" s="166">
        <f t="shared" ca="1" si="757"/>
        <v>4.4999999999999998E-2</v>
      </c>
      <c r="JB291" s="166">
        <f t="shared" ca="1" si="758"/>
        <v>4.4999999999999998E-2</v>
      </c>
      <c r="JC291" s="168">
        <f t="shared" ca="1" si="816"/>
        <v>1</v>
      </c>
      <c r="JD291" s="168">
        <f t="shared" ca="1" si="816"/>
        <v>0</v>
      </c>
      <c r="JE291" s="168">
        <f t="shared" ca="1" si="816"/>
        <v>1</v>
      </c>
      <c r="JF291" s="168">
        <f t="shared" ca="1" si="816"/>
        <v>1</v>
      </c>
      <c r="JG291" s="168">
        <f t="shared" ca="1" si="816"/>
        <v>0</v>
      </c>
      <c r="JH291" s="168">
        <f t="shared" ca="1" si="816"/>
        <v>70</v>
      </c>
      <c r="JI291" s="168">
        <f t="shared" ca="1" si="816"/>
        <v>50</v>
      </c>
      <c r="JJ291" s="168">
        <f t="shared" ca="1" si="816"/>
        <v>70</v>
      </c>
      <c r="JK291" s="168">
        <f t="shared" ca="1" si="816"/>
        <v>50</v>
      </c>
      <c r="JL291" s="166">
        <f t="shared" ca="1" si="760"/>
        <v>1</v>
      </c>
      <c r="JM291" s="166">
        <f t="shared" ca="1" si="761"/>
        <v>1</v>
      </c>
      <c r="JN291" s="166">
        <f t="shared" ca="1" si="762"/>
        <v>1</v>
      </c>
      <c r="JO291" s="166">
        <f t="shared" ca="1" si="763"/>
        <v>1</v>
      </c>
      <c r="JP291" s="166">
        <f t="shared" ca="1" si="763"/>
        <v>1</v>
      </c>
      <c r="JQ291" s="168">
        <f t="shared" ca="1" si="816"/>
        <v>1</v>
      </c>
      <c r="JR291" s="10"/>
      <c r="JS291" s="168">
        <f t="shared" ca="1" si="816"/>
        <v>1</v>
      </c>
      <c r="JT291" s="166">
        <f t="shared" ca="1" si="764"/>
        <v>1</v>
      </c>
      <c r="JU291" s="168">
        <f t="shared" ca="1" si="816"/>
        <v>1</v>
      </c>
      <c r="JV291" s="168">
        <f t="shared" ca="1" si="816"/>
        <v>1</v>
      </c>
      <c r="JW291" s="168">
        <f t="shared" ca="1" si="816"/>
        <v>1</v>
      </c>
      <c r="JX291" s="168">
        <f t="shared" ca="1" si="816"/>
        <v>1</v>
      </c>
      <c r="JY291" s="168">
        <f t="shared" ca="1" si="816"/>
        <v>1</v>
      </c>
      <c r="JZ291" s="168">
        <f t="shared" ca="1" si="816"/>
        <v>1</v>
      </c>
      <c r="KA291" s="166">
        <f t="shared" ca="1" si="765"/>
        <v>1</v>
      </c>
      <c r="KB291" s="166">
        <f t="shared" si="766"/>
        <v>1.1499999999999999</v>
      </c>
      <c r="KC291" s="166">
        <f t="shared" ca="1" si="767"/>
        <v>1</v>
      </c>
      <c r="KD291" s="166" t="str">
        <f t="shared" ca="1" si="768"/>
        <v>-</v>
      </c>
      <c r="KE291" s="166" t="str">
        <f t="shared" ca="1" si="769"/>
        <v>-</v>
      </c>
      <c r="KF291" s="166" t="str">
        <f t="shared" ca="1" si="770"/>
        <v>-</v>
      </c>
      <c r="KG291" s="166" t="b">
        <f t="shared" ca="1" si="771"/>
        <v>0</v>
      </c>
      <c r="KH291" s="168">
        <f t="shared" ca="1" si="816"/>
        <v>0</v>
      </c>
      <c r="KI291" s="27">
        <v>0</v>
      </c>
    </row>
    <row r="292" spans="1:295" s="148" customFormat="1" outlineLevel="1">
      <c r="A292" s="126">
        <f t="shared" si="13"/>
        <v>287</v>
      </c>
      <c r="B292" s="126">
        <f t="shared" si="812"/>
        <v>13</v>
      </c>
      <c r="C292" s="148">
        <f t="shared" si="778"/>
        <v>1002</v>
      </c>
      <c r="D292" s="148" t="s">
        <v>884</v>
      </c>
      <c r="E292" s="148" t="b">
        <f t="shared" si="737"/>
        <v>0</v>
      </c>
      <c r="F292" s="148" t="b">
        <v>0</v>
      </c>
      <c r="G292" s="148" t="b">
        <f t="shared" si="773"/>
        <v>0</v>
      </c>
      <c r="H292" s="144">
        <f t="shared" ca="1" si="820"/>
        <v>3</v>
      </c>
      <c r="I292" s="32">
        <v>3</v>
      </c>
      <c r="J292" s="32">
        <v>5</v>
      </c>
      <c r="K292" s="144">
        <f t="shared" ca="1" si="820"/>
        <v>1</v>
      </c>
      <c r="L292" s="144">
        <f t="shared" ca="1" si="820"/>
        <v>1</v>
      </c>
      <c r="M292" s="144">
        <f t="shared" ca="1" si="820"/>
        <v>1</v>
      </c>
      <c r="N292" s="144">
        <f t="shared" ca="1" si="820"/>
        <v>1</v>
      </c>
      <c r="O292" s="144">
        <f t="shared" ca="1" si="820"/>
        <v>1</v>
      </c>
      <c r="P292" s="144">
        <f t="shared" ca="1" si="820"/>
        <v>1</v>
      </c>
      <c r="Q292" s="144">
        <f t="shared" ca="1" si="820"/>
        <v>1</v>
      </c>
      <c r="R292" s="144">
        <f t="shared" ca="1" si="820"/>
        <v>2</v>
      </c>
      <c r="S292" s="32">
        <v>1</v>
      </c>
      <c r="T292" s="144">
        <f t="shared" ca="1" si="820"/>
        <v>1</v>
      </c>
      <c r="U292" s="144">
        <f t="shared" ca="1" si="820"/>
        <v>1</v>
      </c>
      <c r="V292" s="144">
        <f t="shared" ca="1" si="820"/>
        <v>1</v>
      </c>
      <c r="W292" s="144">
        <f t="shared" ca="1" si="820"/>
        <v>1</v>
      </c>
      <c r="X292" s="144">
        <f t="shared" ca="1" si="820"/>
        <v>1</v>
      </c>
      <c r="Y292" s="144">
        <f t="shared" ca="1" si="820"/>
        <v>1</v>
      </c>
      <c r="AA292" s="162" t="str" cm="1">
        <f t="array" aca="1" ref="AA292" ca="1">TEXT(LEFT(OFFSET(AA292,-1,0),5)+1,"00000")&amp;MID(OFFSET(AA292,-1,0),6,FIND(" ",OFFSET(AA292,-1,0),7)-5)
&amp;INDEX(DataMaster!$B$10:$B$12,$I292)         &amp;IF($J292=1,""," Risk"&amp;INDEX(i.risk_aversion,$J292,1))    &amp;IF($K292=1,""," REV"&amp; INDEX(DataMaster!$B$54:$B$58,$K292))              &amp; IF($L292=1,""," Minroe"&amp;INDEX(minroe,$L292))              &amp;  IF($M292=1,""," Overdraw"&amp;INDEX(overdraw,$M292))
&amp; IF($N292=1,""," Mach"&amp;INDEX(i.mach_option,$N292))
&amp; IF($O292=1,""," Interest"&amp;INDEX(i.interest_rate,$O292))            &amp; IF($P292=1,""," Opp cost"&amp;INDEX(i.opp_cost_capital,$P292))           &amp; IF($Q292=1,""," Casual_ub"&amp;INDEX(i.casual_ub,$Q292))           &amp; IF($R292=1,""," Cropgraze"&amp;INDEX(i.cropgraze_inc,$R292))
&amp; IF($S292=1,""," Yield"&amp;INDEX(i.all_rot_yield,$S292))          &amp; IF($T292=1,""," Pasture"&amp;INDEX(i.pasture_prod,$T292))          &amp; IF($U292=1,""," Scan"&amp;INDEX(i.scan,$U292))
&amp; IF($JL292=1,""," WP"&amp;TEXT($JL292*100,"000p"))                &amp; IF($JM292=1,""," MP"&amp;TEXT($JM292*100,"000p"))                      &amp; IF($JN292=1,""," GP"&amp;TEXT($JN292*100,"000p"))          &amp; IF($JO292=1,""," Can"&amp;TEXT($JO292*100,"000p"))
&amp; " (F"&amp;3+IFERROR(1*$CH292,0)+IFERROR(1*$CI292,0)&amp;3-IFERROR(1*NOT($CK292),0)&amp;"N"&amp;$CP292&amp;$CQ292&amp;")"</f>
        <v>00028 Yield SQ RiskCRRA-high CropgrazeFALSE (F33N11)</v>
      </c>
      <c r="AB292" s="10" t="str">
        <f ca="1">IF(COUNTIF(AA$5:AA292,AA292)=1,"-","Dup")</f>
        <v>-</v>
      </c>
      <c r="AC292" s="10"/>
      <c r="AD292" s="168" t="str">
        <f t="shared" ca="1" si="783"/>
        <v>-</v>
      </c>
      <c r="AE292" s="168" t="str">
        <f t="shared" ca="1" si="783"/>
        <v>-</v>
      </c>
      <c r="AF292" s="168" t="str">
        <f t="shared" ca="1" si="783"/>
        <v>-</v>
      </c>
      <c r="AG292" s="168" t="str">
        <f t="shared" ca="1" si="783"/>
        <v>-</v>
      </c>
      <c r="AH292" s="168" t="str">
        <f t="shared" ca="1" si="783"/>
        <v>-</v>
      </c>
      <c r="AI292" s="168" t="b">
        <f t="shared" ca="1" si="783"/>
        <v>1</v>
      </c>
      <c r="AJ292" s="10"/>
      <c r="AK292" s="166" t="b">
        <f t="shared" si="784"/>
        <v>0</v>
      </c>
      <c r="AL292" s="166">
        <f t="shared" si="784"/>
        <v>2</v>
      </c>
      <c r="AM292" s="166" t="b">
        <f t="shared" si="784"/>
        <v>0</v>
      </c>
      <c r="AN292" s="166" t="b">
        <f t="shared" si="784"/>
        <v>1</v>
      </c>
      <c r="AO292" s="166" t="b">
        <f t="shared" si="784"/>
        <v>0</v>
      </c>
      <c r="AP292" s="166" t="b">
        <f t="shared" si="784"/>
        <v>0</v>
      </c>
      <c r="AQ292" s="166">
        <f t="shared" ca="1" si="740"/>
        <v>0</v>
      </c>
      <c r="AR292" s="166" t="b">
        <f t="shared" si="809"/>
        <v>1</v>
      </c>
      <c r="AS292" s="166" t="b">
        <f t="shared" si="809"/>
        <v>1</v>
      </c>
      <c r="AT292" s="166">
        <f t="shared" si="809"/>
        <v>2</v>
      </c>
      <c r="AU292" s="166" t="str">
        <f t="shared" si="809"/>
        <v>-</v>
      </c>
      <c r="AV292" s="166">
        <f t="shared" si="809"/>
        <v>0.7</v>
      </c>
      <c r="AW292" s="10"/>
      <c r="AX292" s="166" t="b">
        <f t="shared" si="742"/>
        <v>1</v>
      </c>
      <c r="AY292" s="168" t="b">
        <f t="shared" ca="1" si="743"/>
        <v>1</v>
      </c>
      <c r="AZ292" s="168" t="b">
        <f t="shared" ca="1" si="743"/>
        <v>1</v>
      </c>
      <c r="BA292" s="167">
        <f t="shared" ca="1" si="744"/>
        <v>3210</v>
      </c>
      <c r="BB292" s="168" t="str">
        <f t="shared" ref="BB292:BV293" ca="1" si="825">OFFSET(BB$5,$B292,0)</f>
        <v>-</v>
      </c>
      <c r="BC292" s="168" t="str">
        <f t="shared" ca="1" si="825"/>
        <v>-</v>
      </c>
      <c r="BD292" s="168" t="str">
        <f t="shared" ca="1" si="825"/>
        <v>-</v>
      </c>
      <c r="BE292" s="168" t="str">
        <f t="shared" ca="1" si="825"/>
        <v>-</v>
      </c>
      <c r="BF292" s="168" t="str">
        <f t="shared" ca="1" si="825"/>
        <v>-</v>
      </c>
      <c r="BG292" s="168">
        <f t="shared" ca="1" si="825"/>
        <v>1</v>
      </c>
      <c r="BH292" s="168">
        <f t="shared" ca="1" si="825"/>
        <v>1</v>
      </c>
      <c r="BI292" s="168" t="str">
        <f t="shared" ca="1" si="825"/>
        <v>-</v>
      </c>
      <c r="BJ292" s="168" t="str">
        <f t="shared" ca="1" si="825"/>
        <v>-</v>
      </c>
      <c r="BK292" s="10"/>
      <c r="BL292" s="168" t="str">
        <f t="shared" ca="1" si="825"/>
        <v>-</v>
      </c>
      <c r="BM292" s="168" t="str">
        <f t="shared" ca="1" si="825"/>
        <v>-</v>
      </c>
      <c r="BN292" s="168" t="str">
        <f t="shared" ca="1" si="825"/>
        <v>-</v>
      </c>
      <c r="BO292" s="168" t="str">
        <f t="shared" ca="1" si="825"/>
        <v>-</v>
      </c>
      <c r="BP292" s="168" t="str">
        <f t="shared" ca="1" si="825"/>
        <v>-</v>
      </c>
      <c r="BQ292" s="168" t="str">
        <f t="shared" ca="1" si="825"/>
        <v>-</v>
      </c>
      <c r="BR292" s="168" t="str">
        <f t="shared" ca="1" si="825"/>
        <v>-</v>
      </c>
      <c r="BS292" s="168" t="str">
        <f t="shared" ca="1" si="825"/>
        <v>-</v>
      </c>
      <c r="BT292" s="168" t="str">
        <f t="shared" ca="1" si="825"/>
        <v>-</v>
      </c>
      <c r="BU292" s="168" t="str">
        <f t="shared" ca="1" si="825"/>
        <v>-</v>
      </c>
      <c r="BV292" s="168" t="str">
        <f t="shared" ca="1" si="825"/>
        <v>-</v>
      </c>
      <c r="BW292" s="166" t="str" cm="1">
        <f t="array" aca="1" ref="BW292" ca="1">INDEX(i.rev,$K292,BW$15)</f>
        <v>-</v>
      </c>
      <c r="BX292" s="166" t="str" cm="1">
        <f t="array" aca="1" ref="BX292" ca="1">INDEX(i.rev,$K292,BX$15)</f>
        <v>-</v>
      </c>
      <c r="BY292" s="166" t="str" cm="1">
        <f t="array" aca="1" ref="BY292" ca="1">INDEX(i.rev,$K292,BY$15)</f>
        <v>-</v>
      </c>
      <c r="BZ292" s="166" t="str" cm="1">
        <f t="array" aca="1" ref="BZ292" ca="1">INDEX(i.rev,$K292,BZ$15)</f>
        <v>-</v>
      </c>
      <c r="CA292" s="166" t="str" cm="1">
        <f t="array" aca="1" ref="CA292" ca="1">INDEX(i.rev,$K292,CA$15)</f>
        <v>-</v>
      </c>
      <c r="CB292" s="166" t="str" cm="1">
        <f t="array" aca="1" ref="CB292" ca="1">INDEX(i.rev,$K292,CB$15)</f>
        <v>-</v>
      </c>
      <c r="CC292" s="166" t="str" cm="1">
        <f t="array" aca="1" ref="CC292" ca="1">INDEX(i.rev,$K292,CC$15)</f>
        <v>-</v>
      </c>
      <c r="CD292" s="166" t="str" cm="1">
        <f t="array" aca="1" ref="CD292" ca="1">INDEX(i.rev,$K292,CD$15)</f>
        <v>-</v>
      </c>
      <c r="CE292" s="166" t="str" cm="1">
        <f t="array" aca="1" ref="CE292" ca="1">INDEX(i.rev,$K292,CE$15)</f>
        <v>-</v>
      </c>
      <c r="CF292" s="166" t="str" cm="1">
        <f t="array" aca="1" ref="CF292" ca="1">INDEX(i.rev,$K292,CF$15)</f>
        <v>-</v>
      </c>
      <c r="CG292" s="10"/>
      <c r="CH292" s="168" t="str">
        <f t="shared" ca="1" si="821"/>
        <v>-</v>
      </c>
      <c r="CI292" s="168" t="str">
        <f t="shared" ca="1" si="821"/>
        <v>-</v>
      </c>
      <c r="CJ292" s="168" t="str">
        <f t="shared" ca="1" si="821"/>
        <v>-</v>
      </c>
      <c r="CK292" s="168" t="str">
        <f t="shared" ca="1" si="821"/>
        <v>-</v>
      </c>
      <c r="CL292" s="168" t="str">
        <f t="shared" ca="1" si="821"/>
        <v>-</v>
      </c>
      <c r="CM292" s="168" t="str">
        <f t="shared" ca="1" si="821"/>
        <v>-</v>
      </c>
      <c r="CN292" s="168" t="str">
        <f t="shared" ca="1" si="821"/>
        <v>-</v>
      </c>
      <c r="CO292" s="168" t="str">
        <f t="shared" ca="1" si="821"/>
        <v>-</v>
      </c>
      <c r="CP292" s="168">
        <f t="shared" ca="1" si="821"/>
        <v>1</v>
      </c>
      <c r="CQ292" s="168">
        <f t="shared" ca="1" si="821"/>
        <v>1</v>
      </c>
      <c r="CR292" s="168">
        <f t="shared" ca="1" si="821"/>
        <v>0</v>
      </c>
      <c r="CS292" s="168" t="str">
        <f t="shared" ca="1" si="821"/>
        <v>-</v>
      </c>
      <c r="CT292" s="168" t="str">
        <f t="shared" ca="1" si="821"/>
        <v>-</v>
      </c>
      <c r="CU292" s="168" t="str">
        <f t="shared" ca="1" si="821"/>
        <v>-</v>
      </c>
      <c r="CV292" s="168" t="str">
        <f t="shared" ca="1" si="821"/>
        <v>-</v>
      </c>
      <c r="CW292" s="168" t="str">
        <f t="shared" ca="1" si="821"/>
        <v>-</v>
      </c>
      <c r="CX292" s="168" t="str">
        <f t="shared" ca="1" si="821"/>
        <v>-</v>
      </c>
      <c r="CY292" s="168" t="str">
        <f t="shared" ca="1" si="821"/>
        <v>-</v>
      </c>
      <c r="CZ292" s="168">
        <f t="shared" ca="1" si="821"/>
        <v>0</v>
      </c>
      <c r="DA292" s="168" t="str">
        <f t="shared" ca="1" si="821"/>
        <v>-</v>
      </c>
      <c r="DB292" s="168" t="str">
        <f t="shared" ca="1" si="821"/>
        <v>-</v>
      </c>
      <c r="DC292" s="168" t="str">
        <f t="shared" ca="1" si="821"/>
        <v>-</v>
      </c>
      <c r="DD292" s="168" t="str">
        <f t="shared" ca="1" si="821"/>
        <v>-</v>
      </c>
      <c r="DE292" s="168" t="str">
        <f t="shared" ca="1" si="821"/>
        <v>-</v>
      </c>
      <c r="DF292" s="168">
        <f t="shared" ca="1" si="821"/>
        <v>0</v>
      </c>
      <c r="DG292" s="168">
        <f t="shared" ca="1" si="821"/>
        <v>0</v>
      </c>
      <c r="DH292" s="168">
        <f t="shared" ca="1" si="821"/>
        <v>0</v>
      </c>
      <c r="DI292" s="168">
        <f t="shared" ca="1" si="821"/>
        <v>0</v>
      </c>
      <c r="DJ292" s="168">
        <f t="shared" ca="1" si="821"/>
        <v>0</v>
      </c>
      <c r="DK292" s="168">
        <f t="shared" ca="1" si="821"/>
        <v>0</v>
      </c>
      <c r="DL292" s="168">
        <f t="shared" ca="1" si="821"/>
        <v>0</v>
      </c>
      <c r="DM292" s="168" t="str">
        <f t="shared" ca="1" si="821"/>
        <v>-</v>
      </c>
      <c r="DN292" s="168" t="str">
        <f t="shared" ca="1" si="821"/>
        <v>-</v>
      </c>
      <c r="DO292" s="168" t="str">
        <f t="shared" ca="1" si="821"/>
        <v>-</v>
      </c>
      <c r="DP292" s="168" t="str">
        <f t="shared" ca="1" si="821"/>
        <v>-</v>
      </c>
      <c r="DQ292" s="168" t="str">
        <f t="shared" ca="1" si="821"/>
        <v>-</v>
      </c>
      <c r="DR292" s="168" t="str">
        <f t="shared" ca="1" si="821"/>
        <v>-</v>
      </c>
      <c r="DS292" s="168" t="str">
        <f t="shared" ca="1" si="821"/>
        <v>-</v>
      </c>
      <c r="DT292" s="168" t="str">
        <f t="shared" ca="1" si="821"/>
        <v>-</v>
      </c>
      <c r="DU292" s="168" t="str">
        <f t="shared" ca="1" si="821"/>
        <v>-</v>
      </c>
      <c r="DV292" s="168" t="str">
        <f t="shared" ca="1" si="821"/>
        <v>-</v>
      </c>
      <c r="DW292" s="168" t="str">
        <f t="shared" ca="1" si="821"/>
        <v>-</v>
      </c>
      <c r="DX292" s="10"/>
      <c r="DY292" s="168">
        <f t="shared" ca="1" si="821"/>
        <v>1</v>
      </c>
      <c r="DZ292" s="168" t="str">
        <f t="shared" ca="1" si="821"/>
        <v>-</v>
      </c>
      <c r="EA292" s="168" t="str">
        <f t="shared" ca="1" si="821"/>
        <v>-</v>
      </c>
      <c r="EB292" s="168" t="str">
        <f t="shared" ca="1" si="821"/>
        <v>-</v>
      </c>
      <c r="EC292" s="168" t="str">
        <f t="shared" ca="1" si="785"/>
        <v>-</v>
      </c>
      <c r="ED292" s="168" t="b">
        <f t="shared" ca="1" si="785"/>
        <v>0</v>
      </c>
      <c r="EE292" s="168" t="str">
        <f t="shared" ca="1" si="785"/>
        <v>-</v>
      </c>
      <c r="EF292" s="168">
        <f t="shared" ca="1" si="785"/>
        <v>0</v>
      </c>
      <c r="EG292" s="168" t="str">
        <f t="shared" ca="1" si="785"/>
        <v>-</v>
      </c>
      <c r="EH292" s="166" cm="1">
        <f t="array" aca="1" ref="EH292" ca="1">INDEX(i.rev,$K292,EH$15)</f>
        <v>1</v>
      </c>
      <c r="EI292" s="168">
        <f t="shared" ca="1" si="813"/>
        <v>0</v>
      </c>
      <c r="EJ292" s="168">
        <f t="shared" ca="1" si="813"/>
        <v>1</v>
      </c>
      <c r="EK292" s="168">
        <f t="shared" ca="1" si="813"/>
        <v>0</v>
      </c>
      <c r="EL292" s="168">
        <f t="shared" ca="1" si="813"/>
        <v>1</v>
      </c>
      <c r="EM292" s="168">
        <f t="shared" ca="1" si="813"/>
        <v>1</v>
      </c>
      <c r="EN292" s="168">
        <f t="shared" ca="1" si="813"/>
        <v>1</v>
      </c>
      <c r="EO292" s="168">
        <f t="shared" ca="1" si="813"/>
        <v>0</v>
      </c>
      <c r="EP292" s="168">
        <f t="shared" ca="1" si="813"/>
        <v>0</v>
      </c>
      <c r="EQ292" s="168">
        <f t="shared" ca="1" si="813"/>
        <v>0</v>
      </c>
      <c r="ER292" s="168">
        <f t="shared" ca="1" si="813"/>
        <v>0</v>
      </c>
      <c r="ES292" s="168">
        <f t="shared" ca="1" si="813"/>
        <v>0</v>
      </c>
      <c r="ET292" s="168">
        <f t="shared" ca="1" si="813"/>
        <v>0</v>
      </c>
      <c r="EU292" s="168">
        <f t="shared" ca="1" si="813"/>
        <v>0</v>
      </c>
      <c r="EV292" s="168">
        <f t="shared" ca="1" si="813"/>
        <v>0</v>
      </c>
      <c r="EW292" s="168">
        <f t="shared" ca="1" si="813"/>
        <v>0</v>
      </c>
      <c r="EX292" s="168">
        <f t="shared" ca="1" si="813"/>
        <v>0</v>
      </c>
      <c r="EY292" s="166" cm="1">
        <f t="array" aca="1" ref="EY292" ca="1">INDEX(i.rev,$K292,EY$15)</f>
        <v>0</v>
      </c>
      <c r="EZ292" s="168">
        <f t="shared" ca="1" si="749"/>
        <v>0</v>
      </c>
      <c r="FA292" s="166" cm="1">
        <f t="array" aca="1" ref="FA292" ca="1">INDEX(i.rev,$K292,FA$15)</f>
        <v>1</v>
      </c>
      <c r="FB292" s="168">
        <f t="shared" ca="1" si="817"/>
        <v>0</v>
      </c>
      <c r="FC292" s="168">
        <f t="shared" ca="1" si="817"/>
        <v>0</v>
      </c>
      <c r="FD292" s="168">
        <f t="shared" ca="1" si="817"/>
        <v>0</v>
      </c>
      <c r="FE292" s="168">
        <f t="shared" ca="1" si="817"/>
        <v>0</v>
      </c>
      <c r="FF292" s="168">
        <f t="shared" ca="1" si="817"/>
        <v>0</v>
      </c>
      <c r="FG292" s="168">
        <f t="shared" ca="1" si="817"/>
        <v>0</v>
      </c>
      <c r="FH292" s="168">
        <f t="shared" ca="1" si="817"/>
        <v>0</v>
      </c>
      <c r="FI292" s="10"/>
      <c r="FJ292" s="168" t="str">
        <f t="shared" ca="1" si="817"/>
        <v>-</v>
      </c>
      <c r="FK292" s="168" t="str">
        <f t="shared" ca="1" si="817"/>
        <v>-</v>
      </c>
      <c r="FL292" s="168" t="str">
        <f t="shared" ca="1" si="817"/>
        <v>-</v>
      </c>
      <c r="FM292" s="168" t="str">
        <f t="shared" ca="1" si="817"/>
        <v>-</v>
      </c>
      <c r="FN292" s="168" t="str">
        <f t="shared" ca="1" si="817"/>
        <v>-</v>
      </c>
      <c r="FO292" s="166" t="b">
        <f t="shared" ca="1" si="787"/>
        <v>0</v>
      </c>
      <c r="FP292" s="166" t="b">
        <f t="shared" ca="1" si="787"/>
        <v>0</v>
      </c>
      <c r="FQ292" s="166" t="b">
        <f t="shared" ca="1" si="787"/>
        <v>1</v>
      </c>
      <c r="FR292" s="168">
        <f t="shared" ca="1" si="817"/>
        <v>0</v>
      </c>
      <c r="FS292" s="166">
        <f t="shared" ca="1" si="788"/>
        <v>1</v>
      </c>
      <c r="FT292" s="166">
        <f t="shared" ca="1" si="788"/>
        <v>1</v>
      </c>
      <c r="FU292" s="168" t="str">
        <f t="shared" ca="1" si="817"/>
        <v>-</v>
      </c>
      <c r="FV292" s="168" t="str">
        <f t="shared" ca="1" si="817"/>
        <v>-</v>
      </c>
      <c r="FW292" s="168" t="str">
        <f t="shared" ca="1" si="817"/>
        <v>-</v>
      </c>
      <c r="FX292" s="168" t="str">
        <f t="shared" ca="1" si="817"/>
        <v>-</v>
      </c>
      <c r="FY292" s="168" t="str">
        <f t="shared" ca="1" si="817"/>
        <v>-</v>
      </c>
      <c r="FZ292" s="168" t="str">
        <f t="shared" ca="1" si="817"/>
        <v>-</v>
      </c>
      <c r="GA292" s="168" t="str">
        <f t="shared" ca="1" si="817"/>
        <v>-</v>
      </c>
      <c r="GB292" s="168" t="str">
        <f t="shared" ca="1" si="817"/>
        <v>-</v>
      </c>
      <c r="GC292" s="168" t="str">
        <f t="shared" ca="1" si="817"/>
        <v>-</v>
      </c>
      <c r="GD292" s="168" t="b">
        <f t="shared" ca="1" si="817"/>
        <v>1</v>
      </c>
      <c r="GE292" s="168" t="str">
        <f t="shared" ca="1" si="817"/>
        <v>-</v>
      </c>
      <c r="GF292" s="168" t="str">
        <f t="shared" ca="1" si="817"/>
        <v>-</v>
      </c>
      <c r="GG292" s="168" t="str">
        <f t="shared" ca="1" si="817"/>
        <v>-</v>
      </c>
      <c r="GH292" s="168" t="str">
        <f t="shared" ca="1" si="818"/>
        <v>-</v>
      </c>
      <c r="GI292" s="168" t="str">
        <f t="shared" ca="1" si="818"/>
        <v>-</v>
      </c>
      <c r="GJ292" s="168" t="str">
        <f t="shared" ca="1" si="818"/>
        <v>-</v>
      </c>
      <c r="GK292" s="168" t="str">
        <f t="shared" ca="1" si="818"/>
        <v>-</v>
      </c>
      <c r="GL292" s="168" t="str">
        <f t="shared" ca="1" si="818"/>
        <v>-</v>
      </c>
      <c r="GM292" s="168" t="str">
        <f t="shared" ca="1" si="818"/>
        <v>-</v>
      </c>
      <c r="GN292" s="168" t="str">
        <f t="shared" ca="1" si="818"/>
        <v>-</v>
      </c>
      <c r="GO292" s="168" t="str">
        <f t="shared" ca="1" si="818"/>
        <v>-</v>
      </c>
      <c r="GP292" s="168" t="str">
        <f t="shared" ca="1" si="818"/>
        <v>-</v>
      </c>
      <c r="GQ292" s="168" t="str">
        <f t="shared" ca="1" si="818"/>
        <v>-</v>
      </c>
      <c r="GR292" s="168" t="str">
        <f t="shared" ca="1" si="818"/>
        <v>-</v>
      </c>
      <c r="GS292" s="168">
        <f t="shared" ca="1" si="818"/>
        <v>500</v>
      </c>
      <c r="GT292" s="168">
        <f t="shared" ca="1" si="818"/>
        <v>500</v>
      </c>
      <c r="GU292" s="168" t="str">
        <f t="shared" ca="1" si="818"/>
        <v>-</v>
      </c>
      <c r="GV292" s="168" t="str">
        <f t="shared" ca="1" si="818"/>
        <v>-</v>
      </c>
      <c r="GW292" s="168" t="str">
        <f t="shared" ca="1" si="818"/>
        <v>-</v>
      </c>
      <c r="GX292" s="168" t="str">
        <f t="shared" ca="1" si="815"/>
        <v>-</v>
      </c>
      <c r="GY292" s="168" t="str">
        <f t="shared" ca="1" si="824"/>
        <v>-</v>
      </c>
      <c r="GZ292" s="168" t="str">
        <f t="shared" ca="1" si="824"/>
        <v>-</v>
      </c>
      <c r="HA292" s="168" t="str">
        <f t="shared" ca="1" si="824"/>
        <v>-</v>
      </c>
      <c r="HB292" s="168" t="str">
        <f t="shared" ca="1" si="824"/>
        <v>-</v>
      </c>
      <c r="HC292" s="168" t="str">
        <f t="shared" ca="1" si="824"/>
        <v>-</v>
      </c>
      <c r="HD292" s="168" t="str">
        <f t="shared" ca="1" si="824"/>
        <v>-</v>
      </c>
      <c r="HE292" s="168" t="str">
        <f t="shared" ca="1" si="824"/>
        <v>-</v>
      </c>
      <c r="HF292" s="168" t="str">
        <f t="shared" ca="1" si="824"/>
        <v>-</v>
      </c>
      <c r="HG292" s="168" t="str">
        <f t="shared" ca="1" si="824"/>
        <v>-</v>
      </c>
      <c r="HH292" s="168" t="str">
        <f t="shared" ca="1" si="824"/>
        <v>-</v>
      </c>
      <c r="HI292" s="168" t="str">
        <f t="shared" ca="1" si="824"/>
        <v>-</v>
      </c>
      <c r="HJ292" s="168" t="str">
        <f t="shared" ca="1" si="824"/>
        <v>-</v>
      </c>
      <c r="HK292" s="168" t="str">
        <f t="shared" ca="1" si="824"/>
        <v>-</v>
      </c>
      <c r="HL292" s="168" t="str">
        <f t="shared" ca="1" si="824"/>
        <v>-</v>
      </c>
      <c r="HM292" s="168" t="str">
        <f t="shared" ca="1" si="824"/>
        <v>-</v>
      </c>
      <c r="HN292" s="168" t="str">
        <f t="shared" ca="1" si="824"/>
        <v>-</v>
      </c>
      <c r="HO292" s="168" t="str">
        <f t="shared" ca="1" si="824"/>
        <v>-</v>
      </c>
      <c r="HP292" s="168" t="str">
        <f t="shared" ca="1" si="824"/>
        <v>-</v>
      </c>
      <c r="HQ292" s="168" t="str">
        <f t="shared" ca="1" si="824"/>
        <v>-</v>
      </c>
      <c r="HR292" s="168" t="str">
        <f t="shared" ca="1" si="824"/>
        <v>-</v>
      </c>
      <c r="HS292" s="168" t="str">
        <f t="shared" ca="1" si="824"/>
        <v>-</v>
      </c>
      <c r="HT292" s="168" t="str">
        <f t="shared" ca="1" si="824"/>
        <v>-</v>
      </c>
      <c r="HU292" s="168" t="str">
        <f t="shared" ca="1" si="824"/>
        <v>-</v>
      </c>
      <c r="HV292" s="168" t="str">
        <f t="shared" ca="1" si="824"/>
        <v>-</v>
      </c>
      <c r="HW292" s="168" t="str">
        <f t="shared" ca="1" si="824"/>
        <v>-</v>
      </c>
      <c r="HX292" s="168" t="str">
        <f t="shared" ca="1" si="824"/>
        <v>-</v>
      </c>
      <c r="HY292" s="168" t="str">
        <f t="shared" ca="1" si="824"/>
        <v>-</v>
      </c>
      <c r="HZ292" s="168" t="str">
        <f t="shared" ca="1" si="824"/>
        <v>-</v>
      </c>
      <c r="IA292" s="168" t="str">
        <f t="shared" ca="1" si="824"/>
        <v>-</v>
      </c>
      <c r="IB292" s="168" t="str">
        <f t="shared" ca="1" si="824"/>
        <v>-</v>
      </c>
      <c r="IC292" s="168" t="str">
        <f t="shared" ca="1" si="824"/>
        <v>-</v>
      </c>
      <c r="ID292" s="168" t="str">
        <f t="shared" ca="1" si="824"/>
        <v>-</v>
      </c>
      <c r="IE292" s="168" t="str">
        <f t="shared" ca="1" si="824"/>
        <v>-</v>
      </c>
      <c r="IF292" s="168" t="str">
        <f t="shared" ca="1" si="824"/>
        <v>-</v>
      </c>
      <c r="IG292" s="168" t="str">
        <f t="shared" ca="1" si="824"/>
        <v>-</v>
      </c>
      <c r="IH292" s="168" t="str">
        <f t="shared" ca="1" si="824"/>
        <v>-</v>
      </c>
      <c r="II292" s="168" t="str">
        <f t="shared" ca="1" si="824"/>
        <v>-</v>
      </c>
      <c r="IJ292" s="168" t="str">
        <f t="shared" ca="1" si="824"/>
        <v>-</v>
      </c>
      <c r="IK292" s="168" t="str">
        <f t="shared" ca="1" si="824"/>
        <v>-</v>
      </c>
      <c r="IL292" s="168" t="str">
        <f t="shared" ca="1" si="824"/>
        <v>-</v>
      </c>
      <c r="IM292" s="168" t="str">
        <f t="shared" ca="1" si="824"/>
        <v>-</v>
      </c>
      <c r="IN292" s="168" t="str">
        <f t="shared" ca="1" si="824"/>
        <v>-</v>
      </c>
      <c r="IO292" s="168" t="str">
        <f t="shared" ca="1" si="824"/>
        <v>-</v>
      </c>
      <c r="IP292" s="168" t="str">
        <f t="shared" ca="1" si="824"/>
        <v>-</v>
      </c>
      <c r="IQ292" s="168" t="str">
        <f t="shared" ca="1" si="824"/>
        <v>-</v>
      </c>
      <c r="IR292" s="168" t="str">
        <f t="shared" ca="1" si="824"/>
        <v>-</v>
      </c>
      <c r="IS292" s="168" t="str">
        <f t="shared" ca="1" si="824"/>
        <v>-</v>
      </c>
      <c r="IT292" s="168" t="str">
        <f t="shared" ca="1" si="824"/>
        <v>-</v>
      </c>
      <c r="IU292" s="168" t="str">
        <f t="shared" ca="1" si="824"/>
        <v>-</v>
      </c>
      <c r="IV292" s="168" t="str">
        <f t="shared" ca="1" si="824"/>
        <v>-</v>
      </c>
      <c r="IW292" s="168" t="str">
        <f t="shared" ca="1" si="824"/>
        <v>-</v>
      </c>
      <c r="IX292" s="168" t="str">
        <f t="shared" ca="1" si="824"/>
        <v>-</v>
      </c>
      <c r="IY292" s="168" t="str">
        <f t="shared" ca="1" si="824"/>
        <v>-</v>
      </c>
      <c r="IZ292" s="10"/>
      <c r="JA292" s="166">
        <f t="shared" ca="1" si="757"/>
        <v>4.4999999999999998E-2</v>
      </c>
      <c r="JB292" s="166">
        <f t="shared" ca="1" si="758"/>
        <v>4.4999999999999998E-2</v>
      </c>
      <c r="JC292" s="168">
        <f t="shared" ca="1" si="816"/>
        <v>1</v>
      </c>
      <c r="JD292" s="168">
        <f t="shared" ca="1" si="816"/>
        <v>0</v>
      </c>
      <c r="JE292" s="168">
        <f t="shared" ca="1" si="816"/>
        <v>1</v>
      </c>
      <c r="JF292" s="168">
        <f t="shared" ca="1" si="816"/>
        <v>1</v>
      </c>
      <c r="JG292" s="168">
        <f t="shared" ca="1" si="816"/>
        <v>0</v>
      </c>
      <c r="JH292" s="168">
        <f t="shared" ca="1" si="816"/>
        <v>70</v>
      </c>
      <c r="JI292" s="168">
        <f t="shared" ca="1" si="816"/>
        <v>50</v>
      </c>
      <c r="JJ292" s="168">
        <f t="shared" ca="1" si="816"/>
        <v>70</v>
      </c>
      <c r="JK292" s="168">
        <f t="shared" ca="1" si="816"/>
        <v>50</v>
      </c>
      <c r="JL292" s="166">
        <f t="shared" ca="1" si="760"/>
        <v>1</v>
      </c>
      <c r="JM292" s="166">
        <f t="shared" ca="1" si="761"/>
        <v>1</v>
      </c>
      <c r="JN292" s="166">
        <f t="shared" ca="1" si="762"/>
        <v>1</v>
      </c>
      <c r="JO292" s="166">
        <f t="shared" ca="1" si="763"/>
        <v>1</v>
      </c>
      <c r="JP292" s="166">
        <f t="shared" ca="1" si="763"/>
        <v>1</v>
      </c>
      <c r="JQ292" s="168">
        <f t="shared" ca="1" si="816"/>
        <v>1</v>
      </c>
      <c r="JR292" s="10"/>
      <c r="JS292" s="168">
        <f t="shared" ca="1" si="816"/>
        <v>1</v>
      </c>
      <c r="JT292" s="166">
        <f t="shared" ca="1" si="764"/>
        <v>1</v>
      </c>
      <c r="JU292" s="168">
        <f t="shared" ca="1" si="816"/>
        <v>1</v>
      </c>
      <c r="JV292" s="168">
        <f t="shared" ca="1" si="816"/>
        <v>1</v>
      </c>
      <c r="JW292" s="168">
        <f t="shared" ca="1" si="816"/>
        <v>1</v>
      </c>
      <c r="JX292" s="168">
        <f t="shared" ca="1" si="816"/>
        <v>1</v>
      </c>
      <c r="JY292" s="168">
        <f t="shared" ca="1" si="816"/>
        <v>1</v>
      </c>
      <c r="JZ292" s="168">
        <f t="shared" ca="1" si="816"/>
        <v>1</v>
      </c>
      <c r="KA292" s="166">
        <f t="shared" ca="1" si="765"/>
        <v>1</v>
      </c>
      <c r="KB292" s="166">
        <f t="shared" si="766"/>
        <v>1</v>
      </c>
      <c r="KC292" s="166">
        <f t="shared" ca="1" si="767"/>
        <v>1</v>
      </c>
      <c r="KD292" s="166" t="str">
        <f t="shared" ca="1" si="768"/>
        <v>-</v>
      </c>
      <c r="KE292" s="166" t="str">
        <f t="shared" ca="1" si="769"/>
        <v>-</v>
      </c>
      <c r="KF292" s="166" t="str">
        <f t="shared" ca="1" si="770"/>
        <v>-</v>
      </c>
      <c r="KG292" s="166" t="b">
        <f t="shared" ca="1" si="771"/>
        <v>0</v>
      </c>
      <c r="KH292" s="168">
        <f t="shared" ca="1" si="816"/>
        <v>0</v>
      </c>
      <c r="KI292" s="27">
        <v>0</v>
      </c>
    </row>
    <row r="293" spans="1:295" s="148" customFormat="1" outlineLevel="1">
      <c r="A293" s="126">
        <f t="shared" si="13"/>
        <v>288</v>
      </c>
      <c r="B293" s="126">
        <f t="shared" si="812"/>
        <v>13</v>
      </c>
      <c r="C293" s="148">
        <f t="shared" si="778"/>
        <v>1002</v>
      </c>
      <c r="D293" s="148" t="s">
        <v>884</v>
      </c>
      <c r="E293" s="148" t="b">
        <f t="shared" si="737"/>
        <v>0</v>
      </c>
      <c r="F293" s="148" t="b">
        <v>0</v>
      </c>
      <c r="G293" s="148" t="b">
        <f t="shared" si="773"/>
        <v>0</v>
      </c>
      <c r="H293" s="144">
        <f t="shared" ca="1" si="820"/>
        <v>3</v>
      </c>
      <c r="I293" s="32">
        <v>3</v>
      </c>
      <c r="J293" s="32">
        <v>5</v>
      </c>
      <c r="K293" s="144">
        <f t="shared" ca="1" si="820"/>
        <v>1</v>
      </c>
      <c r="L293" s="144">
        <f t="shared" ca="1" si="820"/>
        <v>1</v>
      </c>
      <c r="M293" s="144">
        <f t="shared" ca="1" si="820"/>
        <v>1</v>
      </c>
      <c r="N293" s="144">
        <f t="shared" ca="1" si="820"/>
        <v>1</v>
      </c>
      <c r="O293" s="144">
        <f t="shared" ca="1" si="820"/>
        <v>1</v>
      </c>
      <c r="P293" s="144">
        <f t="shared" ca="1" si="820"/>
        <v>1</v>
      </c>
      <c r="Q293" s="144">
        <f t="shared" ca="1" si="820"/>
        <v>1</v>
      </c>
      <c r="R293" s="144">
        <f t="shared" ca="1" si="820"/>
        <v>2</v>
      </c>
      <c r="S293" s="32">
        <v>3</v>
      </c>
      <c r="T293" s="144">
        <f t="shared" ca="1" si="820"/>
        <v>1</v>
      </c>
      <c r="U293" s="144">
        <f t="shared" ca="1" si="820"/>
        <v>1</v>
      </c>
      <c r="V293" s="144">
        <f t="shared" ca="1" si="820"/>
        <v>1</v>
      </c>
      <c r="W293" s="144">
        <f t="shared" ca="1" si="820"/>
        <v>1</v>
      </c>
      <c r="X293" s="144">
        <f t="shared" ca="1" si="820"/>
        <v>1</v>
      </c>
      <c r="Y293" s="144">
        <f t="shared" ca="1" si="820"/>
        <v>1</v>
      </c>
      <c r="AA293" s="162" t="str" cm="1">
        <f t="array" aca="1" ref="AA293" ca="1">TEXT(LEFT(OFFSET(AA293,-1,0),5)+1,"00000")&amp;MID(OFFSET(AA293,-1,0),6,FIND(" ",OFFSET(AA293,-1,0),7)-5)
&amp;INDEX(DataMaster!$B$10:$B$12,$I293)         &amp;IF($J293=1,""," Risk"&amp;INDEX(i.risk_aversion,$J293,1))    &amp;IF($K293=1,""," REV"&amp; INDEX(DataMaster!$B$54:$B$58,$K293))              &amp; IF($L293=1,""," Minroe"&amp;INDEX(minroe,$L293))              &amp;  IF($M293=1,""," Overdraw"&amp;INDEX(overdraw,$M293))
&amp; IF($N293=1,""," Mach"&amp;INDEX(i.mach_option,$N293))
&amp; IF($O293=1,""," Interest"&amp;INDEX(i.interest_rate,$O293))            &amp; IF($P293=1,""," Opp cost"&amp;INDEX(i.opp_cost_capital,$P293))           &amp; IF($Q293=1,""," Casual_ub"&amp;INDEX(i.casual_ub,$Q293))           &amp; IF($R293=1,""," Cropgraze"&amp;INDEX(i.cropgraze_inc,$R293))
&amp; IF($S293=1,""," Yield"&amp;INDEX(i.all_rot_yield,$S293))          &amp; IF($T293=1,""," Pasture"&amp;INDEX(i.pasture_prod,$T293))          &amp; IF($U293=1,""," Scan"&amp;INDEX(i.scan,$U293))
&amp; IF($JL293=1,""," WP"&amp;TEXT($JL293*100,"000p"))                &amp; IF($JM293=1,""," MP"&amp;TEXT($JM293*100,"000p"))                      &amp; IF($JN293=1,""," GP"&amp;TEXT($JN293*100,"000p"))          &amp; IF($JO293=1,""," Can"&amp;TEXT($JO293*100,"000p"))
&amp; " (F"&amp;3+IFERROR(1*$CH293,0)+IFERROR(1*$CI293,0)&amp;3-IFERROR(1*NOT($CK293),0)&amp;"N"&amp;$CP293&amp;$CQ293&amp;")"</f>
        <v>00029 Yield SQ RiskCRRA-high CropgrazeFALSE Yield1.15 (F33N11)</v>
      </c>
      <c r="AB293" s="10" t="str">
        <f ca="1">IF(COUNTIF(AA$5:AA293,AA293)=1,"-","Dup")</f>
        <v>-</v>
      </c>
      <c r="AC293" s="10"/>
      <c r="AD293" s="168" t="str">
        <f t="shared" ca="1" si="783"/>
        <v>-</v>
      </c>
      <c r="AE293" s="168" t="str">
        <f t="shared" ca="1" si="783"/>
        <v>-</v>
      </c>
      <c r="AF293" s="168" t="str">
        <f t="shared" ca="1" si="783"/>
        <v>-</v>
      </c>
      <c r="AG293" s="168" t="str">
        <f t="shared" ca="1" si="783"/>
        <v>-</v>
      </c>
      <c r="AH293" s="168" t="str">
        <f t="shared" ca="1" si="783"/>
        <v>-</v>
      </c>
      <c r="AI293" s="168" t="b">
        <f t="shared" ca="1" si="783"/>
        <v>1</v>
      </c>
      <c r="AJ293" s="10"/>
      <c r="AK293" s="166" t="b">
        <f t="shared" si="784"/>
        <v>0</v>
      </c>
      <c r="AL293" s="166">
        <f t="shared" si="784"/>
        <v>2</v>
      </c>
      <c r="AM293" s="166" t="b">
        <f t="shared" si="784"/>
        <v>0</v>
      </c>
      <c r="AN293" s="166" t="b">
        <f t="shared" si="784"/>
        <v>1</v>
      </c>
      <c r="AO293" s="166" t="b">
        <f t="shared" si="784"/>
        <v>0</v>
      </c>
      <c r="AP293" s="166" t="b">
        <f t="shared" si="784"/>
        <v>0</v>
      </c>
      <c r="AQ293" s="166">
        <f t="shared" ca="1" si="740"/>
        <v>0</v>
      </c>
      <c r="AR293" s="166" t="b">
        <f t="shared" si="809"/>
        <v>1</v>
      </c>
      <c r="AS293" s="166" t="b">
        <f t="shared" si="809"/>
        <v>1</v>
      </c>
      <c r="AT293" s="166">
        <f t="shared" si="809"/>
        <v>2</v>
      </c>
      <c r="AU293" s="166" t="str">
        <f t="shared" si="809"/>
        <v>-</v>
      </c>
      <c r="AV293" s="166">
        <f t="shared" si="809"/>
        <v>0.7</v>
      </c>
      <c r="AW293" s="10"/>
      <c r="AX293" s="166" t="b">
        <f t="shared" si="742"/>
        <v>1</v>
      </c>
      <c r="AY293" s="168" t="b">
        <f t="shared" ca="1" si="743"/>
        <v>1</v>
      </c>
      <c r="AZ293" s="168" t="b">
        <f t="shared" ca="1" si="743"/>
        <v>1</v>
      </c>
      <c r="BA293" s="167">
        <f t="shared" ca="1" si="744"/>
        <v>3210</v>
      </c>
      <c r="BB293" s="168" t="str">
        <f t="shared" ca="1" si="825"/>
        <v>-</v>
      </c>
      <c r="BC293" s="168" t="str">
        <f t="shared" ca="1" si="825"/>
        <v>-</v>
      </c>
      <c r="BD293" s="168" t="str">
        <f t="shared" ca="1" si="825"/>
        <v>-</v>
      </c>
      <c r="BE293" s="168" t="str">
        <f t="shared" ca="1" si="825"/>
        <v>-</v>
      </c>
      <c r="BF293" s="168" t="str">
        <f t="shared" ca="1" si="825"/>
        <v>-</v>
      </c>
      <c r="BG293" s="168">
        <f t="shared" ca="1" si="825"/>
        <v>1</v>
      </c>
      <c r="BH293" s="168">
        <f t="shared" ca="1" si="825"/>
        <v>1</v>
      </c>
      <c r="BI293" s="168" t="str">
        <f t="shared" ca="1" si="825"/>
        <v>-</v>
      </c>
      <c r="BJ293" s="168" t="str">
        <f t="shared" ca="1" si="825"/>
        <v>-</v>
      </c>
      <c r="BK293" s="10"/>
      <c r="BL293" s="168" t="str">
        <f t="shared" ca="1" si="825"/>
        <v>-</v>
      </c>
      <c r="BM293" s="168" t="str">
        <f t="shared" ca="1" si="825"/>
        <v>-</v>
      </c>
      <c r="BN293" s="168" t="str">
        <f t="shared" ca="1" si="825"/>
        <v>-</v>
      </c>
      <c r="BO293" s="168" t="str">
        <f t="shared" ca="1" si="825"/>
        <v>-</v>
      </c>
      <c r="BP293" s="168" t="str">
        <f t="shared" ca="1" si="825"/>
        <v>-</v>
      </c>
      <c r="BQ293" s="168" t="str">
        <f t="shared" ca="1" si="825"/>
        <v>-</v>
      </c>
      <c r="BR293" s="168" t="str">
        <f t="shared" ca="1" si="825"/>
        <v>-</v>
      </c>
      <c r="BS293" s="168" t="str">
        <f t="shared" ca="1" si="825"/>
        <v>-</v>
      </c>
      <c r="BT293" s="168" t="str">
        <f t="shared" ca="1" si="825"/>
        <v>-</v>
      </c>
      <c r="BU293" s="168" t="str">
        <f t="shared" ca="1" si="825"/>
        <v>-</v>
      </c>
      <c r="BV293" s="168" t="str">
        <f t="shared" ca="1" si="825"/>
        <v>-</v>
      </c>
      <c r="BW293" s="166" t="str" cm="1">
        <f t="array" aca="1" ref="BW293" ca="1">INDEX(i.rev,$K293,BW$15)</f>
        <v>-</v>
      </c>
      <c r="BX293" s="166" t="str" cm="1">
        <f t="array" aca="1" ref="BX293" ca="1">INDEX(i.rev,$K293,BX$15)</f>
        <v>-</v>
      </c>
      <c r="BY293" s="166" t="str" cm="1">
        <f t="array" aca="1" ref="BY293" ca="1">INDEX(i.rev,$K293,BY$15)</f>
        <v>-</v>
      </c>
      <c r="BZ293" s="166" t="str" cm="1">
        <f t="array" aca="1" ref="BZ293" ca="1">INDEX(i.rev,$K293,BZ$15)</f>
        <v>-</v>
      </c>
      <c r="CA293" s="166" t="str" cm="1">
        <f t="array" aca="1" ref="CA293" ca="1">INDEX(i.rev,$K293,CA$15)</f>
        <v>-</v>
      </c>
      <c r="CB293" s="166" t="str" cm="1">
        <f t="array" aca="1" ref="CB293" ca="1">INDEX(i.rev,$K293,CB$15)</f>
        <v>-</v>
      </c>
      <c r="CC293" s="166" t="str" cm="1">
        <f t="array" aca="1" ref="CC293" ca="1">INDEX(i.rev,$K293,CC$15)</f>
        <v>-</v>
      </c>
      <c r="CD293" s="166" t="str" cm="1">
        <f t="array" aca="1" ref="CD293" ca="1">INDEX(i.rev,$K293,CD$15)</f>
        <v>-</v>
      </c>
      <c r="CE293" s="166" t="str" cm="1">
        <f t="array" aca="1" ref="CE293" ca="1">INDEX(i.rev,$K293,CE$15)</f>
        <v>-</v>
      </c>
      <c r="CF293" s="166" t="str" cm="1">
        <f t="array" aca="1" ref="CF293" ca="1">INDEX(i.rev,$K293,CF$15)</f>
        <v>-</v>
      </c>
      <c r="CG293" s="10"/>
      <c r="CH293" s="168" t="str">
        <f t="shared" ca="1" si="821"/>
        <v>-</v>
      </c>
      <c r="CI293" s="168" t="str">
        <f t="shared" ca="1" si="821"/>
        <v>-</v>
      </c>
      <c r="CJ293" s="168" t="str">
        <f t="shared" ca="1" si="821"/>
        <v>-</v>
      </c>
      <c r="CK293" s="168" t="str">
        <f t="shared" ca="1" si="821"/>
        <v>-</v>
      </c>
      <c r="CL293" s="168" t="str">
        <f t="shared" ca="1" si="821"/>
        <v>-</v>
      </c>
      <c r="CM293" s="168" t="str">
        <f t="shared" ca="1" si="821"/>
        <v>-</v>
      </c>
      <c r="CN293" s="168" t="str">
        <f t="shared" ca="1" si="821"/>
        <v>-</v>
      </c>
      <c r="CO293" s="168" t="str">
        <f t="shared" ca="1" si="821"/>
        <v>-</v>
      </c>
      <c r="CP293" s="168">
        <f t="shared" ca="1" si="821"/>
        <v>1</v>
      </c>
      <c r="CQ293" s="168">
        <f t="shared" ca="1" si="821"/>
        <v>1</v>
      </c>
      <c r="CR293" s="168">
        <f t="shared" ca="1" si="821"/>
        <v>0</v>
      </c>
      <c r="CS293" s="168" t="str">
        <f t="shared" ca="1" si="821"/>
        <v>-</v>
      </c>
      <c r="CT293" s="168" t="str">
        <f t="shared" ca="1" si="821"/>
        <v>-</v>
      </c>
      <c r="CU293" s="168" t="str">
        <f t="shared" ca="1" si="821"/>
        <v>-</v>
      </c>
      <c r="CV293" s="168" t="str">
        <f t="shared" ca="1" si="821"/>
        <v>-</v>
      </c>
      <c r="CW293" s="168" t="str">
        <f t="shared" ca="1" si="821"/>
        <v>-</v>
      </c>
      <c r="CX293" s="168" t="str">
        <f t="shared" ca="1" si="821"/>
        <v>-</v>
      </c>
      <c r="CY293" s="168" t="str">
        <f t="shared" ca="1" si="821"/>
        <v>-</v>
      </c>
      <c r="CZ293" s="168">
        <f t="shared" ca="1" si="821"/>
        <v>0</v>
      </c>
      <c r="DA293" s="168" t="str">
        <f t="shared" ca="1" si="821"/>
        <v>-</v>
      </c>
      <c r="DB293" s="168" t="str">
        <f t="shared" ca="1" si="821"/>
        <v>-</v>
      </c>
      <c r="DC293" s="168" t="str">
        <f t="shared" ca="1" si="821"/>
        <v>-</v>
      </c>
      <c r="DD293" s="168" t="str">
        <f t="shared" ca="1" si="821"/>
        <v>-</v>
      </c>
      <c r="DE293" s="168" t="str">
        <f t="shared" ca="1" si="821"/>
        <v>-</v>
      </c>
      <c r="DF293" s="168">
        <f t="shared" ca="1" si="821"/>
        <v>0</v>
      </c>
      <c r="DG293" s="168">
        <f t="shared" ca="1" si="821"/>
        <v>0</v>
      </c>
      <c r="DH293" s="168">
        <f t="shared" ca="1" si="821"/>
        <v>0</v>
      </c>
      <c r="DI293" s="168">
        <f t="shared" ca="1" si="821"/>
        <v>0</v>
      </c>
      <c r="DJ293" s="168">
        <f t="shared" ca="1" si="821"/>
        <v>0</v>
      </c>
      <c r="DK293" s="168">
        <f t="shared" ca="1" si="821"/>
        <v>0</v>
      </c>
      <c r="DL293" s="168">
        <f t="shared" ca="1" si="821"/>
        <v>0</v>
      </c>
      <c r="DM293" s="168" t="str">
        <f t="shared" ca="1" si="821"/>
        <v>-</v>
      </c>
      <c r="DN293" s="168" t="str">
        <f t="shared" ca="1" si="821"/>
        <v>-</v>
      </c>
      <c r="DO293" s="168" t="str">
        <f t="shared" ca="1" si="821"/>
        <v>-</v>
      </c>
      <c r="DP293" s="168" t="str">
        <f t="shared" ca="1" si="821"/>
        <v>-</v>
      </c>
      <c r="DQ293" s="168" t="str">
        <f t="shared" ca="1" si="821"/>
        <v>-</v>
      </c>
      <c r="DR293" s="168" t="str">
        <f t="shared" ca="1" si="821"/>
        <v>-</v>
      </c>
      <c r="DS293" s="168" t="str">
        <f t="shared" ca="1" si="821"/>
        <v>-</v>
      </c>
      <c r="DT293" s="168" t="str">
        <f t="shared" ca="1" si="821"/>
        <v>-</v>
      </c>
      <c r="DU293" s="168" t="str">
        <f t="shared" ca="1" si="821"/>
        <v>-</v>
      </c>
      <c r="DV293" s="168" t="str">
        <f t="shared" ca="1" si="821"/>
        <v>-</v>
      </c>
      <c r="DW293" s="168" t="str">
        <f t="shared" ca="1" si="821"/>
        <v>-</v>
      </c>
      <c r="DX293" s="10"/>
      <c r="DY293" s="168">
        <f t="shared" ca="1" si="821"/>
        <v>1</v>
      </c>
      <c r="DZ293" s="168" t="str">
        <f t="shared" ca="1" si="821"/>
        <v>-</v>
      </c>
      <c r="EA293" s="168" t="str">
        <f t="shared" ca="1" si="821"/>
        <v>-</v>
      </c>
      <c r="EB293" s="168" t="str">
        <f t="shared" ca="1" si="821"/>
        <v>-</v>
      </c>
      <c r="EC293" s="168" t="str">
        <f t="shared" ca="1" si="785"/>
        <v>-</v>
      </c>
      <c r="ED293" s="168" t="b">
        <f t="shared" ca="1" si="785"/>
        <v>0</v>
      </c>
      <c r="EE293" s="168" t="str">
        <f t="shared" ca="1" si="785"/>
        <v>-</v>
      </c>
      <c r="EF293" s="168">
        <f t="shared" ca="1" si="785"/>
        <v>0</v>
      </c>
      <c r="EG293" s="168" t="str">
        <f t="shared" ca="1" si="785"/>
        <v>-</v>
      </c>
      <c r="EH293" s="166" cm="1">
        <f t="array" aca="1" ref="EH293" ca="1">INDEX(i.rev,$K293,EH$15)</f>
        <v>1</v>
      </c>
      <c r="EI293" s="168">
        <f t="shared" ca="1" si="813"/>
        <v>0</v>
      </c>
      <c r="EJ293" s="168">
        <f t="shared" ca="1" si="813"/>
        <v>1</v>
      </c>
      <c r="EK293" s="168">
        <f t="shared" ca="1" si="813"/>
        <v>0</v>
      </c>
      <c r="EL293" s="168">
        <f t="shared" ca="1" si="813"/>
        <v>1</v>
      </c>
      <c r="EM293" s="168">
        <f t="shared" ca="1" si="813"/>
        <v>1</v>
      </c>
      <c r="EN293" s="168">
        <f t="shared" ca="1" si="813"/>
        <v>1</v>
      </c>
      <c r="EO293" s="168">
        <f t="shared" ca="1" si="813"/>
        <v>0</v>
      </c>
      <c r="EP293" s="168">
        <f t="shared" ca="1" si="813"/>
        <v>0</v>
      </c>
      <c r="EQ293" s="168">
        <f t="shared" ca="1" si="813"/>
        <v>0</v>
      </c>
      <c r="ER293" s="168">
        <f t="shared" ca="1" si="813"/>
        <v>0</v>
      </c>
      <c r="ES293" s="168">
        <f t="shared" ca="1" si="813"/>
        <v>0</v>
      </c>
      <c r="ET293" s="168">
        <f t="shared" ca="1" si="813"/>
        <v>0</v>
      </c>
      <c r="EU293" s="168">
        <f t="shared" ca="1" si="813"/>
        <v>0</v>
      </c>
      <c r="EV293" s="168">
        <f t="shared" ca="1" si="813"/>
        <v>0</v>
      </c>
      <c r="EW293" s="168">
        <f t="shared" ca="1" si="813"/>
        <v>0</v>
      </c>
      <c r="EX293" s="168">
        <f t="shared" ca="1" si="813"/>
        <v>0</v>
      </c>
      <c r="EY293" s="166" cm="1">
        <f t="array" aca="1" ref="EY293" ca="1">INDEX(i.rev,$K293,EY$15)</f>
        <v>0</v>
      </c>
      <c r="EZ293" s="168">
        <f t="shared" ca="1" si="749"/>
        <v>0</v>
      </c>
      <c r="FA293" s="166" cm="1">
        <f t="array" aca="1" ref="FA293" ca="1">INDEX(i.rev,$K293,FA$15)</f>
        <v>1</v>
      </c>
      <c r="FB293" s="168">
        <f t="shared" ca="1" si="817"/>
        <v>0</v>
      </c>
      <c r="FC293" s="168">
        <f t="shared" ca="1" si="817"/>
        <v>0</v>
      </c>
      <c r="FD293" s="168">
        <f t="shared" ca="1" si="817"/>
        <v>0</v>
      </c>
      <c r="FE293" s="168">
        <f t="shared" ca="1" si="817"/>
        <v>0</v>
      </c>
      <c r="FF293" s="168">
        <f t="shared" ca="1" si="817"/>
        <v>0</v>
      </c>
      <c r="FG293" s="168">
        <f t="shared" ca="1" si="817"/>
        <v>0</v>
      </c>
      <c r="FH293" s="168">
        <f t="shared" ca="1" si="817"/>
        <v>0</v>
      </c>
      <c r="FI293" s="10"/>
      <c r="FJ293" s="168" t="str">
        <f t="shared" ca="1" si="817"/>
        <v>-</v>
      </c>
      <c r="FK293" s="168" t="str">
        <f t="shared" ca="1" si="817"/>
        <v>-</v>
      </c>
      <c r="FL293" s="168" t="str">
        <f t="shared" ca="1" si="817"/>
        <v>-</v>
      </c>
      <c r="FM293" s="168" t="str">
        <f t="shared" ca="1" si="817"/>
        <v>-</v>
      </c>
      <c r="FN293" s="168" t="str">
        <f t="shared" ca="1" si="817"/>
        <v>-</v>
      </c>
      <c r="FO293" s="166" t="b">
        <f t="shared" ca="1" si="787"/>
        <v>0</v>
      </c>
      <c r="FP293" s="166" t="b">
        <f t="shared" ca="1" si="787"/>
        <v>0</v>
      </c>
      <c r="FQ293" s="166" t="b">
        <f t="shared" ca="1" si="787"/>
        <v>1</v>
      </c>
      <c r="FR293" s="168">
        <f t="shared" ca="1" si="817"/>
        <v>0</v>
      </c>
      <c r="FS293" s="166">
        <f t="shared" ca="1" si="788"/>
        <v>1</v>
      </c>
      <c r="FT293" s="166">
        <f t="shared" ca="1" si="788"/>
        <v>1</v>
      </c>
      <c r="FU293" s="168" t="str">
        <f t="shared" ca="1" si="817"/>
        <v>-</v>
      </c>
      <c r="FV293" s="168" t="str">
        <f t="shared" ca="1" si="817"/>
        <v>-</v>
      </c>
      <c r="FW293" s="168" t="str">
        <f t="shared" ca="1" si="817"/>
        <v>-</v>
      </c>
      <c r="FX293" s="168" t="str">
        <f t="shared" ca="1" si="817"/>
        <v>-</v>
      </c>
      <c r="FY293" s="168" t="str">
        <f t="shared" ca="1" si="817"/>
        <v>-</v>
      </c>
      <c r="FZ293" s="168" t="str">
        <f t="shared" ca="1" si="817"/>
        <v>-</v>
      </c>
      <c r="GA293" s="168" t="str">
        <f t="shared" ca="1" si="817"/>
        <v>-</v>
      </c>
      <c r="GB293" s="168" t="str">
        <f t="shared" ca="1" si="817"/>
        <v>-</v>
      </c>
      <c r="GC293" s="168" t="str">
        <f t="shared" ca="1" si="817"/>
        <v>-</v>
      </c>
      <c r="GD293" s="168" t="b">
        <f t="shared" ca="1" si="817"/>
        <v>1</v>
      </c>
      <c r="GE293" s="168" t="str">
        <f t="shared" ca="1" si="817"/>
        <v>-</v>
      </c>
      <c r="GF293" s="168" t="str">
        <f t="shared" ca="1" si="817"/>
        <v>-</v>
      </c>
      <c r="GG293" s="168" t="str">
        <f t="shared" ca="1" si="817"/>
        <v>-</v>
      </c>
      <c r="GH293" s="168" t="str">
        <f t="shared" ca="1" si="818"/>
        <v>-</v>
      </c>
      <c r="GI293" s="168" t="str">
        <f t="shared" ca="1" si="818"/>
        <v>-</v>
      </c>
      <c r="GJ293" s="168" t="str">
        <f t="shared" ca="1" si="818"/>
        <v>-</v>
      </c>
      <c r="GK293" s="168" t="str">
        <f t="shared" ca="1" si="818"/>
        <v>-</v>
      </c>
      <c r="GL293" s="168" t="str">
        <f t="shared" ca="1" si="818"/>
        <v>-</v>
      </c>
      <c r="GM293" s="168" t="str">
        <f t="shared" ca="1" si="818"/>
        <v>-</v>
      </c>
      <c r="GN293" s="168" t="str">
        <f t="shared" ca="1" si="818"/>
        <v>-</v>
      </c>
      <c r="GO293" s="168" t="str">
        <f t="shared" ca="1" si="818"/>
        <v>-</v>
      </c>
      <c r="GP293" s="168" t="str">
        <f t="shared" ca="1" si="818"/>
        <v>-</v>
      </c>
      <c r="GQ293" s="168" t="str">
        <f t="shared" ca="1" si="818"/>
        <v>-</v>
      </c>
      <c r="GR293" s="168" t="str">
        <f t="shared" ca="1" si="818"/>
        <v>-</v>
      </c>
      <c r="GS293" s="168">
        <f t="shared" ca="1" si="818"/>
        <v>500</v>
      </c>
      <c r="GT293" s="168">
        <f t="shared" ca="1" si="818"/>
        <v>500</v>
      </c>
      <c r="GU293" s="168" t="str">
        <f t="shared" ca="1" si="818"/>
        <v>-</v>
      </c>
      <c r="GV293" s="168" t="str">
        <f t="shared" ca="1" si="818"/>
        <v>-</v>
      </c>
      <c r="GW293" s="168" t="str">
        <f t="shared" ca="1" si="818"/>
        <v>-</v>
      </c>
      <c r="GX293" s="168" t="str">
        <f t="shared" ca="1" si="815"/>
        <v>-</v>
      </c>
      <c r="GY293" s="168" t="str">
        <f t="shared" ca="1" si="824"/>
        <v>-</v>
      </c>
      <c r="GZ293" s="168" t="str">
        <f t="shared" ca="1" si="824"/>
        <v>-</v>
      </c>
      <c r="HA293" s="168" t="str">
        <f t="shared" ca="1" si="824"/>
        <v>-</v>
      </c>
      <c r="HB293" s="168" t="str">
        <f t="shared" ca="1" si="824"/>
        <v>-</v>
      </c>
      <c r="HC293" s="168" t="str">
        <f t="shared" ca="1" si="824"/>
        <v>-</v>
      </c>
      <c r="HD293" s="168" t="str">
        <f t="shared" ca="1" si="824"/>
        <v>-</v>
      </c>
      <c r="HE293" s="168" t="str">
        <f t="shared" ca="1" si="824"/>
        <v>-</v>
      </c>
      <c r="HF293" s="168" t="str">
        <f t="shared" ca="1" si="824"/>
        <v>-</v>
      </c>
      <c r="HG293" s="168" t="str">
        <f t="shared" ca="1" si="824"/>
        <v>-</v>
      </c>
      <c r="HH293" s="168" t="str">
        <f t="shared" ca="1" si="824"/>
        <v>-</v>
      </c>
      <c r="HI293" s="168" t="str">
        <f t="shared" ca="1" si="824"/>
        <v>-</v>
      </c>
      <c r="HJ293" s="168" t="str">
        <f t="shared" ca="1" si="824"/>
        <v>-</v>
      </c>
      <c r="HK293" s="168" t="str">
        <f t="shared" ca="1" si="824"/>
        <v>-</v>
      </c>
      <c r="HL293" s="168" t="str">
        <f t="shared" ca="1" si="824"/>
        <v>-</v>
      </c>
      <c r="HM293" s="168" t="str">
        <f t="shared" ca="1" si="824"/>
        <v>-</v>
      </c>
      <c r="HN293" s="168" t="str">
        <f t="shared" ca="1" si="824"/>
        <v>-</v>
      </c>
      <c r="HO293" s="168" t="str">
        <f t="shared" ca="1" si="824"/>
        <v>-</v>
      </c>
      <c r="HP293" s="168" t="str">
        <f t="shared" ca="1" si="824"/>
        <v>-</v>
      </c>
      <c r="HQ293" s="168" t="str">
        <f t="shared" ca="1" si="824"/>
        <v>-</v>
      </c>
      <c r="HR293" s="168" t="str">
        <f t="shared" ca="1" si="824"/>
        <v>-</v>
      </c>
      <c r="HS293" s="168" t="str">
        <f t="shared" ca="1" si="824"/>
        <v>-</v>
      </c>
      <c r="HT293" s="168" t="str">
        <f t="shared" ca="1" si="824"/>
        <v>-</v>
      </c>
      <c r="HU293" s="168" t="str">
        <f t="shared" ca="1" si="824"/>
        <v>-</v>
      </c>
      <c r="HV293" s="168" t="str">
        <f t="shared" ca="1" si="824"/>
        <v>-</v>
      </c>
      <c r="HW293" s="168" t="str">
        <f t="shared" ca="1" si="824"/>
        <v>-</v>
      </c>
      <c r="HX293" s="168" t="str">
        <f t="shared" ca="1" si="824"/>
        <v>-</v>
      </c>
      <c r="HY293" s="168" t="str">
        <f t="shared" ca="1" si="824"/>
        <v>-</v>
      </c>
      <c r="HZ293" s="168" t="str">
        <f t="shared" ca="1" si="824"/>
        <v>-</v>
      </c>
      <c r="IA293" s="168" t="str">
        <f t="shared" ca="1" si="824"/>
        <v>-</v>
      </c>
      <c r="IB293" s="168" t="str">
        <f t="shared" ca="1" si="824"/>
        <v>-</v>
      </c>
      <c r="IC293" s="168" t="str">
        <f t="shared" ca="1" si="824"/>
        <v>-</v>
      </c>
      <c r="ID293" s="168" t="str">
        <f t="shared" ca="1" si="824"/>
        <v>-</v>
      </c>
      <c r="IE293" s="168" t="str">
        <f t="shared" ca="1" si="824"/>
        <v>-</v>
      </c>
      <c r="IF293" s="168" t="str">
        <f t="shared" ca="1" si="824"/>
        <v>-</v>
      </c>
      <c r="IG293" s="168" t="str">
        <f t="shared" ca="1" si="824"/>
        <v>-</v>
      </c>
      <c r="IH293" s="168" t="str">
        <f t="shared" ca="1" si="824"/>
        <v>-</v>
      </c>
      <c r="II293" s="168" t="str">
        <f t="shared" ca="1" si="824"/>
        <v>-</v>
      </c>
      <c r="IJ293" s="168" t="str">
        <f t="shared" ca="1" si="824"/>
        <v>-</v>
      </c>
      <c r="IK293" s="168" t="str">
        <f t="shared" ca="1" si="824"/>
        <v>-</v>
      </c>
      <c r="IL293" s="168" t="str">
        <f t="shared" ca="1" si="824"/>
        <v>-</v>
      </c>
      <c r="IM293" s="168" t="str">
        <f t="shared" ca="1" si="824"/>
        <v>-</v>
      </c>
      <c r="IN293" s="168" t="str">
        <f t="shared" ca="1" si="824"/>
        <v>-</v>
      </c>
      <c r="IO293" s="168" t="str">
        <f t="shared" ca="1" si="824"/>
        <v>-</v>
      </c>
      <c r="IP293" s="168" t="str">
        <f t="shared" ca="1" si="824"/>
        <v>-</v>
      </c>
      <c r="IQ293" s="168" t="str">
        <f t="shared" ca="1" si="824"/>
        <v>-</v>
      </c>
      <c r="IR293" s="168" t="str">
        <f t="shared" ca="1" si="824"/>
        <v>-</v>
      </c>
      <c r="IS293" s="168" t="str">
        <f t="shared" ca="1" si="824"/>
        <v>-</v>
      </c>
      <c r="IT293" s="168" t="str">
        <f t="shared" ca="1" si="824"/>
        <v>-</v>
      </c>
      <c r="IU293" s="168" t="str">
        <f t="shared" ca="1" si="824"/>
        <v>-</v>
      </c>
      <c r="IV293" s="168" t="str">
        <f t="shared" ca="1" si="824"/>
        <v>-</v>
      </c>
      <c r="IW293" s="168" t="str">
        <f t="shared" ca="1" si="824"/>
        <v>-</v>
      </c>
      <c r="IX293" s="168" t="str">
        <f t="shared" ca="1" si="824"/>
        <v>-</v>
      </c>
      <c r="IY293" s="168" t="str">
        <f t="shared" ca="1" si="824"/>
        <v>-</v>
      </c>
      <c r="IZ293" s="10"/>
      <c r="JA293" s="166">
        <f t="shared" ca="1" si="757"/>
        <v>4.4999999999999998E-2</v>
      </c>
      <c r="JB293" s="166">
        <f t="shared" ca="1" si="758"/>
        <v>4.4999999999999998E-2</v>
      </c>
      <c r="JC293" s="168">
        <f t="shared" ca="1" si="816"/>
        <v>1</v>
      </c>
      <c r="JD293" s="168">
        <f t="shared" ca="1" si="816"/>
        <v>0</v>
      </c>
      <c r="JE293" s="168">
        <f t="shared" ca="1" si="816"/>
        <v>1</v>
      </c>
      <c r="JF293" s="168">
        <f t="shared" ca="1" si="816"/>
        <v>1</v>
      </c>
      <c r="JG293" s="168">
        <f t="shared" ca="1" si="816"/>
        <v>0</v>
      </c>
      <c r="JH293" s="168">
        <f t="shared" ca="1" si="816"/>
        <v>70</v>
      </c>
      <c r="JI293" s="168">
        <f t="shared" ca="1" si="816"/>
        <v>50</v>
      </c>
      <c r="JJ293" s="168">
        <f t="shared" ca="1" si="816"/>
        <v>70</v>
      </c>
      <c r="JK293" s="168">
        <f t="shared" ca="1" si="816"/>
        <v>50</v>
      </c>
      <c r="JL293" s="166">
        <f t="shared" ca="1" si="760"/>
        <v>1</v>
      </c>
      <c r="JM293" s="166">
        <f t="shared" ca="1" si="761"/>
        <v>1</v>
      </c>
      <c r="JN293" s="166">
        <f t="shared" ca="1" si="762"/>
        <v>1</v>
      </c>
      <c r="JO293" s="166">
        <f t="shared" ca="1" si="763"/>
        <v>1</v>
      </c>
      <c r="JP293" s="166">
        <f t="shared" ca="1" si="763"/>
        <v>1</v>
      </c>
      <c r="JQ293" s="168">
        <f t="shared" ca="1" si="816"/>
        <v>1</v>
      </c>
      <c r="JR293" s="10"/>
      <c r="JS293" s="168">
        <f t="shared" ca="1" si="816"/>
        <v>1</v>
      </c>
      <c r="JT293" s="166">
        <f t="shared" ca="1" si="764"/>
        <v>1</v>
      </c>
      <c r="JU293" s="168">
        <f t="shared" ca="1" si="816"/>
        <v>1</v>
      </c>
      <c r="JV293" s="168">
        <f t="shared" ca="1" si="816"/>
        <v>1</v>
      </c>
      <c r="JW293" s="168">
        <f t="shared" ca="1" si="816"/>
        <v>1</v>
      </c>
      <c r="JX293" s="168">
        <f t="shared" ca="1" si="816"/>
        <v>1</v>
      </c>
      <c r="JY293" s="168">
        <f t="shared" ca="1" si="816"/>
        <v>1</v>
      </c>
      <c r="JZ293" s="168">
        <f t="shared" ca="1" si="816"/>
        <v>1</v>
      </c>
      <c r="KA293" s="166">
        <f t="shared" ca="1" si="765"/>
        <v>1</v>
      </c>
      <c r="KB293" s="166">
        <f t="shared" si="766"/>
        <v>1.1499999999999999</v>
      </c>
      <c r="KC293" s="166">
        <f t="shared" ca="1" si="767"/>
        <v>1</v>
      </c>
      <c r="KD293" s="166" t="str">
        <f t="shared" ca="1" si="768"/>
        <v>-</v>
      </c>
      <c r="KE293" s="166" t="str">
        <f t="shared" ca="1" si="769"/>
        <v>-</v>
      </c>
      <c r="KF293" s="166" t="str">
        <f t="shared" ca="1" si="770"/>
        <v>-</v>
      </c>
      <c r="KG293" s="166" t="b">
        <f t="shared" ca="1" si="771"/>
        <v>0</v>
      </c>
      <c r="KH293" s="168">
        <f t="shared" ca="1" si="816"/>
        <v>0</v>
      </c>
      <c r="KI293" s="27">
        <v>0</v>
      </c>
    </row>
    <row r="294" spans="1:295" s="148" customFormat="1" outlineLevel="1">
      <c r="A294" s="126">
        <f t="shared" si="13"/>
        <v>289</v>
      </c>
      <c r="B294" s="126"/>
      <c r="E294" s="148" t="b">
        <v>0</v>
      </c>
      <c r="H294" s="126"/>
      <c r="I294" s="126"/>
      <c r="J294" s="126"/>
      <c r="K294" s="126"/>
      <c r="L294" s="126"/>
      <c r="M294" s="126"/>
      <c r="N294" s="126"/>
      <c r="O294" s="126"/>
      <c r="P294" s="126"/>
      <c r="Q294" s="126"/>
      <c r="R294" s="126"/>
      <c r="S294" s="126"/>
      <c r="T294" s="126"/>
      <c r="U294" s="126"/>
      <c r="V294" s="126"/>
      <c r="W294" s="126"/>
      <c r="X294" s="126"/>
      <c r="Y294" s="126"/>
      <c r="AA294" s="141" t="str">
        <f ca="1">"blank "&amp;TEXT(RAND(),"0.000")</f>
        <v>blank 0.209</v>
      </c>
      <c r="AB294" s="10" t="str">
        <f ca="1">IF(COUNTIF(AA$5:AA294,AA294)=1,"-","Dup")</f>
        <v>-</v>
      </c>
      <c r="AC294" s="10"/>
      <c r="AD294" s="154"/>
      <c r="AE294" s="154"/>
      <c r="AF294" s="154"/>
      <c r="AG294" s="154"/>
      <c r="AH294" s="154"/>
      <c r="AI294" s="154"/>
      <c r="AJ294" s="10"/>
      <c r="AK294" s="154"/>
      <c r="AL294" s="154"/>
      <c r="AM294" s="154"/>
      <c r="AN294" s="154"/>
      <c r="AO294" s="154"/>
      <c r="AP294" s="154"/>
      <c r="AQ294" s="154"/>
      <c r="AR294" s="198"/>
      <c r="AS294" s="198"/>
      <c r="AT294" s="198"/>
      <c r="AU294" s="198"/>
      <c r="AV294" s="198"/>
      <c r="AW294" s="10"/>
      <c r="AX294" s="154"/>
      <c r="AY294" s="154"/>
      <c r="AZ294" s="154"/>
      <c r="BA294" s="154"/>
      <c r="BB294" s="154"/>
      <c r="BC294" s="154"/>
      <c r="BD294" s="154"/>
      <c r="BE294" s="154"/>
      <c r="BF294" s="154"/>
      <c r="BG294" s="154"/>
      <c r="BH294" s="154"/>
      <c r="BI294" s="154"/>
      <c r="BJ294" s="154"/>
      <c r="BK294" s="10"/>
      <c r="BL294" s="154"/>
      <c r="BM294" s="154"/>
      <c r="BN294" s="154"/>
      <c r="BO294" s="154"/>
      <c r="BP294" s="154"/>
      <c r="BQ294" s="154"/>
      <c r="BR294" s="154"/>
      <c r="BS294" s="154"/>
      <c r="BT294" s="154"/>
      <c r="BU294" s="154"/>
      <c r="BV294" s="154"/>
      <c r="BW294" s="154"/>
      <c r="BX294" s="154"/>
      <c r="BY294" s="154"/>
      <c r="BZ294" s="154"/>
      <c r="CA294" s="154"/>
      <c r="CB294" s="154"/>
      <c r="CC294" s="154"/>
      <c r="CD294" s="154"/>
      <c r="CE294" s="154"/>
      <c r="CF294" s="154"/>
      <c r="CG294" s="10"/>
      <c r="CH294" s="154"/>
      <c r="CI294" s="154"/>
      <c r="CJ294" s="154"/>
      <c r="CK294" s="154"/>
      <c r="CL294" s="154"/>
      <c r="CM294" s="154"/>
      <c r="CN294" s="154"/>
      <c r="CO294" s="154"/>
      <c r="CP294" s="154"/>
      <c r="CQ294" s="154"/>
      <c r="CR294" s="154"/>
      <c r="CS294" s="154"/>
      <c r="CT294" s="154"/>
      <c r="CU294" s="154"/>
      <c r="CV294" s="154"/>
      <c r="CW294" s="154"/>
      <c r="CX294" s="154"/>
      <c r="CY294" s="154"/>
      <c r="CZ294" s="154"/>
      <c r="DA294" s="154"/>
      <c r="DB294" s="154"/>
      <c r="DC294" s="154"/>
      <c r="DD294" s="154"/>
      <c r="DE294" s="154"/>
      <c r="DF294" s="154"/>
      <c r="DG294" s="154"/>
      <c r="DH294" s="154"/>
      <c r="DI294" s="154"/>
      <c r="DJ294" s="154"/>
      <c r="DK294" s="154"/>
      <c r="DL294" s="154"/>
      <c r="DM294" s="154"/>
      <c r="DN294" s="154"/>
      <c r="DO294" s="154"/>
      <c r="DP294" s="154"/>
      <c r="DQ294" s="154"/>
      <c r="DR294" s="154"/>
      <c r="DS294" s="154"/>
      <c r="DT294" s="154"/>
      <c r="DU294" s="154"/>
      <c r="DV294" s="154"/>
      <c r="DW294" s="154"/>
      <c r="DX294" s="10"/>
      <c r="DY294" s="154"/>
      <c r="DZ294" s="154"/>
      <c r="EA294" s="154"/>
      <c r="EB294" s="154"/>
      <c r="EC294" s="154"/>
      <c r="ED294" s="154"/>
      <c r="EE294" s="154"/>
      <c r="EF294" s="154"/>
      <c r="EG294" s="154"/>
      <c r="EH294" s="154"/>
      <c r="EI294" s="154"/>
      <c r="EJ294" s="154"/>
      <c r="EK294" s="154"/>
      <c r="EL294" s="154"/>
      <c r="EM294" s="154"/>
      <c r="EN294" s="154"/>
      <c r="EO294" s="154"/>
      <c r="EP294" s="154"/>
      <c r="EQ294" s="154"/>
      <c r="ER294" s="154"/>
      <c r="ES294" s="154"/>
      <c r="ET294" s="154"/>
      <c r="EU294" s="154"/>
      <c r="EV294" s="154"/>
      <c r="EW294" s="154"/>
      <c r="EX294" s="154"/>
      <c r="EY294" s="154"/>
      <c r="EZ294" s="154"/>
      <c r="FA294" s="154"/>
      <c r="FB294" s="154"/>
      <c r="FC294" s="154"/>
      <c r="FD294" s="154"/>
      <c r="FE294" s="154"/>
      <c r="FF294" s="154"/>
      <c r="FG294" s="154"/>
      <c r="FH294" s="154"/>
      <c r="FI294" s="10"/>
      <c r="FJ294" s="154"/>
      <c r="FK294" s="154"/>
      <c r="FL294" s="154"/>
      <c r="FM294" s="154"/>
      <c r="FN294" s="154"/>
      <c r="FO294" s="154"/>
      <c r="FP294" s="154"/>
      <c r="FQ294" s="154"/>
      <c r="FR294" s="154"/>
      <c r="FS294" s="154"/>
      <c r="FT294" s="154"/>
      <c r="FU294" s="154"/>
      <c r="FV294" s="154"/>
      <c r="FW294" s="154"/>
      <c r="FX294" s="154"/>
      <c r="FY294" s="154"/>
      <c r="FZ294" s="154"/>
      <c r="GA294" s="154"/>
      <c r="GB294" s="154"/>
      <c r="GC294" s="154"/>
      <c r="GD294" s="154"/>
      <c r="GE294" s="154"/>
      <c r="GF294" s="154"/>
      <c r="GG294" s="154"/>
      <c r="GH294" s="154"/>
      <c r="GI294" s="154"/>
      <c r="GJ294" s="154"/>
      <c r="GK294" s="154"/>
      <c r="GL294" s="154"/>
      <c r="GM294" s="154"/>
      <c r="GN294" s="154"/>
      <c r="GO294" s="154"/>
      <c r="GP294" s="154"/>
      <c r="GQ294" s="154"/>
      <c r="GR294" s="154"/>
      <c r="GS294" s="154"/>
      <c r="GT294" s="154"/>
      <c r="GU294" s="154"/>
      <c r="GV294" s="154"/>
      <c r="GW294" s="154"/>
      <c r="GX294" s="154"/>
      <c r="GY294" s="154"/>
      <c r="GZ294" s="154"/>
      <c r="HA294" s="154"/>
      <c r="HB294" s="154"/>
      <c r="HC294" s="154"/>
      <c r="HD294" s="154"/>
      <c r="HE294" s="154"/>
      <c r="HF294" s="154"/>
      <c r="HG294" s="154"/>
      <c r="HH294" s="154"/>
      <c r="HI294" s="154"/>
      <c r="HJ294" s="154"/>
      <c r="HK294" s="154"/>
      <c r="HL294" s="154"/>
      <c r="HM294" s="154"/>
      <c r="HN294" s="154"/>
      <c r="HO294" s="154"/>
      <c r="HP294" s="154"/>
      <c r="HQ294" s="154"/>
      <c r="HR294" s="154"/>
      <c r="HS294" s="154"/>
      <c r="HT294" s="154"/>
      <c r="HU294" s="154"/>
      <c r="HV294" s="154"/>
      <c r="HW294" s="154"/>
      <c r="HX294" s="154"/>
      <c r="HY294" s="154"/>
      <c r="HZ294" s="154"/>
      <c r="IA294" s="154"/>
      <c r="IB294" s="154"/>
      <c r="IC294" s="154"/>
      <c r="ID294" s="154"/>
      <c r="IE294" s="154"/>
      <c r="IF294" s="154"/>
      <c r="IG294" s="154"/>
      <c r="IH294" s="154"/>
      <c r="II294" s="154"/>
      <c r="IJ294" s="154"/>
      <c r="IK294" s="154"/>
      <c r="IL294" s="154"/>
      <c r="IM294" s="154"/>
      <c r="IN294" s="154"/>
      <c r="IO294" s="154"/>
      <c r="IP294" s="154"/>
      <c r="IQ294" s="154"/>
      <c r="IR294" s="154"/>
      <c r="IS294" s="154"/>
      <c r="IT294" s="154"/>
      <c r="IU294" s="154"/>
      <c r="IV294" s="154"/>
      <c r="IW294" s="154"/>
      <c r="IX294" s="154"/>
      <c r="IY294" s="154"/>
      <c r="IZ294" s="10"/>
      <c r="JA294" s="154"/>
      <c r="JB294" s="154"/>
      <c r="JC294" s="154"/>
      <c r="JD294" s="154"/>
      <c r="JE294" s="154"/>
      <c r="JF294" s="154"/>
      <c r="JG294" s="154"/>
      <c r="JH294" s="154"/>
      <c r="JI294" s="154"/>
      <c r="JJ294" s="154"/>
      <c r="JK294" s="154"/>
      <c r="JL294" s="154"/>
      <c r="JM294" s="154"/>
      <c r="JN294" s="154"/>
      <c r="JO294" s="154"/>
      <c r="JP294" s="154"/>
      <c r="JQ294" s="154"/>
      <c r="JR294" s="10"/>
      <c r="JS294" s="154"/>
      <c r="JT294" s="154"/>
      <c r="JU294" s="154"/>
      <c r="JV294" s="154"/>
      <c r="JW294" s="154"/>
      <c r="JX294" s="154"/>
      <c r="JY294" s="154"/>
      <c r="JZ294" s="154"/>
      <c r="KA294" s="154"/>
      <c r="KB294" s="154"/>
      <c r="KC294" s="154"/>
      <c r="KD294" s="154"/>
      <c r="KE294" s="154"/>
      <c r="KF294" s="154"/>
      <c r="KG294" s="154"/>
      <c r="KH294" s="154"/>
      <c r="KI294" s="27">
        <v>0</v>
      </c>
    </row>
    <row r="295" spans="1:295" s="148" customFormat="1">
      <c r="A295" s="126">
        <f>ROW(A295)-5</f>
        <v>290</v>
      </c>
      <c r="B295" s="126"/>
      <c r="E295" s="128"/>
      <c r="F295" s="128"/>
      <c r="G295" s="125" t="s">
        <v>917</v>
      </c>
      <c r="H295" s="148">
        <v>1</v>
      </c>
      <c r="I295" s="148">
        <v>1</v>
      </c>
      <c r="J295" s="148">
        <v>1</v>
      </c>
      <c r="K295" s="148">
        <v>1</v>
      </c>
      <c r="L295" s="148">
        <v>1</v>
      </c>
      <c r="M295" s="148">
        <v>1</v>
      </c>
      <c r="N295" s="148">
        <v>1</v>
      </c>
      <c r="O295" s="148">
        <v>1</v>
      </c>
      <c r="P295" s="148">
        <v>1</v>
      </c>
      <c r="Q295" s="148">
        <v>1</v>
      </c>
      <c r="R295" s="148">
        <v>1</v>
      </c>
      <c r="S295" s="148">
        <v>1</v>
      </c>
      <c r="T295" s="148">
        <v>1</v>
      </c>
      <c r="U295" s="148">
        <v>1</v>
      </c>
      <c r="V295" s="148">
        <v>1</v>
      </c>
      <c r="W295" s="148">
        <v>1</v>
      </c>
      <c r="X295" s="148">
        <v>1</v>
      </c>
      <c r="Y295" s="148">
        <v>1</v>
      </c>
      <c r="Z295" s="148">
        <v>0</v>
      </c>
      <c r="AA295" s="139" t="s">
        <v>1600</v>
      </c>
      <c r="AB295" s="10" t="str">
        <f ca="1">IF(COUNTIF(AA$5:AA295,AA295)=1,"-","Dup")</f>
        <v>-</v>
      </c>
      <c r="AC295" s="10"/>
      <c r="AD295" s="154"/>
      <c r="AE295" s="154"/>
      <c r="AF295" s="154"/>
      <c r="AG295" s="154"/>
      <c r="AH295" s="154"/>
      <c r="AI295" s="154"/>
      <c r="AJ295" s="10"/>
      <c r="AK295" s="154"/>
      <c r="AL295" s="154"/>
      <c r="AM295" s="154"/>
      <c r="AN295" s="154"/>
      <c r="AO295" s="154"/>
      <c r="AP295" s="154"/>
      <c r="AQ295" s="154"/>
      <c r="AR295" s="198"/>
      <c r="AS295" s="198"/>
      <c r="AT295" s="198"/>
      <c r="AU295" s="198"/>
      <c r="AV295" s="198"/>
      <c r="AW295" s="10"/>
      <c r="AX295" s="154"/>
      <c r="AY295" s="154"/>
      <c r="AZ295" s="154"/>
      <c r="BA295" s="154"/>
      <c r="BB295" s="154"/>
      <c r="BC295" s="154"/>
      <c r="BD295" s="154"/>
      <c r="BE295" s="154"/>
      <c r="BF295" s="154"/>
      <c r="BG295" s="154"/>
      <c r="BH295" s="154"/>
      <c r="BI295" s="154"/>
      <c r="BJ295" s="154"/>
      <c r="BK295" s="10"/>
      <c r="BL295" s="154"/>
      <c r="BM295" s="154"/>
      <c r="BN295" s="154"/>
      <c r="BO295" s="154"/>
      <c r="BP295" s="154"/>
      <c r="BQ295" s="154"/>
      <c r="BR295" s="154"/>
      <c r="BS295" s="154"/>
      <c r="BT295" s="154"/>
      <c r="BU295" s="154"/>
      <c r="BV295" s="154"/>
      <c r="BW295" s="154"/>
      <c r="BX295" s="154"/>
      <c r="BY295" s="154"/>
      <c r="BZ295" s="154"/>
      <c r="CA295" s="154"/>
      <c r="CB295" s="154"/>
      <c r="CC295" s="154"/>
      <c r="CD295" s="154"/>
      <c r="CE295" s="154"/>
      <c r="CF295" s="154"/>
      <c r="CG295" s="10"/>
      <c r="CH295" s="154"/>
      <c r="CI295" s="154"/>
      <c r="CJ295" s="154"/>
      <c r="CK295" s="154"/>
      <c r="CL295" s="154"/>
      <c r="CM295" s="154"/>
      <c r="CN295" s="154"/>
      <c r="CO295" s="154"/>
      <c r="CP295" s="154"/>
      <c r="CQ295" s="154"/>
      <c r="CR295" s="154"/>
      <c r="CS295" s="154"/>
      <c r="CT295" s="154"/>
      <c r="CU295" s="154"/>
      <c r="CV295" s="154"/>
      <c r="CW295" s="154"/>
      <c r="CX295" s="154"/>
      <c r="CY295" s="154"/>
      <c r="CZ295" s="154"/>
      <c r="DA295" s="154"/>
      <c r="DB295" s="154"/>
      <c r="DC295" s="154"/>
      <c r="DD295" s="154"/>
      <c r="DE295" s="154"/>
      <c r="DF295" s="154"/>
      <c r="DG295" s="154"/>
      <c r="DH295" s="154"/>
      <c r="DI295" s="154"/>
      <c r="DJ295" s="154"/>
      <c r="DK295" s="154"/>
      <c r="DL295" s="154"/>
      <c r="DM295" s="154"/>
      <c r="DN295" s="154"/>
      <c r="DO295" s="154"/>
      <c r="DP295" s="154"/>
      <c r="DQ295" s="154"/>
      <c r="DR295" s="154"/>
      <c r="DS295" s="154"/>
      <c r="DT295" s="154"/>
      <c r="DU295" s="154"/>
      <c r="DV295" s="154"/>
      <c r="DW295" s="154"/>
      <c r="DX295" s="10"/>
      <c r="DY295" s="154"/>
      <c r="DZ295" s="154"/>
      <c r="EA295" s="154"/>
      <c r="EB295" s="154"/>
      <c r="EC295" s="154"/>
      <c r="ED295" s="154"/>
      <c r="EE295" s="154"/>
      <c r="EF295" s="154"/>
      <c r="EG295" s="154"/>
      <c r="EH295" s="154"/>
      <c r="EI295" s="154"/>
      <c r="EJ295" s="154"/>
      <c r="EK295" s="154"/>
      <c r="EL295" s="154"/>
      <c r="EM295" s="154"/>
      <c r="EN295" s="154"/>
      <c r="EO295" s="154"/>
      <c r="EP295" s="154"/>
      <c r="EQ295" s="154"/>
      <c r="ER295" s="154"/>
      <c r="ES295" s="154"/>
      <c r="ET295" s="154"/>
      <c r="EU295" s="154"/>
      <c r="EV295" s="154"/>
      <c r="EW295" s="154"/>
      <c r="EX295" s="154"/>
      <c r="EY295" s="154"/>
      <c r="EZ295" s="154"/>
      <c r="FA295" s="154"/>
      <c r="FB295" s="154"/>
      <c r="FC295" s="154"/>
      <c r="FD295" s="154"/>
      <c r="FE295" s="154"/>
      <c r="FF295" s="154"/>
      <c r="FG295" s="154"/>
      <c r="FH295" s="154"/>
      <c r="FI295" s="10"/>
      <c r="FJ295" s="154"/>
      <c r="FK295" s="154"/>
      <c r="FL295" s="154"/>
      <c r="FM295" s="154"/>
      <c r="FN295" s="154"/>
      <c r="FO295" s="154"/>
      <c r="FP295" s="154"/>
      <c r="FQ295" s="154"/>
      <c r="FR295" s="154"/>
      <c r="FS295" s="154"/>
      <c r="FT295" s="154"/>
      <c r="FU295" s="154"/>
      <c r="FV295" s="154"/>
      <c r="FW295" s="154"/>
      <c r="FX295" s="154"/>
      <c r="FY295" s="154"/>
      <c r="FZ295" s="154"/>
      <c r="GA295" s="154"/>
      <c r="GB295" s="154"/>
      <c r="GC295" s="154"/>
      <c r="GD295" s="154"/>
      <c r="GE295" s="154"/>
      <c r="GF295" s="154"/>
      <c r="GG295" s="154"/>
      <c r="GH295" s="154"/>
      <c r="GI295" s="154"/>
      <c r="GJ295" s="154"/>
      <c r="GK295" s="154"/>
      <c r="GL295" s="154"/>
      <c r="GM295" s="154"/>
      <c r="GN295" s="154"/>
      <c r="GO295" s="154"/>
      <c r="GP295" s="154"/>
      <c r="GQ295" s="154"/>
      <c r="GR295" s="154"/>
      <c r="GS295" s="154"/>
      <c r="GT295" s="154"/>
      <c r="GU295" s="154"/>
      <c r="GV295" s="154"/>
      <c r="GW295" s="154"/>
      <c r="GX295" s="154"/>
      <c r="GY295" s="154"/>
      <c r="GZ295" s="154"/>
      <c r="HA295" s="154"/>
      <c r="HB295" s="154"/>
      <c r="HC295" s="154"/>
      <c r="HD295" s="154"/>
      <c r="HE295" s="154"/>
      <c r="HF295" s="154"/>
      <c r="HG295" s="154"/>
      <c r="HH295" s="154"/>
      <c r="HI295" s="154"/>
      <c r="HJ295" s="154"/>
      <c r="HK295" s="154"/>
      <c r="HL295" s="154"/>
      <c r="HM295" s="154"/>
      <c r="HN295" s="154"/>
      <c r="HO295" s="154"/>
      <c r="HP295" s="154"/>
      <c r="HQ295" s="154"/>
      <c r="HR295" s="154"/>
      <c r="HS295" s="154"/>
      <c r="HT295" s="154"/>
      <c r="HU295" s="154"/>
      <c r="HV295" s="154"/>
      <c r="HW295" s="154"/>
      <c r="HX295" s="154"/>
      <c r="HY295" s="154"/>
      <c r="HZ295" s="154"/>
      <c r="IA295" s="154"/>
      <c r="IB295" s="154"/>
      <c r="IC295" s="154"/>
      <c r="ID295" s="154"/>
      <c r="IE295" s="154"/>
      <c r="IF295" s="154"/>
      <c r="IG295" s="154"/>
      <c r="IH295" s="154"/>
      <c r="II295" s="154"/>
      <c r="IJ295" s="154"/>
      <c r="IK295" s="154"/>
      <c r="IL295" s="154"/>
      <c r="IM295" s="154"/>
      <c r="IN295" s="154"/>
      <c r="IO295" s="154"/>
      <c r="IP295" s="154"/>
      <c r="IQ295" s="154"/>
      <c r="IR295" s="154"/>
      <c r="IS295" s="154"/>
      <c r="IT295" s="154"/>
      <c r="IU295" s="154"/>
      <c r="IV295" s="154"/>
      <c r="IW295" s="154"/>
      <c r="IX295" s="154"/>
      <c r="IY295" s="154"/>
      <c r="IZ295" s="10"/>
      <c r="JA295" s="154"/>
      <c r="JB295" s="154"/>
      <c r="JC295" s="154"/>
      <c r="JD295" s="154"/>
      <c r="JE295" s="154"/>
      <c r="JF295" s="154"/>
      <c r="JG295" s="154"/>
      <c r="JH295" s="154"/>
      <c r="JI295" s="154"/>
      <c r="JJ295" s="154"/>
      <c r="JK295" s="154"/>
      <c r="JL295" s="154"/>
      <c r="JM295" s="154"/>
      <c r="JN295" s="154"/>
      <c r="JO295" s="154"/>
      <c r="JP295" s="154"/>
      <c r="JQ295" s="154"/>
      <c r="JR295" s="10"/>
      <c r="JS295" s="154"/>
      <c r="JT295" s="154"/>
      <c r="JU295" s="154"/>
      <c r="JV295" s="154"/>
      <c r="JW295" s="154"/>
      <c r="JX295" s="154"/>
      <c r="JY295" s="154"/>
      <c r="JZ295" s="154"/>
      <c r="KA295" s="154"/>
      <c r="KB295" s="154"/>
      <c r="KC295" s="154"/>
      <c r="KD295" s="154"/>
      <c r="KE295" s="154"/>
      <c r="KF295" s="154"/>
      <c r="KG295" s="154"/>
      <c r="KH295" s="154"/>
      <c r="KI295" s="27">
        <v>0</v>
      </c>
    </row>
    <row r="296" spans="1:295" s="148" customFormat="1" outlineLevel="1">
      <c r="A296" s="126">
        <f>ROW(A296)-5</f>
        <v>291</v>
      </c>
      <c r="B296" s="126"/>
      <c r="E296" s="128"/>
      <c r="F296" s="128"/>
      <c r="G296" s="125" t="s">
        <v>918</v>
      </c>
      <c r="H296" s="148">
        <v>3</v>
      </c>
      <c r="I296" s="148">
        <v>3</v>
      </c>
      <c r="J296" s="148">
        <v>2</v>
      </c>
      <c r="K296" s="148">
        <v>4</v>
      </c>
      <c r="L296" s="148">
        <v>3</v>
      </c>
      <c r="M296" s="148">
        <v>3</v>
      </c>
      <c r="N296" s="148">
        <v>3</v>
      </c>
      <c r="O296" s="148">
        <v>3</v>
      </c>
      <c r="P296" s="148">
        <v>3</v>
      </c>
      <c r="Q296" s="148">
        <v>3</v>
      </c>
      <c r="R296" s="148">
        <v>3</v>
      </c>
      <c r="S296" s="148">
        <v>3</v>
      </c>
      <c r="T296" s="148">
        <v>3</v>
      </c>
      <c r="U296" s="148">
        <v>4</v>
      </c>
      <c r="V296" s="148">
        <v>3</v>
      </c>
      <c r="W296" s="148">
        <v>4</v>
      </c>
      <c r="X296" s="148">
        <v>3</v>
      </c>
      <c r="Y296" s="148">
        <v>3</v>
      </c>
      <c r="Z296" s="148">
        <v>0</v>
      </c>
      <c r="AA296" s="140" t="str">
        <f t="array" ref="AA296">PRODUCT($H296:$Z296-$H295:$Z295+1)&amp;" "&amp;AA295&amp;" specific pointers"</f>
        <v>612220032 CFW  specific pointers</v>
      </c>
      <c r="AB296" s="10" t="str">
        <f ca="1">IF(COUNTIF(AA$5:AA296,AA296)=1,"-","Dup")</f>
        <v>-</v>
      </c>
      <c r="AC296" s="10"/>
      <c r="AD296" s="154"/>
      <c r="AE296" s="154"/>
      <c r="AF296" s="154"/>
      <c r="AG296" s="154"/>
      <c r="AH296" s="154"/>
      <c r="AI296" s="154"/>
      <c r="AJ296" s="10"/>
      <c r="AK296" s="154"/>
      <c r="AL296" s="154"/>
      <c r="AM296" s="154"/>
      <c r="AN296" s="154"/>
      <c r="AO296" s="154"/>
      <c r="AP296" s="154"/>
      <c r="AQ296" s="154"/>
      <c r="AR296" s="198"/>
      <c r="AS296" s="198"/>
      <c r="AT296" s="198"/>
      <c r="AU296" s="198"/>
      <c r="AV296" s="198"/>
      <c r="AW296" s="10"/>
      <c r="AX296" s="154"/>
      <c r="AY296" s="154"/>
      <c r="AZ296" s="154"/>
      <c r="BA296" s="154"/>
      <c r="BB296" s="154"/>
      <c r="BC296" s="161"/>
      <c r="BD296" s="154"/>
      <c r="BE296" s="154"/>
      <c r="BF296" s="154"/>
      <c r="BG296" s="154"/>
      <c r="BH296" s="154"/>
      <c r="BI296" s="154"/>
      <c r="BJ296" s="154"/>
      <c r="BK296" s="10"/>
      <c r="BL296" s="154"/>
      <c r="BM296" s="154"/>
      <c r="BN296" s="154"/>
      <c r="BO296" s="154"/>
      <c r="BP296" s="154"/>
      <c r="BQ296" s="154"/>
      <c r="BR296" s="154"/>
      <c r="BS296" s="154"/>
      <c r="BT296" s="154"/>
      <c r="BU296" s="154"/>
      <c r="BV296" s="154"/>
      <c r="BW296" s="154"/>
      <c r="BX296" s="154"/>
      <c r="BY296" s="154"/>
      <c r="BZ296" s="154"/>
      <c r="CA296" s="154"/>
      <c r="CB296" s="154"/>
      <c r="CC296" s="154"/>
      <c r="CD296" s="154"/>
      <c r="CE296" s="154"/>
      <c r="CF296" s="154"/>
      <c r="CG296" s="10"/>
      <c r="CH296" s="154"/>
      <c r="CI296" s="154"/>
      <c r="CJ296" s="154"/>
      <c r="CK296" s="154"/>
      <c r="CL296" s="154"/>
      <c r="CM296" s="154"/>
      <c r="CN296" s="154"/>
      <c r="CO296" s="154"/>
      <c r="CP296" s="154"/>
      <c r="CQ296" s="154"/>
      <c r="CR296" s="154"/>
      <c r="CS296" s="154"/>
      <c r="CT296" s="154"/>
      <c r="CU296" s="154"/>
      <c r="CV296" s="154"/>
      <c r="CW296" s="154"/>
      <c r="CX296" s="154"/>
      <c r="CY296" s="154"/>
      <c r="CZ296" s="154"/>
      <c r="DA296" s="154"/>
      <c r="DB296" s="154"/>
      <c r="DC296" s="154"/>
      <c r="DD296" s="154"/>
      <c r="DE296" s="154"/>
      <c r="DF296" s="154"/>
      <c r="DG296" s="154"/>
      <c r="DH296" s="154"/>
      <c r="DI296" s="154"/>
      <c r="DJ296" s="154"/>
      <c r="DK296" s="154"/>
      <c r="DL296" s="154"/>
      <c r="DM296" s="154"/>
      <c r="DN296" s="154"/>
      <c r="DO296" s="167"/>
      <c r="DP296" s="167"/>
      <c r="DQ296" s="154"/>
      <c r="DR296" s="154"/>
      <c r="DS296" s="154"/>
      <c r="DT296" s="154"/>
      <c r="DU296" s="154"/>
      <c r="DV296" s="154"/>
      <c r="DW296" s="154"/>
      <c r="DX296" s="10"/>
      <c r="DY296" s="167"/>
      <c r="DZ296" s="154"/>
      <c r="EA296" s="154"/>
      <c r="EB296" s="154"/>
      <c r="EC296" s="154"/>
      <c r="ED296" s="167"/>
      <c r="EE296" s="154"/>
      <c r="EF296" s="154"/>
      <c r="EG296" s="154"/>
      <c r="EH296" s="154"/>
      <c r="EI296" s="154"/>
      <c r="EJ296" s="154"/>
      <c r="EK296" s="154"/>
      <c r="EL296" s="154"/>
      <c r="EM296" s="154"/>
      <c r="EN296" s="154"/>
      <c r="EO296" s="154"/>
      <c r="EP296" s="154"/>
      <c r="EQ296" s="154"/>
      <c r="ER296" s="154"/>
      <c r="ES296" s="154"/>
      <c r="ET296" s="154"/>
      <c r="EU296" s="154"/>
      <c r="EV296" s="154"/>
      <c r="EW296" s="154"/>
      <c r="EX296" s="154"/>
      <c r="EY296" s="154"/>
      <c r="EZ296" s="154"/>
      <c r="FA296" s="154"/>
      <c r="FB296" s="154"/>
      <c r="FC296" s="167"/>
      <c r="FD296" s="167"/>
      <c r="FE296" s="167"/>
      <c r="FF296" s="167"/>
      <c r="FG296" s="167"/>
      <c r="FH296" s="167"/>
      <c r="FI296" s="10"/>
      <c r="FJ296" s="154"/>
      <c r="FK296" s="154"/>
      <c r="FL296" s="154"/>
      <c r="FM296" s="154"/>
      <c r="FN296" s="154"/>
      <c r="FO296" s="167"/>
      <c r="FP296" s="167"/>
      <c r="FQ296" s="167"/>
      <c r="FR296" s="167"/>
      <c r="FS296" s="154"/>
      <c r="FT296" s="154"/>
      <c r="FU296" s="167"/>
      <c r="FV296" s="167"/>
      <c r="FW296" s="167"/>
      <c r="FX296" s="167"/>
      <c r="FY296" s="167"/>
      <c r="FZ296" s="167"/>
      <c r="GA296" s="154"/>
      <c r="GB296" s="154"/>
      <c r="GC296" s="167"/>
      <c r="GD296" s="154"/>
      <c r="GE296" s="154"/>
      <c r="GF296" s="154"/>
      <c r="GG296" s="154"/>
      <c r="GH296" s="154"/>
      <c r="GI296" s="154"/>
      <c r="GJ296" s="167"/>
      <c r="GK296" s="167"/>
      <c r="GL296" s="167"/>
      <c r="GM296" s="167"/>
      <c r="GN296" s="154"/>
      <c r="GO296" s="167"/>
      <c r="GP296" s="154"/>
      <c r="GQ296" s="154"/>
      <c r="GR296" s="154"/>
      <c r="GS296" s="154"/>
      <c r="GT296" s="154"/>
      <c r="GU296" s="154"/>
      <c r="GV296" s="154"/>
      <c r="GW296" s="154"/>
      <c r="GX296" s="154"/>
      <c r="GY296" s="154"/>
      <c r="GZ296" s="154"/>
      <c r="HA296" s="154"/>
      <c r="HB296" s="154"/>
      <c r="HC296" s="154"/>
      <c r="HD296" s="154"/>
      <c r="HE296" s="154"/>
      <c r="HF296" s="154"/>
      <c r="HG296" s="154"/>
      <c r="HH296" s="154"/>
      <c r="HI296" s="154"/>
      <c r="HJ296" s="154"/>
      <c r="HK296" s="154"/>
      <c r="HL296" s="154"/>
      <c r="HM296" s="154"/>
      <c r="HN296" s="154"/>
      <c r="HO296" s="154"/>
      <c r="HP296" s="154"/>
      <c r="HQ296" s="154"/>
      <c r="HR296" s="154"/>
      <c r="HS296" s="154"/>
      <c r="HT296" s="154"/>
      <c r="HU296" s="154"/>
      <c r="HV296" s="154"/>
      <c r="HW296" s="154"/>
      <c r="HX296" s="154"/>
      <c r="HY296" s="154"/>
      <c r="HZ296" s="154"/>
      <c r="IA296" s="154"/>
      <c r="IB296" s="154"/>
      <c r="IC296" s="154"/>
      <c r="ID296" s="154"/>
      <c r="IE296" s="154"/>
      <c r="IF296" s="154"/>
      <c r="IG296" s="154"/>
      <c r="IH296" s="154"/>
      <c r="II296" s="154"/>
      <c r="IJ296" s="154"/>
      <c r="IK296" s="154"/>
      <c r="IL296" s="154"/>
      <c r="IM296" s="154"/>
      <c r="IN296" s="154"/>
      <c r="IO296" s="154"/>
      <c r="IP296" s="154"/>
      <c r="IQ296" s="154"/>
      <c r="IR296" s="154"/>
      <c r="IS296" s="154"/>
      <c r="IT296" s="154"/>
      <c r="IU296" s="154"/>
      <c r="IV296" s="154"/>
      <c r="IW296" s="154"/>
      <c r="IX296" s="154"/>
      <c r="IY296" s="154"/>
      <c r="IZ296" s="10"/>
      <c r="JA296" s="154"/>
      <c r="JB296" s="154"/>
      <c r="JC296" s="154"/>
      <c r="JD296" s="154"/>
      <c r="JE296" s="154"/>
      <c r="JF296" s="154"/>
      <c r="JG296" s="154"/>
      <c r="JH296" s="154"/>
      <c r="JI296" s="154"/>
      <c r="JJ296" s="154"/>
      <c r="JK296" s="154"/>
      <c r="JL296" s="167"/>
      <c r="JM296" s="167"/>
      <c r="JN296" s="167"/>
      <c r="JO296" s="167"/>
      <c r="JP296" s="167"/>
      <c r="JQ296" s="154"/>
      <c r="JR296" s="10"/>
      <c r="JS296" s="154"/>
      <c r="JT296" s="154"/>
      <c r="JU296" s="154"/>
      <c r="JV296" s="154"/>
      <c r="JW296" s="154"/>
      <c r="JX296" s="154"/>
      <c r="JY296" s="154"/>
      <c r="JZ296" s="154"/>
      <c r="KA296" s="154"/>
      <c r="KB296" s="154"/>
      <c r="KC296" s="154"/>
      <c r="KD296" s="154"/>
      <c r="KE296" s="154"/>
      <c r="KF296" s="154"/>
      <c r="KG296" s="154"/>
      <c r="KH296" s="154"/>
      <c r="KI296" s="27">
        <v>0</v>
      </c>
    </row>
    <row r="297" spans="1:295" s="148" customFormat="1" outlineLevel="1">
      <c r="A297" s="126">
        <f t="shared" si="13"/>
        <v>292</v>
      </c>
      <c r="B297" s="126">
        <f>$A$7</f>
        <v>2</v>
      </c>
      <c r="C297" s="167">
        <f>C293</f>
        <v>1002</v>
      </c>
      <c r="D297" s="148" t="s">
        <v>884</v>
      </c>
      <c r="E297" s="148" t="b">
        <f t="shared" ref="E297:E340" si="826">J297=1</f>
        <v>1</v>
      </c>
      <c r="F297" s="148" t="b">
        <v>0</v>
      </c>
      <c r="G297" s="148" t="b">
        <v>1</v>
      </c>
      <c r="H297" s="32">
        <v>3</v>
      </c>
      <c r="I297" s="32">
        <v>1</v>
      </c>
      <c r="J297" s="32">
        <v>1</v>
      </c>
      <c r="K297" s="32">
        <v>2</v>
      </c>
      <c r="L297" s="32">
        <v>1</v>
      </c>
      <c r="M297" s="32">
        <v>1</v>
      </c>
      <c r="N297" s="32">
        <v>1</v>
      </c>
      <c r="O297" s="32">
        <v>1</v>
      </c>
      <c r="P297" s="32">
        <v>1</v>
      </c>
      <c r="Q297" s="32">
        <v>1</v>
      </c>
      <c r="R297" s="32">
        <v>2</v>
      </c>
      <c r="S297" s="32">
        <v>1</v>
      </c>
      <c r="T297" s="32">
        <v>1</v>
      </c>
      <c r="U297" s="32">
        <v>1</v>
      </c>
      <c r="V297" s="32">
        <v>1</v>
      </c>
      <c r="W297" s="32">
        <v>1</v>
      </c>
      <c r="X297" s="32">
        <v>1</v>
      </c>
      <c r="Y297" s="32">
        <v>1</v>
      </c>
      <c r="AA297" s="142" t="str" cm="1">
        <f t="array" aca="1" ref="AA297" ca="1">"00000 " &amp;AA295
&amp;INDEX(DataMaster!$B$10:$B$12,$I297)         &amp;IF($J297=1,""," Risk"&amp;INDEX(i.risk_aversion,$J297,1))        &amp;IF($K297=1,""," REV"&amp; INDEX(DataMaster!$B$54:$B$58,$K297))              &amp; IF($L297=1,""," Minroe"&amp;INDEX(minroe,$L297))              &amp;  IF($M297=1,""," Overdraw"&amp;INDEX(overdraw,$M297))
&amp; IF($N297=1,""," Mach"&amp;INDEX(i.mach_option,$N297))
&amp; IF($O297=1,""," Interest"&amp;INDEX(i.interest_rate,$O297))            &amp; IF($P297=1,""," Opp cost"&amp;INDEX(i.opp_cost_capital,$P297))           &amp; IF($Q297=1,""," Casual_ub"&amp;INDEX(i.casual_ub,$Q297))           &amp; IF($R297=1,""," Cropgraze"&amp;INDEX(i.cropgraze_inc,$R297))
&amp; IF($S297=1,""," Yield"&amp;INDEX(i.all_rot_yield,$S297))          &amp; IF($T297=1,""," Pasture"&amp;INDEX(i.pasture_prod,$T297))          &amp; IF($U297=1,""," Scan"&amp;INDEX(i.scan,$U297))
&amp;  IF($JL297=1,""," WP"&amp;TEXT($JL297*100,"000p"))                &amp; IF($JM297=1,""," MP"&amp;TEXT($JM297*100,"000p"))                      &amp; IF($JN297=1,""," GP"&amp;TEXT($JN297*100,"000p"))          &amp; IF($JO297=1,""," Can"&amp;TEXT($JO297*100,"000p"))
&amp; " (F"&amp;3+IFERROR(1*$CH297,0)+IFERROR(1*$CI297,0)&amp;3-IFERROR(1*NOT($CK297),0)&amp;"N"&amp;$CP297&amp;$CQ297&amp;")"</f>
        <v>00000 CFW SE REVrev_create CropgrazeFALSE (F33N11)</v>
      </c>
      <c r="AB297" s="10" t="str">
        <f ca="1">IF(COUNTIF(AA$5:AA297,AA297)=1,"-","Dup")</f>
        <v>-</v>
      </c>
      <c r="AC297" s="10"/>
      <c r="AD297" s="168" t="str">
        <f t="shared" ref="AD297:AI320" ca="1" si="827">OFFSET(AD$5,$B297,0)</f>
        <v>-</v>
      </c>
      <c r="AE297" s="168" t="str">
        <f t="shared" ca="1" si="827"/>
        <v>-</v>
      </c>
      <c r="AF297" s="168" t="str">
        <f t="shared" ca="1" si="827"/>
        <v>-</v>
      </c>
      <c r="AG297" s="168" t="str">
        <f t="shared" ca="1" si="827"/>
        <v>-</v>
      </c>
      <c r="AH297" s="168" t="str">
        <f t="shared" ca="1" si="827"/>
        <v>-</v>
      </c>
      <c r="AI297" s="168" t="b">
        <f t="shared" ca="1" si="827"/>
        <v>1</v>
      </c>
      <c r="AJ297" s="10"/>
      <c r="AK297" s="166" t="b">
        <f t="shared" ref="AK297:AP320" si="828">INDEX(model_structure,$I297,AK$15)</f>
        <v>1</v>
      </c>
      <c r="AL297" s="166" t="str">
        <f t="shared" si="828"/>
        <v>-</v>
      </c>
      <c r="AM297" s="166" t="str">
        <f t="shared" si="828"/>
        <v>-</v>
      </c>
      <c r="AN297" s="166" t="str">
        <f t="shared" si="828"/>
        <v>-</v>
      </c>
      <c r="AO297" s="166" t="b">
        <f t="shared" si="828"/>
        <v>0</v>
      </c>
      <c r="AP297" s="166" t="b">
        <f t="shared" si="828"/>
        <v>0</v>
      </c>
      <c r="AQ297" s="166">
        <f t="shared" ref="AQ297:AQ341" si="829">INDEX(minroe,$L297)</f>
        <v>0</v>
      </c>
      <c r="AR297" s="166" t="b">
        <f t="shared" ref="AR297:AV320" si="830">INDEX(i.risk_aversion,$J297,AR$15)</f>
        <v>0</v>
      </c>
      <c r="AS297" s="166" t="b">
        <f t="shared" si="830"/>
        <v>0</v>
      </c>
      <c r="AT297" s="166" t="str">
        <f t="shared" si="830"/>
        <v>-</v>
      </c>
      <c r="AU297" s="166" t="str">
        <f t="shared" si="830"/>
        <v>-</v>
      </c>
      <c r="AV297" s="166" t="str">
        <f t="shared" si="830"/>
        <v>-</v>
      </c>
      <c r="AW297" s="10"/>
      <c r="AX297" s="166" t="b">
        <f t="shared" ref="AX297:AX341" si="831">INDEX(model_structure,$I297,AX$15)</f>
        <v>1</v>
      </c>
      <c r="AY297" s="168" t="b">
        <f t="shared" ref="AY297:AZ341" ca="1" si="832">OFFSET(AY$5,$B297,0)</f>
        <v>1</v>
      </c>
      <c r="AZ297" s="168" t="b">
        <f t="shared" ca="1" si="832"/>
        <v>1</v>
      </c>
      <c r="BA297" s="167">
        <f t="shared" ref="BA297:BA341" si="833">VALUE($H297&amp;MIN(2,$I297)&amp;10)</f>
        <v>3110</v>
      </c>
      <c r="BB297" s="168" t="str">
        <f t="shared" ref="BB297:BV315" ca="1" si="834">OFFSET(BB$5,$B297,0)</f>
        <v>-</v>
      </c>
      <c r="BC297" s="168" t="str">
        <f t="shared" ca="1" si="834"/>
        <v>-</v>
      </c>
      <c r="BD297" s="168" t="str">
        <f t="shared" ca="1" si="834"/>
        <v>-</v>
      </c>
      <c r="BE297" s="168" t="str">
        <f t="shared" ca="1" si="834"/>
        <v>-</v>
      </c>
      <c r="BF297" s="168" t="str">
        <f t="shared" ca="1" si="834"/>
        <v>-</v>
      </c>
      <c r="BG297" s="168">
        <f t="shared" ca="1" si="834"/>
        <v>1</v>
      </c>
      <c r="BH297" s="168">
        <f t="shared" ca="1" si="834"/>
        <v>1</v>
      </c>
      <c r="BI297" s="168" t="str">
        <f t="shared" ca="1" si="834"/>
        <v>-</v>
      </c>
      <c r="BJ297" s="168" t="str">
        <f t="shared" ca="1" si="834"/>
        <v>-</v>
      </c>
      <c r="BK297" s="10"/>
      <c r="BL297" s="168" t="str">
        <f t="shared" ca="1" si="834"/>
        <v>-</v>
      </c>
      <c r="BM297" s="168" t="str">
        <f t="shared" ca="1" si="834"/>
        <v>-</v>
      </c>
      <c r="BN297" s="168" t="str">
        <f t="shared" ca="1" si="834"/>
        <v>-</v>
      </c>
      <c r="BO297" s="168" t="str">
        <f t="shared" ca="1" si="834"/>
        <v>-</v>
      </c>
      <c r="BP297" s="168" t="str">
        <f t="shared" ca="1" si="834"/>
        <v>-</v>
      </c>
      <c r="BQ297" s="168" t="str">
        <f t="shared" ca="1" si="834"/>
        <v>-</v>
      </c>
      <c r="BR297" s="168" t="str">
        <f t="shared" ca="1" si="834"/>
        <v>-</v>
      </c>
      <c r="BS297" s="168" t="str">
        <f t="shared" ca="1" si="834"/>
        <v>-</v>
      </c>
      <c r="BT297" s="168" t="str">
        <f t="shared" ca="1" si="834"/>
        <v>-</v>
      </c>
      <c r="BU297" s="168" t="str">
        <f t="shared" ca="1" si="834"/>
        <v>-</v>
      </c>
      <c r="BV297" s="168" t="str">
        <f t="shared" ca="1" si="834"/>
        <v>-</v>
      </c>
      <c r="BW297" s="166" t="b" cm="1">
        <f t="array" ref="BW297">INDEX(i.rev,$K297,BW$15)</f>
        <v>1</v>
      </c>
      <c r="BX297" s="166">
        <f>VALUE(I297&amp;J297)</f>
        <v>11</v>
      </c>
      <c r="BY297" s="166" t="b" cm="1">
        <f t="array" ref="BY297">INDEX(i.rev,$K297,BY$15)</f>
        <v>1</v>
      </c>
      <c r="BZ297" s="166" t="b" cm="1">
        <f t="array" ref="BZ297">INDEX(i.rev,$K297,BZ$15)</f>
        <v>1</v>
      </c>
      <c r="CA297" s="166" t="b" cm="1">
        <f t="array" ref="CA297">INDEX(i.rev,$K297,CA$15)</f>
        <v>1</v>
      </c>
      <c r="CB297" s="166" t="b" cm="1">
        <f t="array" ref="CB297">INDEX(i.rev,$K297,CB$15)</f>
        <v>1</v>
      </c>
      <c r="CC297" s="166" t="b" cm="1">
        <f t="array" ref="CC297">INDEX(i.rev,$K297,CC$15)</f>
        <v>1</v>
      </c>
      <c r="CD297" s="166" t="b" cm="1">
        <f t="array" ref="CD297">INDEX(i.rev,$K297,CD$15)</f>
        <v>1</v>
      </c>
      <c r="CE297" s="166" t="b" cm="1">
        <f t="array" ref="CE297">INDEX(i.rev,$K297,CE$15)</f>
        <v>1</v>
      </c>
      <c r="CF297" s="166" t="b" cm="1">
        <f t="array" ref="CF297">INDEX(i.rev,$K297,CF$15)</f>
        <v>1</v>
      </c>
      <c r="CG297" s="10"/>
      <c r="CH297" s="168" t="str">
        <f t="shared" ref="CH297:EG303" ca="1" si="835">OFFSET(CH$5,$B297,0)</f>
        <v>-</v>
      </c>
      <c r="CI297" s="168" t="str">
        <f t="shared" ca="1" si="835"/>
        <v>-</v>
      </c>
      <c r="CJ297" s="168" t="str">
        <f t="shared" ca="1" si="835"/>
        <v>-</v>
      </c>
      <c r="CK297" s="168" t="str">
        <f t="shared" ca="1" si="835"/>
        <v>-</v>
      </c>
      <c r="CL297" s="168" t="str">
        <f t="shared" ca="1" si="835"/>
        <v>-</v>
      </c>
      <c r="CM297" s="168" t="str">
        <f t="shared" ca="1" si="835"/>
        <v>-</v>
      </c>
      <c r="CN297" s="168" t="str">
        <f t="shared" ca="1" si="835"/>
        <v>-</v>
      </c>
      <c r="CO297" s="168" t="str">
        <f t="shared" ca="1" si="835"/>
        <v>-</v>
      </c>
      <c r="CP297" s="168">
        <f t="shared" ca="1" si="835"/>
        <v>1</v>
      </c>
      <c r="CQ297" s="168">
        <f t="shared" ca="1" si="835"/>
        <v>1</v>
      </c>
      <c r="CR297" s="168">
        <f t="shared" ca="1" si="835"/>
        <v>0</v>
      </c>
      <c r="CS297" s="168" t="str">
        <f t="shared" ca="1" si="835"/>
        <v>-</v>
      </c>
      <c r="CT297" s="168" t="str">
        <f t="shared" ca="1" si="835"/>
        <v>-</v>
      </c>
      <c r="CU297" s="168" t="str">
        <f t="shared" ca="1" si="835"/>
        <v>-</v>
      </c>
      <c r="CV297" s="168" t="str">
        <f t="shared" ca="1" si="835"/>
        <v>-</v>
      </c>
      <c r="CW297" s="168" t="str">
        <f t="shared" ca="1" si="835"/>
        <v>-</v>
      </c>
      <c r="CX297" s="168" t="str">
        <f t="shared" ca="1" si="835"/>
        <v>-</v>
      </c>
      <c r="CY297" s="168" t="str">
        <f t="shared" ca="1" si="835"/>
        <v>-</v>
      </c>
      <c r="CZ297" s="168">
        <f t="shared" ca="1" si="835"/>
        <v>0</v>
      </c>
      <c r="DA297" s="168" t="str">
        <f t="shared" ca="1" si="835"/>
        <v>-</v>
      </c>
      <c r="DB297" s="168" t="str">
        <f t="shared" ca="1" si="835"/>
        <v>-</v>
      </c>
      <c r="DC297" s="168" t="str">
        <f t="shared" ca="1" si="835"/>
        <v>-</v>
      </c>
      <c r="DD297" s="168" t="str">
        <f t="shared" ca="1" si="835"/>
        <v>-</v>
      </c>
      <c r="DE297" s="168" t="str">
        <f t="shared" ca="1" si="835"/>
        <v>-</v>
      </c>
      <c r="DF297" s="168">
        <f t="shared" ca="1" si="835"/>
        <v>0</v>
      </c>
      <c r="DG297" s="168">
        <f t="shared" ca="1" si="835"/>
        <v>0</v>
      </c>
      <c r="DH297" s="168">
        <f t="shared" ca="1" si="835"/>
        <v>0</v>
      </c>
      <c r="DI297" s="168">
        <f t="shared" ca="1" si="835"/>
        <v>0</v>
      </c>
      <c r="DJ297" s="168">
        <f t="shared" ca="1" si="835"/>
        <v>0</v>
      </c>
      <c r="DK297" s="168">
        <f t="shared" ca="1" si="835"/>
        <v>0</v>
      </c>
      <c r="DL297" s="168">
        <f t="shared" ca="1" si="835"/>
        <v>0</v>
      </c>
      <c r="DM297" s="168" t="str">
        <f t="shared" ca="1" si="835"/>
        <v>-</v>
      </c>
      <c r="DN297" s="168" t="str">
        <f t="shared" ca="1" si="835"/>
        <v>-</v>
      </c>
      <c r="DO297" s="168" t="str">
        <f t="shared" ca="1" si="835"/>
        <v>-</v>
      </c>
      <c r="DP297" s="168" t="str">
        <f t="shared" ca="1" si="835"/>
        <v>-</v>
      </c>
      <c r="DQ297" s="168" t="str">
        <f t="shared" ca="1" si="835"/>
        <v>-</v>
      </c>
      <c r="DR297" s="168" t="str">
        <f t="shared" ca="1" si="835"/>
        <v>-</v>
      </c>
      <c r="DS297" s="168" t="str">
        <f t="shared" ca="1" si="835"/>
        <v>-</v>
      </c>
      <c r="DT297" s="168" t="str">
        <f t="shared" ca="1" si="835"/>
        <v>-</v>
      </c>
      <c r="DU297" s="168" t="str">
        <f t="shared" ca="1" si="835"/>
        <v>-</v>
      </c>
      <c r="DV297" s="168" t="str">
        <f t="shared" ca="1" si="835"/>
        <v>-</v>
      </c>
      <c r="DW297" s="168" t="str">
        <f t="shared" ca="1" si="835"/>
        <v>-</v>
      </c>
      <c r="DX297" s="10"/>
      <c r="DY297" s="168">
        <f t="shared" ca="1" si="835"/>
        <v>1</v>
      </c>
      <c r="DZ297" s="168" t="str">
        <f t="shared" ca="1" si="835"/>
        <v>-</v>
      </c>
      <c r="EA297" s="168" t="str">
        <f t="shared" ca="1" si="835"/>
        <v>-</v>
      </c>
      <c r="EB297" s="168" t="str">
        <f t="shared" ca="1" si="835"/>
        <v>-</v>
      </c>
      <c r="EC297" s="168" t="str">
        <f t="shared" ca="1" si="835"/>
        <v>-</v>
      </c>
      <c r="ED297" s="168" t="b">
        <f t="shared" ca="1" si="835"/>
        <v>0</v>
      </c>
      <c r="EE297" s="168" t="str">
        <f t="shared" ca="1" si="835"/>
        <v>-</v>
      </c>
      <c r="EF297" s="168">
        <f t="shared" ca="1" si="835"/>
        <v>0</v>
      </c>
      <c r="EG297" s="168" t="str">
        <f t="shared" ca="1" si="835"/>
        <v>-</v>
      </c>
      <c r="EH297" s="166" cm="1">
        <f t="array" ref="EH297">INDEX(i.rev,$K297,EH$15)</f>
        <v>1</v>
      </c>
      <c r="EI297" s="168">
        <f t="shared" ref="EI297:EX319" ca="1" si="836">OFFSET(EI$5,$B297,0)</f>
        <v>0</v>
      </c>
      <c r="EJ297" s="168">
        <f t="shared" ca="1" si="836"/>
        <v>1</v>
      </c>
      <c r="EK297" s="168">
        <f t="shared" ca="1" si="836"/>
        <v>0</v>
      </c>
      <c r="EL297" s="168">
        <f t="shared" ca="1" si="836"/>
        <v>1</v>
      </c>
      <c r="EM297" s="168">
        <f t="shared" ca="1" si="836"/>
        <v>1</v>
      </c>
      <c r="EN297" s="168">
        <f t="shared" ca="1" si="836"/>
        <v>1</v>
      </c>
      <c r="EO297" s="168">
        <f t="shared" ca="1" si="836"/>
        <v>0</v>
      </c>
      <c r="EP297" s="168">
        <f t="shared" ca="1" si="836"/>
        <v>0</v>
      </c>
      <c r="EQ297" s="168">
        <f t="shared" ca="1" si="836"/>
        <v>0</v>
      </c>
      <c r="ER297" s="168">
        <f t="shared" ca="1" si="836"/>
        <v>0</v>
      </c>
      <c r="ES297" s="168">
        <f t="shared" ca="1" si="836"/>
        <v>0</v>
      </c>
      <c r="ET297" s="168">
        <f t="shared" ca="1" si="836"/>
        <v>0</v>
      </c>
      <c r="EU297" s="168">
        <f t="shared" ca="1" si="836"/>
        <v>0</v>
      </c>
      <c r="EV297" s="168">
        <f t="shared" ca="1" si="836"/>
        <v>0</v>
      </c>
      <c r="EW297" s="168">
        <f t="shared" ca="1" si="836"/>
        <v>0</v>
      </c>
      <c r="EX297" s="168">
        <f t="shared" ca="1" si="836"/>
        <v>0</v>
      </c>
      <c r="EY297" s="166" cm="1">
        <f t="array" ref="EY297">INDEX(i.rev,$K297,EY$15)</f>
        <v>0</v>
      </c>
      <c r="EZ297" s="168">
        <f t="shared" ref="EZ297:EZ341" ca="1" si="837">OFFSET(EZ$5,$B297,0)</f>
        <v>0</v>
      </c>
      <c r="FA297" s="166" cm="1">
        <f t="array" ref="FA297">INDEX(i.rev,$K297,FA$15)</f>
        <v>1</v>
      </c>
      <c r="FB297" s="168">
        <f t="shared" ref="FB297:GF312" ca="1" si="838">OFFSET(FB$5,$B297,0)</f>
        <v>0</v>
      </c>
      <c r="FC297" s="168">
        <f t="shared" ca="1" si="838"/>
        <v>0</v>
      </c>
      <c r="FD297" s="168">
        <f t="shared" ca="1" si="838"/>
        <v>0</v>
      </c>
      <c r="FE297" s="168">
        <f t="shared" ca="1" si="838"/>
        <v>0</v>
      </c>
      <c r="FF297" s="168">
        <f t="shared" ca="1" si="838"/>
        <v>0</v>
      </c>
      <c r="FG297" s="168">
        <f t="shared" ca="1" si="838"/>
        <v>0</v>
      </c>
      <c r="FH297" s="168">
        <f t="shared" ca="1" si="838"/>
        <v>0</v>
      </c>
      <c r="FI297" s="10"/>
      <c r="FJ297" s="168" t="str">
        <f t="shared" ca="1" si="838"/>
        <v>-</v>
      </c>
      <c r="FK297" s="168" t="str">
        <f t="shared" ca="1" si="838"/>
        <v>-</v>
      </c>
      <c r="FL297" s="168" t="str">
        <f t="shared" ca="1" si="838"/>
        <v>-</v>
      </c>
      <c r="FM297" s="168" t="str">
        <f t="shared" ca="1" si="838"/>
        <v>-</v>
      </c>
      <c r="FN297" s="168" t="str">
        <f t="shared" ref="FN297:FN327" ca="1" si="839">OFFSET(FN$5,$B297,0)</f>
        <v>-</v>
      </c>
      <c r="FO297" s="166" t="b">
        <f t="shared" ref="FO297:FQ320" si="840">INDEX(i.TOL,$H297,FO$15)</f>
        <v>0</v>
      </c>
      <c r="FP297" s="166" t="b">
        <f t="shared" si="840"/>
        <v>0</v>
      </c>
      <c r="FQ297" s="166" t="b">
        <f t="shared" si="840"/>
        <v>1</v>
      </c>
      <c r="FR297" s="168">
        <f t="shared" ca="1" si="838"/>
        <v>0</v>
      </c>
      <c r="FS297" s="166">
        <f t="shared" ref="FS297:FT320" si="841">INDEX(i.scan,$U297)</f>
        <v>1</v>
      </c>
      <c r="FT297" s="166">
        <f t="shared" si="841"/>
        <v>1</v>
      </c>
      <c r="FU297" s="168" t="str">
        <f t="shared" ca="1" si="838"/>
        <v>-</v>
      </c>
      <c r="FV297" s="168" t="str">
        <f t="shared" ca="1" si="838"/>
        <v>-</v>
      </c>
      <c r="FW297" s="168" t="str">
        <f t="shared" ca="1" si="838"/>
        <v>-</v>
      </c>
      <c r="FX297" s="168" t="str">
        <f t="shared" ca="1" si="838"/>
        <v>-</v>
      </c>
      <c r="FY297" s="168" t="str">
        <f t="shared" ca="1" si="838"/>
        <v>-</v>
      </c>
      <c r="FZ297" s="168" t="str">
        <f t="shared" ca="1" si="838"/>
        <v>-</v>
      </c>
      <c r="GA297" s="168" t="str">
        <f t="shared" ca="1" si="838"/>
        <v>-</v>
      </c>
      <c r="GB297" s="168" t="str">
        <f t="shared" ca="1" si="838"/>
        <v>-</v>
      </c>
      <c r="GC297" s="168" t="str">
        <f t="shared" ca="1" si="838"/>
        <v>-</v>
      </c>
      <c r="GD297" s="168" t="b">
        <f t="shared" ca="1" si="838"/>
        <v>1</v>
      </c>
      <c r="GE297" s="168" t="str">
        <f t="shared" ca="1" si="838"/>
        <v>-</v>
      </c>
      <c r="GF297" s="168" t="str">
        <f t="shared" ca="1" si="838"/>
        <v>-</v>
      </c>
      <c r="GG297" s="168" t="str">
        <f ca="1">OFFSET(GG$5,$B297,0)</f>
        <v>-</v>
      </c>
      <c r="GH297" s="168" t="str">
        <f t="shared" ref="GH297:GW319" ca="1" si="842">OFFSET(GH$5,$B297,0)</f>
        <v>-</v>
      </c>
      <c r="GI297" s="168" t="str">
        <f ca="1">OFFSET(GI$5,$B297,0)</f>
        <v>-</v>
      </c>
      <c r="GJ297" s="168" t="str">
        <f t="shared" ref="GJ297:GZ320" ca="1" si="843">OFFSET(GJ$5,$B297,0)</f>
        <v>-</v>
      </c>
      <c r="GK297" s="168" t="str">
        <f t="shared" ca="1" si="843"/>
        <v>-</v>
      </c>
      <c r="GL297" s="168" t="str">
        <f t="shared" ca="1" si="843"/>
        <v>-</v>
      </c>
      <c r="GM297" s="168" t="str">
        <f t="shared" ca="1" si="843"/>
        <v>-</v>
      </c>
      <c r="GN297" s="168" t="str">
        <f t="shared" ca="1" si="843"/>
        <v>-</v>
      </c>
      <c r="GO297" s="168" t="str">
        <f t="shared" ca="1" si="843"/>
        <v>-</v>
      </c>
      <c r="GP297" s="168" t="str">
        <f t="shared" ca="1" si="843"/>
        <v>-</v>
      </c>
      <c r="GQ297" s="168" t="str">
        <f t="shared" ca="1" si="843"/>
        <v>-</v>
      </c>
      <c r="GR297" s="168" t="str">
        <f t="shared" ca="1" si="843"/>
        <v>-</v>
      </c>
      <c r="GS297" s="168">
        <f t="shared" ca="1" si="843"/>
        <v>500</v>
      </c>
      <c r="GT297" s="168">
        <f t="shared" ca="1" si="843"/>
        <v>500</v>
      </c>
      <c r="GU297" s="168" t="str">
        <f t="shared" ca="1" si="843"/>
        <v>-</v>
      </c>
      <c r="GV297" s="168" t="str">
        <f t="shared" ca="1" si="843"/>
        <v>-</v>
      </c>
      <c r="GW297" s="168" t="str">
        <f t="shared" ca="1" si="843"/>
        <v>-</v>
      </c>
      <c r="GX297" s="168" t="str">
        <f t="shared" ca="1" si="843"/>
        <v>-</v>
      </c>
      <c r="GY297" s="168" t="str">
        <f t="shared" ca="1" si="843"/>
        <v>-</v>
      </c>
      <c r="GZ297" s="168" t="str">
        <f t="shared" ca="1" si="843"/>
        <v>-</v>
      </c>
      <c r="HA297" s="168" t="str">
        <f t="shared" ref="GZ297:IO303" ca="1" si="844">OFFSET(HA$5,$B297,0)</f>
        <v>-</v>
      </c>
      <c r="HB297" s="168" t="str">
        <f t="shared" ca="1" si="844"/>
        <v>-</v>
      </c>
      <c r="HC297" s="168" t="str">
        <f t="shared" ca="1" si="844"/>
        <v>-</v>
      </c>
      <c r="HD297" s="168" t="str">
        <f t="shared" ca="1" si="844"/>
        <v>-</v>
      </c>
      <c r="HE297" s="168" t="str">
        <f t="shared" ca="1" si="844"/>
        <v>-</v>
      </c>
      <c r="HF297" s="168" t="str">
        <f t="shared" ca="1" si="844"/>
        <v>-</v>
      </c>
      <c r="HG297" s="168" t="str">
        <f t="shared" ca="1" si="844"/>
        <v>-</v>
      </c>
      <c r="HH297" s="168" t="str">
        <f t="shared" ca="1" si="844"/>
        <v>-</v>
      </c>
      <c r="HI297" s="168" t="str">
        <f t="shared" ca="1" si="844"/>
        <v>-</v>
      </c>
      <c r="HJ297" s="168" t="str">
        <f t="shared" ca="1" si="844"/>
        <v>-</v>
      </c>
      <c r="HK297" s="168" t="str">
        <f t="shared" ca="1" si="844"/>
        <v>-</v>
      </c>
      <c r="HL297" s="168" t="str">
        <f t="shared" ca="1" si="844"/>
        <v>-</v>
      </c>
      <c r="HM297" s="168" t="str">
        <f t="shared" ca="1" si="844"/>
        <v>-</v>
      </c>
      <c r="HN297" s="168" t="str">
        <f t="shared" ca="1" si="844"/>
        <v>-</v>
      </c>
      <c r="HO297" s="168" t="str">
        <f t="shared" ca="1" si="844"/>
        <v>-</v>
      </c>
      <c r="HP297" s="168" t="str">
        <f t="shared" ca="1" si="844"/>
        <v>-</v>
      </c>
      <c r="HQ297" s="168" t="str">
        <f t="shared" ca="1" si="844"/>
        <v>-</v>
      </c>
      <c r="HR297" s="168" t="str">
        <f t="shared" ca="1" si="844"/>
        <v>-</v>
      </c>
      <c r="HS297" s="168" t="str">
        <f t="shared" ca="1" si="844"/>
        <v>-</v>
      </c>
      <c r="HT297" s="168" t="str">
        <f t="shared" ca="1" si="844"/>
        <v>-</v>
      </c>
      <c r="HU297" s="168" t="str">
        <f t="shared" ca="1" si="844"/>
        <v>-</v>
      </c>
      <c r="HV297" s="168" t="str">
        <f t="shared" ca="1" si="844"/>
        <v>-</v>
      </c>
      <c r="HW297" s="168" t="str">
        <f t="shared" ca="1" si="844"/>
        <v>-</v>
      </c>
      <c r="HX297" s="168" t="str">
        <f t="shared" ca="1" si="844"/>
        <v>-</v>
      </c>
      <c r="HY297" s="168" t="str">
        <f t="shared" ca="1" si="844"/>
        <v>-</v>
      </c>
      <c r="HZ297" s="168" t="str">
        <f t="shared" ca="1" si="844"/>
        <v>-</v>
      </c>
      <c r="IA297" s="168" t="str">
        <f t="shared" ca="1" si="844"/>
        <v>-</v>
      </c>
      <c r="IB297" s="168" t="str">
        <f t="shared" ca="1" si="844"/>
        <v>-</v>
      </c>
      <c r="IC297" s="168" t="str">
        <f t="shared" ca="1" si="844"/>
        <v>-</v>
      </c>
      <c r="ID297" s="168" t="str">
        <f t="shared" ca="1" si="844"/>
        <v>-</v>
      </c>
      <c r="IE297" s="168" t="str">
        <f t="shared" ca="1" si="844"/>
        <v>-</v>
      </c>
      <c r="IF297" s="168" t="str">
        <f t="shared" ca="1" si="844"/>
        <v>-</v>
      </c>
      <c r="IG297" s="168" t="str">
        <f t="shared" ca="1" si="844"/>
        <v>-</v>
      </c>
      <c r="IH297" s="168" t="str">
        <f t="shared" ca="1" si="844"/>
        <v>-</v>
      </c>
      <c r="II297" s="168" t="str">
        <f t="shared" ca="1" si="844"/>
        <v>-</v>
      </c>
      <c r="IJ297" s="168" t="str">
        <f t="shared" ca="1" si="844"/>
        <v>-</v>
      </c>
      <c r="IK297" s="168" t="str">
        <f t="shared" ca="1" si="844"/>
        <v>-</v>
      </c>
      <c r="IL297" s="168" t="str">
        <f t="shared" ca="1" si="844"/>
        <v>-</v>
      </c>
      <c r="IM297" s="168" t="str">
        <f t="shared" ca="1" si="844"/>
        <v>-</v>
      </c>
      <c r="IN297" s="168" t="str">
        <f t="shared" ca="1" si="844"/>
        <v>-</v>
      </c>
      <c r="IO297" s="168" t="str">
        <f t="shared" ca="1" si="844"/>
        <v>-</v>
      </c>
      <c r="IP297" s="168" t="str">
        <f t="shared" ref="IP297:IY320" ca="1" si="845">OFFSET(IP$5,$B297,0)</f>
        <v>-</v>
      </c>
      <c r="IQ297" s="168" t="str">
        <f t="shared" ca="1" si="845"/>
        <v>-</v>
      </c>
      <c r="IR297" s="168" t="str">
        <f t="shared" ca="1" si="845"/>
        <v>-</v>
      </c>
      <c r="IS297" s="168" t="str">
        <f t="shared" ca="1" si="845"/>
        <v>-</v>
      </c>
      <c r="IT297" s="168" t="str">
        <f t="shared" ca="1" si="845"/>
        <v>-</v>
      </c>
      <c r="IU297" s="168" t="str">
        <f t="shared" ca="1" si="845"/>
        <v>-</v>
      </c>
      <c r="IV297" s="168" t="str">
        <f t="shared" ca="1" si="845"/>
        <v>-</v>
      </c>
      <c r="IW297" s="168" t="str">
        <f t="shared" ca="1" si="845"/>
        <v>-</v>
      </c>
      <c r="IX297" s="168" t="str">
        <f t="shared" ca="1" si="845"/>
        <v>-</v>
      </c>
      <c r="IY297" s="168" t="str">
        <f t="shared" ca="1" si="845"/>
        <v>-</v>
      </c>
      <c r="IZ297" s="10"/>
      <c r="JA297" s="166">
        <f t="shared" ref="JA297:JA341" si="846">INDEX(i.interest_rate,$O297)</f>
        <v>4.4999999999999998E-2</v>
      </c>
      <c r="JB297" s="166">
        <f t="shared" ref="JB297:JB341" si="847">INDEX(i.opp_cost_capital,$P297)</f>
        <v>4.4999999999999998E-2</v>
      </c>
      <c r="JC297" s="168">
        <f t="shared" ref="JC297:KH318" ca="1" si="848">OFFSET(JC$5,$B297,0)</f>
        <v>1</v>
      </c>
      <c r="JD297" s="168">
        <f t="shared" ca="1" si="848"/>
        <v>0</v>
      </c>
      <c r="JE297" s="168">
        <f t="shared" ca="1" si="848"/>
        <v>1</v>
      </c>
      <c r="JF297" s="168">
        <f t="shared" ca="1" si="848"/>
        <v>1</v>
      </c>
      <c r="JG297" s="168">
        <f t="shared" ca="1" si="848"/>
        <v>0</v>
      </c>
      <c r="JH297" s="168">
        <f t="shared" ca="1" si="848"/>
        <v>70</v>
      </c>
      <c r="JI297" s="168">
        <f t="shared" ca="1" si="848"/>
        <v>50</v>
      </c>
      <c r="JJ297" s="168">
        <f t="shared" ca="1" si="848"/>
        <v>70</v>
      </c>
      <c r="JK297" s="168">
        <f t="shared" ca="1" si="848"/>
        <v>50</v>
      </c>
      <c r="JL297" s="166">
        <f t="shared" ref="JL297:JL341" si="849">INDEX(i.WoolPrices,$V297,JL$15)</f>
        <v>1</v>
      </c>
      <c r="JM297" s="166">
        <f t="shared" ref="JM297:JM341" si="850">INDEX(i.MeatPrices,$W297,JM$15)</f>
        <v>1</v>
      </c>
      <c r="JN297" s="166">
        <f t="shared" ref="JN297:JN341" si="851">INDEX(i.GrainPrices,$X297,JN$15)</f>
        <v>1</v>
      </c>
      <c r="JO297" s="166">
        <f t="shared" ref="JO297:JP341" si="852">INDEX(i.GrainPrices_k,$Y297,JO$15)</f>
        <v>1</v>
      </c>
      <c r="JP297" s="166">
        <f t="shared" si="852"/>
        <v>1</v>
      </c>
      <c r="JQ297" s="168">
        <f t="shared" ca="1" si="848"/>
        <v>1</v>
      </c>
      <c r="JR297" s="10"/>
      <c r="JS297" s="168">
        <f t="shared" ca="1" si="848"/>
        <v>1</v>
      </c>
      <c r="JT297" s="166">
        <f t="shared" ref="JT297:JT341" si="853">INDEX(i.pasture_prod,$T297)</f>
        <v>1</v>
      </c>
      <c r="JU297" s="168">
        <f t="shared" ca="1" si="848"/>
        <v>1</v>
      </c>
      <c r="JV297" s="168">
        <f t="shared" ca="1" si="848"/>
        <v>1</v>
      </c>
      <c r="JW297" s="168">
        <f t="shared" ca="1" si="848"/>
        <v>1</v>
      </c>
      <c r="JX297" s="168">
        <f t="shared" ca="1" si="848"/>
        <v>1</v>
      </c>
      <c r="JY297" s="168">
        <f t="shared" ca="1" si="848"/>
        <v>1</v>
      </c>
      <c r="JZ297" s="168">
        <f t="shared" ca="1" si="848"/>
        <v>1</v>
      </c>
      <c r="KA297" s="166">
        <f t="shared" ref="KA297:KA341" si="854">INDEX(i.pasture_prod,$T297)</f>
        <v>1</v>
      </c>
      <c r="KB297" s="166">
        <f t="shared" ref="KB297:KB341" si="855">INDEX(i.all_rot_yield,$S297)</f>
        <v>1</v>
      </c>
      <c r="KC297" s="166">
        <f t="shared" ref="KC297:KC341" si="856">INDEX(i.mach_option,$N297)</f>
        <v>1</v>
      </c>
      <c r="KD297" s="166" t="str">
        <f t="shared" ref="KD297:KD341" si="857">INDEX(overdraw,$M297)</f>
        <v>-</v>
      </c>
      <c r="KE297" s="166" t="str">
        <f t="shared" ref="KE297:KE341" si="858">INDEX(i.casual_ub,$Q297)</f>
        <v>-</v>
      </c>
      <c r="KF297" s="166" t="str">
        <f t="shared" ref="KF297:KF341" si="859">INDEX(i.seedharv_casual_ub,$Q297)</f>
        <v>-</v>
      </c>
      <c r="KG297" s="166" t="b">
        <f t="shared" ref="KG297:KG341" si="860">INDEX(i.cropgraze_inc,$R297)</f>
        <v>0</v>
      </c>
      <c r="KH297" s="168">
        <f t="shared" ca="1" si="848"/>
        <v>0</v>
      </c>
      <c r="KI297" s="27">
        <v>0</v>
      </c>
    </row>
    <row r="298" spans="1:295" s="148" customFormat="1" outlineLevel="1">
      <c r="A298" s="126">
        <f t="shared" si="13"/>
        <v>293</v>
      </c>
      <c r="B298" s="126">
        <f t="shared" ref="B298:B311" si="861">$A$18</f>
        <v>13</v>
      </c>
      <c r="C298" s="148">
        <f>C297</f>
        <v>1002</v>
      </c>
      <c r="D298" s="148" t="s">
        <v>884</v>
      </c>
      <c r="E298" s="148" t="b">
        <f t="shared" si="826"/>
        <v>1</v>
      </c>
      <c r="F298" s="148" t="b">
        <v>0</v>
      </c>
      <c r="G298" s="148" t="b">
        <f t="shared" ref="G298:G340" si="862">E298</f>
        <v>1</v>
      </c>
      <c r="H298" s="144">
        <f t="shared" ref="H298:Y321" ca="1" si="863">OFFSET(H298,-1,0)</f>
        <v>3</v>
      </c>
      <c r="I298" s="32">
        <v>1</v>
      </c>
      <c r="J298" s="32">
        <v>1</v>
      </c>
      <c r="K298" s="32">
        <v>3</v>
      </c>
      <c r="L298" s="144">
        <f t="shared" ca="1" si="863"/>
        <v>1</v>
      </c>
      <c r="M298" s="144">
        <f t="shared" ca="1" si="863"/>
        <v>1</v>
      </c>
      <c r="N298" s="144">
        <f t="shared" ca="1" si="863"/>
        <v>1</v>
      </c>
      <c r="O298" s="144">
        <f t="shared" ca="1" si="863"/>
        <v>1</v>
      </c>
      <c r="P298" s="144">
        <f t="shared" ca="1" si="863"/>
        <v>1</v>
      </c>
      <c r="Q298" s="144">
        <f t="shared" ca="1" si="863"/>
        <v>1</v>
      </c>
      <c r="R298" s="144">
        <f t="shared" ca="1" si="863"/>
        <v>2</v>
      </c>
      <c r="S298" s="144">
        <f t="shared" ca="1" si="863"/>
        <v>1</v>
      </c>
      <c r="T298" s="144">
        <f t="shared" ca="1" si="863"/>
        <v>1</v>
      </c>
      <c r="U298" s="144">
        <f t="shared" ca="1" si="863"/>
        <v>1</v>
      </c>
      <c r="V298" s="144">
        <f t="shared" ca="1" si="863"/>
        <v>1</v>
      </c>
      <c r="W298" s="144">
        <f t="shared" ca="1" si="863"/>
        <v>1</v>
      </c>
      <c r="X298" s="144">
        <f t="shared" ca="1" si="863"/>
        <v>1</v>
      </c>
      <c r="Y298" s="144">
        <f t="shared" ca="1" si="863"/>
        <v>1</v>
      </c>
      <c r="AA298" s="162" t="str" cm="1">
        <f t="array" aca="1" ref="AA298" ca="1">TEXT(LEFT(OFFSET(AA298,-1,0),5)+1,"00000")&amp;MID(OFFSET(AA298,-1,0),6,FIND(" ",OFFSET(AA298,-1,0),7)-5)
&amp;INDEX(DataMaster!$B$10:$B$12,$I298)         &amp;IF($J298=1,""," Risk"&amp;INDEX(i.risk_aversion,$J298,1))    &amp;IF($K298=1,""," REV"&amp; INDEX(DataMaster!$B$54:$B$58,$K298))              &amp; IF($L298=1,""," Minroe"&amp;INDEX(minroe,$L298))              &amp;  IF($M298=1,""," Overdraw"&amp;INDEX(overdraw,$M298))
&amp; IF($N298=1,""," Mach"&amp;INDEX(i.mach_option,$N298))
&amp; IF($O298=1,""," Interest"&amp;INDEX(i.interest_rate,$O298))            &amp; IF($P298=1,""," Opp cost"&amp;INDEX(i.opp_cost_capital,$P298))           &amp; IF($Q298=1,""," Casual_ub"&amp;INDEX(i.casual_ub,$Q298))           &amp; IF($R298=1,""," Cropgraze"&amp;INDEX(i.cropgraze_inc,$R298))
&amp; IF($S298=1,""," Yield"&amp;INDEX(i.all_rot_yield,$S298))          &amp; IF($T298=1,""," Pasture"&amp;INDEX(i.pasture_prod,$T298))          &amp; IF($U298=1,""," Scan"&amp;INDEX(i.scan,$U298))
&amp; IF($JL298=1,""," WP"&amp;TEXT($JL298*100,"000p"))                &amp; IF($JM298=1,""," MP"&amp;TEXT($JM298*100,"000p"))                      &amp; IF($JN298=1,""," GP"&amp;TEXT($JN298*100,"000p"))          &amp; IF($JO298=1,""," Can"&amp;TEXT($JO298*100,"000p"))
&amp; " (F"&amp;3+IFERROR(1*$CH298,0)+IFERROR(1*$CI298,0)&amp;3-IFERROR(1*NOT($CK298),0)&amp;"N"&amp;$CP298&amp;$CQ298&amp;")"</f>
        <v>00001 CFW SE REVCFW CropgrazeFALSE (F33N11)</v>
      </c>
      <c r="AB298" s="10" t="str">
        <f ca="1">IF(COUNTIF(AA$5:AA298,AA298)=1,"-","Dup")</f>
        <v>-</v>
      </c>
      <c r="AC298" s="10"/>
      <c r="AD298" s="168" t="str">
        <f t="shared" ca="1" si="827"/>
        <v>-</v>
      </c>
      <c r="AE298" s="168" t="str">
        <f t="shared" ca="1" si="827"/>
        <v>-</v>
      </c>
      <c r="AF298" s="168" t="str">
        <f t="shared" ca="1" si="827"/>
        <v>-</v>
      </c>
      <c r="AG298" s="168" t="str">
        <f t="shared" ca="1" si="827"/>
        <v>-</v>
      </c>
      <c r="AH298" s="168" t="str">
        <f t="shared" ca="1" si="827"/>
        <v>-</v>
      </c>
      <c r="AI298" s="168" t="b">
        <f t="shared" ca="1" si="827"/>
        <v>1</v>
      </c>
      <c r="AJ298" s="10"/>
      <c r="AK298" s="166" t="b">
        <f t="shared" si="828"/>
        <v>1</v>
      </c>
      <c r="AL298" s="166" t="str">
        <f t="shared" si="828"/>
        <v>-</v>
      </c>
      <c r="AM298" s="166" t="str">
        <f t="shared" si="828"/>
        <v>-</v>
      </c>
      <c r="AN298" s="166" t="str">
        <f t="shared" si="828"/>
        <v>-</v>
      </c>
      <c r="AO298" s="166" t="b">
        <f t="shared" si="828"/>
        <v>0</v>
      </c>
      <c r="AP298" s="166" t="b">
        <f t="shared" si="828"/>
        <v>0</v>
      </c>
      <c r="AQ298" s="166">
        <f t="shared" ca="1" si="829"/>
        <v>0</v>
      </c>
      <c r="AR298" s="166" t="b">
        <f t="shared" si="830"/>
        <v>0</v>
      </c>
      <c r="AS298" s="166" t="b">
        <f t="shared" si="830"/>
        <v>0</v>
      </c>
      <c r="AT298" s="166" t="str">
        <f t="shared" si="830"/>
        <v>-</v>
      </c>
      <c r="AU298" s="166" t="str">
        <f t="shared" si="830"/>
        <v>-</v>
      </c>
      <c r="AV298" s="166" t="str">
        <f t="shared" si="830"/>
        <v>-</v>
      </c>
      <c r="AW298" s="10"/>
      <c r="AX298" s="166" t="b">
        <f t="shared" si="831"/>
        <v>1</v>
      </c>
      <c r="AY298" s="168" t="b">
        <f t="shared" ca="1" si="832"/>
        <v>1</v>
      </c>
      <c r="AZ298" s="168" t="b">
        <f t="shared" ca="1" si="832"/>
        <v>1</v>
      </c>
      <c r="BA298" s="167">
        <f t="shared" ca="1" si="833"/>
        <v>3110</v>
      </c>
      <c r="BB298" s="168" t="str">
        <f t="shared" ca="1" si="834"/>
        <v>-</v>
      </c>
      <c r="BC298" s="168" t="str">
        <f t="shared" ca="1" si="834"/>
        <v>-</v>
      </c>
      <c r="BD298" s="168" t="str">
        <f t="shared" ca="1" si="834"/>
        <v>-</v>
      </c>
      <c r="BE298" s="168" t="str">
        <f t="shared" ca="1" si="834"/>
        <v>-</v>
      </c>
      <c r="BF298" s="168" t="str">
        <f t="shared" ca="1" si="834"/>
        <v>-</v>
      </c>
      <c r="BG298" s="168">
        <f t="shared" ca="1" si="834"/>
        <v>1</v>
      </c>
      <c r="BH298" s="168">
        <f t="shared" ca="1" si="834"/>
        <v>1</v>
      </c>
      <c r="BI298" s="168" t="str">
        <f t="shared" ca="1" si="834"/>
        <v>-</v>
      </c>
      <c r="BJ298" s="168" t="str">
        <f t="shared" ca="1" si="834"/>
        <v>-</v>
      </c>
      <c r="BK298" s="10"/>
      <c r="BL298" s="168" t="str">
        <f t="shared" ca="1" si="834"/>
        <v>-</v>
      </c>
      <c r="BM298" s="168" t="str">
        <f t="shared" ca="1" si="834"/>
        <v>-</v>
      </c>
      <c r="BN298" s="168" t="str">
        <f t="shared" ca="1" si="834"/>
        <v>-</v>
      </c>
      <c r="BO298" s="168" t="str">
        <f t="shared" ca="1" si="834"/>
        <v>-</v>
      </c>
      <c r="BP298" s="168" t="str">
        <f t="shared" ca="1" si="834"/>
        <v>-</v>
      </c>
      <c r="BQ298" s="168" t="str">
        <f t="shared" ca="1" si="834"/>
        <v>-</v>
      </c>
      <c r="BR298" s="168" t="str">
        <f t="shared" ca="1" si="834"/>
        <v>-</v>
      </c>
      <c r="BS298" s="168" t="str">
        <f t="shared" ca="1" si="834"/>
        <v>-</v>
      </c>
      <c r="BT298" s="168" t="str">
        <f t="shared" ca="1" si="834"/>
        <v>-</v>
      </c>
      <c r="BU298" s="168" t="str">
        <f t="shared" ca="1" si="834"/>
        <v>-</v>
      </c>
      <c r="BV298" s="168" t="str">
        <f t="shared" ca="1" si="834"/>
        <v>-</v>
      </c>
      <c r="BW298" s="166" t="str" cm="1">
        <f t="array" ref="BW298">INDEX(i.rev,$K298,BW$15)</f>
        <v>-</v>
      </c>
      <c r="BX298" s="166">
        <f t="shared" ref="BX298:BX341" si="864">VALUE(I298&amp;J298)</f>
        <v>11</v>
      </c>
      <c r="BY298" s="166" t="str" cm="1">
        <f t="array" ref="BY298">INDEX(i.rev,$K298,BY$15)</f>
        <v>-</v>
      </c>
      <c r="BZ298" s="166" t="str" cm="1">
        <f t="array" ref="BZ298">INDEX(i.rev,$K298,BZ$15)</f>
        <v>-</v>
      </c>
      <c r="CA298" s="166" t="str" cm="1">
        <f t="array" ref="CA298">INDEX(i.rev,$K298,CA$15)</f>
        <v>-</v>
      </c>
      <c r="CB298" s="166" t="str" cm="1">
        <f t="array" ref="CB298">INDEX(i.rev,$K298,CB$15)</f>
        <v>-</v>
      </c>
      <c r="CC298" s="166" t="str" cm="1">
        <f t="array" ref="CC298">INDEX(i.rev,$K298,CC$15)</f>
        <v>-</v>
      </c>
      <c r="CD298" s="166" t="str" cm="1">
        <f t="array" ref="CD298">INDEX(i.rev,$K298,CD$15)</f>
        <v>-</v>
      </c>
      <c r="CE298" s="166" t="str" cm="1">
        <f t="array" ref="CE298">INDEX(i.rev,$K298,CE$15)</f>
        <v>-</v>
      </c>
      <c r="CF298" s="166" t="str" cm="1">
        <f t="array" ref="CF298">INDEX(i.rev,$K298,CF$15)</f>
        <v>-</v>
      </c>
      <c r="CG298" s="10"/>
      <c r="CH298" s="168" t="str">
        <f t="shared" ca="1" si="835"/>
        <v>-</v>
      </c>
      <c r="CI298" s="168" t="str">
        <f t="shared" ca="1" si="835"/>
        <v>-</v>
      </c>
      <c r="CJ298" s="168" t="str">
        <f t="shared" ca="1" si="835"/>
        <v>-</v>
      </c>
      <c r="CK298" s="168" t="str">
        <f t="shared" ca="1" si="835"/>
        <v>-</v>
      </c>
      <c r="CL298" s="168" t="str">
        <f t="shared" ca="1" si="835"/>
        <v>-</v>
      </c>
      <c r="CM298" s="168" t="str">
        <f t="shared" ca="1" si="835"/>
        <v>-</v>
      </c>
      <c r="CN298" s="168" t="str">
        <f t="shared" ca="1" si="835"/>
        <v>-</v>
      </c>
      <c r="CO298" s="168" t="str">
        <f t="shared" ca="1" si="835"/>
        <v>-</v>
      </c>
      <c r="CP298" s="168">
        <f t="shared" ca="1" si="835"/>
        <v>1</v>
      </c>
      <c r="CQ298" s="168">
        <f t="shared" ca="1" si="835"/>
        <v>1</v>
      </c>
      <c r="CR298" s="168">
        <f t="shared" ca="1" si="835"/>
        <v>0</v>
      </c>
      <c r="CS298" s="168" t="str">
        <f t="shared" ca="1" si="835"/>
        <v>-</v>
      </c>
      <c r="CT298" s="168" t="str">
        <f t="shared" ca="1" si="835"/>
        <v>-</v>
      </c>
      <c r="CU298" s="168" t="str">
        <f t="shared" ca="1" si="835"/>
        <v>-</v>
      </c>
      <c r="CV298" s="168" t="str">
        <f t="shared" ca="1" si="835"/>
        <v>-</v>
      </c>
      <c r="CW298" s="168" t="str">
        <f t="shared" ca="1" si="835"/>
        <v>-</v>
      </c>
      <c r="CX298" s="168" t="str">
        <f t="shared" ca="1" si="835"/>
        <v>-</v>
      </c>
      <c r="CY298" s="168" t="str">
        <f t="shared" ca="1" si="835"/>
        <v>-</v>
      </c>
      <c r="CZ298" s="168">
        <f t="shared" ca="1" si="835"/>
        <v>0</v>
      </c>
      <c r="DA298" s="168" t="str">
        <f t="shared" ca="1" si="835"/>
        <v>-</v>
      </c>
      <c r="DB298" s="168" t="str">
        <f t="shared" ca="1" si="835"/>
        <v>-</v>
      </c>
      <c r="DC298" s="168" t="str">
        <f t="shared" ca="1" si="835"/>
        <v>-</v>
      </c>
      <c r="DD298" s="168" t="str">
        <f t="shared" ca="1" si="835"/>
        <v>-</v>
      </c>
      <c r="DE298" s="168" t="str">
        <f t="shared" ca="1" si="835"/>
        <v>-</v>
      </c>
      <c r="DF298" s="168">
        <f t="shared" ca="1" si="835"/>
        <v>0</v>
      </c>
      <c r="DG298" s="168">
        <f t="shared" ca="1" si="835"/>
        <v>0</v>
      </c>
      <c r="DH298" s="168">
        <f t="shared" ca="1" si="835"/>
        <v>0</v>
      </c>
      <c r="DI298" s="168">
        <f t="shared" ca="1" si="835"/>
        <v>0</v>
      </c>
      <c r="DJ298" s="168">
        <f t="shared" ca="1" si="835"/>
        <v>0</v>
      </c>
      <c r="DK298" s="168">
        <f t="shared" ca="1" si="835"/>
        <v>0</v>
      </c>
      <c r="DL298" s="168">
        <f t="shared" ca="1" si="835"/>
        <v>0</v>
      </c>
      <c r="DM298" s="168" t="str">
        <f t="shared" ca="1" si="835"/>
        <v>-</v>
      </c>
      <c r="DN298" s="168" t="str">
        <f t="shared" ca="1" si="835"/>
        <v>-</v>
      </c>
      <c r="DO298" s="168" t="str">
        <f t="shared" ca="1" si="835"/>
        <v>-</v>
      </c>
      <c r="DP298" s="168" t="str">
        <f t="shared" ca="1" si="835"/>
        <v>-</v>
      </c>
      <c r="DQ298" s="168" t="str">
        <f t="shared" ca="1" si="835"/>
        <v>-</v>
      </c>
      <c r="DR298" s="168" t="str">
        <f t="shared" ca="1" si="835"/>
        <v>-</v>
      </c>
      <c r="DS298" s="168" t="str">
        <f t="shared" ca="1" si="835"/>
        <v>-</v>
      </c>
      <c r="DT298" s="168" t="str">
        <f t="shared" ca="1" si="835"/>
        <v>-</v>
      </c>
      <c r="DU298" s="168" t="str">
        <f t="shared" ca="1" si="835"/>
        <v>-</v>
      </c>
      <c r="DV298" s="168" t="str">
        <f t="shared" ca="1" si="835"/>
        <v>-</v>
      </c>
      <c r="DW298" s="168" t="str">
        <f t="shared" ca="1" si="835"/>
        <v>-</v>
      </c>
      <c r="DX298" s="10"/>
      <c r="DY298" s="168">
        <f t="shared" ca="1" si="835"/>
        <v>1</v>
      </c>
      <c r="DZ298" s="168" t="str">
        <f t="shared" ca="1" si="835"/>
        <v>-</v>
      </c>
      <c r="EA298" s="168" t="str">
        <f t="shared" ca="1" si="835"/>
        <v>-</v>
      </c>
      <c r="EB298" s="168" t="str">
        <f t="shared" ca="1" si="835"/>
        <v>-</v>
      </c>
      <c r="EC298" s="168" t="str">
        <f t="shared" ca="1" si="835"/>
        <v>-</v>
      </c>
      <c r="ED298" s="168" t="b">
        <f t="shared" ca="1" si="835"/>
        <v>0</v>
      </c>
      <c r="EE298" s="168" t="str">
        <f t="shared" ca="1" si="835"/>
        <v>-</v>
      </c>
      <c r="EF298" s="168">
        <f t="shared" ca="1" si="835"/>
        <v>0</v>
      </c>
      <c r="EG298" s="168" t="str">
        <f t="shared" ca="1" si="835"/>
        <v>-</v>
      </c>
      <c r="EH298" s="166" cm="1">
        <f t="array" ref="EH298">INDEX(i.rev,$K298,EH$15)</f>
        <v>1.1000000000000001</v>
      </c>
      <c r="EI298" s="168">
        <f t="shared" ca="1" si="836"/>
        <v>0</v>
      </c>
      <c r="EJ298" s="168">
        <f t="shared" ca="1" si="836"/>
        <v>1</v>
      </c>
      <c r="EK298" s="168">
        <f t="shared" ca="1" si="836"/>
        <v>0</v>
      </c>
      <c r="EL298" s="168">
        <f t="shared" ca="1" si="836"/>
        <v>1</v>
      </c>
      <c r="EM298" s="168">
        <f t="shared" ca="1" si="836"/>
        <v>1</v>
      </c>
      <c r="EN298" s="168">
        <f t="shared" ca="1" si="836"/>
        <v>1</v>
      </c>
      <c r="EO298" s="168">
        <f t="shared" ca="1" si="836"/>
        <v>0</v>
      </c>
      <c r="EP298" s="168">
        <f t="shared" ca="1" si="836"/>
        <v>0</v>
      </c>
      <c r="EQ298" s="168">
        <f t="shared" ca="1" si="836"/>
        <v>0</v>
      </c>
      <c r="ER298" s="168">
        <f t="shared" ca="1" si="836"/>
        <v>0</v>
      </c>
      <c r="ES298" s="168">
        <f t="shared" ca="1" si="836"/>
        <v>0</v>
      </c>
      <c r="ET298" s="168">
        <f t="shared" ca="1" si="836"/>
        <v>0</v>
      </c>
      <c r="EU298" s="168">
        <f t="shared" ca="1" si="836"/>
        <v>0</v>
      </c>
      <c r="EV298" s="168">
        <f t="shared" ca="1" si="836"/>
        <v>0</v>
      </c>
      <c r="EW298" s="168">
        <f t="shared" ca="1" si="836"/>
        <v>0</v>
      </c>
      <c r="EX298" s="168">
        <f t="shared" ca="1" si="836"/>
        <v>0</v>
      </c>
      <c r="EY298" s="166" cm="1">
        <f t="array" ref="EY298">INDEX(i.rev,$K298,EY$15)</f>
        <v>0</v>
      </c>
      <c r="EZ298" s="168">
        <f t="shared" ca="1" si="837"/>
        <v>0</v>
      </c>
      <c r="FA298" s="166" cm="1">
        <f t="array" ref="FA298">INDEX(i.rev,$K298,FA$15)</f>
        <v>1</v>
      </c>
      <c r="FB298" s="168">
        <f t="shared" ca="1" si="838"/>
        <v>0</v>
      </c>
      <c r="FC298" s="168">
        <f t="shared" ca="1" si="838"/>
        <v>0</v>
      </c>
      <c r="FD298" s="168">
        <f t="shared" ca="1" si="838"/>
        <v>0</v>
      </c>
      <c r="FE298" s="168">
        <f t="shared" ca="1" si="838"/>
        <v>0</v>
      </c>
      <c r="FF298" s="168">
        <f t="shared" ca="1" si="838"/>
        <v>0</v>
      </c>
      <c r="FG298" s="168">
        <f t="shared" ca="1" si="838"/>
        <v>0</v>
      </c>
      <c r="FH298" s="168">
        <f t="shared" ca="1" si="838"/>
        <v>0</v>
      </c>
      <c r="FI298" s="10"/>
      <c r="FJ298" s="168" t="str">
        <f t="shared" ca="1" si="838"/>
        <v>-</v>
      </c>
      <c r="FK298" s="168" t="str">
        <f t="shared" ca="1" si="838"/>
        <v>-</v>
      </c>
      <c r="FL298" s="168" t="str">
        <f t="shared" ca="1" si="838"/>
        <v>-</v>
      </c>
      <c r="FM298" s="168" t="str">
        <f t="shared" ca="1" si="838"/>
        <v>-</v>
      </c>
      <c r="FN298" s="168" t="str">
        <f t="shared" ca="1" si="839"/>
        <v>-</v>
      </c>
      <c r="FO298" s="166" t="b">
        <f t="shared" ca="1" si="840"/>
        <v>0</v>
      </c>
      <c r="FP298" s="166" t="b">
        <f t="shared" ca="1" si="840"/>
        <v>0</v>
      </c>
      <c r="FQ298" s="166" t="b">
        <f t="shared" ca="1" si="840"/>
        <v>1</v>
      </c>
      <c r="FR298" s="168">
        <f t="shared" ca="1" si="838"/>
        <v>0</v>
      </c>
      <c r="FS298" s="166">
        <f t="shared" ca="1" si="841"/>
        <v>1</v>
      </c>
      <c r="FT298" s="166">
        <f t="shared" ca="1" si="841"/>
        <v>1</v>
      </c>
      <c r="FU298" s="168" t="str">
        <f t="shared" ca="1" si="838"/>
        <v>-</v>
      </c>
      <c r="FV298" s="168" t="str">
        <f t="shared" ca="1" si="838"/>
        <v>-</v>
      </c>
      <c r="FW298" s="168" t="str">
        <f t="shared" ca="1" si="838"/>
        <v>-</v>
      </c>
      <c r="FX298" s="168" t="str">
        <f t="shared" ca="1" si="838"/>
        <v>-</v>
      </c>
      <c r="FY298" s="168" t="str">
        <f t="shared" ca="1" si="838"/>
        <v>-</v>
      </c>
      <c r="FZ298" s="168" t="str">
        <f t="shared" ca="1" si="838"/>
        <v>-</v>
      </c>
      <c r="GA298" s="168" t="str">
        <f t="shared" ca="1" si="838"/>
        <v>-</v>
      </c>
      <c r="GB298" s="168" t="str">
        <f t="shared" ca="1" si="838"/>
        <v>-</v>
      </c>
      <c r="GC298" s="168" t="str">
        <f t="shared" ca="1" si="838"/>
        <v>-</v>
      </c>
      <c r="GD298" s="168" t="b">
        <f t="shared" ca="1" si="838"/>
        <v>1</v>
      </c>
      <c r="GE298" s="168" t="str">
        <f t="shared" ca="1" si="838"/>
        <v>-</v>
      </c>
      <c r="GF298" s="168" t="str">
        <f t="shared" ca="1" si="838"/>
        <v>-</v>
      </c>
      <c r="GG298" s="168" t="str">
        <f t="shared" ref="GG298:GG311" ca="1" si="865">OFFSET(GG$5,$B298,0)</f>
        <v>-</v>
      </c>
      <c r="GH298" s="168" t="str">
        <f t="shared" ca="1" si="842"/>
        <v>-</v>
      </c>
      <c r="GI298" s="168" t="str">
        <f t="shared" ca="1" si="842"/>
        <v>-</v>
      </c>
      <c r="GJ298" s="168" t="str">
        <f t="shared" ca="1" si="843"/>
        <v>-</v>
      </c>
      <c r="GK298" s="168" t="str">
        <f t="shared" ca="1" si="843"/>
        <v>-</v>
      </c>
      <c r="GL298" s="168" t="str">
        <f t="shared" ca="1" si="843"/>
        <v>-</v>
      </c>
      <c r="GM298" s="168" t="str">
        <f t="shared" ca="1" si="843"/>
        <v>-</v>
      </c>
      <c r="GN298" s="168" t="str">
        <f t="shared" ca="1" si="843"/>
        <v>-</v>
      </c>
      <c r="GO298" s="168" t="str">
        <f t="shared" ca="1" si="843"/>
        <v>-</v>
      </c>
      <c r="GP298" s="168" t="str">
        <f t="shared" ca="1" si="843"/>
        <v>-</v>
      </c>
      <c r="GQ298" s="168" t="str">
        <f t="shared" ca="1" si="843"/>
        <v>-</v>
      </c>
      <c r="GR298" s="168" t="str">
        <f t="shared" ca="1" si="843"/>
        <v>-</v>
      </c>
      <c r="GS298" s="168">
        <f t="shared" ca="1" si="843"/>
        <v>500</v>
      </c>
      <c r="GT298" s="168">
        <f t="shared" ca="1" si="843"/>
        <v>500</v>
      </c>
      <c r="GU298" s="168" t="str">
        <f t="shared" ca="1" si="843"/>
        <v>-</v>
      </c>
      <c r="GV298" s="168" t="str">
        <f t="shared" ca="1" si="843"/>
        <v>-</v>
      </c>
      <c r="GW298" s="168" t="str">
        <f t="shared" ca="1" si="843"/>
        <v>-</v>
      </c>
      <c r="GX298" s="168" t="str">
        <f t="shared" ca="1" si="843"/>
        <v>-</v>
      </c>
      <c r="GY298" s="168" t="str">
        <f t="shared" ca="1" si="843"/>
        <v>-</v>
      </c>
      <c r="GZ298" s="168" t="str">
        <f t="shared" ca="1" si="844"/>
        <v>-</v>
      </c>
      <c r="HA298" s="168" t="str">
        <f t="shared" ca="1" si="844"/>
        <v>-</v>
      </c>
      <c r="HB298" s="168" t="str">
        <f t="shared" ca="1" si="844"/>
        <v>-</v>
      </c>
      <c r="HC298" s="168" t="str">
        <f t="shared" ca="1" si="844"/>
        <v>-</v>
      </c>
      <c r="HD298" s="168" t="str">
        <f t="shared" ca="1" si="844"/>
        <v>-</v>
      </c>
      <c r="HE298" s="168" t="str">
        <f t="shared" ca="1" si="844"/>
        <v>-</v>
      </c>
      <c r="HF298" s="168" t="str">
        <f t="shared" ca="1" si="844"/>
        <v>-</v>
      </c>
      <c r="HG298" s="168" t="str">
        <f t="shared" ca="1" si="844"/>
        <v>-</v>
      </c>
      <c r="HH298" s="168" t="str">
        <f t="shared" ca="1" si="844"/>
        <v>-</v>
      </c>
      <c r="HI298" s="168" t="str">
        <f t="shared" ca="1" si="844"/>
        <v>-</v>
      </c>
      <c r="HJ298" s="168" t="str">
        <f t="shared" ca="1" si="844"/>
        <v>-</v>
      </c>
      <c r="HK298" s="168" t="str">
        <f t="shared" ca="1" si="844"/>
        <v>-</v>
      </c>
      <c r="HL298" s="168" t="str">
        <f t="shared" ca="1" si="844"/>
        <v>-</v>
      </c>
      <c r="HM298" s="168" t="str">
        <f t="shared" ca="1" si="844"/>
        <v>-</v>
      </c>
      <c r="HN298" s="168" t="str">
        <f t="shared" ca="1" si="844"/>
        <v>-</v>
      </c>
      <c r="HO298" s="168" t="str">
        <f t="shared" ca="1" si="844"/>
        <v>-</v>
      </c>
      <c r="HP298" s="168" t="str">
        <f t="shared" ca="1" si="844"/>
        <v>-</v>
      </c>
      <c r="HQ298" s="168" t="str">
        <f t="shared" ca="1" si="844"/>
        <v>-</v>
      </c>
      <c r="HR298" s="168" t="str">
        <f t="shared" ca="1" si="844"/>
        <v>-</v>
      </c>
      <c r="HS298" s="168" t="str">
        <f t="shared" ca="1" si="844"/>
        <v>-</v>
      </c>
      <c r="HT298" s="168" t="str">
        <f t="shared" ca="1" si="844"/>
        <v>-</v>
      </c>
      <c r="HU298" s="168" t="str">
        <f t="shared" ca="1" si="844"/>
        <v>-</v>
      </c>
      <c r="HV298" s="168" t="str">
        <f t="shared" ca="1" si="844"/>
        <v>-</v>
      </c>
      <c r="HW298" s="168" t="str">
        <f t="shared" ca="1" si="844"/>
        <v>-</v>
      </c>
      <c r="HX298" s="168" t="str">
        <f t="shared" ca="1" si="844"/>
        <v>-</v>
      </c>
      <c r="HY298" s="168" t="str">
        <f t="shared" ca="1" si="844"/>
        <v>-</v>
      </c>
      <c r="HZ298" s="168" t="str">
        <f t="shared" ca="1" si="844"/>
        <v>-</v>
      </c>
      <c r="IA298" s="168" t="str">
        <f t="shared" ca="1" si="844"/>
        <v>-</v>
      </c>
      <c r="IB298" s="168" t="str">
        <f t="shared" ca="1" si="844"/>
        <v>-</v>
      </c>
      <c r="IC298" s="168" t="str">
        <f t="shared" ca="1" si="844"/>
        <v>-</v>
      </c>
      <c r="ID298" s="168" t="str">
        <f t="shared" ca="1" si="844"/>
        <v>-</v>
      </c>
      <c r="IE298" s="168" t="str">
        <f t="shared" ca="1" si="844"/>
        <v>-</v>
      </c>
      <c r="IF298" s="168" t="str">
        <f t="shared" ca="1" si="844"/>
        <v>-</v>
      </c>
      <c r="IG298" s="168" t="str">
        <f t="shared" ca="1" si="844"/>
        <v>-</v>
      </c>
      <c r="IH298" s="168" t="str">
        <f t="shared" ca="1" si="844"/>
        <v>-</v>
      </c>
      <c r="II298" s="168" t="str">
        <f t="shared" ca="1" si="844"/>
        <v>-</v>
      </c>
      <c r="IJ298" s="168" t="str">
        <f t="shared" ca="1" si="844"/>
        <v>-</v>
      </c>
      <c r="IK298" s="168" t="str">
        <f t="shared" ca="1" si="844"/>
        <v>-</v>
      </c>
      <c r="IL298" s="168" t="str">
        <f t="shared" ca="1" si="844"/>
        <v>-</v>
      </c>
      <c r="IM298" s="168" t="str">
        <f t="shared" ca="1" si="844"/>
        <v>-</v>
      </c>
      <c r="IN298" s="168" t="str">
        <f t="shared" ca="1" si="844"/>
        <v>-</v>
      </c>
      <c r="IO298" s="168" t="str">
        <f t="shared" ca="1" si="844"/>
        <v>-</v>
      </c>
      <c r="IP298" s="168" t="str">
        <f t="shared" ca="1" si="845"/>
        <v>-</v>
      </c>
      <c r="IQ298" s="168" t="str">
        <f t="shared" ca="1" si="845"/>
        <v>-</v>
      </c>
      <c r="IR298" s="168" t="str">
        <f t="shared" ca="1" si="845"/>
        <v>-</v>
      </c>
      <c r="IS298" s="168" t="str">
        <f t="shared" ca="1" si="845"/>
        <v>-</v>
      </c>
      <c r="IT298" s="168" t="str">
        <f t="shared" ca="1" si="845"/>
        <v>-</v>
      </c>
      <c r="IU298" s="168" t="str">
        <f t="shared" ca="1" si="845"/>
        <v>-</v>
      </c>
      <c r="IV298" s="168" t="str">
        <f t="shared" ca="1" si="845"/>
        <v>-</v>
      </c>
      <c r="IW298" s="168" t="str">
        <f t="shared" ca="1" si="845"/>
        <v>-</v>
      </c>
      <c r="IX298" s="168" t="str">
        <f t="shared" ca="1" si="845"/>
        <v>-</v>
      </c>
      <c r="IY298" s="168" t="str">
        <f t="shared" ca="1" si="845"/>
        <v>-</v>
      </c>
      <c r="IZ298" s="10"/>
      <c r="JA298" s="166">
        <f t="shared" ca="1" si="846"/>
        <v>4.4999999999999998E-2</v>
      </c>
      <c r="JB298" s="166">
        <f t="shared" ca="1" si="847"/>
        <v>4.4999999999999998E-2</v>
      </c>
      <c r="JC298" s="168">
        <f t="shared" ca="1" si="848"/>
        <v>1</v>
      </c>
      <c r="JD298" s="168">
        <f t="shared" ca="1" si="848"/>
        <v>0</v>
      </c>
      <c r="JE298" s="168">
        <f t="shared" ca="1" si="848"/>
        <v>1</v>
      </c>
      <c r="JF298" s="168">
        <f t="shared" ca="1" si="848"/>
        <v>1</v>
      </c>
      <c r="JG298" s="168">
        <f t="shared" ca="1" si="848"/>
        <v>0</v>
      </c>
      <c r="JH298" s="168">
        <f t="shared" ca="1" si="848"/>
        <v>70</v>
      </c>
      <c r="JI298" s="168">
        <f t="shared" ca="1" si="848"/>
        <v>50</v>
      </c>
      <c r="JJ298" s="168">
        <f t="shared" ca="1" si="848"/>
        <v>70</v>
      </c>
      <c r="JK298" s="168">
        <f t="shared" ca="1" si="848"/>
        <v>50</v>
      </c>
      <c r="JL298" s="166">
        <f t="shared" ca="1" si="849"/>
        <v>1</v>
      </c>
      <c r="JM298" s="166">
        <f t="shared" ca="1" si="850"/>
        <v>1</v>
      </c>
      <c r="JN298" s="166">
        <f t="shared" ca="1" si="851"/>
        <v>1</v>
      </c>
      <c r="JO298" s="166">
        <f t="shared" ca="1" si="852"/>
        <v>1</v>
      </c>
      <c r="JP298" s="166">
        <f t="shared" ca="1" si="852"/>
        <v>1</v>
      </c>
      <c r="JQ298" s="168">
        <f t="shared" ca="1" si="848"/>
        <v>1</v>
      </c>
      <c r="JR298" s="10"/>
      <c r="JS298" s="168">
        <f t="shared" ca="1" si="848"/>
        <v>1</v>
      </c>
      <c r="JT298" s="166">
        <f t="shared" ca="1" si="853"/>
        <v>1</v>
      </c>
      <c r="JU298" s="168">
        <f t="shared" ca="1" si="848"/>
        <v>1</v>
      </c>
      <c r="JV298" s="168">
        <f t="shared" ca="1" si="848"/>
        <v>1</v>
      </c>
      <c r="JW298" s="168">
        <f t="shared" ca="1" si="848"/>
        <v>1</v>
      </c>
      <c r="JX298" s="168">
        <f t="shared" ca="1" si="848"/>
        <v>1</v>
      </c>
      <c r="JY298" s="168">
        <f t="shared" ca="1" si="848"/>
        <v>1</v>
      </c>
      <c r="JZ298" s="168">
        <f t="shared" ca="1" si="848"/>
        <v>1</v>
      </c>
      <c r="KA298" s="166">
        <f t="shared" ca="1" si="854"/>
        <v>1</v>
      </c>
      <c r="KB298" s="166">
        <f t="shared" ca="1" si="855"/>
        <v>1</v>
      </c>
      <c r="KC298" s="166">
        <f t="shared" ca="1" si="856"/>
        <v>1</v>
      </c>
      <c r="KD298" s="166" t="str">
        <f t="shared" ca="1" si="857"/>
        <v>-</v>
      </c>
      <c r="KE298" s="166" t="str">
        <f t="shared" ca="1" si="858"/>
        <v>-</v>
      </c>
      <c r="KF298" s="166" t="str">
        <f t="shared" ca="1" si="859"/>
        <v>-</v>
      </c>
      <c r="KG298" s="166" t="b">
        <f t="shared" ca="1" si="860"/>
        <v>0</v>
      </c>
      <c r="KH298" s="168">
        <f t="shared" ca="1" si="848"/>
        <v>0</v>
      </c>
      <c r="KI298" s="27">
        <v>0</v>
      </c>
    </row>
    <row r="299" spans="1:295" s="148" customFormat="1" outlineLevel="1">
      <c r="A299" s="126">
        <f t="shared" si="13"/>
        <v>294</v>
      </c>
      <c r="B299" s="126">
        <f t="shared" si="861"/>
        <v>13</v>
      </c>
      <c r="C299" s="148">
        <f>C298</f>
        <v>1002</v>
      </c>
      <c r="D299" s="148" t="s">
        <v>884</v>
      </c>
      <c r="E299" s="148" t="b">
        <f t="shared" ref="E299" si="866">J299=1</f>
        <v>1</v>
      </c>
      <c r="F299" s="148" t="b">
        <v>0</v>
      </c>
      <c r="G299" s="148" t="b">
        <f t="shared" ref="G299" si="867">E299</f>
        <v>1</v>
      </c>
      <c r="H299" s="144">
        <f t="shared" ref="H299:Y299" ca="1" si="868">OFFSET(H299,-1,0)</f>
        <v>3</v>
      </c>
      <c r="I299" s="32">
        <v>1</v>
      </c>
      <c r="J299" s="32">
        <v>1</v>
      </c>
      <c r="K299" s="32">
        <v>4</v>
      </c>
      <c r="L299" s="144">
        <f t="shared" ca="1" si="868"/>
        <v>1</v>
      </c>
      <c r="M299" s="144">
        <f t="shared" ca="1" si="868"/>
        <v>1</v>
      </c>
      <c r="N299" s="144">
        <f t="shared" ca="1" si="868"/>
        <v>1</v>
      </c>
      <c r="O299" s="144">
        <f t="shared" ca="1" si="868"/>
        <v>1</v>
      </c>
      <c r="P299" s="144">
        <f t="shared" ca="1" si="868"/>
        <v>1</v>
      </c>
      <c r="Q299" s="144">
        <f t="shared" ca="1" si="868"/>
        <v>1</v>
      </c>
      <c r="R299" s="144">
        <f t="shared" ca="1" si="868"/>
        <v>2</v>
      </c>
      <c r="S299" s="144">
        <f t="shared" ca="1" si="868"/>
        <v>1</v>
      </c>
      <c r="T299" s="144">
        <f t="shared" ca="1" si="868"/>
        <v>1</v>
      </c>
      <c r="U299" s="144">
        <f t="shared" ca="1" si="868"/>
        <v>1</v>
      </c>
      <c r="V299" s="144">
        <f t="shared" ca="1" si="868"/>
        <v>1</v>
      </c>
      <c r="W299" s="144">
        <f t="shared" ca="1" si="868"/>
        <v>1</v>
      </c>
      <c r="X299" s="144">
        <f t="shared" ca="1" si="868"/>
        <v>1</v>
      </c>
      <c r="Y299" s="144">
        <f t="shared" ca="1" si="868"/>
        <v>1</v>
      </c>
      <c r="AA299" s="162" t="str" cm="1">
        <f t="array" aca="1" ref="AA299" ca="1">TEXT(LEFT(OFFSET(AA299,-1,0),5)+1,"00000")&amp;MID(OFFSET(AA299,-1,0),6,FIND(" ",OFFSET(AA299,-1,0),7)-5)
&amp;INDEX(DataMaster!$B$10:$B$12,$I299)         &amp;IF($J299=1,""," Risk"&amp;INDEX(i.risk_aversion,$J299,1))    &amp;IF($K299=1,""," REV"&amp; INDEX(DataMaster!$B$54:$B$58,$K299))              &amp; IF($L299=1,""," Minroe"&amp;INDEX(minroe,$L299))              &amp;  IF($M299=1,""," Overdraw"&amp;INDEX(overdraw,$M299))
&amp; IF($N299=1,""," Mach"&amp;INDEX(i.mach_option,$N299))
&amp; IF($O299=1,""," Interest"&amp;INDEX(i.interest_rate,$O299))            &amp; IF($P299=1,""," Opp cost"&amp;INDEX(i.opp_cost_capital,$P299))           &amp; IF($Q299=1,""," Casual_ub"&amp;INDEX(i.casual_ub,$Q299))           &amp; IF($R299=1,""," Cropgraze"&amp;INDEX(i.cropgraze_inc,$R299))
&amp; IF($S299=1,""," Yield"&amp;INDEX(i.all_rot_yield,$S299))          &amp; IF($T299=1,""," Pasture"&amp;INDEX(i.pasture_prod,$T299))          &amp; IF($U299=1,""," Scan"&amp;INDEX(i.scan,$U299))
&amp; IF($JL299=1,""," WP"&amp;TEXT($JL299*100,"000p"))                &amp; IF($JM299=1,""," MP"&amp;TEXT($JM299*100,"000p"))                      &amp; IF($JN299=1,""," GP"&amp;TEXT($JN299*100,"000p"))          &amp; IF($JO299=1,""," Can"&amp;TEXT($JO299*100,"000p"))
&amp; " (F"&amp;3+IFERROR(1*$CH299,0)+IFERROR(1*$CI299,0)&amp;3-IFERROR(1*NOT($CK299),0)&amp;"N"&amp;$CP299&amp;$CQ299&amp;")"</f>
        <v>00002 CFW SE REVCFW_rev_use CropgrazeFALSE (F33N11)</v>
      </c>
      <c r="AB299" s="10" t="str">
        <f ca="1">IF(COUNTIF(AA$5:AA299,AA299)=1,"-","Dup")</f>
        <v>-</v>
      </c>
      <c r="AC299" s="10"/>
      <c r="AD299" s="168" t="str">
        <f t="shared" ca="1" si="827"/>
        <v>-</v>
      </c>
      <c r="AE299" s="168" t="str">
        <f t="shared" ca="1" si="827"/>
        <v>-</v>
      </c>
      <c r="AF299" s="168" t="str">
        <f t="shared" ca="1" si="827"/>
        <v>-</v>
      </c>
      <c r="AG299" s="168" t="str">
        <f t="shared" ca="1" si="827"/>
        <v>-</v>
      </c>
      <c r="AH299" s="168" t="str">
        <f t="shared" ca="1" si="827"/>
        <v>-</v>
      </c>
      <c r="AI299" s="168" t="b">
        <f t="shared" ca="1" si="827"/>
        <v>1</v>
      </c>
      <c r="AJ299" s="10"/>
      <c r="AK299" s="166" t="b">
        <f t="shared" si="828"/>
        <v>1</v>
      </c>
      <c r="AL299" s="166" t="str">
        <f t="shared" si="828"/>
        <v>-</v>
      </c>
      <c r="AM299" s="166" t="str">
        <f t="shared" si="828"/>
        <v>-</v>
      </c>
      <c r="AN299" s="166" t="str">
        <f t="shared" si="828"/>
        <v>-</v>
      </c>
      <c r="AO299" s="166" t="b">
        <f t="shared" si="828"/>
        <v>0</v>
      </c>
      <c r="AP299" s="166" t="b">
        <f t="shared" si="828"/>
        <v>0</v>
      </c>
      <c r="AQ299" s="166">
        <f t="shared" ca="1" si="829"/>
        <v>0</v>
      </c>
      <c r="AR299" s="166" t="b">
        <f t="shared" si="830"/>
        <v>0</v>
      </c>
      <c r="AS299" s="166" t="b">
        <f t="shared" si="830"/>
        <v>0</v>
      </c>
      <c r="AT299" s="166" t="str">
        <f t="shared" si="830"/>
        <v>-</v>
      </c>
      <c r="AU299" s="166" t="str">
        <f t="shared" si="830"/>
        <v>-</v>
      </c>
      <c r="AV299" s="166" t="str">
        <f t="shared" si="830"/>
        <v>-</v>
      </c>
      <c r="AW299" s="10"/>
      <c r="AX299" s="166" t="b">
        <f t="shared" si="831"/>
        <v>1</v>
      </c>
      <c r="AY299" s="168" t="b">
        <f t="shared" ca="1" si="832"/>
        <v>1</v>
      </c>
      <c r="AZ299" s="168" t="b">
        <f t="shared" ca="1" si="832"/>
        <v>1</v>
      </c>
      <c r="BA299" s="167">
        <f t="shared" ca="1" si="833"/>
        <v>3110</v>
      </c>
      <c r="BB299" s="168" t="str">
        <f t="shared" ref="BB299:BV299" ca="1" si="869">OFFSET(BB$5,$B299,0)</f>
        <v>-</v>
      </c>
      <c r="BC299" s="168" t="str">
        <f t="shared" ca="1" si="869"/>
        <v>-</v>
      </c>
      <c r="BD299" s="168" t="str">
        <f t="shared" ca="1" si="869"/>
        <v>-</v>
      </c>
      <c r="BE299" s="168" t="str">
        <f t="shared" ca="1" si="869"/>
        <v>-</v>
      </c>
      <c r="BF299" s="168" t="str">
        <f t="shared" ca="1" si="869"/>
        <v>-</v>
      </c>
      <c r="BG299" s="168">
        <f t="shared" ca="1" si="869"/>
        <v>1</v>
      </c>
      <c r="BH299" s="168">
        <f t="shared" ca="1" si="869"/>
        <v>1</v>
      </c>
      <c r="BI299" s="168" t="str">
        <f t="shared" ca="1" si="869"/>
        <v>-</v>
      </c>
      <c r="BJ299" s="168" t="str">
        <f t="shared" ca="1" si="869"/>
        <v>-</v>
      </c>
      <c r="BK299" s="10"/>
      <c r="BL299" s="168" t="str">
        <f t="shared" ca="1" si="869"/>
        <v>-</v>
      </c>
      <c r="BM299" s="168" t="str">
        <f t="shared" ca="1" si="869"/>
        <v>-</v>
      </c>
      <c r="BN299" s="168" t="str">
        <f t="shared" ca="1" si="869"/>
        <v>-</v>
      </c>
      <c r="BO299" s="168" t="str">
        <f t="shared" ca="1" si="869"/>
        <v>-</v>
      </c>
      <c r="BP299" s="168" t="str">
        <f t="shared" ca="1" si="869"/>
        <v>-</v>
      </c>
      <c r="BQ299" s="168" t="str">
        <f t="shared" ca="1" si="869"/>
        <v>-</v>
      </c>
      <c r="BR299" s="168" t="str">
        <f t="shared" ca="1" si="869"/>
        <v>-</v>
      </c>
      <c r="BS299" s="168" t="str">
        <f t="shared" ca="1" si="869"/>
        <v>-</v>
      </c>
      <c r="BT299" s="168" t="str">
        <f t="shared" ca="1" si="869"/>
        <v>-</v>
      </c>
      <c r="BU299" s="168" t="str">
        <f t="shared" ca="1" si="869"/>
        <v>-</v>
      </c>
      <c r="BV299" s="168" t="str">
        <f t="shared" ca="1" si="869"/>
        <v>-</v>
      </c>
      <c r="BW299" s="166" t="b" cm="1">
        <f t="array" ref="BW299">INDEX(i.rev,$K299,BW$15)</f>
        <v>0</v>
      </c>
      <c r="BX299" s="166">
        <f t="shared" si="864"/>
        <v>11</v>
      </c>
      <c r="BY299" s="166" t="b" cm="1">
        <f t="array" ref="BY299">INDEX(i.rev,$K299,BY$15)</f>
        <v>0</v>
      </c>
      <c r="BZ299" s="166" t="b" cm="1">
        <f t="array" ref="BZ299">INDEX(i.rev,$K299,BZ$15)</f>
        <v>1</v>
      </c>
      <c r="CA299" s="166" t="b" cm="1">
        <f t="array" ref="CA299">INDEX(i.rev,$K299,CA$15)</f>
        <v>1</v>
      </c>
      <c r="CB299" s="166" t="b" cm="1">
        <f t="array" ref="CB299">INDEX(i.rev,$K299,CB$15)</f>
        <v>1</v>
      </c>
      <c r="CC299" s="166" t="b" cm="1">
        <f t="array" ref="CC299">INDEX(i.rev,$K299,CC$15)</f>
        <v>1</v>
      </c>
      <c r="CD299" s="166" t="b" cm="1">
        <f t="array" ref="CD299">INDEX(i.rev,$K299,CD$15)</f>
        <v>1</v>
      </c>
      <c r="CE299" s="166" t="b" cm="1">
        <f t="array" ref="CE299">INDEX(i.rev,$K299,CE$15)</f>
        <v>1</v>
      </c>
      <c r="CF299" s="166" t="b" cm="1">
        <f t="array" ref="CF299">INDEX(i.rev,$K299,CF$15)</f>
        <v>1</v>
      </c>
      <c r="CG299" s="10"/>
      <c r="CH299" s="168" t="str">
        <f t="shared" ref="CH299:EG299" ca="1" si="870">OFFSET(CH$5,$B299,0)</f>
        <v>-</v>
      </c>
      <c r="CI299" s="168" t="str">
        <f t="shared" ca="1" si="870"/>
        <v>-</v>
      </c>
      <c r="CJ299" s="168" t="str">
        <f t="shared" ca="1" si="870"/>
        <v>-</v>
      </c>
      <c r="CK299" s="168" t="str">
        <f t="shared" ca="1" si="870"/>
        <v>-</v>
      </c>
      <c r="CL299" s="168" t="str">
        <f t="shared" ca="1" si="870"/>
        <v>-</v>
      </c>
      <c r="CM299" s="168" t="str">
        <f t="shared" ca="1" si="870"/>
        <v>-</v>
      </c>
      <c r="CN299" s="168" t="str">
        <f t="shared" ca="1" si="870"/>
        <v>-</v>
      </c>
      <c r="CO299" s="168" t="str">
        <f t="shared" ca="1" si="870"/>
        <v>-</v>
      </c>
      <c r="CP299" s="168">
        <f t="shared" ca="1" si="870"/>
        <v>1</v>
      </c>
      <c r="CQ299" s="168">
        <f t="shared" ca="1" si="870"/>
        <v>1</v>
      </c>
      <c r="CR299" s="168">
        <f t="shared" ca="1" si="870"/>
        <v>0</v>
      </c>
      <c r="CS299" s="168" t="str">
        <f t="shared" ca="1" si="870"/>
        <v>-</v>
      </c>
      <c r="CT299" s="168" t="str">
        <f t="shared" ca="1" si="870"/>
        <v>-</v>
      </c>
      <c r="CU299" s="168" t="str">
        <f t="shared" ca="1" si="870"/>
        <v>-</v>
      </c>
      <c r="CV299" s="168" t="str">
        <f t="shared" ca="1" si="870"/>
        <v>-</v>
      </c>
      <c r="CW299" s="168" t="str">
        <f t="shared" ca="1" si="870"/>
        <v>-</v>
      </c>
      <c r="CX299" s="168" t="str">
        <f t="shared" ca="1" si="870"/>
        <v>-</v>
      </c>
      <c r="CY299" s="168" t="str">
        <f t="shared" ca="1" si="870"/>
        <v>-</v>
      </c>
      <c r="CZ299" s="168">
        <f t="shared" ca="1" si="870"/>
        <v>0</v>
      </c>
      <c r="DA299" s="168" t="str">
        <f t="shared" ca="1" si="870"/>
        <v>-</v>
      </c>
      <c r="DB299" s="168" t="str">
        <f t="shared" ca="1" si="870"/>
        <v>-</v>
      </c>
      <c r="DC299" s="168" t="str">
        <f t="shared" ca="1" si="870"/>
        <v>-</v>
      </c>
      <c r="DD299" s="168" t="str">
        <f t="shared" ca="1" si="870"/>
        <v>-</v>
      </c>
      <c r="DE299" s="168" t="str">
        <f t="shared" ca="1" si="870"/>
        <v>-</v>
      </c>
      <c r="DF299" s="168">
        <f t="shared" ca="1" si="870"/>
        <v>0</v>
      </c>
      <c r="DG299" s="168">
        <f t="shared" ca="1" si="870"/>
        <v>0</v>
      </c>
      <c r="DH299" s="168">
        <f t="shared" ca="1" si="870"/>
        <v>0</v>
      </c>
      <c r="DI299" s="168">
        <f t="shared" ca="1" si="870"/>
        <v>0</v>
      </c>
      <c r="DJ299" s="168">
        <f t="shared" ca="1" si="870"/>
        <v>0</v>
      </c>
      <c r="DK299" s="168">
        <f t="shared" ca="1" si="870"/>
        <v>0</v>
      </c>
      <c r="DL299" s="168">
        <f t="shared" ca="1" si="870"/>
        <v>0</v>
      </c>
      <c r="DM299" s="168" t="str">
        <f t="shared" ca="1" si="870"/>
        <v>-</v>
      </c>
      <c r="DN299" s="168" t="str">
        <f t="shared" ca="1" si="870"/>
        <v>-</v>
      </c>
      <c r="DO299" s="168" t="str">
        <f t="shared" ca="1" si="870"/>
        <v>-</v>
      </c>
      <c r="DP299" s="168" t="str">
        <f t="shared" ca="1" si="870"/>
        <v>-</v>
      </c>
      <c r="DQ299" s="168" t="str">
        <f t="shared" ca="1" si="870"/>
        <v>-</v>
      </c>
      <c r="DR299" s="168" t="str">
        <f t="shared" ca="1" si="870"/>
        <v>-</v>
      </c>
      <c r="DS299" s="168" t="str">
        <f t="shared" ca="1" si="870"/>
        <v>-</v>
      </c>
      <c r="DT299" s="168" t="str">
        <f t="shared" ca="1" si="870"/>
        <v>-</v>
      </c>
      <c r="DU299" s="168" t="str">
        <f t="shared" ca="1" si="870"/>
        <v>-</v>
      </c>
      <c r="DV299" s="168" t="str">
        <f t="shared" ca="1" si="870"/>
        <v>-</v>
      </c>
      <c r="DW299" s="168" t="str">
        <f t="shared" ca="1" si="870"/>
        <v>-</v>
      </c>
      <c r="DX299" s="10"/>
      <c r="DY299" s="168">
        <f t="shared" ca="1" si="870"/>
        <v>1</v>
      </c>
      <c r="DZ299" s="168" t="str">
        <f t="shared" ca="1" si="870"/>
        <v>-</v>
      </c>
      <c r="EA299" s="168" t="str">
        <f t="shared" ca="1" si="870"/>
        <v>-</v>
      </c>
      <c r="EB299" s="168" t="str">
        <f t="shared" ca="1" si="870"/>
        <v>-</v>
      </c>
      <c r="EC299" s="168" t="str">
        <f t="shared" ca="1" si="870"/>
        <v>-</v>
      </c>
      <c r="ED299" s="168" t="b">
        <f t="shared" ca="1" si="870"/>
        <v>0</v>
      </c>
      <c r="EE299" s="168" t="str">
        <f t="shared" ca="1" si="870"/>
        <v>-</v>
      </c>
      <c r="EF299" s="168">
        <f t="shared" ca="1" si="870"/>
        <v>0</v>
      </c>
      <c r="EG299" s="168" t="str">
        <f t="shared" ca="1" si="870"/>
        <v>-</v>
      </c>
      <c r="EH299" s="166" cm="1">
        <f t="array" ref="EH299">INDEX(i.rev,$K299,EH$15)</f>
        <v>1.1000000000000001</v>
      </c>
      <c r="EI299" s="168">
        <f t="shared" ref="EI299:EX299" ca="1" si="871">OFFSET(EI$5,$B299,0)</f>
        <v>0</v>
      </c>
      <c r="EJ299" s="168">
        <f t="shared" ca="1" si="871"/>
        <v>1</v>
      </c>
      <c r="EK299" s="168">
        <f t="shared" ca="1" si="871"/>
        <v>0</v>
      </c>
      <c r="EL299" s="168">
        <f t="shared" ca="1" si="871"/>
        <v>1</v>
      </c>
      <c r="EM299" s="168">
        <f t="shared" ca="1" si="871"/>
        <v>1</v>
      </c>
      <c r="EN299" s="168">
        <f t="shared" ca="1" si="871"/>
        <v>1</v>
      </c>
      <c r="EO299" s="168">
        <f t="shared" ca="1" si="871"/>
        <v>0</v>
      </c>
      <c r="EP299" s="168">
        <f t="shared" ca="1" si="871"/>
        <v>0</v>
      </c>
      <c r="EQ299" s="168">
        <f t="shared" ca="1" si="871"/>
        <v>0</v>
      </c>
      <c r="ER299" s="168">
        <f t="shared" ca="1" si="871"/>
        <v>0</v>
      </c>
      <c r="ES299" s="168">
        <f t="shared" ca="1" si="871"/>
        <v>0</v>
      </c>
      <c r="ET299" s="168">
        <f t="shared" ca="1" si="871"/>
        <v>0</v>
      </c>
      <c r="EU299" s="168">
        <f t="shared" ca="1" si="871"/>
        <v>0</v>
      </c>
      <c r="EV299" s="168">
        <f t="shared" ca="1" si="871"/>
        <v>0</v>
      </c>
      <c r="EW299" s="168">
        <f t="shared" ca="1" si="871"/>
        <v>0</v>
      </c>
      <c r="EX299" s="168">
        <f t="shared" ca="1" si="871"/>
        <v>0</v>
      </c>
      <c r="EY299" s="166" cm="1">
        <f t="array" ref="EY299">INDEX(i.rev,$K299,EY$15)</f>
        <v>0</v>
      </c>
      <c r="EZ299" s="168">
        <f t="shared" ca="1" si="837"/>
        <v>0</v>
      </c>
      <c r="FA299" s="166" cm="1">
        <f t="array" ref="FA299">INDEX(i.rev,$K299,FA$15)</f>
        <v>1</v>
      </c>
      <c r="FB299" s="168">
        <f t="shared" ref="FB299:GF299" ca="1" si="872">OFFSET(FB$5,$B299,0)</f>
        <v>0</v>
      </c>
      <c r="FC299" s="168">
        <f t="shared" ca="1" si="872"/>
        <v>0</v>
      </c>
      <c r="FD299" s="168">
        <f t="shared" ca="1" si="872"/>
        <v>0</v>
      </c>
      <c r="FE299" s="168">
        <f t="shared" ca="1" si="872"/>
        <v>0</v>
      </c>
      <c r="FF299" s="168">
        <f t="shared" ca="1" si="872"/>
        <v>0</v>
      </c>
      <c r="FG299" s="168">
        <f t="shared" ca="1" si="872"/>
        <v>0</v>
      </c>
      <c r="FH299" s="168">
        <f t="shared" ca="1" si="872"/>
        <v>0</v>
      </c>
      <c r="FI299" s="10"/>
      <c r="FJ299" s="168" t="str">
        <f t="shared" ca="1" si="872"/>
        <v>-</v>
      </c>
      <c r="FK299" s="168" t="str">
        <f t="shared" ca="1" si="872"/>
        <v>-</v>
      </c>
      <c r="FL299" s="168" t="str">
        <f t="shared" ca="1" si="872"/>
        <v>-</v>
      </c>
      <c r="FM299" s="168" t="str">
        <f t="shared" ca="1" si="872"/>
        <v>-</v>
      </c>
      <c r="FN299" s="168" t="str">
        <f t="shared" ca="1" si="872"/>
        <v>-</v>
      </c>
      <c r="FO299" s="166" t="b">
        <f t="shared" ca="1" si="840"/>
        <v>0</v>
      </c>
      <c r="FP299" s="166" t="b">
        <f t="shared" ca="1" si="840"/>
        <v>0</v>
      </c>
      <c r="FQ299" s="166" t="b">
        <f t="shared" ca="1" si="840"/>
        <v>1</v>
      </c>
      <c r="FR299" s="168">
        <f t="shared" ca="1" si="872"/>
        <v>0</v>
      </c>
      <c r="FS299" s="166">
        <f t="shared" ca="1" si="841"/>
        <v>1</v>
      </c>
      <c r="FT299" s="166">
        <f t="shared" ca="1" si="841"/>
        <v>1</v>
      </c>
      <c r="FU299" s="168" t="str">
        <f t="shared" ca="1" si="872"/>
        <v>-</v>
      </c>
      <c r="FV299" s="168" t="str">
        <f t="shared" ca="1" si="872"/>
        <v>-</v>
      </c>
      <c r="FW299" s="168" t="str">
        <f t="shared" ca="1" si="872"/>
        <v>-</v>
      </c>
      <c r="FX299" s="168" t="str">
        <f t="shared" ca="1" si="872"/>
        <v>-</v>
      </c>
      <c r="FY299" s="168" t="str">
        <f t="shared" ca="1" si="872"/>
        <v>-</v>
      </c>
      <c r="FZ299" s="168" t="str">
        <f t="shared" ca="1" si="872"/>
        <v>-</v>
      </c>
      <c r="GA299" s="168" t="str">
        <f t="shared" ca="1" si="872"/>
        <v>-</v>
      </c>
      <c r="GB299" s="168" t="str">
        <f t="shared" ca="1" si="872"/>
        <v>-</v>
      </c>
      <c r="GC299" s="168" t="str">
        <f t="shared" ca="1" si="872"/>
        <v>-</v>
      </c>
      <c r="GD299" s="168" t="b">
        <f t="shared" ca="1" si="872"/>
        <v>1</v>
      </c>
      <c r="GE299" s="168" t="str">
        <f t="shared" ca="1" si="872"/>
        <v>-</v>
      </c>
      <c r="GF299" s="168" t="str">
        <f t="shared" ca="1" si="872"/>
        <v>-</v>
      </c>
      <c r="GG299" s="168" t="str">
        <f t="shared" ca="1" si="865"/>
        <v>-</v>
      </c>
      <c r="GH299" s="168" t="str">
        <f t="shared" ca="1" si="842"/>
        <v>-</v>
      </c>
      <c r="GI299" s="168" t="str">
        <f t="shared" ca="1" si="842"/>
        <v>-</v>
      </c>
      <c r="GJ299" s="168" t="str">
        <f t="shared" ca="1" si="843"/>
        <v>-</v>
      </c>
      <c r="GK299" s="168" t="str">
        <f t="shared" ca="1" si="843"/>
        <v>-</v>
      </c>
      <c r="GL299" s="168" t="str">
        <f t="shared" ca="1" si="843"/>
        <v>-</v>
      </c>
      <c r="GM299" s="168" t="str">
        <f t="shared" ca="1" si="843"/>
        <v>-</v>
      </c>
      <c r="GN299" s="168" t="str">
        <f t="shared" ca="1" si="843"/>
        <v>-</v>
      </c>
      <c r="GO299" s="168" t="str">
        <f t="shared" ca="1" si="843"/>
        <v>-</v>
      </c>
      <c r="GP299" s="168" t="str">
        <f t="shared" ca="1" si="843"/>
        <v>-</v>
      </c>
      <c r="GQ299" s="168" t="str">
        <f t="shared" ca="1" si="843"/>
        <v>-</v>
      </c>
      <c r="GR299" s="168" t="str">
        <f t="shared" ca="1" si="843"/>
        <v>-</v>
      </c>
      <c r="GS299" s="168">
        <f t="shared" ca="1" si="843"/>
        <v>500</v>
      </c>
      <c r="GT299" s="168">
        <f t="shared" ca="1" si="843"/>
        <v>500</v>
      </c>
      <c r="GU299" s="168" t="str">
        <f t="shared" ca="1" si="843"/>
        <v>-</v>
      </c>
      <c r="GV299" s="168" t="str">
        <f t="shared" ca="1" si="843"/>
        <v>-</v>
      </c>
      <c r="GW299" s="168" t="str">
        <f t="shared" ca="1" si="843"/>
        <v>-</v>
      </c>
      <c r="GX299" s="168" t="str">
        <f t="shared" ca="1" si="843"/>
        <v>-</v>
      </c>
      <c r="GY299" s="168" t="str">
        <f t="shared" ca="1" si="843"/>
        <v>-</v>
      </c>
      <c r="GZ299" s="168" t="str">
        <f t="shared" ca="1" si="844"/>
        <v>-</v>
      </c>
      <c r="HA299" s="168" t="str">
        <f t="shared" ca="1" si="844"/>
        <v>-</v>
      </c>
      <c r="HB299" s="168" t="str">
        <f t="shared" ca="1" si="844"/>
        <v>-</v>
      </c>
      <c r="HC299" s="168" t="str">
        <f t="shared" ca="1" si="844"/>
        <v>-</v>
      </c>
      <c r="HD299" s="168" t="str">
        <f t="shared" ca="1" si="844"/>
        <v>-</v>
      </c>
      <c r="HE299" s="168" t="str">
        <f t="shared" ca="1" si="844"/>
        <v>-</v>
      </c>
      <c r="HF299" s="168" t="str">
        <f t="shared" ca="1" si="844"/>
        <v>-</v>
      </c>
      <c r="HG299" s="168" t="str">
        <f t="shared" ca="1" si="844"/>
        <v>-</v>
      </c>
      <c r="HH299" s="168" t="str">
        <f t="shared" ca="1" si="844"/>
        <v>-</v>
      </c>
      <c r="HI299" s="168" t="str">
        <f t="shared" ca="1" si="844"/>
        <v>-</v>
      </c>
      <c r="HJ299" s="168" t="str">
        <f t="shared" ca="1" si="844"/>
        <v>-</v>
      </c>
      <c r="HK299" s="168" t="str">
        <f t="shared" ca="1" si="844"/>
        <v>-</v>
      </c>
      <c r="HL299" s="168" t="str">
        <f t="shared" ca="1" si="844"/>
        <v>-</v>
      </c>
      <c r="HM299" s="168" t="str">
        <f t="shared" ca="1" si="844"/>
        <v>-</v>
      </c>
      <c r="HN299" s="168" t="str">
        <f t="shared" ca="1" si="844"/>
        <v>-</v>
      </c>
      <c r="HO299" s="168" t="str">
        <f t="shared" ca="1" si="844"/>
        <v>-</v>
      </c>
      <c r="HP299" s="168" t="str">
        <f t="shared" ca="1" si="844"/>
        <v>-</v>
      </c>
      <c r="HQ299" s="168" t="str">
        <f t="shared" ca="1" si="844"/>
        <v>-</v>
      </c>
      <c r="HR299" s="168" t="str">
        <f t="shared" ca="1" si="844"/>
        <v>-</v>
      </c>
      <c r="HS299" s="168" t="str">
        <f t="shared" ca="1" si="844"/>
        <v>-</v>
      </c>
      <c r="HT299" s="168" t="str">
        <f t="shared" ca="1" si="844"/>
        <v>-</v>
      </c>
      <c r="HU299" s="168" t="str">
        <f t="shared" ca="1" si="844"/>
        <v>-</v>
      </c>
      <c r="HV299" s="168" t="str">
        <f t="shared" ca="1" si="844"/>
        <v>-</v>
      </c>
      <c r="HW299" s="168" t="str">
        <f t="shared" ca="1" si="844"/>
        <v>-</v>
      </c>
      <c r="HX299" s="168" t="str">
        <f t="shared" ca="1" si="844"/>
        <v>-</v>
      </c>
      <c r="HY299" s="168" t="str">
        <f t="shared" ca="1" si="844"/>
        <v>-</v>
      </c>
      <c r="HZ299" s="168" t="str">
        <f t="shared" ca="1" si="844"/>
        <v>-</v>
      </c>
      <c r="IA299" s="168" t="str">
        <f t="shared" ca="1" si="844"/>
        <v>-</v>
      </c>
      <c r="IB299" s="168" t="str">
        <f t="shared" ca="1" si="844"/>
        <v>-</v>
      </c>
      <c r="IC299" s="168" t="str">
        <f t="shared" ca="1" si="844"/>
        <v>-</v>
      </c>
      <c r="ID299" s="168" t="str">
        <f t="shared" ca="1" si="844"/>
        <v>-</v>
      </c>
      <c r="IE299" s="168" t="str">
        <f t="shared" ca="1" si="844"/>
        <v>-</v>
      </c>
      <c r="IF299" s="168" t="str">
        <f t="shared" ca="1" si="844"/>
        <v>-</v>
      </c>
      <c r="IG299" s="168" t="str">
        <f t="shared" ca="1" si="844"/>
        <v>-</v>
      </c>
      <c r="IH299" s="168" t="str">
        <f t="shared" ca="1" si="844"/>
        <v>-</v>
      </c>
      <c r="II299" s="168" t="str">
        <f t="shared" ca="1" si="844"/>
        <v>-</v>
      </c>
      <c r="IJ299" s="168" t="str">
        <f t="shared" ca="1" si="844"/>
        <v>-</v>
      </c>
      <c r="IK299" s="168" t="str">
        <f t="shared" ca="1" si="844"/>
        <v>-</v>
      </c>
      <c r="IL299" s="168" t="str">
        <f t="shared" ca="1" si="844"/>
        <v>-</v>
      </c>
      <c r="IM299" s="168" t="str">
        <f t="shared" ca="1" si="844"/>
        <v>-</v>
      </c>
      <c r="IN299" s="168" t="str">
        <f t="shared" ca="1" si="844"/>
        <v>-</v>
      </c>
      <c r="IO299" s="168" t="str">
        <f t="shared" ca="1" si="844"/>
        <v>-</v>
      </c>
      <c r="IP299" s="168" t="str">
        <f t="shared" ca="1" si="845"/>
        <v>-</v>
      </c>
      <c r="IQ299" s="168" t="str">
        <f t="shared" ca="1" si="845"/>
        <v>-</v>
      </c>
      <c r="IR299" s="168" t="str">
        <f t="shared" ca="1" si="845"/>
        <v>-</v>
      </c>
      <c r="IS299" s="168" t="str">
        <f t="shared" ca="1" si="845"/>
        <v>-</v>
      </c>
      <c r="IT299" s="168" t="str">
        <f t="shared" ca="1" si="845"/>
        <v>-</v>
      </c>
      <c r="IU299" s="168" t="str">
        <f t="shared" ca="1" si="845"/>
        <v>-</v>
      </c>
      <c r="IV299" s="168" t="str">
        <f t="shared" ca="1" si="845"/>
        <v>-</v>
      </c>
      <c r="IW299" s="168" t="str">
        <f t="shared" ca="1" si="845"/>
        <v>-</v>
      </c>
      <c r="IX299" s="168" t="str">
        <f t="shared" ca="1" si="845"/>
        <v>-</v>
      </c>
      <c r="IY299" s="168" t="str">
        <f t="shared" ca="1" si="845"/>
        <v>-</v>
      </c>
      <c r="IZ299" s="10"/>
      <c r="JA299" s="166">
        <f t="shared" ca="1" si="846"/>
        <v>4.4999999999999998E-2</v>
      </c>
      <c r="JB299" s="166">
        <f t="shared" ca="1" si="847"/>
        <v>4.4999999999999998E-2</v>
      </c>
      <c r="JC299" s="168">
        <f t="shared" ref="JC299:KH299" ca="1" si="873">OFFSET(JC$5,$B299,0)</f>
        <v>1</v>
      </c>
      <c r="JD299" s="168">
        <f t="shared" ca="1" si="873"/>
        <v>0</v>
      </c>
      <c r="JE299" s="168">
        <f t="shared" ca="1" si="873"/>
        <v>1</v>
      </c>
      <c r="JF299" s="168">
        <f t="shared" ca="1" si="873"/>
        <v>1</v>
      </c>
      <c r="JG299" s="168">
        <f t="shared" ca="1" si="873"/>
        <v>0</v>
      </c>
      <c r="JH299" s="168">
        <f t="shared" ca="1" si="873"/>
        <v>70</v>
      </c>
      <c r="JI299" s="168">
        <f t="shared" ca="1" si="873"/>
        <v>50</v>
      </c>
      <c r="JJ299" s="168">
        <f t="shared" ca="1" si="873"/>
        <v>70</v>
      </c>
      <c r="JK299" s="168">
        <f t="shared" ca="1" si="873"/>
        <v>50</v>
      </c>
      <c r="JL299" s="166">
        <f t="shared" ca="1" si="849"/>
        <v>1</v>
      </c>
      <c r="JM299" s="166">
        <f t="shared" ca="1" si="850"/>
        <v>1</v>
      </c>
      <c r="JN299" s="166">
        <f t="shared" ca="1" si="851"/>
        <v>1</v>
      </c>
      <c r="JO299" s="166">
        <f t="shared" ca="1" si="852"/>
        <v>1</v>
      </c>
      <c r="JP299" s="166">
        <f t="shared" ca="1" si="852"/>
        <v>1</v>
      </c>
      <c r="JQ299" s="168">
        <f t="shared" ca="1" si="873"/>
        <v>1</v>
      </c>
      <c r="JR299" s="10"/>
      <c r="JS299" s="168">
        <f t="shared" ca="1" si="873"/>
        <v>1</v>
      </c>
      <c r="JT299" s="166">
        <f t="shared" ca="1" si="853"/>
        <v>1</v>
      </c>
      <c r="JU299" s="168">
        <f t="shared" ca="1" si="873"/>
        <v>1</v>
      </c>
      <c r="JV299" s="168">
        <f t="shared" ca="1" si="873"/>
        <v>1</v>
      </c>
      <c r="JW299" s="168">
        <f t="shared" ca="1" si="873"/>
        <v>1</v>
      </c>
      <c r="JX299" s="168">
        <f t="shared" ca="1" si="873"/>
        <v>1</v>
      </c>
      <c r="JY299" s="168">
        <f t="shared" ca="1" si="873"/>
        <v>1</v>
      </c>
      <c r="JZ299" s="168">
        <f t="shared" ca="1" si="873"/>
        <v>1</v>
      </c>
      <c r="KA299" s="166">
        <f t="shared" ca="1" si="854"/>
        <v>1</v>
      </c>
      <c r="KB299" s="166">
        <f t="shared" ca="1" si="855"/>
        <v>1</v>
      </c>
      <c r="KC299" s="166">
        <f t="shared" ca="1" si="856"/>
        <v>1</v>
      </c>
      <c r="KD299" s="166" t="str">
        <f t="shared" ca="1" si="857"/>
        <v>-</v>
      </c>
      <c r="KE299" s="166" t="str">
        <f t="shared" ca="1" si="858"/>
        <v>-</v>
      </c>
      <c r="KF299" s="166" t="str">
        <f t="shared" ca="1" si="859"/>
        <v>-</v>
      </c>
      <c r="KG299" s="166" t="b">
        <f t="shared" ca="1" si="860"/>
        <v>0</v>
      </c>
      <c r="KH299" s="168">
        <f t="shared" ca="1" si="873"/>
        <v>0</v>
      </c>
      <c r="KI299" s="27">
        <v>0</v>
      </c>
    </row>
    <row r="300" spans="1:295" s="148" customFormat="1" outlineLevel="1">
      <c r="A300" s="126">
        <f t="shared" si="13"/>
        <v>295</v>
      </c>
      <c r="B300" s="126">
        <f t="shared" si="861"/>
        <v>13</v>
      </c>
      <c r="C300" s="148">
        <f>C298</f>
        <v>1002</v>
      </c>
      <c r="D300" s="148" t="s">
        <v>884</v>
      </c>
      <c r="E300" s="148" t="b">
        <f t="shared" si="826"/>
        <v>0</v>
      </c>
      <c r="F300" s="148" t="b">
        <v>0</v>
      </c>
      <c r="G300" s="148" t="b">
        <f t="shared" si="862"/>
        <v>0</v>
      </c>
      <c r="H300" s="144">
        <f t="shared" ca="1" si="863"/>
        <v>3</v>
      </c>
      <c r="I300" s="32">
        <v>1</v>
      </c>
      <c r="J300" s="32">
        <v>2</v>
      </c>
      <c r="K300" s="32">
        <v>2</v>
      </c>
      <c r="L300" s="144">
        <f t="shared" ca="1" si="863"/>
        <v>1</v>
      </c>
      <c r="M300" s="144">
        <f t="shared" ca="1" si="863"/>
        <v>1</v>
      </c>
      <c r="N300" s="144">
        <f t="shared" ca="1" si="863"/>
        <v>1</v>
      </c>
      <c r="O300" s="144">
        <f t="shared" ca="1" si="863"/>
        <v>1</v>
      </c>
      <c r="P300" s="144">
        <f t="shared" ca="1" si="863"/>
        <v>1</v>
      </c>
      <c r="Q300" s="144">
        <f t="shared" ca="1" si="863"/>
        <v>1</v>
      </c>
      <c r="R300" s="144">
        <f t="shared" ca="1" si="863"/>
        <v>2</v>
      </c>
      <c r="S300" s="144">
        <f t="shared" ca="1" si="863"/>
        <v>1</v>
      </c>
      <c r="T300" s="144">
        <f t="shared" ca="1" si="863"/>
        <v>1</v>
      </c>
      <c r="U300" s="144">
        <f t="shared" ca="1" si="863"/>
        <v>1</v>
      </c>
      <c r="V300" s="144">
        <f t="shared" ca="1" si="863"/>
        <v>1</v>
      </c>
      <c r="W300" s="144">
        <f t="shared" ca="1" si="863"/>
        <v>1</v>
      </c>
      <c r="X300" s="144">
        <f t="shared" ca="1" si="863"/>
        <v>1</v>
      </c>
      <c r="Y300" s="144">
        <f t="shared" ca="1" si="863"/>
        <v>1</v>
      </c>
      <c r="AA300" s="162" t="str" cm="1">
        <f t="array" aca="1" ref="AA300" ca="1">TEXT(LEFT(OFFSET(AA300,-1,0),5)+1,"00000")&amp;MID(OFFSET(AA300,-1,0),6,FIND(" ",OFFSET(AA300,-1,0),7)-5)
&amp;INDEX(DataMaster!$B$10:$B$12,$I300)         &amp;IF($J300=1,""," Risk"&amp;INDEX(i.risk_aversion,$J300,1))    &amp;IF($K300=1,""," REV"&amp; INDEX(DataMaster!$B$54:$B$58,$K300))              &amp; IF($L300=1,""," Minroe"&amp;INDEX(minroe,$L300))              &amp;  IF($M300=1,""," Overdraw"&amp;INDEX(overdraw,$M300))
&amp; IF($N300=1,""," Mach"&amp;INDEX(i.mach_option,$N300))
&amp; IF($O300=1,""," Interest"&amp;INDEX(i.interest_rate,$O300))            &amp; IF($P300=1,""," Opp cost"&amp;INDEX(i.opp_cost_capital,$P300))           &amp; IF($Q300=1,""," Casual_ub"&amp;INDEX(i.casual_ub,$Q300))           &amp; IF($R300=1,""," Cropgraze"&amp;INDEX(i.cropgraze_inc,$R300))
&amp; IF($S300=1,""," Yield"&amp;INDEX(i.all_rot_yield,$S300))          &amp; IF($T300=1,""," Pasture"&amp;INDEX(i.pasture_prod,$T300))          &amp; IF($U300=1,""," Scan"&amp;INDEX(i.scan,$U300))
&amp; IF($JL300=1,""," WP"&amp;TEXT($JL300*100,"000p"))                &amp; IF($JM300=1,""," MP"&amp;TEXT($JM300*100,"000p"))                      &amp; IF($JN300=1,""," GP"&amp;TEXT($JN300*100,"000p"))          &amp; IF($JO300=1,""," Can"&amp;TEXT($JO300*100,"000p"))
&amp; " (F"&amp;3+IFERROR(1*$CH300,0)+IFERROR(1*$CI300,0)&amp;3-IFERROR(1*NOT($CK300),0)&amp;"N"&amp;$CP300&amp;$CQ300&amp;")"</f>
        <v>00003 CFW SE RiskCARA-low REVrev_create CropgrazeFALSE (F33N11)</v>
      </c>
      <c r="AB300" s="10" t="str">
        <f ca="1">IF(COUNTIF(AA$5:AA300,AA300)=1,"-","Dup")</f>
        <v>-</v>
      </c>
      <c r="AC300" s="10"/>
      <c r="AD300" s="168" t="str">
        <f t="shared" ca="1" si="827"/>
        <v>-</v>
      </c>
      <c r="AE300" s="168" t="str">
        <f t="shared" ca="1" si="827"/>
        <v>-</v>
      </c>
      <c r="AF300" s="168" t="str">
        <f t="shared" ca="1" si="827"/>
        <v>-</v>
      </c>
      <c r="AG300" s="168" t="str">
        <f t="shared" ca="1" si="827"/>
        <v>-</v>
      </c>
      <c r="AH300" s="168" t="str">
        <f t="shared" ca="1" si="827"/>
        <v>-</v>
      </c>
      <c r="AI300" s="168" t="b">
        <f t="shared" ca="1" si="827"/>
        <v>1</v>
      </c>
      <c r="AJ300" s="10"/>
      <c r="AK300" s="166" t="b">
        <f t="shared" si="828"/>
        <v>1</v>
      </c>
      <c r="AL300" s="166" t="str">
        <f t="shared" si="828"/>
        <v>-</v>
      </c>
      <c r="AM300" s="166" t="str">
        <f t="shared" si="828"/>
        <v>-</v>
      </c>
      <c r="AN300" s="166" t="str">
        <f t="shared" si="828"/>
        <v>-</v>
      </c>
      <c r="AO300" s="166" t="b">
        <f t="shared" si="828"/>
        <v>0</v>
      </c>
      <c r="AP300" s="166" t="b">
        <f t="shared" si="828"/>
        <v>0</v>
      </c>
      <c r="AQ300" s="166">
        <f t="shared" ca="1" si="829"/>
        <v>0</v>
      </c>
      <c r="AR300" s="166" t="b">
        <f t="shared" si="830"/>
        <v>1</v>
      </c>
      <c r="AS300" s="166" t="b">
        <f t="shared" si="830"/>
        <v>1</v>
      </c>
      <c r="AT300" s="166">
        <f t="shared" si="830"/>
        <v>1</v>
      </c>
      <c r="AU300" s="166">
        <f t="shared" si="830"/>
        <v>3.0000000000000001E-6</v>
      </c>
      <c r="AV300" s="166" t="str">
        <f t="shared" si="830"/>
        <v>-</v>
      </c>
      <c r="AW300" s="10"/>
      <c r="AX300" s="166" t="b">
        <f t="shared" si="831"/>
        <v>1</v>
      </c>
      <c r="AY300" s="168" t="b">
        <f t="shared" ca="1" si="832"/>
        <v>1</v>
      </c>
      <c r="AZ300" s="168" t="b">
        <f t="shared" ca="1" si="832"/>
        <v>1</v>
      </c>
      <c r="BA300" s="167">
        <f t="shared" ca="1" si="833"/>
        <v>3110</v>
      </c>
      <c r="BB300" s="168" t="str">
        <f t="shared" ca="1" si="834"/>
        <v>-</v>
      </c>
      <c r="BC300" s="168" t="str">
        <f t="shared" ca="1" si="834"/>
        <v>-</v>
      </c>
      <c r="BD300" s="168" t="str">
        <f t="shared" ca="1" si="834"/>
        <v>-</v>
      </c>
      <c r="BE300" s="168" t="str">
        <f t="shared" ca="1" si="834"/>
        <v>-</v>
      </c>
      <c r="BF300" s="168" t="str">
        <f t="shared" ca="1" si="834"/>
        <v>-</v>
      </c>
      <c r="BG300" s="168">
        <f t="shared" ca="1" si="834"/>
        <v>1</v>
      </c>
      <c r="BH300" s="168">
        <f t="shared" ca="1" si="834"/>
        <v>1</v>
      </c>
      <c r="BI300" s="168" t="str">
        <f t="shared" ca="1" si="834"/>
        <v>-</v>
      </c>
      <c r="BJ300" s="168" t="str">
        <f t="shared" ca="1" si="834"/>
        <v>-</v>
      </c>
      <c r="BK300" s="10"/>
      <c r="BL300" s="168" t="str">
        <f t="shared" ca="1" si="834"/>
        <v>-</v>
      </c>
      <c r="BM300" s="168" t="str">
        <f t="shared" ca="1" si="834"/>
        <v>-</v>
      </c>
      <c r="BN300" s="168" t="str">
        <f t="shared" ca="1" si="834"/>
        <v>-</v>
      </c>
      <c r="BO300" s="168" t="str">
        <f t="shared" ca="1" si="834"/>
        <v>-</v>
      </c>
      <c r="BP300" s="168" t="str">
        <f t="shared" ca="1" si="834"/>
        <v>-</v>
      </c>
      <c r="BQ300" s="168" t="str">
        <f t="shared" ca="1" si="834"/>
        <v>-</v>
      </c>
      <c r="BR300" s="168" t="str">
        <f t="shared" ca="1" si="834"/>
        <v>-</v>
      </c>
      <c r="BS300" s="168" t="str">
        <f t="shared" ca="1" si="834"/>
        <v>-</v>
      </c>
      <c r="BT300" s="168" t="str">
        <f t="shared" ca="1" si="834"/>
        <v>-</v>
      </c>
      <c r="BU300" s="168" t="str">
        <f t="shared" ca="1" si="834"/>
        <v>-</v>
      </c>
      <c r="BV300" s="168" t="str">
        <f t="shared" ca="1" si="834"/>
        <v>-</v>
      </c>
      <c r="BW300" s="166" t="b" cm="1">
        <f t="array" ref="BW300">INDEX(i.rev,$K300,BW$15)</f>
        <v>1</v>
      </c>
      <c r="BX300" s="166">
        <f t="shared" si="864"/>
        <v>12</v>
      </c>
      <c r="BY300" s="166" t="b" cm="1">
        <f t="array" ref="BY300">INDEX(i.rev,$K300,BY$15)</f>
        <v>1</v>
      </c>
      <c r="BZ300" s="166" t="b" cm="1">
        <f t="array" ref="BZ300">INDEX(i.rev,$K300,BZ$15)</f>
        <v>1</v>
      </c>
      <c r="CA300" s="166" t="b" cm="1">
        <f t="array" ref="CA300">INDEX(i.rev,$K300,CA$15)</f>
        <v>1</v>
      </c>
      <c r="CB300" s="166" t="b" cm="1">
        <f t="array" ref="CB300">INDEX(i.rev,$K300,CB$15)</f>
        <v>1</v>
      </c>
      <c r="CC300" s="166" t="b" cm="1">
        <f t="array" ref="CC300">INDEX(i.rev,$K300,CC$15)</f>
        <v>1</v>
      </c>
      <c r="CD300" s="166" t="b" cm="1">
        <f t="array" ref="CD300">INDEX(i.rev,$K300,CD$15)</f>
        <v>1</v>
      </c>
      <c r="CE300" s="166" t="b" cm="1">
        <f t="array" ref="CE300">INDEX(i.rev,$K300,CE$15)</f>
        <v>1</v>
      </c>
      <c r="CF300" s="166" t="b" cm="1">
        <f t="array" ref="CF300">INDEX(i.rev,$K300,CF$15)</f>
        <v>1</v>
      </c>
      <c r="CG300" s="10"/>
      <c r="CH300" s="168" t="str">
        <f t="shared" ca="1" si="835"/>
        <v>-</v>
      </c>
      <c r="CI300" s="168" t="str">
        <f t="shared" ca="1" si="835"/>
        <v>-</v>
      </c>
      <c r="CJ300" s="168" t="str">
        <f t="shared" ca="1" si="835"/>
        <v>-</v>
      </c>
      <c r="CK300" s="168" t="str">
        <f t="shared" ca="1" si="835"/>
        <v>-</v>
      </c>
      <c r="CL300" s="168" t="str">
        <f t="shared" ca="1" si="835"/>
        <v>-</v>
      </c>
      <c r="CM300" s="168" t="str">
        <f t="shared" ca="1" si="835"/>
        <v>-</v>
      </c>
      <c r="CN300" s="168" t="str">
        <f t="shared" ca="1" si="835"/>
        <v>-</v>
      </c>
      <c r="CO300" s="168" t="str">
        <f t="shared" ca="1" si="835"/>
        <v>-</v>
      </c>
      <c r="CP300" s="168">
        <f t="shared" ca="1" si="835"/>
        <v>1</v>
      </c>
      <c r="CQ300" s="168">
        <f t="shared" ca="1" si="835"/>
        <v>1</v>
      </c>
      <c r="CR300" s="168">
        <f t="shared" ca="1" si="835"/>
        <v>0</v>
      </c>
      <c r="CS300" s="168" t="str">
        <f t="shared" ca="1" si="835"/>
        <v>-</v>
      </c>
      <c r="CT300" s="168" t="str">
        <f t="shared" ca="1" si="835"/>
        <v>-</v>
      </c>
      <c r="CU300" s="168" t="str">
        <f t="shared" ca="1" si="835"/>
        <v>-</v>
      </c>
      <c r="CV300" s="168" t="str">
        <f t="shared" ca="1" si="835"/>
        <v>-</v>
      </c>
      <c r="CW300" s="168" t="str">
        <f t="shared" ca="1" si="835"/>
        <v>-</v>
      </c>
      <c r="CX300" s="168" t="str">
        <f t="shared" ca="1" si="835"/>
        <v>-</v>
      </c>
      <c r="CY300" s="168" t="str">
        <f t="shared" ca="1" si="835"/>
        <v>-</v>
      </c>
      <c r="CZ300" s="168">
        <f t="shared" ca="1" si="835"/>
        <v>0</v>
      </c>
      <c r="DA300" s="168" t="str">
        <f t="shared" ca="1" si="835"/>
        <v>-</v>
      </c>
      <c r="DB300" s="168" t="str">
        <f t="shared" ca="1" si="835"/>
        <v>-</v>
      </c>
      <c r="DC300" s="168" t="str">
        <f t="shared" ca="1" si="835"/>
        <v>-</v>
      </c>
      <c r="DD300" s="168" t="str">
        <f t="shared" ca="1" si="835"/>
        <v>-</v>
      </c>
      <c r="DE300" s="168" t="str">
        <f t="shared" ca="1" si="835"/>
        <v>-</v>
      </c>
      <c r="DF300" s="168">
        <f t="shared" ca="1" si="835"/>
        <v>0</v>
      </c>
      <c r="DG300" s="168">
        <f t="shared" ca="1" si="835"/>
        <v>0</v>
      </c>
      <c r="DH300" s="168">
        <f t="shared" ca="1" si="835"/>
        <v>0</v>
      </c>
      <c r="DI300" s="168">
        <f t="shared" ca="1" si="835"/>
        <v>0</v>
      </c>
      <c r="DJ300" s="168">
        <f t="shared" ca="1" si="835"/>
        <v>0</v>
      </c>
      <c r="DK300" s="168">
        <f t="shared" ca="1" si="835"/>
        <v>0</v>
      </c>
      <c r="DL300" s="168">
        <f t="shared" ca="1" si="835"/>
        <v>0</v>
      </c>
      <c r="DM300" s="168" t="str">
        <f t="shared" ca="1" si="835"/>
        <v>-</v>
      </c>
      <c r="DN300" s="168" t="str">
        <f t="shared" ca="1" si="835"/>
        <v>-</v>
      </c>
      <c r="DO300" s="168" t="str">
        <f t="shared" ca="1" si="835"/>
        <v>-</v>
      </c>
      <c r="DP300" s="168" t="str">
        <f t="shared" ca="1" si="835"/>
        <v>-</v>
      </c>
      <c r="DQ300" s="168" t="str">
        <f t="shared" ca="1" si="835"/>
        <v>-</v>
      </c>
      <c r="DR300" s="168" t="str">
        <f t="shared" ca="1" si="835"/>
        <v>-</v>
      </c>
      <c r="DS300" s="168" t="str">
        <f t="shared" ca="1" si="835"/>
        <v>-</v>
      </c>
      <c r="DT300" s="168" t="str">
        <f t="shared" ca="1" si="835"/>
        <v>-</v>
      </c>
      <c r="DU300" s="168" t="str">
        <f t="shared" ca="1" si="835"/>
        <v>-</v>
      </c>
      <c r="DV300" s="168" t="str">
        <f t="shared" ca="1" si="835"/>
        <v>-</v>
      </c>
      <c r="DW300" s="168" t="str">
        <f t="shared" ca="1" si="835"/>
        <v>-</v>
      </c>
      <c r="DX300" s="10"/>
      <c r="DY300" s="168">
        <f t="shared" ca="1" si="835"/>
        <v>1</v>
      </c>
      <c r="DZ300" s="168" t="str">
        <f t="shared" ca="1" si="835"/>
        <v>-</v>
      </c>
      <c r="EA300" s="168" t="str">
        <f t="shared" ca="1" si="835"/>
        <v>-</v>
      </c>
      <c r="EB300" s="168" t="str">
        <f t="shared" ca="1" si="835"/>
        <v>-</v>
      </c>
      <c r="EC300" s="168" t="str">
        <f t="shared" ca="1" si="835"/>
        <v>-</v>
      </c>
      <c r="ED300" s="168" t="b">
        <f t="shared" ca="1" si="835"/>
        <v>0</v>
      </c>
      <c r="EE300" s="168" t="str">
        <f t="shared" ca="1" si="835"/>
        <v>-</v>
      </c>
      <c r="EF300" s="168">
        <f t="shared" ca="1" si="835"/>
        <v>0</v>
      </c>
      <c r="EG300" s="168" t="str">
        <f t="shared" ca="1" si="835"/>
        <v>-</v>
      </c>
      <c r="EH300" s="166" cm="1">
        <f t="array" ref="EH300">INDEX(i.rev,$K300,EH$15)</f>
        <v>1</v>
      </c>
      <c r="EI300" s="168">
        <f t="shared" ca="1" si="836"/>
        <v>0</v>
      </c>
      <c r="EJ300" s="168">
        <f t="shared" ca="1" si="836"/>
        <v>1</v>
      </c>
      <c r="EK300" s="168">
        <f t="shared" ca="1" si="836"/>
        <v>0</v>
      </c>
      <c r="EL300" s="168">
        <f t="shared" ca="1" si="836"/>
        <v>1</v>
      </c>
      <c r="EM300" s="168">
        <f t="shared" ca="1" si="836"/>
        <v>1</v>
      </c>
      <c r="EN300" s="168">
        <f t="shared" ca="1" si="836"/>
        <v>1</v>
      </c>
      <c r="EO300" s="168">
        <f t="shared" ca="1" si="836"/>
        <v>0</v>
      </c>
      <c r="EP300" s="168">
        <f t="shared" ca="1" si="836"/>
        <v>0</v>
      </c>
      <c r="EQ300" s="168">
        <f t="shared" ca="1" si="836"/>
        <v>0</v>
      </c>
      <c r="ER300" s="168">
        <f t="shared" ca="1" si="836"/>
        <v>0</v>
      </c>
      <c r="ES300" s="168">
        <f t="shared" ca="1" si="836"/>
        <v>0</v>
      </c>
      <c r="ET300" s="168">
        <f t="shared" ca="1" si="836"/>
        <v>0</v>
      </c>
      <c r="EU300" s="168">
        <f t="shared" ca="1" si="836"/>
        <v>0</v>
      </c>
      <c r="EV300" s="168">
        <f t="shared" ca="1" si="836"/>
        <v>0</v>
      </c>
      <c r="EW300" s="168">
        <f t="shared" ca="1" si="836"/>
        <v>0</v>
      </c>
      <c r="EX300" s="168">
        <f t="shared" ca="1" si="836"/>
        <v>0</v>
      </c>
      <c r="EY300" s="166" cm="1">
        <f t="array" ref="EY300">INDEX(i.rev,$K300,EY$15)</f>
        <v>0</v>
      </c>
      <c r="EZ300" s="168">
        <f t="shared" ca="1" si="837"/>
        <v>0</v>
      </c>
      <c r="FA300" s="166" cm="1">
        <f t="array" ref="FA300">INDEX(i.rev,$K300,FA$15)</f>
        <v>1</v>
      </c>
      <c r="FB300" s="168">
        <f t="shared" ca="1" si="838"/>
        <v>0</v>
      </c>
      <c r="FC300" s="168">
        <f t="shared" ca="1" si="838"/>
        <v>0</v>
      </c>
      <c r="FD300" s="168">
        <f t="shared" ca="1" si="838"/>
        <v>0</v>
      </c>
      <c r="FE300" s="168">
        <f t="shared" ca="1" si="838"/>
        <v>0</v>
      </c>
      <c r="FF300" s="168">
        <f t="shared" ca="1" si="838"/>
        <v>0</v>
      </c>
      <c r="FG300" s="168">
        <f t="shared" ca="1" si="838"/>
        <v>0</v>
      </c>
      <c r="FH300" s="168">
        <f t="shared" ca="1" si="838"/>
        <v>0</v>
      </c>
      <c r="FI300" s="10"/>
      <c r="FJ300" s="168" t="str">
        <f t="shared" ca="1" si="838"/>
        <v>-</v>
      </c>
      <c r="FK300" s="168" t="str">
        <f t="shared" ca="1" si="838"/>
        <v>-</v>
      </c>
      <c r="FL300" s="168" t="str">
        <f t="shared" ca="1" si="838"/>
        <v>-</v>
      </c>
      <c r="FM300" s="168" t="str">
        <f t="shared" ca="1" si="838"/>
        <v>-</v>
      </c>
      <c r="FN300" s="168" t="str">
        <f t="shared" ca="1" si="839"/>
        <v>-</v>
      </c>
      <c r="FO300" s="166" t="b">
        <f t="shared" ca="1" si="840"/>
        <v>0</v>
      </c>
      <c r="FP300" s="166" t="b">
        <f t="shared" ca="1" si="840"/>
        <v>0</v>
      </c>
      <c r="FQ300" s="166" t="b">
        <f t="shared" ca="1" si="840"/>
        <v>1</v>
      </c>
      <c r="FR300" s="168">
        <f t="shared" ca="1" si="838"/>
        <v>0</v>
      </c>
      <c r="FS300" s="166">
        <f t="shared" ca="1" si="841"/>
        <v>1</v>
      </c>
      <c r="FT300" s="166">
        <f t="shared" ca="1" si="841"/>
        <v>1</v>
      </c>
      <c r="FU300" s="168" t="str">
        <f t="shared" ca="1" si="838"/>
        <v>-</v>
      </c>
      <c r="FV300" s="168" t="str">
        <f t="shared" ca="1" si="838"/>
        <v>-</v>
      </c>
      <c r="FW300" s="168" t="str">
        <f t="shared" ca="1" si="838"/>
        <v>-</v>
      </c>
      <c r="FX300" s="168" t="str">
        <f t="shared" ca="1" si="838"/>
        <v>-</v>
      </c>
      <c r="FY300" s="168" t="str">
        <f t="shared" ca="1" si="838"/>
        <v>-</v>
      </c>
      <c r="FZ300" s="168" t="str">
        <f t="shared" ca="1" si="838"/>
        <v>-</v>
      </c>
      <c r="GA300" s="168" t="str">
        <f t="shared" ca="1" si="838"/>
        <v>-</v>
      </c>
      <c r="GB300" s="168" t="str">
        <f t="shared" ca="1" si="838"/>
        <v>-</v>
      </c>
      <c r="GC300" s="168" t="str">
        <f t="shared" ca="1" si="838"/>
        <v>-</v>
      </c>
      <c r="GD300" s="168" t="b">
        <f t="shared" ca="1" si="838"/>
        <v>1</v>
      </c>
      <c r="GE300" s="168" t="str">
        <f t="shared" ca="1" si="838"/>
        <v>-</v>
      </c>
      <c r="GF300" s="168" t="str">
        <f t="shared" ca="1" si="838"/>
        <v>-</v>
      </c>
      <c r="GG300" s="168" t="str">
        <f t="shared" ca="1" si="865"/>
        <v>-</v>
      </c>
      <c r="GH300" s="168" t="str">
        <f t="shared" ca="1" si="842"/>
        <v>-</v>
      </c>
      <c r="GI300" s="168" t="str">
        <f t="shared" ca="1" si="842"/>
        <v>-</v>
      </c>
      <c r="GJ300" s="168" t="str">
        <f t="shared" ca="1" si="843"/>
        <v>-</v>
      </c>
      <c r="GK300" s="168" t="str">
        <f t="shared" ca="1" si="843"/>
        <v>-</v>
      </c>
      <c r="GL300" s="168" t="str">
        <f t="shared" ca="1" si="843"/>
        <v>-</v>
      </c>
      <c r="GM300" s="168" t="str">
        <f t="shared" ca="1" si="843"/>
        <v>-</v>
      </c>
      <c r="GN300" s="168" t="str">
        <f t="shared" ca="1" si="843"/>
        <v>-</v>
      </c>
      <c r="GO300" s="168" t="str">
        <f t="shared" ca="1" si="843"/>
        <v>-</v>
      </c>
      <c r="GP300" s="168" t="str">
        <f t="shared" ca="1" si="843"/>
        <v>-</v>
      </c>
      <c r="GQ300" s="168" t="str">
        <f t="shared" ca="1" si="843"/>
        <v>-</v>
      </c>
      <c r="GR300" s="168" t="str">
        <f t="shared" ca="1" si="843"/>
        <v>-</v>
      </c>
      <c r="GS300" s="168">
        <f t="shared" ca="1" si="843"/>
        <v>500</v>
      </c>
      <c r="GT300" s="168">
        <f t="shared" ca="1" si="843"/>
        <v>500</v>
      </c>
      <c r="GU300" s="168" t="str">
        <f t="shared" ca="1" si="843"/>
        <v>-</v>
      </c>
      <c r="GV300" s="168" t="str">
        <f t="shared" ca="1" si="843"/>
        <v>-</v>
      </c>
      <c r="GW300" s="168" t="str">
        <f t="shared" ca="1" si="843"/>
        <v>-</v>
      </c>
      <c r="GX300" s="168" t="str">
        <f t="shared" ca="1" si="843"/>
        <v>-</v>
      </c>
      <c r="GY300" s="168" t="str">
        <f t="shared" ca="1" si="843"/>
        <v>-</v>
      </c>
      <c r="GZ300" s="168" t="str">
        <f t="shared" ca="1" si="844"/>
        <v>-</v>
      </c>
      <c r="HA300" s="168" t="str">
        <f t="shared" ca="1" si="844"/>
        <v>-</v>
      </c>
      <c r="HB300" s="168" t="str">
        <f t="shared" ca="1" si="844"/>
        <v>-</v>
      </c>
      <c r="HC300" s="168" t="str">
        <f t="shared" ca="1" si="844"/>
        <v>-</v>
      </c>
      <c r="HD300" s="168" t="str">
        <f t="shared" ca="1" si="844"/>
        <v>-</v>
      </c>
      <c r="HE300" s="168" t="str">
        <f t="shared" ca="1" si="844"/>
        <v>-</v>
      </c>
      <c r="HF300" s="168" t="str">
        <f t="shared" ca="1" si="844"/>
        <v>-</v>
      </c>
      <c r="HG300" s="168" t="str">
        <f t="shared" ca="1" si="844"/>
        <v>-</v>
      </c>
      <c r="HH300" s="168" t="str">
        <f t="shared" ca="1" si="844"/>
        <v>-</v>
      </c>
      <c r="HI300" s="168" t="str">
        <f t="shared" ca="1" si="844"/>
        <v>-</v>
      </c>
      <c r="HJ300" s="168" t="str">
        <f t="shared" ca="1" si="844"/>
        <v>-</v>
      </c>
      <c r="HK300" s="168" t="str">
        <f t="shared" ca="1" si="844"/>
        <v>-</v>
      </c>
      <c r="HL300" s="168" t="str">
        <f t="shared" ca="1" si="844"/>
        <v>-</v>
      </c>
      <c r="HM300" s="168" t="str">
        <f t="shared" ca="1" si="844"/>
        <v>-</v>
      </c>
      <c r="HN300" s="168" t="str">
        <f t="shared" ca="1" si="844"/>
        <v>-</v>
      </c>
      <c r="HO300" s="168" t="str">
        <f t="shared" ca="1" si="844"/>
        <v>-</v>
      </c>
      <c r="HP300" s="168" t="str">
        <f t="shared" ca="1" si="844"/>
        <v>-</v>
      </c>
      <c r="HQ300" s="168" t="str">
        <f t="shared" ca="1" si="844"/>
        <v>-</v>
      </c>
      <c r="HR300" s="168" t="str">
        <f t="shared" ca="1" si="844"/>
        <v>-</v>
      </c>
      <c r="HS300" s="168" t="str">
        <f t="shared" ca="1" si="844"/>
        <v>-</v>
      </c>
      <c r="HT300" s="168" t="str">
        <f t="shared" ca="1" si="844"/>
        <v>-</v>
      </c>
      <c r="HU300" s="168" t="str">
        <f t="shared" ca="1" si="844"/>
        <v>-</v>
      </c>
      <c r="HV300" s="168" t="str">
        <f t="shared" ca="1" si="844"/>
        <v>-</v>
      </c>
      <c r="HW300" s="168" t="str">
        <f t="shared" ca="1" si="844"/>
        <v>-</v>
      </c>
      <c r="HX300" s="168" t="str">
        <f t="shared" ca="1" si="844"/>
        <v>-</v>
      </c>
      <c r="HY300" s="168" t="str">
        <f t="shared" ca="1" si="844"/>
        <v>-</v>
      </c>
      <c r="HZ300" s="168" t="str">
        <f t="shared" ca="1" si="844"/>
        <v>-</v>
      </c>
      <c r="IA300" s="168" t="str">
        <f t="shared" ca="1" si="844"/>
        <v>-</v>
      </c>
      <c r="IB300" s="168" t="str">
        <f t="shared" ca="1" si="844"/>
        <v>-</v>
      </c>
      <c r="IC300" s="168" t="str">
        <f t="shared" ca="1" si="844"/>
        <v>-</v>
      </c>
      <c r="ID300" s="168" t="str">
        <f t="shared" ca="1" si="844"/>
        <v>-</v>
      </c>
      <c r="IE300" s="168" t="str">
        <f t="shared" ca="1" si="844"/>
        <v>-</v>
      </c>
      <c r="IF300" s="168" t="str">
        <f t="shared" ca="1" si="844"/>
        <v>-</v>
      </c>
      <c r="IG300" s="168" t="str">
        <f t="shared" ca="1" si="844"/>
        <v>-</v>
      </c>
      <c r="IH300" s="168" t="str">
        <f t="shared" ca="1" si="844"/>
        <v>-</v>
      </c>
      <c r="II300" s="168" t="str">
        <f t="shared" ca="1" si="844"/>
        <v>-</v>
      </c>
      <c r="IJ300" s="168" t="str">
        <f t="shared" ca="1" si="844"/>
        <v>-</v>
      </c>
      <c r="IK300" s="168" t="str">
        <f t="shared" ca="1" si="844"/>
        <v>-</v>
      </c>
      <c r="IL300" s="168" t="str">
        <f t="shared" ca="1" si="844"/>
        <v>-</v>
      </c>
      <c r="IM300" s="168" t="str">
        <f t="shared" ca="1" si="844"/>
        <v>-</v>
      </c>
      <c r="IN300" s="168" t="str">
        <f t="shared" ca="1" si="844"/>
        <v>-</v>
      </c>
      <c r="IO300" s="168" t="str">
        <f t="shared" ca="1" si="844"/>
        <v>-</v>
      </c>
      <c r="IP300" s="168" t="str">
        <f t="shared" ca="1" si="845"/>
        <v>-</v>
      </c>
      <c r="IQ300" s="168" t="str">
        <f t="shared" ca="1" si="845"/>
        <v>-</v>
      </c>
      <c r="IR300" s="168" t="str">
        <f t="shared" ca="1" si="845"/>
        <v>-</v>
      </c>
      <c r="IS300" s="168" t="str">
        <f t="shared" ca="1" si="845"/>
        <v>-</v>
      </c>
      <c r="IT300" s="168" t="str">
        <f t="shared" ca="1" si="845"/>
        <v>-</v>
      </c>
      <c r="IU300" s="168" t="str">
        <f t="shared" ca="1" si="845"/>
        <v>-</v>
      </c>
      <c r="IV300" s="168" t="str">
        <f t="shared" ca="1" si="845"/>
        <v>-</v>
      </c>
      <c r="IW300" s="168" t="str">
        <f t="shared" ca="1" si="845"/>
        <v>-</v>
      </c>
      <c r="IX300" s="168" t="str">
        <f t="shared" ca="1" si="845"/>
        <v>-</v>
      </c>
      <c r="IY300" s="168" t="str">
        <f t="shared" ca="1" si="845"/>
        <v>-</v>
      </c>
      <c r="IZ300" s="10"/>
      <c r="JA300" s="166">
        <f t="shared" ca="1" si="846"/>
        <v>4.4999999999999998E-2</v>
      </c>
      <c r="JB300" s="166">
        <f t="shared" ca="1" si="847"/>
        <v>4.4999999999999998E-2</v>
      </c>
      <c r="JC300" s="168">
        <f t="shared" ca="1" si="848"/>
        <v>1</v>
      </c>
      <c r="JD300" s="168">
        <f t="shared" ca="1" si="848"/>
        <v>0</v>
      </c>
      <c r="JE300" s="168">
        <f t="shared" ca="1" si="848"/>
        <v>1</v>
      </c>
      <c r="JF300" s="168">
        <f t="shared" ca="1" si="848"/>
        <v>1</v>
      </c>
      <c r="JG300" s="168">
        <f t="shared" ca="1" si="848"/>
        <v>0</v>
      </c>
      <c r="JH300" s="168">
        <f t="shared" ca="1" si="848"/>
        <v>70</v>
      </c>
      <c r="JI300" s="168">
        <f t="shared" ca="1" si="848"/>
        <v>50</v>
      </c>
      <c r="JJ300" s="168">
        <f t="shared" ca="1" si="848"/>
        <v>70</v>
      </c>
      <c r="JK300" s="168">
        <f t="shared" ca="1" si="848"/>
        <v>50</v>
      </c>
      <c r="JL300" s="166">
        <f t="shared" ca="1" si="849"/>
        <v>1</v>
      </c>
      <c r="JM300" s="166">
        <f t="shared" ca="1" si="850"/>
        <v>1</v>
      </c>
      <c r="JN300" s="166">
        <f t="shared" ca="1" si="851"/>
        <v>1</v>
      </c>
      <c r="JO300" s="166">
        <f t="shared" ca="1" si="852"/>
        <v>1</v>
      </c>
      <c r="JP300" s="166">
        <f t="shared" ca="1" si="852"/>
        <v>1</v>
      </c>
      <c r="JQ300" s="168">
        <f t="shared" ca="1" si="848"/>
        <v>1</v>
      </c>
      <c r="JR300" s="10"/>
      <c r="JS300" s="168">
        <f t="shared" ca="1" si="848"/>
        <v>1</v>
      </c>
      <c r="JT300" s="166">
        <f t="shared" ca="1" si="853"/>
        <v>1</v>
      </c>
      <c r="JU300" s="168">
        <f t="shared" ca="1" si="848"/>
        <v>1</v>
      </c>
      <c r="JV300" s="168">
        <f t="shared" ca="1" si="848"/>
        <v>1</v>
      </c>
      <c r="JW300" s="168">
        <f t="shared" ca="1" si="848"/>
        <v>1</v>
      </c>
      <c r="JX300" s="168">
        <f t="shared" ca="1" si="848"/>
        <v>1</v>
      </c>
      <c r="JY300" s="168">
        <f t="shared" ca="1" si="848"/>
        <v>1</v>
      </c>
      <c r="JZ300" s="168">
        <f t="shared" ca="1" si="848"/>
        <v>1</v>
      </c>
      <c r="KA300" s="166">
        <f t="shared" ca="1" si="854"/>
        <v>1</v>
      </c>
      <c r="KB300" s="166">
        <f t="shared" ca="1" si="855"/>
        <v>1</v>
      </c>
      <c r="KC300" s="166">
        <f t="shared" ca="1" si="856"/>
        <v>1</v>
      </c>
      <c r="KD300" s="166" t="str">
        <f t="shared" ca="1" si="857"/>
        <v>-</v>
      </c>
      <c r="KE300" s="166" t="str">
        <f t="shared" ca="1" si="858"/>
        <v>-</v>
      </c>
      <c r="KF300" s="166" t="str">
        <f t="shared" ca="1" si="859"/>
        <v>-</v>
      </c>
      <c r="KG300" s="166" t="b">
        <f t="shared" ca="1" si="860"/>
        <v>0</v>
      </c>
      <c r="KH300" s="168">
        <f t="shared" ca="1" si="848"/>
        <v>0</v>
      </c>
      <c r="KI300" s="27">
        <v>0</v>
      </c>
    </row>
    <row r="301" spans="1:295" s="148" customFormat="1" outlineLevel="1">
      <c r="A301" s="126">
        <f t="shared" si="13"/>
        <v>296</v>
      </c>
      <c r="B301" s="126">
        <f t="shared" si="861"/>
        <v>13</v>
      </c>
      <c r="C301" s="148">
        <f t="shared" ref="C301:C341" si="874">C300</f>
        <v>1002</v>
      </c>
      <c r="D301" s="148" t="s">
        <v>884</v>
      </c>
      <c r="E301" s="148" t="b">
        <f t="shared" si="826"/>
        <v>0</v>
      </c>
      <c r="F301" s="148" t="b">
        <v>0</v>
      </c>
      <c r="G301" s="148" t="b">
        <f t="shared" si="862"/>
        <v>0</v>
      </c>
      <c r="H301" s="144">
        <f t="shared" ca="1" si="863"/>
        <v>3</v>
      </c>
      <c r="I301" s="32">
        <v>1</v>
      </c>
      <c r="J301" s="32">
        <v>2</v>
      </c>
      <c r="K301" s="32">
        <v>3</v>
      </c>
      <c r="L301" s="144">
        <f t="shared" ca="1" si="863"/>
        <v>1</v>
      </c>
      <c r="M301" s="144">
        <f t="shared" ca="1" si="863"/>
        <v>1</v>
      </c>
      <c r="N301" s="144">
        <f t="shared" ca="1" si="863"/>
        <v>1</v>
      </c>
      <c r="O301" s="144">
        <f t="shared" ca="1" si="863"/>
        <v>1</v>
      </c>
      <c r="P301" s="144">
        <f t="shared" ca="1" si="863"/>
        <v>1</v>
      </c>
      <c r="Q301" s="144">
        <f t="shared" ca="1" si="863"/>
        <v>1</v>
      </c>
      <c r="R301" s="144">
        <f t="shared" ca="1" si="863"/>
        <v>2</v>
      </c>
      <c r="S301" s="144">
        <f t="shared" ca="1" si="863"/>
        <v>1</v>
      </c>
      <c r="T301" s="144">
        <f t="shared" ca="1" si="863"/>
        <v>1</v>
      </c>
      <c r="U301" s="144">
        <f t="shared" ca="1" si="863"/>
        <v>1</v>
      </c>
      <c r="V301" s="144">
        <f t="shared" ca="1" si="863"/>
        <v>1</v>
      </c>
      <c r="W301" s="144">
        <f t="shared" ca="1" si="863"/>
        <v>1</v>
      </c>
      <c r="X301" s="144">
        <f t="shared" ca="1" si="863"/>
        <v>1</v>
      </c>
      <c r="Y301" s="144">
        <f t="shared" ca="1" si="863"/>
        <v>1</v>
      </c>
      <c r="AA301" s="162" t="str" cm="1">
        <f t="array" aca="1" ref="AA301" ca="1">TEXT(LEFT(OFFSET(AA301,-1,0),5)+1,"00000")&amp;MID(OFFSET(AA301,-1,0),6,FIND(" ",OFFSET(AA301,-1,0),7)-5)
&amp;INDEX(DataMaster!$B$10:$B$12,$I301)         &amp;IF($J301=1,""," Risk"&amp;INDEX(i.risk_aversion,$J301,1))    &amp;IF($K301=1,""," REV"&amp; INDEX(DataMaster!$B$54:$B$58,$K301))              &amp; IF($L301=1,""," Minroe"&amp;INDEX(minroe,$L301))              &amp;  IF($M301=1,""," Overdraw"&amp;INDEX(overdraw,$M301))
&amp; IF($N301=1,""," Mach"&amp;INDEX(i.mach_option,$N301))
&amp; IF($O301=1,""," Interest"&amp;INDEX(i.interest_rate,$O301))            &amp; IF($P301=1,""," Opp cost"&amp;INDEX(i.opp_cost_capital,$P301))           &amp; IF($Q301=1,""," Casual_ub"&amp;INDEX(i.casual_ub,$Q301))           &amp; IF($R301=1,""," Cropgraze"&amp;INDEX(i.cropgraze_inc,$R301))
&amp; IF($S301=1,""," Yield"&amp;INDEX(i.all_rot_yield,$S301))          &amp; IF($T301=1,""," Pasture"&amp;INDEX(i.pasture_prod,$T301))          &amp; IF($U301=1,""," Scan"&amp;INDEX(i.scan,$U301))
&amp; IF($JL301=1,""," WP"&amp;TEXT($JL301*100,"000p"))                &amp; IF($JM301=1,""," MP"&amp;TEXT($JM301*100,"000p"))                      &amp; IF($JN301=1,""," GP"&amp;TEXT($JN301*100,"000p"))          &amp; IF($JO301=1,""," Can"&amp;TEXT($JO301*100,"000p"))
&amp; " (F"&amp;3+IFERROR(1*$CH301,0)+IFERROR(1*$CI301,0)&amp;3-IFERROR(1*NOT($CK301),0)&amp;"N"&amp;$CP301&amp;$CQ301&amp;")"</f>
        <v>00004 CFW SE RiskCARA-low REVCFW CropgrazeFALSE (F33N11)</v>
      </c>
      <c r="AB301" s="10" t="str">
        <f ca="1">IF(COUNTIF(AA$5:AA301,AA301)=1,"-","Dup")</f>
        <v>-</v>
      </c>
      <c r="AC301" s="10"/>
      <c r="AD301" s="168" t="str">
        <f t="shared" ca="1" si="827"/>
        <v>-</v>
      </c>
      <c r="AE301" s="168" t="str">
        <f t="shared" ca="1" si="827"/>
        <v>-</v>
      </c>
      <c r="AF301" s="168" t="str">
        <f t="shared" ca="1" si="827"/>
        <v>-</v>
      </c>
      <c r="AG301" s="168" t="str">
        <f t="shared" ca="1" si="827"/>
        <v>-</v>
      </c>
      <c r="AH301" s="168" t="str">
        <f t="shared" ca="1" si="827"/>
        <v>-</v>
      </c>
      <c r="AI301" s="168" t="b">
        <f t="shared" ca="1" si="827"/>
        <v>1</v>
      </c>
      <c r="AJ301" s="10"/>
      <c r="AK301" s="166" t="b">
        <f t="shared" si="828"/>
        <v>1</v>
      </c>
      <c r="AL301" s="166" t="str">
        <f t="shared" si="828"/>
        <v>-</v>
      </c>
      <c r="AM301" s="166" t="str">
        <f t="shared" si="828"/>
        <v>-</v>
      </c>
      <c r="AN301" s="166" t="str">
        <f t="shared" si="828"/>
        <v>-</v>
      </c>
      <c r="AO301" s="166" t="b">
        <f t="shared" si="828"/>
        <v>0</v>
      </c>
      <c r="AP301" s="166" t="b">
        <f t="shared" si="828"/>
        <v>0</v>
      </c>
      <c r="AQ301" s="166">
        <f t="shared" ca="1" si="829"/>
        <v>0</v>
      </c>
      <c r="AR301" s="166" t="b">
        <f t="shared" si="830"/>
        <v>1</v>
      </c>
      <c r="AS301" s="166" t="b">
        <f t="shared" si="830"/>
        <v>1</v>
      </c>
      <c r="AT301" s="166">
        <f t="shared" si="830"/>
        <v>1</v>
      </c>
      <c r="AU301" s="166">
        <f t="shared" si="830"/>
        <v>3.0000000000000001E-6</v>
      </c>
      <c r="AV301" s="166" t="str">
        <f t="shared" si="830"/>
        <v>-</v>
      </c>
      <c r="AW301" s="10"/>
      <c r="AX301" s="166" t="b">
        <f t="shared" si="831"/>
        <v>1</v>
      </c>
      <c r="AY301" s="168" t="b">
        <f t="shared" ca="1" si="832"/>
        <v>1</v>
      </c>
      <c r="AZ301" s="168" t="b">
        <f t="shared" ca="1" si="832"/>
        <v>1</v>
      </c>
      <c r="BA301" s="167">
        <f t="shared" ca="1" si="833"/>
        <v>3110</v>
      </c>
      <c r="BB301" s="168" t="str">
        <f t="shared" ca="1" si="834"/>
        <v>-</v>
      </c>
      <c r="BC301" s="168" t="str">
        <f t="shared" ca="1" si="834"/>
        <v>-</v>
      </c>
      <c r="BD301" s="168" t="str">
        <f t="shared" ca="1" si="834"/>
        <v>-</v>
      </c>
      <c r="BE301" s="168" t="str">
        <f t="shared" ca="1" si="834"/>
        <v>-</v>
      </c>
      <c r="BF301" s="168" t="str">
        <f t="shared" ca="1" si="834"/>
        <v>-</v>
      </c>
      <c r="BG301" s="168">
        <f t="shared" ca="1" si="834"/>
        <v>1</v>
      </c>
      <c r="BH301" s="168">
        <f t="shared" ca="1" si="834"/>
        <v>1</v>
      </c>
      <c r="BI301" s="168" t="str">
        <f t="shared" ca="1" si="834"/>
        <v>-</v>
      </c>
      <c r="BJ301" s="168" t="str">
        <f t="shared" ca="1" si="834"/>
        <v>-</v>
      </c>
      <c r="BK301" s="10"/>
      <c r="BL301" s="168" t="str">
        <f t="shared" ca="1" si="834"/>
        <v>-</v>
      </c>
      <c r="BM301" s="168" t="str">
        <f t="shared" ca="1" si="834"/>
        <v>-</v>
      </c>
      <c r="BN301" s="168" t="str">
        <f t="shared" ca="1" si="834"/>
        <v>-</v>
      </c>
      <c r="BO301" s="168" t="str">
        <f t="shared" ca="1" si="834"/>
        <v>-</v>
      </c>
      <c r="BP301" s="168" t="str">
        <f t="shared" ca="1" si="834"/>
        <v>-</v>
      </c>
      <c r="BQ301" s="168" t="str">
        <f t="shared" ca="1" si="834"/>
        <v>-</v>
      </c>
      <c r="BR301" s="168" t="str">
        <f t="shared" ca="1" si="834"/>
        <v>-</v>
      </c>
      <c r="BS301" s="168" t="str">
        <f t="shared" ca="1" si="834"/>
        <v>-</v>
      </c>
      <c r="BT301" s="168" t="str">
        <f t="shared" ca="1" si="834"/>
        <v>-</v>
      </c>
      <c r="BU301" s="168" t="str">
        <f t="shared" ca="1" si="834"/>
        <v>-</v>
      </c>
      <c r="BV301" s="168" t="str">
        <f t="shared" ca="1" si="834"/>
        <v>-</v>
      </c>
      <c r="BW301" s="166" t="str" cm="1">
        <f t="array" ref="BW301">INDEX(i.rev,$K301,BW$15)</f>
        <v>-</v>
      </c>
      <c r="BX301" s="166">
        <f t="shared" si="864"/>
        <v>12</v>
      </c>
      <c r="BY301" s="166" t="str" cm="1">
        <f t="array" ref="BY301">INDEX(i.rev,$K301,BY$15)</f>
        <v>-</v>
      </c>
      <c r="BZ301" s="166" t="str" cm="1">
        <f t="array" ref="BZ301">INDEX(i.rev,$K301,BZ$15)</f>
        <v>-</v>
      </c>
      <c r="CA301" s="166" t="str" cm="1">
        <f t="array" ref="CA301">INDEX(i.rev,$K301,CA$15)</f>
        <v>-</v>
      </c>
      <c r="CB301" s="166" t="str" cm="1">
        <f t="array" ref="CB301">INDEX(i.rev,$K301,CB$15)</f>
        <v>-</v>
      </c>
      <c r="CC301" s="166" t="str" cm="1">
        <f t="array" ref="CC301">INDEX(i.rev,$K301,CC$15)</f>
        <v>-</v>
      </c>
      <c r="CD301" s="166" t="str" cm="1">
        <f t="array" ref="CD301">INDEX(i.rev,$K301,CD$15)</f>
        <v>-</v>
      </c>
      <c r="CE301" s="166" t="str" cm="1">
        <f t="array" ref="CE301">INDEX(i.rev,$K301,CE$15)</f>
        <v>-</v>
      </c>
      <c r="CF301" s="166" t="str" cm="1">
        <f t="array" ref="CF301">INDEX(i.rev,$K301,CF$15)</f>
        <v>-</v>
      </c>
      <c r="CG301" s="10"/>
      <c r="CH301" s="168" t="str">
        <f t="shared" ca="1" si="835"/>
        <v>-</v>
      </c>
      <c r="CI301" s="168" t="str">
        <f t="shared" ca="1" si="835"/>
        <v>-</v>
      </c>
      <c r="CJ301" s="168" t="str">
        <f t="shared" ca="1" si="835"/>
        <v>-</v>
      </c>
      <c r="CK301" s="168" t="str">
        <f t="shared" ca="1" si="835"/>
        <v>-</v>
      </c>
      <c r="CL301" s="168" t="str">
        <f t="shared" ca="1" si="835"/>
        <v>-</v>
      </c>
      <c r="CM301" s="168" t="str">
        <f t="shared" ca="1" si="835"/>
        <v>-</v>
      </c>
      <c r="CN301" s="168" t="str">
        <f t="shared" ca="1" si="835"/>
        <v>-</v>
      </c>
      <c r="CO301" s="168" t="str">
        <f t="shared" ca="1" si="835"/>
        <v>-</v>
      </c>
      <c r="CP301" s="168">
        <f t="shared" ca="1" si="835"/>
        <v>1</v>
      </c>
      <c r="CQ301" s="168">
        <f t="shared" ca="1" si="835"/>
        <v>1</v>
      </c>
      <c r="CR301" s="168">
        <f t="shared" ca="1" si="835"/>
        <v>0</v>
      </c>
      <c r="CS301" s="168" t="str">
        <f t="shared" ca="1" si="835"/>
        <v>-</v>
      </c>
      <c r="CT301" s="168" t="str">
        <f t="shared" ca="1" si="835"/>
        <v>-</v>
      </c>
      <c r="CU301" s="168" t="str">
        <f t="shared" ca="1" si="835"/>
        <v>-</v>
      </c>
      <c r="CV301" s="168" t="str">
        <f t="shared" ca="1" si="835"/>
        <v>-</v>
      </c>
      <c r="CW301" s="168" t="str">
        <f t="shared" ca="1" si="835"/>
        <v>-</v>
      </c>
      <c r="CX301" s="168" t="str">
        <f t="shared" ca="1" si="835"/>
        <v>-</v>
      </c>
      <c r="CY301" s="168" t="str">
        <f t="shared" ca="1" si="835"/>
        <v>-</v>
      </c>
      <c r="CZ301" s="168">
        <f t="shared" ca="1" si="835"/>
        <v>0</v>
      </c>
      <c r="DA301" s="168" t="str">
        <f t="shared" ca="1" si="835"/>
        <v>-</v>
      </c>
      <c r="DB301" s="168" t="str">
        <f t="shared" ca="1" si="835"/>
        <v>-</v>
      </c>
      <c r="DC301" s="168" t="str">
        <f t="shared" ca="1" si="835"/>
        <v>-</v>
      </c>
      <c r="DD301" s="168" t="str">
        <f t="shared" ca="1" si="835"/>
        <v>-</v>
      </c>
      <c r="DE301" s="168" t="str">
        <f t="shared" ca="1" si="835"/>
        <v>-</v>
      </c>
      <c r="DF301" s="168">
        <f t="shared" ca="1" si="835"/>
        <v>0</v>
      </c>
      <c r="DG301" s="168">
        <f t="shared" ca="1" si="835"/>
        <v>0</v>
      </c>
      <c r="DH301" s="168">
        <f t="shared" ca="1" si="835"/>
        <v>0</v>
      </c>
      <c r="DI301" s="168">
        <f t="shared" ca="1" si="835"/>
        <v>0</v>
      </c>
      <c r="DJ301" s="168">
        <f t="shared" ca="1" si="835"/>
        <v>0</v>
      </c>
      <c r="DK301" s="168">
        <f t="shared" ca="1" si="835"/>
        <v>0</v>
      </c>
      <c r="DL301" s="168">
        <f t="shared" ca="1" si="835"/>
        <v>0</v>
      </c>
      <c r="DM301" s="168" t="str">
        <f t="shared" ca="1" si="835"/>
        <v>-</v>
      </c>
      <c r="DN301" s="168" t="str">
        <f t="shared" ca="1" si="835"/>
        <v>-</v>
      </c>
      <c r="DO301" s="168" t="str">
        <f t="shared" ca="1" si="835"/>
        <v>-</v>
      </c>
      <c r="DP301" s="168" t="str">
        <f t="shared" ca="1" si="835"/>
        <v>-</v>
      </c>
      <c r="DQ301" s="168" t="str">
        <f t="shared" ca="1" si="835"/>
        <v>-</v>
      </c>
      <c r="DR301" s="168" t="str">
        <f t="shared" ca="1" si="835"/>
        <v>-</v>
      </c>
      <c r="DS301" s="168" t="str">
        <f t="shared" ca="1" si="835"/>
        <v>-</v>
      </c>
      <c r="DT301" s="168" t="str">
        <f t="shared" ca="1" si="835"/>
        <v>-</v>
      </c>
      <c r="DU301" s="168" t="str">
        <f t="shared" ca="1" si="835"/>
        <v>-</v>
      </c>
      <c r="DV301" s="168" t="str">
        <f t="shared" ca="1" si="835"/>
        <v>-</v>
      </c>
      <c r="DW301" s="168" t="str">
        <f t="shared" ca="1" si="835"/>
        <v>-</v>
      </c>
      <c r="DX301" s="10"/>
      <c r="DY301" s="168">
        <f t="shared" ca="1" si="835"/>
        <v>1</v>
      </c>
      <c r="DZ301" s="168" t="str">
        <f t="shared" ca="1" si="835"/>
        <v>-</v>
      </c>
      <c r="EA301" s="168" t="str">
        <f t="shared" ca="1" si="835"/>
        <v>-</v>
      </c>
      <c r="EB301" s="168" t="str">
        <f t="shared" ca="1" si="835"/>
        <v>-</v>
      </c>
      <c r="EC301" s="168" t="str">
        <f t="shared" ca="1" si="835"/>
        <v>-</v>
      </c>
      <c r="ED301" s="168" t="b">
        <f t="shared" ca="1" si="835"/>
        <v>0</v>
      </c>
      <c r="EE301" s="168" t="str">
        <f t="shared" ca="1" si="835"/>
        <v>-</v>
      </c>
      <c r="EF301" s="168">
        <f t="shared" ca="1" si="835"/>
        <v>0</v>
      </c>
      <c r="EG301" s="168" t="str">
        <f t="shared" ca="1" si="835"/>
        <v>-</v>
      </c>
      <c r="EH301" s="166" cm="1">
        <f t="array" ref="EH301">INDEX(i.rev,$K301,EH$15)</f>
        <v>1.1000000000000001</v>
      </c>
      <c r="EI301" s="168">
        <f t="shared" ca="1" si="836"/>
        <v>0</v>
      </c>
      <c r="EJ301" s="168">
        <f t="shared" ca="1" si="836"/>
        <v>1</v>
      </c>
      <c r="EK301" s="168">
        <f t="shared" ca="1" si="836"/>
        <v>0</v>
      </c>
      <c r="EL301" s="168">
        <f t="shared" ca="1" si="836"/>
        <v>1</v>
      </c>
      <c r="EM301" s="168">
        <f t="shared" ca="1" si="836"/>
        <v>1</v>
      </c>
      <c r="EN301" s="168">
        <f t="shared" ca="1" si="836"/>
        <v>1</v>
      </c>
      <c r="EO301" s="168">
        <f t="shared" ca="1" si="836"/>
        <v>0</v>
      </c>
      <c r="EP301" s="168">
        <f t="shared" ca="1" si="836"/>
        <v>0</v>
      </c>
      <c r="EQ301" s="168">
        <f t="shared" ca="1" si="836"/>
        <v>0</v>
      </c>
      <c r="ER301" s="168">
        <f t="shared" ca="1" si="836"/>
        <v>0</v>
      </c>
      <c r="ES301" s="168">
        <f t="shared" ca="1" si="836"/>
        <v>0</v>
      </c>
      <c r="ET301" s="168">
        <f t="shared" ca="1" si="836"/>
        <v>0</v>
      </c>
      <c r="EU301" s="168">
        <f t="shared" ca="1" si="836"/>
        <v>0</v>
      </c>
      <c r="EV301" s="168">
        <f t="shared" ca="1" si="836"/>
        <v>0</v>
      </c>
      <c r="EW301" s="168">
        <f t="shared" ca="1" si="836"/>
        <v>0</v>
      </c>
      <c r="EX301" s="168">
        <f t="shared" ca="1" si="836"/>
        <v>0</v>
      </c>
      <c r="EY301" s="166" cm="1">
        <f t="array" ref="EY301">INDEX(i.rev,$K301,EY$15)</f>
        <v>0</v>
      </c>
      <c r="EZ301" s="168">
        <f t="shared" ca="1" si="837"/>
        <v>0</v>
      </c>
      <c r="FA301" s="166" cm="1">
        <f t="array" ref="FA301">INDEX(i.rev,$K301,FA$15)</f>
        <v>1</v>
      </c>
      <c r="FB301" s="168">
        <f t="shared" ca="1" si="838"/>
        <v>0</v>
      </c>
      <c r="FC301" s="168">
        <f t="shared" ca="1" si="838"/>
        <v>0</v>
      </c>
      <c r="FD301" s="168">
        <f t="shared" ca="1" si="838"/>
        <v>0</v>
      </c>
      <c r="FE301" s="168">
        <f t="shared" ca="1" si="838"/>
        <v>0</v>
      </c>
      <c r="FF301" s="168">
        <f t="shared" ca="1" si="838"/>
        <v>0</v>
      </c>
      <c r="FG301" s="168">
        <f t="shared" ca="1" si="838"/>
        <v>0</v>
      </c>
      <c r="FH301" s="168">
        <f t="shared" ca="1" si="838"/>
        <v>0</v>
      </c>
      <c r="FI301" s="10"/>
      <c r="FJ301" s="168" t="str">
        <f t="shared" ca="1" si="838"/>
        <v>-</v>
      </c>
      <c r="FK301" s="168" t="str">
        <f t="shared" ca="1" si="838"/>
        <v>-</v>
      </c>
      <c r="FL301" s="168" t="str">
        <f t="shared" ca="1" si="838"/>
        <v>-</v>
      </c>
      <c r="FM301" s="168" t="str">
        <f t="shared" ca="1" si="838"/>
        <v>-</v>
      </c>
      <c r="FN301" s="168" t="str">
        <f t="shared" ca="1" si="839"/>
        <v>-</v>
      </c>
      <c r="FO301" s="166" t="b">
        <f t="shared" ca="1" si="840"/>
        <v>0</v>
      </c>
      <c r="FP301" s="166" t="b">
        <f t="shared" ca="1" si="840"/>
        <v>0</v>
      </c>
      <c r="FQ301" s="166" t="b">
        <f t="shared" ca="1" si="840"/>
        <v>1</v>
      </c>
      <c r="FR301" s="168">
        <f t="shared" ca="1" si="838"/>
        <v>0</v>
      </c>
      <c r="FS301" s="166">
        <f t="shared" ca="1" si="841"/>
        <v>1</v>
      </c>
      <c r="FT301" s="166">
        <f t="shared" ca="1" si="841"/>
        <v>1</v>
      </c>
      <c r="FU301" s="168" t="str">
        <f t="shared" ca="1" si="838"/>
        <v>-</v>
      </c>
      <c r="FV301" s="168" t="str">
        <f t="shared" ca="1" si="838"/>
        <v>-</v>
      </c>
      <c r="FW301" s="168" t="str">
        <f t="shared" ca="1" si="838"/>
        <v>-</v>
      </c>
      <c r="FX301" s="168" t="str">
        <f t="shared" ca="1" si="838"/>
        <v>-</v>
      </c>
      <c r="FY301" s="168" t="str">
        <f t="shared" ca="1" si="838"/>
        <v>-</v>
      </c>
      <c r="FZ301" s="168" t="str">
        <f t="shared" ca="1" si="838"/>
        <v>-</v>
      </c>
      <c r="GA301" s="168" t="str">
        <f t="shared" ca="1" si="838"/>
        <v>-</v>
      </c>
      <c r="GB301" s="168" t="str">
        <f t="shared" ca="1" si="838"/>
        <v>-</v>
      </c>
      <c r="GC301" s="168" t="str">
        <f t="shared" ca="1" si="838"/>
        <v>-</v>
      </c>
      <c r="GD301" s="168" t="b">
        <f t="shared" ca="1" si="838"/>
        <v>1</v>
      </c>
      <c r="GE301" s="168" t="str">
        <f t="shared" ca="1" si="838"/>
        <v>-</v>
      </c>
      <c r="GF301" s="168" t="str">
        <f t="shared" ca="1" si="838"/>
        <v>-</v>
      </c>
      <c r="GG301" s="168" t="str">
        <f t="shared" ca="1" si="865"/>
        <v>-</v>
      </c>
      <c r="GH301" s="168" t="str">
        <f t="shared" ca="1" si="842"/>
        <v>-</v>
      </c>
      <c r="GI301" s="168" t="str">
        <f t="shared" ca="1" si="842"/>
        <v>-</v>
      </c>
      <c r="GJ301" s="168" t="str">
        <f t="shared" ca="1" si="843"/>
        <v>-</v>
      </c>
      <c r="GK301" s="168" t="str">
        <f t="shared" ca="1" si="843"/>
        <v>-</v>
      </c>
      <c r="GL301" s="168" t="str">
        <f t="shared" ca="1" si="843"/>
        <v>-</v>
      </c>
      <c r="GM301" s="168" t="str">
        <f t="shared" ca="1" si="843"/>
        <v>-</v>
      </c>
      <c r="GN301" s="168" t="str">
        <f t="shared" ca="1" si="843"/>
        <v>-</v>
      </c>
      <c r="GO301" s="168" t="str">
        <f t="shared" ca="1" si="843"/>
        <v>-</v>
      </c>
      <c r="GP301" s="168" t="str">
        <f t="shared" ca="1" si="843"/>
        <v>-</v>
      </c>
      <c r="GQ301" s="168" t="str">
        <f t="shared" ca="1" si="843"/>
        <v>-</v>
      </c>
      <c r="GR301" s="168" t="str">
        <f t="shared" ca="1" si="843"/>
        <v>-</v>
      </c>
      <c r="GS301" s="168">
        <f t="shared" ca="1" si="843"/>
        <v>500</v>
      </c>
      <c r="GT301" s="168">
        <f t="shared" ca="1" si="843"/>
        <v>500</v>
      </c>
      <c r="GU301" s="168" t="str">
        <f t="shared" ca="1" si="843"/>
        <v>-</v>
      </c>
      <c r="GV301" s="168" t="str">
        <f t="shared" ca="1" si="843"/>
        <v>-</v>
      </c>
      <c r="GW301" s="168" t="str">
        <f t="shared" ca="1" si="843"/>
        <v>-</v>
      </c>
      <c r="GX301" s="168" t="str">
        <f t="shared" ca="1" si="843"/>
        <v>-</v>
      </c>
      <c r="GY301" s="168" t="str">
        <f t="shared" ca="1" si="843"/>
        <v>-</v>
      </c>
      <c r="GZ301" s="168" t="str">
        <f t="shared" ca="1" si="844"/>
        <v>-</v>
      </c>
      <c r="HA301" s="168" t="str">
        <f t="shared" ca="1" si="844"/>
        <v>-</v>
      </c>
      <c r="HB301" s="168" t="str">
        <f t="shared" ca="1" si="844"/>
        <v>-</v>
      </c>
      <c r="HC301" s="168" t="str">
        <f t="shared" ca="1" si="844"/>
        <v>-</v>
      </c>
      <c r="HD301" s="168" t="str">
        <f t="shared" ca="1" si="844"/>
        <v>-</v>
      </c>
      <c r="HE301" s="168" t="str">
        <f t="shared" ca="1" si="844"/>
        <v>-</v>
      </c>
      <c r="HF301" s="168" t="str">
        <f t="shared" ca="1" si="844"/>
        <v>-</v>
      </c>
      <c r="HG301" s="168" t="str">
        <f t="shared" ca="1" si="844"/>
        <v>-</v>
      </c>
      <c r="HH301" s="168" t="str">
        <f t="shared" ca="1" si="844"/>
        <v>-</v>
      </c>
      <c r="HI301" s="168" t="str">
        <f t="shared" ca="1" si="844"/>
        <v>-</v>
      </c>
      <c r="HJ301" s="168" t="str">
        <f t="shared" ca="1" si="844"/>
        <v>-</v>
      </c>
      <c r="HK301" s="168" t="str">
        <f t="shared" ca="1" si="844"/>
        <v>-</v>
      </c>
      <c r="HL301" s="168" t="str">
        <f t="shared" ca="1" si="844"/>
        <v>-</v>
      </c>
      <c r="HM301" s="168" t="str">
        <f t="shared" ca="1" si="844"/>
        <v>-</v>
      </c>
      <c r="HN301" s="168" t="str">
        <f t="shared" ca="1" si="844"/>
        <v>-</v>
      </c>
      <c r="HO301" s="168" t="str">
        <f t="shared" ca="1" si="844"/>
        <v>-</v>
      </c>
      <c r="HP301" s="168" t="str">
        <f t="shared" ca="1" si="844"/>
        <v>-</v>
      </c>
      <c r="HQ301" s="168" t="str">
        <f t="shared" ca="1" si="844"/>
        <v>-</v>
      </c>
      <c r="HR301" s="168" t="str">
        <f t="shared" ca="1" si="844"/>
        <v>-</v>
      </c>
      <c r="HS301" s="168" t="str">
        <f t="shared" ca="1" si="844"/>
        <v>-</v>
      </c>
      <c r="HT301" s="168" t="str">
        <f t="shared" ca="1" si="844"/>
        <v>-</v>
      </c>
      <c r="HU301" s="168" t="str">
        <f t="shared" ca="1" si="844"/>
        <v>-</v>
      </c>
      <c r="HV301" s="168" t="str">
        <f t="shared" ca="1" si="844"/>
        <v>-</v>
      </c>
      <c r="HW301" s="168" t="str">
        <f t="shared" ca="1" si="844"/>
        <v>-</v>
      </c>
      <c r="HX301" s="168" t="str">
        <f t="shared" ca="1" si="844"/>
        <v>-</v>
      </c>
      <c r="HY301" s="168" t="str">
        <f t="shared" ca="1" si="844"/>
        <v>-</v>
      </c>
      <c r="HZ301" s="168" t="str">
        <f t="shared" ca="1" si="844"/>
        <v>-</v>
      </c>
      <c r="IA301" s="168" t="str">
        <f t="shared" ca="1" si="844"/>
        <v>-</v>
      </c>
      <c r="IB301" s="168" t="str">
        <f t="shared" ca="1" si="844"/>
        <v>-</v>
      </c>
      <c r="IC301" s="168" t="str">
        <f t="shared" ca="1" si="844"/>
        <v>-</v>
      </c>
      <c r="ID301" s="168" t="str">
        <f t="shared" ca="1" si="844"/>
        <v>-</v>
      </c>
      <c r="IE301" s="168" t="str">
        <f t="shared" ca="1" si="844"/>
        <v>-</v>
      </c>
      <c r="IF301" s="168" t="str">
        <f t="shared" ca="1" si="844"/>
        <v>-</v>
      </c>
      <c r="IG301" s="168" t="str">
        <f t="shared" ca="1" si="844"/>
        <v>-</v>
      </c>
      <c r="IH301" s="168" t="str">
        <f t="shared" ca="1" si="844"/>
        <v>-</v>
      </c>
      <c r="II301" s="168" t="str">
        <f t="shared" ca="1" si="844"/>
        <v>-</v>
      </c>
      <c r="IJ301" s="168" t="str">
        <f t="shared" ca="1" si="844"/>
        <v>-</v>
      </c>
      <c r="IK301" s="168" t="str">
        <f t="shared" ca="1" si="844"/>
        <v>-</v>
      </c>
      <c r="IL301" s="168" t="str">
        <f t="shared" ca="1" si="844"/>
        <v>-</v>
      </c>
      <c r="IM301" s="168" t="str">
        <f t="shared" ca="1" si="844"/>
        <v>-</v>
      </c>
      <c r="IN301" s="168" t="str">
        <f t="shared" ca="1" si="844"/>
        <v>-</v>
      </c>
      <c r="IO301" s="168" t="str">
        <f t="shared" ca="1" si="844"/>
        <v>-</v>
      </c>
      <c r="IP301" s="168" t="str">
        <f t="shared" ca="1" si="845"/>
        <v>-</v>
      </c>
      <c r="IQ301" s="168" t="str">
        <f t="shared" ca="1" si="845"/>
        <v>-</v>
      </c>
      <c r="IR301" s="168" t="str">
        <f t="shared" ca="1" si="845"/>
        <v>-</v>
      </c>
      <c r="IS301" s="168" t="str">
        <f t="shared" ca="1" si="845"/>
        <v>-</v>
      </c>
      <c r="IT301" s="168" t="str">
        <f t="shared" ca="1" si="845"/>
        <v>-</v>
      </c>
      <c r="IU301" s="168" t="str">
        <f t="shared" ca="1" si="845"/>
        <v>-</v>
      </c>
      <c r="IV301" s="168" t="str">
        <f t="shared" ca="1" si="845"/>
        <v>-</v>
      </c>
      <c r="IW301" s="168" t="str">
        <f t="shared" ca="1" si="845"/>
        <v>-</v>
      </c>
      <c r="IX301" s="168" t="str">
        <f t="shared" ca="1" si="845"/>
        <v>-</v>
      </c>
      <c r="IY301" s="168" t="str">
        <f t="shared" ca="1" si="845"/>
        <v>-</v>
      </c>
      <c r="IZ301" s="10"/>
      <c r="JA301" s="166">
        <f t="shared" ca="1" si="846"/>
        <v>4.4999999999999998E-2</v>
      </c>
      <c r="JB301" s="166">
        <f t="shared" ca="1" si="847"/>
        <v>4.4999999999999998E-2</v>
      </c>
      <c r="JC301" s="168">
        <f t="shared" ca="1" si="848"/>
        <v>1</v>
      </c>
      <c r="JD301" s="168">
        <f t="shared" ca="1" si="848"/>
        <v>0</v>
      </c>
      <c r="JE301" s="168">
        <f t="shared" ca="1" si="848"/>
        <v>1</v>
      </c>
      <c r="JF301" s="168">
        <f t="shared" ca="1" si="848"/>
        <v>1</v>
      </c>
      <c r="JG301" s="168">
        <f t="shared" ca="1" si="848"/>
        <v>0</v>
      </c>
      <c r="JH301" s="168">
        <f t="shared" ca="1" si="848"/>
        <v>70</v>
      </c>
      <c r="JI301" s="168">
        <f t="shared" ca="1" si="848"/>
        <v>50</v>
      </c>
      <c r="JJ301" s="168">
        <f t="shared" ca="1" si="848"/>
        <v>70</v>
      </c>
      <c r="JK301" s="168">
        <f t="shared" ca="1" si="848"/>
        <v>50</v>
      </c>
      <c r="JL301" s="166">
        <f t="shared" ca="1" si="849"/>
        <v>1</v>
      </c>
      <c r="JM301" s="166">
        <f t="shared" ca="1" si="850"/>
        <v>1</v>
      </c>
      <c r="JN301" s="166">
        <f t="shared" ca="1" si="851"/>
        <v>1</v>
      </c>
      <c r="JO301" s="166">
        <f t="shared" ca="1" si="852"/>
        <v>1</v>
      </c>
      <c r="JP301" s="166">
        <f t="shared" ca="1" si="852"/>
        <v>1</v>
      </c>
      <c r="JQ301" s="168">
        <f t="shared" ca="1" si="848"/>
        <v>1</v>
      </c>
      <c r="JR301" s="10"/>
      <c r="JS301" s="168">
        <f t="shared" ca="1" si="848"/>
        <v>1</v>
      </c>
      <c r="JT301" s="166">
        <f t="shared" ca="1" si="853"/>
        <v>1</v>
      </c>
      <c r="JU301" s="168">
        <f t="shared" ca="1" si="848"/>
        <v>1</v>
      </c>
      <c r="JV301" s="168">
        <f t="shared" ca="1" si="848"/>
        <v>1</v>
      </c>
      <c r="JW301" s="168">
        <f t="shared" ca="1" si="848"/>
        <v>1</v>
      </c>
      <c r="JX301" s="168">
        <f t="shared" ca="1" si="848"/>
        <v>1</v>
      </c>
      <c r="JY301" s="168">
        <f t="shared" ca="1" si="848"/>
        <v>1</v>
      </c>
      <c r="JZ301" s="168">
        <f t="shared" ca="1" si="848"/>
        <v>1</v>
      </c>
      <c r="KA301" s="166">
        <f t="shared" ca="1" si="854"/>
        <v>1</v>
      </c>
      <c r="KB301" s="166">
        <f t="shared" ca="1" si="855"/>
        <v>1</v>
      </c>
      <c r="KC301" s="166">
        <f t="shared" ca="1" si="856"/>
        <v>1</v>
      </c>
      <c r="KD301" s="166" t="str">
        <f t="shared" ca="1" si="857"/>
        <v>-</v>
      </c>
      <c r="KE301" s="166" t="str">
        <f t="shared" ca="1" si="858"/>
        <v>-</v>
      </c>
      <c r="KF301" s="166" t="str">
        <f t="shared" ca="1" si="859"/>
        <v>-</v>
      </c>
      <c r="KG301" s="166" t="b">
        <f t="shared" ca="1" si="860"/>
        <v>0</v>
      </c>
      <c r="KH301" s="168">
        <f t="shared" ca="1" si="848"/>
        <v>0</v>
      </c>
      <c r="KI301" s="27">
        <v>0</v>
      </c>
    </row>
    <row r="302" spans="1:295" s="148" customFormat="1" outlineLevel="1">
      <c r="A302" s="126">
        <f t="shared" si="13"/>
        <v>297</v>
      </c>
      <c r="B302" s="126">
        <f t="shared" si="861"/>
        <v>13</v>
      </c>
      <c r="C302" s="148">
        <f t="shared" si="874"/>
        <v>1002</v>
      </c>
      <c r="D302" s="148" t="s">
        <v>884</v>
      </c>
      <c r="E302" s="148" t="b">
        <f t="shared" ref="E302" si="875">J302=1</f>
        <v>0</v>
      </c>
      <c r="F302" s="148" t="b">
        <v>0</v>
      </c>
      <c r="G302" s="148" t="b">
        <f t="shared" ref="G302" si="876">E302</f>
        <v>0</v>
      </c>
      <c r="H302" s="144">
        <f t="shared" ref="H302:Y302" ca="1" si="877">OFFSET(H302,-1,0)</f>
        <v>3</v>
      </c>
      <c r="I302" s="32">
        <v>1</v>
      </c>
      <c r="J302" s="32">
        <v>2</v>
      </c>
      <c r="K302" s="32">
        <v>4</v>
      </c>
      <c r="L302" s="144">
        <f t="shared" ca="1" si="877"/>
        <v>1</v>
      </c>
      <c r="M302" s="144">
        <f t="shared" ca="1" si="877"/>
        <v>1</v>
      </c>
      <c r="N302" s="144">
        <f t="shared" ca="1" si="877"/>
        <v>1</v>
      </c>
      <c r="O302" s="144">
        <f t="shared" ca="1" si="877"/>
        <v>1</v>
      </c>
      <c r="P302" s="144">
        <f t="shared" ca="1" si="877"/>
        <v>1</v>
      </c>
      <c r="Q302" s="144">
        <f t="shared" ca="1" si="877"/>
        <v>1</v>
      </c>
      <c r="R302" s="144">
        <f t="shared" ca="1" si="877"/>
        <v>2</v>
      </c>
      <c r="S302" s="144">
        <f t="shared" ca="1" si="877"/>
        <v>1</v>
      </c>
      <c r="T302" s="144">
        <f t="shared" ca="1" si="877"/>
        <v>1</v>
      </c>
      <c r="U302" s="144">
        <f t="shared" ca="1" si="877"/>
        <v>1</v>
      </c>
      <c r="V302" s="144">
        <f t="shared" ca="1" si="877"/>
        <v>1</v>
      </c>
      <c r="W302" s="144">
        <f t="shared" ca="1" si="877"/>
        <v>1</v>
      </c>
      <c r="X302" s="144">
        <f t="shared" ca="1" si="877"/>
        <v>1</v>
      </c>
      <c r="Y302" s="144">
        <f t="shared" ca="1" si="877"/>
        <v>1</v>
      </c>
      <c r="AA302" s="162" t="str" cm="1">
        <f t="array" aca="1" ref="AA302" ca="1">TEXT(LEFT(OFFSET(AA302,-1,0),5)+1,"00000")&amp;MID(OFFSET(AA302,-1,0),6,FIND(" ",OFFSET(AA302,-1,0),7)-5)
&amp;INDEX(DataMaster!$B$10:$B$12,$I302)         &amp;IF($J302=1,""," Risk"&amp;INDEX(i.risk_aversion,$J302,1))    &amp;IF($K302=1,""," REV"&amp; INDEX(DataMaster!$B$54:$B$58,$K302))              &amp; IF($L302=1,""," Minroe"&amp;INDEX(minroe,$L302))              &amp;  IF($M302=1,""," Overdraw"&amp;INDEX(overdraw,$M302))
&amp; IF($N302=1,""," Mach"&amp;INDEX(i.mach_option,$N302))
&amp; IF($O302=1,""," Interest"&amp;INDEX(i.interest_rate,$O302))            &amp; IF($P302=1,""," Opp cost"&amp;INDEX(i.opp_cost_capital,$P302))           &amp; IF($Q302=1,""," Casual_ub"&amp;INDEX(i.casual_ub,$Q302))           &amp; IF($R302=1,""," Cropgraze"&amp;INDEX(i.cropgraze_inc,$R302))
&amp; IF($S302=1,""," Yield"&amp;INDEX(i.all_rot_yield,$S302))          &amp; IF($T302=1,""," Pasture"&amp;INDEX(i.pasture_prod,$T302))          &amp; IF($U302=1,""," Scan"&amp;INDEX(i.scan,$U302))
&amp; IF($JL302=1,""," WP"&amp;TEXT($JL302*100,"000p"))                &amp; IF($JM302=1,""," MP"&amp;TEXT($JM302*100,"000p"))                      &amp; IF($JN302=1,""," GP"&amp;TEXT($JN302*100,"000p"))          &amp; IF($JO302=1,""," Can"&amp;TEXT($JO302*100,"000p"))
&amp; " (F"&amp;3+IFERROR(1*$CH302,0)+IFERROR(1*$CI302,0)&amp;3-IFERROR(1*NOT($CK302),0)&amp;"N"&amp;$CP302&amp;$CQ302&amp;")"</f>
        <v>00005 CFW SE RiskCARA-low REVCFW_rev_use CropgrazeFALSE (F33N11)</v>
      </c>
      <c r="AB302" s="10" t="str">
        <f ca="1">IF(COUNTIF(AA$5:AA302,AA302)=1,"-","Dup")</f>
        <v>-</v>
      </c>
      <c r="AC302" s="10"/>
      <c r="AD302" s="168" t="str">
        <f t="shared" ca="1" si="827"/>
        <v>-</v>
      </c>
      <c r="AE302" s="168" t="str">
        <f t="shared" ca="1" si="827"/>
        <v>-</v>
      </c>
      <c r="AF302" s="168" t="str">
        <f t="shared" ca="1" si="827"/>
        <v>-</v>
      </c>
      <c r="AG302" s="168" t="str">
        <f t="shared" ca="1" si="827"/>
        <v>-</v>
      </c>
      <c r="AH302" s="168" t="str">
        <f t="shared" ca="1" si="827"/>
        <v>-</v>
      </c>
      <c r="AI302" s="168" t="b">
        <f t="shared" ca="1" si="827"/>
        <v>1</v>
      </c>
      <c r="AJ302" s="10"/>
      <c r="AK302" s="166" t="b">
        <f t="shared" si="828"/>
        <v>1</v>
      </c>
      <c r="AL302" s="166" t="str">
        <f t="shared" si="828"/>
        <v>-</v>
      </c>
      <c r="AM302" s="166" t="str">
        <f t="shared" si="828"/>
        <v>-</v>
      </c>
      <c r="AN302" s="166" t="str">
        <f t="shared" si="828"/>
        <v>-</v>
      </c>
      <c r="AO302" s="166" t="b">
        <f t="shared" si="828"/>
        <v>0</v>
      </c>
      <c r="AP302" s="166" t="b">
        <f t="shared" si="828"/>
        <v>0</v>
      </c>
      <c r="AQ302" s="166">
        <f t="shared" ca="1" si="829"/>
        <v>0</v>
      </c>
      <c r="AR302" s="166" t="b">
        <f t="shared" si="830"/>
        <v>1</v>
      </c>
      <c r="AS302" s="166" t="b">
        <f t="shared" si="830"/>
        <v>1</v>
      </c>
      <c r="AT302" s="166">
        <f t="shared" si="830"/>
        <v>1</v>
      </c>
      <c r="AU302" s="166">
        <f t="shared" si="830"/>
        <v>3.0000000000000001E-6</v>
      </c>
      <c r="AV302" s="166" t="str">
        <f t="shared" si="830"/>
        <v>-</v>
      </c>
      <c r="AW302" s="10"/>
      <c r="AX302" s="166" t="b">
        <f t="shared" si="831"/>
        <v>1</v>
      </c>
      <c r="AY302" s="168" t="b">
        <f t="shared" ca="1" si="832"/>
        <v>1</v>
      </c>
      <c r="AZ302" s="168" t="b">
        <f t="shared" ca="1" si="832"/>
        <v>1</v>
      </c>
      <c r="BA302" s="167">
        <f t="shared" ca="1" si="833"/>
        <v>3110</v>
      </c>
      <c r="BB302" s="168" t="str">
        <f t="shared" ref="BB302:BV302" ca="1" si="878">OFFSET(BB$5,$B302,0)</f>
        <v>-</v>
      </c>
      <c r="BC302" s="168" t="str">
        <f t="shared" ca="1" si="878"/>
        <v>-</v>
      </c>
      <c r="BD302" s="168" t="str">
        <f t="shared" ca="1" si="878"/>
        <v>-</v>
      </c>
      <c r="BE302" s="168" t="str">
        <f t="shared" ca="1" si="878"/>
        <v>-</v>
      </c>
      <c r="BF302" s="168" t="str">
        <f t="shared" ca="1" si="878"/>
        <v>-</v>
      </c>
      <c r="BG302" s="168">
        <f t="shared" ca="1" si="878"/>
        <v>1</v>
      </c>
      <c r="BH302" s="168">
        <f t="shared" ca="1" si="878"/>
        <v>1</v>
      </c>
      <c r="BI302" s="168" t="str">
        <f t="shared" ca="1" si="878"/>
        <v>-</v>
      </c>
      <c r="BJ302" s="168" t="str">
        <f t="shared" ca="1" si="878"/>
        <v>-</v>
      </c>
      <c r="BK302" s="10"/>
      <c r="BL302" s="168" t="str">
        <f t="shared" ca="1" si="878"/>
        <v>-</v>
      </c>
      <c r="BM302" s="168" t="str">
        <f t="shared" ca="1" si="878"/>
        <v>-</v>
      </c>
      <c r="BN302" s="168" t="str">
        <f t="shared" ca="1" si="878"/>
        <v>-</v>
      </c>
      <c r="BO302" s="168" t="str">
        <f t="shared" ca="1" si="878"/>
        <v>-</v>
      </c>
      <c r="BP302" s="168" t="str">
        <f t="shared" ca="1" si="878"/>
        <v>-</v>
      </c>
      <c r="BQ302" s="168" t="str">
        <f t="shared" ca="1" si="878"/>
        <v>-</v>
      </c>
      <c r="BR302" s="168" t="str">
        <f t="shared" ca="1" si="878"/>
        <v>-</v>
      </c>
      <c r="BS302" s="168" t="str">
        <f t="shared" ca="1" si="878"/>
        <v>-</v>
      </c>
      <c r="BT302" s="168" t="str">
        <f t="shared" ca="1" si="878"/>
        <v>-</v>
      </c>
      <c r="BU302" s="168" t="str">
        <f t="shared" ca="1" si="878"/>
        <v>-</v>
      </c>
      <c r="BV302" s="168" t="str">
        <f t="shared" ca="1" si="878"/>
        <v>-</v>
      </c>
      <c r="BW302" s="166" t="b" cm="1">
        <f t="array" ref="BW302">INDEX(i.rev,$K302,BW$15)</f>
        <v>0</v>
      </c>
      <c r="BX302" s="166">
        <f t="shared" si="864"/>
        <v>12</v>
      </c>
      <c r="BY302" s="166" t="b" cm="1">
        <f t="array" ref="BY302">INDEX(i.rev,$K302,BY$15)</f>
        <v>0</v>
      </c>
      <c r="BZ302" s="166" t="b" cm="1">
        <f t="array" ref="BZ302">INDEX(i.rev,$K302,BZ$15)</f>
        <v>1</v>
      </c>
      <c r="CA302" s="166" t="b" cm="1">
        <f t="array" ref="CA302">INDEX(i.rev,$K302,CA$15)</f>
        <v>1</v>
      </c>
      <c r="CB302" s="166" t="b" cm="1">
        <f t="array" ref="CB302">INDEX(i.rev,$K302,CB$15)</f>
        <v>1</v>
      </c>
      <c r="CC302" s="166" t="b" cm="1">
        <f t="array" ref="CC302">INDEX(i.rev,$K302,CC$15)</f>
        <v>1</v>
      </c>
      <c r="CD302" s="166" t="b" cm="1">
        <f t="array" ref="CD302">INDEX(i.rev,$K302,CD$15)</f>
        <v>1</v>
      </c>
      <c r="CE302" s="166" t="b" cm="1">
        <f t="array" ref="CE302">INDEX(i.rev,$K302,CE$15)</f>
        <v>1</v>
      </c>
      <c r="CF302" s="166" t="b" cm="1">
        <f t="array" ref="CF302">INDEX(i.rev,$K302,CF$15)</f>
        <v>1</v>
      </c>
      <c r="CG302" s="10"/>
      <c r="CH302" s="168" t="str">
        <f t="shared" ref="CH302:EG302" ca="1" si="879">OFFSET(CH$5,$B302,0)</f>
        <v>-</v>
      </c>
      <c r="CI302" s="168" t="str">
        <f t="shared" ca="1" si="879"/>
        <v>-</v>
      </c>
      <c r="CJ302" s="168" t="str">
        <f t="shared" ca="1" si="879"/>
        <v>-</v>
      </c>
      <c r="CK302" s="168" t="str">
        <f t="shared" ca="1" si="879"/>
        <v>-</v>
      </c>
      <c r="CL302" s="168" t="str">
        <f t="shared" ca="1" si="879"/>
        <v>-</v>
      </c>
      <c r="CM302" s="168" t="str">
        <f t="shared" ca="1" si="879"/>
        <v>-</v>
      </c>
      <c r="CN302" s="168" t="str">
        <f t="shared" ca="1" si="879"/>
        <v>-</v>
      </c>
      <c r="CO302" s="168" t="str">
        <f t="shared" ca="1" si="879"/>
        <v>-</v>
      </c>
      <c r="CP302" s="168">
        <f t="shared" ca="1" si="879"/>
        <v>1</v>
      </c>
      <c r="CQ302" s="168">
        <f t="shared" ca="1" si="879"/>
        <v>1</v>
      </c>
      <c r="CR302" s="168">
        <f t="shared" ca="1" si="879"/>
        <v>0</v>
      </c>
      <c r="CS302" s="168" t="str">
        <f t="shared" ca="1" si="879"/>
        <v>-</v>
      </c>
      <c r="CT302" s="168" t="str">
        <f t="shared" ca="1" si="879"/>
        <v>-</v>
      </c>
      <c r="CU302" s="168" t="str">
        <f t="shared" ca="1" si="879"/>
        <v>-</v>
      </c>
      <c r="CV302" s="168" t="str">
        <f t="shared" ca="1" si="879"/>
        <v>-</v>
      </c>
      <c r="CW302" s="168" t="str">
        <f t="shared" ca="1" si="879"/>
        <v>-</v>
      </c>
      <c r="CX302" s="168" t="str">
        <f t="shared" ca="1" si="879"/>
        <v>-</v>
      </c>
      <c r="CY302" s="168" t="str">
        <f t="shared" ca="1" si="879"/>
        <v>-</v>
      </c>
      <c r="CZ302" s="168">
        <f t="shared" ca="1" si="879"/>
        <v>0</v>
      </c>
      <c r="DA302" s="168" t="str">
        <f t="shared" ca="1" si="879"/>
        <v>-</v>
      </c>
      <c r="DB302" s="168" t="str">
        <f t="shared" ca="1" si="879"/>
        <v>-</v>
      </c>
      <c r="DC302" s="168" t="str">
        <f t="shared" ca="1" si="879"/>
        <v>-</v>
      </c>
      <c r="DD302" s="168" t="str">
        <f t="shared" ca="1" si="879"/>
        <v>-</v>
      </c>
      <c r="DE302" s="168" t="str">
        <f t="shared" ca="1" si="879"/>
        <v>-</v>
      </c>
      <c r="DF302" s="168">
        <f t="shared" ca="1" si="879"/>
        <v>0</v>
      </c>
      <c r="DG302" s="168">
        <f t="shared" ca="1" si="879"/>
        <v>0</v>
      </c>
      <c r="DH302" s="168">
        <f t="shared" ca="1" si="879"/>
        <v>0</v>
      </c>
      <c r="DI302" s="168">
        <f t="shared" ca="1" si="879"/>
        <v>0</v>
      </c>
      <c r="DJ302" s="168">
        <f t="shared" ca="1" si="879"/>
        <v>0</v>
      </c>
      <c r="DK302" s="168">
        <f t="shared" ca="1" si="879"/>
        <v>0</v>
      </c>
      <c r="DL302" s="168">
        <f t="shared" ca="1" si="879"/>
        <v>0</v>
      </c>
      <c r="DM302" s="168" t="str">
        <f t="shared" ca="1" si="879"/>
        <v>-</v>
      </c>
      <c r="DN302" s="168" t="str">
        <f t="shared" ca="1" si="879"/>
        <v>-</v>
      </c>
      <c r="DO302" s="168" t="str">
        <f t="shared" ca="1" si="879"/>
        <v>-</v>
      </c>
      <c r="DP302" s="168" t="str">
        <f t="shared" ca="1" si="879"/>
        <v>-</v>
      </c>
      <c r="DQ302" s="168" t="str">
        <f t="shared" ca="1" si="879"/>
        <v>-</v>
      </c>
      <c r="DR302" s="168" t="str">
        <f t="shared" ca="1" si="879"/>
        <v>-</v>
      </c>
      <c r="DS302" s="168" t="str">
        <f t="shared" ca="1" si="879"/>
        <v>-</v>
      </c>
      <c r="DT302" s="168" t="str">
        <f t="shared" ca="1" si="879"/>
        <v>-</v>
      </c>
      <c r="DU302" s="168" t="str">
        <f t="shared" ca="1" si="879"/>
        <v>-</v>
      </c>
      <c r="DV302" s="168" t="str">
        <f t="shared" ca="1" si="879"/>
        <v>-</v>
      </c>
      <c r="DW302" s="168" t="str">
        <f t="shared" ca="1" si="879"/>
        <v>-</v>
      </c>
      <c r="DX302" s="10"/>
      <c r="DY302" s="168">
        <f t="shared" ca="1" si="879"/>
        <v>1</v>
      </c>
      <c r="DZ302" s="168" t="str">
        <f t="shared" ca="1" si="879"/>
        <v>-</v>
      </c>
      <c r="EA302" s="168" t="str">
        <f t="shared" ca="1" si="879"/>
        <v>-</v>
      </c>
      <c r="EB302" s="168" t="str">
        <f t="shared" ca="1" si="879"/>
        <v>-</v>
      </c>
      <c r="EC302" s="168" t="str">
        <f t="shared" ca="1" si="879"/>
        <v>-</v>
      </c>
      <c r="ED302" s="168" t="b">
        <f t="shared" ca="1" si="879"/>
        <v>0</v>
      </c>
      <c r="EE302" s="168" t="str">
        <f t="shared" ca="1" si="879"/>
        <v>-</v>
      </c>
      <c r="EF302" s="168">
        <f t="shared" ca="1" si="879"/>
        <v>0</v>
      </c>
      <c r="EG302" s="168" t="str">
        <f t="shared" ca="1" si="879"/>
        <v>-</v>
      </c>
      <c r="EH302" s="166" cm="1">
        <f t="array" ref="EH302">INDEX(i.rev,$K302,EH$15)</f>
        <v>1.1000000000000001</v>
      </c>
      <c r="EI302" s="168">
        <f t="shared" ref="EI302:EX302" ca="1" si="880">OFFSET(EI$5,$B302,0)</f>
        <v>0</v>
      </c>
      <c r="EJ302" s="168">
        <f t="shared" ca="1" si="880"/>
        <v>1</v>
      </c>
      <c r="EK302" s="168">
        <f t="shared" ca="1" si="880"/>
        <v>0</v>
      </c>
      <c r="EL302" s="168">
        <f t="shared" ca="1" si="880"/>
        <v>1</v>
      </c>
      <c r="EM302" s="168">
        <f t="shared" ca="1" si="880"/>
        <v>1</v>
      </c>
      <c r="EN302" s="168">
        <f t="shared" ca="1" si="880"/>
        <v>1</v>
      </c>
      <c r="EO302" s="168">
        <f t="shared" ca="1" si="880"/>
        <v>0</v>
      </c>
      <c r="EP302" s="168">
        <f t="shared" ca="1" si="880"/>
        <v>0</v>
      </c>
      <c r="EQ302" s="168">
        <f t="shared" ca="1" si="880"/>
        <v>0</v>
      </c>
      <c r="ER302" s="168">
        <f t="shared" ca="1" si="880"/>
        <v>0</v>
      </c>
      <c r="ES302" s="168">
        <f t="shared" ca="1" si="880"/>
        <v>0</v>
      </c>
      <c r="ET302" s="168">
        <f t="shared" ca="1" si="880"/>
        <v>0</v>
      </c>
      <c r="EU302" s="168">
        <f t="shared" ca="1" si="880"/>
        <v>0</v>
      </c>
      <c r="EV302" s="168">
        <f t="shared" ca="1" si="880"/>
        <v>0</v>
      </c>
      <c r="EW302" s="168">
        <f t="shared" ca="1" si="880"/>
        <v>0</v>
      </c>
      <c r="EX302" s="168">
        <f t="shared" ca="1" si="880"/>
        <v>0</v>
      </c>
      <c r="EY302" s="166" cm="1">
        <f t="array" ref="EY302">INDEX(i.rev,$K302,EY$15)</f>
        <v>0</v>
      </c>
      <c r="EZ302" s="168">
        <f t="shared" ca="1" si="837"/>
        <v>0</v>
      </c>
      <c r="FA302" s="166" cm="1">
        <f t="array" ref="FA302">INDEX(i.rev,$K302,FA$15)</f>
        <v>1</v>
      </c>
      <c r="FB302" s="168">
        <f t="shared" ref="FB302:GF302" ca="1" si="881">OFFSET(FB$5,$B302,0)</f>
        <v>0</v>
      </c>
      <c r="FC302" s="168">
        <f t="shared" ca="1" si="881"/>
        <v>0</v>
      </c>
      <c r="FD302" s="168">
        <f t="shared" ca="1" si="881"/>
        <v>0</v>
      </c>
      <c r="FE302" s="168">
        <f t="shared" ca="1" si="881"/>
        <v>0</v>
      </c>
      <c r="FF302" s="168">
        <f t="shared" ca="1" si="881"/>
        <v>0</v>
      </c>
      <c r="FG302" s="168">
        <f t="shared" ca="1" si="881"/>
        <v>0</v>
      </c>
      <c r="FH302" s="168">
        <f t="shared" ca="1" si="881"/>
        <v>0</v>
      </c>
      <c r="FI302" s="10"/>
      <c r="FJ302" s="168" t="str">
        <f t="shared" ca="1" si="881"/>
        <v>-</v>
      </c>
      <c r="FK302" s="168" t="str">
        <f t="shared" ca="1" si="881"/>
        <v>-</v>
      </c>
      <c r="FL302" s="168" t="str">
        <f t="shared" ca="1" si="881"/>
        <v>-</v>
      </c>
      <c r="FM302" s="168" t="str">
        <f t="shared" ca="1" si="881"/>
        <v>-</v>
      </c>
      <c r="FN302" s="168" t="str">
        <f t="shared" ca="1" si="881"/>
        <v>-</v>
      </c>
      <c r="FO302" s="166" t="b">
        <f t="shared" ca="1" si="840"/>
        <v>0</v>
      </c>
      <c r="FP302" s="166" t="b">
        <f t="shared" ca="1" si="840"/>
        <v>0</v>
      </c>
      <c r="FQ302" s="166" t="b">
        <f t="shared" ca="1" si="840"/>
        <v>1</v>
      </c>
      <c r="FR302" s="168">
        <f t="shared" ca="1" si="881"/>
        <v>0</v>
      </c>
      <c r="FS302" s="166">
        <f t="shared" ca="1" si="841"/>
        <v>1</v>
      </c>
      <c r="FT302" s="166">
        <f t="shared" ca="1" si="841"/>
        <v>1</v>
      </c>
      <c r="FU302" s="168" t="str">
        <f t="shared" ca="1" si="881"/>
        <v>-</v>
      </c>
      <c r="FV302" s="168" t="str">
        <f t="shared" ca="1" si="881"/>
        <v>-</v>
      </c>
      <c r="FW302" s="168" t="str">
        <f t="shared" ca="1" si="881"/>
        <v>-</v>
      </c>
      <c r="FX302" s="168" t="str">
        <f t="shared" ca="1" si="881"/>
        <v>-</v>
      </c>
      <c r="FY302" s="168" t="str">
        <f t="shared" ca="1" si="881"/>
        <v>-</v>
      </c>
      <c r="FZ302" s="168" t="str">
        <f t="shared" ca="1" si="881"/>
        <v>-</v>
      </c>
      <c r="GA302" s="168" t="str">
        <f t="shared" ca="1" si="881"/>
        <v>-</v>
      </c>
      <c r="GB302" s="168" t="str">
        <f t="shared" ca="1" si="881"/>
        <v>-</v>
      </c>
      <c r="GC302" s="168" t="str">
        <f t="shared" ca="1" si="881"/>
        <v>-</v>
      </c>
      <c r="GD302" s="168" t="b">
        <f t="shared" ca="1" si="881"/>
        <v>1</v>
      </c>
      <c r="GE302" s="168" t="str">
        <f t="shared" ca="1" si="881"/>
        <v>-</v>
      </c>
      <c r="GF302" s="168" t="str">
        <f t="shared" ca="1" si="881"/>
        <v>-</v>
      </c>
      <c r="GG302" s="168" t="str">
        <f t="shared" ca="1" si="865"/>
        <v>-</v>
      </c>
      <c r="GH302" s="168" t="str">
        <f t="shared" ca="1" si="842"/>
        <v>-</v>
      </c>
      <c r="GI302" s="168" t="str">
        <f t="shared" ca="1" si="842"/>
        <v>-</v>
      </c>
      <c r="GJ302" s="168" t="str">
        <f t="shared" ca="1" si="843"/>
        <v>-</v>
      </c>
      <c r="GK302" s="168" t="str">
        <f t="shared" ca="1" si="843"/>
        <v>-</v>
      </c>
      <c r="GL302" s="168" t="str">
        <f t="shared" ca="1" si="843"/>
        <v>-</v>
      </c>
      <c r="GM302" s="168" t="str">
        <f t="shared" ca="1" si="843"/>
        <v>-</v>
      </c>
      <c r="GN302" s="168" t="str">
        <f t="shared" ca="1" si="843"/>
        <v>-</v>
      </c>
      <c r="GO302" s="168" t="str">
        <f t="shared" ca="1" si="843"/>
        <v>-</v>
      </c>
      <c r="GP302" s="168" t="str">
        <f t="shared" ca="1" si="843"/>
        <v>-</v>
      </c>
      <c r="GQ302" s="168" t="str">
        <f t="shared" ca="1" si="843"/>
        <v>-</v>
      </c>
      <c r="GR302" s="168" t="str">
        <f t="shared" ca="1" si="843"/>
        <v>-</v>
      </c>
      <c r="GS302" s="168">
        <f t="shared" ca="1" si="843"/>
        <v>500</v>
      </c>
      <c r="GT302" s="168">
        <f t="shared" ca="1" si="843"/>
        <v>500</v>
      </c>
      <c r="GU302" s="168" t="str">
        <f t="shared" ca="1" si="843"/>
        <v>-</v>
      </c>
      <c r="GV302" s="168" t="str">
        <f t="shared" ca="1" si="843"/>
        <v>-</v>
      </c>
      <c r="GW302" s="168" t="str">
        <f t="shared" ca="1" si="843"/>
        <v>-</v>
      </c>
      <c r="GX302" s="168" t="str">
        <f t="shared" ca="1" si="843"/>
        <v>-</v>
      </c>
      <c r="GY302" s="168" t="str">
        <f t="shared" ca="1" si="843"/>
        <v>-</v>
      </c>
      <c r="GZ302" s="168" t="str">
        <f t="shared" ca="1" si="844"/>
        <v>-</v>
      </c>
      <c r="HA302" s="168" t="str">
        <f t="shared" ca="1" si="844"/>
        <v>-</v>
      </c>
      <c r="HB302" s="168" t="str">
        <f t="shared" ca="1" si="844"/>
        <v>-</v>
      </c>
      <c r="HC302" s="168" t="str">
        <f t="shared" ca="1" si="844"/>
        <v>-</v>
      </c>
      <c r="HD302" s="168" t="str">
        <f t="shared" ca="1" si="844"/>
        <v>-</v>
      </c>
      <c r="HE302" s="168" t="str">
        <f t="shared" ca="1" si="844"/>
        <v>-</v>
      </c>
      <c r="HF302" s="168" t="str">
        <f t="shared" ca="1" si="844"/>
        <v>-</v>
      </c>
      <c r="HG302" s="168" t="str">
        <f t="shared" ca="1" si="844"/>
        <v>-</v>
      </c>
      <c r="HH302" s="168" t="str">
        <f t="shared" ca="1" si="844"/>
        <v>-</v>
      </c>
      <c r="HI302" s="168" t="str">
        <f t="shared" ca="1" si="844"/>
        <v>-</v>
      </c>
      <c r="HJ302" s="168" t="str">
        <f t="shared" ca="1" si="844"/>
        <v>-</v>
      </c>
      <c r="HK302" s="168" t="str">
        <f t="shared" ca="1" si="844"/>
        <v>-</v>
      </c>
      <c r="HL302" s="168" t="str">
        <f t="shared" ca="1" si="844"/>
        <v>-</v>
      </c>
      <c r="HM302" s="168" t="str">
        <f t="shared" ca="1" si="844"/>
        <v>-</v>
      </c>
      <c r="HN302" s="168" t="str">
        <f t="shared" ca="1" si="844"/>
        <v>-</v>
      </c>
      <c r="HO302" s="168" t="str">
        <f t="shared" ca="1" si="844"/>
        <v>-</v>
      </c>
      <c r="HP302" s="168" t="str">
        <f t="shared" ca="1" si="844"/>
        <v>-</v>
      </c>
      <c r="HQ302" s="168" t="str">
        <f t="shared" ca="1" si="844"/>
        <v>-</v>
      </c>
      <c r="HR302" s="168" t="str">
        <f t="shared" ca="1" si="844"/>
        <v>-</v>
      </c>
      <c r="HS302" s="168" t="str">
        <f t="shared" ca="1" si="844"/>
        <v>-</v>
      </c>
      <c r="HT302" s="168" t="str">
        <f t="shared" ca="1" si="844"/>
        <v>-</v>
      </c>
      <c r="HU302" s="168" t="str">
        <f t="shared" ca="1" si="844"/>
        <v>-</v>
      </c>
      <c r="HV302" s="168" t="str">
        <f t="shared" ca="1" si="844"/>
        <v>-</v>
      </c>
      <c r="HW302" s="168" t="str">
        <f t="shared" ca="1" si="844"/>
        <v>-</v>
      </c>
      <c r="HX302" s="168" t="str">
        <f t="shared" ca="1" si="844"/>
        <v>-</v>
      </c>
      <c r="HY302" s="168" t="str">
        <f t="shared" ca="1" si="844"/>
        <v>-</v>
      </c>
      <c r="HZ302" s="168" t="str">
        <f t="shared" ca="1" si="844"/>
        <v>-</v>
      </c>
      <c r="IA302" s="168" t="str">
        <f t="shared" ca="1" si="844"/>
        <v>-</v>
      </c>
      <c r="IB302" s="168" t="str">
        <f t="shared" ca="1" si="844"/>
        <v>-</v>
      </c>
      <c r="IC302" s="168" t="str">
        <f t="shared" ca="1" si="844"/>
        <v>-</v>
      </c>
      <c r="ID302" s="168" t="str">
        <f t="shared" ca="1" si="844"/>
        <v>-</v>
      </c>
      <c r="IE302" s="168" t="str">
        <f t="shared" ca="1" si="844"/>
        <v>-</v>
      </c>
      <c r="IF302" s="168" t="str">
        <f t="shared" ca="1" si="844"/>
        <v>-</v>
      </c>
      <c r="IG302" s="168" t="str">
        <f t="shared" ca="1" si="844"/>
        <v>-</v>
      </c>
      <c r="IH302" s="168" t="str">
        <f t="shared" ca="1" si="844"/>
        <v>-</v>
      </c>
      <c r="II302" s="168" t="str">
        <f t="shared" ca="1" si="844"/>
        <v>-</v>
      </c>
      <c r="IJ302" s="168" t="str">
        <f t="shared" ca="1" si="844"/>
        <v>-</v>
      </c>
      <c r="IK302" s="168" t="str">
        <f t="shared" ca="1" si="844"/>
        <v>-</v>
      </c>
      <c r="IL302" s="168" t="str">
        <f t="shared" ca="1" si="844"/>
        <v>-</v>
      </c>
      <c r="IM302" s="168" t="str">
        <f t="shared" ca="1" si="844"/>
        <v>-</v>
      </c>
      <c r="IN302" s="168" t="str">
        <f t="shared" ca="1" si="844"/>
        <v>-</v>
      </c>
      <c r="IO302" s="168" t="str">
        <f t="shared" ca="1" si="844"/>
        <v>-</v>
      </c>
      <c r="IP302" s="168" t="str">
        <f t="shared" ca="1" si="845"/>
        <v>-</v>
      </c>
      <c r="IQ302" s="168" t="str">
        <f t="shared" ca="1" si="845"/>
        <v>-</v>
      </c>
      <c r="IR302" s="168" t="str">
        <f t="shared" ca="1" si="845"/>
        <v>-</v>
      </c>
      <c r="IS302" s="168" t="str">
        <f t="shared" ca="1" si="845"/>
        <v>-</v>
      </c>
      <c r="IT302" s="168" t="str">
        <f t="shared" ca="1" si="845"/>
        <v>-</v>
      </c>
      <c r="IU302" s="168" t="str">
        <f t="shared" ca="1" si="845"/>
        <v>-</v>
      </c>
      <c r="IV302" s="168" t="str">
        <f t="shared" ca="1" si="845"/>
        <v>-</v>
      </c>
      <c r="IW302" s="168" t="str">
        <f t="shared" ca="1" si="845"/>
        <v>-</v>
      </c>
      <c r="IX302" s="168" t="str">
        <f t="shared" ca="1" si="845"/>
        <v>-</v>
      </c>
      <c r="IY302" s="168" t="str">
        <f t="shared" ca="1" si="845"/>
        <v>-</v>
      </c>
      <c r="IZ302" s="10"/>
      <c r="JA302" s="166">
        <f t="shared" ca="1" si="846"/>
        <v>4.4999999999999998E-2</v>
      </c>
      <c r="JB302" s="166">
        <f t="shared" ca="1" si="847"/>
        <v>4.4999999999999998E-2</v>
      </c>
      <c r="JC302" s="168">
        <f t="shared" ref="JC302:KH302" ca="1" si="882">OFFSET(JC$5,$B302,0)</f>
        <v>1</v>
      </c>
      <c r="JD302" s="168">
        <f t="shared" ca="1" si="882"/>
        <v>0</v>
      </c>
      <c r="JE302" s="168">
        <f t="shared" ca="1" si="882"/>
        <v>1</v>
      </c>
      <c r="JF302" s="168">
        <f t="shared" ca="1" si="882"/>
        <v>1</v>
      </c>
      <c r="JG302" s="168">
        <f t="shared" ca="1" si="882"/>
        <v>0</v>
      </c>
      <c r="JH302" s="168">
        <f t="shared" ca="1" si="882"/>
        <v>70</v>
      </c>
      <c r="JI302" s="168">
        <f t="shared" ca="1" si="882"/>
        <v>50</v>
      </c>
      <c r="JJ302" s="168">
        <f t="shared" ca="1" si="882"/>
        <v>70</v>
      </c>
      <c r="JK302" s="168">
        <f t="shared" ca="1" si="882"/>
        <v>50</v>
      </c>
      <c r="JL302" s="166">
        <f t="shared" ca="1" si="849"/>
        <v>1</v>
      </c>
      <c r="JM302" s="166">
        <f t="shared" ca="1" si="850"/>
        <v>1</v>
      </c>
      <c r="JN302" s="166">
        <f t="shared" ca="1" si="851"/>
        <v>1</v>
      </c>
      <c r="JO302" s="166">
        <f t="shared" ca="1" si="852"/>
        <v>1</v>
      </c>
      <c r="JP302" s="166">
        <f t="shared" ca="1" si="852"/>
        <v>1</v>
      </c>
      <c r="JQ302" s="168">
        <f t="shared" ca="1" si="882"/>
        <v>1</v>
      </c>
      <c r="JR302" s="10"/>
      <c r="JS302" s="168">
        <f t="shared" ca="1" si="882"/>
        <v>1</v>
      </c>
      <c r="JT302" s="166">
        <f t="shared" ca="1" si="853"/>
        <v>1</v>
      </c>
      <c r="JU302" s="168">
        <f t="shared" ca="1" si="882"/>
        <v>1</v>
      </c>
      <c r="JV302" s="168">
        <f t="shared" ca="1" si="882"/>
        <v>1</v>
      </c>
      <c r="JW302" s="168">
        <f t="shared" ca="1" si="882"/>
        <v>1</v>
      </c>
      <c r="JX302" s="168">
        <f t="shared" ca="1" si="882"/>
        <v>1</v>
      </c>
      <c r="JY302" s="168">
        <f t="shared" ca="1" si="882"/>
        <v>1</v>
      </c>
      <c r="JZ302" s="168">
        <f t="shared" ca="1" si="882"/>
        <v>1</v>
      </c>
      <c r="KA302" s="166">
        <f t="shared" ca="1" si="854"/>
        <v>1</v>
      </c>
      <c r="KB302" s="166">
        <f t="shared" ca="1" si="855"/>
        <v>1</v>
      </c>
      <c r="KC302" s="166">
        <f t="shared" ca="1" si="856"/>
        <v>1</v>
      </c>
      <c r="KD302" s="166" t="str">
        <f t="shared" ca="1" si="857"/>
        <v>-</v>
      </c>
      <c r="KE302" s="166" t="str">
        <f t="shared" ca="1" si="858"/>
        <v>-</v>
      </c>
      <c r="KF302" s="166" t="str">
        <f t="shared" ca="1" si="859"/>
        <v>-</v>
      </c>
      <c r="KG302" s="166" t="b">
        <f t="shared" ca="1" si="860"/>
        <v>0</v>
      </c>
      <c r="KH302" s="168">
        <f t="shared" ca="1" si="882"/>
        <v>0</v>
      </c>
      <c r="KI302" s="27">
        <v>0</v>
      </c>
    </row>
    <row r="303" spans="1:295" s="148" customFormat="1" outlineLevel="1">
      <c r="A303" s="126">
        <f t="shared" si="13"/>
        <v>298</v>
      </c>
      <c r="B303" s="126">
        <f t="shared" si="861"/>
        <v>13</v>
      </c>
      <c r="C303" s="148">
        <f>C301</f>
        <v>1002</v>
      </c>
      <c r="D303" s="148" t="s">
        <v>884</v>
      </c>
      <c r="E303" s="148" t="b">
        <f t="shared" si="826"/>
        <v>0</v>
      </c>
      <c r="F303" s="148" t="b">
        <v>0</v>
      </c>
      <c r="G303" s="148" t="b">
        <f t="shared" si="862"/>
        <v>0</v>
      </c>
      <c r="H303" s="144">
        <f t="shared" ca="1" si="863"/>
        <v>3</v>
      </c>
      <c r="I303" s="32">
        <v>1</v>
      </c>
      <c r="J303" s="32">
        <v>3</v>
      </c>
      <c r="K303" s="32">
        <v>2</v>
      </c>
      <c r="L303" s="144">
        <f t="shared" ca="1" si="863"/>
        <v>1</v>
      </c>
      <c r="M303" s="144">
        <f t="shared" ca="1" si="863"/>
        <v>1</v>
      </c>
      <c r="N303" s="144">
        <f t="shared" ca="1" si="863"/>
        <v>1</v>
      </c>
      <c r="O303" s="144">
        <f t="shared" ca="1" si="863"/>
        <v>1</v>
      </c>
      <c r="P303" s="144">
        <f t="shared" ca="1" si="863"/>
        <v>1</v>
      </c>
      <c r="Q303" s="144">
        <f t="shared" ca="1" si="863"/>
        <v>1</v>
      </c>
      <c r="R303" s="144">
        <f t="shared" ca="1" si="863"/>
        <v>2</v>
      </c>
      <c r="S303" s="144">
        <f t="shared" ca="1" si="863"/>
        <v>1</v>
      </c>
      <c r="T303" s="144">
        <f t="shared" ca="1" si="863"/>
        <v>1</v>
      </c>
      <c r="U303" s="144">
        <f t="shared" ca="1" si="863"/>
        <v>1</v>
      </c>
      <c r="V303" s="144">
        <f t="shared" ca="1" si="863"/>
        <v>1</v>
      </c>
      <c r="W303" s="144">
        <f t="shared" ca="1" si="863"/>
        <v>1</v>
      </c>
      <c r="X303" s="144">
        <f t="shared" ca="1" si="863"/>
        <v>1</v>
      </c>
      <c r="Y303" s="144">
        <f t="shared" ca="1" si="863"/>
        <v>1</v>
      </c>
      <c r="AA303" s="162" t="str" cm="1">
        <f t="array" aca="1" ref="AA303" ca="1">TEXT(LEFT(OFFSET(AA303,-1,0),5)+1,"00000")&amp;MID(OFFSET(AA303,-1,0),6,FIND(" ",OFFSET(AA303,-1,0),7)-5)
&amp;INDEX(DataMaster!$B$10:$B$12,$I303)         &amp;IF($J303=1,""," Risk"&amp;INDEX(i.risk_aversion,$J303,1))    &amp;IF($K303=1,""," REV"&amp; INDEX(DataMaster!$B$54:$B$58,$K303))              &amp; IF($L303=1,""," Minroe"&amp;INDEX(minroe,$L303))              &amp;  IF($M303=1,""," Overdraw"&amp;INDEX(overdraw,$M303))
&amp; IF($N303=1,""," Mach"&amp;INDEX(i.mach_option,$N303))
&amp; IF($O303=1,""," Interest"&amp;INDEX(i.interest_rate,$O303))            &amp; IF($P303=1,""," Opp cost"&amp;INDEX(i.opp_cost_capital,$P303))           &amp; IF($Q303=1,""," Casual_ub"&amp;INDEX(i.casual_ub,$Q303))           &amp; IF($R303=1,""," Cropgraze"&amp;INDEX(i.cropgraze_inc,$R303))
&amp; IF($S303=1,""," Yield"&amp;INDEX(i.all_rot_yield,$S303))          &amp; IF($T303=1,""," Pasture"&amp;INDEX(i.pasture_prod,$T303))          &amp; IF($U303=1,""," Scan"&amp;INDEX(i.scan,$U303))
&amp; IF($JL303=1,""," WP"&amp;TEXT($JL303*100,"000p"))                &amp; IF($JM303=1,""," MP"&amp;TEXT($JM303*100,"000p"))                      &amp; IF($JN303=1,""," GP"&amp;TEXT($JN303*100,"000p"))          &amp; IF($JO303=1,""," Can"&amp;TEXT($JO303*100,"000p"))
&amp; " (F"&amp;3+IFERROR(1*$CH303,0)+IFERROR(1*$CI303,0)&amp;3-IFERROR(1*NOT($CK303),0)&amp;"N"&amp;$CP303&amp;$CQ303&amp;")"</f>
        <v>00006 CFW SE RiskCARA-high REVrev_create CropgrazeFALSE (F33N11)</v>
      </c>
      <c r="AB303" s="10" t="str">
        <f ca="1">IF(COUNTIF(AA$5:AA303,AA303)=1,"-","Dup")</f>
        <v>-</v>
      </c>
      <c r="AC303" s="10"/>
      <c r="AD303" s="168" t="str">
        <f t="shared" ca="1" si="827"/>
        <v>-</v>
      </c>
      <c r="AE303" s="168" t="str">
        <f t="shared" ca="1" si="827"/>
        <v>-</v>
      </c>
      <c r="AF303" s="168" t="str">
        <f t="shared" ca="1" si="827"/>
        <v>-</v>
      </c>
      <c r="AG303" s="168" t="str">
        <f t="shared" ca="1" si="827"/>
        <v>-</v>
      </c>
      <c r="AH303" s="168" t="str">
        <f t="shared" ca="1" si="827"/>
        <v>-</v>
      </c>
      <c r="AI303" s="168" t="b">
        <f t="shared" ca="1" si="827"/>
        <v>1</v>
      </c>
      <c r="AJ303" s="10"/>
      <c r="AK303" s="166" t="b">
        <f t="shared" si="828"/>
        <v>1</v>
      </c>
      <c r="AL303" s="166" t="str">
        <f t="shared" si="828"/>
        <v>-</v>
      </c>
      <c r="AM303" s="166" t="str">
        <f t="shared" si="828"/>
        <v>-</v>
      </c>
      <c r="AN303" s="166" t="str">
        <f t="shared" si="828"/>
        <v>-</v>
      </c>
      <c r="AO303" s="166" t="b">
        <f t="shared" si="828"/>
        <v>0</v>
      </c>
      <c r="AP303" s="166" t="b">
        <f t="shared" si="828"/>
        <v>0</v>
      </c>
      <c r="AQ303" s="166">
        <f t="shared" ca="1" si="829"/>
        <v>0</v>
      </c>
      <c r="AR303" s="166" t="b">
        <f t="shared" si="830"/>
        <v>1</v>
      </c>
      <c r="AS303" s="166" t="b">
        <f t="shared" si="830"/>
        <v>1</v>
      </c>
      <c r="AT303" s="166">
        <f t="shared" si="830"/>
        <v>1</v>
      </c>
      <c r="AU303" s="166">
        <f t="shared" si="830"/>
        <v>5.0000000000000004E-6</v>
      </c>
      <c r="AV303" s="166" t="str">
        <f t="shared" si="830"/>
        <v>-</v>
      </c>
      <c r="AW303" s="10"/>
      <c r="AX303" s="166" t="b">
        <f t="shared" si="831"/>
        <v>1</v>
      </c>
      <c r="AY303" s="168" t="b">
        <f t="shared" ca="1" si="832"/>
        <v>1</v>
      </c>
      <c r="AZ303" s="168" t="b">
        <f t="shared" ca="1" si="832"/>
        <v>1</v>
      </c>
      <c r="BA303" s="167">
        <f t="shared" ca="1" si="833"/>
        <v>3110</v>
      </c>
      <c r="BB303" s="168" t="str">
        <f t="shared" ca="1" si="834"/>
        <v>-</v>
      </c>
      <c r="BC303" s="168" t="str">
        <f t="shared" ca="1" si="834"/>
        <v>-</v>
      </c>
      <c r="BD303" s="168" t="str">
        <f t="shared" ca="1" si="834"/>
        <v>-</v>
      </c>
      <c r="BE303" s="168" t="str">
        <f t="shared" ca="1" si="834"/>
        <v>-</v>
      </c>
      <c r="BF303" s="168" t="str">
        <f t="shared" ca="1" si="834"/>
        <v>-</v>
      </c>
      <c r="BG303" s="168">
        <f t="shared" ca="1" si="834"/>
        <v>1</v>
      </c>
      <c r="BH303" s="168">
        <f t="shared" ca="1" si="834"/>
        <v>1</v>
      </c>
      <c r="BI303" s="168" t="str">
        <f t="shared" ca="1" si="834"/>
        <v>-</v>
      </c>
      <c r="BJ303" s="168" t="str">
        <f t="shared" ca="1" si="834"/>
        <v>-</v>
      </c>
      <c r="BK303" s="10"/>
      <c r="BL303" s="168" t="str">
        <f t="shared" ca="1" si="834"/>
        <v>-</v>
      </c>
      <c r="BM303" s="168" t="str">
        <f t="shared" ca="1" si="834"/>
        <v>-</v>
      </c>
      <c r="BN303" s="168" t="str">
        <f t="shared" ca="1" si="834"/>
        <v>-</v>
      </c>
      <c r="BO303" s="168" t="str">
        <f t="shared" ca="1" si="834"/>
        <v>-</v>
      </c>
      <c r="BP303" s="168" t="str">
        <f t="shared" ca="1" si="834"/>
        <v>-</v>
      </c>
      <c r="BQ303" s="168" t="str">
        <f t="shared" ca="1" si="834"/>
        <v>-</v>
      </c>
      <c r="BR303" s="168" t="str">
        <f t="shared" ca="1" si="834"/>
        <v>-</v>
      </c>
      <c r="BS303" s="168" t="str">
        <f t="shared" ca="1" si="834"/>
        <v>-</v>
      </c>
      <c r="BT303" s="168" t="str">
        <f t="shared" ca="1" si="834"/>
        <v>-</v>
      </c>
      <c r="BU303" s="168" t="str">
        <f t="shared" ca="1" si="834"/>
        <v>-</v>
      </c>
      <c r="BV303" s="168" t="str">
        <f t="shared" ca="1" si="834"/>
        <v>-</v>
      </c>
      <c r="BW303" s="166" t="b" cm="1">
        <f t="array" ref="BW303">INDEX(i.rev,$K303,BW$15)</f>
        <v>1</v>
      </c>
      <c r="BX303" s="166">
        <f t="shared" si="864"/>
        <v>13</v>
      </c>
      <c r="BY303" s="166" t="b" cm="1">
        <f t="array" ref="BY303">INDEX(i.rev,$K303,BY$15)</f>
        <v>1</v>
      </c>
      <c r="BZ303" s="166" t="b" cm="1">
        <f t="array" ref="BZ303">INDEX(i.rev,$K303,BZ$15)</f>
        <v>1</v>
      </c>
      <c r="CA303" s="166" t="b" cm="1">
        <f t="array" ref="CA303">INDEX(i.rev,$K303,CA$15)</f>
        <v>1</v>
      </c>
      <c r="CB303" s="166" t="b" cm="1">
        <f t="array" ref="CB303">INDEX(i.rev,$K303,CB$15)</f>
        <v>1</v>
      </c>
      <c r="CC303" s="166" t="b" cm="1">
        <f t="array" ref="CC303">INDEX(i.rev,$K303,CC$15)</f>
        <v>1</v>
      </c>
      <c r="CD303" s="166" t="b" cm="1">
        <f t="array" ref="CD303">INDEX(i.rev,$K303,CD$15)</f>
        <v>1</v>
      </c>
      <c r="CE303" s="166" t="b" cm="1">
        <f t="array" ref="CE303">INDEX(i.rev,$K303,CE$15)</f>
        <v>1</v>
      </c>
      <c r="CF303" s="166" t="b" cm="1">
        <f t="array" ref="CF303">INDEX(i.rev,$K303,CF$15)</f>
        <v>1</v>
      </c>
      <c r="CG303" s="10"/>
      <c r="CH303" s="168" t="str">
        <f t="shared" ca="1" si="835"/>
        <v>-</v>
      </c>
      <c r="CI303" s="168" t="str">
        <f t="shared" ca="1" si="835"/>
        <v>-</v>
      </c>
      <c r="CJ303" s="168" t="str">
        <f t="shared" ca="1" si="835"/>
        <v>-</v>
      </c>
      <c r="CK303" s="168" t="str">
        <f t="shared" ca="1" si="835"/>
        <v>-</v>
      </c>
      <c r="CL303" s="168" t="str">
        <f t="shared" ca="1" si="835"/>
        <v>-</v>
      </c>
      <c r="CM303" s="168" t="str">
        <f t="shared" ca="1" si="835"/>
        <v>-</v>
      </c>
      <c r="CN303" s="168" t="str">
        <f t="shared" ca="1" si="835"/>
        <v>-</v>
      </c>
      <c r="CO303" s="168" t="str">
        <f t="shared" ca="1" si="835"/>
        <v>-</v>
      </c>
      <c r="CP303" s="168">
        <f t="shared" ca="1" si="835"/>
        <v>1</v>
      </c>
      <c r="CQ303" s="168">
        <f t="shared" ca="1" si="835"/>
        <v>1</v>
      </c>
      <c r="CR303" s="168">
        <f t="shared" ca="1" si="835"/>
        <v>0</v>
      </c>
      <c r="CS303" s="168" t="str">
        <f t="shared" ca="1" si="835"/>
        <v>-</v>
      </c>
      <c r="CT303" s="168" t="str">
        <f t="shared" ca="1" si="835"/>
        <v>-</v>
      </c>
      <c r="CU303" s="168" t="str">
        <f t="shared" ca="1" si="835"/>
        <v>-</v>
      </c>
      <c r="CV303" s="168" t="str">
        <f t="shared" ca="1" si="835"/>
        <v>-</v>
      </c>
      <c r="CW303" s="168" t="str">
        <f t="shared" ca="1" si="835"/>
        <v>-</v>
      </c>
      <c r="CX303" s="168" t="str">
        <f t="shared" ca="1" si="835"/>
        <v>-</v>
      </c>
      <c r="CY303" s="168" t="str">
        <f t="shared" ca="1" si="835"/>
        <v>-</v>
      </c>
      <c r="CZ303" s="168">
        <f t="shared" ca="1" si="835"/>
        <v>0</v>
      </c>
      <c r="DA303" s="168" t="str">
        <f t="shared" ca="1" si="835"/>
        <v>-</v>
      </c>
      <c r="DB303" s="168" t="str">
        <f t="shared" ca="1" si="835"/>
        <v>-</v>
      </c>
      <c r="DC303" s="168" t="str">
        <f t="shared" ca="1" si="835"/>
        <v>-</v>
      </c>
      <c r="DD303" s="168" t="str">
        <f t="shared" ca="1" si="835"/>
        <v>-</v>
      </c>
      <c r="DE303" s="168" t="str">
        <f t="shared" ca="1" si="835"/>
        <v>-</v>
      </c>
      <c r="DF303" s="168">
        <f t="shared" ca="1" si="835"/>
        <v>0</v>
      </c>
      <c r="DG303" s="168">
        <f t="shared" ca="1" si="835"/>
        <v>0</v>
      </c>
      <c r="DH303" s="168">
        <f t="shared" ca="1" si="835"/>
        <v>0</v>
      </c>
      <c r="DI303" s="168">
        <f t="shared" ca="1" si="835"/>
        <v>0</v>
      </c>
      <c r="DJ303" s="168">
        <f t="shared" ca="1" si="835"/>
        <v>0</v>
      </c>
      <c r="DK303" s="168">
        <f t="shared" ca="1" si="835"/>
        <v>0</v>
      </c>
      <c r="DL303" s="168">
        <f t="shared" ca="1" si="835"/>
        <v>0</v>
      </c>
      <c r="DM303" s="168" t="str">
        <f t="shared" ca="1" si="835"/>
        <v>-</v>
      </c>
      <c r="DN303" s="168" t="str">
        <f t="shared" ca="1" si="835"/>
        <v>-</v>
      </c>
      <c r="DO303" s="168" t="str">
        <f t="shared" ca="1" si="835"/>
        <v>-</v>
      </c>
      <c r="DP303" s="168" t="str">
        <f t="shared" ca="1" si="835"/>
        <v>-</v>
      </c>
      <c r="DQ303" s="168" t="str">
        <f t="shared" ca="1" si="835"/>
        <v>-</v>
      </c>
      <c r="DR303" s="168" t="str">
        <f t="shared" ca="1" si="835"/>
        <v>-</v>
      </c>
      <c r="DS303" s="168" t="str">
        <f t="shared" ca="1" si="835"/>
        <v>-</v>
      </c>
      <c r="DT303" s="168" t="str">
        <f t="shared" ca="1" si="835"/>
        <v>-</v>
      </c>
      <c r="DU303" s="168" t="str">
        <f t="shared" ca="1" si="835"/>
        <v>-</v>
      </c>
      <c r="DV303" s="168" t="str">
        <f t="shared" ca="1" si="835"/>
        <v>-</v>
      </c>
      <c r="DW303" s="168" t="str">
        <f t="shared" ca="1" si="835"/>
        <v>-</v>
      </c>
      <c r="DX303" s="10"/>
      <c r="DY303" s="168">
        <f t="shared" ca="1" si="835"/>
        <v>1</v>
      </c>
      <c r="DZ303" s="168" t="str">
        <f t="shared" ca="1" si="835"/>
        <v>-</v>
      </c>
      <c r="EA303" s="168" t="str">
        <f t="shared" ca="1" si="835"/>
        <v>-</v>
      </c>
      <c r="EB303" s="168" t="str">
        <f t="shared" ca="1" si="835"/>
        <v>-</v>
      </c>
      <c r="EC303" s="168" t="str">
        <f t="shared" ca="1" si="835"/>
        <v>-</v>
      </c>
      <c r="ED303" s="168" t="b">
        <f t="shared" ca="1" si="835"/>
        <v>0</v>
      </c>
      <c r="EE303" s="168" t="str">
        <f t="shared" ca="1" si="835"/>
        <v>-</v>
      </c>
      <c r="EF303" s="168">
        <f t="shared" ca="1" si="835"/>
        <v>0</v>
      </c>
      <c r="EG303" s="168" t="str">
        <f t="shared" ca="1" si="835"/>
        <v>-</v>
      </c>
      <c r="EH303" s="166" cm="1">
        <f t="array" ref="EH303">INDEX(i.rev,$K303,EH$15)</f>
        <v>1</v>
      </c>
      <c r="EI303" s="168">
        <f t="shared" ca="1" si="836"/>
        <v>0</v>
      </c>
      <c r="EJ303" s="168">
        <f t="shared" ca="1" si="836"/>
        <v>1</v>
      </c>
      <c r="EK303" s="168">
        <f t="shared" ca="1" si="836"/>
        <v>0</v>
      </c>
      <c r="EL303" s="168">
        <f t="shared" ca="1" si="836"/>
        <v>1</v>
      </c>
      <c r="EM303" s="168">
        <f t="shared" ca="1" si="836"/>
        <v>1</v>
      </c>
      <c r="EN303" s="168">
        <f t="shared" ca="1" si="836"/>
        <v>1</v>
      </c>
      <c r="EO303" s="168">
        <f t="shared" ca="1" si="836"/>
        <v>0</v>
      </c>
      <c r="EP303" s="168">
        <f t="shared" ca="1" si="836"/>
        <v>0</v>
      </c>
      <c r="EQ303" s="168">
        <f t="shared" ca="1" si="836"/>
        <v>0</v>
      </c>
      <c r="ER303" s="168">
        <f t="shared" ca="1" si="836"/>
        <v>0</v>
      </c>
      <c r="ES303" s="168">
        <f t="shared" ca="1" si="836"/>
        <v>0</v>
      </c>
      <c r="ET303" s="168">
        <f t="shared" ca="1" si="836"/>
        <v>0</v>
      </c>
      <c r="EU303" s="168">
        <f t="shared" ca="1" si="836"/>
        <v>0</v>
      </c>
      <c r="EV303" s="168">
        <f t="shared" ca="1" si="836"/>
        <v>0</v>
      </c>
      <c r="EW303" s="168">
        <f t="shared" ca="1" si="836"/>
        <v>0</v>
      </c>
      <c r="EX303" s="168">
        <f t="shared" ca="1" si="836"/>
        <v>0</v>
      </c>
      <c r="EY303" s="166" cm="1">
        <f t="array" ref="EY303">INDEX(i.rev,$K303,EY$15)</f>
        <v>0</v>
      </c>
      <c r="EZ303" s="168">
        <f t="shared" ca="1" si="837"/>
        <v>0</v>
      </c>
      <c r="FA303" s="166" cm="1">
        <f t="array" ref="FA303">INDEX(i.rev,$K303,FA$15)</f>
        <v>1</v>
      </c>
      <c r="FB303" s="168">
        <f t="shared" ca="1" si="838"/>
        <v>0</v>
      </c>
      <c r="FC303" s="168">
        <f t="shared" ca="1" si="838"/>
        <v>0</v>
      </c>
      <c r="FD303" s="168">
        <f t="shared" ca="1" si="838"/>
        <v>0</v>
      </c>
      <c r="FE303" s="168">
        <f t="shared" ca="1" si="838"/>
        <v>0</v>
      </c>
      <c r="FF303" s="168">
        <f t="shared" ca="1" si="838"/>
        <v>0</v>
      </c>
      <c r="FG303" s="168">
        <f t="shared" ca="1" si="838"/>
        <v>0</v>
      </c>
      <c r="FH303" s="168">
        <f t="shared" ca="1" si="838"/>
        <v>0</v>
      </c>
      <c r="FI303" s="10"/>
      <c r="FJ303" s="168" t="str">
        <f t="shared" ca="1" si="838"/>
        <v>-</v>
      </c>
      <c r="FK303" s="168" t="str">
        <f t="shared" ca="1" si="838"/>
        <v>-</v>
      </c>
      <c r="FL303" s="168" t="str">
        <f t="shared" ca="1" si="838"/>
        <v>-</v>
      </c>
      <c r="FM303" s="168" t="str">
        <f t="shared" ca="1" si="838"/>
        <v>-</v>
      </c>
      <c r="FN303" s="168" t="str">
        <f t="shared" ca="1" si="839"/>
        <v>-</v>
      </c>
      <c r="FO303" s="166" t="b">
        <f t="shared" ca="1" si="840"/>
        <v>0</v>
      </c>
      <c r="FP303" s="166" t="b">
        <f t="shared" ca="1" si="840"/>
        <v>0</v>
      </c>
      <c r="FQ303" s="166" t="b">
        <f t="shared" ca="1" si="840"/>
        <v>1</v>
      </c>
      <c r="FR303" s="168">
        <f t="shared" ca="1" si="838"/>
        <v>0</v>
      </c>
      <c r="FS303" s="166">
        <f t="shared" ca="1" si="841"/>
        <v>1</v>
      </c>
      <c r="FT303" s="166">
        <f t="shared" ca="1" si="841"/>
        <v>1</v>
      </c>
      <c r="FU303" s="168" t="str">
        <f t="shared" ca="1" si="838"/>
        <v>-</v>
      </c>
      <c r="FV303" s="168" t="str">
        <f t="shared" ca="1" si="838"/>
        <v>-</v>
      </c>
      <c r="FW303" s="168" t="str">
        <f t="shared" ca="1" si="838"/>
        <v>-</v>
      </c>
      <c r="FX303" s="168" t="str">
        <f t="shared" ca="1" si="838"/>
        <v>-</v>
      </c>
      <c r="FY303" s="168" t="str">
        <f t="shared" ca="1" si="838"/>
        <v>-</v>
      </c>
      <c r="FZ303" s="168" t="str">
        <f t="shared" ca="1" si="838"/>
        <v>-</v>
      </c>
      <c r="GA303" s="168" t="str">
        <f t="shared" ca="1" si="838"/>
        <v>-</v>
      </c>
      <c r="GB303" s="168" t="str">
        <f t="shared" ca="1" si="838"/>
        <v>-</v>
      </c>
      <c r="GC303" s="168" t="str">
        <f t="shared" ca="1" si="838"/>
        <v>-</v>
      </c>
      <c r="GD303" s="168" t="b">
        <f t="shared" ca="1" si="838"/>
        <v>1</v>
      </c>
      <c r="GE303" s="168" t="str">
        <f t="shared" ca="1" si="838"/>
        <v>-</v>
      </c>
      <c r="GF303" s="168" t="str">
        <f t="shared" ca="1" si="838"/>
        <v>-</v>
      </c>
      <c r="GG303" s="168" t="str">
        <f t="shared" ca="1" si="865"/>
        <v>-</v>
      </c>
      <c r="GH303" s="168" t="str">
        <f t="shared" ca="1" si="842"/>
        <v>-</v>
      </c>
      <c r="GI303" s="168" t="str">
        <f t="shared" ca="1" si="842"/>
        <v>-</v>
      </c>
      <c r="GJ303" s="168" t="str">
        <f t="shared" ca="1" si="843"/>
        <v>-</v>
      </c>
      <c r="GK303" s="168" t="str">
        <f t="shared" ca="1" si="843"/>
        <v>-</v>
      </c>
      <c r="GL303" s="168" t="str">
        <f t="shared" ca="1" si="843"/>
        <v>-</v>
      </c>
      <c r="GM303" s="168" t="str">
        <f t="shared" ca="1" si="843"/>
        <v>-</v>
      </c>
      <c r="GN303" s="168" t="str">
        <f t="shared" ca="1" si="843"/>
        <v>-</v>
      </c>
      <c r="GO303" s="168" t="str">
        <f t="shared" ca="1" si="843"/>
        <v>-</v>
      </c>
      <c r="GP303" s="168" t="str">
        <f t="shared" ca="1" si="843"/>
        <v>-</v>
      </c>
      <c r="GQ303" s="168" t="str">
        <f t="shared" ca="1" si="843"/>
        <v>-</v>
      </c>
      <c r="GR303" s="168" t="str">
        <f t="shared" ca="1" si="843"/>
        <v>-</v>
      </c>
      <c r="GS303" s="168">
        <f t="shared" ca="1" si="843"/>
        <v>500</v>
      </c>
      <c r="GT303" s="168">
        <f t="shared" ca="1" si="843"/>
        <v>500</v>
      </c>
      <c r="GU303" s="168" t="str">
        <f t="shared" ca="1" si="843"/>
        <v>-</v>
      </c>
      <c r="GV303" s="168" t="str">
        <f t="shared" ca="1" si="843"/>
        <v>-</v>
      </c>
      <c r="GW303" s="168" t="str">
        <f t="shared" ca="1" si="843"/>
        <v>-</v>
      </c>
      <c r="GX303" s="168" t="str">
        <f t="shared" ca="1" si="843"/>
        <v>-</v>
      </c>
      <c r="GY303" s="168" t="str">
        <f t="shared" ca="1" si="843"/>
        <v>-</v>
      </c>
      <c r="GZ303" s="168" t="str">
        <f t="shared" ca="1" si="844"/>
        <v>-</v>
      </c>
      <c r="HA303" s="168" t="str">
        <f t="shared" ca="1" si="844"/>
        <v>-</v>
      </c>
      <c r="HB303" s="168" t="str">
        <f t="shared" ca="1" si="844"/>
        <v>-</v>
      </c>
      <c r="HC303" s="168" t="str">
        <f t="shared" ca="1" si="844"/>
        <v>-</v>
      </c>
      <c r="HD303" s="168" t="str">
        <f t="shared" ref="GZ303:IO309" ca="1" si="883">OFFSET(HD$5,$B303,0)</f>
        <v>-</v>
      </c>
      <c r="HE303" s="168" t="str">
        <f t="shared" ca="1" si="883"/>
        <v>-</v>
      </c>
      <c r="HF303" s="168" t="str">
        <f t="shared" ca="1" si="883"/>
        <v>-</v>
      </c>
      <c r="HG303" s="168" t="str">
        <f t="shared" ca="1" si="883"/>
        <v>-</v>
      </c>
      <c r="HH303" s="168" t="str">
        <f t="shared" ca="1" si="883"/>
        <v>-</v>
      </c>
      <c r="HI303" s="168" t="str">
        <f t="shared" ca="1" si="883"/>
        <v>-</v>
      </c>
      <c r="HJ303" s="168" t="str">
        <f t="shared" ca="1" si="883"/>
        <v>-</v>
      </c>
      <c r="HK303" s="168" t="str">
        <f t="shared" ca="1" si="883"/>
        <v>-</v>
      </c>
      <c r="HL303" s="168" t="str">
        <f t="shared" ca="1" si="883"/>
        <v>-</v>
      </c>
      <c r="HM303" s="168" t="str">
        <f t="shared" ca="1" si="883"/>
        <v>-</v>
      </c>
      <c r="HN303" s="168" t="str">
        <f t="shared" ca="1" si="883"/>
        <v>-</v>
      </c>
      <c r="HO303" s="168" t="str">
        <f t="shared" ca="1" si="883"/>
        <v>-</v>
      </c>
      <c r="HP303" s="168" t="str">
        <f t="shared" ca="1" si="883"/>
        <v>-</v>
      </c>
      <c r="HQ303" s="168" t="str">
        <f t="shared" ca="1" si="883"/>
        <v>-</v>
      </c>
      <c r="HR303" s="168" t="str">
        <f t="shared" ca="1" si="883"/>
        <v>-</v>
      </c>
      <c r="HS303" s="168" t="str">
        <f t="shared" ca="1" si="883"/>
        <v>-</v>
      </c>
      <c r="HT303" s="168" t="str">
        <f t="shared" ca="1" si="883"/>
        <v>-</v>
      </c>
      <c r="HU303" s="168" t="str">
        <f t="shared" ca="1" si="883"/>
        <v>-</v>
      </c>
      <c r="HV303" s="168" t="str">
        <f t="shared" ca="1" si="883"/>
        <v>-</v>
      </c>
      <c r="HW303" s="168" t="str">
        <f t="shared" ca="1" si="883"/>
        <v>-</v>
      </c>
      <c r="HX303" s="168" t="str">
        <f t="shared" ca="1" si="883"/>
        <v>-</v>
      </c>
      <c r="HY303" s="168" t="str">
        <f t="shared" ca="1" si="883"/>
        <v>-</v>
      </c>
      <c r="HZ303" s="168" t="str">
        <f t="shared" ca="1" si="883"/>
        <v>-</v>
      </c>
      <c r="IA303" s="168" t="str">
        <f t="shared" ca="1" si="883"/>
        <v>-</v>
      </c>
      <c r="IB303" s="168" t="str">
        <f t="shared" ca="1" si="883"/>
        <v>-</v>
      </c>
      <c r="IC303" s="168" t="str">
        <f t="shared" ca="1" si="883"/>
        <v>-</v>
      </c>
      <c r="ID303" s="168" t="str">
        <f t="shared" ca="1" si="883"/>
        <v>-</v>
      </c>
      <c r="IE303" s="168" t="str">
        <f t="shared" ca="1" si="883"/>
        <v>-</v>
      </c>
      <c r="IF303" s="168" t="str">
        <f t="shared" ca="1" si="883"/>
        <v>-</v>
      </c>
      <c r="IG303" s="168" t="str">
        <f t="shared" ca="1" si="883"/>
        <v>-</v>
      </c>
      <c r="IH303" s="168" t="str">
        <f t="shared" ca="1" si="883"/>
        <v>-</v>
      </c>
      <c r="II303" s="168" t="str">
        <f t="shared" ca="1" si="883"/>
        <v>-</v>
      </c>
      <c r="IJ303" s="168" t="str">
        <f t="shared" ca="1" si="883"/>
        <v>-</v>
      </c>
      <c r="IK303" s="168" t="str">
        <f t="shared" ca="1" si="883"/>
        <v>-</v>
      </c>
      <c r="IL303" s="168" t="str">
        <f t="shared" ca="1" si="883"/>
        <v>-</v>
      </c>
      <c r="IM303" s="168" t="str">
        <f t="shared" ca="1" si="883"/>
        <v>-</v>
      </c>
      <c r="IN303" s="168" t="str">
        <f t="shared" ca="1" si="883"/>
        <v>-</v>
      </c>
      <c r="IO303" s="168" t="str">
        <f t="shared" ca="1" si="883"/>
        <v>-</v>
      </c>
      <c r="IP303" s="168" t="str">
        <f t="shared" ca="1" si="845"/>
        <v>-</v>
      </c>
      <c r="IQ303" s="168" t="str">
        <f t="shared" ca="1" si="845"/>
        <v>-</v>
      </c>
      <c r="IR303" s="168" t="str">
        <f t="shared" ca="1" si="845"/>
        <v>-</v>
      </c>
      <c r="IS303" s="168" t="str">
        <f t="shared" ca="1" si="845"/>
        <v>-</v>
      </c>
      <c r="IT303" s="168" t="str">
        <f t="shared" ca="1" si="845"/>
        <v>-</v>
      </c>
      <c r="IU303" s="168" t="str">
        <f t="shared" ca="1" si="845"/>
        <v>-</v>
      </c>
      <c r="IV303" s="168" t="str">
        <f t="shared" ca="1" si="845"/>
        <v>-</v>
      </c>
      <c r="IW303" s="168" t="str">
        <f t="shared" ca="1" si="845"/>
        <v>-</v>
      </c>
      <c r="IX303" s="168" t="str">
        <f t="shared" ca="1" si="845"/>
        <v>-</v>
      </c>
      <c r="IY303" s="168" t="str">
        <f t="shared" ca="1" si="845"/>
        <v>-</v>
      </c>
      <c r="IZ303" s="10"/>
      <c r="JA303" s="166">
        <f t="shared" ca="1" si="846"/>
        <v>4.4999999999999998E-2</v>
      </c>
      <c r="JB303" s="166">
        <f t="shared" ca="1" si="847"/>
        <v>4.4999999999999998E-2</v>
      </c>
      <c r="JC303" s="168">
        <f t="shared" ca="1" si="848"/>
        <v>1</v>
      </c>
      <c r="JD303" s="168">
        <f t="shared" ca="1" si="848"/>
        <v>0</v>
      </c>
      <c r="JE303" s="168">
        <f t="shared" ca="1" si="848"/>
        <v>1</v>
      </c>
      <c r="JF303" s="168">
        <f t="shared" ca="1" si="848"/>
        <v>1</v>
      </c>
      <c r="JG303" s="168">
        <f t="shared" ca="1" si="848"/>
        <v>0</v>
      </c>
      <c r="JH303" s="168">
        <f t="shared" ca="1" si="848"/>
        <v>70</v>
      </c>
      <c r="JI303" s="168">
        <f t="shared" ca="1" si="848"/>
        <v>50</v>
      </c>
      <c r="JJ303" s="168">
        <f t="shared" ca="1" si="848"/>
        <v>70</v>
      </c>
      <c r="JK303" s="168">
        <f t="shared" ca="1" si="848"/>
        <v>50</v>
      </c>
      <c r="JL303" s="166">
        <f t="shared" ca="1" si="849"/>
        <v>1</v>
      </c>
      <c r="JM303" s="166">
        <f t="shared" ca="1" si="850"/>
        <v>1</v>
      </c>
      <c r="JN303" s="166">
        <f t="shared" ca="1" si="851"/>
        <v>1</v>
      </c>
      <c r="JO303" s="166">
        <f t="shared" ca="1" si="852"/>
        <v>1</v>
      </c>
      <c r="JP303" s="166">
        <f t="shared" ca="1" si="852"/>
        <v>1</v>
      </c>
      <c r="JQ303" s="168">
        <f t="shared" ca="1" si="848"/>
        <v>1</v>
      </c>
      <c r="JR303" s="10"/>
      <c r="JS303" s="168">
        <f t="shared" ca="1" si="848"/>
        <v>1</v>
      </c>
      <c r="JT303" s="166">
        <f t="shared" ca="1" si="853"/>
        <v>1</v>
      </c>
      <c r="JU303" s="168">
        <f t="shared" ca="1" si="848"/>
        <v>1</v>
      </c>
      <c r="JV303" s="168">
        <f t="shared" ca="1" si="848"/>
        <v>1</v>
      </c>
      <c r="JW303" s="168">
        <f t="shared" ca="1" si="848"/>
        <v>1</v>
      </c>
      <c r="JX303" s="168">
        <f t="shared" ca="1" si="848"/>
        <v>1</v>
      </c>
      <c r="JY303" s="168">
        <f t="shared" ca="1" si="848"/>
        <v>1</v>
      </c>
      <c r="JZ303" s="168">
        <f t="shared" ca="1" si="848"/>
        <v>1</v>
      </c>
      <c r="KA303" s="166">
        <f t="shared" ca="1" si="854"/>
        <v>1</v>
      </c>
      <c r="KB303" s="166">
        <f t="shared" ca="1" si="855"/>
        <v>1</v>
      </c>
      <c r="KC303" s="166">
        <f t="shared" ca="1" si="856"/>
        <v>1</v>
      </c>
      <c r="KD303" s="166" t="str">
        <f t="shared" ca="1" si="857"/>
        <v>-</v>
      </c>
      <c r="KE303" s="166" t="str">
        <f t="shared" ca="1" si="858"/>
        <v>-</v>
      </c>
      <c r="KF303" s="166" t="str">
        <f t="shared" ca="1" si="859"/>
        <v>-</v>
      </c>
      <c r="KG303" s="166" t="b">
        <f t="shared" ca="1" si="860"/>
        <v>0</v>
      </c>
      <c r="KH303" s="168">
        <f t="shared" ca="1" si="848"/>
        <v>0</v>
      </c>
      <c r="KI303" s="27">
        <v>0</v>
      </c>
    </row>
    <row r="304" spans="1:295" s="148" customFormat="1" outlineLevel="1">
      <c r="A304" s="126">
        <f t="shared" si="13"/>
        <v>299</v>
      </c>
      <c r="B304" s="126">
        <f t="shared" si="861"/>
        <v>13</v>
      </c>
      <c r="C304" s="148">
        <f t="shared" si="874"/>
        <v>1002</v>
      </c>
      <c r="D304" s="148" t="s">
        <v>884</v>
      </c>
      <c r="E304" s="148" t="b">
        <f t="shared" si="826"/>
        <v>0</v>
      </c>
      <c r="F304" s="148" t="b">
        <v>0</v>
      </c>
      <c r="G304" s="148" t="b">
        <f t="shared" si="862"/>
        <v>0</v>
      </c>
      <c r="H304" s="144">
        <f t="shared" ca="1" si="863"/>
        <v>3</v>
      </c>
      <c r="I304" s="32">
        <v>1</v>
      </c>
      <c r="J304" s="32">
        <v>3</v>
      </c>
      <c r="K304" s="32">
        <v>3</v>
      </c>
      <c r="L304" s="144">
        <f t="shared" ca="1" si="863"/>
        <v>1</v>
      </c>
      <c r="M304" s="144">
        <f t="shared" ca="1" si="863"/>
        <v>1</v>
      </c>
      <c r="N304" s="144">
        <f t="shared" ca="1" si="863"/>
        <v>1</v>
      </c>
      <c r="O304" s="144">
        <f t="shared" ca="1" si="863"/>
        <v>1</v>
      </c>
      <c r="P304" s="144">
        <f t="shared" ca="1" si="863"/>
        <v>1</v>
      </c>
      <c r="Q304" s="144">
        <f t="shared" ca="1" si="863"/>
        <v>1</v>
      </c>
      <c r="R304" s="144">
        <f t="shared" ca="1" si="863"/>
        <v>2</v>
      </c>
      <c r="S304" s="144">
        <f t="shared" ca="1" si="863"/>
        <v>1</v>
      </c>
      <c r="T304" s="144">
        <f t="shared" ca="1" si="863"/>
        <v>1</v>
      </c>
      <c r="U304" s="144">
        <f t="shared" ca="1" si="863"/>
        <v>1</v>
      </c>
      <c r="V304" s="144">
        <f t="shared" ca="1" si="863"/>
        <v>1</v>
      </c>
      <c r="W304" s="144">
        <f t="shared" ca="1" si="863"/>
        <v>1</v>
      </c>
      <c r="X304" s="144">
        <f t="shared" ca="1" si="863"/>
        <v>1</v>
      </c>
      <c r="Y304" s="144">
        <f t="shared" ca="1" si="863"/>
        <v>1</v>
      </c>
      <c r="AA304" s="162" t="str" cm="1">
        <f t="array" aca="1" ref="AA304" ca="1">TEXT(LEFT(OFFSET(AA304,-1,0),5)+1,"00000")&amp;MID(OFFSET(AA304,-1,0),6,FIND(" ",OFFSET(AA304,-1,0),7)-5)
&amp;INDEX(DataMaster!$B$10:$B$12,$I304)         &amp;IF($J304=1,""," Risk"&amp;INDEX(i.risk_aversion,$J304,1))    &amp;IF($K304=1,""," REV"&amp; INDEX(DataMaster!$B$54:$B$58,$K304))              &amp; IF($L304=1,""," Minroe"&amp;INDEX(minroe,$L304))              &amp;  IF($M304=1,""," Overdraw"&amp;INDEX(overdraw,$M304))
&amp; IF($N304=1,""," Mach"&amp;INDEX(i.mach_option,$N304))
&amp; IF($O304=1,""," Interest"&amp;INDEX(i.interest_rate,$O304))            &amp; IF($P304=1,""," Opp cost"&amp;INDEX(i.opp_cost_capital,$P304))           &amp; IF($Q304=1,""," Casual_ub"&amp;INDEX(i.casual_ub,$Q304))           &amp; IF($R304=1,""," Cropgraze"&amp;INDEX(i.cropgraze_inc,$R304))
&amp; IF($S304=1,""," Yield"&amp;INDEX(i.all_rot_yield,$S304))          &amp; IF($T304=1,""," Pasture"&amp;INDEX(i.pasture_prod,$T304))          &amp; IF($U304=1,""," Scan"&amp;INDEX(i.scan,$U304))
&amp; IF($JL304=1,""," WP"&amp;TEXT($JL304*100,"000p"))                &amp; IF($JM304=1,""," MP"&amp;TEXT($JM304*100,"000p"))                      &amp; IF($JN304=1,""," GP"&amp;TEXT($JN304*100,"000p"))          &amp; IF($JO304=1,""," Can"&amp;TEXT($JO304*100,"000p"))
&amp; " (F"&amp;3+IFERROR(1*$CH304,0)+IFERROR(1*$CI304,0)&amp;3-IFERROR(1*NOT($CK304),0)&amp;"N"&amp;$CP304&amp;$CQ304&amp;")"</f>
        <v>00007 CFW SE RiskCARA-high REVCFW CropgrazeFALSE (F33N11)</v>
      </c>
      <c r="AB304" s="10" t="str">
        <f ca="1">IF(COUNTIF(AA$5:AA304,AA304)=1,"-","Dup")</f>
        <v>-</v>
      </c>
      <c r="AC304" s="10"/>
      <c r="AD304" s="168" t="str">
        <f t="shared" ca="1" si="827"/>
        <v>-</v>
      </c>
      <c r="AE304" s="168" t="str">
        <f t="shared" ca="1" si="827"/>
        <v>-</v>
      </c>
      <c r="AF304" s="168" t="str">
        <f t="shared" ca="1" si="827"/>
        <v>-</v>
      </c>
      <c r="AG304" s="168" t="str">
        <f t="shared" ca="1" si="827"/>
        <v>-</v>
      </c>
      <c r="AH304" s="168" t="str">
        <f t="shared" ca="1" si="827"/>
        <v>-</v>
      </c>
      <c r="AI304" s="168" t="b">
        <f t="shared" ca="1" si="827"/>
        <v>1</v>
      </c>
      <c r="AJ304" s="10"/>
      <c r="AK304" s="166" t="b">
        <f t="shared" si="828"/>
        <v>1</v>
      </c>
      <c r="AL304" s="166" t="str">
        <f t="shared" si="828"/>
        <v>-</v>
      </c>
      <c r="AM304" s="166" t="str">
        <f t="shared" si="828"/>
        <v>-</v>
      </c>
      <c r="AN304" s="166" t="str">
        <f t="shared" si="828"/>
        <v>-</v>
      </c>
      <c r="AO304" s="166" t="b">
        <f t="shared" si="828"/>
        <v>0</v>
      </c>
      <c r="AP304" s="166" t="b">
        <f t="shared" si="828"/>
        <v>0</v>
      </c>
      <c r="AQ304" s="166">
        <f t="shared" ca="1" si="829"/>
        <v>0</v>
      </c>
      <c r="AR304" s="166" t="b">
        <f t="shared" si="830"/>
        <v>1</v>
      </c>
      <c r="AS304" s="166" t="b">
        <f t="shared" si="830"/>
        <v>1</v>
      </c>
      <c r="AT304" s="166">
        <f t="shared" si="830"/>
        <v>1</v>
      </c>
      <c r="AU304" s="166">
        <f t="shared" si="830"/>
        <v>5.0000000000000004E-6</v>
      </c>
      <c r="AV304" s="166" t="str">
        <f t="shared" si="830"/>
        <v>-</v>
      </c>
      <c r="AW304" s="10"/>
      <c r="AX304" s="166" t="b">
        <f t="shared" si="831"/>
        <v>1</v>
      </c>
      <c r="AY304" s="168" t="b">
        <f t="shared" ca="1" si="832"/>
        <v>1</v>
      </c>
      <c r="AZ304" s="168" t="b">
        <f t="shared" ca="1" si="832"/>
        <v>1</v>
      </c>
      <c r="BA304" s="167">
        <f t="shared" ca="1" si="833"/>
        <v>3110</v>
      </c>
      <c r="BB304" s="168" t="str">
        <f t="shared" ca="1" si="834"/>
        <v>-</v>
      </c>
      <c r="BC304" s="168" t="str">
        <f t="shared" ca="1" si="834"/>
        <v>-</v>
      </c>
      <c r="BD304" s="168" t="str">
        <f t="shared" ca="1" si="834"/>
        <v>-</v>
      </c>
      <c r="BE304" s="168" t="str">
        <f t="shared" ca="1" si="834"/>
        <v>-</v>
      </c>
      <c r="BF304" s="168" t="str">
        <f t="shared" ca="1" si="834"/>
        <v>-</v>
      </c>
      <c r="BG304" s="168">
        <f t="shared" ca="1" si="834"/>
        <v>1</v>
      </c>
      <c r="BH304" s="168">
        <f t="shared" ca="1" si="834"/>
        <v>1</v>
      </c>
      <c r="BI304" s="168" t="str">
        <f t="shared" ca="1" si="834"/>
        <v>-</v>
      </c>
      <c r="BJ304" s="168" t="str">
        <f t="shared" ca="1" si="834"/>
        <v>-</v>
      </c>
      <c r="BK304" s="10"/>
      <c r="BL304" s="168" t="str">
        <f t="shared" ca="1" si="834"/>
        <v>-</v>
      </c>
      <c r="BM304" s="168" t="str">
        <f t="shared" ca="1" si="834"/>
        <v>-</v>
      </c>
      <c r="BN304" s="168" t="str">
        <f t="shared" ca="1" si="834"/>
        <v>-</v>
      </c>
      <c r="BO304" s="168" t="str">
        <f t="shared" ca="1" si="834"/>
        <v>-</v>
      </c>
      <c r="BP304" s="168" t="str">
        <f t="shared" ca="1" si="834"/>
        <v>-</v>
      </c>
      <c r="BQ304" s="168" t="str">
        <f t="shared" ca="1" si="834"/>
        <v>-</v>
      </c>
      <c r="BR304" s="168" t="str">
        <f t="shared" ca="1" si="834"/>
        <v>-</v>
      </c>
      <c r="BS304" s="168" t="str">
        <f t="shared" ca="1" si="834"/>
        <v>-</v>
      </c>
      <c r="BT304" s="168" t="str">
        <f t="shared" ca="1" si="834"/>
        <v>-</v>
      </c>
      <c r="BU304" s="168" t="str">
        <f t="shared" ca="1" si="834"/>
        <v>-</v>
      </c>
      <c r="BV304" s="168" t="str">
        <f t="shared" ca="1" si="834"/>
        <v>-</v>
      </c>
      <c r="BW304" s="166" t="str" cm="1">
        <f t="array" ref="BW304">INDEX(i.rev,$K304,BW$15)</f>
        <v>-</v>
      </c>
      <c r="BX304" s="166">
        <f t="shared" si="864"/>
        <v>13</v>
      </c>
      <c r="BY304" s="166" t="str" cm="1">
        <f t="array" ref="BY304">INDEX(i.rev,$K304,BY$15)</f>
        <v>-</v>
      </c>
      <c r="BZ304" s="166" t="str" cm="1">
        <f t="array" ref="BZ304">INDEX(i.rev,$K304,BZ$15)</f>
        <v>-</v>
      </c>
      <c r="CA304" s="166" t="str" cm="1">
        <f t="array" ref="CA304">INDEX(i.rev,$K304,CA$15)</f>
        <v>-</v>
      </c>
      <c r="CB304" s="166" t="str" cm="1">
        <f t="array" ref="CB304">INDEX(i.rev,$K304,CB$15)</f>
        <v>-</v>
      </c>
      <c r="CC304" s="166" t="str" cm="1">
        <f t="array" ref="CC304">INDEX(i.rev,$K304,CC$15)</f>
        <v>-</v>
      </c>
      <c r="CD304" s="166" t="str" cm="1">
        <f t="array" ref="CD304">INDEX(i.rev,$K304,CD$15)</f>
        <v>-</v>
      </c>
      <c r="CE304" s="166" t="str" cm="1">
        <f t="array" ref="CE304">INDEX(i.rev,$K304,CE$15)</f>
        <v>-</v>
      </c>
      <c r="CF304" s="166" t="str" cm="1">
        <f t="array" ref="CF304">INDEX(i.rev,$K304,CF$15)</f>
        <v>-</v>
      </c>
      <c r="CG304" s="10"/>
      <c r="CH304" s="168" t="str">
        <f t="shared" ref="CH304:EB312" ca="1" si="884">OFFSET(CH$5,$B304,0)</f>
        <v>-</v>
      </c>
      <c r="CI304" s="168" t="str">
        <f t="shared" ca="1" si="884"/>
        <v>-</v>
      </c>
      <c r="CJ304" s="168" t="str">
        <f t="shared" ca="1" si="884"/>
        <v>-</v>
      </c>
      <c r="CK304" s="168" t="str">
        <f t="shared" ca="1" si="884"/>
        <v>-</v>
      </c>
      <c r="CL304" s="168" t="str">
        <f t="shared" ca="1" si="884"/>
        <v>-</v>
      </c>
      <c r="CM304" s="168" t="str">
        <f t="shared" ca="1" si="884"/>
        <v>-</v>
      </c>
      <c r="CN304" s="168" t="str">
        <f t="shared" ca="1" si="884"/>
        <v>-</v>
      </c>
      <c r="CO304" s="168" t="str">
        <f t="shared" ca="1" si="884"/>
        <v>-</v>
      </c>
      <c r="CP304" s="168">
        <f t="shared" ca="1" si="884"/>
        <v>1</v>
      </c>
      <c r="CQ304" s="168">
        <f t="shared" ca="1" si="884"/>
        <v>1</v>
      </c>
      <c r="CR304" s="168">
        <f t="shared" ca="1" si="884"/>
        <v>0</v>
      </c>
      <c r="CS304" s="168" t="str">
        <f t="shared" ca="1" si="884"/>
        <v>-</v>
      </c>
      <c r="CT304" s="168" t="str">
        <f t="shared" ca="1" si="884"/>
        <v>-</v>
      </c>
      <c r="CU304" s="168" t="str">
        <f t="shared" ca="1" si="884"/>
        <v>-</v>
      </c>
      <c r="CV304" s="168" t="str">
        <f t="shared" ca="1" si="884"/>
        <v>-</v>
      </c>
      <c r="CW304" s="168" t="str">
        <f t="shared" ca="1" si="884"/>
        <v>-</v>
      </c>
      <c r="CX304" s="168" t="str">
        <f t="shared" ca="1" si="884"/>
        <v>-</v>
      </c>
      <c r="CY304" s="168" t="str">
        <f t="shared" ca="1" si="884"/>
        <v>-</v>
      </c>
      <c r="CZ304" s="168">
        <f t="shared" ca="1" si="884"/>
        <v>0</v>
      </c>
      <c r="DA304" s="168" t="str">
        <f t="shared" ca="1" si="884"/>
        <v>-</v>
      </c>
      <c r="DB304" s="168" t="str">
        <f t="shared" ca="1" si="884"/>
        <v>-</v>
      </c>
      <c r="DC304" s="168" t="str">
        <f t="shared" ca="1" si="884"/>
        <v>-</v>
      </c>
      <c r="DD304" s="168" t="str">
        <f t="shared" ca="1" si="884"/>
        <v>-</v>
      </c>
      <c r="DE304" s="168" t="str">
        <f t="shared" ca="1" si="884"/>
        <v>-</v>
      </c>
      <c r="DF304" s="168">
        <f t="shared" ca="1" si="884"/>
        <v>0</v>
      </c>
      <c r="DG304" s="168">
        <f t="shared" ca="1" si="884"/>
        <v>0</v>
      </c>
      <c r="DH304" s="168">
        <f t="shared" ca="1" si="884"/>
        <v>0</v>
      </c>
      <c r="DI304" s="168">
        <f t="shared" ca="1" si="884"/>
        <v>0</v>
      </c>
      <c r="DJ304" s="168">
        <f t="shared" ca="1" si="884"/>
        <v>0</v>
      </c>
      <c r="DK304" s="168">
        <f t="shared" ca="1" si="884"/>
        <v>0</v>
      </c>
      <c r="DL304" s="168">
        <f t="shared" ca="1" si="884"/>
        <v>0</v>
      </c>
      <c r="DM304" s="168" t="str">
        <f t="shared" ca="1" si="884"/>
        <v>-</v>
      </c>
      <c r="DN304" s="168" t="str">
        <f t="shared" ca="1" si="884"/>
        <v>-</v>
      </c>
      <c r="DO304" s="168" t="str">
        <f t="shared" ca="1" si="884"/>
        <v>-</v>
      </c>
      <c r="DP304" s="168" t="str">
        <f t="shared" ca="1" si="884"/>
        <v>-</v>
      </c>
      <c r="DQ304" s="168" t="str">
        <f t="shared" ca="1" si="884"/>
        <v>-</v>
      </c>
      <c r="DR304" s="168" t="str">
        <f t="shared" ca="1" si="884"/>
        <v>-</v>
      </c>
      <c r="DS304" s="168" t="str">
        <f t="shared" ca="1" si="884"/>
        <v>-</v>
      </c>
      <c r="DT304" s="168" t="str">
        <f t="shared" ca="1" si="884"/>
        <v>-</v>
      </c>
      <c r="DU304" s="168" t="str">
        <f t="shared" ca="1" si="884"/>
        <v>-</v>
      </c>
      <c r="DV304" s="168" t="str">
        <f t="shared" ca="1" si="884"/>
        <v>-</v>
      </c>
      <c r="DW304" s="168" t="str">
        <f t="shared" ca="1" si="884"/>
        <v>-</v>
      </c>
      <c r="DX304" s="10"/>
      <c r="DY304" s="168">
        <f t="shared" ca="1" si="884"/>
        <v>1</v>
      </c>
      <c r="DZ304" s="168" t="str">
        <f t="shared" ca="1" si="884"/>
        <v>-</v>
      </c>
      <c r="EA304" s="168" t="str">
        <f t="shared" ca="1" si="884"/>
        <v>-</v>
      </c>
      <c r="EB304" s="168" t="str">
        <f t="shared" ca="1" si="884"/>
        <v>-</v>
      </c>
      <c r="EC304" s="168" t="str">
        <f t="shared" ref="EC304:EG341" ca="1" si="885">OFFSET(EC$5,$B304,0)</f>
        <v>-</v>
      </c>
      <c r="ED304" s="168" t="b">
        <f t="shared" ca="1" si="885"/>
        <v>0</v>
      </c>
      <c r="EE304" s="168" t="str">
        <f t="shared" ca="1" si="885"/>
        <v>-</v>
      </c>
      <c r="EF304" s="168">
        <f t="shared" ca="1" si="885"/>
        <v>0</v>
      </c>
      <c r="EG304" s="168" t="str">
        <f t="shared" ca="1" si="885"/>
        <v>-</v>
      </c>
      <c r="EH304" s="166" cm="1">
        <f t="array" ref="EH304">INDEX(i.rev,$K304,EH$15)</f>
        <v>1.1000000000000001</v>
      </c>
      <c r="EI304" s="168">
        <f t="shared" ca="1" si="836"/>
        <v>0</v>
      </c>
      <c r="EJ304" s="168">
        <f t="shared" ca="1" si="836"/>
        <v>1</v>
      </c>
      <c r="EK304" s="168">
        <f t="shared" ca="1" si="836"/>
        <v>0</v>
      </c>
      <c r="EL304" s="168">
        <f t="shared" ca="1" si="836"/>
        <v>1</v>
      </c>
      <c r="EM304" s="168">
        <f t="shared" ca="1" si="836"/>
        <v>1</v>
      </c>
      <c r="EN304" s="168">
        <f t="shared" ca="1" si="836"/>
        <v>1</v>
      </c>
      <c r="EO304" s="168">
        <f t="shared" ca="1" si="836"/>
        <v>0</v>
      </c>
      <c r="EP304" s="168">
        <f t="shared" ca="1" si="836"/>
        <v>0</v>
      </c>
      <c r="EQ304" s="168">
        <f t="shared" ca="1" si="836"/>
        <v>0</v>
      </c>
      <c r="ER304" s="168">
        <f t="shared" ca="1" si="836"/>
        <v>0</v>
      </c>
      <c r="ES304" s="168">
        <f t="shared" ca="1" si="836"/>
        <v>0</v>
      </c>
      <c r="ET304" s="168">
        <f t="shared" ca="1" si="836"/>
        <v>0</v>
      </c>
      <c r="EU304" s="168">
        <f t="shared" ca="1" si="836"/>
        <v>0</v>
      </c>
      <c r="EV304" s="168">
        <f t="shared" ca="1" si="836"/>
        <v>0</v>
      </c>
      <c r="EW304" s="168">
        <f t="shared" ca="1" si="836"/>
        <v>0</v>
      </c>
      <c r="EX304" s="168">
        <f t="shared" ca="1" si="836"/>
        <v>0</v>
      </c>
      <c r="EY304" s="166" cm="1">
        <f t="array" ref="EY304">INDEX(i.rev,$K304,EY$15)</f>
        <v>0</v>
      </c>
      <c r="EZ304" s="168">
        <f t="shared" ca="1" si="837"/>
        <v>0</v>
      </c>
      <c r="FA304" s="166" cm="1">
        <f t="array" ref="FA304">INDEX(i.rev,$K304,FA$15)</f>
        <v>1</v>
      </c>
      <c r="FB304" s="168">
        <f t="shared" ca="1" si="838"/>
        <v>0</v>
      </c>
      <c r="FC304" s="168">
        <f t="shared" ca="1" si="838"/>
        <v>0</v>
      </c>
      <c r="FD304" s="168">
        <f t="shared" ca="1" si="838"/>
        <v>0</v>
      </c>
      <c r="FE304" s="168">
        <f t="shared" ca="1" si="838"/>
        <v>0</v>
      </c>
      <c r="FF304" s="168">
        <f t="shared" ca="1" si="838"/>
        <v>0</v>
      </c>
      <c r="FG304" s="168">
        <f t="shared" ca="1" si="838"/>
        <v>0</v>
      </c>
      <c r="FH304" s="168">
        <f t="shared" ca="1" si="838"/>
        <v>0</v>
      </c>
      <c r="FI304" s="10"/>
      <c r="FJ304" s="168" t="str">
        <f t="shared" ca="1" si="838"/>
        <v>-</v>
      </c>
      <c r="FK304" s="168" t="str">
        <f t="shared" ca="1" si="838"/>
        <v>-</v>
      </c>
      <c r="FL304" s="168" t="str">
        <f t="shared" ca="1" si="838"/>
        <v>-</v>
      </c>
      <c r="FM304" s="168" t="str">
        <f t="shared" ca="1" si="838"/>
        <v>-</v>
      </c>
      <c r="FN304" s="168" t="str">
        <f t="shared" ca="1" si="839"/>
        <v>-</v>
      </c>
      <c r="FO304" s="166" t="b">
        <f t="shared" ca="1" si="840"/>
        <v>0</v>
      </c>
      <c r="FP304" s="166" t="b">
        <f t="shared" ca="1" si="840"/>
        <v>0</v>
      </c>
      <c r="FQ304" s="166" t="b">
        <f t="shared" ca="1" si="840"/>
        <v>1</v>
      </c>
      <c r="FR304" s="168">
        <f t="shared" ca="1" si="838"/>
        <v>0</v>
      </c>
      <c r="FS304" s="166">
        <f t="shared" ca="1" si="841"/>
        <v>1</v>
      </c>
      <c r="FT304" s="166">
        <f t="shared" ca="1" si="841"/>
        <v>1</v>
      </c>
      <c r="FU304" s="168" t="str">
        <f t="shared" ca="1" si="838"/>
        <v>-</v>
      </c>
      <c r="FV304" s="168" t="str">
        <f t="shared" ca="1" si="838"/>
        <v>-</v>
      </c>
      <c r="FW304" s="168" t="str">
        <f t="shared" ca="1" si="838"/>
        <v>-</v>
      </c>
      <c r="FX304" s="168" t="str">
        <f t="shared" ca="1" si="838"/>
        <v>-</v>
      </c>
      <c r="FY304" s="168" t="str">
        <f t="shared" ca="1" si="838"/>
        <v>-</v>
      </c>
      <c r="FZ304" s="168" t="str">
        <f t="shared" ca="1" si="838"/>
        <v>-</v>
      </c>
      <c r="GA304" s="168" t="str">
        <f t="shared" ca="1" si="838"/>
        <v>-</v>
      </c>
      <c r="GB304" s="168" t="str">
        <f t="shared" ca="1" si="838"/>
        <v>-</v>
      </c>
      <c r="GC304" s="168" t="str">
        <f t="shared" ca="1" si="838"/>
        <v>-</v>
      </c>
      <c r="GD304" s="168" t="b">
        <f t="shared" ca="1" si="838"/>
        <v>1</v>
      </c>
      <c r="GE304" s="168" t="str">
        <f t="shared" ca="1" si="838"/>
        <v>-</v>
      </c>
      <c r="GF304" s="168" t="str">
        <f t="shared" ca="1" si="838"/>
        <v>-</v>
      </c>
      <c r="GG304" s="168" t="str">
        <f t="shared" ca="1" si="865"/>
        <v>-</v>
      </c>
      <c r="GH304" s="168" t="str">
        <f t="shared" ca="1" si="842"/>
        <v>-</v>
      </c>
      <c r="GI304" s="168" t="str">
        <f t="shared" ca="1" si="842"/>
        <v>-</v>
      </c>
      <c r="GJ304" s="168" t="str">
        <f t="shared" ca="1" si="842"/>
        <v>-</v>
      </c>
      <c r="GK304" s="168" t="str">
        <f t="shared" ca="1" si="842"/>
        <v>-</v>
      </c>
      <c r="GL304" s="168" t="str">
        <f t="shared" ca="1" si="842"/>
        <v>-</v>
      </c>
      <c r="GM304" s="168" t="str">
        <f t="shared" ca="1" si="842"/>
        <v>-</v>
      </c>
      <c r="GN304" s="168" t="str">
        <f t="shared" ca="1" si="842"/>
        <v>-</v>
      </c>
      <c r="GO304" s="168" t="str">
        <f t="shared" ca="1" si="842"/>
        <v>-</v>
      </c>
      <c r="GP304" s="168" t="str">
        <f t="shared" ca="1" si="842"/>
        <v>-</v>
      </c>
      <c r="GQ304" s="168" t="str">
        <f t="shared" ca="1" si="842"/>
        <v>-</v>
      </c>
      <c r="GR304" s="168" t="str">
        <f t="shared" ca="1" si="842"/>
        <v>-</v>
      </c>
      <c r="GS304" s="168">
        <f t="shared" ca="1" si="842"/>
        <v>500</v>
      </c>
      <c r="GT304" s="168">
        <f t="shared" ca="1" si="842"/>
        <v>500</v>
      </c>
      <c r="GU304" s="168" t="str">
        <f t="shared" ca="1" si="842"/>
        <v>-</v>
      </c>
      <c r="GV304" s="168" t="str">
        <f t="shared" ca="1" si="842"/>
        <v>-</v>
      </c>
      <c r="GW304" s="168" t="str">
        <f t="shared" ca="1" si="842"/>
        <v>-</v>
      </c>
      <c r="GX304" s="168" t="str">
        <f t="shared" ca="1" si="843"/>
        <v>-</v>
      </c>
      <c r="GY304" s="168" t="str">
        <f t="shared" ca="1" si="843"/>
        <v>-</v>
      </c>
      <c r="GZ304" s="168" t="str">
        <f t="shared" ca="1" si="883"/>
        <v>-</v>
      </c>
      <c r="HA304" s="168" t="str">
        <f t="shared" ca="1" si="883"/>
        <v>-</v>
      </c>
      <c r="HB304" s="168" t="str">
        <f t="shared" ca="1" si="883"/>
        <v>-</v>
      </c>
      <c r="HC304" s="168" t="str">
        <f t="shared" ca="1" si="883"/>
        <v>-</v>
      </c>
      <c r="HD304" s="168" t="str">
        <f t="shared" ca="1" si="883"/>
        <v>-</v>
      </c>
      <c r="HE304" s="168" t="str">
        <f t="shared" ca="1" si="883"/>
        <v>-</v>
      </c>
      <c r="HF304" s="168" t="str">
        <f t="shared" ca="1" si="883"/>
        <v>-</v>
      </c>
      <c r="HG304" s="168" t="str">
        <f t="shared" ca="1" si="883"/>
        <v>-</v>
      </c>
      <c r="HH304" s="168" t="str">
        <f t="shared" ca="1" si="883"/>
        <v>-</v>
      </c>
      <c r="HI304" s="168" t="str">
        <f t="shared" ca="1" si="883"/>
        <v>-</v>
      </c>
      <c r="HJ304" s="168" t="str">
        <f t="shared" ca="1" si="883"/>
        <v>-</v>
      </c>
      <c r="HK304" s="168" t="str">
        <f t="shared" ca="1" si="883"/>
        <v>-</v>
      </c>
      <c r="HL304" s="168" t="str">
        <f t="shared" ca="1" si="883"/>
        <v>-</v>
      </c>
      <c r="HM304" s="168" t="str">
        <f t="shared" ca="1" si="883"/>
        <v>-</v>
      </c>
      <c r="HN304" s="168" t="str">
        <f t="shared" ca="1" si="883"/>
        <v>-</v>
      </c>
      <c r="HO304" s="168" t="str">
        <f t="shared" ca="1" si="883"/>
        <v>-</v>
      </c>
      <c r="HP304" s="168" t="str">
        <f t="shared" ca="1" si="883"/>
        <v>-</v>
      </c>
      <c r="HQ304" s="168" t="str">
        <f t="shared" ca="1" si="883"/>
        <v>-</v>
      </c>
      <c r="HR304" s="168" t="str">
        <f t="shared" ca="1" si="883"/>
        <v>-</v>
      </c>
      <c r="HS304" s="168" t="str">
        <f t="shared" ca="1" si="883"/>
        <v>-</v>
      </c>
      <c r="HT304" s="168" t="str">
        <f t="shared" ca="1" si="883"/>
        <v>-</v>
      </c>
      <c r="HU304" s="168" t="str">
        <f t="shared" ca="1" si="883"/>
        <v>-</v>
      </c>
      <c r="HV304" s="168" t="str">
        <f t="shared" ca="1" si="883"/>
        <v>-</v>
      </c>
      <c r="HW304" s="168" t="str">
        <f t="shared" ca="1" si="883"/>
        <v>-</v>
      </c>
      <c r="HX304" s="168" t="str">
        <f t="shared" ca="1" si="883"/>
        <v>-</v>
      </c>
      <c r="HY304" s="168" t="str">
        <f t="shared" ca="1" si="883"/>
        <v>-</v>
      </c>
      <c r="HZ304" s="168" t="str">
        <f t="shared" ca="1" si="883"/>
        <v>-</v>
      </c>
      <c r="IA304" s="168" t="str">
        <f t="shared" ca="1" si="883"/>
        <v>-</v>
      </c>
      <c r="IB304" s="168" t="str">
        <f t="shared" ca="1" si="883"/>
        <v>-</v>
      </c>
      <c r="IC304" s="168" t="str">
        <f t="shared" ca="1" si="883"/>
        <v>-</v>
      </c>
      <c r="ID304" s="168" t="str">
        <f t="shared" ca="1" si="883"/>
        <v>-</v>
      </c>
      <c r="IE304" s="168" t="str">
        <f t="shared" ca="1" si="883"/>
        <v>-</v>
      </c>
      <c r="IF304" s="168" t="str">
        <f t="shared" ca="1" si="883"/>
        <v>-</v>
      </c>
      <c r="IG304" s="168" t="str">
        <f t="shared" ca="1" si="883"/>
        <v>-</v>
      </c>
      <c r="IH304" s="168" t="str">
        <f t="shared" ca="1" si="883"/>
        <v>-</v>
      </c>
      <c r="II304" s="168" t="str">
        <f t="shared" ca="1" si="883"/>
        <v>-</v>
      </c>
      <c r="IJ304" s="168" t="str">
        <f t="shared" ca="1" si="883"/>
        <v>-</v>
      </c>
      <c r="IK304" s="168" t="str">
        <f t="shared" ca="1" si="883"/>
        <v>-</v>
      </c>
      <c r="IL304" s="168" t="str">
        <f t="shared" ca="1" si="883"/>
        <v>-</v>
      </c>
      <c r="IM304" s="168" t="str">
        <f t="shared" ca="1" si="883"/>
        <v>-</v>
      </c>
      <c r="IN304" s="168" t="str">
        <f t="shared" ca="1" si="883"/>
        <v>-</v>
      </c>
      <c r="IO304" s="168" t="str">
        <f t="shared" ca="1" si="883"/>
        <v>-</v>
      </c>
      <c r="IP304" s="168" t="str">
        <f t="shared" ca="1" si="845"/>
        <v>-</v>
      </c>
      <c r="IQ304" s="168" t="str">
        <f t="shared" ca="1" si="845"/>
        <v>-</v>
      </c>
      <c r="IR304" s="168" t="str">
        <f t="shared" ca="1" si="845"/>
        <v>-</v>
      </c>
      <c r="IS304" s="168" t="str">
        <f t="shared" ca="1" si="845"/>
        <v>-</v>
      </c>
      <c r="IT304" s="168" t="str">
        <f t="shared" ca="1" si="845"/>
        <v>-</v>
      </c>
      <c r="IU304" s="168" t="str">
        <f t="shared" ca="1" si="845"/>
        <v>-</v>
      </c>
      <c r="IV304" s="168" t="str">
        <f t="shared" ca="1" si="845"/>
        <v>-</v>
      </c>
      <c r="IW304" s="168" t="str">
        <f t="shared" ca="1" si="845"/>
        <v>-</v>
      </c>
      <c r="IX304" s="168" t="str">
        <f t="shared" ca="1" si="845"/>
        <v>-</v>
      </c>
      <c r="IY304" s="168" t="str">
        <f t="shared" ca="1" si="845"/>
        <v>-</v>
      </c>
      <c r="IZ304" s="10"/>
      <c r="JA304" s="166">
        <f t="shared" ca="1" si="846"/>
        <v>4.4999999999999998E-2</v>
      </c>
      <c r="JB304" s="166">
        <f t="shared" ca="1" si="847"/>
        <v>4.4999999999999998E-2</v>
      </c>
      <c r="JC304" s="168">
        <f t="shared" ca="1" si="848"/>
        <v>1</v>
      </c>
      <c r="JD304" s="168">
        <f t="shared" ca="1" si="848"/>
        <v>0</v>
      </c>
      <c r="JE304" s="168">
        <f t="shared" ca="1" si="848"/>
        <v>1</v>
      </c>
      <c r="JF304" s="168">
        <f t="shared" ca="1" si="848"/>
        <v>1</v>
      </c>
      <c r="JG304" s="168">
        <f t="shared" ca="1" si="848"/>
        <v>0</v>
      </c>
      <c r="JH304" s="168">
        <f t="shared" ca="1" si="848"/>
        <v>70</v>
      </c>
      <c r="JI304" s="168">
        <f t="shared" ca="1" si="848"/>
        <v>50</v>
      </c>
      <c r="JJ304" s="168">
        <f t="shared" ca="1" si="848"/>
        <v>70</v>
      </c>
      <c r="JK304" s="168">
        <f t="shared" ca="1" si="848"/>
        <v>50</v>
      </c>
      <c r="JL304" s="166">
        <f t="shared" ca="1" si="849"/>
        <v>1</v>
      </c>
      <c r="JM304" s="166">
        <f t="shared" ca="1" si="850"/>
        <v>1</v>
      </c>
      <c r="JN304" s="166">
        <f t="shared" ca="1" si="851"/>
        <v>1</v>
      </c>
      <c r="JO304" s="166">
        <f t="shared" ca="1" si="852"/>
        <v>1</v>
      </c>
      <c r="JP304" s="166">
        <f t="shared" ca="1" si="852"/>
        <v>1</v>
      </c>
      <c r="JQ304" s="168">
        <f t="shared" ca="1" si="848"/>
        <v>1</v>
      </c>
      <c r="JR304" s="10"/>
      <c r="JS304" s="168">
        <f t="shared" ca="1" si="848"/>
        <v>1</v>
      </c>
      <c r="JT304" s="166">
        <f t="shared" ca="1" si="853"/>
        <v>1</v>
      </c>
      <c r="JU304" s="168">
        <f t="shared" ca="1" si="848"/>
        <v>1</v>
      </c>
      <c r="JV304" s="168">
        <f t="shared" ca="1" si="848"/>
        <v>1</v>
      </c>
      <c r="JW304" s="168">
        <f t="shared" ca="1" si="848"/>
        <v>1</v>
      </c>
      <c r="JX304" s="168">
        <f t="shared" ca="1" si="848"/>
        <v>1</v>
      </c>
      <c r="JY304" s="168">
        <f t="shared" ca="1" si="848"/>
        <v>1</v>
      </c>
      <c r="JZ304" s="168">
        <f t="shared" ca="1" si="848"/>
        <v>1</v>
      </c>
      <c r="KA304" s="166">
        <f t="shared" ca="1" si="854"/>
        <v>1</v>
      </c>
      <c r="KB304" s="166">
        <f t="shared" ca="1" si="855"/>
        <v>1</v>
      </c>
      <c r="KC304" s="166">
        <f t="shared" ca="1" si="856"/>
        <v>1</v>
      </c>
      <c r="KD304" s="166" t="str">
        <f t="shared" ca="1" si="857"/>
        <v>-</v>
      </c>
      <c r="KE304" s="166" t="str">
        <f t="shared" ca="1" si="858"/>
        <v>-</v>
      </c>
      <c r="KF304" s="166" t="str">
        <f t="shared" ca="1" si="859"/>
        <v>-</v>
      </c>
      <c r="KG304" s="166" t="b">
        <f t="shared" ca="1" si="860"/>
        <v>0</v>
      </c>
      <c r="KH304" s="168">
        <f t="shared" ca="1" si="848"/>
        <v>0</v>
      </c>
      <c r="KI304" s="27">
        <v>0</v>
      </c>
    </row>
    <row r="305" spans="1:295" s="148" customFormat="1" outlineLevel="1">
      <c r="A305" s="126">
        <f t="shared" si="13"/>
        <v>300</v>
      </c>
      <c r="B305" s="126">
        <f t="shared" si="861"/>
        <v>13</v>
      </c>
      <c r="C305" s="148">
        <f t="shared" si="874"/>
        <v>1002</v>
      </c>
      <c r="D305" s="148" t="s">
        <v>884</v>
      </c>
      <c r="E305" s="148" t="b">
        <f t="shared" ref="E305" si="886">J305=1</f>
        <v>0</v>
      </c>
      <c r="F305" s="148" t="b">
        <v>0</v>
      </c>
      <c r="G305" s="148" t="b">
        <f t="shared" ref="G305" si="887">E305</f>
        <v>0</v>
      </c>
      <c r="H305" s="144">
        <f t="shared" ref="H305:Y305" ca="1" si="888">OFFSET(H305,-1,0)</f>
        <v>3</v>
      </c>
      <c r="I305" s="32">
        <v>1</v>
      </c>
      <c r="J305" s="32">
        <v>3</v>
      </c>
      <c r="K305" s="32">
        <v>4</v>
      </c>
      <c r="L305" s="144">
        <f t="shared" ca="1" si="888"/>
        <v>1</v>
      </c>
      <c r="M305" s="144">
        <f t="shared" ca="1" si="888"/>
        <v>1</v>
      </c>
      <c r="N305" s="144">
        <f t="shared" ca="1" si="888"/>
        <v>1</v>
      </c>
      <c r="O305" s="144">
        <f t="shared" ca="1" si="888"/>
        <v>1</v>
      </c>
      <c r="P305" s="144">
        <f t="shared" ca="1" si="888"/>
        <v>1</v>
      </c>
      <c r="Q305" s="144">
        <f t="shared" ca="1" si="888"/>
        <v>1</v>
      </c>
      <c r="R305" s="144">
        <f t="shared" ca="1" si="888"/>
        <v>2</v>
      </c>
      <c r="S305" s="144">
        <f t="shared" ca="1" si="888"/>
        <v>1</v>
      </c>
      <c r="T305" s="144">
        <f t="shared" ca="1" si="888"/>
        <v>1</v>
      </c>
      <c r="U305" s="144">
        <f t="shared" ca="1" si="888"/>
        <v>1</v>
      </c>
      <c r="V305" s="144">
        <f t="shared" ca="1" si="888"/>
        <v>1</v>
      </c>
      <c r="W305" s="144">
        <f t="shared" ca="1" si="888"/>
        <v>1</v>
      </c>
      <c r="X305" s="144">
        <f t="shared" ca="1" si="888"/>
        <v>1</v>
      </c>
      <c r="Y305" s="144">
        <f t="shared" ca="1" si="888"/>
        <v>1</v>
      </c>
      <c r="AA305" s="162" t="str" cm="1">
        <f t="array" aca="1" ref="AA305" ca="1">TEXT(LEFT(OFFSET(AA305,-1,0),5)+1,"00000")&amp;MID(OFFSET(AA305,-1,0),6,FIND(" ",OFFSET(AA305,-1,0),7)-5)
&amp;INDEX(DataMaster!$B$10:$B$12,$I305)         &amp;IF($J305=1,""," Risk"&amp;INDEX(i.risk_aversion,$J305,1))    &amp;IF($K305=1,""," REV"&amp; INDEX(DataMaster!$B$54:$B$58,$K305))              &amp; IF($L305=1,""," Minroe"&amp;INDEX(minroe,$L305))              &amp;  IF($M305=1,""," Overdraw"&amp;INDEX(overdraw,$M305))
&amp; IF($N305=1,""," Mach"&amp;INDEX(i.mach_option,$N305))
&amp; IF($O305=1,""," Interest"&amp;INDEX(i.interest_rate,$O305))            &amp; IF($P305=1,""," Opp cost"&amp;INDEX(i.opp_cost_capital,$P305))           &amp; IF($Q305=1,""," Casual_ub"&amp;INDEX(i.casual_ub,$Q305))           &amp; IF($R305=1,""," Cropgraze"&amp;INDEX(i.cropgraze_inc,$R305))
&amp; IF($S305=1,""," Yield"&amp;INDEX(i.all_rot_yield,$S305))          &amp; IF($T305=1,""," Pasture"&amp;INDEX(i.pasture_prod,$T305))          &amp; IF($U305=1,""," Scan"&amp;INDEX(i.scan,$U305))
&amp; IF($JL305=1,""," WP"&amp;TEXT($JL305*100,"000p"))                &amp; IF($JM305=1,""," MP"&amp;TEXT($JM305*100,"000p"))                      &amp; IF($JN305=1,""," GP"&amp;TEXT($JN305*100,"000p"))          &amp; IF($JO305=1,""," Can"&amp;TEXT($JO305*100,"000p"))
&amp; " (F"&amp;3+IFERROR(1*$CH305,0)+IFERROR(1*$CI305,0)&amp;3-IFERROR(1*NOT($CK305),0)&amp;"N"&amp;$CP305&amp;$CQ305&amp;")"</f>
        <v>00008 CFW SE RiskCARA-high REVCFW_rev_use CropgrazeFALSE (F33N11)</v>
      </c>
      <c r="AB305" s="10" t="str">
        <f ca="1">IF(COUNTIF(AA$5:AA305,AA305)=1,"-","Dup")</f>
        <v>-</v>
      </c>
      <c r="AC305" s="10"/>
      <c r="AD305" s="168" t="str">
        <f t="shared" ca="1" si="827"/>
        <v>-</v>
      </c>
      <c r="AE305" s="168" t="str">
        <f t="shared" ca="1" si="827"/>
        <v>-</v>
      </c>
      <c r="AF305" s="168" t="str">
        <f t="shared" ca="1" si="827"/>
        <v>-</v>
      </c>
      <c r="AG305" s="168" t="str">
        <f t="shared" ca="1" si="827"/>
        <v>-</v>
      </c>
      <c r="AH305" s="168" t="str">
        <f t="shared" ca="1" si="827"/>
        <v>-</v>
      </c>
      <c r="AI305" s="168" t="b">
        <f t="shared" ca="1" si="827"/>
        <v>1</v>
      </c>
      <c r="AJ305" s="10"/>
      <c r="AK305" s="166" t="b">
        <f t="shared" si="828"/>
        <v>1</v>
      </c>
      <c r="AL305" s="166" t="str">
        <f t="shared" si="828"/>
        <v>-</v>
      </c>
      <c r="AM305" s="166" t="str">
        <f t="shared" si="828"/>
        <v>-</v>
      </c>
      <c r="AN305" s="166" t="str">
        <f t="shared" si="828"/>
        <v>-</v>
      </c>
      <c r="AO305" s="166" t="b">
        <f t="shared" si="828"/>
        <v>0</v>
      </c>
      <c r="AP305" s="166" t="b">
        <f t="shared" si="828"/>
        <v>0</v>
      </c>
      <c r="AQ305" s="166">
        <f t="shared" ca="1" si="829"/>
        <v>0</v>
      </c>
      <c r="AR305" s="166" t="b">
        <f t="shared" si="830"/>
        <v>1</v>
      </c>
      <c r="AS305" s="166" t="b">
        <f t="shared" si="830"/>
        <v>1</v>
      </c>
      <c r="AT305" s="166">
        <f t="shared" si="830"/>
        <v>1</v>
      </c>
      <c r="AU305" s="166">
        <f t="shared" si="830"/>
        <v>5.0000000000000004E-6</v>
      </c>
      <c r="AV305" s="166" t="str">
        <f t="shared" si="830"/>
        <v>-</v>
      </c>
      <c r="AW305" s="10"/>
      <c r="AX305" s="166" t="b">
        <f t="shared" si="831"/>
        <v>1</v>
      </c>
      <c r="AY305" s="168" t="b">
        <f t="shared" ca="1" si="832"/>
        <v>1</v>
      </c>
      <c r="AZ305" s="168" t="b">
        <f t="shared" ca="1" si="832"/>
        <v>1</v>
      </c>
      <c r="BA305" s="167">
        <f t="shared" ca="1" si="833"/>
        <v>3110</v>
      </c>
      <c r="BB305" s="168" t="str">
        <f t="shared" ref="BB305:BV305" ca="1" si="889">OFFSET(BB$5,$B305,0)</f>
        <v>-</v>
      </c>
      <c r="BC305" s="168" t="str">
        <f t="shared" ca="1" si="889"/>
        <v>-</v>
      </c>
      <c r="BD305" s="168" t="str">
        <f t="shared" ca="1" si="889"/>
        <v>-</v>
      </c>
      <c r="BE305" s="168" t="str">
        <f t="shared" ca="1" si="889"/>
        <v>-</v>
      </c>
      <c r="BF305" s="168" t="str">
        <f t="shared" ca="1" si="889"/>
        <v>-</v>
      </c>
      <c r="BG305" s="168">
        <f t="shared" ca="1" si="889"/>
        <v>1</v>
      </c>
      <c r="BH305" s="168">
        <f t="shared" ca="1" si="889"/>
        <v>1</v>
      </c>
      <c r="BI305" s="168" t="str">
        <f t="shared" ca="1" si="889"/>
        <v>-</v>
      </c>
      <c r="BJ305" s="168" t="str">
        <f t="shared" ca="1" si="889"/>
        <v>-</v>
      </c>
      <c r="BK305" s="10"/>
      <c r="BL305" s="168" t="str">
        <f t="shared" ca="1" si="889"/>
        <v>-</v>
      </c>
      <c r="BM305" s="168" t="str">
        <f t="shared" ca="1" si="889"/>
        <v>-</v>
      </c>
      <c r="BN305" s="168" t="str">
        <f t="shared" ca="1" si="889"/>
        <v>-</v>
      </c>
      <c r="BO305" s="168" t="str">
        <f t="shared" ca="1" si="889"/>
        <v>-</v>
      </c>
      <c r="BP305" s="168" t="str">
        <f t="shared" ca="1" si="889"/>
        <v>-</v>
      </c>
      <c r="BQ305" s="168" t="str">
        <f t="shared" ca="1" si="889"/>
        <v>-</v>
      </c>
      <c r="BR305" s="168" t="str">
        <f t="shared" ca="1" si="889"/>
        <v>-</v>
      </c>
      <c r="BS305" s="168" t="str">
        <f t="shared" ca="1" si="889"/>
        <v>-</v>
      </c>
      <c r="BT305" s="168" t="str">
        <f t="shared" ca="1" si="889"/>
        <v>-</v>
      </c>
      <c r="BU305" s="168" t="str">
        <f t="shared" ca="1" si="889"/>
        <v>-</v>
      </c>
      <c r="BV305" s="168" t="str">
        <f t="shared" ca="1" si="889"/>
        <v>-</v>
      </c>
      <c r="BW305" s="166" t="b" cm="1">
        <f t="array" ref="BW305">INDEX(i.rev,$K305,BW$15)</f>
        <v>0</v>
      </c>
      <c r="BX305" s="166">
        <f t="shared" si="864"/>
        <v>13</v>
      </c>
      <c r="BY305" s="166" t="b" cm="1">
        <f t="array" ref="BY305">INDEX(i.rev,$K305,BY$15)</f>
        <v>0</v>
      </c>
      <c r="BZ305" s="166" t="b" cm="1">
        <f t="array" ref="BZ305">INDEX(i.rev,$K305,BZ$15)</f>
        <v>1</v>
      </c>
      <c r="CA305" s="166" t="b" cm="1">
        <f t="array" ref="CA305">INDEX(i.rev,$K305,CA$15)</f>
        <v>1</v>
      </c>
      <c r="CB305" s="166" t="b" cm="1">
        <f t="array" ref="CB305">INDEX(i.rev,$K305,CB$15)</f>
        <v>1</v>
      </c>
      <c r="CC305" s="166" t="b" cm="1">
        <f t="array" ref="CC305">INDEX(i.rev,$K305,CC$15)</f>
        <v>1</v>
      </c>
      <c r="CD305" s="166" t="b" cm="1">
        <f t="array" ref="CD305">INDEX(i.rev,$K305,CD$15)</f>
        <v>1</v>
      </c>
      <c r="CE305" s="166" t="b" cm="1">
        <f t="array" ref="CE305">INDEX(i.rev,$K305,CE$15)</f>
        <v>1</v>
      </c>
      <c r="CF305" s="166" t="b" cm="1">
        <f t="array" ref="CF305">INDEX(i.rev,$K305,CF$15)</f>
        <v>1</v>
      </c>
      <c r="CG305" s="10"/>
      <c r="CH305" s="168" t="str">
        <f t="shared" ref="CH305:EB305" ca="1" si="890">OFFSET(CH$5,$B305,0)</f>
        <v>-</v>
      </c>
      <c r="CI305" s="168" t="str">
        <f t="shared" ca="1" si="890"/>
        <v>-</v>
      </c>
      <c r="CJ305" s="168" t="str">
        <f t="shared" ca="1" si="890"/>
        <v>-</v>
      </c>
      <c r="CK305" s="168" t="str">
        <f t="shared" ca="1" si="890"/>
        <v>-</v>
      </c>
      <c r="CL305" s="168" t="str">
        <f t="shared" ca="1" si="890"/>
        <v>-</v>
      </c>
      <c r="CM305" s="168" t="str">
        <f t="shared" ca="1" si="890"/>
        <v>-</v>
      </c>
      <c r="CN305" s="168" t="str">
        <f t="shared" ca="1" si="890"/>
        <v>-</v>
      </c>
      <c r="CO305" s="168" t="str">
        <f t="shared" ca="1" si="890"/>
        <v>-</v>
      </c>
      <c r="CP305" s="168">
        <f t="shared" ca="1" si="890"/>
        <v>1</v>
      </c>
      <c r="CQ305" s="168">
        <f t="shared" ca="1" si="890"/>
        <v>1</v>
      </c>
      <c r="CR305" s="168">
        <f t="shared" ca="1" si="890"/>
        <v>0</v>
      </c>
      <c r="CS305" s="168" t="str">
        <f t="shared" ca="1" si="890"/>
        <v>-</v>
      </c>
      <c r="CT305" s="168" t="str">
        <f t="shared" ca="1" si="890"/>
        <v>-</v>
      </c>
      <c r="CU305" s="168" t="str">
        <f t="shared" ca="1" si="890"/>
        <v>-</v>
      </c>
      <c r="CV305" s="168" t="str">
        <f t="shared" ca="1" si="890"/>
        <v>-</v>
      </c>
      <c r="CW305" s="168" t="str">
        <f t="shared" ca="1" si="890"/>
        <v>-</v>
      </c>
      <c r="CX305" s="168" t="str">
        <f t="shared" ca="1" si="890"/>
        <v>-</v>
      </c>
      <c r="CY305" s="168" t="str">
        <f t="shared" ca="1" si="890"/>
        <v>-</v>
      </c>
      <c r="CZ305" s="168">
        <f t="shared" ca="1" si="890"/>
        <v>0</v>
      </c>
      <c r="DA305" s="168" t="str">
        <f t="shared" ca="1" si="890"/>
        <v>-</v>
      </c>
      <c r="DB305" s="168" t="str">
        <f t="shared" ca="1" si="890"/>
        <v>-</v>
      </c>
      <c r="DC305" s="168" t="str">
        <f t="shared" ca="1" si="890"/>
        <v>-</v>
      </c>
      <c r="DD305" s="168" t="str">
        <f t="shared" ca="1" si="890"/>
        <v>-</v>
      </c>
      <c r="DE305" s="168" t="str">
        <f t="shared" ca="1" si="890"/>
        <v>-</v>
      </c>
      <c r="DF305" s="168">
        <f t="shared" ca="1" si="890"/>
        <v>0</v>
      </c>
      <c r="DG305" s="168">
        <f t="shared" ca="1" si="890"/>
        <v>0</v>
      </c>
      <c r="DH305" s="168">
        <f t="shared" ca="1" si="890"/>
        <v>0</v>
      </c>
      <c r="DI305" s="168">
        <f t="shared" ca="1" si="890"/>
        <v>0</v>
      </c>
      <c r="DJ305" s="168">
        <f t="shared" ca="1" si="890"/>
        <v>0</v>
      </c>
      <c r="DK305" s="168">
        <f t="shared" ca="1" si="890"/>
        <v>0</v>
      </c>
      <c r="DL305" s="168">
        <f t="shared" ca="1" si="890"/>
        <v>0</v>
      </c>
      <c r="DM305" s="168" t="str">
        <f t="shared" ca="1" si="890"/>
        <v>-</v>
      </c>
      <c r="DN305" s="168" t="str">
        <f t="shared" ca="1" si="890"/>
        <v>-</v>
      </c>
      <c r="DO305" s="168" t="str">
        <f t="shared" ca="1" si="890"/>
        <v>-</v>
      </c>
      <c r="DP305" s="168" t="str">
        <f t="shared" ca="1" si="890"/>
        <v>-</v>
      </c>
      <c r="DQ305" s="168" t="str">
        <f t="shared" ca="1" si="890"/>
        <v>-</v>
      </c>
      <c r="DR305" s="168" t="str">
        <f t="shared" ca="1" si="890"/>
        <v>-</v>
      </c>
      <c r="DS305" s="168" t="str">
        <f t="shared" ca="1" si="890"/>
        <v>-</v>
      </c>
      <c r="DT305" s="168" t="str">
        <f t="shared" ca="1" si="890"/>
        <v>-</v>
      </c>
      <c r="DU305" s="168" t="str">
        <f t="shared" ca="1" si="890"/>
        <v>-</v>
      </c>
      <c r="DV305" s="168" t="str">
        <f t="shared" ca="1" si="890"/>
        <v>-</v>
      </c>
      <c r="DW305" s="168" t="str">
        <f t="shared" ca="1" si="890"/>
        <v>-</v>
      </c>
      <c r="DX305" s="10"/>
      <c r="DY305" s="168">
        <f t="shared" ca="1" si="890"/>
        <v>1</v>
      </c>
      <c r="DZ305" s="168" t="str">
        <f t="shared" ca="1" si="890"/>
        <v>-</v>
      </c>
      <c r="EA305" s="168" t="str">
        <f t="shared" ca="1" si="890"/>
        <v>-</v>
      </c>
      <c r="EB305" s="168" t="str">
        <f t="shared" ca="1" si="890"/>
        <v>-</v>
      </c>
      <c r="EC305" s="168" t="str">
        <f t="shared" ca="1" si="885"/>
        <v>-</v>
      </c>
      <c r="ED305" s="168" t="b">
        <f t="shared" ca="1" si="885"/>
        <v>0</v>
      </c>
      <c r="EE305" s="168" t="str">
        <f t="shared" ca="1" si="885"/>
        <v>-</v>
      </c>
      <c r="EF305" s="168">
        <f t="shared" ca="1" si="885"/>
        <v>0</v>
      </c>
      <c r="EG305" s="168" t="str">
        <f t="shared" ca="1" si="885"/>
        <v>-</v>
      </c>
      <c r="EH305" s="166" cm="1">
        <f t="array" ref="EH305">INDEX(i.rev,$K305,EH$15)</f>
        <v>1.1000000000000001</v>
      </c>
      <c r="EI305" s="168">
        <f t="shared" ref="EI305:EX305" ca="1" si="891">OFFSET(EI$5,$B305,0)</f>
        <v>0</v>
      </c>
      <c r="EJ305" s="168">
        <f t="shared" ca="1" si="891"/>
        <v>1</v>
      </c>
      <c r="EK305" s="168">
        <f t="shared" ca="1" si="891"/>
        <v>0</v>
      </c>
      <c r="EL305" s="168">
        <f t="shared" ca="1" si="891"/>
        <v>1</v>
      </c>
      <c r="EM305" s="168">
        <f t="shared" ca="1" si="891"/>
        <v>1</v>
      </c>
      <c r="EN305" s="168">
        <f t="shared" ca="1" si="891"/>
        <v>1</v>
      </c>
      <c r="EO305" s="168">
        <f t="shared" ca="1" si="891"/>
        <v>0</v>
      </c>
      <c r="EP305" s="168">
        <f t="shared" ca="1" si="891"/>
        <v>0</v>
      </c>
      <c r="EQ305" s="168">
        <f t="shared" ca="1" si="891"/>
        <v>0</v>
      </c>
      <c r="ER305" s="168">
        <f t="shared" ca="1" si="891"/>
        <v>0</v>
      </c>
      <c r="ES305" s="168">
        <f t="shared" ca="1" si="891"/>
        <v>0</v>
      </c>
      <c r="ET305" s="168">
        <f t="shared" ca="1" si="891"/>
        <v>0</v>
      </c>
      <c r="EU305" s="168">
        <f t="shared" ca="1" si="891"/>
        <v>0</v>
      </c>
      <c r="EV305" s="168">
        <f t="shared" ca="1" si="891"/>
        <v>0</v>
      </c>
      <c r="EW305" s="168">
        <f t="shared" ca="1" si="891"/>
        <v>0</v>
      </c>
      <c r="EX305" s="168">
        <f t="shared" ca="1" si="891"/>
        <v>0</v>
      </c>
      <c r="EY305" s="166" cm="1">
        <f t="array" ref="EY305">INDEX(i.rev,$K305,EY$15)</f>
        <v>0</v>
      </c>
      <c r="EZ305" s="168">
        <f t="shared" ca="1" si="837"/>
        <v>0</v>
      </c>
      <c r="FA305" s="166" cm="1">
        <f t="array" ref="FA305">INDEX(i.rev,$K305,FA$15)</f>
        <v>1</v>
      </c>
      <c r="FB305" s="168">
        <f t="shared" ref="FB305:GF305" ca="1" si="892">OFFSET(FB$5,$B305,0)</f>
        <v>0</v>
      </c>
      <c r="FC305" s="168">
        <f t="shared" ca="1" si="892"/>
        <v>0</v>
      </c>
      <c r="FD305" s="168">
        <f t="shared" ca="1" si="892"/>
        <v>0</v>
      </c>
      <c r="FE305" s="168">
        <f t="shared" ca="1" si="892"/>
        <v>0</v>
      </c>
      <c r="FF305" s="168">
        <f t="shared" ca="1" si="892"/>
        <v>0</v>
      </c>
      <c r="FG305" s="168">
        <f t="shared" ca="1" si="892"/>
        <v>0</v>
      </c>
      <c r="FH305" s="168">
        <f t="shared" ca="1" si="892"/>
        <v>0</v>
      </c>
      <c r="FI305" s="10"/>
      <c r="FJ305" s="168" t="str">
        <f t="shared" ca="1" si="892"/>
        <v>-</v>
      </c>
      <c r="FK305" s="168" t="str">
        <f t="shared" ca="1" si="892"/>
        <v>-</v>
      </c>
      <c r="FL305" s="168" t="str">
        <f t="shared" ca="1" si="892"/>
        <v>-</v>
      </c>
      <c r="FM305" s="168" t="str">
        <f t="shared" ca="1" si="892"/>
        <v>-</v>
      </c>
      <c r="FN305" s="168" t="str">
        <f t="shared" ca="1" si="892"/>
        <v>-</v>
      </c>
      <c r="FO305" s="166" t="b">
        <f t="shared" ca="1" si="840"/>
        <v>0</v>
      </c>
      <c r="FP305" s="166" t="b">
        <f t="shared" ca="1" si="840"/>
        <v>0</v>
      </c>
      <c r="FQ305" s="166" t="b">
        <f t="shared" ca="1" si="840"/>
        <v>1</v>
      </c>
      <c r="FR305" s="168">
        <f t="shared" ca="1" si="892"/>
        <v>0</v>
      </c>
      <c r="FS305" s="166">
        <f t="shared" ca="1" si="841"/>
        <v>1</v>
      </c>
      <c r="FT305" s="166">
        <f t="shared" ca="1" si="841"/>
        <v>1</v>
      </c>
      <c r="FU305" s="168" t="str">
        <f t="shared" ca="1" si="892"/>
        <v>-</v>
      </c>
      <c r="FV305" s="168" t="str">
        <f t="shared" ca="1" si="892"/>
        <v>-</v>
      </c>
      <c r="FW305" s="168" t="str">
        <f t="shared" ca="1" si="892"/>
        <v>-</v>
      </c>
      <c r="FX305" s="168" t="str">
        <f t="shared" ca="1" si="892"/>
        <v>-</v>
      </c>
      <c r="FY305" s="168" t="str">
        <f t="shared" ca="1" si="892"/>
        <v>-</v>
      </c>
      <c r="FZ305" s="168" t="str">
        <f t="shared" ca="1" si="892"/>
        <v>-</v>
      </c>
      <c r="GA305" s="168" t="str">
        <f t="shared" ca="1" si="892"/>
        <v>-</v>
      </c>
      <c r="GB305" s="168" t="str">
        <f t="shared" ca="1" si="892"/>
        <v>-</v>
      </c>
      <c r="GC305" s="168" t="str">
        <f t="shared" ca="1" si="892"/>
        <v>-</v>
      </c>
      <c r="GD305" s="168" t="b">
        <f t="shared" ca="1" si="892"/>
        <v>1</v>
      </c>
      <c r="GE305" s="168" t="str">
        <f t="shared" ca="1" si="892"/>
        <v>-</v>
      </c>
      <c r="GF305" s="168" t="str">
        <f t="shared" ca="1" si="892"/>
        <v>-</v>
      </c>
      <c r="GG305" s="168" t="str">
        <f t="shared" ca="1" si="865"/>
        <v>-</v>
      </c>
      <c r="GH305" s="168" t="str">
        <f t="shared" ca="1" si="842"/>
        <v>-</v>
      </c>
      <c r="GI305" s="168" t="str">
        <f t="shared" ca="1" si="842"/>
        <v>-</v>
      </c>
      <c r="GJ305" s="168" t="str">
        <f t="shared" ca="1" si="842"/>
        <v>-</v>
      </c>
      <c r="GK305" s="168" t="str">
        <f t="shared" ca="1" si="842"/>
        <v>-</v>
      </c>
      <c r="GL305" s="168" t="str">
        <f t="shared" ca="1" si="842"/>
        <v>-</v>
      </c>
      <c r="GM305" s="168" t="str">
        <f t="shared" ca="1" si="842"/>
        <v>-</v>
      </c>
      <c r="GN305" s="168" t="str">
        <f t="shared" ca="1" si="842"/>
        <v>-</v>
      </c>
      <c r="GO305" s="168" t="str">
        <f t="shared" ca="1" si="842"/>
        <v>-</v>
      </c>
      <c r="GP305" s="168" t="str">
        <f t="shared" ca="1" si="842"/>
        <v>-</v>
      </c>
      <c r="GQ305" s="168" t="str">
        <f t="shared" ca="1" si="842"/>
        <v>-</v>
      </c>
      <c r="GR305" s="168" t="str">
        <f t="shared" ca="1" si="842"/>
        <v>-</v>
      </c>
      <c r="GS305" s="168">
        <f t="shared" ca="1" si="842"/>
        <v>500</v>
      </c>
      <c r="GT305" s="168">
        <f t="shared" ca="1" si="842"/>
        <v>500</v>
      </c>
      <c r="GU305" s="168" t="str">
        <f t="shared" ca="1" si="842"/>
        <v>-</v>
      </c>
      <c r="GV305" s="168" t="str">
        <f t="shared" ca="1" si="842"/>
        <v>-</v>
      </c>
      <c r="GW305" s="168" t="str">
        <f t="shared" ca="1" si="842"/>
        <v>-</v>
      </c>
      <c r="GX305" s="168" t="str">
        <f t="shared" ca="1" si="843"/>
        <v>-</v>
      </c>
      <c r="GY305" s="168" t="str">
        <f t="shared" ca="1" si="843"/>
        <v>-</v>
      </c>
      <c r="GZ305" s="168" t="str">
        <f t="shared" ca="1" si="883"/>
        <v>-</v>
      </c>
      <c r="HA305" s="168" t="str">
        <f t="shared" ca="1" si="883"/>
        <v>-</v>
      </c>
      <c r="HB305" s="168" t="str">
        <f t="shared" ca="1" si="883"/>
        <v>-</v>
      </c>
      <c r="HC305" s="168" t="str">
        <f t="shared" ca="1" si="883"/>
        <v>-</v>
      </c>
      <c r="HD305" s="168" t="str">
        <f t="shared" ca="1" si="883"/>
        <v>-</v>
      </c>
      <c r="HE305" s="168" t="str">
        <f t="shared" ca="1" si="883"/>
        <v>-</v>
      </c>
      <c r="HF305" s="168" t="str">
        <f t="shared" ca="1" si="883"/>
        <v>-</v>
      </c>
      <c r="HG305" s="168" t="str">
        <f t="shared" ca="1" si="883"/>
        <v>-</v>
      </c>
      <c r="HH305" s="168" t="str">
        <f t="shared" ca="1" si="883"/>
        <v>-</v>
      </c>
      <c r="HI305" s="168" t="str">
        <f t="shared" ca="1" si="883"/>
        <v>-</v>
      </c>
      <c r="HJ305" s="168" t="str">
        <f t="shared" ca="1" si="883"/>
        <v>-</v>
      </c>
      <c r="HK305" s="168" t="str">
        <f t="shared" ca="1" si="883"/>
        <v>-</v>
      </c>
      <c r="HL305" s="168" t="str">
        <f t="shared" ca="1" si="883"/>
        <v>-</v>
      </c>
      <c r="HM305" s="168" t="str">
        <f t="shared" ca="1" si="883"/>
        <v>-</v>
      </c>
      <c r="HN305" s="168" t="str">
        <f t="shared" ca="1" si="883"/>
        <v>-</v>
      </c>
      <c r="HO305" s="168" t="str">
        <f t="shared" ca="1" si="883"/>
        <v>-</v>
      </c>
      <c r="HP305" s="168" t="str">
        <f t="shared" ca="1" si="883"/>
        <v>-</v>
      </c>
      <c r="HQ305" s="168" t="str">
        <f t="shared" ca="1" si="883"/>
        <v>-</v>
      </c>
      <c r="HR305" s="168" t="str">
        <f t="shared" ca="1" si="883"/>
        <v>-</v>
      </c>
      <c r="HS305" s="168" t="str">
        <f t="shared" ca="1" si="883"/>
        <v>-</v>
      </c>
      <c r="HT305" s="168" t="str">
        <f t="shared" ca="1" si="883"/>
        <v>-</v>
      </c>
      <c r="HU305" s="168" t="str">
        <f t="shared" ca="1" si="883"/>
        <v>-</v>
      </c>
      <c r="HV305" s="168" t="str">
        <f t="shared" ca="1" si="883"/>
        <v>-</v>
      </c>
      <c r="HW305" s="168" t="str">
        <f t="shared" ca="1" si="883"/>
        <v>-</v>
      </c>
      <c r="HX305" s="168" t="str">
        <f t="shared" ca="1" si="883"/>
        <v>-</v>
      </c>
      <c r="HY305" s="168" t="str">
        <f t="shared" ca="1" si="883"/>
        <v>-</v>
      </c>
      <c r="HZ305" s="168" t="str">
        <f t="shared" ca="1" si="883"/>
        <v>-</v>
      </c>
      <c r="IA305" s="168" t="str">
        <f t="shared" ca="1" si="883"/>
        <v>-</v>
      </c>
      <c r="IB305" s="168" t="str">
        <f t="shared" ca="1" si="883"/>
        <v>-</v>
      </c>
      <c r="IC305" s="168" t="str">
        <f t="shared" ca="1" si="883"/>
        <v>-</v>
      </c>
      <c r="ID305" s="168" t="str">
        <f t="shared" ca="1" si="883"/>
        <v>-</v>
      </c>
      <c r="IE305" s="168" t="str">
        <f t="shared" ca="1" si="883"/>
        <v>-</v>
      </c>
      <c r="IF305" s="168" t="str">
        <f t="shared" ca="1" si="883"/>
        <v>-</v>
      </c>
      <c r="IG305" s="168" t="str">
        <f t="shared" ca="1" si="883"/>
        <v>-</v>
      </c>
      <c r="IH305" s="168" t="str">
        <f t="shared" ca="1" si="883"/>
        <v>-</v>
      </c>
      <c r="II305" s="168" t="str">
        <f t="shared" ca="1" si="883"/>
        <v>-</v>
      </c>
      <c r="IJ305" s="168" t="str">
        <f t="shared" ca="1" si="883"/>
        <v>-</v>
      </c>
      <c r="IK305" s="168" t="str">
        <f t="shared" ca="1" si="883"/>
        <v>-</v>
      </c>
      <c r="IL305" s="168" t="str">
        <f t="shared" ca="1" si="883"/>
        <v>-</v>
      </c>
      <c r="IM305" s="168" t="str">
        <f t="shared" ca="1" si="883"/>
        <v>-</v>
      </c>
      <c r="IN305" s="168" t="str">
        <f t="shared" ca="1" si="883"/>
        <v>-</v>
      </c>
      <c r="IO305" s="168" t="str">
        <f t="shared" ca="1" si="883"/>
        <v>-</v>
      </c>
      <c r="IP305" s="168" t="str">
        <f t="shared" ca="1" si="845"/>
        <v>-</v>
      </c>
      <c r="IQ305" s="168" t="str">
        <f t="shared" ca="1" si="845"/>
        <v>-</v>
      </c>
      <c r="IR305" s="168" t="str">
        <f t="shared" ca="1" si="845"/>
        <v>-</v>
      </c>
      <c r="IS305" s="168" t="str">
        <f t="shared" ca="1" si="845"/>
        <v>-</v>
      </c>
      <c r="IT305" s="168" t="str">
        <f t="shared" ca="1" si="845"/>
        <v>-</v>
      </c>
      <c r="IU305" s="168" t="str">
        <f t="shared" ca="1" si="845"/>
        <v>-</v>
      </c>
      <c r="IV305" s="168" t="str">
        <f t="shared" ca="1" si="845"/>
        <v>-</v>
      </c>
      <c r="IW305" s="168" t="str">
        <f t="shared" ca="1" si="845"/>
        <v>-</v>
      </c>
      <c r="IX305" s="168" t="str">
        <f t="shared" ca="1" si="845"/>
        <v>-</v>
      </c>
      <c r="IY305" s="168" t="str">
        <f t="shared" ca="1" si="845"/>
        <v>-</v>
      </c>
      <c r="IZ305" s="10"/>
      <c r="JA305" s="166">
        <f t="shared" ca="1" si="846"/>
        <v>4.4999999999999998E-2</v>
      </c>
      <c r="JB305" s="166">
        <f t="shared" ca="1" si="847"/>
        <v>4.4999999999999998E-2</v>
      </c>
      <c r="JC305" s="168">
        <f t="shared" ref="JC305:KH305" ca="1" si="893">OFFSET(JC$5,$B305,0)</f>
        <v>1</v>
      </c>
      <c r="JD305" s="168">
        <f t="shared" ca="1" si="893"/>
        <v>0</v>
      </c>
      <c r="JE305" s="168">
        <f t="shared" ca="1" si="893"/>
        <v>1</v>
      </c>
      <c r="JF305" s="168">
        <f t="shared" ca="1" si="893"/>
        <v>1</v>
      </c>
      <c r="JG305" s="168">
        <f t="shared" ca="1" si="893"/>
        <v>0</v>
      </c>
      <c r="JH305" s="168">
        <f t="shared" ca="1" si="893"/>
        <v>70</v>
      </c>
      <c r="JI305" s="168">
        <f t="shared" ca="1" si="893"/>
        <v>50</v>
      </c>
      <c r="JJ305" s="168">
        <f t="shared" ca="1" si="893"/>
        <v>70</v>
      </c>
      <c r="JK305" s="168">
        <f t="shared" ca="1" si="893"/>
        <v>50</v>
      </c>
      <c r="JL305" s="166">
        <f t="shared" ca="1" si="849"/>
        <v>1</v>
      </c>
      <c r="JM305" s="166">
        <f t="shared" ca="1" si="850"/>
        <v>1</v>
      </c>
      <c r="JN305" s="166">
        <f t="shared" ca="1" si="851"/>
        <v>1</v>
      </c>
      <c r="JO305" s="166">
        <f t="shared" ca="1" si="852"/>
        <v>1</v>
      </c>
      <c r="JP305" s="166">
        <f t="shared" ca="1" si="852"/>
        <v>1</v>
      </c>
      <c r="JQ305" s="168">
        <f t="shared" ca="1" si="893"/>
        <v>1</v>
      </c>
      <c r="JR305" s="10"/>
      <c r="JS305" s="168">
        <f t="shared" ca="1" si="893"/>
        <v>1</v>
      </c>
      <c r="JT305" s="166">
        <f t="shared" ca="1" si="853"/>
        <v>1</v>
      </c>
      <c r="JU305" s="168">
        <f t="shared" ca="1" si="893"/>
        <v>1</v>
      </c>
      <c r="JV305" s="168">
        <f t="shared" ca="1" si="893"/>
        <v>1</v>
      </c>
      <c r="JW305" s="168">
        <f t="shared" ca="1" si="893"/>
        <v>1</v>
      </c>
      <c r="JX305" s="168">
        <f t="shared" ca="1" si="893"/>
        <v>1</v>
      </c>
      <c r="JY305" s="168">
        <f t="shared" ca="1" si="893"/>
        <v>1</v>
      </c>
      <c r="JZ305" s="168">
        <f t="shared" ca="1" si="893"/>
        <v>1</v>
      </c>
      <c r="KA305" s="166">
        <f t="shared" ca="1" si="854"/>
        <v>1</v>
      </c>
      <c r="KB305" s="166">
        <f t="shared" ca="1" si="855"/>
        <v>1</v>
      </c>
      <c r="KC305" s="166">
        <f t="shared" ca="1" si="856"/>
        <v>1</v>
      </c>
      <c r="KD305" s="166" t="str">
        <f t="shared" ca="1" si="857"/>
        <v>-</v>
      </c>
      <c r="KE305" s="166" t="str">
        <f t="shared" ca="1" si="858"/>
        <v>-</v>
      </c>
      <c r="KF305" s="166" t="str">
        <f t="shared" ca="1" si="859"/>
        <v>-</v>
      </c>
      <c r="KG305" s="166" t="b">
        <f t="shared" ca="1" si="860"/>
        <v>0</v>
      </c>
      <c r="KH305" s="168">
        <f t="shared" ca="1" si="893"/>
        <v>0</v>
      </c>
      <c r="KI305" s="27">
        <v>0</v>
      </c>
    </row>
    <row r="306" spans="1:295" s="148" customFormat="1" outlineLevel="1">
      <c r="A306" s="126">
        <f t="shared" si="13"/>
        <v>301</v>
      </c>
      <c r="B306" s="126">
        <f t="shared" si="861"/>
        <v>13</v>
      </c>
      <c r="C306" s="148">
        <f>C304</f>
        <v>1002</v>
      </c>
      <c r="D306" s="148" t="s">
        <v>884</v>
      </c>
      <c r="E306" s="148" t="b">
        <f t="shared" si="826"/>
        <v>0</v>
      </c>
      <c r="F306" s="148" t="b">
        <v>0</v>
      </c>
      <c r="G306" s="148" t="b">
        <f t="shared" si="862"/>
        <v>0</v>
      </c>
      <c r="H306" s="144">
        <f t="shared" ca="1" si="863"/>
        <v>3</v>
      </c>
      <c r="I306" s="32">
        <v>1</v>
      </c>
      <c r="J306" s="32">
        <v>4</v>
      </c>
      <c r="K306" s="32">
        <v>2</v>
      </c>
      <c r="L306" s="144">
        <f t="shared" ca="1" si="863"/>
        <v>1</v>
      </c>
      <c r="M306" s="144">
        <f t="shared" ca="1" si="863"/>
        <v>1</v>
      </c>
      <c r="N306" s="144">
        <f t="shared" ca="1" si="863"/>
        <v>1</v>
      </c>
      <c r="O306" s="144">
        <f t="shared" ca="1" si="863"/>
        <v>1</v>
      </c>
      <c r="P306" s="144">
        <f t="shared" ca="1" si="863"/>
        <v>1</v>
      </c>
      <c r="Q306" s="144">
        <f t="shared" ca="1" si="863"/>
        <v>1</v>
      </c>
      <c r="R306" s="144">
        <f t="shared" ca="1" si="863"/>
        <v>2</v>
      </c>
      <c r="S306" s="144">
        <f t="shared" ca="1" si="863"/>
        <v>1</v>
      </c>
      <c r="T306" s="144">
        <f t="shared" ca="1" si="863"/>
        <v>1</v>
      </c>
      <c r="U306" s="144">
        <f t="shared" ca="1" si="863"/>
        <v>1</v>
      </c>
      <c r="V306" s="144">
        <f t="shared" ca="1" si="863"/>
        <v>1</v>
      </c>
      <c r="W306" s="144">
        <f t="shared" ca="1" si="863"/>
        <v>1</v>
      </c>
      <c r="X306" s="144">
        <f t="shared" ca="1" si="863"/>
        <v>1</v>
      </c>
      <c r="Y306" s="144">
        <f t="shared" ca="1" si="863"/>
        <v>1</v>
      </c>
      <c r="AA306" s="162" t="str" cm="1">
        <f t="array" aca="1" ref="AA306" ca="1">TEXT(LEFT(OFFSET(AA306,-1,0),5)+1,"00000")&amp;MID(OFFSET(AA306,-1,0),6,FIND(" ",OFFSET(AA306,-1,0),7)-5)
&amp;INDEX(DataMaster!$B$10:$B$12,$I306)         &amp;IF($J306=1,""," Risk"&amp;INDEX(i.risk_aversion,$J306,1))    &amp;IF($K306=1,""," REV"&amp; INDEX(DataMaster!$B$54:$B$58,$K306))              &amp; IF($L306=1,""," Minroe"&amp;INDEX(minroe,$L306))              &amp;  IF($M306=1,""," Overdraw"&amp;INDEX(overdraw,$M306))
&amp; IF($N306=1,""," Mach"&amp;INDEX(i.mach_option,$N306))
&amp; IF($O306=1,""," Interest"&amp;INDEX(i.interest_rate,$O306))            &amp; IF($P306=1,""," Opp cost"&amp;INDEX(i.opp_cost_capital,$P306))           &amp; IF($Q306=1,""," Casual_ub"&amp;INDEX(i.casual_ub,$Q306))           &amp; IF($R306=1,""," Cropgraze"&amp;INDEX(i.cropgraze_inc,$R306))
&amp; IF($S306=1,""," Yield"&amp;INDEX(i.all_rot_yield,$S306))          &amp; IF($T306=1,""," Pasture"&amp;INDEX(i.pasture_prod,$T306))          &amp; IF($U306=1,""," Scan"&amp;INDEX(i.scan,$U306))
&amp; IF($JL306=1,""," WP"&amp;TEXT($JL306*100,"000p"))                &amp; IF($JM306=1,""," MP"&amp;TEXT($JM306*100,"000p"))                      &amp; IF($JN306=1,""," GP"&amp;TEXT($JN306*100,"000p"))          &amp; IF($JO306=1,""," Can"&amp;TEXT($JO306*100,"000p"))
&amp; " (F"&amp;3+IFERROR(1*$CH306,0)+IFERROR(1*$CI306,0)&amp;3-IFERROR(1*NOT($CK306),0)&amp;"N"&amp;$CP306&amp;$CQ306&amp;")"</f>
        <v>00009 CFW SE RiskCRRA-low REVrev_create CropgrazeFALSE (F33N11)</v>
      </c>
      <c r="AB306" s="10" t="str">
        <f ca="1">IF(COUNTIF(AA$5:AA306,AA306)=1,"-","Dup")</f>
        <v>-</v>
      </c>
      <c r="AC306" s="10"/>
      <c r="AD306" s="168" t="str">
        <f t="shared" ca="1" si="827"/>
        <v>-</v>
      </c>
      <c r="AE306" s="168" t="str">
        <f t="shared" ca="1" si="827"/>
        <v>-</v>
      </c>
      <c r="AF306" s="168" t="str">
        <f t="shared" ca="1" si="827"/>
        <v>-</v>
      </c>
      <c r="AG306" s="168" t="str">
        <f t="shared" ca="1" si="827"/>
        <v>-</v>
      </c>
      <c r="AH306" s="168" t="str">
        <f t="shared" ca="1" si="827"/>
        <v>-</v>
      </c>
      <c r="AI306" s="168" t="b">
        <f t="shared" ca="1" si="827"/>
        <v>1</v>
      </c>
      <c r="AJ306" s="10"/>
      <c r="AK306" s="166" t="b">
        <f t="shared" si="828"/>
        <v>1</v>
      </c>
      <c r="AL306" s="166" t="str">
        <f t="shared" si="828"/>
        <v>-</v>
      </c>
      <c r="AM306" s="166" t="str">
        <f t="shared" si="828"/>
        <v>-</v>
      </c>
      <c r="AN306" s="166" t="str">
        <f t="shared" si="828"/>
        <v>-</v>
      </c>
      <c r="AO306" s="166" t="b">
        <f t="shared" si="828"/>
        <v>0</v>
      </c>
      <c r="AP306" s="166" t="b">
        <f t="shared" si="828"/>
        <v>0</v>
      </c>
      <c r="AQ306" s="166">
        <f t="shared" ca="1" si="829"/>
        <v>0</v>
      </c>
      <c r="AR306" s="166" t="b">
        <f t="shared" si="830"/>
        <v>1</v>
      </c>
      <c r="AS306" s="166" t="b">
        <f t="shared" si="830"/>
        <v>1</v>
      </c>
      <c r="AT306" s="166">
        <f t="shared" si="830"/>
        <v>2</v>
      </c>
      <c r="AU306" s="166" t="str">
        <f t="shared" si="830"/>
        <v>-</v>
      </c>
      <c r="AV306" s="166">
        <f t="shared" si="830"/>
        <v>0.3</v>
      </c>
      <c r="AW306" s="10"/>
      <c r="AX306" s="166" t="b">
        <f t="shared" si="831"/>
        <v>1</v>
      </c>
      <c r="AY306" s="168" t="b">
        <f t="shared" ca="1" si="832"/>
        <v>1</v>
      </c>
      <c r="AZ306" s="168" t="b">
        <f t="shared" ca="1" si="832"/>
        <v>1</v>
      </c>
      <c r="BA306" s="167">
        <f t="shared" ca="1" si="833"/>
        <v>3110</v>
      </c>
      <c r="BB306" s="168" t="str">
        <f t="shared" ca="1" si="834"/>
        <v>-</v>
      </c>
      <c r="BC306" s="168" t="str">
        <f t="shared" ca="1" si="834"/>
        <v>-</v>
      </c>
      <c r="BD306" s="168" t="str">
        <f t="shared" ca="1" si="834"/>
        <v>-</v>
      </c>
      <c r="BE306" s="168" t="str">
        <f t="shared" ca="1" si="834"/>
        <v>-</v>
      </c>
      <c r="BF306" s="168" t="str">
        <f t="shared" ca="1" si="834"/>
        <v>-</v>
      </c>
      <c r="BG306" s="168">
        <f t="shared" ca="1" si="834"/>
        <v>1</v>
      </c>
      <c r="BH306" s="168">
        <f t="shared" ca="1" si="834"/>
        <v>1</v>
      </c>
      <c r="BI306" s="168" t="str">
        <f t="shared" ca="1" si="834"/>
        <v>-</v>
      </c>
      <c r="BJ306" s="168" t="str">
        <f t="shared" ca="1" si="834"/>
        <v>-</v>
      </c>
      <c r="BK306" s="10"/>
      <c r="BL306" s="168" t="str">
        <f t="shared" ca="1" si="834"/>
        <v>-</v>
      </c>
      <c r="BM306" s="168" t="str">
        <f t="shared" ca="1" si="834"/>
        <v>-</v>
      </c>
      <c r="BN306" s="168" t="str">
        <f t="shared" ca="1" si="834"/>
        <v>-</v>
      </c>
      <c r="BO306" s="168" t="str">
        <f t="shared" ca="1" si="834"/>
        <v>-</v>
      </c>
      <c r="BP306" s="168" t="str">
        <f t="shared" ca="1" si="834"/>
        <v>-</v>
      </c>
      <c r="BQ306" s="168" t="str">
        <f t="shared" ca="1" si="834"/>
        <v>-</v>
      </c>
      <c r="BR306" s="168" t="str">
        <f t="shared" ca="1" si="834"/>
        <v>-</v>
      </c>
      <c r="BS306" s="168" t="str">
        <f t="shared" ca="1" si="834"/>
        <v>-</v>
      </c>
      <c r="BT306" s="168" t="str">
        <f t="shared" ca="1" si="834"/>
        <v>-</v>
      </c>
      <c r="BU306" s="168" t="str">
        <f t="shared" ca="1" si="834"/>
        <v>-</v>
      </c>
      <c r="BV306" s="168" t="str">
        <f t="shared" ca="1" si="834"/>
        <v>-</v>
      </c>
      <c r="BW306" s="166" t="b" cm="1">
        <f t="array" ref="BW306">INDEX(i.rev,$K306,BW$15)</f>
        <v>1</v>
      </c>
      <c r="BX306" s="166">
        <f t="shared" si="864"/>
        <v>14</v>
      </c>
      <c r="BY306" s="166" t="b" cm="1">
        <f t="array" ref="BY306">INDEX(i.rev,$K306,BY$15)</f>
        <v>1</v>
      </c>
      <c r="BZ306" s="166" t="b" cm="1">
        <f t="array" ref="BZ306">INDEX(i.rev,$K306,BZ$15)</f>
        <v>1</v>
      </c>
      <c r="CA306" s="166" t="b" cm="1">
        <f t="array" ref="CA306">INDEX(i.rev,$K306,CA$15)</f>
        <v>1</v>
      </c>
      <c r="CB306" s="166" t="b" cm="1">
        <f t="array" ref="CB306">INDEX(i.rev,$K306,CB$15)</f>
        <v>1</v>
      </c>
      <c r="CC306" s="166" t="b" cm="1">
        <f t="array" ref="CC306">INDEX(i.rev,$K306,CC$15)</f>
        <v>1</v>
      </c>
      <c r="CD306" s="166" t="b" cm="1">
        <f t="array" ref="CD306">INDEX(i.rev,$K306,CD$15)</f>
        <v>1</v>
      </c>
      <c r="CE306" s="166" t="b" cm="1">
        <f t="array" ref="CE306">INDEX(i.rev,$K306,CE$15)</f>
        <v>1</v>
      </c>
      <c r="CF306" s="166" t="b" cm="1">
        <f t="array" ref="CF306">INDEX(i.rev,$K306,CF$15)</f>
        <v>1</v>
      </c>
      <c r="CG306" s="10"/>
      <c r="CH306" s="168" t="str">
        <f t="shared" ca="1" si="884"/>
        <v>-</v>
      </c>
      <c r="CI306" s="168" t="str">
        <f t="shared" ca="1" si="884"/>
        <v>-</v>
      </c>
      <c r="CJ306" s="168" t="str">
        <f t="shared" ca="1" si="884"/>
        <v>-</v>
      </c>
      <c r="CK306" s="168" t="str">
        <f t="shared" ca="1" si="884"/>
        <v>-</v>
      </c>
      <c r="CL306" s="168" t="str">
        <f t="shared" ca="1" si="884"/>
        <v>-</v>
      </c>
      <c r="CM306" s="168" t="str">
        <f t="shared" ca="1" si="884"/>
        <v>-</v>
      </c>
      <c r="CN306" s="168" t="str">
        <f t="shared" ca="1" si="884"/>
        <v>-</v>
      </c>
      <c r="CO306" s="168" t="str">
        <f t="shared" ca="1" si="884"/>
        <v>-</v>
      </c>
      <c r="CP306" s="168">
        <f t="shared" ca="1" si="884"/>
        <v>1</v>
      </c>
      <c r="CQ306" s="168">
        <f t="shared" ca="1" si="884"/>
        <v>1</v>
      </c>
      <c r="CR306" s="168">
        <f t="shared" ca="1" si="884"/>
        <v>0</v>
      </c>
      <c r="CS306" s="168" t="str">
        <f t="shared" ca="1" si="884"/>
        <v>-</v>
      </c>
      <c r="CT306" s="168" t="str">
        <f t="shared" ca="1" si="884"/>
        <v>-</v>
      </c>
      <c r="CU306" s="168" t="str">
        <f t="shared" ca="1" si="884"/>
        <v>-</v>
      </c>
      <c r="CV306" s="168" t="str">
        <f t="shared" ca="1" si="884"/>
        <v>-</v>
      </c>
      <c r="CW306" s="168" t="str">
        <f t="shared" ca="1" si="884"/>
        <v>-</v>
      </c>
      <c r="CX306" s="168" t="str">
        <f t="shared" ca="1" si="884"/>
        <v>-</v>
      </c>
      <c r="CY306" s="168" t="str">
        <f t="shared" ca="1" si="884"/>
        <v>-</v>
      </c>
      <c r="CZ306" s="168">
        <f t="shared" ca="1" si="884"/>
        <v>0</v>
      </c>
      <c r="DA306" s="168" t="str">
        <f t="shared" ca="1" si="884"/>
        <v>-</v>
      </c>
      <c r="DB306" s="168" t="str">
        <f t="shared" ca="1" si="884"/>
        <v>-</v>
      </c>
      <c r="DC306" s="168" t="str">
        <f t="shared" ca="1" si="884"/>
        <v>-</v>
      </c>
      <c r="DD306" s="168" t="str">
        <f t="shared" ca="1" si="884"/>
        <v>-</v>
      </c>
      <c r="DE306" s="168" t="str">
        <f t="shared" ca="1" si="884"/>
        <v>-</v>
      </c>
      <c r="DF306" s="168">
        <f t="shared" ca="1" si="884"/>
        <v>0</v>
      </c>
      <c r="DG306" s="168">
        <f t="shared" ca="1" si="884"/>
        <v>0</v>
      </c>
      <c r="DH306" s="168">
        <f t="shared" ca="1" si="884"/>
        <v>0</v>
      </c>
      <c r="DI306" s="168">
        <f t="shared" ca="1" si="884"/>
        <v>0</v>
      </c>
      <c r="DJ306" s="168">
        <f t="shared" ca="1" si="884"/>
        <v>0</v>
      </c>
      <c r="DK306" s="168">
        <f t="shared" ca="1" si="884"/>
        <v>0</v>
      </c>
      <c r="DL306" s="168">
        <f t="shared" ca="1" si="884"/>
        <v>0</v>
      </c>
      <c r="DM306" s="168" t="str">
        <f t="shared" ca="1" si="884"/>
        <v>-</v>
      </c>
      <c r="DN306" s="168" t="str">
        <f t="shared" ca="1" si="884"/>
        <v>-</v>
      </c>
      <c r="DO306" s="168" t="str">
        <f t="shared" ca="1" si="884"/>
        <v>-</v>
      </c>
      <c r="DP306" s="168" t="str">
        <f t="shared" ca="1" si="884"/>
        <v>-</v>
      </c>
      <c r="DQ306" s="168" t="str">
        <f t="shared" ca="1" si="884"/>
        <v>-</v>
      </c>
      <c r="DR306" s="168" t="str">
        <f t="shared" ca="1" si="884"/>
        <v>-</v>
      </c>
      <c r="DS306" s="168" t="str">
        <f t="shared" ca="1" si="884"/>
        <v>-</v>
      </c>
      <c r="DT306" s="168" t="str">
        <f t="shared" ca="1" si="884"/>
        <v>-</v>
      </c>
      <c r="DU306" s="168" t="str">
        <f t="shared" ca="1" si="884"/>
        <v>-</v>
      </c>
      <c r="DV306" s="168" t="str">
        <f t="shared" ca="1" si="884"/>
        <v>-</v>
      </c>
      <c r="DW306" s="168" t="str">
        <f t="shared" ca="1" si="884"/>
        <v>-</v>
      </c>
      <c r="DX306" s="10"/>
      <c r="DY306" s="168">
        <f t="shared" ca="1" si="884"/>
        <v>1</v>
      </c>
      <c r="DZ306" s="168" t="str">
        <f t="shared" ca="1" si="884"/>
        <v>-</v>
      </c>
      <c r="EA306" s="168" t="str">
        <f t="shared" ca="1" si="884"/>
        <v>-</v>
      </c>
      <c r="EB306" s="168" t="str">
        <f t="shared" ca="1" si="884"/>
        <v>-</v>
      </c>
      <c r="EC306" s="168" t="str">
        <f t="shared" ca="1" si="885"/>
        <v>-</v>
      </c>
      <c r="ED306" s="168" t="b">
        <f t="shared" ca="1" si="885"/>
        <v>0</v>
      </c>
      <c r="EE306" s="168" t="str">
        <f t="shared" ca="1" si="885"/>
        <v>-</v>
      </c>
      <c r="EF306" s="168">
        <f t="shared" ca="1" si="885"/>
        <v>0</v>
      </c>
      <c r="EG306" s="168" t="str">
        <f t="shared" ca="1" si="885"/>
        <v>-</v>
      </c>
      <c r="EH306" s="166" cm="1">
        <f t="array" ref="EH306">INDEX(i.rev,$K306,EH$15)</f>
        <v>1</v>
      </c>
      <c r="EI306" s="168">
        <f t="shared" ca="1" si="836"/>
        <v>0</v>
      </c>
      <c r="EJ306" s="168">
        <f t="shared" ca="1" si="836"/>
        <v>1</v>
      </c>
      <c r="EK306" s="168">
        <f t="shared" ca="1" si="836"/>
        <v>0</v>
      </c>
      <c r="EL306" s="168">
        <f t="shared" ca="1" si="836"/>
        <v>1</v>
      </c>
      <c r="EM306" s="168">
        <f t="shared" ca="1" si="836"/>
        <v>1</v>
      </c>
      <c r="EN306" s="168">
        <f t="shared" ca="1" si="836"/>
        <v>1</v>
      </c>
      <c r="EO306" s="168">
        <f t="shared" ca="1" si="836"/>
        <v>0</v>
      </c>
      <c r="EP306" s="168">
        <f t="shared" ca="1" si="836"/>
        <v>0</v>
      </c>
      <c r="EQ306" s="168">
        <f t="shared" ca="1" si="836"/>
        <v>0</v>
      </c>
      <c r="ER306" s="168">
        <f t="shared" ca="1" si="836"/>
        <v>0</v>
      </c>
      <c r="ES306" s="168">
        <f t="shared" ca="1" si="836"/>
        <v>0</v>
      </c>
      <c r="ET306" s="168">
        <f t="shared" ca="1" si="836"/>
        <v>0</v>
      </c>
      <c r="EU306" s="168">
        <f t="shared" ca="1" si="836"/>
        <v>0</v>
      </c>
      <c r="EV306" s="168">
        <f t="shared" ca="1" si="836"/>
        <v>0</v>
      </c>
      <c r="EW306" s="168">
        <f t="shared" ca="1" si="836"/>
        <v>0</v>
      </c>
      <c r="EX306" s="168">
        <f t="shared" ca="1" si="836"/>
        <v>0</v>
      </c>
      <c r="EY306" s="166" cm="1">
        <f t="array" ref="EY306">INDEX(i.rev,$K306,EY$15)</f>
        <v>0</v>
      </c>
      <c r="EZ306" s="168">
        <f t="shared" ca="1" si="837"/>
        <v>0</v>
      </c>
      <c r="FA306" s="166" cm="1">
        <f t="array" ref="FA306">INDEX(i.rev,$K306,FA$15)</f>
        <v>1</v>
      </c>
      <c r="FB306" s="168">
        <f t="shared" ca="1" si="838"/>
        <v>0</v>
      </c>
      <c r="FC306" s="168">
        <f t="shared" ca="1" si="838"/>
        <v>0</v>
      </c>
      <c r="FD306" s="168">
        <f t="shared" ca="1" si="838"/>
        <v>0</v>
      </c>
      <c r="FE306" s="168">
        <f t="shared" ca="1" si="838"/>
        <v>0</v>
      </c>
      <c r="FF306" s="168">
        <f t="shared" ca="1" si="838"/>
        <v>0</v>
      </c>
      <c r="FG306" s="168">
        <f t="shared" ca="1" si="838"/>
        <v>0</v>
      </c>
      <c r="FH306" s="168">
        <f t="shared" ca="1" si="838"/>
        <v>0</v>
      </c>
      <c r="FI306" s="10"/>
      <c r="FJ306" s="168" t="str">
        <f t="shared" ca="1" si="838"/>
        <v>-</v>
      </c>
      <c r="FK306" s="168" t="str">
        <f t="shared" ca="1" si="838"/>
        <v>-</v>
      </c>
      <c r="FL306" s="168" t="str">
        <f t="shared" ca="1" si="838"/>
        <v>-</v>
      </c>
      <c r="FM306" s="168" t="str">
        <f t="shared" ca="1" si="838"/>
        <v>-</v>
      </c>
      <c r="FN306" s="168" t="str">
        <f t="shared" ca="1" si="839"/>
        <v>-</v>
      </c>
      <c r="FO306" s="166" t="b">
        <f t="shared" ca="1" si="840"/>
        <v>0</v>
      </c>
      <c r="FP306" s="166" t="b">
        <f t="shared" ca="1" si="840"/>
        <v>0</v>
      </c>
      <c r="FQ306" s="166" t="b">
        <f t="shared" ca="1" si="840"/>
        <v>1</v>
      </c>
      <c r="FR306" s="168">
        <f t="shared" ca="1" si="838"/>
        <v>0</v>
      </c>
      <c r="FS306" s="166">
        <f t="shared" ca="1" si="841"/>
        <v>1</v>
      </c>
      <c r="FT306" s="166">
        <f t="shared" ca="1" si="841"/>
        <v>1</v>
      </c>
      <c r="FU306" s="168" t="str">
        <f t="shared" ca="1" si="838"/>
        <v>-</v>
      </c>
      <c r="FV306" s="168" t="str">
        <f t="shared" ca="1" si="838"/>
        <v>-</v>
      </c>
      <c r="FW306" s="168" t="str">
        <f t="shared" ca="1" si="838"/>
        <v>-</v>
      </c>
      <c r="FX306" s="168" t="str">
        <f t="shared" ca="1" si="838"/>
        <v>-</v>
      </c>
      <c r="FY306" s="168" t="str">
        <f t="shared" ca="1" si="838"/>
        <v>-</v>
      </c>
      <c r="FZ306" s="168" t="str">
        <f t="shared" ca="1" si="838"/>
        <v>-</v>
      </c>
      <c r="GA306" s="168" t="str">
        <f t="shared" ca="1" si="838"/>
        <v>-</v>
      </c>
      <c r="GB306" s="168" t="str">
        <f t="shared" ca="1" si="838"/>
        <v>-</v>
      </c>
      <c r="GC306" s="168" t="str">
        <f t="shared" ca="1" si="838"/>
        <v>-</v>
      </c>
      <c r="GD306" s="168" t="b">
        <f t="shared" ca="1" si="838"/>
        <v>1</v>
      </c>
      <c r="GE306" s="168" t="str">
        <f t="shared" ca="1" si="838"/>
        <v>-</v>
      </c>
      <c r="GF306" s="168" t="str">
        <f t="shared" ca="1" si="838"/>
        <v>-</v>
      </c>
      <c r="GG306" s="168" t="str">
        <f t="shared" ca="1" si="865"/>
        <v>-</v>
      </c>
      <c r="GH306" s="168" t="str">
        <f t="shared" ca="1" si="842"/>
        <v>-</v>
      </c>
      <c r="GI306" s="168" t="str">
        <f t="shared" ca="1" si="842"/>
        <v>-</v>
      </c>
      <c r="GJ306" s="168" t="str">
        <f t="shared" ca="1" si="842"/>
        <v>-</v>
      </c>
      <c r="GK306" s="168" t="str">
        <f t="shared" ca="1" si="842"/>
        <v>-</v>
      </c>
      <c r="GL306" s="168" t="str">
        <f t="shared" ca="1" si="842"/>
        <v>-</v>
      </c>
      <c r="GM306" s="168" t="str">
        <f t="shared" ca="1" si="842"/>
        <v>-</v>
      </c>
      <c r="GN306" s="168" t="str">
        <f t="shared" ca="1" si="842"/>
        <v>-</v>
      </c>
      <c r="GO306" s="168" t="str">
        <f t="shared" ca="1" si="842"/>
        <v>-</v>
      </c>
      <c r="GP306" s="168" t="str">
        <f t="shared" ca="1" si="842"/>
        <v>-</v>
      </c>
      <c r="GQ306" s="168" t="str">
        <f t="shared" ca="1" si="842"/>
        <v>-</v>
      </c>
      <c r="GR306" s="168" t="str">
        <f t="shared" ca="1" si="842"/>
        <v>-</v>
      </c>
      <c r="GS306" s="168">
        <f t="shared" ca="1" si="842"/>
        <v>500</v>
      </c>
      <c r="GT306" s="168">
        <f t="shared" ca="1" si="842"/>
        <v>500</v>
      </c>
      <c r="GU306" s="168" t="str">
        <f t="shared" ca="1" si="842"/>
        <v>-</v>
      </c>
      <c r="GV306" s="168" t="str">
        <f t="shared" ca="1" si="842"/>
        <v>-</v>
      </c>
      <c r="GW306" s="168" t="str">
        <f t="shared" ca="1" si="842"/>
        <v>-</v>
      </c>
      <c r="GX306" s="168" t="str">
        <f t="shared" ca="1" si="843"/>
        <v>-</v>
      </c>
      <c r="GY306" s="168" t="str">
        <f t="shared" ca="1" si="843"/>
        <v>-</v>
      </c>
      <c r="GZ306" s="168" t="str">
        <f t="shared" ca="1" si="883"/>
        <v>-</v>
      </c>
      <c r="HA306" s="168" t="str">
        <f t="shared" ca="1" si="883"/>
        <v>-</v>
      </c>
      <c r="HB306" s="168" t="str">
        <f t="shared" ca="1" si="883"/>
        <v>-</v>
      </c>
      <c r="HC306" s="168" t="str">
        <f t="shared" ca="1" si="883"/>
        <v>-</v>
      </c>
      <c r="HD306" s="168" t="str">
        <f t="shared" ca="1" si="883"/>
        <v>-</v>
      </c>
      <c r="HE306" s="168" t="str">
        <f t="shared" ca="1" si="883"/>
        <v>-</v>
      </c>
      <c r="HF306" s="168" t="str">
        <f t="shared" ca="1" si="883"/>
        <v>-</v>
      </c>
      <c r="HG306" s="168" t="str">
        <f t="shared" ca="1" si="883"/>
        <v>-</v>
      </c>
      <c r="HH306" s="168" t="str">
        <f t="shared" ca="1" si="883"/>
        <v>-</v>
      </c>
      <c r="HI306" s="168" t="str">
        <f t="shared" ca="1" si="883"/>
        <v>-</v>
      </c>
      <c r="HJ306" s="168" t="str">
        <f t="shared" ca="1" si="883"/>
        <v>-</v>
      </c>
      <c r="HK306" s="168" t="str">
        <f t="shared" ca="1" si="883"/>
        <v>-</v>
      </c>
      <c r="HL306" s="168" t="str">
        <f t="shared" ca="1" si="883"/>
        <v>-</v>
      </c>
      <c r="HM306" s="168" t="str">
        <f t="shared" ca="1" si="883"/>
        <v>-</v>
      </c>
      <c r="HN306" s="168" t="str">
        <f t="shared" ca="1" si="883"/>
        <v>-</v>
      </c>
      <c r="HO306" s="168" t="str">
        <f t="shared" ca="1" si="883"/>
        <v>-</v>
      </c>
      <c r="HP306" s="168" t="str">
        <f t="shared" ca="1" si="883"/>
        <v>-</v>
      </c>
      <c r="HQ306" s="168" t="str">
        <f t="shared" ca="1" si="883"/>
        <v>-</v>
      </c>
      <c r="HR306" s="168" t="str">
        <f t="shared" ca="1" si="883"/>
        <v>-</v>
      </c>
      <c r="HS306" s="168" t="str">
        <f t="shared" ca="1" si="883"/>
        <v>-</v>
      </c>
      <c r="HT306" s="168" t="str">
        <f t="shared" ca="1" si="883"/>
        <v>-</v>
      </c>
      <c r="HU306" s="168" t="str">
        <f t="shared" ca="1" si="883"/>
        <v>-</v>
      </c>
      <c r="HV306" s="168" t="str">
        <f t="shared" ca="1" si="883"/>
        <v>-</v>
      </c>
      <c r="HW306" s="168" t="str">
        <f t="shared" ca="1" si="883"/>
        <v>-</v>
      </c>
      <c r="HX306" s="168" t="str">
        <f t="shared" ca="1" si="883"/>
        <v>-</v>
      </c>
      <c r="HY306" s="168" t="str">
        <f t="shared" ca="1" si="883"/>
        <v>-</v>
      </c>
      <c r="HZ306" s="168" t="str">
        <f t="shared" ca="1" si="883"/>
        <v>-</v>
      </c>
      <c r="IA306" s="168" t="str">
        <f t="shared" ca="1" si="883"/>
        <v>-</v>
      </c>
      <c r="IB306" s="168" t="str">
        <f t="shared" ca="1" si="883"/>
        <v>-</v>
      </c>
      <c r="IC306" s="168" t="str">
        <f t="shared" ca="1" si="883"/>
        <v>-</v>
      </c>
      <c r="ID306" s="168" t="str">
        <f t="shared" ca="1" si="883"/>
        <v>-</v>
      </c>
      <c r="IE306" s="168" t="str">
        <f t="shared" ca="1" si="883"/>
        <v>-</v>
      </c>
      <c r="IF306" s="168" t="str">
        <f t="shared" ca="1" si="883"/>
        <v>-</v>
      </c>
      <c r="IG306" s="168" t="str">
        <f t="shared" ca="1" si="883"/>
        <v>-</v>
      </c>
      <c r="IH306" s="168" t="str">
        <f t="shared" ca="1" si="883"/>
        <v>-</v>
      </c>
      <c r="II306" s="168" t="str">
        <f t="shared" ca="1" si="883"/>
        <v>-</v>
      </c>
      <c r="IJ306" s="168" t="str">
        <f t="shared" ca="1" si="883"/>
        <v>-</v>
      </c>
      <c r="IK306" s="168" t="str">
        <f t="shared" ca="1" si="883"/>
        <v>-</v>
      </c>
      <c r="IL306" s="168" t="str">
        <f t="shared" ca="1" si="883"/>
        <v>-</v>
      </c>
      <c r="IM306" s="168" t="str">
        <f t="shared" ca="1" si="883"/>
        <v>-</v>
      </c>
      <c r="IN306" s="168" t="str">
        <f t="shared" ca="1" si="883"/>
        <v>-</v>
      </c>
      <c r="IO306" s="168" t="str">
        <f t="shared" ca="1" si="883"/>
        <v>-</v>
      </c>
      <c r="IP306" s="168" t="str">
        <f t="shared" ca="1" si="845"/>
        <v>-</v>
      </c>
      <c r="IQ306" s="168" t="str">
        <f t="shared" ca="1" si="845"/>
        <v>-</v>
      </c>
      <c r="IR306" s="168" t="str">
        <f t="shared" ca="1" si="845"/>
        <v>-</v>
      </c>
      <c r="IS306" s="168" t="str">
        <f t="shared" ca="1" si="845"/>
        <v>-</v>
      </c>
      <c r="IT306" s="168" t="str">
        <f t="shared" ca="1" si="845"/>
        <v>-</v>
      </c>
      <c r="IU306" s="168" t="str">
        <f t="shared" ca="1" si="845"/>
        <v>-</v>
      </c>
      <c r="IV306" s="168" t="str">
        <f t="shared" ca="1" si="845"/>
        <v>-</v>
      </c>
      <c r="IW306" s="168" t="str">
        <f t="shared" ca="1" si="845"/>
        <v>-</v>
      </c>
      <c r="IX306" s="168" t="str">
        <f t="shared" ca="1" si="845"/>
        <v>-</v>
      </c>
      <c r="IY306" s="168" t="str">
        <f t="shared" ca="1" si="845"/>
        <v>-</v>
      </c>
      <c r="IZ306" s="10"/>
      <c r="JA306" s="166">
        <f t="shared" ca="1" si="846"/>
        <v>4.4999999999999998E-2</v>
      </c>
      <c r="JB306" s="166">
        <f t="shared" ca="1" si="847"/>
        <v>4.4999999999999998E-2</v>
      </c>
      <c r="JC306" s="168">
        <f t="shared" ca="1" si="848"/>
        <v>1</v>
      </c>
      <c r="JD306" s="168">
        <f t="shared" ca="1" si="848"/>
        <v>0</v>
      </c>
      <c r="JE306" s="168">
        <f t="shared" ca="1" si="848"/>
        <v>1</v>
      </c>
      <c r="JF306" s="168">
        <f t="shared" ca="1" si="848"/>
        <v>1</v>
      </c>
      <c r="JG306" s="168">
        <f t="shared" ca="1" si="848"/>
        <v>0</v>
      </c>
      <c r="JH306" s="168">
        <f t="shared" ca="1" si="848"/>
        <v>70</v>
      </c>
      <c r="JI306" s="168">
        <f t="shared" ca="1" si="848"/>
        <v>50</v>
      </c>
      <c r="JJ306" s="168">
        <f t="shared" ca="1" si="848"/>
        <v>70</v>
      </c>
      <c r="JK306" s="168">
        <f t="shared" ca="1" si="848"/>
        <v>50</v>
      </c>
      <c r="JL306" s="166">
        <f t="shared" ca="1" si="849"/>
        <v>1</v>
      </c>
      <c r="JM306" s="166">
        <f t="shared" ca="1" si="850"/>
        <v>1</v>
      </c>
      <c r="JN306" s="166">
        <f t="shared" ca="1" si="851"/>
        <v>1</v>
      </c>
      <c r="JO306" s="166">
        <f t="shared" ca="1" si="852"/>
        <v>1</v>
      </c>
      <c r="JP306" s="166">
        <f t="shared" ca="1" si="852"/>
        <v>1</v>
      </c>
      <c r="JQ306" s="168">
        <f t="shared" ca="1" si="848"/>
        <v>1</v>
      </c>
      <c r="JR306" s="10"/>
      <c r="JS306" s="168">
        <f t="shared" ca="1" si="848"/>
        <v>1</v>
      </c>
      <c r="JT306" s="166">
        <f t="shared" ca="1" si="853"/>
        <v>1</v>
      </c>
      <c r="JU306" s="168">
        <f t="shared" ca="1" si="848"/>
        <v>1</v>
      </c>
      <c r="JV306" s="168">
        <f t="shared" ca="1" si="848"/>
        <v>1</v>
      </c>
      <c r="JW306" s="168">
        <f t="shared" ca="1" si="848"/>
        <v>1</v>
      </c>
      <c r="JX306" s="168">
        <f t="shared" ca="1" si="848"/>
        <v>1</v>
      </c>
      <c r="JY306" s="168">
        <f t="shared" ca="1" si="848"/>
        <v>1</v>
      </c>
      <c r="JZ306" s="168">
        <f t="shared" ca="1" si="848"/>
        <v>1</v>
      </c>
      <c r="KA306" s="166">
        <f t="shared" ca="1" si="854"/>
        <v>1</v>
      </c>
      <c r="KB306" s="166">
        <f t="shared" ca="1" si="855"/>
        <v>1</v>
      </c>
      <c r="KC306" s="166">
        <f t="shared" ca="1" si="856"/>
        <v>1</v>
      </c>
      <c r="KD306" s="166" t="str">
        <f t="shared" ca="1" si="857"/>
        <v>-</v>
      </c>
      <c r="KE306" s="166" t="str">
        <f t="shared" ca="1" si="858"/>
        <v>-</v>
      </c>
      <c r="KF306" s="166" t="str">
        <f t="shared" ca="1" si="859"/>
        <v>-</v>
      </c>
      <c r="KG306" s="166" t="b">
        <f t="shared" ca="1" si="860"/>
        <v>0</v>
      </c>
      <c r="KH306" s="168">
        <f t="shared" ca="1" si="848"/>
        <v>0</v>
      </c>
      <c r="KI306" s="27">
        <v>0</v>
      </c>
    </row>
    <row r="307" spans="1:295" s="148" customFormat="1" outlineLevel="1">
      <c r="A307" s="126">
        <f t="shared" si="13"/>
        <v>302</v>
      </c>
      <c r="B307" s="126">
        <f t="shared" si="861"/>
        <v>13</v>
      </c>
      <c r="C307" s="148">
        <f t="shared" si="874"/>
        <v>1002</v>
      </c>
      <c r="D307" s="148" t="s">
        <v>884</v>
      </c>
      <c r="E307" s="148" t="b">
        <f t="shared" si="826"/>
        <v>0</v>
      </c>
      <c r="F307" s="148" t="b">
        <v>0</v>
      </c>
      <c r="G307" s="148" t="b">
        <f t="shared" si="862"/>
        <v>0</v>
      </c>
      <c r="H307" s="144">
        <f t="shared" ca="1" si="863"/>
        <v>3</v>
      </c>
      <c r="I307" s="32">
        <v>1</v>
      </c>
      <c r="J307" s="32">
        <v>4</v>
      </c>
      <c r="K307" s="32">
        <v>3</v>
      </c>
      <c r="L307" s="144">
        <f t="shared" ca="1" si="863"/>
        <v>1</v>
      </c>
      <c r="M307" s="144">
        <f t="shared" ca="1" si="863"/>
        <v>1</v>
      </c>
      <c r="N307" s="144">
        <f t="shared" ca="1" si="863"/>
        <v>1</v>
      </c>
      <c r="O307" s="144">
        <f t="shared" ca="1" si="863"/>
        <v>1</v>
      </c>
      <c r="P307" s="144">
        <f t="shared" ca="1" si="863"/>
        <v>1</v>
      </c>
      <c r="Q307" s="144">
        <f t="shared" ca="1" si="863"/>
        <v>1</v>
      </c>
      <c r="R307" s="144">
        <f t="shared" ca="1" si="863"/>
        <v>2</v>
      </c>
      <c r="S307" s="144">
        <f t="shared" ca="1" si="863"/>
        <v>1</v>
      </c>
      <c r="T307" s="144">
        <f t="shared" ca="1" si="863"/>
        <v>1</v>
      </c>
      <c r="U307" s="144">
        <f t="shared" ca="1" si="863"/>
        <v>1</v>
      </c>
      <c r="V307" s="144">
        <f t="shared" ca="1" si="863"/>
        <v>1</v>
      </c>
      <c r="W307" s="144">
        <f t="shared" ca="1" si="863"/>
        <v>1</v>
      </c>
      <c r="X307" s="144">
        <f t="shared" ca="1" si="863"/>
        <v>1</v>
      </c>
      <c r="Y307" s="144">
        <f t="shared" ca="1" si="863"/>
        <v>1</v>
      </c>
      <c r="AA307" s="162" t="str" cm="1">
        <f t="array" aca="1" ref="AA307" ca="1">TEXT(LEFT(OFFSET(AA307,-1,0),5)+1,"00000")&amp;MID(OFFSET(AA307,-1,0),6,FIND(" ",OFFSET(AA307,-1,0),7)-5)
&amp;INDEX(DataMaster!$B$10:$B$12,$I307)         &amp;IF($J307=1,""," Risk"&amp;INDEX(i.risk_aversion,$J307,1))    &amp;IF($K307=1,""," REV"&amp; INDEX(DataMaster!$B$54:$B$58,$K307))              &amp; IF($L307=1,""," Minroe"&amp;INDEX(minroe,$L307))              &amp;  IF($M307=1,""," Overdraw"&amp;INDEX(overdraw,$M307))
&amp; IF($N307=1,""," Mach"&amp;INDEX(i.mach_option,$N307))
&amp; IF($O307=1,""," Interest"&amp;INDEX(i.interest_rate,$O307))            &amp; IF($P307=1,""," Opp cost"&amp;INDEX(i.opp_cost_capital,$P307))           &amp; IF($Q307=1,""," Casual_ub"&amp;INDEX(i.casual_ub,$Q307))           &amp; IF($R307=1,""," Cropgraze"&amp;INDEX(i.cropgraze_inc,$R307))
&amp; IF($S307=1,""," Yield"&amp;INDEX(i.all_rot_yield,$S307))          &amp; IF($T307=1,""," Pasture"&amp;INDEX(i.pasture_prod,$T307))          &amp; IF($U307=1,""," Scan"&amp;INDEX(i.scan,$U307))
&amp; IF($JL307=1,""," WP"&amp;TEXT($JL307*100,"000p"))                &amp; IF($JM307=1,""," MP"&amp;TEXT($JM307*100,"000p"))                      &amp; IF($JN307=1,""," GP"&amp;TEXT($JN307*100,"000p"))          &amp; IF($JO307=1,""," Can"&amp;TEXT($JO307*100,"000p"))
&amp; " (F"&amp;3+IFERROR(1*$CH307,0)+IFERROR(1*$CI307,0)&amp;3-IFERROR(1*NOT($CK307),0)&amp;"N"&amp;$CP307&amp;$CQ307&amp;")"</f>
        <v>00010 CFW SE RiskCRRA-low REVCFW CropgrazeFALSE (F33N11)</v>
      </c>
      <c r="AB307" s="10" t="str">
        <f ca="1">IF(COUNTIF(AA$5:AA307,AA307)=1,"-","Dup")</f>
        <v>-</v>
      </c>
      <c r="AC307" s="10"/>
      <c r="AD307" s="168" t="str">
        <f t="shared" ca="1" si="827"/>
        <v>-</v>
      </c>
      <c r="AE307" s="168" t="str">
        <f t="shared" ca="1" si="827"/>
        <v>-</v>
      </c>
      <c r="AF307" s="168" t="str">
        <f t="shared" ca="1" si="827"/>
        <v>-</v>
      </c>
      <c r="AG307" s="168" t="str">
        <f t="shared" ca="1" si="827"/>
        <v>-</v>
      </c>
      <c r="AH307" s="168" t="str">
        <f t="shared" ca="1" si="827"/>
        <v>-</v>
      </c>
      <c r="AI307" s="168" t="b">
        <f t="shared" ca="1" si="827"/>
        <v>1</v>
      </c>
      <c r="AJ307" s="10"/>
      <c r="AK307" s="166" t="b">
        <f t="shared" si="828"/>
        <v>1</v>
      </c>
      <c r="AL307" s="166" t="str">
        <f t="shared" si="828"/>
        <v>-</v>
      </c>
      <c r="AM307" s="166" t="str">
        <f t="shared" si="828"/>
        <v>-</v>
      </c>
      <c r="AN307" s="166" t="str">
        <f t="shared" si="828"/>
        <v>-</v>
      </c>
      <c r="AO307" s="166" t="b">
        <f t="shared" si="828"/>
        <v>0</v>
      </c>
      <c r="AP307" s="166" t="b">
        <f t="shared" si="828"/>
        <v>0</v>
      </c>
      <c r="AQ307" s="166">
        <f t="shared" ca="1" si="829"/>
        <v>0</v>
      </c>
      <c r="AR307" s="166" t="b">
        <f t="shared" si="830"/>
        <v>1</v>
      </c>
      <c r="AS307" s="166" t="b">
        <f t="shared" si="830"/>
        <v>1</v>
      </c>
      <c r="AT307" s="166">
        <f t="shared" si="830"/>
        <v>2</v>
      </c>
      <c r="AU307" s="166" t="str">
        <f t="shared" si="830"/>
        <v>-</v>
      </c>
      <c r="AV307" s="166">
        <f t="shared" si="830"/>
        <v>0.3</v>
      </c>
      <c r="AW307" s="10"/>
      <c r="AX307" s="166" t="b">
        <f t="shared" si="831"/>
        <v>1</v>
      </c>
      <c r="AY307" s="168" t="b">
        <f t="shared" ca="1" si="832"/>
        <v>1</v>
      </c>
      <c r="AZ307" s="168" t="b">
        <f t="shared" ca="1" si="832"/>
        <v>1</v>
      </c>
      <c r="BA307" s="167">
        <f t="shared" ca="1" si="833"/>
        <v>3110</v>
      </c>
      <c r="BB307" s="168" t="str">
        <f t="shared" ca="1" si="834"/>
        <v>-</v>
      </c>
      <c r="BC307" s="168" t="str">
        <f t="shared" ca="1" si="834"/>
        <v>-</v>
      </c>
      <c r="BD307" s="168" t="str">
        <f t="shared" ca="1" si="834"/>
        <v>-</v>
      </c>
      <c r="BE307" s="168" t="str">
        <f t="shared" ca="1" si="834"/>
        <v>-</v>
      </c>
      <c r="BF307" s="168" t="str">
        <f t="shared" ca="1" si="834"/>
        <v>-</v>
      </c>
      <c r="BG307" s="168">
        <f t="shared" ca="1" si="834"/>
        <v>1</v>
      </c>
      <c r="BH307" s="168">
        <f t="shared" ca="1" si="834"/>
        <v>1</v>
      </c>
      <c r="BI307" s="168" t="str">
        <f t="shared" ca="1" si="834"/>
        <v>-</v>
      </c>
      <c r="BJ307" s="168" t="str">
        <f t="shared" ca="1" si="834"/>
        <v>-</v>
      </c>
      <c r="BK307" s="10"/>
      <c r="BL307" s="168" t="str">
        <f t="shared" ca="1" si="834"/>
        <v>-</v>
      </c>
      <c r="BM307" s="168" t="str">
        <f t="shared" ca="1" si="834"/>
        <v>-</v>
      </c>
      <c r="BN307" s="168" t="str">
        <f t="shared" ca="1" si="834"/>
        <v>-</v>
      </c>
      <c r="BO307" s="168" t="str">
        <f t="shared" ca="1" si="834"/>
        <v>-</v>
      </c>
      <c r="BP307" s="168" t="str">
        <f t="shared" ca="1" si="834"/>
        <v>-</v>
      </c>
      <c r="BQ307" s="168" t="str">
        <f t="shared" ca="1" si="834"/>
        <v>-</v>
      </c>
      <c r="BR307" s="168" t="str">
        <f t="shared" ca="1" si="834"/>
        <v>-</v>
      </c>
      <c r="BS307" s="168" t="str">
        <f t="shared" ca="1" si="834"/>
        <v>-</v>
      </c>
      <c r="BT307" s="168" t="str">
        <f t="shared" ca="1" si="834"/>
        <v>-</v>
      </c>
      <c r="BU307" s="168" t="str">
        <f t="shared" ca="1" si="834"/>
        <v>-</v>
      </c>
      <c r="BV307" s="168" t="str">
        <f t="shared" ca="1" si="834"/>
        <v>-</v>
      </c>
      <c r="BW307" s="166" t="str" cm="1">
        <f t="array" ref="BW307">INDEX(i.rev,$K307,BW$15)</f>
        <v>-</v>
      </c>
      <c r="BX307" s="166">
        <f t="shared" si="864"/>
        <v>14</v>
      </c>
      <c r="BY307" s="166" t="str" cm="1">
        <f t="array" ref="BY307">INDEX(i.rev,$K307,BY$15)</f>
        <v>-</v>
      </c>
      <c r="BZ307" s="166" t="str" cm="1">
        <f t="array" ref="BZ307">INDEX(i.rev,$K307,BZ$15)</f>
        <v>-</v>
      </c>
      <c r="CA307" s="166" t="str" cm="1">
        <f t="array" ref="CA307">INDEX(i.rev,$K307,CA$15)</f>
        <v>-</v>
      </c>
      <c r="CB307" s="166" t="str" cm="1">
        <f t="array" ref="CB307">INDEX(i.rev,$K307,CB$15)</f>
        <v>-</v>
      </c>
      <c r="CC307" s="166" t="str" cm="1">
        <f t="array" ref="CC307">INDEX(i.rev,$K307,CC$15)</f>
        <v>-</v>
      </c>
      <c r="CD307" s="166" t="str" cm="1">
        <f t="array" ref="CD307">INDEX(i.rev,$K307,CD$15)</f>
        <v>-</v>
      </c>
      <c r="CE307" s="166" t="str" cm="1">
        <f t="array" ref="CE307">INDEX(i.rev,$K307,CE$15)</f>
        <v>-</v>
      </c>
      <c r="CF307" s="166" t="str" cm="1">
        <f t="array" ref="CF307">INDEX(i.rev,$K307,CF$15)</f>
        <v>-</v>
      </c>
      <c r="CG307" s="10"/>
      <c r="CH307" s="168" t="str">
        <f t="shared" ca="1" si="884"/>
        <v>-</v>
      </c>
      <c r="CI307" s="168" t="str">
        <f t="shared" ca="1" si="884"/>
        <v>-</v>
      </c>
      <c r="CJ307" s="168" t="str">
        <f t="shared" ca="1" si="884"/>
        <v>-</v>
      </c>
      <c r="CK307" s="168" t="str">
        <f t="shared" ca="1" si="884"/>
        <v>-</v>
      </c>
      <c r="CL307" s="168" t="str">
        <f t="shared" ca="1" si="884"/>
        <v>-</v>
      </c>
      <c r="CM307" s="168" t="str">
        <f t="shared" ca="1" si="884"/>
        <v>-</v>
      </c>
      <c r="CN307" s="168" t="str">
        <f t="shared" ca="1" si="884"/>
        <v>-</v>
      </c>
      <c r="CO307" s="168" t="str">
        <f t="shared" ca="1" si="884"/>
        <v>-</v>
      </c>
      <c r="CP307" s="168">
        <f t="shared" ca="1" si="884"/>
        <v>1</v>
      </c>
      <c r="CQ307" s="168">
        <f t="shared" ca="1" si="884"/>
        <v>1</v>
      </c>
      <c r="CR307" s="168">
        <f t="shared" ca="1" si="884"/>
        <v>0</v>
      </c>
      <c r="CS307" s="168" t="str">
        <f t="shared" ca="1" si="884"/>
        <v>-</v>
      </c>
      <c r="CT307" s="168" t="str">
        <f t="shared" ca="1" si="884"/>
        <v>-</v>
      </c>
      <c r="CU307" s="168" t="str">
        <f t="shared" ca="1" si="884"/>
        <v>-</v>
      </c>
      <c r="CV307" s="168" t="str">
        <f t="shared" ca="1" si="884"/>
        <v>-</v>
      </c>
      <c r="CW307" s="168" t="str">
        <f t="shared" ca="1" si="884"/>
        <v>-</v>
      </c>
      <c r="CX307" s="168" t="str">
        <f t="shared" ca="1" si="884"/>
        <v>-</v>
      </c>
      <c r="CY307" s="168" t="str">
        <f t="shared" ca="1" si="884"/>
        <v>-</v>
      </c>
      <c r="CZ307" s="168">
        <f t="shared" ca="1" si="884"/>
        <v>0</v>
      </c>
      <c r="DA307" s="168" t="str">
        <f t="shared" ca="1" si="884"/>
        <v>-</v>
      </c>
      <c r="DB307" s="168" t="str">
        <f t="shared" ca="1" si="884"/>
        <v>-</v>
      </c>
      <c r="DC307" s="168" t="str">
        <f t="shared" ca="1" si="884"/>
        <v>-</v>
      </c>
      <c r="DD307" s="168" t="str">
        <f t="shared" ca="1" si="884"/>
        <v>-</v>
      </c>
      <c r="DE307" s="168" t="str">
        <f t="shared" ca="1" si="884"/>
        <v>-</v>
      </c>
      <c r="DF307" s="168">
        <f t="shared" ca="1" si="884"/>
        <v>0</v>
      </c>
      <c r="DG307" s="168">
        <f t="shared" ca="1" si="884"/>
        <v>0</v>
      </c>
      <c r="DH307" s="168">
        <f t="shared" ca="1" si="884"/>
        <v>0</v>
      </c>
      <c r="DI307" s="168">
        <f t="shared" ca="1" si="884"/>
        <v>0</v>
      </c>
      <c r="DJ307" s="168">
        <f t="shared" ca="1" si="884"/>
        <v>0</v>
      </c>
      <c r="DK307" s="168">
        <f t="shared" ca="1" si="884"/>
        <v>0</v>
      </c>
      <c r="DL307" s="168">
        <f t="shared" ca="1" si="884"/>
        <v>0</v>
      </c>
      <c r="DM307" s="168" t="str">
        <f t="shared" ca="1" si="884"/>
        <v>-</v>
      </c>
      <c r="DN307" s="168" t="str">
        <f t="shared" ca="1" si="884"/>
        <v>-</v>
      </c>
      <c r="DO307" s="168" t="str">
        <f t="shared" ca="1" si="884"/>
        <v>-</v>
      </c>
      <c r="DP307" s="168" t="str">
        <f t="shared" ca="1" si="884"/>
        <v>-</v>
      </c>
      <c r="DQ307" s="168" t="str">
        <f t="shared" ca="1" si="884"/>
        <v>-</v>
      </c>
      <c r="DR307" s="168" t="str">
        <f t="shared" ca="1" si="884"/>
        <v>-</v>
      </c>
      <c r="DS307" s="168" t="str">
        <f t="shared" ca="1" si="884"/>
        <v>-</v>
      </c>
      <c r="DT307" s="168" t="str">
        <f t="shared" ca="1" si="884"/>
        <v>-</v>
      </c>
      <c r="DU307" s="168" t="str">
        <f t="shared" ca="1" si="884"/>
        <v>-</v>
      </c>
      <c r="DV307" s="168" t="str">
        <f t="shared" ca="1" si="884"/>
        <v>-</v>
      </c>
      <c r="DW307" s="168" t="str">
        <f t="shared" ca="1" si="884"/>
        <v>-</v>
      </c>
      <c r="DX307" s="10"/>
      <c r="DY307" s="168">
        <f t="shared" ca="1" si="884"/>
        <v>1</v>
      </c>
      <c r="DZ307" s="168" t="str">
        <f t="shared" ca="1" si="884"/>
        <v>-</v>
      </c>
      <c r="EA307" s="168" t="str">
        <f t="shared" ca="1" si="884"/>
        <v>-</v>
      </c>
      <c r="EB307" s="168" t="str">
        <f t="shared" ca="1" si="884"/>
        <v>-</v>
      </c>
      <c r="EC307" s="168" t="str">
        <f t="shared" ca="1" si="885"/>
        <v>-</v>
      </c>
      <c r="ED307" s="168" t="b">
        <f t="shared" ca="1" si="885"/>
        <v>0</v>
      </c>
      <c r="EE307" s="168" t="str">
        <f t="shared" ca="1" si="885"/>
        <v>-</v>
      </c>
      <c r="EF307" s="168">
        <f t="shared" ca="1" si="885"/>
        <v>0</v>
      </c>
      <c r="EG307" s="168" t="str">
        <f t="shared" ca="1" si="885"/>
        <v>-</v>
      </c>
      <c r="EH307" s="166" cm="1">
        <f t="array" ref="EH307">INDEX(i.rev,$K307,EH$15)</f>
        <v>1.1000000000000001</v>
      </c>
      <c r="EI307" s="168">
        <f t="shared" ca="1" si="836"/>
        <v>0</v>
      </c>
      <c r="EJ307" s="168">
        <f t="shared" ca="1" si="836"/>
        <v>1</v>
      </c>
      <c r="EK307" s="168">
        <f t="shared" ca="1" si="836"/>
        <v>0</v>
      </c>
      <c r="EL307" s="168">
        <f t="shared" ca="1" si="836"/>
        <v>1</v>
      </c>
      <c r="EM307" s="168">
        <f t="shared" ca="1" si="836"/>
        <v>1</v>
      </c>
      <c r="EN307" s="168">
        <f t="shared" ca="1" si="836"/>
        <v>1</v>
      </c>
      <c r="EO307" s="168">
        <f t="shared" ca="1" si="836"/>
        <v>0</v>
      </c>
      <c r="EP307" s="168">
        <f t="shared" ca="1" si="836"/>
        <v>0</v>
      </c>
      <c r="EQ307" s="168">
        <f t="shared" ca="1" si="836"/>
        <v>0</v>
      </c>
      <c r="ER307" s="168">
        <f t="shared" ca="1" si="836"/>
        <v>0</v>
      </c>
      <c r="ES307" s="168">
        <f t="shared" ca="1" si="836"/>
        <v>0</v>
      </c>
      <c r="ET307" s="168">
        <f t="shared" ca="1" si="836"/>
        <v>0</v>
      </c>
      <c r="EU307" s="168">
        <f t="shared" ca="1" si="836"/>
        <v>0</v>
      </c>
      <c r="EV307" s="168">
        <f t="shared" ca="1" si="836"/>
        <v>0</v>
      </c>
      <c r="EW307" s="168">
        <f t="shared" ca="1" si="836"/>
        <v>0</v>
      </c>
      <c r="EX307" s="168">
        <f t="shared" ca="1" si="836"/>
        <v>0</v>
      </c>
      <c r="EY307" s="166" cm="1">
        <f t="array" ref="EY307">INDEX(i.rev,$K307,EY$15)</f>
        <v>0</v>
      </c>
      <c r="EZ307" s="168">
        <f t="shared" ca="1" si="837"/>
        <v>0</v>
      </c>
      <c r="FA307" s="166" cm="1">
        <f t="array" ref="FA307">INDEX(i.rev,$K307,FA$15)</f>
        <v>1</v>
      </c>
      <c r="FB307" s="168">
        <f t="shared" ca="1" si="838"/>
        <v>0</v>
      </c>
      <c r="FC307" s="168">
        <f t="shared" ca="1" si="838"/>
        <v>0</v>
      </c>
      <c r="FD307" s="168">
        <f t="shared" ca="1" si="838"/>
        <v>0</v>
      </c>
      <c r="FE307" s="168">
        <f t="shared" ca="1" si="838"/>
        <v>0</v>
      </c>
      <c r="FF307" s="168">
        <f t="shared" ca="1" si="838"/>
        <v>0</v>
      </c>
      <c r="FG307" s="168">
        <f t="shared" ca="1" si="838"/>
        <v>0</v>
      </c>
      <c r="FH307" s="168">
        <f t="shared" ca="1" si="838"/>
        <v>0</v>
      </c>
      <c r="FI307" s="10"/>
      <c r="FJ307" s="168" t="str">
        <f t="shared" ca="1" si="838"/>
        <v>-</v>
      </c>
      <c r="FK307" s="168" t="str">
        <f t="shared" ca="1" si="838"/>
        <v>-</v>
      </c>
      <c r="FL307" s="168" t="str">
        <f t="shared" ca="1" si="838"/>
        <v>-</v>
      </c>
      <c r="FM307" s="168" t="str">
        <f t="shared" ca="1" si="838"/>
        <v>-</v>
      </c>
      <c r="FN307" s="168" t="str">
        <f t="shared" ca="1" si="839"/>
        <v>-</v>
      </c>
      <c r="FO307" s="166" t="b">
        <f t="shared" ca="1" si="840"/>
        <v>0</v>
      </c>
      <c r="FP307" s="166" t="b">
        <f t="shared" ca="1" si="840"/>
        <v>0</v>
      </c>
      <c r="FQ307" s="166" t="b">
        <f t="shared" ca="1" si="840"/>
        <v>1</v>
      </c>
      <c r="FR307" s="168">
        <f t="shared" ca="1" si="838"/>
        <v>0</v>
      </c>
      <c r="FS307" s="166">
        <f t="shared" ca="1" si="841"/>
        <v>1</v>
      </c>
      <c r="FT307" s="166">
        <f t="shared" ca="1" si="841"/>
        <v>1</v>
      </c>
      <c r="FU307" s="168" t="str">
        <f t="shared" ca="1" si="838"/>
        <v>-</v>
      </c>
      <c r="FV307" s="168" t="str">
        <f t="shared" ca="1" si="838"/>
        <v>-</v>
      </c>
      <c r="FW307" s="168" t="str">
        <f t="shared" ca="1" si="838"/>
        <v>-</v>
      </c>
      <c r="FX307" s="168" t="str">
        <f t="shared" ca="1" si="838"/>
        <v>-</v>
      </c>
      <c r="FY307" s="168" t="str">
        <f t="shared" ca="1" si="838"/>
        <v>-</v>
      </c>
      <c r="FZ307" s="168" t="str">
        <f t="shared" ca="1" si="838"/>
        <v>-</v>
      </c>
      <c r="GA307" s="168" t="str">
        <f t="shared" ca="1" si="838"/>
        <v>-</v>
      </c>
      <c r="GB307" s="168" t="str">
        <f t="shared" ca="1" si="838"/>
        <v>-</v>
      </c>
      <c r="GC307" s="168" t="str">
        <f t="shared" ca="1" si="838"/>
        <v>-</v>
      </c>
      <c r="GD307" s="168" t="b">
        <f t="shared" ca="1" si="838"/>
        <v>1</v>
      </c>
      <c r="GE307" s="168" t="str">
        <f t="shared" ca="1" si="838"/>
        <v>-</v>
      </c>
      <c r="GF307" s="168" t="str">
        <f t="shared" ca="1" si="838"/>
        <v>-</v>
      </c>
      <c r="GG307" s="168" t="str">
        <f t="shared" ca="1" si="865"/>
        <v>-</v>
      </c>
      <c r="GH307" s="168" t="str">
        <f t="shared" ca="1" si="842"/>
        <v>-</v>
      </c>
      <c r="GI307" s="168" t="str">
        <f t="shared" ca="1" si="842"/>
        <v>-</v>
      </c>
      <c r="GJ307" s="168" t="str">
        <f t="shared" ca="1" si="842"/>
        <v>-</v>
      </c>
      <c r="GK307" s="168" t="str">
        <f t="shared" ca="1" si="842"/>
        <v>-</v>
      </c>
      <c r="GL307" s="168" t="str">
        <f t="shared" ca="1" si="842"/>
        <v>-</v>
      </c>
      <c r="GM307" s="168" t="str">
        <f t="shared" ca="1" si="842"/>
        <v>-</v>
      </c>
      <c r="GN307" s="168" t="str">
        <f t="shared" ca="1" si="842"/>
        <v>-</v>
      </c>
      <c r="GO307" s="168" t="str">
        <f t="shared" ca="1" si="842"/>
        <v>-</v>
      </c>
      <c r="GP307" s="168" t="str">
        <f t="shared" ca="1" si="842"/>
        <v>-</v>
      </c>
      <c r="GQ307" s="168" t="str">
        <f t="shared" ca="1" si="842"/>
        <v>-</v>
      </c>
      <c r="GR307" s="168" t="str">
        <f t="shared" ca="1" si="842"/>
        <v>-</v>
      </c>
      <c r="GS307" s="168">
        <f t="shared" ca="1" si="842"/>
        <v>500</v>
      </c>
      <c r="GT307" s="168">
        <f t="shared" ca="1" si="842"/>
        <v>500</v>
      </c>
      <c r="GU307" s="168" t="str">
        <f t="shared" ca="1" si="842"/>
        <v>-</v>
      </c>
      <c r="GV307" s="168" t="str">
        <f t="shared" ca="1" si="842"/>
        <v>-</v>
      </c>
      <c r="GW307" s="168" t="str">
        <f t="shared" ca="1" si="842"/>
        <v>-</v>
      </c>
      <c r="GX307" s="168" t="str">
        <f t="shared" ca="1" si="843"/>
        <v>-</v>
      </c>
      <c r="GY307" s="168" t="str">
        <f t="shared" ca="1" si="843"/>
        <v>-</v>
      </c>
      <c r="GZ307" s="168" t="str">
        <f t="shared" ca="1" si="883"/>
        <v>-</v>
      </c>
      <c r="HA307" s="168" t="str">
        <f t="shared" ca="1" si="883"/>
        <v>-</v>
      </c>
      <c r="HB307" s="168" t="str">
        <f t="shared" ca="1" si="883"/>
        <v>-</v>
      </c>
      <c r="HC307" s="168" t="str">
        <f t="shared" ca="1" si="883"/>
        <v>-</v>
      </c>
      <c r="HD307" s="168" t="str">
        <f t="shared" ca="1" si="883"/>
        <v>-</v>
      </c>
      <c r="HE307" s="168" t="str">
        <f t="shared" ca="1" si="883"/>
        <v>-</v>
      </c>
      <c r="HF307" s="168" t="str">
        <f t="shared" ca="1" si="883"/>
        <v>-</v>
      </c>
      <c r="HG307" s="168" t="str">
        <f t="shared" ca="1" si="883"/>
        <v>-</v>
      </c>
      <c r="HH307" s="168" t="str">
        <f t="shared" ca="1" si="883"/>
        <v>-</v>
      </c>
      <c r="HI307" s="168" t="str">
        <f t="shared" ca="1" si="883"/>
        <v>-</v>
      </c>
      <c r="HJ307" s="168" t="str">
        <f t="shared" ca="1" si="883"/>
        <v>-</v>
      </c>
      <c r="HK307" s="168" t="str">
        <f t="shared" ca="1" si="883"/>
        <v>-</v>
      </c>
      <c r="HL307" s="168" t="str">
        <f t="shared" ca="1" si="883"/>
        <v>-</v>
      </c>
      <c r="HM307" s="168" t="str">
        <f t="shared" ca="1" si="883"/>
        <v>-</v>
      </c>
      <c r="HN307" s="168" t="str">
        <f t="shared" ca="1" si="883"/>
        <v>-</v>
      </c>
      <c r="HO307" s="168" t="str">
        <f t="shared" ca="1" si="883"/>
        <v>-</v>
      </c>
      <c r="HP307" s="168" t="str">
        <f t="shared" ca="1" si="883"/>
        <v>-</v>
      </c>
      <c r="HQ307" s="168" t="str">
        <f t="shared" ca="1" si="883"/>
        <v>-</v>
      </c>
      <c r="HR307" s="168" t="str">
        <f t="shared" ca="1" si="883"/>
        <v>-</v>
      </c>
      <c r="HS307" s="168" t="str">
        <f t="shared" ca="1" si="883"/>
        <v>-</v>
      </c>
      <c r="HT307" s="168" t="str">
        <f t="shared" ca="1" si="883"/>
        <v>-</v>
      </c>
      <c r="HU307" s="168" t="str">
        <f t="shared" ca="1" si="883"/>
        <v>-</v>
      </c>
      <c r="HV307" s="168" t="str">
        <f t="shared" ca="1" si="883"/>
        <v>-</v>
      </c>
      <c r="HW307" s="168" t="str">
        <f t="shared" ca="1" si="883"/>
        <v>-</v>
      </c>
      <c r="HX307" s="168" t="str">
        <f t="shared" ca="1" si="883"/>
        <v>-</v>
      </c>
      <c r="HY307" s="168" t="str">
        <f t="shared" ca="1" si="883"/>
        <v>-</v>
      </c>
      <c r="HZ307" s="168" t="str">
        <f t="shared" ca="1" si="883"/>
        <v>-</v>
      </c>
      <c r="IA307" s="168" t="str">
        <f t="shared" ca="1" si="883"/>
        <v>-</v>
      </c>
      <c r="IB307" s="168" t="str">
        <f t="shared" ca="1" si="883"/>
        <v>-</v>
      </c>
      <c r="IC307" s="168" t="str">
        <f t="shared" ca="1" si="883"/>
        <v>-</v>
      </c>
      <c r="ID307" s="168" t="str">
        <f t="shared" ca="1" si="883"/>
        <v>-</v>
      </c>
      <c r="IE307" s="168" t="str">
        <f t="shared" ca="1" si="883"/>
        <v>-</v>
      </c>
      <c r="IF307" s="168" t="str">
        <f t="shared" ca="1" si="883"/>
        <v>-</v>
      </c>
      <c r="IG307" s="168" t="str">
        <f t="shared" ca="1" si="883"/>
        <v>-</v>
      </c>
      <c r="IH307" s="168" t="str">
        <f t="shared" ca="1" si="883"/>
        <v>-</v>
      </c>
      <c r="II307" s="168" t="str">
        <f t="shared" ca="1" si="883"/>
        <v>-</v>
      </c>
      <c r="IJ307" s="168" t="str">
        <f t="shared" ca="1" si="883"/>
        <v>-</v>
      </c>
      <c r="IK307" s="168" t="str">
        <f t="shared" ca="1" si="883"/>
        <v>-</v>
      </c>
      <c r="IL307" s="168" t="str">
        <f t="shared" ca="1" si="883"/>
        <v>-</v>
      </c>
      <c r="IM307" s="168" t="str">
        <f t="shared" ca="1" si="883"/>
        <v>-</v>
      </c>
      <c r="IN307" s="168" t="str">
        <f t="shared" ca="1" si="883"/>
        <v>-</v>
      </c>
      <c r="IO307" s="168" t="str">
        <f t="shared" ca="1" si="883"/>
        <v>-</v>
      </c>
      <c r="IP307" s="168" t="str">
        <f t="shared" ca="1" si="845"/>
        <v>-</v>
      </c>
      <c r="IQ307" s="168" t="str">
        <f t="shared" ca="1" si="845"/>
        <v>-</v>
      </c>
      <c r="IR307" s="168" t="str">
        <f t="shared" ca="1" si="845"/>
        <v>-</v>
      </c>
      <c r="IS307" s="168" t="str">
        <f t="shared" ca="1" si="845"/>
        <v>-</v>
      </c>
      <c r="IT307" s="168" t="str">
        <f t="shared" ca="1" si="845"/>
        <v>-</v>
      </c>
      <c r="IU307" s="168" t="str">
        <f t="shared" ca="1" si="845"/>
        <v>-</v>
      </c>
      <c r="IV307" s="168" t="str">
        <f t="shared" ca="1" si="845"/>
        <v>-</v>
      </c>
      <c r="IW307" s="168" t="str">
        <f t="shared" ca="1" si="845"/>
        <v>-</v>
      </c>
      <c r="IX307" s="168" t="str">
        <f t="shared" ca="1" si="845"/>
        <v>-</v>
      </c>
      <c r="IY307" s="168" t="str">
        <f t="shared" ca="1" si="845"/>
        <v>-</v>
      </c>
      <c r="IZ307" s="10"/>
      <c r="JA307" s="166">
        <f t="shared" ca="1" si="846"/>
        <v>4.4999999999999998E-2</v>
      </c>
      <c r="JB307" s="166">
        <f t="shared" ca="1" si="847"/>
        <v>4.4999999999999998E-2</v>
      </c>
      <c r="JC307" s="168">
        <f t="shared" ca="1" si="848"/>
        <v>1</v>
      </c>
      <c r="JD307" s="168">
        <f t="shared" ca="1" si="848"/>
        <v>0</v>
      </c>
      <c r="JE307" s="168">
        <f t="shared" ca="1" si="848"/>
        <v>1</v>
      </c>
      <c r="JF307" s="168">
        <f t="shared" ca="1" si="848"/>
        <v>1</v>
      </c>
      <c r="JG307" s="168">
        <f t="shared" ca="1" si="848"/>
        <v>0</v>
      </c>
      <c r="JH307" s="168">
        <f t="shared" ca="1" si="848"/>
        <v>70</v>
      </c>
      <c r="JI307" s="168">
        <f t="shared" ca="1" si="848"/>
        <v>50</v>
      </c>
      <c r="JJ307" s="168">
        <f t="shared" ca="1" si="848"/>
        <v>70</v>
      </c>
      <c r="JK307" s="168">
        <f t="shared" ca="1" si="848"/>
        <v>50</v>
      </c>
      <c r="JL307" s="166">
        <f t="shared" ca="1" si="849"/>
        <v>1</v>
      </c>
      <c r="JM307" s="166">
        <f t="shared" ca="1" si="850"/>
        <v>1</v>
      </c>
      <c r="JN307" s="166">
        <f t="shared" ca="1" si="851"/>
        <v>1</v>
      </c>
      <c r="JO307" s="166">
        <f t="shared" ca="1" si="852"/>
        <v>1</v>
      </c>
      <c r="JP307" s="166">
        <f t="shared" ca="1" si="852"/>
        <v>1</v>
      </c>
      <c r="JQ307" s="168">
        <f t="shared" ca="1" si="848"/>
        <v>1</v>
      </c>
      <c r="JR307" s="10"/>
      <c r="JS307" s="168">
        <f t="shared" ca="1" si="848"/>
        <v>1</v>
      </c>
      <c r="JT307" s="166">
        <f t="shared" ca="1" si="853"/>
        <v>1</v>
      </c>
      <c r="JU307" s="168">
        <f t="shared" ca="1" si="848"/>
        <v>1</v>
      </c>
      <c r="JV307" s="168">
        <f t="shared" ca="1" si="848"/>
        <v>1</v>
      </c>
      <c r="JW307" s="168">
        <f t="shared" ca="1" si="848"/>
        <v>1</v>
      </c>
      <c r="JX307" s="168">
        <f t="shared" ca="1" si="848"/>
        <v>1</v>
      </c>
      <c r="JY307" s="168">
        <f t="shared" ca="1" si="848"/>
        <v>1</v>
      </c>
      <c r="JZ307" s="168">
        <f t="shared" ca="1" si="848"/>
        <v>1</v>
      </c>
      <c r="KA307" s="166">
        <f t="shared" ca="1" si="854"/>
        <v>1</v>
      </c>
      <c r="KB307" s="166">
        <f t="shared" ca="1" si="855"/>
        <v>1</v>
      </c>
      <c r="KC307" s="166">
        <f t="shared" ca="1" si="856"/>
        <v>1</v>
      </c>
      <c r="KD307" s="166" t="str">
        <f t="shared" ca="1" si="857"/>
        <v>-</v>
      </c>
      <c r="KE307" s="166" t="str">
        <f t="shared" ca="1" si="858"/>
        <v>-</v>
      </c>
      <c r="KF307" s="166" t="str">
        <f t="shared" ca="1" si="859"/>
        <v>-</v>
      </c>
      <c r="KG307" s="166" t="b">
        <f t="shared" ca="1" si="860"/>
        <v>0</v>
      </c>
      <c r="KH307" s="168">
        <f t="shared" ca="1" si="848"/>
        <v>0</v>
      </c>
      <c r="KI307" s="27">
        <v>0</v>
      </c>
    </row>
    <row r="308" spans="1:295" s="148" customFormat="1" outlineLevel="1">
      <c r="A308" s="126">
        <f t="shared" si="13"/>
        <v>303</v>
      </c>
      <c r="B308" s="126">
        <f t="shared" si="861"/>
        <v>13</v>
      </c>
      <c r="C308" s="148">
        <f t="shared" si="874"/>
        <v>1002</v>
      </c>
      <c r="D308" s="148" t="s">
        <v>884</v>
      </c>
      <c r="E308" s="148" t="b">
        <f t="shared" ref="E308" si="894">J308=1</f>
        <v>0</v>
      </c>
      <c r="F308" s="148" t="b">
        <v>0</v>
      </c>
      <c r="G308" s="148" t="b">
        <f t="shared" ref="G308" si="895">E308</f>
        <v>0</v>
      </c>
      <c r="H308" s="144">
        <f t="shared" ref="H308:Y308" ca="1" si="896">OFFSET(H308,-1,0)</f>
        <v>3</v>
      </c>
      <c r="I308" s="32">
        <v>1</v>
      </c>
      <c r="J308" s="32">
        <v>4</v>
      </c>
      <c r="K308" s="32">
        <v>4</v>
      </c>
      <c r="L308" s="144">
        <f t="shared" ca="1" si="896"/>
        <v>1</v>
      </c>
      <c r="M308" s="144">
        <f t="shared" ca="1" si="896"/>
        <v>1</v>
      </c>
      <c r="N308" s="144">
        <f t="shared" ca="1" si="896"/>
        <v>1</v>
      </c>
      <c r="O308" s="144">
        <f t="shared" ca="1" si="896"/>
        <v>1</v>
      </c>
      <c r="P308" s="144">
        <f t="shared" ca="1" si="896"/>
        <v>1</v>
      </c>
      <c r="Q308" s="144">
        <f t="shared" ca="1" si="896"/>
        <v>1</v>
      </c>
      <c r="R308" s="144">
        <f t="shared" ca="1" si="896"/>
        <v>2</v>
      </c>
      <c r="S308" s="144">
        <f t="shared" ca="1" si="896"/>
        <v>1</v>
      </c>
      <c r="T308" s="144">
        <f t="shared" ca="1" si="896"/>
        <v>1</v>
      </c>
      <c r="U308" s="144">
        <f t="shared" ca="1" si="896"/>
        <v>1</v>
      </c>
      <c r="V308" s="144">
        <f t="shared" ca="1" si="896"/>
        <v>1</v>
      </c>
      <c r="W308" s="144">
        <f t="shared" ca="1" si="896"/>
        <v>1</v>
      </c>
      <c r="X308" s="144">
        <f t="shared" ca="1" si="896"/>
        <v>1</v>
      </c>
      <c r="Y308" s="144">
        <f t="shared" ca="1" si="896"/>
        <v>1</v>
      </c>
      <c r="AA308" s="162" t="str" cm="1">
        <f t="array" aca="1" ref="AA308" ca="1">TEXT(LEFT(OFFSET(AA308,-1,0),5)+1,"00000")&amp;MID(OFFSET(AA308,-1,0),6,FIND(" ",OFFSET(AA308,-1,0),7)-5)
&amp;INDEX(DataMaster!$B$10:$B$12,$I308)         &amp;IF($J308=1,""," Risk"&amp;INDEX(i.risk_aversion,$J308,1))    &amp;IF($K308=1,""," REV"&amp; INDEX(DataMaster!$B$54:$B$58,$K308))              &amp; IF($L308=1,""," Minroe"&amp;INDEX(minroe,$L308))              &amp;  IF($M308=1,""," Overdraw"&amp;INDEX(overdraw,$M308))
&amp; IF($N308=1,""," Mach"&amp;INDEX(i.mach_option,$N308))
&amp; IF($O308=1,""," Interest"&amp;INDEX(i.interest_rate,$O308))            &amp; IF($P308=1,""," Opp cost"&amp;INDEX(i.opp_cost_capital,$P308))           &amp; IF($Q308=1,""," Casual_ub"&amp;INDEX(i.casual_ub,$Q308))           &amp; IF($R308=1,""," Cropgraze"&amp;INDEX(i.cropgraze_inc,$R308))
&amp; IF($S308=1,""," Yield"&amp;INDEX(i.all_rot_yield,$S308))          &amp; IF($T308=1,""," Pasture"&amp;INDEX(i.pasture_prod,$T308))          &amp; IF($U308=1,""," Scan"&amp;INDEX(i.scan,$U308))
&amp; IF($JL308=1,""," WP"&amp;TEXT($JL308*100,"000p"))                &amp; IF($JM308=1,""," MP"&amp;TEXT($JM308*100,"000p"))                      &amp; IF($JN308=1,""," GP"&amp;TEXT($JN308*100,"000p"))          &amp; IF($JO308=1,""," Can"&amp;TEXT($JO308*100,"000p"))
&amp; " (F"&amp;3+IFERROR(1*$CH308,0)+IFERROR(1*$CI308,0)&amp;3-IFERROR(1*NOT($CK308),0)&amp;"N"&amp;$CP308&amp;$CQ308&amp;")"</f>
        <v>00011 CFW SE RiskCRRA-low REVCFW_rev_use CropgrazeFALSE (F33N11)</v>
      </c>
      <c r="AB308" s="10" t="str">
        <f ca="1">IF(COUNTIF(AA$5:AA308,AA308)=1,"-","Dup")</f>
        <v>-</v>
      </c>
      <c r="AC308" s="10"/>
      <c r="AD308" s="168" t="str">
        <f t="shared" ca="1" si="827"/>
        <v>-</v>
      </c>
      <c r="AE308" s="168" t="str">
        <f t="shared" ca="1" si="827"/>
        <v>-</v>
      </c>
      <c r="AF308" s="168" t="str">
        <f t="shared" ca="1" si="827"/>
        <v>-</v>
      </c>
      <c r="AG308" s="168" t="str">
        <f t="shared" ca="1" si="827"/>
        <v>-</v>
      </c>
      <c r="AH308" s="168" t="str">
        <f t="shared" ca="1" si="827"/>
        <v>-</v>
      </c>
      <c r="AI308" s="168" t="b">
        <f t="shared" ca="1" si="827"/>
        <v>1</v>
      </c>
      <c r="AJ308" s="10"/>
      <c r="AK308" s="166" t="b">
        <f t="shared" si="828"/>
        <v>1</v>
      </c>
      <c r="AL308" s="166" t="str">
        <f t="shared" si="828"/>
        <v>-</v>
      </c>
      <c r="AM308" s="166" t="str">
        <f t="shared" si="828"/>
        <v>-</v>
      </c>
      <c r="AN308" s="166" t="str">
        <f t="shared" si="828"/>
        <v>-</v>
      </c>
      <c r="AO308" s="166" t="b">
        <f t="shared" si="828"/>
        <v>0</v>
      </c>
      <c r="AP308" s="166" t="b">
        <f t="shared" si="828"/>
        <v>0</v>
      </c>
      <c r="AQ308" s="166">
        <f t="shared" ca="1" si="829"/>
        <v>0</v>
      </c>
      <c r="AR308" s="166" t="b">
        <f t="shared" si="830"/>
        <v>1</v>
      </c>
      <c r="AS308" s="166" t="b">
        <f t="shared" si="830"/>
        <v>1</v>
      </c>
      <c r="AT308" s="166">
        <f t="shared" si="830"/>
        <v>2</v>
      </c>
      <c r="AU308" s="166" t="str">
        <f t="shared" si="830"/>
        <v>-</v>
      </c>
      <c r="AV308" s="166">
        <f t="shared" si="830"/>
        <v>0.3</v>
      </c>
      <c r="AW308" s="10"/>
      <c r="AX308" s="166" t="b">
        <f t="shared" si="831"/>
        <v>1</v>
      </c>
      <c r="AY308" s="168" t="b">
        <f t="shared" ca="1" si="832"/>
        <v>1</v>
      </c>
      <c r="AZ308" s="168" t="b">
        <f t="shared" ca="1" si="832"/>
        <v>1</v>
      </c>
      <c r="BA308" s="167">
        <f t="shared" ca="1" si="833"/>
        <v>3110</v>
      </c>
      <c r="BB308" s="168" t="str">
        <f t="shared" ref="BB308:BV308" ca="1" si="897">OFFSET(BB$5,$B308,0)</f>
        <v>-</v>
      </c>
      <c r="BC308" s="168" t="str">
        <f t="shared" ca="1" si="897"/>
        <v>-</v>
      </c>
      <c r="BD308" s="168" t="str">
        <f t="shared" ca="1" si="897"/>
        <v>-</v>
      </c>
      <c r="BE308" s="168" t="str">
        <f t="shared" ca="1" si="897"/>
        <v>-</v>
      </c>
      <c r="BF308" s="168" t="str">
        <f t="shared" ca="1" si="897"/>
        <v>-</v>
      </c>
      <c r="BG308" s="168">
        <f t="shared" ca="1" si="897"/>
        <v>1</v>
      </c>
      <c r="BH308" s="168">
        <f t="shared" ca="1" si="897"/>
        <v>1</v>
      </c>
      <c r="BI308" s="168" t="str">
        <f t="shared" ca="1" si="897"/>
        <v>-</v>
      </c>
      <c r="BJ308" s="168" t="str">
        <f t="shared" ca="1" si="897"/>
        <v>-</v>
      </c>
      <c r="BK308" s="10"/>
      <c r="BL308" s="168" t="str">
        <f t="shared" ca="1" si="897"/>
        <v>-</v>
      </c>
      <c r="BM308" s="168" t="str">
        <f t="shared" ca="1" si="897"/>
        <v>-</v>
      </c>
      <c r="BN308" s="168" t="str">
        <f t="shared" ca="1" si="897"/>
        <v>-</v>
      </c>
      <c r="BO308" s="168" t="str">
        <f t="shared" ca="1" si="897"/>
        <v>-</v>
      </c>
      <c r="BP308" s="168" t="str">
        <f t="shared" ca="1" si="897"/>
        <v>-</v>
      </c>
      <c r="BQ308" s="168" t="str">
        <f t="shared" ca="1" si="897"/>
        <v>-</v>
      </c>
      <c r="BR308" s="168" t="str">
        <f t="shared" ca="1" si="897"/>
        <v>-</v>
      </c>
      <c r="BS308" s="168" t="str">
        <f t="shared" ca="1" si="897"/>
        <v>-</v>
      </c>
      <c r="BT308" s="168" t="str">
        <f t="shared" ca="1" si="897"/>
        <v>-</v>
      </c>
      <c r="BU308" s="168" t="str">
        <f t="shared" ca="1" si="897"/>
        <v>-</v>
      </c>
      <c r="BV308" s="168" t="str">
        <f t="shared" ca="1" si="897"/>
        <v>-</v>
      </c>
      <c r="BW308" s="166" t="b" cm="1">
        <f t="array" ref="BW308">INDEX(i.rev,$K308,BW$15)</f>
        <v>0</v>
      </c>
      <c r="BX308" s="166">
        <f t="shared" si="864"/>
        <v>14</v>
      </c>
      <c r="BY308" s="166" t="b" cm="1">
        <f t="array" ref="BY308">INDEX(i.rev,$K308,BY$15)</f>
        <v>0</v>
      </c>
      <c r="BZ308" s="166" t="b" cm="1">
        <f t="array" ref="BZ308">INDEX(i.rev,$K308,BZ$15)</f>
        <v>1</v>
      </c>
      <c r="CA308" s="166" t="b" cm="1">
        <f t="array" ref="CA308">INDEX(i.rev,$K308,CA$15)</f>
        <v>1</v>
      </c>
      <c r="CB308" s="166" t="b" cm="1">
        <f t="array" ref="CB308">INDEX(i.rev,$K308,CB$15)</f>
        <v>1</v>
      </c>
      <c r="CC308" s="166" t="b" cm="1">
        <f t="array" ref="CC308">INDEX(i.rev,$K308,CC$15)</f>
        <v>1</v>
      </c>
      <c r="CD308" s="166" t="b" cm="1">
        <f t="array" ref="CD308">INDEX(i.rev,$K308,CD$15)</f>
        <v>1</v>
      </c>
      <c r="CE308" s="166" t="b" cm="1">
        <f t="array" ref="CE308">INDEX(i.rev,$K308,CE$15)</f>
        <v>1</v>
      </c>
      <c r="CF308" s="166" t="b" cm="1">
        <f t="array" ref="CF308">INDEX(i.rev,$K308,CF$15)</f>
        <v>1</v>
      </c>
      <c r="CG308" s="10"/>
      <c r="CH308" s="168" t="str">
        <f t="shared" ref="CH308:EB308" ca="1" si="898">OFFSET(CH$5,$B308,0)</f>
        <v>-</v>
      </c>
      <c r="CI308" s="168" t="str">
        <f t="shared" ca="1" si="898"/>
        <v>-</v>
      </c>
      <c r="CJ308" s="168" t="str">
        <f t="shared" ca="1" si="898"/>
        <v>-</v>
      </c>
      <c r="CK308" s="168" t="str">
        <f t="shared" ca="1" si="898"/>
        <v>-</v>
      </c>
      <c r="CL308" s="168" t="str">
        <f t="shared" ca="1" si="898"/>
        <v>-</v>
      </c>
      <c r="CM308" s="168" t="str">
        <f t="shared" ca="1" si="898"/>
        <v>-</v>
      </c>
      <c r="CN308" s="168" t="str">
        <f t="shared" ca="1" si="898"/>
        <v>-</v>
      </c>
      <c r="CO308" s="168" t="str">
        <f t="shared" ca="1" si="898"/>
        <v>-</v>
      </c>
      <c r="CP308" s="168">
        <f t="shared" ca="1" si="898"/>
        <v>1</v>
      </c>
      <c r="CQ308" s="168">
        <f t="shared" ca="1" si="898"/>
        <v>1</v>
      </c>
      <c r="CR308" s="168">
        <f t="shared" ca="1" si="898"/>
        <v>0</v>
      </c>
      <c r="CS308" s="168" t="str">
        <f t="shared" ca="1" si="898"/>
        <v>-</v>
      </c>
      <c r="CT308" s="168" t="str">
        <f t="shared" ca="1" si="898"/>
        <v>-</v>
      </c>
      <c r="CU308" s="168" t="str">
        <f t="shared" ca="1" si="898"/>
        <v>-</v>
      </c>
      <c r="CV308" s="168" t="str">
        <f t="shared" ca="1" si="898"/>
        <v>-</v>
      </c>
      <c r="CW308" s="168" t="str">
        <f t="shared" ca="1" si="898"/>
        <v>-</v>
      </c>
      <c r="CX308" s="168" t="str">
        <f t="shared" ca="1" si="898"/>
        <v>-</v>
      </c>
      <c r="CY308" s="168" t="str">
        <f t="shared" ca="1" si="898"/>
        <v>-</v>
      </c>
      <c r="CZ308" s="168">
        <f t="shared" ca="1" si="898"/>
        <v>0</v>
      </c>
      <c r="DA308" s="168" t="str">
        <f t="shared" ca="1" si="898"/>
        <v>-</v>
      </c>
      <c r="DB308" s="168" t="str">
        <f t="shared" ca="1" si="898"/>
        <v>-</v>
      </c>
      <c r="DC308" s="168" t="str">
        <f t="shared" ca="1" si="898"/>
        <v>-</v>
      </c>
      <c r="DD308" s="168" t="str">
        <f t="shared" ca="1" si="898"/>
        <v>-</v>
      </c>
      <c r="DE308" s="168" t="str">
        <f t="shared" ca="1" si="898"/>
        <v>-</v>
      </c>
      <c r="DF308" s="168">
        <f t="shared" ca="1" si="898"/>
        <v>0</v>
      </c>
      <c r="DG308" s="168">
        <f t="shared" ca="1" si="898"/>
        <v>0</v>
      </c>
      <c r="DH308" s="168">
        <f t="shared" ca="1" si="898"/>
        <v>0</v>
      </c>
      <c r="DI308" s="168">
        <f t="shared" ca="1" si="898"/>
        <v>0</v>
      </c>
      <c r="DJ308" s="168">
        <f t="shared" ca="1" si="898"/>
        <v>0</v>
      </c>
      <c r="DK308" s="168">
        <f t="shared" ca="1" si="898"/>
        <v>0</v>
      </c>
      <c r="DL308" s="168">
        <f t="shared" ca="1" si="898"/>
        <v>0</v>
      </c>
      <c r="DM308" s="168" t="str">
        <f t="shared" ca="1" si="898"/>
        <v>-</v>
      </c>
      <c r="DN308" s="168" t="str">
        <f t="shared" ca="1" si="898"/>
        <v>-</v>
      </c>
      <c r="DO308" s="168" t="str">
        <f t="shared" ca="1" si="898"/>
        <v>-</v>
      </c>
      <c r="DP308" s="168" t="str">
        <f t="shared" ca="1" si="898"/>
        <v>-</v>
      </c>
      <c r="DQ308" s="168" t="str">
        <f t="shared" ca="1" si="898"/>
        <v>-</v>
      </c>
      <c r="DR308" s="168" t="str">
        <f t="shared" ca="1" si="898"/>
        <v>-</v>
      </c>
      <c r="DS308" s="168" t="str">
        <f t="shared" ca="1" si="898"/>
        <v>-</v>
      </c>
      <c r="DT308" s="168" t="str">
        <f t="shared" ca="1" si="898"/>
        <v>-</v>
      </c>
      <c r="DU308" s="168" t="str">
        <f t="shared" ca="1" si="898"/>
        <v>-</v>
      </c>
      <c r="DV308" s="168" t="str">
        <f t="shared" ca="1" si="898"/>
        <v>-</v>
      </c>
      <c r="DW308" s="168" t="str">
        <f t="shared" ca="1" si="898"/>
        <v>-</v>
      </c>
      <c r="DX308" s="10"/>
      <c r="DY308" s="168">
        <f t="shared" ca="1" si="898"/>
        <v>1</v>
      </c>
      <c r="DZ308" s="168" t="str">
        <f t="shared" ca="1" si="898"/>
        <v>-</v>
      </c>
      <c r="EA308" s="168" t="str">
        <f t="shared" ca="1" si="898"/>
        <v>-</v>
      </c>
      <c r="EB308" s="168" t="str">
        <f t="shared" ca="1" si="898"/>
        <v>-</v>
      </c>
      <c r="EC308" s="168" t="str">
        <f t="shared" ca="1" si="885"/>
        <v>-</v>
      </c>
      <c r="ED308" s="168" t="b">
        <f t="shared" ca="1" si="885"/>
        <v>0</v>
      </c>
      <c r="EE308" s="168" t="str">
        <f t="shared" ca="1" si="885"/>
        <v>-</v>
      </c>
      <c r="EF308" s="168">
        <f t="shared" ca="1" si="885"/>
        <v>0</v>
      </c>
      <c r="EG308" s="168" t="str">
        <f t="shared" ca="1" si="885"/>
        <v>-</v>
      </c>
      <c r="EH308" s="166" cm="1">
        <f t="array" ref="EH308">INDEX(i.rev,$K308,EH$15)</f>
        <v>1.1000000000000001</v>
      </c>
      <c r="EI308" s="168">
        <f t="shared" ref="EI308:EX308" ca="1" si="899">OFFSET(EI$5,$B308,0)</f>
        <v>0</v>
      </c>
      <c r="EJ308" s="168">
        <f t="shared" ca="1" si="899"/>
        <v>1</v>
      </c>
      <c r="EK308" s="168">
        <f t="shared" ca="1" si="899"/>
        <v>0</v>
      </c>
      <c r="EL308" s="168">
        <f t="shared" ca="1" si="899"/>
        <v>1</v>
      </c>
      <c r="EM308" s="168">
        <f t="shared" ca="1" si="899"/>
        <v>1</v>
      </c>
      <c r="EN308" s="168">
        <f t="shared" ca="1" si="899"/>
        <v>1</v>
      </c>
      <c r="EO308" s="168">
        <f t="shared" ca="1" si="899"/>
        <v>0</v>
      </c>
      <c r="EP308" s="168">
        <f t="shared" ca="1" si="899"/>
        <v>0</v>
      </c>
      <c r="EQ308" s="168">
        <f t="shared" ca="1" si="899"/>
        <v>0</v>
      </c>
      <c r="ER308" s="168">
        <f t="shared" ca="1" si="899"/>
        <v>0</v>
      </c>
      <c r="ES308" s="168">
        <f t="shared" ca="1" si="899"/>
        <v>0</v>
      </c>
      <c r="ET308" s="168">
        <f t="shared" ca="1" si="899"/>
        <v>0</v>
      </c>
      <c r="EU308" s="168">
        <f t="shared" ca="1" si="899"/>
        <v>0</v>
      </c>
      <c r="EV308" s="168">
        <f t="shared" ca="1" si="899"/>
        <v>0</v>
      </c>
      <c r="EW308" s="168">
        <f t="shared" ca="1" si="899"/>
        <v>0</v>
      </c>
      <c r="EX308" s="168">
        <f t="shared" ca="1" si="899"/>
        <v>0</v>
      </c>
      <c r="EY308" s="166" cm="1">
        <f t="array" ref="EY308">INDEX(i.rev,$K308,EY$15)</f>
        <v>0</v>
      </c>
      <c r="EZ308" s="168">
        <f t="shared" ca="1" si="837"/>
        <v>0</v>
      </c>
      <c r="FA308" s="166" cm="1">
        <f t="array" ref="FA308">INDEX(i.rev,$K308,FA$15)</f>
        <v>1</v>
      </c>
      <c r="FB308" s="168">
        <f t="shared" ref="FB308:GF308" ca="1" si="900">OFFSET(FB$5,$B308,0)</f>
        <v>0</v>
      </c>
      <c r="FC308" s="168">
        <f t="shared" ca="1" si="900"/>
        <v>0</v>
      </c>
      <c r="FD308" s="168">
        <f t="shared" ca="1" si="900"/>
        <v>0</v>
      </c>
      <c r="FE308" s="168">
        <f t="shared" ca="1" si="900"/>
        <v>0</v>
      </c>
      <c r="FF308" s="168">
        <f t="shared" ca="1" si="900"/>
        <v>0</v>
      </c>
      <c r="FG308" s="168">
        <f t="shared" ca="1" si="900"/>
        <v>0</v>
      </c>
      <c r="FH308" s="168">
        <f t="shared" ca="1" si="900"/>
        <v>0</v>
      </c>
      <c r="FI308" s="10"/>
      <c r="FJ308" s="168" t="str">
        <f t="shared" ca="1" si="900"/>
        <v>-</v>
      </c>
      <c r="FK308" s="168" t="str">
        <f t="shared" ca="1" si="900"/>
        <v>-</v>
      </c>
      <c r="FL308" s="168" t="str">
        <f t="shared" ca="1" si="900"/>
        <v>-</v>
      </c>
      <c r="FM308" s="168" t="str">
        <f t="shared" ca="1" si="900"/>
        <v>-</v>
      </c>
      <c r="FN308" s="168" t="str">
        <f t="shared" ca="1" si="900"/>
        <v>-</v>
      </c>
      <c r="FO308" s="166" t="b">
        <f t="shared" ca="1" si="840"/>
        <v>0</v>
      </c>
      <c r="FP308" s="166" t="b">
        <f t="shared" ca="1" si="840"/>
        <v>0</v>
      </c>
      <c r="FQ308" s="166" t="b">
        <f t="shared" ca="1" si="840"/>
        <v>1</v>
      </c>
      <c r="FR308" s="168">
        <f t="shared" ca="1" si="900"/>
        <v>0</v>
      </c>
      <c r="FS308" s="166">
        <f t="shared" ca="1" si="841"/>
        <v>1</v>
      </c>
      <c r="FT308" s="166">
        <f t="shared" ca="1" si="841"/>
        <v>1</v>
      </c>
      <c r="FU308" s="168" t="str">
        <f t="shared" ca="1" si="900"/>
        <v>-</v>
      </c>
      <c r="FV308" s="168" t="str">
        <f t="shared" ca="1" si="900"/>
        <v>-</v>
      </c>
      <c r="FW308" s="168" t="str">
        <f t="shared" ca="1" si="900"/>
        <v>-</v>
      </c>
      <c r="FX308" s="168" t="str">
        <f t="shared" ca="1" si="900"/>
        <v>-</v>
      </c>
      <c r="FY308" s="168" t="str">
        <f t="shared" ca="1" si="900"/>
        <v>-</v>
      </c>
      <c r="FZ308" s="168" t="str">
        <f t="shared" ca="1" si="900"/>
        <v>-</v>
      </c>
      <c r="GA308" s="168" t="str">
        <f t="shared" ca="1" si="900"/>
        <v>-</v>
      </c>
      <c r="GB308" s="168" t="str">
        <f t="shared" ca="1" si="900"/>
        <v>-</v>
      </c>
      <c r="GC308" s="168" t="str">
        <f t="shared" ca="1" si="900"/>
        <v>-</v>
      </c>
      <c r="GD308" s="168" t="b">
        <f t="shared" ca="1" si="900"/>
        <v>1</v>
      </c>
      <c r="GE308" s="168" t="str">
        <f t="shared" ca="1" si="900"/>
        <v>-</v>
      </c>
      <c r="GF308" s="168" t="str">
        <f t="shared" ca="1" si="900"/>
        <v>-</v>
      </c>
      <c r="GG308" s="168" t="str">
        <f t="shared" ca="1" si="865"/>
        <v>-</v>
      </c>
      <c r="GH308" s="168" t="str">
        <f t="shared" ca="1" si="842"/>
        <v>-</v>
      </c>
      <c r="GI308" s="168" t="str">
        <f t="shared" ca="1" si="842"/>
        <v>-</v>
      </c>
      <c r="GJ308" s="168" t="str">
        <f t="shared" ca="1" si="842"/>
        <v>-</v>
      </c>
      <c r="GK308" s="168" t="str">
        <f t="shared" ca="1" si="842"/>
        <v>-</v>
      </c>
      <c r="GL308" s="168" t="str">
        <f t="shared" ca="1" si="842"/>
        <v>-</v>
      </c>
      <c r="GM308" s="168" t="str">
        <f t="shared" ca="1" si="842"/>
        <v>-</v>
      </c>
      <c r="GN308" s="168" t="str">
        <f t="shared" ca="1" si="842"/>
        <v>-</v>
      </c>
      <c r="GO308" s="168" t="str">
        <f t="shared" ca="1" si="842"/>
        <v>-</v>
      </c>
      <c r="GP308" s="168" t="str">
        <f t="shared" ca="1" si="842"/>
        <v>-</v>
      </c>
      <c r="GQ308" s="168" t="str">
        <f t="shared" ca="1" si="842"/>
        <v>-</v>
      </c>
      <c r="GR308" s="168" t="str">
        <f t="shared" ca="1" si="842"/>
        <v>-</v>
      </c>
      <c r="GS308" s="168">
        <f t="shared" ca="1" si="842"/>
        <v>500</v>
      </c>
      <c r="GT308" s="168">
        <f t="shared" ca="1" si="842"/>
        <v>500</v>
      </c>
      <c r="GU308" s="168" t="str">
        <f t="shared" ca="1" si="842"/>
        <v>-</v>
      </c>
      <c r="GV308" s="168" t="str">
        <f t="shared" ca="1" si="842"/>
        <v>-</v>
      </c>
      <c r="GW308" s="168" t="str">
        <f t="shared" ca="1" si="842"/>
        <v>-</v>
      </c>
      <c r="GX308" s="168" t="str">
        <f t="shared" ca="1" si="843"/>
        <v>-</v>
      </c>
      <c r="GY308" s="168" t="str">
        <f t="shared" ca="1" si="843"/>
        <v>-</v>
      </c>
      <c r="GZ308" s="168" t="str">
        <f t="shared" ca="1" si="883"/>
        <v>-</v>
      </c>
      <c r="HA308" s="168" t="str">
        <f t="shared" ca="1" si="883"/>
        <v>-</v>
      </c>
      <c r="HB308" s="168" t="str">
        <f t="shared" ca="1" si="883"/>
        <v>-</v>
      </c>
      <c r="HC308" s="168" t="str">
        <f t="shared" ca="1" si="883"/>
        <v>-</v>
      </c>
      <c r="HD308" s="168" t="str">
        <f t="shared" ca="1" si="883"/>
        <v>-</v>
      </c>
      <c r="HE308" s="168" t="str">
        <f t="shared" ca="1" si="883"/>
        <v>-</v>
      </c>
      <c r="HF308" s="168" t="str">
        <f t="shared" ca="1" si="883"/>
        <v>-</v>
      </c>
      <c r="HG308" s="168" t="str">
        <f t="shared" ca="1" si="883"/>
        <v>-</v>
      </c>
      <c r="HH308" s="168" t="str">
        <f t="shared" ca="1" si="883"/>
        <v>-</v>
      </c>
      <c r="HI308" s="168" t="str">
        <f t="shared" ca="1" si="883"/>
        <v>-</v>
      </c>
      <c r="HJ308" s="168" t="str">
        <f t="shared" ca="1" si="883"/>
        <v>-</v>
      </c>
      <c r="HK308" s="168" t="str">
        <f t="shared" ca="1" si="883"/>
        <v>-</v>
      </c>
      <c r="HL308" s="168" t="str">
        <f t="shared" ca="1" si="883"/>
        <v>-</v>
      </c>
      <c r="HM308" s="168" t="str">
        <f t="shared" ca="1" si="883"/>
        <v>-</v>
      </c>
      <c r="HN308" s="168" t="str">
        <f t="shared" ca="1" si="883"/>
        <v>-</v>
      </c>
      <c r="HO308" s="168" t="str">
        <f t="shared" ca="1" si="883"/>
        <v>-</v>
      </c>
      <c r="HP308" s="168" t="str">
        <f t="shared" ca="1" si="883"/>
        <v>-</v>
      </c>
      <c r="HQ308" s="168" t="str">
        <f t="shared" ca="1" si="883"/>
        <v>-</v>
      </c>
      <c r="HR308" s="168" t="str">
        <f t="shared" ca="1" si="883"/>
        <v>-</v>
      </c>
      <c r="HS308" s="168" t="str">
        <f t="shared" ca="1" si="883"/>
        <v>-</v>
      </c>
      <c r="HT308" s="168" t="str">
        <f t="shared" ca="1" si="883"/>
        <v>-</v>
      </c>
      <c r="HU308" s="168" t="str">
        <f t="shared" ca="1" si="883"/>
        <v>-</v>
      </c>
      <c r="HV308" s="168" t="str">
        <f t="shared" ca="1" si="883"/>
        <v>-</v>
      </c>
      <c r="HW308" s="168" t="str">
        <f t="shared" ca="1" si="883"/>
        <v>-</v>
      </c>
      <c r="HX308" s="168" t="str">
        <f t="shared" ca="1" si="883"/>
        <v>-</v>
      </c>
      <c r="HY308" s="168" t="str">
        <f t="shared" ca="1" si="883"/>
        <v>-</v>
      </c>
      <c r="HZ308" s="168" t="str">
        <f t="shared" ca="1" si="883"/>
        <v>-</v>
      </c>
      <c r="IA308" s="168" t="str">
        <f t="shared" ca="1" si="883"/>
        <v>-</v>
      </c>
      <c r="IB308" s="168" t="str">
        <f t="shared" ca="1" si="883"/>
        <v>-</v>
      </c>
      <c r="IC308" s="168" t="str">
        <f t="shared" ca="1" si="883"/>
        <v>-</v>
      </c>
      <c r="ID308" s="168" t="str">
        <f t="shared" ca="1" si="883"/>
        <v>-</v>
      </c>
      <c r="IE308" s="168" t="str">
        <f t="shared" ca="1" si="883"/>
        <v>-</v>
      </c>
      <c r="IF308" s="168" t="str">
        <f t="shared" ca="1" si="883"/>
        <v>-</v>
      </c>
      <c r="IG308" s="168" t="str">
        <f t="shared" ca="1" si="883"/>
        <v>-</v>
      </c>
      <c r="IH308" s="168" t="str">
        <f t="shared" ca="1" si="883"/>
        <v>-</v>
      </c>
      <c r="II308" s="168" t="str">
        <f t="shared" ca="1" si="883"/>
        <v>-</v>
      </c>
      <c r="IJ308" s="168" t="str">
        <f t="shared" ca="1" si="883"/>
        <v>-</v>
      </c>
      <c r="IK308" s="168" t="str">
        <f t="shared" ca="1" si="883"/>
        <v>-</v>
      </c>
      <c r="IL308" s="168" t="str">
        <f t="shared" ca="1" si="883"/>
        <v>-</v>
      </c>
      <c r="IM308" s="168" t="str">
        <f t="shared" ca="1" si="883"/>
        <v>-</v>
      </c>
      <c r="IN308" s="168" t="str">
        <f t="shared" ca="1" si="883"/>
        <v>-</v>
      </c>
      <c r="IO308" s="168" t="str">
        <f t="shared" ca="1" si="883"/>
        <v>-</v>
      </c>
      <c r="IP308" s="168" t="str">
        <f t="shared" ca="1" si="845"/>
        <v>-</v>
      </c>
      <c r="IQ308" s="168" t="str">
        <f t="shared" ca="1" si="845"/>
        <v>-</v>
      </c>
      <c r="IR308" s="168" t="str">
        <f t="shared" ca="1" si="845"/>
        <v>-</v>
      </c>
      <c r="IS308" s="168" t="str">
        <f t="shared" ca="1" si="845"/>
        <v>-</v>
      </c>
      <c r="IT308" s="168" t="str">
        <f t="shared" ca="1" si="845"/>
        <v>-</v>
      </c>
      <c r="IU308" s="168" t="str">
        <f t="shared" ca="1" si="845"/>
        <v>-</v>
      </c>
      <c r="IV308" s="168" t="str">
        <f t="shared" ca="1" si="845"/>
        <v>-</v>
      </c>
      <c r="IW308" s="168" t="str">
        <f t="shared" ca="1" si="845"/>
        <v>-</v>
      </c>
      <c r="IX308" s="168" t="str">
        <f t="shared" ca="1" si="845"/>
        <v>-</v>
      </c>
      <c r="IY308" s="168" t="str">
        <f t="shared" ca="1" si="845"/>
        <v>-</v>
      </c>
      <c r="IZ308" s="10"/>
      <c r="JA308" s="166">
        <f t="shared" ca="1" si="846"/>
        <v>4.4999999999999998E-2</v>
      </c>
      <c r="JB308" s="166">
        <f t="shared" ca="1" si="847"/>
        <v>4.4999999999999998E-2</v>
      </c>
      <c r="JC308" s="168">
        <f t="shared" ref="JC308:KH308" ca="1" si="901">OFFSET(JC$5,$B308,0)</f>
        <v>1</v>
      </c>
      <c r="JD308" s="168">
        <f t="shared" ca="1" si="901"/>
        <v>0</v>
      </c>
      <c r="JE308" s="168">
        <f t="shared" ca="1" si="901"/>
        <v>1</v>
      </c>
      <c r="JF308" s="168">
        <f t="shared" ca="1" si="901"/>
        <v>1</v>
      </c>
      <c r="JG308" s="168">
        <f t="shared" ca="1" si="901"/>
        <v>0</v>
      </c>
      <c r="JH308" s="168">
        <f t="shared" ca="1" si="901"/>
        <v>70</v>
      </c>
      <c r="JI308" s="168">
        <f t="shared" ca="1" si="901"/>
        <v>50</v>
      </c>
      <c r="JJ308" s="168">
        <f t="shared" ca="1" si="901"/>
        <v>70</v>
      </c>
      <c r="JK308" s="168">
        <f t="shared" ca="1" si="901"/>
        <v>50</v>
      </c>
      <c r="JL308" s="166">
        <f t="shared" ca="1" si="849"/>
        <v>1</v>
      </c>
      <c r="JM308" s="166">
        <f t="shared" ca="1" si="850"/>
        <v>1</v>
      </c>
      <c r="JN308" s="166">
        <f t="shared" ca="1" si="851"/>
        <v>1</v>
      </c>
      <c r="JO308" s="166">
        <f t="shared" ca="1" si="852"/>
        <v>1</v>
      </c>
      <c r="JP308" s="166">
        <f t="shared" ca="1" si="852"/>
        <v>1</v>
      </c>
      <c r="JQ308" s="168">
        <f t="shared" ca="1" si="901"/>
        <v>1</v>
      </c>
      <c r="JR308" s="10"/>
      <c r="JS308" s="168">
        <f t="shared" ca="1" si="901"/>
        <v>1</v>
      </c>
      <c r="JT308" s="166">
        <f t="shared" ca="1" si="853"/>
        <v>1</v>
      </c>
      <c r="JU308" s="168">
        <f t="shared" ca="1" si="901"/>
        <v>1</v>
      </c>
      <c r="JV308" s="168">
        <f t="shared" ca="1" si="901"/>
        <v>1</v>
      </c>
      <c r="JW308" s="168">
        <f t="shared" ca="1" si="901"/>
        <v>1</v>
      </c>
      <c r="JX308" s="168">
        <f t="shared" ca="1" si="901"/>
        <v>1</v>
      </c>
      <c r="JY308" s="168">
        <f t="shared" ca="1" si="901"/>
        <v>1</v>
      </c>
      <c r="JZ308" s="168">
        <f t="shared" ca="1" si="901"/>
        <v>1</v>
      </c>
      <c r="KA308" s="166">
        <f t="shared" ca="1" si="854"/>
        <v>1</v>
      </c>
      <c r="KB308" s="166">
        <f t="shared" ca="1" si="855"/>
        <v>1</v>
      </c>
      <c r="KC308" s="166">
        <f t="shared" ca="1" si="856"/>
        <v>1</v>
      </c>
      <c r="KD308" s="166" t="str">
        <f t="shared" ca="1" si="857"/>
        <v>-</v>
      </c>
      <c r="KE308" s="166" t="str">
        <f t="shared" ca="1" si="858"/>
        <v>-</v>
      </c>
      <c r="KF308" s="166" t="str">
        <f t="shared" ca="1" si="859"/>
        <v>-</v>
      </c>
      <c r="KG308" s="166" t="b">
        <f t="shared" ca="1" si="860"/>
        <v>0</v>
      </c>
      <c r="KH308" s="168">
        <f t="shared" ca="1" si="901"/>
        <v>0</v>
      </c>
      <c r="KI308" s="27">
        <v>0</v>
      </c>
    </row>
    <row r="309" spans="1:295" s="148" customFormat="1" outlineLevel="1">
      <c r="A309" s="126">
        <f t="shared" si="13"/>
        <v>304</v>
      </c>
      <c r="B309" s="126">
        <f t="shared" si="861"/>
        <v>13</v>
      </c>
      <c r="C309" s="148">
        <f>C307</f>
        <v>1002</v>
      </c>
      <c r="D309" s="148" t="s">
        <v>884</v>
      </c>
      <c r="E309" s="148" t="b">
        <f t="shared" si="826"/>
        <v>0</v>
      </c>
      <c r="F309" s="148" t="b">
        <v>0</v>
      </c>
      <c r="G309" s="148" t="b">
        <f t="shared" si="862"/>
        <v>0</v>
      </c>
      <c r="H309" s="144">
        <f t="shared" ca="1" si="863"/>
        <v>3</v>
      </c>
      <c r="I309" s="32">
        <v>1</v>
      </c>
      <c r="J309" s="32">
        <v>5</v>
      </c>
      <c r="K309" s="32">
        <v>2</v>
      </c>
      <c r="L309" s="144">
        <f t="shared" ca="1" si="863"/>
        <v>1</v>
      </c>
      <c r="M309" s="144">
        <f t="shared" ca="1" si="863"/>
        <v>1</v>
      </c>
      <c r="N309" s="144">
        <f t="shared" ca="1" si="863"/>
        <v>1</v>
      </c>
      <c r="O309" s="144">
        <f t="shared" ca="1" si="863"/>
        <v>1</v>
      </c>
      <c r="P309" s="144">
        <f t="shared" ca="1" si="863"/>
        <v>1</v>
      </c>
      <c r="Q309" s="144">
        <f t="shared" ca="1" si="863"/>
        <v>1</v>
      </c>
      <c r="R309" s="144">
        <f t="shared" ca="1" si="863"/>
        <v>2</v>
      </c>
      <c r="S309" s="144">
        <f t="shared" ca="1" si="863"/>
        <v>1</v>
      </c>
      <c r="T309" s="144">
        <f t="shared" ca="1" si="863"/>
        <v>1</v>
      </c>
      <c r="U309" s="144">
        <f t="shared" ca="1" si="863"/>
        <v>1</v>
      </c>
      <c r="V309" s="144">
        <f t="shared" ca="1" si="863"/>
        <v>1</v>
      </c>
      <c r="W309" s="144">
        <f t="shared" ca="1" si="863"/>
        <v>1</v>
      </c>
      <c r="X309" s="144">
        <f t="shared" ca="1" si="863"/>
        <v>1</v>
      </c>
      <c r="Y309" s="144">
        <f t="shared" ca="1" si="863"/>
        <v>1</v>
      </c>
      <c r="AA309" s="162" t="str" cm="1">
        <f t="array" aca="1" ref="AA309" ca="1">TEXT(LEFT(OFFSET(AA309,-1,0),5)+1,"00000")&amp;MID(OFFSET(AA309,-1,0),6,FIND(" ",OFFSET(AA309,-1,0),7)-5)
&amp;INDEX(DataMaster!$B$10:$B$12,$I309)         &amp;IF($J309=1,""," Risk"&amp;INDEX(i.risk_aversion,$J309,1))    &amp;IF($K309=1,""," REV"&amp; INDEX(DataMaster!$B$54:$B$58,$K309))              &amp; IF($L309=1,""," Minroe"&amp;INDEX(minroe,$L309))              &amp;  IF($M309=1,""," Overdraw"&amp;INDEX(overdraw,$M309))
&amp; IF($N309=1,""," Mach"&amp;INDEX(i.mach_option,$N309))
&amp; IF($O309=1,""," Interest"&amp;INDEX(i.interest_rate,$O309))            &amp; IF($P309=1,""," Opp cost"&amp;INDEX(i.opp_cost_capital,$P309))           &amp; IF($Q309=1,""," Casual_ub"&amp;INDEX(i.casual_ub,$Q309))           &amp; IF($R309=1,""," Cropgraze"&amp;INDEX(i.cropgraze_inc,$R309))
&amp; IF($S309=1,""," Yield"&amp;INDEX(i.all_rot_yield,$S309))          &amp; IF($T309=1,""," Pasture"&amp;INDEX(i.pasture_prod,$T309))          &amp; IF($U309=1,""," Scan"&amp;INDEX(i.scan,$U309))
&amp; IF($JL309=1,""," WP"&amp;TEXT($JL309*100,"000p"))                &amp; IF($JM309=1,""," MP"&amp;TEXT($JM309*100,"000p"))                      &amp; IF($JN309=1,""," GP"&amp;TEXT($JN309*100,"000p"))          &amp; IF($JO309=1,""," Can"&amp;TEXT($JO309*100,"000p"))
&amp; " (F"&amp;3+IFERROR(1*$CH309,0)+IFERROR(1*$CI309,0)&amp;3-IFERROR(1*NOT($CK309),0)&amp;"N"&amp;$CP309&amp;$CQ309&amp;")"</f>
        <v>00012 CFW SE RiskCRRA-high REVrev_create CropgrazeFALSE (F33N11)</v>
      </c>
      <c r="AB309" s="10" t="str">
        <f ca="1">IF(COUNTIF(AA$5:AA309,AA309)=1,"-","Dup")</f>
        <v>-</v>
      </c>
      <c r="AC309" s="10"/>
      <c r="AD309" s="168" t="str">
        <f t="shared" ca="1" si="827"/>
        <v>-</v>
      </c>
      <c r="AE309" s="168" t="str">
        <f t="shared" ca="1" si="827"/>
        <v>-</v>
      </c>
      <c r="AF309" s="168" t="str">
        <f t="shared" ca="1" si="827"/>
        <v>-</v>
      </c>
      <c r="AG309" s="168" t="str">
        <f t="shared" ca="1" si="827"/>
        <v>-</v>
      </c>
      <c r="AH309" s="168" t="str">
        <f t="shared" ca="1" si="827"/>
        <v>-</v>
      </c>
      <c r="AI309" s="168" t="b">
        <f t="shared" ca="1" si="827"/>
        <v>1</v>
      </c>
      <c r="AJ309" s="10"/>
      <c r="AK309" s="166" t="b">
        <f t="shared" si="828"/>
        <v>1</v>
      </c>
      <c r="AL309" s="166" t="str">
        <f t="shared" si="828"/>
        <v>-</v>
      </c>
      <c r="AM309" s="166" t="str">
        <f t="shared" si="828"/>
        <v>-</v>
      </c>
      <c r="AN309" s="166" t="str">
        <f t="shared" si="828"/>
        <v>-</v>
      </c>
      <c r="AO309" s="166" t="b">
        <f t="shared" si="828"/>
        <v>0</v>
      </c>
      <c r="AP309" s="166" t="b">
        <f t="shared" si="828"/>
        <v>0</v>
      </c>
      <c r="AQ309" s="166">
        <f t="shared" ca="1" si="829"/>
        <v>0</v>
      </c>
      <c r="AR309" s="166" t="b">
        <f t="shared" si="830"/>
        <v>1</v>
      </c>
      <c r="AS309" s="166" t="b">
        <f t="shared" si="830"/>
        <v>1</v>
      </c>
      <c r="AT309" s="166">
        <f t="shared" si="830"/>
        <v>2</v>
      </c>
      <c r="AU309" s="166" t="str">
        <f t="shared" si="830"/>
        <v>-</v>
      </c>
      <c r="AV309" s="166">
        <f t="shared" si="830"/>
        <v>0.7</v>
      </c>
      <c r="AW309" s="10"/>
      <c r="AX309" s="166" t="b">
        <f t="shared" si="831"/>
        <v>1</v>
      </c>
      <c r="AY309" s="168" t="b">
        <f t="shared" ca="1" si="832"/>
        <v>1</v>
      </c>
      <c r="AZ309" s="168" t="b">
        <f t="shared" ca="1" si="832"/>
        <v>1</v>
      </c>
      <c r="BA309" s="167">
        <f t="shared" ca="1" si="833"/>
        <v>3110</v>
      </c>
      <c r="BB309" s="168" t="str">
        <f t="shared" ca="1" si="834"/>
        <v>-</v>
      </c>
      <c r="BC309" s="168" t="str">
        <f t="shared" ca="1" si="834"/>
        <v>-</v>
      </c>
      <c r="BD309" s="168" t="str">
        <f t="shared" ca="1" si="834"/>
        <v>-</v>
      </c>
      <c r="BE309" s="168" t="str">
        <f t="shared" ca="1" si="834"/>
        <v>-</v>
      </c>
      <c r="BF309" s="168" t="str">
        <f t="shared" ca="1" si="834"/>
        <v>-</v>
      </c>
      <c r="BG309" s="168">
        <f t="shared" ca="1" si="834"/>
        <v>1</v>
      </c>
      <c r="BH309" s="168">
        <f t="shared" ca="1" si="834"/>
        <v>1</v>
      </c>
      <c r="BI309" s="168" t="str">
        <f t="shared" ca="1" si="834"/>
        <v>-</v>
      </c>
      <c r="BJ309" s="168" t="str">
        <f t="shared" ca="1" si="834"/>
        <v>-</v>
      </c>
      <c r="BK309" s="10"/>
      <c r="BL309" s="168" t="str">
        <f t="shared" ca="1" si="834"/>
        <v>-</v>
      </c>
      <c r="BM309" s="168" t="str">
        <f t="shared" ca="1" si="834"/>
        <v>-</v>
      </c>
      <c r="BN309" s="168" t="str">
        <f t="shared" ca="1" si="834"/>
        <v>-</v>
      </c>
      <c r="BO309" s="168" t="str">
        <f t="shared" ca="1" si="834"/>
        <v>-</v>
      </c>
      <c r="BP309" s="168" t="str">
        <f t="shared" ca="1" si="834"/>
        <v>-</v>
      </c>
      <c r="BQ309" s="168" t="str">
        <f t="shared" ca="1" si="834"/>
        <v>-</v>
      </c>
      <c r="BR309" s="168" t="str">
        <f t="shared" ca="1" si="834"/>
        <v>-</v>
      </c>
      <c r="BS309" s="168" t="str">
        <f t="shared" ca="1" si="834"/>
        <v>-</v>
      </c>
      <c r="BT309" s="168" t="str">
        <f t="shared" ca="1" si="834"/>
        <v>-</v>
      </c>
      <c r="BU309" s="168" t="str">
        <f t="shared" ca="1" si="834"/>
        <v>-</v>
      </c>
      <c r="BV309" s="168" t="str">
        <f t="shared" ca="1" si="834"/>
        <v>-</v>
      </c>
      <c r="BW309" s="166" t="b" cm="1">
        <f t="array" ref="BW309">INDEX(i.rev,$K309,BW$15)</f>
        <v>1</v>
      </c>
      <c r="BX309" s="166">
        <f t="shared" si="864"/>
        <v>15</v>
      </c>
      <c r="BY309" s="166" t="b" cm="1">
        <f t="array" ref="BY309">INDEX(i.rev,$K309,BY$15)</f>
        <v>1</v>
      </c>
      <c r="BZ309" s="166" t="b" cm="1">
        <f t="array" ref="BZ309">INDEX(i.rev,$K309,BZ$15)</f>
        <v>1</v>
      </c>
      <c r="CA309" s="166" t="b" cm="1">
        <f t="array" ref="CA309">INDEX(i.rev,$K309,CA$15)</f>
        <v>1</v>
      </c>
      <c r="CB309" s="166" t="b" cm="1">
        <f t="array" ref="CB309">INDEX(i.rev,$K309,CB$15)</f>
        <v>1</v>
      </c>
      <c r="CC309" s="166" t="b" cm="1">
        <f t="array" ref="CC309">INDEX(i.rev,$K309,CC$15)</f>
        <v>1</v>
      </c>
      <c r="CD309" s="166" t="b" cm="1">
        <f t="array" ref="CD309">INDEX(i.rev,$K309,CD$15)</f>
        <v>1</v>
      </c>
      <c r="CE309" s="166" t="b" cm="1">
        <f t="array" ref="CE309">INDEX(i.rev,$K309,CE$15)</f>
        <v>1</v>
      </c>
      <c r="CF309" s="166" t="b" cm="1">
        <f t="array" ref="CF309">INDEX(i.rev,$K309,CF$15)</f>
        <v>1</v>
      </c>
      <c r="CG309" s="10"/>
      <c r="CH309" s="168" t="str">
        <f t="shared" ca="1" si="884"/>
        <v>-</v>
      </c>
      <c r="CI309" s="168" t="str">
        <f t="shared" ca="1" si="884"/>
        <v>-</v>
      </c>
      <c r="CJ309" s="168" t="str">
        <f t="shared" ca="1" si="884"/>
        <v>-</v>
      </c>
      <c r="CK309" s="168" t="str">
        <f t="shared" ca="1" si="884"/>
        <v>-</v>
      </c>
      <c r="CL309" s="168" t="str">
        <f t="shared" ca="1" si="884"/>
        <v>-</v>
      </c>
      <c r="CM309" s="168" t="str">
        <f t="shared" ca="1" si="884"/>
        <v>-</v>
      </c>
      <c r="CN309" s="168" t="str">
        <f t="shared" ca="1" si="884"/>
        <v>-</v>
      </c>
      <c r="CO309" s="168" t="str">
        <f t="shared" ca="1" si="884"/>
        <v>-</v>
      </c>
      <c r="CP309" s="168">
        <f t="shared" ca="1" si="884"/>
        <v>1</v>
      </c>
      <c r="CQ309" s="168">
        <f t="shared" ca="1" si="884"/>
        <v>1</v>
      </c>
      <c r="CR309" s="168">
        <f t="shared" ca="1" si="884"/>
        <v>0</v>
      </c>
      <c r="CS309" s="168" t="str">
        <f t="shared" ca="1" si="884"/>
        <v>-</v>
      </c>
      <c r="CT309" s="168" t="str">
        <f t="shared" ca="1" si="884"/>
        <v>-</v>
      </c>
      <c r="CU309" s="168" t="str">
        <f t="shared" ca="1" si="884"/>
        <v>-</v>
      </c>
      <c r="CV309" s="168" t="str">
        <f t="shared" ca="1" si="884"/>
        <v>-</v>
      </c>
      <c r="CW309" s="168" t="str">
        <f t="shared" ca="1" si="884"/>
        <v>-</v>
      </c>
      <c r="CX309" s="168" t="str">
        <f t="shared" ca="1" si="884"/>
        <v>-</v>
      </c>
      <c r="CY309" s="168" t="str">
        <f t="shared" ca="1" si="884"/>
        <v>-</v>
      </c>
      <c r="CZ309" s="168">
        <f t="shared" ca="1" si="884"/>
        <v>0</v>
      </c>
      <c r="DA309" s="168" t="str">
        <f t="shared" ca="1" si="884"/>
        <v>-</v>
      </c>
      <c r="DB309" s="168" t="str">
        <f t="shared" ca="1" si="884"/>
        <v>-</v>
      </c>
      <c r="DC309" s="168" t="str">
        <f t="shared" ca="1" si="884"/>
        <v>-</v>
      </c>
      <c r="DD309" s="168" t="str">
        <f t="shared" ca="1" si="884"/>
        <v>-</v>
      </c>
      <c r="DE309" s="168" t="str">
        <f t="shared" ca="1" si="884"/>
        <v>-</v>
      </c>
      <c r="DF309" s="168">
        <f t="shared" ca="1" si="884"/>
        <v>0</v>
      </c>
      <c r="DG309" s="168">
        <f t="shared" ca="1" si="884"/>
        <v>0</v>
      </c>
      <c r="DH309" s="168">
        <f t="shared" ca="1" si="884"/>
        <v>0</v>
      </c>
      <c r="DI309" s="168">
        <f t="shared" ca="1" si="884"/>
        <v>0</v>
      </c>
      <c r="DJ309" s="168">
        <f t="shared" ca="1" si="884"/>
        <v>0</v>
      </c>
      <c r="DK309" s="168">
        <f t="shared" ca="1" si="884"/>
        <v>0</v>
      </c>
      <c r="DL309" s="168">
        <f t="shared" ca="1" si="884"/>
        <v>0</v>
      </c>
      <c r="DM309" s="168" t="str">
        <f t="shared" ca="1" si="884"/>
        <v>-</v>
      </c>
      <c r="DN309" s="168" t="str">
        <f t="shared" ca="1" si="884"/>
        <v>-</v>
      </c>
      <c r="DO309" s="168" t="str">
        <f t="shared" ca="1" si="884"/>
        <v>-</v>
      </c>
      <c r="DP309" s="168" t="str">
        <f t="shared" ca="1" si="884"/>
        <v>-</v>
      </c>
      <c r="DQ309" s="168" t="str">
        <f t="shared" ca="1" si="884"/>
        <v>-</v>
      </c>
      <c r="DR309" s="168" t="str">
        <f t="shared" ca="1" si="884"/>
        <v>-</v>
      </c>
      <c r="DS309" s="168" t="str">
        <f t="shared" ca="1" si="884"/>
        <v>-</v>
      </c>
      <c r="DT309" s="168" t="str">
        <f t="shared" ca="1" si="884"/>
        <v>-</v>
      </c>
      <c r="DU309" s="168" t="str">
        <f t="shared" ca="1" si="884"/>
        <v>-</v>
      </c>
      <c r="DV309" s="168" t="str">
        <f t="shared" ca="1" si="884"/>
        <v>-</v>
      </c>
      <c r="DW309" s="168" t="str">
        <f t="shared" ca="1" si="884"/>
        <v>-</v>
      </c>
      <c r="DX309" s="10"/>
      <c r="DY309" s="168">
        <f t="shared" ca="1" si="884"/>
        <v>1</v>
      </c>
      <c r="DZ309" s="168" t="str">
        <f t="shared" ca="1" si="884"/>
        <v>-</v>
      </c>
      <c r="EA309" s="168" t="str">
        <f t="shared" ca="1" si="884"/>
        <v>-</v>
      </c>
      <c r="EB309" s="168" t="str">
        <f t="shared" ca="1" si="884"/>
        <v>-</v>
      </c>
      <c r="EC309" s="168" t="str">
        <f t="shared" ca="1" si="885"/>
        <v>-</v>
      </c>
      <c r="ED309" s="168" t="b">
        <f t="shared" ca="1" si="885"/>
        <v>0</v>
      </c>
      <c r="EE309" s="168" t="str">
        <f t="shared" ca="1" si="885"/>
        <v>-</v>
      </c>
      <c r="EF309" s="168">
        <f t="shared" ca="1" si="885"/>
        <v>0</v>
      </c>
      <c r="EG309" s="168" t="str">
        <f t="shared" ca="1" si="885"/>
        <v>-</v>
      </c>
      <c r="EH309" s="166" cm="1">
        <f t="array" ref="EH309">INDEX(i.rev,$K309,EH$15)</f>
        <v>1</v>
      </c>
      <c r="EI309" s="168">
        <f t="shared" ca="1" si="836"/>
        <v>0</v>
      </c>
      <c r="EJ309" s="168">
        <f t="shared" ca="1" si="836"/>
        <v>1</v>
      </c>
      <c r="EK309" s="168">
        <f t="shared" ca="1" si="836"/>
        <v>0</v>
      </c>
      <c r="EL309" s="168">
        <f t="shared" ca="1" si="836"/>
        <v>1</v>
      </c>
      <c r="EM309" s="168">
        <f t="shared" ca="1" si="836"/>
        <v>1</v>
      </c>
      <c r="EN309" s="168">
        <f t="shared" ca="1" si="836"/>
        <v>1</v>
      </c>
      <c r="EO309" s="168">
        <f t="shared" ca="1" si="836"/>
        <v>0</v>
      </c>
      <c r="EP309" s="168">
        <f t="shared" ca="1" si="836"/>
        <v>0</v>
      </c>
      <c r="EQ309" s="168">
        <f t="shared" ca="1" si="836"/>
        <v>0</v>
      </c>
      <c r="ER309" s="168">
        <f t="shared" ca="1" si="836"/>
        <v>0</v>
      </c>
      <c r="ES309" s="168">
        <f t="shared" ca="1" si="836"/>
        <v>0</v>
      </c>
      <c r="ET309" s="168">
        <f t="shared" ca="1" si="836"/>
        <v>0</v>
      </c>
      <c r="EU309" s="168">
        <f t="shared" ca="1" si="836"/>
        <v>0</v>
      </c>
      <c r="EV309" s="168">
        <f t="shared" ca="1" si="836"/>
        <v>0</v>
      </c>
      <c r="EW309" s="168">
        <f t="shared" ca="1" si="836"/>
        <v>0</v>
      </c>
      <c r="EX309" s="168">
        <f t="shared" ca="1" si="836"/>
        <v>0</v>
      </c>
      <c r="EY309" s="166" cm="1">
        <f t="array" ref="EY309">INDEX(i.rev,$K309,EY$15)</f>
        <v>0</v>
      </c>
      <c r="EZ309" s="168">
        <f t="shared" ca="1" si="837"/>
        <v>0</v>
      </c>
      <c r="FA309" s="166" cm="1">
        <f t="array" ref="FA309">INDEX(i.rev,$K309,FA$15)</f>
        <v>1</v>
      </c>
      <c r="FB309" s="168">
        <f t="shared" ca="1" si="838"/>
        <v>0</v>
      </c>
      <c r="FC309" s="168">
        <f t="shared" ca="1" si="838"/>
        <v>0</v>
      </c>
      <c r="FD309" s="168">
        <f t="shared" ca="1" si="838"/>
        <v>0</v>
      </c>
      <c r="FE309" s="168">
        <f t="shared" ca="1" si="838"/>
        <v>0</v>
      </c>
      <c r="FF309" s="168">
        <f t="shared" ca="1" si="838"/>
        <v>0</v>
      </c>
      <c r="FG309" s="168">
        <f t="shared" ca="1" si="838"/>
        <v>0</v>
      </c>
      <c r="FH309" s="168">
        <f t="shared" ca="1" si="838"/>
        <v>0</v>
      </c>
      <c r="FI309" s="10"/>
      <c r="FJ309" s="168" t="str">
        <f t="shared" ca="1" si="838"/>
        <v>-</v>
      </c>
      <c r="FK309" s="168" t="str">
        <f t="shared" ca="1" si="838"/>
        <v>-</v>
      </c>
      <c r="FL309" s="168" t="str">
        <f t="shared" ca="1" si="838"/>
        <v>-</v>
      </c>
      <c r="FM309" s="168" t="str">
        <f t="shared" ca="1" si="838"/>
        <v>-</v>
      </c>
      <c r="FN309" s="168" t="str">
        <f t="shared" ca="1" si="839"/>
        <v>-</v>
      </c>
      <c r="FO309" s="166" t="b">
        <f t="shared" ca="1" si="840"/>
        <v>0</v>
      </c>
      <c r="FP309" s="166" t="b">
        <f t="shared" ca="1" si="840"/>
        <v>0</v>
      </c>
      <c r="FQ309" s="166" t="b">
        <f t="shared" ca="1" si="840"/>
        <v>1</v>
      </c>
      <c r="FR309" s="168">
        <f t="shared" ca="1" si="838"/>
        <v>0</v>
      </c>
      <c r="FS309" s="166">
        <f t="shared" ca="1" si="841"/>
        <v>1</v>
      </c>
      <c r="FT309" s="166">
        <f t="shared" ca="1" si="841"/>
        <v>1</v>
      </c>
      <c r="FU309" s="168" t="str">
        <f t="shared" ca="1" si="838"/>
        <v>-</v>
      </c>
      <c r="FV309" s="168" t="str">
        <f t="shared" ca="1" si="838"/>
        <v>-</v>
      </c>
      <c r="FW309" s="168" t="str">
        <f t="shared" ca="1" si="838"/>
        <v>-</v>
      </c>
      <c r="FX309" s="168" t="str">
        <f t="shared" ca="1" si="838"/>
        <v>-</v>
      </c>
      <c r="FY309" s="168" t="str">
        <f t="shared" ca="1" si="838"/>
        <v>-</v>
      </c>
      <c r="FZ309" s="168" t="str">
        <f t="shared" ca="1" si="838"/>
        <v>-</v>
      </c>
      <c r="GA309" s="168" t="str">
        <f t="shared" ca="1" si="838"/>
        <v>-</v>
      </c>
      <c r="GB309" s="168" t="str">
        <f t="shared" ca="1" si="838"/>
        <v>-</v>
      </c>
      <c r="GC309" s="168" t="str">
        <f t="shared" ca="1" si="838"/>
        <v>-</v>
      </c>
      <c r="GD309" s="168" t="b">
        <f t="shared" ca="1" si="838"/>
        <v>1</v>
      </c>
      <c r="GE309" s="168" t="str">
        <f t="shared" ca="1" si="838"/>
        <v>-</v>
      </c>
      <c r="GF309" s="168" t="str">
        <f t="shared" ca="1" si="838"/>
        <v>-</v>
      </c>
      <c r="GG309" s="168" t="str">
        <f t="shared" ca="1" si="865"/>
        <v>-</v>
      </c>
      <c r="GH309" s="168" t="str">
        <f t="shared" ca="1" si="842"/>
        <v>-</v>
      </c>
      <c r="GI309" s="168" t="str">
        <f t="shared" ca="1" si="842"/>
        <v>-</v>
      </c>
      <c r="GJ309" s="168" t="str">
        <f t="shared" ca="1" si="842"/>
        <v>-</v>
      </c>
      <c r="GK309" s="168" t="str">
        <f t="shared" ca="1" si="842"/>
        <v>-</v>
      </c>
      <c r="GL309" s="168" t="str">
        <f t="shared" ca="1" si="842"/>
        <v>-</v>
      </c>
      <c r="GM309" s="168" t="str">
        <f t="shared" ca="1" si="842"/>
        <v>-</v>
      </c>
      <c r="GN309" s="168" t="str">
        <f t="shared" ca="1" si="842"/>
        <v>-</v>
      </c>
      <c r="GO309" s="168" t="str">
        <f t="shared" ca="1" si="842"/>
        <v>-</v>
      </c>
      <c r="GP309" s="168" t="str">
        <f t="shared" ca="1" si="842"/>
        <v>-</v>
      </c>
      <c r="GQ309" s="168" t="str">
        <f t="shared" ca="1" si="842"/>
        <v>-</v>
      </c>
      <c r="GR309" s="168" t="str">
        <f t="shared" ca="1" si="842"/>
        <v>-</v>
      </c>
      <c r="GS309" s="168">
        <f t="shared" ca="1" si="842"/>
        <v>500</v>
      </c>
      <c r="GT309" s="168">
        <f t="shared" ca="1" si="842"/>
        <v>500</v>
      </c>
      <c r="GU309" s="168" t="str">
        <f t="shared" ca="1" si="842"/>
        <v>-</v>
      </c>
      <c r="GV309" s="168" t="str">
        <f t="shared" ca="1" si="842"/>
        <v>-</v>
      </c>
      <c r="GW309" s="168" t="str">
        <f t="shared" ca="1" si="842"/>
        <v>-</v>
      </c>
      <c r="GX309" s="168" t="str">
        <f t="shared" ca="1" si="843"/>
        <v>-</v>
      </c>
      <c r="GY309" s="168" t="str">
        <f t="shared" ca="1" si="843"/>
        <v>-</v>
      </c>
      <c r="GZ309" s="168" t="str">
        <f t="shared" ca="1" si="883"/>
        <v>-</v>
      </c>
      <c r="HA309" s="168" t="str">
        <f t="shared" ca="1" si="883"/>
        <v>-</v>
      </c>
      <c r="HB309" s="168" t="str">
        <f t="shared" ca="1" si="883"/>
        <v>-</v>
      </c>
      <c r="HC309" s="168" t="str">
        <f t="shared" ca="1" si="883"/>
        <v>-</v>
      </c>
      <c r="HD309" s="168" t="str">
        <f t="shared" ca="1" si="883"/>
        <v>-</v>
      </c>
      <c r="HE309" s="168" t="str">
        <f t="shared" ca="1" si="883"/>
        <v>-</v>
      </c>
      <c r="HF309" s="168" t="str">
        <f t="shared" ca="1" si="883"/>
        <v>-</v>
      </c>
      <c r="HG309" s="168" t="str">
        <f t="shared" ref="GZ309:IO315" ca="1" si="902">OFFSET(HG$5,$B309,0)</f>
        <v>-</v>
      </c>
      <c r="HH309" s="168" t="str">
        <f t="shared" ca="1" si="902"/>
        <v>-</v>
      </c>
      <c r="HI309" s="168" t="str">
        <f t="shared" ca="1" si="902"/>
        <v>-</v>
      </c>
      <c r="HJ309" s="168" t="str">
        <f t="shared" ca="1" si="902"/>
        <v>-</v>
      </c>
      <c r="HK309" s="168" t="str">
        <f t="shared" ca="1" si="902"/>
        <v>-</v>
      </c>
      <c r="HL309" s="168" t="str">
        <f t="shared" ca="1" si="902"/>
        <v>-</v>
      </c>
      <c r="HM309" s="168" t="str">
        <f t="shared" ca="1" si="902"/>
        <v>-</v>
      </c>
      <c r="HN309" s="168" t="str">
        <f t="shared" ca="1" si="902"/>
        <v>-</v>
      </c>
      <c r="HO309" s="168" t="str">
        <f t="shared" ca="1" si="902"/>
        <v>-</v>
      </c>
      <c r="HP309" s="168" t="str">
        <f t="shared" ca="1" si="902"/>
        <v>-</v>
      </c>
      <c r="HQ309" s="168" t="str">
        <f t="shared" ca="1" si="902"/>
        <v>-</v>
      </c>
      <c r="HR309" s="168" t="str">
        <f t="shared" ca="1" si="902"/>
        <v>-</v>
      </c>
      <c r="HS309" s="168" t="str">
        <f t="shared" ca="1" si="902"/>
        <v>-</v>
      </c>
      <c r="HT309" s="168" t="str">
        <f t="shared" ca="1" si="902"/>
        <v>-</v>
      </c>
      <c r="HU309" s="168" t="str">
        <f t="shared" ca="1" si="902"/>
        <v>-</v>
      </c>
      <c r="HV309" s="168" t="str">
        <f t="shared" ca="1" si="902"/>
        <v>-</v>
      </c>
      <c r="HW309" s="168" t="str">
        <f t="shared" ca="1" si="902"/>
        <v>-</v>
      </c>
      <c r="HX309" s="168" t="str">
        <f t="shared" ca="1" si="902"/>
        <v>-</v>
      </c>
      <c r="HY309" s="168" t="str">
        <f t="shared" ca="1" si="902"/>
        <v>-</v>
      </c>
      <c r="HZ309" s="168" t="str">
        <f t="shared" ca="1" si="902"/>
        <v>-</v>
      </c>
      <c r="IA309" s="168" t="str">
        <f t="shared" ca="1" si="902"/>
        <v>-</v>
      </c>
      <c r="IB309" s="168" t="str">
        <f t="shared" ca="1" si="902"/>
        <v>-</v>
      </c>
      <c r="IC309" s="168" t="str">
        <f t="shared" ca="1" si="902"/>
        <v>-</v>
      </c>
      <c r="ID309" s="168" t="str">
        <f t="shared" ca="1" si="902"/>
        <v>-</v>
      </c>
      <c r="IE309" s="168" t="str">
        <f t="shared" ca="1" si="902"/>
        <v>-</v>
      </c>
      <c r="IF309" s="168" t="str">
        <f t="shared" ca="1" si="902"/>
        <v>-</v>
      </c>
      <c r="IG309" s="168" t="str">
        <f t="shared" ca="1" si="902"/>
        <v>-</v>
      </c>
      <c r="IH309" s="168" t="str">
        <f t="shared" ca="1" si="902"/>
        <v>-</v>
      </c>
      <c r="II309" s="168" t="str">
        <f t="shared" ca="1" si="902"/>
        <v>-</v>
      </c>
      <c r="IJ309" s="168" t="str">
        <f t="shared" ca="1" si="902"/>
        <v>-</v>
      </c>
      <c r="IK309" s="168" t="str">
        <f t="shared" ca="1" si="902"/>
        <v>-</v>
      </c>
      <c r="IL309" s="168" t="str">
        <f t="shared" ca="1" si="902"/>
        <v>-</v>
      </c>
      <c r="IM309" s="168" t="str">
        <f t="shared" ca="1" si="902"/>
        <v>-</v>
      </c>
      <c r="IN309" s="168" t="str">
        <f t="shared" ca="1" si="902"/>
        <v>-</v>
      </c>
      <c r="IO309" s="168" t="str">
        <f t="shared" ca="1" si="902"/>
        <v>-</v>
      </c>
      <c r="IP309" s="168" t="str">
        <f t="shared" ca="1" si="845"/>
        <v>-</v>
      </c>
      <c r="IQ309" s="168" t="str">
        <f t="shared" ca="1" si="845"/>
        <v>-</v>
      </c>
      <c r="IR309" s="168" t="str">
        <f t="shared" ca="1" si="845"/>
        <v>-</v>
      </c>
      <c r="IS309" s="168" t="str">
        <f t="shared" ca="1" si="845"/>
        <v>-</v>
      </c>
      <c r="IT309" s="168" t="str">
        <f t="shared" ca="1" si="845"/>
        <v>-</v>
      </c>
      <c r="IU309" s="168" t="str">
        <f t="shared" ca="1" si="845"/>
        <v>-</v>
      </c>
      <c r="IV309" s="168" t="str">
        <f t="shared" ca="1" si="845"/>
        <v>-</v>
      </c>
      <c r="IW309" s="168" t="str">
        <f t="shared" ca="1" si="845"/>
        <v>-</v>
      </c>
      <c r="IX309" s="168" t="str">
        <f t="shared" ca="1" si="845"/>
        <v>-</v>
      </c>
      <c r="IY309" s="168" t="str">
        <f t="shared" ca="1" si="845"/>
        <v>-</v>
      </c>
      <c r="IZ309" s="10"/>
      <c r="JA309" s="166">
        <f t="shared" ca="1" si="846"/>
        <v>4.4999999999999998E-2</v>
      </c>
      <c r="JB309" s="166">
        <f t="shared" ca="1" si="847"/>
        <v>4.4999999999999998E-2</v>
      </c>
      <c r="JC309" s="168">
        <f t="shared" ca="1" si="848"/>
        <v>1</v>
      </c>
      <c r="JD309" s="168">
        <f t="shared" ca="1" si="848"/>
        <v>0</v>
      </c>
      <c r="JE309" s="168">
        <f t="shared" ca="1" si="848"/>
        <v>1</v>
      </c>
      <c r="JF309" s="168">
        <f t="shared" ca="1" si="848"/>
        <v>1</v>
      </c>
      <c r="JG309" s="168">
        <f t="shared" ca="1" si="848"/>
        <v>0</v>
      </c>
      <c r="JH309" s="168">
        <f t="shared" ca="1" si="848"/>
        <v>70</v>
      </c>
      <c r="JI309" s="168">
        <f t="shared" ca="1" si="848"/>
        <v>50</v>
      </c>
      <c r="JJ309" s="168">
        <f t="shared" ca="1" si="848"/>
        <v>70</v>
      </c>
      <c r="JK309" s="168">
        <f t="shared" ca="1" si="848"/>
        <v>50</v>
      </c>
      <c r="JL309" s="166">
        <f t="shared" ca="1" si="849"/>
        <v>1</v>
      </c>
      <c r="JM309" s="166">
        <f t="shared" ca="1" si="850"/>
        <v>1</v>
      </c>
      <c r="JN309" s="166">
        <f t="shared" ca="1" si="851"/>
        <v>1</v>
      </c>
      <c r="JO309" s="166">
        <f t="shared" ca="1" si="852"/>
        <v>1</v>
      </c>
      <c r="JP309" s="166">
        <f t="shared" ca="1" si="852"/>
        <v>1</v>
      </c>
      <c r="JQ309" s="168">
        <f t="shared" ca="1" si="848"/>
        <v>1</v>
      </c>
      <c r="JR309" s="10"/>
      <c r="JS309" s="168">
        <f t="shared" ca="1" si="848"/>
        <v>1</v>
      </c>
      <c r="JT309" s="166">
        <f t="shared" ca="1" si="853"/>
        <v>1</v>
      </c>
      <c r="JU309" s="168">
        <f t="shared" ca="1" si="848"/>
        <v>1</v>
      </c>
      <c r="JV309" s="168">
        <f t="shared" ca="1" si="848"/>
        <v>1</v>
      </c>
      <c r="JW309" s="168">
        <f t="shared" ca="1" si="848"/>
        <v>1</v>
      </c>
      <c r="JX309" s="168">
        <f t="shared" ca="1" si="848"/>
        <v>1</v>
      </c>
      <c r="JY309" s="168">
        <f t="shared" ca="1" si="848"/>
        <v>1</v>
      </c>
      <c r="JZ309" s="168">
        <f t="shared" ca="1" si="848"/>
        <v>1</v>
      </c>
      <c r="KA309" s="166">
        <f t="shared" ca="1" si="854"/>
        <v>1</v>
      </c>
      <c r="KB309" s="166">
        <f t="shared" ca="1" si="855"/>
        <v>1</v>
      </c>
      <c r="KC309" s="166">
        <f t="shared" ca="1" si="856"/>
        <v>1</v>
      </c>
      <c r="KD309" s="166" t="str">
        <f t="shared" ca="1" si="857"/>
        <v>-</v>
      </c>
      <c r="KE309" s="166" t="str">
        <f t="shared" ca="1" si="858"/>
        <v>-</v>
      </c>
      <c r="KF309" s="166" t="str">
        <f t="shared" ca="1" si="859"/>
        <v>-</v>
      </c>
      <c r="KG309" s="166" t="b">
        <f t="shared" ca="1" si="860"/>
        <v>0</v>
      </c>
      <c r="KH309" s="168">
        <f t="shared" ca="1" si="848"/>
        <v>0</v>
      </c>
      <c r="KI309" s="27">
        <v>0</v>
      </c>
    </row>
    <row r="310" spans="1:295" s="148" customFormat="1" outlineLevel="1">
      <c r="A310" s="126">
        <f t="shared" si="13"/>
        <v>305</v>
      </c>
      <c r="B310" s="126">
        <f t="shared" si="861"/>
        <v>13</v>
      </c>
      <c r="C310" s="148">
        <f t="shared" si="874"/>
        <v>1002</v>
      </c>
      <c r="D310" s="148" t="s">
        <v>884</v>
      </c>
      <c r="E310" s="148" t="b">
        <f t="shared" si="826"/>
        <v>0</v>
      </c>
      <c r="F310" s="148" t="b">
        <v>0</v>
      </c>
      <c r="G310" s="148" t="b">
        <f t="shared" si="862"/>
        <v>0</v>
      </c>
      <c r="H310" s="144">
        <f t="shared" ca="1" si="863"/>
        <v>3</v>
      </c>
      <c r="I310" s="32">
        <v>1</v>
      </c>
      <c r="J310" s="32">
        <v>5</v>
      </c>
      <c r="K310" s="32">
        <v>3</v>
      </c>
      <c r="L310" s="144">
        <f t="shared" ca="1" si="863"/>
        <v>1</v>
      </c>
      <c r="M310" s="144">
        <f t="shared" ca="1" si="863"/>
        <v>1</v>
      </c>
      <c r="N310" s="144">
        <f t="shared" ca="1" si="863"/>
        <v>1</v>
      </c>
      <c r="O310" s="144">
        <f t="shared" ca="1" si="863"/>
        <v>1</v>
      </c>
      <c r="P310" s="144">
        <f t="shared" ca="1" si="863"/>
        <v>1</v>
      </c>
      <c r="Q310" s="144">
        <f t="shared" ca="1" si="863"/>
        <v>1</v>
      </c>
      <c r="R310" s="144">
        <f t="shared" ca="1" si="863"/>
        <v>2</v>
      </c>
      <c r="S310" s="144">
        <f t="shared" ca="1" si="863"/>
        <v>1</v>
      </c>
      <c r="T310" s="144">
        <f t="shared" ca="1" si="863"/>
        <v>1</v>
      </c>
      <c r="U310" s="144">
        <f t="shared" ca="1" si="863"/>
        <v>1</v>
      </c>
      <c r="V310" s="144">
        <f t="shared" ca="1" si="863"/>
        <v>1</v>
      </c>
      <c r="W310" s="144">
        <f t="shared" ca="1" si="863"/>
        <v>1</v>
      </c>
      <c r="X310" s="144">
        <f t="shared" ca="1" si="863"/>
        <v>1</v>
      </c>
      <c r="Y310" s="144">
        <f t="shared" ca="1" si="863"/>
        <v>1</v>
      </c>
      <c r="AA310" s="162" t="str" cm="1">
        <f t="array" aca="1" ref="AA310" ca="1">TEXT(LEFT(OFFSET(AA310,-1,0),5)+1,"00000")&amp;MID(OFFSET(AA310,-1,0),6,FIND(" ",OFFSET(AA310,-1,0),7)-5)
&amp;INDEX(DataMaster!$B$10:$B$12,$I310)         &amp;IF($J310=1,""," Risk"&amp;INDEX(i.risk_aversion,$J310,1))    &amp;IF($K310=1,""," REV"&amp; INDEX(DataMaster!$B$54:$B$58,$K310))              &amp; IF($L310=1,""," Minroe"&amp;INDEX(minroe,$L310))              &amp;  IF($M310=1,""," Overdraw"&amp;INDEX(overdraw,$M310))
&amp; IF($N310=1,""," Mach"&amp;INDEX(i.mach_option,$N310))
&amp; IF($O310=1,""," Interest"&amp;INDEX(i.interest_rate,$O310))            &amp; IF($P310=1,""," Opp cost"&amp;INDEX(i.opp_cost_capital,$P310))           &amp; IF($Q310=1,""," Casual_ub"&amp;INDEX(i.casual_ub,$Q310))           &amp; IF($R310=1,""," Cropgraze"&amp;INDEX(i.cropgraze_inc,$R310))
&amp; IF($S310=1,""," Yield"&amp;INDEX(i.all_rot_yield,$S310))          &amp; IF($T310=1,""," Pasture"&amp;INDEX(i.pasture_prod,$T310))          &amp; IF($U310=1,""," Scan"&amp;INDEX(i.scan,$U310))
&amp; IF($JL310=1,""," WP"&amp;TEXT($JL310*100,"000p"))                &amp; IF($JM310=1,""," MP"&amp;TEXT($JM310*100,"000p"))                      &amp; IF($JN310=1,""," GP"&amp;TEXT($JN310*100,"000p"))          &amp; IF($JO310=1,""," Can"&amp;TEXT($JO310*100,"000p"))
&amp; " (F"&amp;3+IFERROR(1*$CH310,0)+IFERROR(1*$CI310,0)&amp;3-IFERROR(1*NOT($CK310),0)&amp;"N"&amp;$CP310&amp;$CQ310&amp;")"</f>
        <v>00013 CFW SE RiskCRRA-high REVCFW CropgrazeFALSE (F33N11)</v>
      </c>
      <c r="AB310" s="10" t="str">
        <f ca="1">IF(COUNTIF(AA$5:AA310,AA310)=1,"-","Dup")</f>
        <v>-</v>
      </c>
      <c r="AC310" s="10"/>
      <c r="AD310" s="168" t="str">
        <f t="shared" ca="1" si="827"/>
        <v>-</v>
      </c>
      <c r="AE310" s="168" t="str">
        <f t="shared" ca="1" si="827"/>
        <v>-</v>
      </c>
      <c r="AF310" s="168" t="str">
        <f t="shared" ca="1" si="827"/>
        <v>-</v>
      </c>
      <c r="AG310" s="168" t="str">
        <f t="shared" ca="1" si="827"/>
        <v>-</v>
      </c>
      <c r="AH310" s="168" t="str">
        <f t="shared" ca="1" si="827"/>
        <v>-</v>
      </c>
      <c r="AI310" s="168" t="b">
        <f t="shared" ca="1" si="827"/>
        <v>1</v>
      </c>
      <c r="AJ310" s="10"/>
      <c r="AK310" s="166" t="b">
        <f t="shared" si="828"/>
        <v>1</v>
      </c>
      <c r="AL310" s="166" t="str">
        <f t="shared" si="828"/>
        <v>-</v>
      </c>
      <c r="AM310" s="166" t="str">
        <f t="shared" si="828"/>
        <v>-</v>
      </c>
      <c r="AN310" s="166" t="str">
        <f t="shared" si="828"/>
        <v>-</v>
      </c>
      <c r="AO310" s="166" t="b">
        <f t="shared" si="828"/>
        <v>0</v>
      </c>
      <c r="AP310" s="166" t="b">
        <f t="shared" si="828"/>
        <v>0</v>
      </c>
      <c r="AQ310" s="166">
        <f t="shared" ca="1" si="829"/>
        <v>0</v>
      </c>
      <c r="AR310" s="166" t="b">
        <f t="shared" si="830"/>
        <v>1</v>
      </c>
      <c r="AS310" s="166" t="b">
        <f t="shared" si="830"/>
        <v>1</v>
      </c>
      <c r="AT310" s="166">
        <f t="shared" si="830"/>
        <v>2</v>
      </c>
      <c r="AU310" s="166" t="str">
        <f t="shared" si="830"/>
        <v>-</v>
      </c>
      <c r="AV310" s="166">
        <f t="shared" si="830"/>
        <v>0.7</v>
      </c>
      <c r="AW310" s="10"/>
      <c r="AX310" s="166" t="b">
        <f t="shared" si="831"/>
        <v>1</v>
      </c>
      <c r="AY310" s="168" t="b">
        <f t="shared" ca="1" si="832"/>
        <v>1</v>
      </c>
      <c r="AZ310" s="168" t="b">
        <f t="shared" ca="1" si="832"/>
        <v>1</v>
      </c>
      <c r="BA310" s="167">
        <f t="shared" ca="1" si="833"/>
        <v>3110</v>
      </c>
      <c r="BB310" s="168" t="str">
        <f t="shared" ca="1" si="834"/>
        <v>-</v>
      </c>
      <c r="BC310" s="168" t="str">
        <f t="shared" ca="1" si="834"/>
        <v>-</v>
      </c>
      <c r="BD310" s="168" t="str">
        <f t="shared" ca="1" si="834"/>
        <v>-</v>
      </c>
      <c r="BE310" s="168" t="str">
        <f t="shared" ca="1" si="834"/>
        <v>-</v>
      </c>
      <c r="BF310" s="168" t="str">
        <f t="shared" ca="1" si="834"/>
        <v>-</v>
      </c>
      <c r="BG310" s="168">
        <f t="shared" ca="1" si="834"/>
        <v>1</v>
      </c>
      <c r="BH310" s="168">
        <f t="shared" ca="1" si="834"/>
        <v>1</v>
      </c>
      <c r="BI310" s="168" t="str">
        <f t="shared" ca="1" si="834"/>
        <v>-</v>
      </c>
      <c r="BJ310" s="168" t="str">
        <f t="shared" ca="1" si="834"/>
        <v>-</v>
      </c>
      <c r="BK310" s="10"/>
      <c r="BL310" s="168" t="str">
        <f t="shared" ca="1" si="834"/>
        <v>-</v>
      </c>
      <c r="BM310" s="168" t="str">
        <f t="shared" ca="1" si="834"/>
        <v>-</v>
      </c>
      <c r="BN310" s="168" t="str">
        <f t="shared" ca="1" si="834"/>
        <v>-</v>
      </c>
      <c r="BO310" s="168" t="str">
        <f t="shared" ca="1" si="834"/>
        <v>-</v>
      </c>
      <c r="BP310" s="168" t="str">
        <f t="shared" ca="1" si="834"/>
        <v>-</v>
      </c>
      <c r="BQ310" s="168" t="str">
        <f t="shared" ca="1" si="834"/>
        <v>-</v>
      </c>
      <c r="BR310" s="168" t="str">
        <f t="shared" ca="1" si="834"/>
        <v>-</v>
      </c>
      <c r="BS310" s="168" t="str">
        <f t="shared" ca="1" si="834"/>
        <v>-</v>
      </c>
      <c r="BT310" s="168" t="str">
        <f t="shared" ca="1" si="834"/>
        <v>-</v>
      </c>
      <c r="BU310" s="168" t="str">
        <f t="shared" ca="1" si="834"/>
        <v>-</v>
      </c>
      <c r="BV310" s="168" t="str">
        <f t="shared" ca="1" si="834"/>
        <v>-</v>
      </c>
      <c r="BW310" s="166" t="str" cm="1">
        <f t="array" ref="BW310">INDEX(i.rev,$K310,BW$15)</f>
        <v>-</v>
      </c>
      <c r="BX310" s="166">
        <f t="shared" si="864"/>
        <v>15</v>
      </c>
      <c r="BY310" s="166" t="str" cm="1">
        <f t="array" ref="BY310">INDEX(i.rev,$K310,BY$15)</f>
        <v>-</v>
      </c>
      <c r="BZ310" s="166" t="str" cm="1">
        <f t="array" ref="BZ310">INDEX(i.rev,$K310,BZ$15)</f>
        <v>-</v>
      </c>
      <c r="CA310" s="166" t="str" cm="1">
        <f t="array" ref="CA310">INDEX(i.rev,$K310,CA$15)</f>
        <v>-</v>
      </c>
      <c r="CB310" s="166" t="str" cm="1">
        <f t="array" ref="CB310">INDEX(i.rev,$K310,CB$15)</f>
        <v>-</v>
      </c>
      <c r="CC310" s="166" t="str" cm="1">
        <f t="array" ref="CC310">INDEX(i.rev,$K310,CC$15)</f>
        <v>-</v>
      </c>
      <c r="CD310" s="166" t="str" cm="1">
        <f t="array" ref="CD310">INDEX(i.rev,$K310,CD$15)</f>
        <v>-</v>
      </c>
      <c r="CE310" s="166" t="str" cm="1">
        <f t="array" ref="CE310">INDEX(i.rev,$K310,CE$15)</f>
        <v>-</v>
      </c>
      <c r="CF310" s="166" t="str" cm="1">
        <f t="array" ref="CF310">INDEX(i.rev,$K310,CF$15)</f>
        <v>-</v>
      </c>
      <c r="CG310" s="10"/>
      <c r="CH310" s="168" t="str">
        <f t="shared" ca="1" si="884"/>
        <v>-</v>
      </c>
      <c r="CI310" s="168" t="str">
        <f t="shared" ca="1" si="884"/>
        <v>-</v>
      </c>
      <c r="CJ310" s="168" t="str">
        <f t="shared" ca="1" si="884"/>
        <v>-</v>
      </c>
      <c r="CK310" s="168" t="str">
        <f t="shared" ca="1" si="884"/>
        <v>-</v>
      </c>
      <c r="CL310" s="168" t="str">
        <f t="shared" ca="1" si="884"/>
        <v>-</v>
      </c>
      <c r="CM310" s="168" t="str">
        <f t="shared" ca="1" si="884"/>
        <v>-</v>
      </c>
      <c r="CN310" s="168" t="str">
        <f t="shared" ca="1" si="884"/>
        <v>-</v>
      </c>
      <c r="CO310" s="168" t="str">
        <f t="shared" ca="1" si="884"/>
        <v>-</v>
      </c>
      <c r="CP310" s="168">
        <f t="shared" ca="1" si="884"/>
        <v>1</v>
      </c>
      <c r="CQ310" s="168">
        <f t="shared" ca="1" si="884"/>
        <v>1</v>
      </c>
      <c r="CR310" s="168">
        <f t="shared" ca="1" si="884"/>
        <v>0</v>
      </c>
      <c r="CS310" s="168" t="str">
        <f t="shared" ca="1" si="884"/>
        <v>-</v>
      </c>
      <c r="CT310" s="168" t="str">
        <f t="shared" ca="1" si="884"/>
        <v>-</v>
      </c>
      <c r="CU310" s="168" t="str">
        <f t="shared" ca="1" si="884"/>
        <v>-</v>
      </c>
      <c r="CV310" s="168" t="str">
        <f t="shared" ca="1" si="884"/>
        <v>-</v>
      </c>
      <c r="CW310" s="168" t="str">
        <f t="shared" ca="1" si="884"/>
        <v>-</v>
      </c>
      <c r="CX310" s="168" t="str">
        <f t="shared" ca="1" si="884"/>
        <v>-</v>
      </c>
      <c r="CY310" s="168" t="str">
        <f t="shared" ca="1" si="884"/>
        <v>-</v>
      </c>
      <c r="CZ310" s="168">
        <f t="shared" ca="1" si="884"/>
        <v>0</v>
      </c>
      <c r="DA310" s="168" t="str">
        <f t="shared" ca="1" si="884"/>
        <v>-</v>
      </c>
      <c r="DB310" s="168" t="str">
        <f t="shared" ca="1" si="884"/>
        <v>-</v>
      </c>
      <c r="DC310" s="168" t="str">
        <f t="shared" ca="1" si="884"/>
        <v>-</v>
      </c>
      <c r="DD310" s="168" t="str">
        <f t="shared" ca="1" si="884"/>
        <v>-</v>
      </c>
      <c r="DE310" s="168" t="str">
        <f t="shared" ca="1" si="884"/>
        <v>-</v>
      </c>
      <c r="DF310" s="168">
        <f t="shared" ca="1" si="884"/>
        <v>0</v>
      </c>
      <c r="DG310" s="168">
        <f t="shared" ca="1" si="884"/>
        <v>0</v>
      </c>
      <c r="DH310" s="168">
        <f t="shared" ca="1" si="884"/>
        <v>0</v>
      </c>
      <c r="DI310" s="168">
        <f t="shared" ca="1" si="884"/>
        <v>0</v>
      </c>
      <c r="DJ310" s="168">
        <f t="shared" ca="1" si="884"/>
        <v>0</v>
      </c>
      <c r="DK310" s="168">
        <f t="shared" ca="1" si="884"/>
        <v>0</v>
      </c>
      <c r="DL310" s="168">
        <f t="shared" ca="1" si="884"/>
        <v>0</v>
      </c>
      <c r="DM310" s="168" t="str">
        <f t="shared" ca="1" si="884"/>
        <v>-</v>
      </c>
      <c r="DN310" s="168" t="str">
        <f t="shared" ca="1" si="884"/>
        <v>-</v>
      </c>
      <c r="DO310" s="168" t="str">
        <f t="shared" ca="1" si="884"/>
        <v>-</v>
      </c>
      <c r="DP310" s="168" t="str">
        <f t="shared" ca="1" si="884"/>
        <v>-</v>
      </c>
      <c r="DQ310" s="168" t="str">
        <f t="shared" ca="1" si="884"/>
        <v>-</v>
      </c>
      <c r="DR310" s="168" t="str">
        <f t="shared" ca="1" si="884"/>
        <v>-</v>
      </c>
      <c r="DS310" s="168" t="str">
        <f t="shared" ca="1" si="884"/>
        <v>-</v>
      </c>
      <c r="DT310" s="168" t="str">
        <f t="shared" ca="1" si="884"/>
        <v>-</v>
      </c>
      <c r="DU310" s="168" t="str">
        <f t="shared" ca="1" si="884"/>
        <v>-</v>
      </c>
      <c r="DV310" s="168" t="str">
        <f t="shared" ca="1" si="884"/>
        <v>-</v>
      </c>
      <c r="DW310" s="168" t="str">
        <f t="shared" ca="1" si="884"/>
        <v>-</v>
      </c>
      <c r="DX310" s="10"/>
      <c r="DY310" s="168">
        <f t="shared" ca="1" si="884"/>
        <v>1</v>
      </c>
      <c r="DZ310" s="168" t="str">
        <f t="shared" ca="1" si="884"/>
        <v>-</v>
      </c>
      <c r="EA310" s="168" t="str">
        <f t="shared" ca="1" si="884"/>
        <v>-</v>
      </c>
      <c r="EB310" s="168" t="str">
        <f t="shared" ca="1" si="884"/>
        <v>-</v>
      </c>
      <c r="EC310" s="168" t="str">
        <f t="shared" ca="1" si="885"/>
        <v>-</v>
      </c>
      <c r="ED310" s="168" t="b">
        <f t="shared" ca="1" si="885"/>
        <v>0</v>
      </c>
      <c r="EE310" s="168" t="str">
        <f t="shared" ca="1" si="885"/>
        <v>-</v>
      </c>
      <c r="EF310" s="168">
        <f t="shared" ca="1" si="885"/>
        <v>0</v>
      </c>
      <c r="EG310" s="168" t="str">
        <f t="shared" ca="1" si="885"/>
        <v>-</v>
      </c>
      <c r="EH310" s="166" cm="1">
        <f t="array" ref="EH310">INDEX(i.rev,$K310,EH$15)</f>
        <v>1.1000000000000001</v>
      </c>
      <c r="EI310" s="168">
        <f t="shared" ca="1" si="836"/>
        <v>0</v>
      </c>
      <c r="EJ310" s="168">
        <f t="shared" ca="1" si="836"/>
        <v>1</v>
      </c>
      <c r="EK310" s="168">
        <f t="shared" ca="1" si="836"/>
        <v>0</v>
      </c>
      <c r="EL310" s="168">
        <f t="shared" ca="1" si="836"/>
        <v>1</v>
      </c>
      <c r="EM310" s="168">
        <f t="shared" ca="1" si="836"/>
        <v>1</v>
      </c>
      <c r="EN310" s="168">
        <f t="shared" ca="1" si="836"/>
        <v>1</v>
      </c>
      <c r="EO310" s="168">
        <f t="shared" ca="1" si="836"/>
        <v>0</v>
      </c>
      <c r="EP310" s="168">
        <f t="shared" ca="1" si="836"/>
        <v>0</v>
      </c>
      <c r="EQ310" s="168">
        <f t="shared" ca="1" si="836"/>
        <v>0</v>
      </c>
      <c r="ER310" s="168">
        <f t="shared" ca="1" si="836"/>
        <v>0</v>
      </c>
      <c r="ES310" s="168">
        <f t="shared" ca="1" si="836"/>
        <v>0</v>
      </c>
      <c r="ET310" s="168">
        <f t="shared" ca="1" si="836"/>
        <v>0</v>
      </c>
      <c r="EU310" s="168">
        <f t="shared" ca="1" si="836"/>
        <v>0</v>
      </c>
      <c r="EV310" s="168">
        <f t="shared" ca="1" si="836"/>
        <v>0</v>
      </c>
      <c r="EW310" s="168">
        <f t="shared" ca="1" si="836"/>
        <v>0</v>
      </c>
      <c r="EX310" s="168">
        <f t="shared" ca="1" si="836"/>
        <v>0</v>
      </c>
      <c r="EY310" s="166" cm="1">
        <f t="array" ref="EY310">INDEX(i.rev,$K310,EY$15)</f>
        <v>0</v>
      </c>
      <c r="EZ310" s="168">
        <f t="shared" ca="1" si="837"/>
        <v>0</v>
      </c>
      <c r="FA310" s="166" cm="1">
        <f t="array" ref="FA310">INDEX(i.rev,$K310,FA$15)</f>
        <v>1</v>
      </c>
      <c r="FB310" s="168">
        <f t="shared" ca="1" si="838"/>
        <v>0</v>
      </c>
      <c r="FC310" s="168">
        <f t="shared" ca="1" si="838"/>
        <v>0</v>
      </c>
      <c r="FD310" s="168">
        <f t="shared" ca="1" si="838"/>
        <v>0</v>
      </c>
      <c r="FE310" s="168">
        <f t="shared" ca="1" si="838"/>
        <v>0</v>
      </c>
      <c r="FF310" s="168">
        <f t="shared" ca="1" si="838"/>
        <v>0</v>
      </c>
      <c r="FG310" s="168">
        <f t="shared" ca="1" si="838"/>
        <v>0</v>
      </c>
      <c r="FH310" s="168">
        <f t="shared" ca="1" si="838"/>
        <v>0</v>
      </c>
      <c r="FI310" s="10"/>
      <c r="FJ310" s="168" t="str">
        <f t="shared" ca="1" si="838"/>
        <v>-</v>
      </c>
      <c r="FK310" s="168" t="str">
        <f t="shared" ca="1" si="838"/>
        <v>-</v>
      </c>
      <c r="FL310" s="168" t="str">
        <f t="shared" ca="1" si="838"/>
        <v>-</v>
      </c>
      <c r="FM310" s="168" t="str">
        <f t="shared" ca="1" si="838"/>
        <v>-</v>
      </c>
      <c r="FN310" s="168" t="str">
        <f t="shared" ca="1" si="839"/>
        <v>-</v>
      </c>
      <c r="FO310" s="166" t="b">
        <f t="shared" ca="1" si="840"/>
        <v>0</v>
      </c>
      <c r="FP310" s="166" t="b">
        <f t="shared" ca="1" si="840"/>
        <v>0</v>
      </c>
      <c r="FQ310" s="166" t="b">
        <f t="shared" ca="1" si="840"/>
        <v>1</v>
      </c>
      <c r="FR310" s="168">
        <f t="shared" ca="1" si="838"/>
        <v>0</v>
      </c>
      <c r="FS310" s="166">
        <f t="shared" ca="1" si="841"/>
        <v>1</v>
      </c>
      <c r="FT310" s="166">
        <f t="shared" ca="1" si="841"/>
        <v>1</v>
      </c>
      <c r="FU310" s="168" t="str">
        <f t="shared" ca="1" si="838"/>
        <v>-</v>
      </c>
      <c r="FV310" s="168" t="str">
        <f t="shared" ca="1" si="838"/>
        <v>-</v>
      </c>
      <c r="FW310" s="168" t="str">
        <f t="shared" ca="1" si="838"/>
        <v>-</v>
      </c>
      <c r="FX310" s="168" t="str">
        <f t="shared" ca="1" si="838"/>
        <v>-</v>
      </c>
      <c r="FY310" s="168" t="str">
        <f t="shared" ca="1" si="838"/>
        <v>-</v>
      </c>
      <c r="FZ310" s="168" t="str">
        <f t="shared" ca="1" si="838"/>
        <v>-</v>
      </c>
      <c r="GA310" s="168" t="str">
        <f t="shared" ca="1" si="838"/>
        <v>-</v>
      </c>
      <c r="GB310" s="168" t="str">
        <f t="shared" ca="1" si="838"/>
        <v>-</v>
      </c>
      <c r="GC310" s="168" t="str">
        <f t="shared" ca="1" si="838"/>
        <v>-</v>
      </c>
      <c r="GD310" s="168" t="b">
        <f t="shared" ca="1" si="838"/>
        <v>1</v>
      </c>
      <c r="GE310" s="168" t="str">
        <f t="shared" ca="1" si="838"/>
        <v>-</v>
      </c>
      <c r="GF310" s="168" t="str">
        <f t="shared" ca="1" si="838"/>
        <v>-</v>
      </c>
      <c r="GG310" s="168" t="str">
        <f t="shared" ca="1" si="865"/>
        <v>-</v>
      </c>
      <c r="GH310" s="168" t="str">
        <f t="shared" ca="1" si="842"/>
        <v>-</v>
      </c>
      <c r="GI310" s="168" t="str">
        <f t="shared" ca="1" si="842"/>
        <v>-</v>
      </c>
      <c r="GJ310" s="168" t="str">
        <f t="shared" ca="1" si="842"/>
        <v>-</v>
      </c>
      <c r="GK310" s="168" t="str">
        <f t="shared" ca="1" si="842"/>
        <v>-</v>
      </c>
      <c r="GL310" s="168" t="str">
        <f t="shared" ca="1" si="842"/>
        <v>-</v>
      </c>
      <c r="GM310" s="168" t="str">
        <f t="shared" ca="1" si="842"/>
        <v>-</v>
      </c>
      <c r="GN310" s="168" t="str">
        <f t="shared" ca="1" si="842"/>
        <v>-</v>
      </c>
      <c r="GO310" s="168" t="str">
        <f t="shared" ca="1" si="842"/>
        <v>-</v>
      </c>
      <c r="GP310" s="168" t="str">
        <f t="shared" ca="1" si="842"/>
        <v>-</v>
      </c>
      <c r="GQ310" s="168" t="str">
        <f t="shared" ca="1" si="842"/>
        <v>-</v>
      </c>
      <c r="GR310" s="168" t="str">
        <f t="shared" ca="1" si="842"/>
        <v>-</v>
      </c>
      <c r="GS310" s="168">
        <f t="shared" ca="1" si="842"/>
        <v>500</v>
      </c>
      <c r="GT310" s="168">
        <f t="shared" ca="1" si="842"/>
        <v>500</v>
      </c>
      <c r="GU310" s="168" t="str">
        <f t="shared" ca="1" si="842"/>
        <v>-</v>
      </c>
      <c r="GV310" s="168" t="str">
        <f t="shared" ca="1" si="842"/>
        <v>-</v>
      </c>
      <c r="GW310" s="168" t="str">
        <f t="shared" ca="1" si="842"/>
        <v>-</v>
      </c>
      <c r="GX310" s="168" t="str">
        <f t="shared" ca="1" si="843"/>
        <v>-</v>
      </c>
      <c r="GY310" s="168" t="str">
        <f t="shared" ca="1" si="843"/>
        <v>-</v>
      </c>
      <c r="GZ310" s="168" t="str">
        <f t="shared" ca="1" si="902"/>
        <v>-</v>
      </c>
      <c r="HA310" s="168" t="str">
        <f t="shared" ca="1" si="902"/>
        <v>-</v>
      </c>
      <c r="HB310" s="168" t="str">
        <f t="shared" ca="1" si="902"/>
        <v>-</v>
      </c>
      <c r="HC310" s="168" t="str">
        <f t="shared" ca="1" si="902"/>
        <v>-</v>
      </c>
      <c r="HD310" s="168" t="str">
        <f t="shared" ca="1" si="902"/>
        <v>-</v>
      </c>
      <c r="HE310" s="168" t="str">
        <f t="shared" ca="1" si="902"/>
        <v>-</v>
      </c>
      <c r="HF310" s="168" t="str">
        <f t="shared" ca="1" si="902"/>
        <v>-</v>
      </c>
      <c r="HG310" s="168" t="str">
        <f t="shared" ca="1" si="902"/>
        <v>-</v>
      </c>
      <c r="HH310" s="168" t="str">
        <f t="shared" ca="1" si="902"/>
        <v>-</v>
      </c>
      <c r="HI310" s="168" t="str">
        <f t="shared" ca="1" si="902"/>
        <v>-</v>
      </c>
      <c r="HJ310" s="168" t="str">
        <f t="shared" ca="1" si="902"/>
        <v>-</v>
      </c>
      <c r="HK310" s="168" t="str">
        <f t="shared" ca="1" si="902"/>
        <v>-</v>
      </c>
      <c r="HL310" s="168" t="str">
        <f t="shared" ca="1" si="902"/>
        <v>-</v>
      </c>
      <c r="HM310" s="168" t="str">
        <f t="shared" ca="1" si="902"/>
        <v>-</v>
      </c>
      <c r="HN310" s="168" t="str">
        <f t="shared" ca="1" si="902"/>
        <v>-</v>
      </c>
      <c r="HO310" s="168" t="str">
        <f t="shared" ca="1" si="902"/>
        <v>-</v>
      </c>
      <c r="HP310" s="168" t="str">
        <f t="shared" ca="1" si="902"/>
        <v>-</v>
      </c>
      <c r="HQ310" s="168" t="str">
        <f t="shared" ca="1" si="902"/>
        <v>-</v>
      </c>
      <c r="HR310" s="168" t="str">
        <f t="shared" ca="1" si="902"/>
        <v>-</v>
      </c>
      <c r="HS310" s="168" t="str">
        <f t="shared" ca="1" si="902"/>
        <v>-</v>
      </c>
      <c r="HT310" s="168" t="str">
        <f t="shared" ca="1" si="902"/>
        <v>-</v>
      </c>
      <c r="HU310" s="168" t="str">
        <f t="shared" ca="1" si="902"/>
        <v>-</v>
      </c>
      <c r="HV310" s="168" t="str">
        <f t="shared" ca="1" si="902"/>
        <v>-</v>
      </c>
      <c r="HW310" s="168" t="str">
        <f t="shared" ca="1" si="902"/>
        <v>-</v>
      </c>
      <c r="HX310" s="168" t="str">
        <f t="shared" ca="1" si="902"/>
        <v>-</v>
      </c>
      <c r="HY310" s="168" t="str">
        <f t="shared" ca="1" si="902"/>
        <v>-</v>
      </c>
      <c r="HZ310" s="168" t="str">
        <f t="shared" ca="1" si="902"/>
        <v>-</v>
      </c>
      <c r="IA310" s="168" t="str">
        <f t="shared" ca="1" si="902"/>
        <v>-</v>
      </c>
      <c r="IB310" s="168" t="str">
        <f t="shared" ca="1" si="902"/>
        <v>-</v>
      </c>
      <c r="IC310" s="168" t="str">
        <f t="shared" ca="1" si="902"/>
        <v>-</v>
      </c>
      <c r="ID310" s="168" t="str">
        <f t="shared" ca="1" si="902"/>
        <v>-</v>
      </c>
      <c r="IE310" s="168" t="str">
        <f t="shared" ca="1" si="902"/>
        <v>-</v>
      </c>
      <c r="IF310" s="168" t="str">
        <f t="shared" ca="1" si="902"/>
        <v>-</v>
      </c>
      <c r="IG310" s="168" t="str">
        <f t="shared" ca="1" si="902"/>
        <v>-</v>
      </c>
      <c r="IH310" s="168" t="str">
        <f t="shared" ca="1" si="902"/>
        <v>-</v>
      </c>
      <c r="II310" s="168" t="str">
        <f t="shared" ca="1" si="902"/>
        <v>-</v>
      </c>
      <c r="IJ310" s="168" t="str">
        <f t="shared" ca="1" si="902"/>
        <v>-</v>
      </c>
      <c r="IK310" s="168" t="str">
        <f t="shared" ca="1" si="902"/>
        <v>-</v>
      </c>
      <c r="IL310" s="168" t="str">
        <f t="shared" ca="1" si="902"/>
        <v>-</v>
      </c>
      <c r="IM310" s="168" t="str">
        <f t="shared" ca="1" si="902"/>
        <v>-</v>
      </c>
      <c r="IN310" s="168" t="str">
        <f t="shared" ca="1" si="902"/>
        <v>-</v>
      </c>
      <c r="IO310" s="168" t="str">
        <f t="shared" ca="1" si="902"/>
        <v>-</v>
      </c>
      <c r="IP310" s="168" t="str">
        <f t="shared" ca="1" si="845"/>
        <v>-</v>
      </c>
      <c r="IQ310" s="168" t="str">
        <f t="shared" ca="1" si="845"/>
        <v>-</v>
      </c>
      <c r="IR310" s="168" t="str">
        <f t="shared" ca="1" si="845"/>
        <v>-</v>
      </c>
      <c r="IS310" s="168" t="str">
        <f t="shared" ca="1" si="845"/>
        <v>-</v>
      </c>
      <c r="IT310" s="168" t="str">
        <f t="shared" ca="1" si="845"/>
        <v>-</v>
      </c>
      <c r="IU310" s="168" t="str">
        <f t="shared" ca="1" si="845"/>
        <v>-</v>
      </c>
      <c r="IV310" s="168" t="str">
        <f t="shared" ca="1" si="845"/>
        <v>-</v>
      </c>
      <c r="IW310" s="168" t="str">
        <f t="shared" ca="1" si="845"/>
        <v>-</v>
      </c>
      <c r="IX310" s="168" t="str">
        <f t="shared" ca="1" si="845"/>
        <v>-</v>
      </c>
      <c r="IY310" s="168" t="str">
        <f t="shared" ca="1" si="845"/>
        <v>-</v>
      </c>
      <c r="IZ310" s="10"/>
      <c r="JA310" s="166">
        <f t="shared" ca="1" si="846"/>
        <v>4.4999999999999998E-2</v>
      </c>
      <c r="JB310" s="166">
        <f t="shared" ca="1" si="847"/>
        <v>4.4999999999999998E-2</v>
      </c>
      <c r="JC310" s="168">
        <f t="shared" ca="1" si="848"/>
        <v>1</v>
      </c>
      <c r="JD310" s="168">
        <f t="shared" ca="1" si="848"/>
        <v>0</v>
      </c>
      <c r="JE310" s="168">
        <f t="shared" ca="1" si="848"/>
        <v>1</v>
      </c>
      <c r="JF310" s="168">
        <f t="shared" ca="1" si="848"/>
        <v>1</v>
      </c>
      <c r="JG310" s="168">
        <f t="shared" ca="1" si="848"/>
        <v>0</v>
      </c>
      <c r="JH310" s="168">
        <f t="shared" ca="1" si="848"/>
        <v>70</v>
      </c>
      <c r="JI310" s="168">
        <f t="shared" ca="1" si="848"/>
        <v>50</v>
      </c>
      <c r="JJ310" s="168">
        <f t="shared" ca="1" si="848"/>
        <v>70</v>
      </c>
      <c r="JK310" s="168">
        <f t="shared" ca="1" si="848"/>
        <v>50</v>
      </c>
      <c r="JL310" s="166">
        <f t="shared" ca="1" si="849"/>
        <v>1</v>
      </c>
      <c r="JM310" s="166">
        <f t="shared" ca="1" si="850"/>
        <v>1</v>
      </c>
      <c r="JN310" s="166">
        <f t="shared" ca="1" si="851"/>
        <v>1</v>
      </c>
      <c r="JO310" s="166">
        <f t="shared" ca="1" si="852"/>
        <v>1</v>
      </c>
      <c r="JP310" s="166">
        <f t="shared" ca="1" si="852"/>
        <v>1</v>
      </c>
      <c r="JQ310" s="168">
        <f t="shared" ca="1" si="848"/>
        <v>1</v>
      </c>
      <c r="JR310" s="10"/>
      <c r="JS310" s="168">
        <f t="shared" ca="1" si="848"/>
        <v>1</v>
      </c>
      <c r="JT310" s="166">
        <f t="shared" ca="1" si="853"/>
        <v>1</v>
      </c>
      <c r="JU310" s="168">
        <f t="shared" ca="1" si="848"/>
        <v>1</v>
      </c>
      <c r="JV310" s="168">
        <f t="shared" ca="1" si="848"/>
        <v>1</v>
      </c>
      <c r="JW310" s="168">
        <f t="shared" ca="1" si="848"/>
        <v>1</v>
      </c>
      <c r="JX310" s="168">
        <f t="shared" ca="1" si="848"/>
        <v>1</v>
      </c>
      <c r="JY310" s="168">
        <f t="shared" ca="1" si="848"/>
        <v>1</v>
      </c>
      <c r="JZ310" s="168">
        <f t="shared" ca="1" si="848"/>
        <v>1</v>
      </c>
      <c r="KA310" s="166">
        <f t="shared" ca="1" si="854"/>
        <v>1</v>
      </c>
      <c r="KB310" s="166">
        <f t="shared" ca="1" si="855"/>
        <v>1</v>
      </c>
      <c r="KC310" s="166">
        <f t="shared" ca="1" si="856"/>
        <v>1</v>
      </c>
      <c r="KD310" s="166" t="str">
        <f t="shared" ca="1" si="857"/>
        <v>-</v>
      </c>
      <c r="KE310" s="166" t="str">
        <f t="shared" ca="1" si="858"/>
        <v>-</v>
      </c>
      <c r="KF310" s="166" t="str">
        <f t="shared" ca="1" si="859"/>
        <v>-</v>
      </c>
      <c r="KG310" s="166" t="b">
        <f t="shared" ca="1" si="860"/>
        <v>0</v>
      </c>
      <c r="KH310" s="168">
        <f t="shared" ca="1" si="848"/>
        <v>0</v>
      </c>
      <c r="KI310" s="27">
        <v>0</v>
      </c>
    </row>
    <row r="311" spans="1:295" s="148" customFormat="1" outlineLevel="1">
      <c r="A311" s="126">
        <f t="shared" si="13"/>
        <v>306</v>
      </c>
      <c r="B311" s="126">
        <f t="shared" si="861"/>
        <v>13</v>
      </c>
      <c r="C311" s="148">
        <f t="shared" si="874"/>
        <v>1002</v>
      </c>
      <c r="D311" s="148" t="s">
        <v>884</v>
      </c>
      <c r="E311" s="148" t="b">
        <f t="shared" ref="E311" si="903">J311=1</f>
        <v>0</v>
      </c>
      <c r="F311" s="148" t="b">
        <v>0</v>
      </c>
      <c r="G311" s="148" t="b">
        <f t="shared" ref="G311" si="904">E311</f>
        <v>0</v>
      </c>
      <c r="H311" s="144">
        <f t="shared" ref="H311:Y311" ca="1" si="905">OFFSET(H311,-1,0)</f>
        <v>3</v>
      </c>
      <c r="I311" s="32">
        <v>1</v>
      </c>
      <c r="J311" s="32">
        <v>5</v>
      </c>
      <c r="K311" s="32">
        <v>4</v>
      </c>
      <c r="L311" s="144">
        <f t="shared" ca="1" si="905"/>
        <v>1</v>
      </c>
      <c r="M311" s="144">
        <f t="shared" ca="1" si="905"/>
        <v>1</v>
      </c>
      <c r="N311" s="144">
        <f t="shared" ca="1" si="905"/>
        <v>1</v>
      </c>
      <c r="O311" s="144">
        <f t="shared" ca="1" si="905"/>
        <v>1</v>
      </c>
      <c r="P311" s="144">
        <f t="shared" ca="1" si="905"/>
        <v>1</v>
      </c>
      <c r="Q311" s="144">
        <f t="shared" ca="1" si="905"/>
        <v>1</v>
      </c>
      <c r="R311" s="144">
        <f t="shared" ca="1" si="905"/>
        <v>2</v>
      </c>
      <c r="S311" s="144">
        <f t="shared" ca="1" si="905"/>
        <v>1</v>
      </c>
      <c r="T311" s="144">
        <f t="shared" ca="1" si="905"/>
        <v>1</v>
      </c>
      <c r="U311" s="144">
        <f t="shared" ca="1" si="905"/>
        <v>1</v>
      </c>
      <c r="V311" s="144">
        <f t="shared" ca="1" si="905"/>
        <v>1</v>
      </c>
      <c r="W311" s="144">
        <f t="shared" ca="1" si="905"/>
        <v>1</v>
      </c>
      <c r="X311" s="144">
        <f t="shared" ca="1" si="905"/>
        <v>1</v>
      </c>
      <c r="Y311" s="144">
        <f t="shared" ca="1" si="905"/>
        <v>1</v>
      </c>
      <c r="AA311" s="162" t="str" cm="1">
        <f t="array" aca="1" ref="AA311" ca="1">TEXT(LEFT(OFFSET(AA311,-1,0),5)+1,"00000")&amp;MID(OFFSET(AA311,-1,0),6,FIND(" ",OFFSET(AA311,-1,0),7)-5)
&amp;INDEX(DataMaster!$B$10:$B$12,$I311)         &amp;IF($J311=1,""," Risk"&amp;INDEX(i.risk_aversion,$J311,1))    &amp;IF($K311=1,""," REV"&amp; INDEX(DataMaster!$B$54:$B$58,$K311))              &amp; IF($L311=1,""," Minroe"&amp;INDEX(minroe,$L311))              &amp;  IF($M311=1,""," Overdraw"&amp;INDEX(overdraw,$M311))
&amp; IF($N311=1,""," Mach"&amp;INDEX(i.mach_option,$N311))
&amp; IF($O311=1,""," Interest"&amp;INDEX(i.interest_rate,$O311))            &amp; IF($P311=1,""," Opp cost"&amp;INDEX(i.opp_cost_capital,$P311))           &amp; IF($Q311=1,""," Casual_ub"&amp;INDEX(i.casual_ub,$Q311))           &amp; IF($R311=1,""," Cropgraze"&amp;INDEX(i.cropgraze_inc,$R311))
&amp; IF($S311=1,""," Yield"&amp;INDEX(i.all_rot_yield,$S311))          &amp; IF($T311=1,""," Pasture"&amp;INDEX(i.pasture_prod,$T311))          &amp; IF($U311=1,""," Scan"&amp;INDEX(i.scan,$U311))
&amp; IF($JL311=1,""," WP"&amp;TEXT($JL311*100,"000p"))                &amp; IF($JM311=1,""," MP"&amp;TEXT($JM311*100,"000p"))                      &amp; IF($JN311=1,""," GP"&amp;TEXT($JN311*100,"000p"))          &amp; IF($JO311=1,""," Can"&amp;TEXT($JO311*100,"000p"))
&amp; " (F"&amp;3+IFERROR(1*$CH311,0)+IFERROR(1*$CI311,0)&amp;3-IFERROR(1*NOT($CK311),0)&amp;"N"&amp;$CP311&amp;$CQ311&amp;")"</f>
        <v>00014 CFW SE RiskCRRA-high REVCFW_rev_use CropgrazeFALSE (F33N11)</v>
      </c>
      <c r="AB311" s="10" t="str">
        <f ca="1">IF(COUNTIF(AA$5:AA311,AA311)=1,"-","Dup")</f>
        <v>-</v>
      </c>
      <c r="AC311" s="10"/>
      <c r="AD311" s="168" t="str">
        <f t="shared" ca="1" si="827"/>
        <v>-</v>
      </c>
      <c r="AE311" s="168" t="str">
        <f t="shared" ca="1" si="827"/>
        <v>-</v>
      </c>
      <c r="AF311" s="168" t="str">
        <f t="shared" ca="1" si="827"/>
        <v>-</v>
      </c>
      <c r="AG311" s="168" t="str">
        <f t="shared" ca="1" si="827"/>
        <v>-</v>
      </c>
      <c r="AH311" s="168" t="str">
        <f t="shared" ca="1" si="827"/>
        <v>-</v>
      </c>
      <c r="AI311" s="168" t="b">
        <f t="shared" ca="1" si="827"/>
        <v>1</v>
      </c>
      <c r="AJ311" s="10"/>
      <c r="AK311" s="166" t="b">
        <f t="shared" si="828"/>
        <v>1</v>
      </c>
      <c r="AL311" s="166" t="str">
        <f t="shared" si="828"/>
        <v>-</v>
      </c>
      <c r="AM311" s="166" t="str">
        <f t="shared" si="828"/>
        <v>-</v>
      </c>
      <c r="AN311" s="166" t="str">
        <f t="shared" si="828"/>
        <v>-</v>
      </c>
      <c r="AO311" s="166" t="b">
        <f t="shared" si="828"/>
        <v>0</v>
      </c>
      <c r="AP311" s="166" t="b">
        <f t="shared" si="828"/>
        <v>0</v>
      </c>
      <c r="AQ311" s="166">
        <f t="shared" ca="1" si="829"/>
        <v>0</v>
      </c>
      <c r="AR311" s="166" t="b">
        <f t="shared" si="830"/>
        <v>1</v>
      </c>
      <c r="AS311" s="166" t="b">
        <f t="shared" si="830"/>
        <v>1</v>
      </c>
      <c r="AT311" s="166">
        <f t="shared" si="830"/>
        <v>2</v>
      </c>
      <c r="AU311" s="166" t="str">
        <f t="shared" si="830"/>
        <v>-</v>
      </c>
      <c r="AV311" s="166">
        <f t="shared" si="830"/>
        <v>0.7</v>
      </c>
      <c r="AW311" s="10"/>
      <c r="AX311" s="166" t="b">
        <f t="shared" si="831"/>
        <v>1</v>
      </c>
      <c r="AY311" s="168" t="b">
        <f t="shared" ca="1" si="832"/>
        <v>1</v>
      </c>
      <c r="AZ311" s="168" t="b">
        <f t="shared" ca="1" si="832"/>
        <v>1</v>
      </c>
      <c r="BA311" s="167">
        <f t="shared" ca="1" si="833"/>
        <v>3110</v>
      </c>
      <c r="BB311" s="168" t="str">
        <f t="shared" ref="BB311:BV311" ca="1" si="906">OFFSET(BB$5,$B311,0)</f>
        <v>-</v>
      </c>
      <c r="BC311" s="168" t="str">
        <f t="shared" ca="1" si="906"/>
        <v>-</v>
      </c>
      <c r="BD311" s="168" t="str">
        <f t="shared" ca="1" si="906"/>
        <v>-</v>
      </c>
      <c r="BE311" s="168" t="str">
        <f t="shared" ca="1" si="906"/>
        <v>-</v>
      </c>
      <c r="BF311" s="168" t="str">
        <f t="shared" ca="1" si="906"/>
        <v>-</v>
      </c>
      <c r="BG311" s="168">
        <f t="shared" ca="1" si="906"/>
        <v>1</v>
      </c>
      <c r="BH311" s="168">
        <f t="shared" ca="1" si="906"/>
        <v>1</v>
      </c>
      <c r="BI311" s="168" t="str">
        <f t="shared" ca="1" si="906"/>
        <v>-</v>
      </c>
      <c r="BJ311" s="168" t="str">
        <f t="shared" ca="1" si="906"/>
        <v>-</v>
      </c>
      <c r="BK311" s="10"/>
      <c r="BL311" s="168" t="str">
        <f t="shared" ca="1" si="906"/>
        <v>-</v>
      </c>
      <c r="BM311" s="168" t="str">
        <f t="shared" ca="1" si="906"/>
        <v>-</v>
      </c>
      <c r="BN311" s="168" t="str">
        <f t="shared" ca="1" si="906"/>
        <v>-</v>
      </c>
      <c r="BO311" s="168" t="str">
        <f t="shared" ca="1" si="906"/>
        <v>-</v>
      </c>
      <c r="BP311" s="168" t="str">
        <f t="shared" ca="1" si="906"/>
        <v>-</v>
      </c>
      <c r="BQ311" s="168" t="str">
        <f t="shared" ca="1" si="906"/>
        <v>-</v>
      </c>
      <c r="BR311" s="168" t="str">
        <f t="shared" ca="1" si="906"/>
        <v>-</v>
      </c>
      <c r="BS311" s="168" t="str">
        <f t="shared" ca="1" si="906"/>
        <v>-</v>
      </c>
      <c r="BT311" s="168" t="str">
        <f t="shared" ca="1" si="906"/>
        <v>-</v>
      </c>
      <c r="BU311" s="168" t="str">
        <f t="shared" ca="1" si="906"/>
        <v>-</v>
      </c>
      <c r="BV311" s="168" t="str">
        <f t="shared" ca="1" si="906"/>
        <v>-</v>
      </c>
      <c r="BW311" s="166" t="b" cm="1">
        <f t="array" ref="BW311">INDEX(i.rev,$K311,BW$15)</f>
        <v>0</v>
      </c>
      <c r="BX311" s="166">
        <f t="shared" si="864"/>
        <v>15</v>
      </c>
      <c r="BY311" s="166" t="b" cm="1">
        <f t="array" ref="BY311">INDEX(i.rev,$K311,BY$15)</f>
        <v>0</v>
      </c>
      <c r="BZ311" s="166" t="b" cm="1">
        <f t="array" ref="BZ311">INDEX(i.rev,$K311,BZ$15)</f>
        <v>1</v>
      </c>
      <c r="CA311" s="166" t="b" cm="1">
        <f t="array" ref="CA311">INDEX(i.rev,$K311,CA$15)</f>
        <v>1</v>
      </c>
      <c r="CB311" s="166" t="b" cm="1">
        <f t="array" ref="CB311">INDEX(i.rev,$K311,CB$15)</f>
        <v>1</v>
      </c>
      <c r="CC311" s="166" t="b" cm="1">
        <f t="array" ref="CC311">INDEX(i.rev,$K311,CC$15)</f>
        <v>1</v>
      </c>
      <c r="CD311" s="166" t="b" cm="1">
        <f t="array" ref="CD311">INDEX(i.rev,$K311,CD$15)</f>
        <v>1</v>
      </c>
      <c r="CE311" s="166" t="b" cm="1">
        <f t="array" ref="CE311">INDEX(i.rev,$K311,CE$15)</f>
        <v>1</v>
      </c>
      <c r="CF311" s="166" t="b" cm="1">
        <f t="array" ref="CF311">INDEX(i.rev,$K311,CF$15)</f>
        <v>1</v>
      </c>
      <c r="CG311" s="10"/>
      <c r="CH311" s="168" t="str">
        <f t="shared" ref="CH311:EB311" ca="1" si="907">OFFSET(CH$5,$B311,0)</f>
        <v>-</v>
      </c>
      <c r="CI311" s="168" t="str">
        <f t="shared" ca="1" si="907"/>
        <v>-</v>
      </c>
      <c r="CJ311" s="168" t="str">
        <f t="shared" ca="1" si="907"/>
        <v>-</v>
      </c>
      <c r="CK311" s="168" t="str">
        <f t="shared" ca="1" si="907"/>
        <v>-</v>
      </c>
      <c r="CL311" s="168" t="str">
        <f t="shared" ca="1" si="907"/>
        <v>-</v>
      </c>
      <c r="CM311" s="168" t="str">
        <f t="shared" ca="1" si="907"/>
        <v>-</v>
      </c>
      <c r="CN311" s="168" t="str">
        <f t="shared" ca="1" si="907"/>
        <v>-</v>
      </c>
      <c r="CO311" s="168" t="str">
        <f t="shared" ca="1" si="907"/>
        <v>-</v>
      </c>
      <c r="CP311" s="168">
        <f t="shared" ca="1" si="907"/>
        <v>1</v>
      </c>
      <c r="CQ311" s="168">
        <f t="shared" ca="1" si="907"/>
        <v>1</v>
      </c>
      <c r="CR311" s="168">
        <f t="shared" ca="1" si="907"/>
        <v>0</v>
      </c>
      <c r="CS311" s="168" t="str">
        <f t="shared" ca="1" si="907"/>
        <v>-</v>
      </c>
      <c r="CT311" s="168" t="str">
        <f t="shared" ca="1" si="907"/>
        <v>-</v>
      </c>
      <c r="CU311" s="168" t="str">
        <f t="shared" ca="1" si="907"/>
        <v>-</v>
      </c>
      <c r="CV311" s="168" t="str">
        <f t="shared" ca="1" si="907"/>
        <v>-</v>
      </c>
      <c r="CW311" s="168" t="str">
        <f t="shared" ca="1" si="907"/>
        <v>-</v>
      </c>
      <c r="CX311" s="168" t="str">
        <f t="shared" ca="1" si="907"/>
        <v>-</v>
      </c>
      <c r="CY311" s="168" t="str">
        <f t="shared" ca="1" si="907"/>
        <v>-</v>
      </c>
      <c r="CZ311" s="168">
        <f t="shared" ca="1" si="907"/>
        <v>0</v>
      </c>
      <c r="DA311" s="168" t="str">
        <f t="shared" ca="1" si="907"/>
        <v>-</v>
      </c>
      <c r="DB311" s="168" t="str">
        <f t="shared" ca="1" si="907"/>
        <v>-</v>
      </c>
      <c r="DC311" s="168" t="str">
        <f t="shared" ca="1" si="907"/>
        <v>-</v>
      </c>
      <c r="DD311" s="168" t="str">
        <f t="shared" ca="1" si="907"/>
        <v>-</v>
      </c>
      <c r="DE311" s="168" t="str">
        <f t="shared" ca="1" si="907"/>
        <v>-</v>
      </c>
      <c r="DF311" s="168">
        <f t="shared" ca="1" si="907"/>
        <v>0</v>
      </c>
      <c r="DG311" s="168">
        <f t="shared" ca="1" si="907"/>
        <v>0</v>
      </c>
      <c r="DH311" s="168">
        <f t="shared" ca="1" si="907"/>
        <v>0</v>
      </c>
      <c r="DI311" s="168">
        <f t="shared" ca="1" si="907"/>
        <v>0</v>
      </c>
      <c r="DJ311" s="168">
        <f t="shared" ca="1" si="907"/>
        <v>0</v>
      </c>
      <c r="DK311" s="168">
        <f t="shared" ca="1" si="907"/>
        <v>0</v>
      </c>
      <c r="DL311" s="168">
        <f t="shared" ca="1" si="907"/>
        <v>0</v>
      </c>
      <c r="DM311" s="168" t="str">
        <f t="shared" ca="1" si="907"/>
        <v>-</v>
      </c>
      <c r="DN311" s="168" t="str">
        <f t="shared" ca="1" si="907"/>
        <v>-</v>
      </c>
      <c r="DO311" s="168" t="str">
        <f t="shared" ca="1" si="907"/>
        <v>-</v>
      </c>
      <c r="DP311" s="168" t="str">
        <f t="shared" ca="1" si="907"/>
        <v>-</v>
      </c>
      <c r="DQ311" s="168" t="str">
        <f t="shared" ca="1" si="907"/>
        <v>-</v>
      </c>
      <c r="DR311" s="168" t="str">
        <f t="shared" ca="1" si="907"/>
        <v>-</v>
      </c>
      <c r="DS311" s="168" t="str">
        <f t="shared" ca="1" si="907"/>
        <v>-</v>
      </c>
      <c r="DT311" s="168" t="str">
        <f t="shared" ca="1" si="907"/>
        <v>-</v>
      </c>
      <c r="DU311" s="168" t="str">
        <f t="shared" ca="1" si="907"/>
        <v>-</v>
      </c>
      <c r="DV311" s="168" t="str">
        <f t="shared" ca="1" si="907"/>
        <v>-</v>
      </c>
      <c r="DW311" s="168" t="str">
        <f t="shared" ca="1" si="907"/>
        <v>-</v>
      </c>
      <c r="DX311" s="10"/>
      <c r="DY311" s="168">
        <f t="shared" ca="1" si="907"/>
        <v>1</v>
      </c>
      <c r="DZ311" s="168" t="str">
        <f t="shared" ca="1" si="907"/>
        <v>-</v>
      </c>
      <c r="EA311" s="168" t="str">
        <f t="shared" ca="1" si="907"/>
        <v>-</v>
      </c>
      <c r="EB311" s="168" t="str">
        <f t="shared" ca="1" si="907"/>
        <v>-</v>
      </c>
      <c r="EC311" s="168" t="str">
        <f t="shared" ca="1" si="885"/>
        <v>-</v>
      </c>
      <c r="ED311" s="168" t="b">
        <f t="shared" ca="1" si="885"/>
        <v>0</v>
      </c>
      <c r="EE311" s="168" t="str">
        <f t="shared" ca="1" si="885"/>
        <v>-</v>
      </c>
      <c r="EF311" s="168">
        <f t="shared" ca="1" si="885"/>
        <v>0</v>
      </c>
      <c r="EG311" s="168" t="str">
        <f t="shared" ca="1" si="885"/>
        <v>-</v>
      </c>
      <c r="EH311" s="166" cm="1">
        <f t="array" ref="EH311">INDEX(i.rev,$K311,EH$15)</f>
        <v>1.1000000000000001</v>
      </c>
      <c r="EI311" s="168">
        <f t="shared" ref="EI311:EX311" ca="1" si="908">OFFSET(EI$5,$B311,0)</f>
        <v>0</v>
      </c>
      <c r="EJ311" s="168">
        <f t="shared" ca="1" si="908"/>
        <v>1</v>
      </c>
      <c r="EK311" s="168">
        <f t="shared" ca="1" si="908"/>
        <v>0</v>
      </c>
      <c r="EL311" s="168">
        <f t="shared" ca="1" si="908"/>
        <v>1</v>
      </c>
      <c r="EM311" s="168">
        <f t="shared" ca="1" si="908"/>
        <v>1</v>
      </c>
      <c r="EN311" s="168">
        <f t="shared" ca="1" si="908"/>
        <v>1</v>
      </c>
      <c r="EO311" s="168">
        <f t="shared" ca="1" si="908"/>
        <v>0</v>
      </c>
      <c r="EP311" s="168">
        <f t="shared" ca="1" si="908"/>
        <v>0</v>
      </c>
      <c r="EQ311" s="168">
        <f t="shared" ca="1" si="908"/>
        <v>0</v>
      </c>
      <c r="ER311" s="168">
        <f t="shared" ca="1" si="908"/>
        <v>0</v>
      </c>
      <c r="ES311" s="168">
        <f t="shared" ca="1" si="908"/>
        <v>0</v>
      </c>
      <c r="ET311" s="168">
        <f t="shared" ca="1" si="908"/>
        <v>0</v>
      </c>
      <c r="EU311" s="168">
        <f t="shared" ca="1" si="908"/>
        <v>0</v>
      </c>
      <c r="EV311" s="168">
        <f t="shared" ca="1" si="908"/>
        <v>0</v>
      </c>
      <c r="EW311" s="168">
        <f t="shared" ca="1" si="908"/>
        <v>0</v>
      </c>
      <c r="EX311" s="168">
        <f t="shared" ca="1" si="908"/>
        <v>0</v>
      </c>
      <c r="EY311" s="166" cm="1">
        <f t="array" ref="EY311">INDEX(i.rev,$K311,EY$15)</f>
        <v>0</v>
      </c>
      <c r="EZ311" s="168">
        <f t="shared" ca="1" si="837"/>
        <v>0</v>
      </c>
      <c r="FA311" s="166" cm="1">
        <f t="array" ref="FA311">INDEX(i.rev,$K311,FA$15)</f>
        <v>1</v>
      </c>
      <c r="FB311" s="168">
        <f t="shared" ref="FB311:GF311" ca="1" si="909">OFFSET(FB$5,$B311,0)</f>
        <v>0</v>
      </c>
      <c r="FC311" s="168">
        <f t="shared" ca="1" si="909"/>
        <v>0</v>
      </c>
      <c r="FD311" s="168">
        <f t="shared" ca="1" si="909"/>
        <v>0</v>
      </c>
      <c r="FE311" s="168">
        <f t="shared" ca="1" si="909"/>
        <v>0</v>
      </c>
      <c r="FF311" s="168">
        <f t="shared" ca="1" si="909"/>
        <v>0</v>
      </c>
      <c r="FG311" s="168">
        <f t="shared" ca="1" si="909"/>
        <v>0</v>
      </c>
      <c r="FH311" s="168">
        <f t="shared" ca="1" si="909"/>
        <v>0</v>
      </c>
      <c r="FI311" s="10"/>
      <c r="FJ311" s="168" t="str">
        <f t="shared" ca="1" si="909"/>
        <v>-</v>
      </c>
      <c r="FK311" s="168" t="str">
        <f t="shared" ca="1" si="909"/>
        <v>-</v>
      </c>
      <c r="FL311" s="168" t="str">
        <f t="shared" ca="1" si="909"/>
        <v>-</v>
      </c>
      <c r="FM311" s="168" t="str">
        <f t="shared" ca="1" si="909"/>
        <v>-</v>
      </c>
      <c r="FN311" s="168" t="str">
        <f t="shared" ca="1" si="909"/>
        <v>-</v>
      </c>
      <c r="FO311" s="166" t="b">
        <f t="shared" ca="1" si="840"/>
        <v>0</v>
      </c>
      <c r="FP311" s="166" t="b">
        <f t="shared" ca="1" si="840"/>
        <v>0</v>
      </c>
      <c r="FQ311" s="166" t="b">
        <f t="shared" ca="1" si="840"/>
        <v>1</v>
      </c>
      <c r="FR311" s="168">
        <f t="shared" ca="1" si="909"/>
        <v>0</v>
      </c>
      <c r="FS311" s="166">
        <f t="shared" ca="1" si="841"/>
        <v>1</v>
      </c>
      <c r="FT311" s="166">
        <f t="shared" ca="1" si="841"/>
        <v>1</v>
      </c>
      <c r="FU311" s="168" t="str">
        <f t="shared" ca="1" si="909"/>
        <v>-</v>
      </c>
      <c r="FV311" s="168" t="str">
        <f t="shared" ca="1" si="909"/>
        <v>-</v>
      </c>
      <c r="FW311" s="168" t="str">
        <f t="shared" ca="1" si="909"/>
        <v>-</v>
      </c>
      <c r="FX311" s="168" t="str">
        <f t="shared" ca="1" si="909"/>
        <v>-</v>
      </c>
      <c r="FY311" s="168" t="str">
        <f t="shared" ca="1" si="909"/>
        <v>-</v>
      </c>
      <c r="FZ311" s="168" t="str">
        <f t="shared" ca="1" si="909"/>
        <v>-</v>
      </c>
      <c r="GA311" s="168" t="str">
        <f t="shared" ca="1" si="909"/>
        <v>-</v>
      </c>
      <c r="GB311" s="168" t="str">
        <f t="shared" ca="1" si="909"/>
        <v>-</v>
      </c>
      <c r="GC311" s="168" t="str">
        <f t="shared" ca="1" si="909"/>
        <v>-</v>
      </c>
      <c r="GD311" s="168" t="b">
        <f t="shared" ca="1" si="909"/>
        <v>1</v>
      </c>
      <c r="GE311" s="168" t="str">
        <f t="shared" ca="1" si="909"/>
        <v>-</v>
      </c>
      <c r="GF311" s="168" t="str">
        <f t="shared" ca="1" si="909"/>
        <v>-</v>
      </c>
      <c r="GG311" s="168" t="str">
        <f t="shared" ca="1" si="865"/>
        <v>-</v>
      </c>
      <c r="GH311" s="168" t="str">
        <f t="shared" ca="1" si="842"/>
        <v>-</v>
      </c>
      <c r="GI311" s="168" t="str">
        <f t="shared" ca="1" si="842"/>
        <v>-</v>
      </c>
      <c r="GJ311" s="168" t="str">
        <f t="shared" ca="1" si="842"/>
        <v>-</v>
      </c>
      <c r="GK311" s="168" t="str">
        <f t="shared" ca="1" si="842"/>
        <v>-</v>
      </c>
      <c r="GL311" s="168" t="str">
        <f t="shared" ca="1" si="842"/>
        <v>-</v>
      </c>
      <c r="GM311" s="168" t="str">
        <f t="shared" ca="1" si="842"/>
        <v>-</v>
      </c>
      <c r="GN311" s="168" t="str">
        <f t="shared" ca="1" si="842"/>
        <v>-</v>
      </c>
      <c r="GO311" s="168" t="str">
        <f t="shared" ca="1" si="842"/>
        <v>-</v>
      </c>
      <c r="GP311" s="168" t="str">
        <f t="shared" ca="1" si="842"/>
        <v>-</v>
      </c>
      <c r="GQ311" s="168" t="str">
        <f t="shared" ca="1" si="842"/>
        <v>-</v>
      </c>
      <c r="GR311" s="168" t="str">
        <f t="shared" ca="1" si="842"/>
        <v>-</v>
      </c>
      <c r="GS311" s="168">
        <f t="shared" ca="1" si="842"/>
        <v>500</v>
      </c>
      <c r="GT311" s="168">
        <f t="shared" ca="1" si="842"/>
        <v>500</v>
      </c>
      <c r="GU311" s="168" t="str">
        <f t="shared" ca="1" si="842"/>
        <v>-</v>
      </c>
      <c r="GV311" s="168" t="str">
        <f t="shared" ca="1" si="842"/>
        <v>-</v>
      </c>
      <c r="GW311" s="168" t="str">
        <f t="shared" ca="1" si="842"/>
        <v>-</v>
      </c>
      <c r="GX311" s="168" t="str">
        <f t="shared" ca="1" si="843"/>
        <v>-</v>
      </c>
      <c r="GY311" s="168" t="str">
        <f t="shared" ca="1" si="843"/>
        <v>-</v>
      </c>
      <c r="GZ311" s="168" t="str">
        <f t="shared" ca="1" si="902"/>
        <v>-</v>
      </c>
      <c r="HA311" s="168" t="str">
        <f t="shared" ca="1" si="902"/>
        <v>-</v>
      </c>
      <c r="HB311" s="168" t="str">
        <f t="shared" ca="1" si="902"/>
        <v>-</v>
      </c>
      <c r="HC311" s="168" t="str">
        <f t="shared" ca="1" si="902"/>
        <v>-</v>
      </c>
      <c r="HD311" s="168" t="str">
        <f t="shared" ca="1" si="902"/>
        <v>-</v>
      </c>
      <c r="HE311" s="168" t="str">
        <f t="shared" ca="1" si="902"/>
        <v>-</v>
      </c>
      <c r="HF311" s="168" t="str">
        <f t="shared" ca="1" si="902"/>
        <v>-</v>
      </c>
      <c r="HG311" s="168" t="str">
        <f t="shared" ca="1" si="902"/>
        <v>-</v>
      </c>
      <c r="HH311" s="168" t="str">
        <f t="shared" ca="1" si="902"/>
        <v>-</v>
      </c>
      <c r="HI311" s="168" t="str">
        <f t="shared" ca="1" si="902"/>
        <v>-</v>
      </c>
      <c r="HJ311" s="168" t="str">
        <f t="shared" ca="1" si="902"/>
        <v>-</v>
      </c>
      <c r="HK311" s="168" t="str">
        <f t="shared" ca="1" si="902"/>
        <v>-</v>
      </c>
      <c r="HL311" s="168" t="str">
        <f t="shared" ca="1" si="902"/>
        <v>-</v>
      </c>
      <c r="HM311" s="168" t="str">
        <f t="shared" ca="1" si="902"/>
        <v>-</v>
      </c>
      <c r="HN311" s="168" t="str">
        <f t="shared" ca="1" si="902"/>
        <v>-</v>
      </c>
      <c r="HO311" s="168" t="str">
        <f t="shared" ca="1" si="902"/>
        <v>-</v>
      </c>
      <c r="HP311" s="168" t="str">
        <f t="shared" ca="1" si="902"/>
        <v>-</v>
      </c>
      <c r="HQ311" s="168" t="str">
        <f t="shared" ca="1" si="902"/>
        <v>-</v>
      </c>
      <c r="HR311" s="168" t="str">
        <f t="shared" ca="1" si="902"/>
        <v>-</v>
      </c>
      <c r="HS311" s="168" t="str">
        <f t="shared" ca="1" si="902"/>
        <v>-</v>
      </c>
      <c r="HT311" s="168" t="str">
        <f t="shared" ca="1" si="902"/>
        <v>-</v>
      </c>
      <c r="HU311" s="168" t="str">
        <f t="shared" ca="1" si="902"/>
        <v>-</v>
      </c>
      <c r="HV311" s="168" t="str">
        <f t="shared" ca="1" si="902"/>
        <v>-</v>
      </c>
      <c r="HW311" s="168" t="str">
        <f t="shared" ca="1" si="902"/>
        <v>-</v>
      </c>
      <c r="HX311" s="168" t="str">
        <f t="shared" ca="1" si="902"/>
        <v>-</v>
      </c>
      <c r="HY311" s="168" t="str">
        <f t="shared" ca="1" si="902"/>
        <v>-</v>
      </c>
      <c r="HZ311" s="168" t="str">
        <f t="shared" ca="1" si="902"/>
        <v>-</v>
      </c>
      <c r="IA311" s="168" t="str">
        <f t="shared" ca="1" si="902"/>
        <v>-</v>
      </c>
      <c r="IB311" s="168" t="str">
        <f t="shared" ca="1" si="902"/>
        <v>-</v>
      </c>
      <c r="IC311" s="168" t="str">
        <f t="shared" ca="1" si="902"/>
        <v>-</v>
      </c>
      <c r="ID311" s="168" t="str">
        <f t="shared" ca="1" si="902"/>
        <v>-</v>
      </c>
      <c r="IE311" s="168" t="str">
        <f t="shared" ca="1" si="902"/>
        <v>-</v>
      </c>
      <c r="IF311" s="168" t="str">
        <f t="shared" ca="1" si="902"/>
        <v>-</v>
      </c>
      <c r="IG311" s="168" t="str">
        <f t="shared" ca="1" si="902"/>
        <v>-</v>
      </c>
      <c r="IH311" s="168" t="str">
        <f t="shared" ca="1" si="902"/>
        <v>-</v>
      </c>
      <c r="II311" s="168" t="str">
        <f t="shared" ca="1" si="902"/>
        <v>-</v>
      </c>
      <c r="IJ311" s="168" t="str">
        <f t="shared" ca="1" si="902"/>
        <v>-</v>
      </c>
      <c r="IK311" s="168" t="str">
        <f t="shared" ca="1" si="902"/>
        <v>-</v>
      </c>
      <c r="IL311" s="168" t="str">
        <f t="shared" ca="1" si="902"/>
        <v>-</v>
      </c>
      <c r="IM311" s="168" t="str">
        <f t="shared" ca="1" si="902"/>
        <v>-</v>
      </c>
      <c r="IN311" s="168" t="str">
        <f t="shared" ca="1" si="902"/>
        <v>-</v>
      </c>
      <c r="IO311" s="168" t="str">
        <f t="shared" ca="1" si="902"/>
        <v>-</v>
      </c>
      <c r="IP311" s="168" t="str">
        <f t="shared" ca="1" si="845"/>
        <v>-</v>
      </c>
      <c r="IQ311" s="168" t="str">
        <f t="shared" ca="1" si="845"/>
        <v>-</v>
      </c>
      <c r="IR311" s="168" t="str">
        <f t="shared" ca="1" si="845"/>
        <v>-</v>
      </c>
      <c r="IS311" s="168" t="str">
        <f t="shared" ca="1" si="845"/>
        <v>-</v>
      </c>
      <c r="IT311" s="168" t="str">
        <f t="shared" ca="1" si="845"/>
        <v>-</v>
      </c>
      <c r="IU311" s="168" t="str">
        <f t="shared" ca="1" si="845"/>
        <v>-</v>
      </c>
      <c r="IV311" s="168" t="str">
        <f t="shared" ca="1" si="845"/>
        <v>-</v>
      </c>
      <c r="IW311" s="168" t="str">
        <f t="shared" ca="1" si="845"/>
        <v>-</v>
      </c>
      <c r="IX311" s="168" t="str">
        <f t="shared" ca="1" si="845"/>
        <v>-</v>
      </c>
      <c r="IY311" s="168" t="str">
        <f t="shared" ca="1" si="845"/>
        <v>-</v>
      </c>
      <c r="IZ311" s="10"/>
      <c r="JA311" s="166">
        <f t="shared" ca="1" si="846"/>
        <v>4.4999999999999998E-2</v>
      </c>
      <c r="JB311" s="166">
        <f t="shared" ca="1" si="847"/>
        <v>4.4999999999999998E-2</v>
      </c>
      <c r="JC311" s="168">
        <f t="shared" ref="JC311:KH311" ca="1" si="910">OFFSET(JC$5,$B311,0)</f>
        <v>1</v>
      </c>
      <c r="JD311" s="168">
        <f t="shared" ca="1" si="910"/>
        <v>0</v>
      </c>
      <c r="JE311" s="168">
        <f t="shared" ca="1" si="910"/>
        <v>1</v>
      </c>
      <c r="JF311" s="168">
        <f t="shared" ca="1" si="910"/>
        <v>1</v>
      </c>
      <c r="JG311" s="168">
        <f t="shared" ca="1" si="910"/>
        <v>0</v>
      </c>
      <c r="JH311" s="168">
        <f t="shared" ca="1" si="910"/>
        <v>70</v>
      </c>
      <c r="JI311" s="168">
        <f t="shared" ca="1" si="910"/>
        <v>50</v>
      </c>
      <c r="JJ311" s="168">
        <f t="shared" ca="1" si="910"/>
        <v>70</v>
      </c>
      <c r="JK311" s="168">
        <f t="shared" ca="1" si="910"/>
        <v>50</v>
      </c>
      <c r="JL311" s="166">
        <f t="shared" ca="1" si="849"/>
        <v>1</v>
      </c>
      <c r="JM311" s="166">
        <f t="shared" ca="1" si="850"/>
        <v>1</v>
      </c>
      <c r="JN311" s="166">
        <f t="shared" ca="1" si="851"/>
        <v>1</v>
      </c>
      <c r="JO311" s="166">
        <f t="shared" ca="1" si="852"/>
        <v>1</v>
      </c>
      <c r="JP311" s="166">
        <f t="shared" ca="1" si="852"/>
        <v>1</v>
      </c>
      <c r="JQ311" s="168">
        <f t="shared" ca="1" si="910"/>
        <v>1</v>
      </c>
      <c r="JR311" s="10"/>
      <c r="JS311" s="168">
        <f t="shared" ca="1" si="910"/>
        <v>1</v>
      </c>
      <c r="JT311" s="166">
        <f t="shared" ca="1" si="853"/>
        <v>1</v>
      </c>
      <c r="JU311" s="168">
        <f t="shared" ca="1" si="910"/>
        <v>1</v>
      </c>
      <c r="JV311" s="168">
        <f t="shared" ca="1" si="910"/>
        <v>1</v>
      </c>
      <c r="JW311" s="168">
        <f t="shared" ca="1" si="910"/>
        <v>1</v>
      </c>
      <c r="JX311" s="168">
        <f t="shared" ca="1" si="910"/>
        <v>1</v>
      </c>
      <c r="JY311" s="168">
        <f t="shared" ca="1" si="910"/>
        <v>1</v>
      </c>
      <c r="JZ311" s="168">
        <f t="shared" ca="1" si="910"/>
        <v>1</v>
      </c>
      <c r="KA311" s="166">
        <f t="shared" ca="1" si="854"/>
        <v>1</v>
      </c>
      <c r="KB311" s="166">
        <f t="shared" ca="1" si="855"/>
        <v>1</v>
      </c>
      <c r="KC311" s="166">
        <f t="shared" ca="1" si="856"/>
        <v>1</v>
      </c>
      <c r="KD311" s="166" t="str">
        <f t="shared" ca="1" si="857"/>
        <v>-</v>
      </c>
      <c r="KE311" s="166" t="str">
        <f t="shared" ca="1" si="858"/>
        <v>-</v>
      </c>
      <c r="KF311" s="166" t="str">
        <f t="shared" ca="1" si="859"/>
        <v>-</v>
      </c>
      <c r="KG311" s="166" t="b">
        <f t="shared" ca="1" si="860"/>
        <v>0</v>
      </c>
      <c r="KH311" s="168">
        <f t="shared" ca="1" si="910"/>
        <v>0</v>
      </c>
      <c r="KI311" s="27">
        <v>0</v>
      </c>
    </row>
    <row r="312" spans="1:295" s="148" customFormat="1" outlineLevel="1">
      <c r="A312" s="126">
        <f t="shared" si="13"/>
        <v>307</v>
      </c>
      <c r="B312" s="126">
        <f>$A$18</f>
        <v>13</v>
      </c>
      <c r="C312" s="148">
        <f>C310</f>
        <v>1002</v>
      </c>
      <c r="D312" s="148" t="s">
        <v>884</v>
      </c>
      <c r="E312" s="148" t="b">
        <f t="shared" si="826"/>
        <v>1</v>
      </c>
      <c r="F312" s="148" t="b">
        <v>0</v>
      </c>
      <c r="G312" s="148" t="b">
        <f t="shared" si="862"/>
        <v>1</v>
      </c>
      <c r="H312" s="144">
        <f t="shared" ca="1" si="863"/>
        <v>3</v>
      </c>
      <c r="I312" s="32">
        <v>2</v>
      </c>
      <c r="J312" s="32">
        <v>1</v>
      </c>
      <c r="K312" s="32">
        <v>2</v>
      </c>
      <c r="L312" s="144">
        <f t="shared" ca="1" si="863"/>
        <v>1</v>
      </c>
      <c r="M312" s="144">
        <f t="shared" ca="1" si="863"/>
        <v>1</v>
      </c>
      <c r="N312" s="144">
        <f t="shared" ca="1" si="863"/>
        <v>1</v>
      </c>
      <c r="O312" s="144">
        <f t="shared" ca="1" si="863"/>
        <v>1</v>
      </c>
      <c r="P312" s="144">
        <f t="shared" ca="1" si="863"/>
        <v>1</v>
      </c>
      <c r="Q312" s="144">
        <f t="shared" ca="1" si="863"/>
        <v>1</v>
      </c>
      <c r="R312" s="144">
        <f t="shared" ca="1" si="863"/>
        <v>2</v>
      </c>
      <c r="S312" s="144">
        <f t="shared" ca="1" si="863"/>
        <v>1</v>
      </c>
      <c r="T312" s="144">
        <f t="shared" ca="1" si="863"/>
        <v>1</v>
      </c>
      <c r="U312" s="144">
        <f t="shared" ca="1" si="863"/>
        <v>1</v>
      </c>
      <c r="V312" s="144">
        <f t="shared" ca="1" si="863"/>
        <v>1</v>
      </c>
      <c r="W312" s="144">
        <f t="shared" ca="1" si="863"/>
        <v>1</v>
      </c>
      <c r="X312" s="144">
        <f t="shared" ca="1" si="863"/>
        <v>1</v>
      </c>
      <c r="Y312" s="144">
        <f t="shared" ca="1" si="863"/>
        <v>1</v>
      </c>
      <c r="AA312" s="162" t="str" cm="1">
        <f t="array" aca="1" ref="AA312" ca="1">TEXT(LEFT(OFFSET(AA312,-1,0),5)+1,"00000")&amp;MID(OFFSET(AA312,-1,0),6,FIND(" ",OFFSET(AA312,-1,0),7)-5)
&amp;INDEX(DataMaster!$B$10:$B$12,$I312)         &amp;IF($J312=1,""," Risk"&amp;INDEX(i.risk_aversion,$J312,1))    &amp;IF($K312=1,""," REV"&amp; INDEX(DataMaster!$B$54:$B$58,$K312))              &amp; IF($L312=1,""," Minroe"&amp;INDEX(minroe,$L312))              &amp;  IF($M312=1,""," Overdraw"&amp;INDEX(overdraw,$M312))
&amp; IF($N312=1,""," Mach"&amp;INDEX(i.mach_option,$N312))
&amp; IF($O312=1,""," Interest"&amp;INDEX(i.interest_rate,$O312))            &amp; IF($P312=1,""," Opp cost"&amp;INDEX(i.opp_cost_capital,$P312))           &amp; IF($Q312=1,""," Casual_ub"&amp;INDEX(i.casual_ub,$Q312))           &amp; IF($R312=1,""," Cropgraze"&amp;INDEX(i.cropgraze_inc,$R312))
&amp; IF($S312=1,""," Yield"&amp;INDEX(i.all_rot_yield,$S312))          &amp; IF($T312=1,""," Pasture"&amp;INDEX(i.pasture_prod,$T312))          &amp; IF($U312=1,""," Scan"&amp;INDEX(i.scan,$U312))
&amp; IF($JL312=1,""," WP"&amp;TEXT($JL312*100,"000p"))                &amp; IF($JM312=1,""," MP"&amp;TEXT($JM312*100,"000p"))                      &amp; IF($JN312=1,""," GP"&amp;TEXT($JN312*100,"000p"))          &amp; IF($JO312=1,""," Can"&amp;TEXT($JO312*100,"000p"))
&amp; " (F"&amp;3+IFERROR(1*$CH312,0)+IFERROR(1*$CI312,0)&amp;3-IFERROR(1*NOT($CK312),0)&amp;"N"&amp;$CP312&amp;$CQ312&amp;")"</f>
        <v>00015 CFW DSP REVrev_create CropgrazeFALSE (F33N11)</v>
      </c>
      <c r="AB312" s="10" t="str">
        <f ca="1">IF(COUNTIF(AA$5:AA312,AA312)=1,"-","Dup")</f>
        <v>-</v>
      </c>
      <c r="AC312" s="10"/>
      <c r="AD312" s="168" t="str">
        <f t="shared" ca="1" si="827"/>
        <v>-</v>
      </c>
      <c r="AE312" s="168" t="str">
        <f t="shared" ca="1" si="827"/>
        <v>-</v>
      </c>
      <c r="AF312" s="168" t="str">
        <f t="shared" ca="1" si="827"/>
        <v>-</v>
      </c>
      <c r="AG312" s="168" t="str">
        <f t="shared" ca="1" si="827"/>
        <v>-</v>
      </c>
      <c r="AH312" s="168" t="str">
        <f t="shared" ca="1" si="827"/>
        <v>-</v>
      </c>
      <c r="AI312" s="168" t="b">
        <f t="shared" ca="1" si="827"/>
        <v>1</v>
      </c>
      <c r="AJ312" s="10"/>
      <c r="AK312" s="166" t="b">
        <f t="shared" si="828"/>
        <v>0</v>
      </c>
      <c r="AL312" s="166" t="str">
        <f t="shared" si="828"/>
        <v>-</v>
      </c>
      <c r="AM312" s="166" t="b">
        <f t="shared" si="828"/>
        <v>0</v>
      </c>
      <c r="AN312" s="166" t="b">
        <f t="shared" si="828"/>
        <v>1</v>
      </c>
      <c r="AO312" s="166" t="b">
        <f t="shared" si="828"/>
        <v>0</v>
      </c>
      <c r="AP312" s="166" t="b">
        <f t="shared" si="828"/>
        <v>0</v>
      </c>
      <c r="AQ312" s="166">
        <f t="shared" ca="1" si="829"/>
        <v>0</v>
      </c>
      <c r="AR312" s="166" t="b">
        <f t="shared" si="830"/>
        <v>0</v>
      </c>
      <c r="AS312" s="166" t="b">
        <f t="shared" si="830"/>
        <v>0</v>
      </c>
      <c r="AT312" s="166" t="str">
        <f t="shared" si="830"/>
        <v>-</v>
      </c>
      <c r="AU312" s="166" t="str">
        <f t="shared" si="830"/>
        <v>-</v>
      </c>
      <c r="AV312" s="166" t="str">
        <f t="shared" si="830"/>
        <v>-</v>
      </c>
      <c r="AW312" s="10"/>
      <c r="AX312" s="166" t="b">
        <f t="shared" si="831"/>
        <v>1</v>
      </c>
      <c r="AY312" s="168" t="b">
        <f t="shared" ca="1" si="832"/>
        <v>1</v>
      </c>
      <c r="AZ312" s="168" t="b">
        <f t="shared" ca="1" si="832"/>
        <v>1</v>
      </c>
      <c r="BA312" s="167">
        <f t="shared" ca="1" si="833"/>
        <v>3210</v>
      </c>
      <c r="BB312" s="168" t="str">
        <f t="shared" ca="1" si="834"/>
        <v>-</v>
      </c>
      <c r="BC312" s="168" t="str">
        <f t="shared" ca="1" si="834"/>
        <v>-</v>
      </c>
      <c r="BD312" s="168" t="str">
        <f t="shared" ca="1" si="834"/>
        <v>-</v>
      </c>
      <c r="BE312" s="168" t="str">
        <f t="shared" ca="1" si="834"/>
        <v>-</v>
      </c>
      <c r="BF312" s="168" t="str">
        <f t="shared" ca="1" si="834"/>
        <v>-</v>
      </c>
      <c r="BG312" s="168">
        <f t="shared" ca="1" si="834"/>
        <v>1</v>
      </c>
      <c r="BH312" s="168">
        <f t="shared" ca="1" si="834"/>
        <v>1</v>
      </c>
      <c r="BI312" s="168" t="str">
        <f t="shared" ca="1" si="834"/>
        <v>-</v>
      </c>
      <c r="BJ312" s="168" t="str">
        <f t="shared" ca="1" si="834"/>
        <v>-</v>
      </c>
      <c r="BK312" s="10"/>
      <c r="BL312" s="168" t="str">
        <f t="shared" ca="1" si="834"/>
        <v>-</v>
      </c>
      <c r="BM312" s="168" t="str">
        <f t="shared" ca="1" si="834"/>
        <v>-</v>
      </c>
      <c r="BN312" s="168" t="str">
        <f t="shared" ca="1" si="834"/>
        <v>-</v>
      </c>
      <c r="BO312" s="168" t="str">
        <f t="shared" ca="1" si="834"/>
        <v>-</v>
      </c>
      <c r="BP312" s="168" t="str">
        <f t="shared" ca="1" si="834"/>
        <v>-</v>
      </c>
      <c r="BQ312" s="168" t="str">
        <f t="shared" ca="1" si="834"/>
        <v>-</v>
      </c>
      <c r="BR312" s="168" t="str">
        <f t="shared" ca="1" si="834"/>
        <v>-</v>
      </c>
      <c r="BS312" s="168" t="str">
        <f t="shared" ca="1" si="834"/>
        <v>-</v>
      </c>
      <c r="BT312" s="168" t="str">
        <f t="shared" ca="1" si="834"/>
        <v>-</v>
      </c>
      <c r="BU312" s="168" t="str">
        <f t="shared" ca="1" si="834"/>
        <v>-</v>
      </c>
      <c r="BV312" s="168" t="str">
        <f t="shared" ca="1" si="834"/>
        <v>-</v>
      </c>
      <c r="BW312" s="166" t="b" cm="1">
        <f t="array" ref="BW312">INDEX(i.rev,$K312,BW$15)</f>
        <v>1</v>
      </c>
      <c r="BX312" s="166">
        <f t="shared" si="864"/>
        <v>21</v>
      </c>
      <c r="BY312" s="166" t="b" cm="1">
        <f t="array" ref="BY312">INDEX(i.rev,$K312,BY$15)</f>
        <v>1</v>
      </c>
      <c r="BZ312" s="166" t="b" cm="1">
        <f t="array" ref="BZ312">INDEX(i.rev,$K312,BZ$15)</f>
        <v>1</v>
      </c>
      <c r="CA312" s="166" t="b" cm="1">
        <f t="array" ref="CA312">INDEX(i.rev,$K312,CA$15)</f>
        <v>1</v>
      </c>
      <c r="CB312" s="166" t="b" cm="1">
        <f t="array" ref="CB312">INDEX(i.rev,$K312,CB$15)</f>
        <v>1</v>
      </c>
      <c r="CC312" s="166" t="b" cm="1">
        <f t="array" ref="CC312">INDEX(i.rev,$K312,CC$15)</f>
        <v>1</v>
      </c>
      <c r="CD312" s="166" t="b" cm="1">
        <f t="array" ref="CD312">INDEX(i.rev,$K312,CD$15)</f>
        <v>1</v>
      </c>
      <c r="CE312" s="166" t="b" cm="1">
        <f t="array" ref="CE312">INDEX(i.rev,$K312,CE$15)</f>
        <v>1</v>
      </c>
      <c r="CF312" s="166" t="b" cm="1">
        <f t="array" ref="CF312">INDEX(i.rev,$K312,CF$15)</f>
        <v>1</v>
      </c>
      <c r="CG312" s="10"/>
      <c r="CH312" s="168" t="str">
        <f t="shared" ca="1" si="884"/>
        <v>-</v>
      </c>
      <c r="CI312" s="168" t="str">
        <f t="shared" ca="1" si="884"/>
        <v>-</v>
      </c>
      <c r="CJ312" s="168" t="str">
        <f t="shared" ca="1" si="884"/>
        <v>-</v>
      </c>
      <c r="CK312" s="168" t="str">
        <f t="shared" ca="1" si="884"/>
        <v>-</v>
      </c>
      <c r="CL312" s="168" t="str">
        <f t="shared" ca="1" si="884"/>
        <v>-</v>
      </c>
      <c r="CM312" s="168" t="str">
        <f t="shared" ca="1" si="884"/>
        <v>-</v>
      </c>
      <c r="CN312" s="168" t="str">
        <f t="shared" ca="1" si="884"/>
        <v>-</v>
      </c>
      <c r="CO312" s="168" t="str">
        <f t="shared" ca="1" si="884"/>
        <v>-</v>
      </c>
      <c r="CP312" s="168">
        <f t="shared" ca="1" si="884"/>
        <v>1</v>
      </c>
      <c r="CQ312" s="168">
        <f t="shared" ca="1" si="884"/>
        <v>1</v>
      </c>
      <c r="CR312" s="168">
        <f t="shared" ca="1" si="884"/>
        <v>0</v>
      </c>
      <c r="CS312" s="168" t="str">
        <f t="shared" ca="1" si="884"/>
        <v>-</v>
      </c>
      <c r="CT312" s="168" t="str">
        <f t="shared" ca="1" si="884"/>
        <v>-</v>
      </c>
      <c r="CU312" s="168" t="str">
        <f t="shared" ca="1" si="884"/>
        <v>-</v>
      </c>
      <c r="CV312" s="168" t="str">
        <f t="shared" ca="1" si="884"/>
        <v>-</v>
      </c>
      <c r="CW312" s="168" t="str">
        <f t="shared" ca="1" si="884"/>
        <v>-</v>
      </c>
      <c r="CX312" s="168" t="str">
        <f t="shared" ca="1" si="884"/>
        <v>-</v>
      </c>
      <c r="CY312" s="168" t="str">
        <f t="shared" ca="1" si="884"/>
        <v>-</v>
      </c>
      <c r="CZ312" s="168">
        <f t="shared" ca="1" si="884"/>
        <v>0</v>
      </c>
      <c r="DA312" s="168" t="str">
        <f t="shared" ca="1" si="884"/>
        <v>-</v>
      </c>
      <c r="DB312" s="168" t="str">
        <f t="shared" ca="1" si="884"/>
        <v>-</v>
      </c>
      <c r="DC312" s="168" t="str">
        <f t="shared" ca="1" si="884"/>
        <v>-</v>
      </c>
      <c r="DD312" s="168" t="str">
        <f t="shared" ca="1" si="884"/>
        <v>-</v>
      </c>
      <c r="DE312" s="168" t="str">
        <f t="shared" ca="1" si="884"/>
        <v>-</v>
      </c>
      <c r="DF312" s="168">
        <f t="shared" ca="1" si="884"/>
        <v>0</v>
      </c>
      <c r="DG312" s="168">
        <f t="shared" ref="DG312:EB312" ca="1" si="911">OFFSET(DG$5,$B312,0)</f>
        <v>0</v>
      </c>
      <c r="DH312" s="168">
        <f t="shared" ca="1" si="911"/>
        <v>0</v>
      </c>
      <c r="DI312" s="168">
        <f t="shared" ca="1" si="911"/>
        <v>0</v>
      </c>
      <c r="DJ312" s="168">
        <f t="shared" ca="1" si="911"/>
        <v>0</v>
      </c>
      <c r="DK312" s="168">
        <f t="shared" ca="1" si="911"/>
        <v>0</v>
      </c>
      <c r="DL312" s="168">
        <f t="shared" ca="1" si="911"/>
        <v>0</v>
      </c>
      <c r="DM312" s="168" t="str">
        <f t="shared" ca="1" si="911"/>
        <v>-</v>
      </c>
      <c r="DN312" s="168" t="str">
        <f t="shared" ca="1" si="911"/>
        <v>-</v>
      </c>
      <c r="DO312" s="168" t="str">
        <f t="shared" ca="1" si="911"/>
        <v>-</v>
      </c>
      <c r="DP312" s="168" t="str">
        <f t="shared" ca="1" si="911"/>
        <v>-</v>
      </c>
      <c r="DQ312" s="168" t="str">
        <f t="shared" ca="1" si="911"/>
        <v>-</v>
      </c>
      <c r="DR312" s="168" t="str">
        <f t="shared" ca="1" si="911"/>
        <v>-</v>
      </c>
      <c r="DS312" s="168" t="str">
        <f t="shared" ca="1" si="911"/>
        <v>-</v>
      </c>
      <c r="DT312" s="168" t="str">
        <f t="shared" ca="1" si="911"/>
        <v>-</v>
      </c>
      <c r="DU312" s="168" t="str">
        <f t="shared" ca="1" si="911"/>
        <v>-</v>
      </c>
      <c r="DV312" s="168" t="str">
        <f t="shared" ca="1" si="911"/>
        <v>-</v>
      </c>
      <c r="DW312" s="168" t="str">
        <f t="shared" ca="1" si="911"/>
        <v>-</v>
      </c>
      <c r="DX312" s="10"/>
      <c r="DY312" s="168">
        <f t="shared" ca="1" si="911"/>
        <v>1</v>
      </c>
      <c r="DZ312" s="168" t="str">
        <f t="shared" ca="1" si="911"/>
        <v>-</v>
      </c>
      <c r="EA312" s="168" t="str">
        <f t="shared" ca="1" si="911"/>
        <v>-</v>
      </c>
      <c r="EB312" s="168" t="str">
        <f t="shared" ca="1" si="911"/>
        <v>-</v>
      </c>
      <c r="EC312" s="168" t="str">
        <f t="shared" ca="1" si="885"/>
        <v>-</v>
      </c>
      <c r="ED312" s="168" t="b">
        <f t="shared" ca="1" si="885"/>
        <v>0</v>
      </c>
      <c r="EE312" s="168" t="str">
        <f t="shared" ca="1" si="885"/>
        <v>-</v>
      </c>
      <c r="EF312" s="168">
        <f t="shared" ca="1" si="885"/>
        <v>0</v>
      </c>
      <c r="EG312" s="168" t="str">
        <f t="shared" ca="1" si="885"/>
        <v>-</v>
      </c>
      <c r="EH312" s="166" cm="1">
        <f t="array" ref="EH312">INDEX(i.rev,$K312,EH$15)</f>
        <v>1</v>
      </c>
      <c r="EI312" s="168">
        <f t="shared" ca="1" si="836"/>
        <v>0</v>
      </c>
      <c r="EJ312" s="168">
        <f t="shared" ca="1" si="836"/>
        <v>1</v>
      </c>
      <c r="EK312" s="168">
        <f t="shared" ca="1" si="836"/>
        <v>0</v>
      </c>
      <c r="EL312" s="168">
        <f t="shared" ca="1" si="836"/>
        <v>1</v>
      </c>
      <c r="EM312" s="168">
        <f t="shared" ca="1" si="836"/>
        <v>1</v>
      </c>
      <c r="EN312" s="168">
        <f t="shared" ca="1" si="836"/>
        <v>1</v>
      </c>
      <c r="EO312" s="168">
        <f t="shared" ca="1" si="836"/>
        <v>0</v>
      </c>
      <c r="EP312" s="168">
        <f t="shared" ca="1" si="836"/>
        <v>0</v>
      </c>
      <c r="EQ312" s="168">
        <f t="shared" ca="1" si="836"/>
        <v>0</v>
      </c>
      <c r="ER312" s="168">
        <f t="shared" ca="1" si="836"/>
        <v>0</v>
      </c>
      <c r="ES312" s="168">
        <f t="shared" ca="1" si="836"/>
        <v>0</v>
      </c>
      <c r="ET312" s="168">
        <f t="shared" ca="1" si="836"/>
        <v>0</v>
      </c>
      <c r="EU312" s="168">
        <f t="shared" ca="1" si="836"/>
        <v>0</v>
      </c>
      <c r="EV312" s="168">
        <f t="shared" ca="1" si="836"/>
        <v>0</v>
      </c>
      <c r="EW312" s="168">
        <f t="shared" ca="1" si="836"/>
        <v>0</v>
      </c>
      <c r="EX312" s="168">
        <f t="shared" ca="1" si="836"/>
        <v>0</v>
      </c>
      <c r="EY312" s="166" cm="1">
        <f t="array" ref="EY312">INDEX(i.rev,$K312,EY$15)</f>
        <v>0</v>
      </c>
      <c r="EZ312" s="168">
        <f t="shared" ca="1" si="837"/>
        <v>0</v>
      </c>
      <c r="FA312" s="166" cm="1">
        <f t="array" ref="FA312">INDEX(i.rev,$K312,FA$15)</f>
        <v>1</v>
      </c>
      <c r="FB312" s="168">
        <f t="shared" ca="1" si="838"/>
        <v>0</v>
      </c>
      <c r="FC312" s="168">
        <f t="shared" ca="1" si="838"/>
        <v>0</v>
      </c>
      <c r="FD312" s="168">
        <f t="shared" ca="1" si="838"/>
        <v>0</v>
      </c>
      <c r="FE312" s="168">
        <f t="shared" ca="1" si="838"/>
        <v>0</v>
      </c>
      <c r="FF312" s="168">
        <f t="shared" ca="1" si="838"/>
        <v>0</v>
      </c>
      <c r="FG312" s="168">
        <f t="shared" ca="1" si="838"/>
        <v>0</v>
      </c>
      <c r="FH312" s="168">
        <f t="shared" ca="1" si="838"/>
        <v>0</v>
      </c>
      <c r="FI312" s="10"/>
      <c r="FJ312" s="168" t="str">
        <f t="shared" ca="1" si="838"/>
        <v>-</v>
      </c>
      <c r="FK312" s="168" t="str">
        <f t="shared" ca="1" si="838"/>
        <v>-</v>
      </c>
      <c r="FL312" s="168" t="str">
        <f t="shared" ca="1" si="838"/>
        <v>-</v>
      </c>
      <c r="FM312" s="168" t="str">
        <f t="shared" ca="1" si="838"/>
        <v>-</v>
      </c>
      <c r="FN312" s="168" t="str">
        <f t="shared" ca="1" si="839"/>
        <v>-</v>
      </c>
      <c r="FO312" s="166" t="b">
        <f t="shared" ca="1" si="840"/>
        <v>0</v>
      </c>
      <c r="FP312" s="166" t="b">
        <f t="shared" ca="1" si="840"/>
        <v>0</v>
      </c>
      <c r="FQ312" s="166" t="b">
        <f t="shared" ca="1" si="840"/>
        <v>1</v>
      </c>
      <c r="FR312" s="168">
        <f t="shared" ca="1" si="838"/>
        <v>0</v>
      </c>
      <c r="FS312" s="166">
        <f t="shared" ca="1" si="841"/>
        <v>1</v>
      </c>
      <c r="FT312" s="166">
        <f t="shared" ca="1" si="841"/>
        <v>1</v>
      </c>
      <c r="FU312" s="168" t="str">
        <f t="shared" ca="1" si="838"/>
        <v>-</v>
      </c>
      <c r="FV312" s="168" t="str">
        <f t="shared" ca="1" si="838"/>
        <v>-</v>
      </c>
      <c r="FW312" s="168" t="str">
        <f t="shared" ca="1" si="838"/>
        <v>-</v>
      </c>
      <c r="FX312" s="168" t="str">
        <f t="shared" ref="FX312:GF312" ca="1" si="912">OFFSET(FX$5,$B312,0)</f>
        <v>-</v>
      </c>
      <c r="FY312" s="168" t="str">
        <f t="shared" ca="1" si="912"/>
        <v>-</v>
      </c>
      <c r="FZ312" s="168" t="str">
        <f t="shared" ca="1" si="912"/>
        <v>-</v>
      </c>
      <c r="GA312" s="168" t="str">
        <f t="shared" ca="1" si="912"/>
        <v>-</v>
      </c>
      <c r="GB312" s="168" t="str">
        <f t="shared" ca="1" si="912"/>
        <v>-</v>
      </c>
      <c r="GC312" s="168" t="str">
        <f t="shared" ca="1" si="912"/>
        <v>-</v>
      </c>
      <c r="GD312" s="168" t="b">
        <f t="shared" ca="1" si="912"/>
        <v>1</v>
      </c>
      <c r="GE312" s="168" t="str">
        <f t="shared" ca="1" si="912"/>
        <v>-</v>
      </c>
      <c r="GF312" s="168" t="str">
        <f t="shared" ca="1" si="912"/>
        <v>-</v>
      </c>
      <c r="GG312" s="168" t="str">
        <f ca="1">OFFSET(GG$5,$B312,0)</f>
        <v>-</v>
      </c>
      <c r="GH312" s="168" t="str">
        <f t="shared" ca="1" si="842"/>
        <v>-</v>
      </c>
      <c r="GI312" s="168" t="str">
        <f ca="1">OFFSET(GI$5,$B312,0)</f>
        <v>-</v>
      </c>
      <c r="GJ312" s="168" t="str">
        <f t="shared" ca="1" si="842"/>
        <v>-</v>
      </c>
      <c r="GK312" s="168" t="str">
        <f t="shared" ca="1" si="842"/>
        <v>-</v>
      </c>
      <c r="GL312" s="168" t="str">
        <f t="shared" ca="1" si="842"/>
        <v>-</v>
      </c>
      <c r="GM312" s="168" t="str">
        <f t="shared" ca="1" si="842"/>
        <v>-</v>
      </c>
      <c r="GN312" s="168" t="str">
        <f t="shared" ca="1" si="842"/>
        <v>-</v>
      </c>
      <c r="GO312" s="168" t="str">
        <f t="shared" ca="1" si="842"/>
        <v>-</v>
      </c>
      <c r="GP312" s="168" t="str">
        <f t="shared" ca="1" si="842"/>
        <v>-</v>
      </c>
      <c r="GQ312" s="168" t="str">
        <f t="shared" ca="1" si="842"/>
        <v>-</v>
      </c>
      <c r="GR312" s="168" t="str">
        <f t="shared" ca="1" si="842"/>
        <v>-</v>
      </c>
      <c r="GS312" s="168">
        <f t="shared" ca="1" si="842"/>
        <v>500</v>
      </c>
      <c r="GT312" s="168">
        <f t="shared" ca="1" si="842"/>
        <v>500</v>
      </c>
      <c r="GU312" s="168" t="str">
        <f t="shared" ca="1" si="842"/>
        <v>-</v>
      </c>
      <c r="GV312" s="168" t="str">
        <f t="shared" ca="1" si="842"/>
        <v>-</v>
      </c>
      <c r="GW312" s="168" t="str">
        <f t="shared" ca="1" si="842"/>
        <v>-</v>
      </c>
      <c r="GX312" s="168" t="str">
        <f t="shared" ca="1" si="843"/>
        <v>-</v>
      </c>
      <c r="GY312" s="168" t="str">
        <f t="shared" ca="1" si="843"/>
        <v>-</v>
      </c>
      <c r="GZ312" s="168" t="str">
        <f t="shared" ca="1" si="902"/>
        <v>-</v>
      </c>
      <c r="HA312" s="168" t="str">
        <f t="shared" ca="1" si="902"/>
        <v>-</v>
      </c>
      <c r="HB312" s="168" t="str">
        <f t="shared" ca="1" si="902"/>
        <v>-</v>
      </c>
      <c r="HC312" s="168" t="str">
        <f t="shared" ca="1" si="902"/>
        <v>-</v>
      </c>
      <c r="HD312" s="168" t="str">
        <f t="shared" ca="1" si="902"/>
        <v>-</v>
      </c>
      <c r="HE312" s="168" t="str">
        <f t="shared" ca="1" si="902"/>
        <v>-</v>
      </c>
      <c r="HF312" s="168" t="str">
        <f t="shared" ca="1" si="902"/>
        <v>-</v>
      </c>
      <c r="HG312" s="168" t="str">
        <f t="shared" ca="1" si="902"/>
        <v>-</v>
      </c>
      <c r="HH312" s="168" t="str">
        <f t="shared" ca="1" si="902"/>
        <v>-</v>
      </c>
      <c r="HI312" s="168" t="str">
        <f t="shared" ca="1" si="902"/>
        <v>-</v>
      </c>
      <c r="HJ312" s="168" t="str">
        <f t="shared" ca="1" si="902"/>
        <v>-</v>
      </c>
      <c r="HK312" s="168" t="str">
        <f t="shared" ca="1" si="902"/>
        <v>-</v>
      </c>
      <c r="HL312" s="168" t="str">
        <f t="shared" ca="1" si="902"/>
        <v>-</v>
      </c>
      <c r="HM312" s="168" t="str">
        <f t="shared" ca="1" si="902"/>
        <v>-</v>
      </c>
      <c r="HN312" s="168" t="str">
        <f t="shared" ca="1" si="902"/>
        <v>-</v>
      </c>
      <c r="HO312" s="168" t="str">
        <f t="shared" ca="1" si="902"/>
        <v>-</v>
      </c>
      <c r="HP312" s="168" t="str">
        <f t="shared" ca="1" si="902"/>
        <v>-</v>
      </c>
      <c r="HQ312" s="168" t="str">
        <f t="shared" ca="1" si="902"/>
        <v>-</v>
      </c>
      <c r="HR312" s="168" t="str">
        <f t="shared" ca="1" si="902"/>
        <v>-</v>
      </c>
      <c r="HS312" s="168" t="str">
        <f t="shared" ca="1" si="902"/>
        <v>-</v>
      </c>
      <c r="HT312" s="168" t="str">
        <f t="shared" ca="1" si="902"/>
        <v>-</v>
      </c>
      <c r="HU312" s="168" t="str">
        <f t="shared" ca="1" si="902"/>
        <v>-</v>
      </c>
      <c r="HV312" s="168" t="str">
        <f t="shared" ca="1" si="902"/>
        <v>-</v>
      </c>
      <c r="HW312" s="168" t="str">
        <f t="shared" ca="1" si="902"/>
        <v>-</v>
      </c>
      <c r="HX312" s="168" t="str">
        <f t="shared" ca="1" si="902"/>
        <v>-</v>
      </c>
      <c r="HY312" s="168" t="str">
        <f t="shared" ca="1" si="902"/>
        <v>-</v>
      </c>
      <c r="HZ312" s="168" t="str">
        <f t="shared" ca="1" si="902"/>
        <v>-</v>
      </c>
      <c r="IA312" s="168" t="str">
        <f t="shared" ca="1" si="902"/>
        <v>-</v>
      </c>
      <c r="IB312" s="168" t="str">
        <f t="shared" ca="1" si="902"/>
        <v>-</v>
      </c>
      <c r="IC312" s="168" t="str">
        <f t="shared" ca="1" si="902"/>
        <v>-</v>
      </c>
      <c r="ID312" s="168" t="str">
        <f t="shared" ca="1" si="902"/>
        <v>-</v>
      </c>
      <c r="IE312" s="168" t="str">
        <f t="shared" ca="1" si="902"/>
        <v>-</v>
      </c>
      <c r="IF312" s="168" t="str">
        <f t="shared" ca="1" si="902"/>
        <v>-</v>
      </c>
      <c r="IG312" s="168" t="str">
        <f t="shared" ca="1" si="902"/>
        <v>-</v>
      </c>
      <c r="IH312" s="168" t="str">
        <f t="shared" ca="1" si="902"/>
        <v>-</v>
      </c>
      <c r="II312" s="168" t="str">
        <f t="shared" ca="1" si="902"/>
        <v>-</v>
      </c>
      <c r="IJ312" s="168" t="str">
        <f t="shared" ca="1" si="902"/>
        <v>-</v>
      </c>
      <c r="IK312" s="168" t="str">
        <f t="shared" ca="1" si="902"/>
        <v>-</v>
      </c>
      <c r="IL312" s="168" t="str">
        <f t="shared" ca="1" si="902"/>
        <v>-</v>
      </c>
      <c r="IM312" s="168" t="str">
        <f t="shared" ca="1" si="902"/>
        <v>-</v>
      </c>
      <c r="IN312" s="168" t="str">
        <f t="shared" ca="1" si="902"/>
        <v>-</v>
      </c>
      <c r="IO312" s="168" t="str">
        <f t="shared" ca="1" si="902"/>
        <v>-</v>
      </c>
      <c r="IP312" s="168" t="str">
        <f t="shared" ca="1" si="845"/>
        <v>-</v>
      </c>
      <c r="IQ312" s="168" t="str">
        <f t="shared" ca="1" si="845"/>
        <v>-</v>
      </c>
      <c r="IR312" s="168" t="str">
        <f t="shared" ca="1" si="845"/>
        <v>-</v>
      </c>
      <c r="IS312" s="168" t="str">
        <f t="shared" ca="1" si="845"/>
        <v>-</v>
      </c>
      <c r="IT312" s="168" t="str">
        <f t="shared" ca="1" si="845"/>
        <v>-</v>
      </c>
      <c r="IU312" s="168" t="str">
        <f t="shared" ca="1" si="845"/>
        <v>-</v>
      </c>
      <c r="IV312" s="168" t="str">
        <f t="shared" ca="1" si="845"/>
        <v>-</v>
      </c>
      <c r="IW312" s="168" t="str">
        <f t="shared" ca="1" si="845"/>
        <v>-</v>
      </c>
      <c r="IX312" s="168" t="str">
        <f t="shared" ca="1" si="845"/>
        <v>-</v>
      </c>
      <c r="IY312" s="168" t="str">
        <f t="shared" ca="1" si="845"/>
        <v>-</v>
      </c>
      <c r="IZ312" s="10"/>
      <c r="JA312" s="166">
        <f t="shared" ca="1" si="846"/>
        <v>4.4999999999999998E-2</v>
      </c>
      <c r="JB312" s="166">
        <f t="shared" ca="1" si="847"/>
        <v>4.4999999999999998E-2</v>
      </c>
      <c r="JC312" s="168">
        <f t="shared" ca="1" si="848"/>
        <v>1</v>
      </c>
      <c r="JD312" s="168">
        <f t="shared" ca="1" si="848"/>
        <v>0</v>
      </c>
      <c r="JE312" s="168">
        <f t="shared" ca="1" si="848"/>
        <v>1</v>
      </c>
      <c r="JF312" s="168">
        <f t="shared" ca="1" si="848"/>
        <v>1</v>
      </c>
      <c r="JG312" s="168">
        <f t="shared" ca="1" si="848"/>
        <v>0</v>
      </c>
      <c r="JH312" s="168">
        <f t="shared" ca="1" si="848"/>
        <v>70</v>
      </c>
      <c r="JI312" s="168">
        <f t="shared" ca="1" si="848"/>
        <v>50</v>
      </c>
      <c r="JJ312" s="168">
        <f t="shared" ca="1" si="848"/>
        <v>70</v>
      </c>
      <c r="JK312" s="168">
        <f t="shared" ca="1" si="848"/>
        <v>50</v>
      </c>
      <c r="JL312" s="166">
        <f t="shared" ca="1" si="849"/>
        <v>1</v>
      </c>
      <c r="JM312" s="166">
        <f t="shared" ca="1" si="850"/>
        <v>1</v>
      </c>
      <c r="JN312" s="166">
        <f t="shared" ca="1" si="851"/>
        <v>1</v>
      </c>
      <c r="JO312" s="166">
        <f t="shared" ca="1" si="852"/>
        <v>1</v>
      </c>
      <c r="JP312" s="166">
        <f t="shared" ca="1" si="852"/>
        <v>1</v>
      </c>
      <c r="JQ312" s="168">
        <f t="shared" ca="1" si="848"/>
        <v>1</v>
      </c>
      <c r="JR312" s="10"/>
      <c r="JS312" s="168">
        <f t="shared" ca="1" si="848"/>
        <v>1</v>
      </c>
      <c r="JT312" s="166">
        <f t="shared" ca="1" si="853"/>
        <v>1</v>
      </c>
      <c r="JU312" s="168">
        <f t="shared" ca="1" si="848"/>
        <v>1</v>
      </c>
      <c r="JV312" s="168">
        <f t="shared" ca="1" si="848"/>
        <v>1</v>
      </c>
      <c r="JW312" s="168">
        <f t="shared" ca="1" si="848"/>
        <v>1</v>
      </c>
      <c r="JX312" s="168">
        <f t="shared" ca="1" si="848"/>
        <v>1</v>
      </c>
      <c r="JY312" s="168">
        <f t="shared" ca="1" si="848"/>
        <v>1</v>
      </c>
      <c r="JZ312" s="168">
        <f t="shared" ca="1" si="848"/>
        <v>1</v>
      </c>
      <c r="KA312" s="166">
        <f t="shared" ca="1" si="854"/>
        <v>1</v>
      </c>
      <c r="KB312" s="166">
        <f t="shared" ca="1" si="855"/>
        <v>1</v>
      </c>
      <c r="KC312" s="166">
        <f t="shared" ca="1" si="856"/>
        <v>1</v>
      </c>
      <c r="KD312" s="166" t="str">
        <f t="shared" ca="1" si="857"/>
        <v>-</v>
      </c>
      <c r="KE312" s="166" t="str">
        <f t="shared" ca="1" si="858"/>
        <v>-</v>
      </c>
      <c r="KF312" s="166" t="str">
        <f t="shared" ca="1" si="859"/>
        <v>-</v>
      </c>
      <c r="KG312" s="166" t="b">
        <f t="shared" ca="1" si="860"/>
        <v>0</v>
      </c>
      <c r="KH312" s="168">
        <f t="shared" ca="1" si="848"/>
        <v>0</v>
      </c>
      <c r="KI312" s="27">
        <v>0</v>
      </c>
    </row>
    <row r="313" spans="1:295" s="148" customFormat="1" outlineLevel="1">
      <c r="A313" s="126">
        <f t="shared" si="13"/>
        <v>308</v>
      </c>
      <c r="B313" s="126">
        <f t="shared" ref="B313:B326" si="913">$A$18</f>
        <v>13</v>
      </c>
      <c r="C313" s="148">
        <f t="shared" si="874"/>
        <v>1002</v>
      </c>
      <c r="D313" s="148" t="s">
        <v>884</v>
      </c>
      <c r="E313" s="148" t="b">
        <f t="shared" si="826"/>
        <v>1</v>
      </c>
      <c r="F313" s="148" t="b">
        <v>0</v>
      </c>
      <c r="G313" s="148" t="b">
        <f t="shared" si="862"/>
        <v>1</v>
      </c>
      <c r="H313" s="144">
        <f t="shared" ca="1" si="863"/>
        <v>3</v>
      </c>
      <c r="I313" s="32">
        <v>2</v>
      </c>
      <c r="J313" s="32">
        <v>1</v>
      </c>
      <c r="K313" s="32">
        <v>3</v>
      </c>
      <c r="L313" s="144">
        <f t="shared" ca="1" si="863"/>
        <v>1</v>
      </c>
      <c r="M313" s="144">
        <f t="shared" ca="1" si="863"/>
        <v>1</v>
      </c>
      <c r="N313" s="144">
        <f t="shared" ca="1" si="863"/>
        <v>1</v>
      </c>
      <c r="O313" s="144">
        <f t="shared" ca="1" si="863"/>
        <v>1</v>
      </c>
      <c r="P313" s="144">
        <f t="shared" ca="1" si="863"/>
        <v>1</v>
      </c>
      <c r="Q313" s="144">
        <f t="shared" ca="1" si="863"/>
        <v>1</v>
      </c>
      <c r="R313" s="144">
        <f t="shared" ca="1" si="863"/>
        <v>2</v>
      </c>
      <c r="S313" s="144">
        <f t="shared" ca="1" si="863"/>
        <v>1</v>
      </c>
      <c r="T313" s="144">
        <f t="shared" ca="1" si="863"/>
        <v>1</v>
      </c>
      <c r="U313" s="144">
        <f t="shared" ca="1" si="863"/>
        <v>1</v>
      </c>
      <c r="V313" s="144">
        <f t="shared" ca="1" si="863"/>
        <v>1</v>
      </c>
      <c r="W313" s="144">
        <f t="shared" ca="1" si="863"/>
        <v>1</v>
      </c>
      <c r="X313" s="144">
        <f t="shared" ca="1" si="863"/>
        <v>1</v>
      </c>
      <c r="Y313" s="144">
        <f t="shared" ca="1" si="863"/>
        <v>1</v>
      </c>
      <c r="AA313" s="162" t="str" cm="1">
        <f t="array" aca="1" ref="AA313" ca="1">TEXT(LEFT(OFFSET(AA313,-1,0),5)+1,"00000")&amp;MID(OFFSET(AA313,-1,0),6,FIND(" ",OFFSET(AA313,-1,0),7)-5)
&amp;INDEX(DataMaster!$B$10:$B$12,$I313)         &amp;IF($J313=1,""," Risk"&amp;INDEX(i.risk_aversion,$J313,1))    &amp;IF($K313=1,""," REV"&amp; INDEX(DataMaster!$B$54:$B$58,$K313))              &amp; IF($L313=1,""," Minroe"&amp;INDEX(minroe,$L313))              &amp;  IF($M313=1,""," Overdraw"&amp;INDEX(overdraw,$M313))
&amp; IF($N313=1,""," Mach"&amp;INDEX(i.mach_option,$N313))
&amp; IF($O313=1,""," Interest"&amp;INDEX(i.interest_rate,$O313))            &amp; IF($P313=1,""," Opp cost"&amp;INDEX(i.opp_cost_capital,$P313))           &amp; IF($Q313=1,""," Casual_ub"&amp;INDEX(i.casual_ub,$Q313))           &amp; IF($R313=1,""," Cropgraze"&amp;INDEX(i.cropgraze_inc,$R313))
&amp; IF($S313=1,""," Yield"&amp;INDEX(i.all_rot_yield,$S313))          &amp; IF($T313=1,""," Pasture"&amp;INDEX(i.pasture_prod,$T313))          &amp; IF($U313=1,""," Scan"&amp;INDEX(i.scan,$U313))
&amp; IF($JL313=1,""," WP"&amp;TEXT($JL313*100,"000p"))                &amp; IF($JM313=1,""," MP"&amp;TEXT($JM313*100,"000p"))                      &amp; IF($JN313=1,""," GP"&amp;TEXT($JN313*100,"000p"))          &amp; IF($JO313=1,""," Can"&amp;TEXT($JO313*100,"000p"))
&amp; " (F"&amp;3+IFERROR(1*$CH313,0)+IFERROR(1*$CI313,0)&amp;3-IFERROR(1*NOT($CK313),0)&amp;"N"&amp;$CP313&amp;$CQ313&amp;")"</f>
        <v>00016 CFW DSP REVCFW CropgrazeFALSE (F33N11)</v>
      </c>
      <c r="AB313" s="10" t="str">
        <f ca="1">IF(COUNTIF(AA$5:AA313,AA313)=1,"-","Dup")</f>
        <v>-</v>
      </c>
      <c r="AC313" s="10"/>
      <c r="AD313" s="168" t="str">
        <f t="shared" ca="1" si="827"/>
        <v>-</v>
      </c>
      <c r="AE313" s="168" t="str">
        <f t="shared" ca="1" si="827"/>
        <v>-</v>
      </c>
      <c r="AF313" s="168" t="str">
        <f t="shared" ca="1" si="827"/>
        <v>-</v>
      </c>
      <c r="AG313" s="168" t="str">
        <f t="shared" ca="1" si="827"/>
        <v>-</v>
      </c>
      <c r="AH313" s="168" t="str">
        <f t="shared" ca="1" si="827"/>
        <v>-</v>
      </c>
      <c r="AI313" s="168" t="b">
        <f t="shared" ca="1" si="827"/>
        <v>1</v>
      </c>
      <c r="AJ313" s="10"/>
      <c r="AK313" s="166" t="b">
        <f t="shared" si="828"/>
        <v>0</v>
      </c>
      <c r="AL313" s="166" t="str">
        <f t="shared" si="828"/>
        <v>-</v>
      </c>
      <c r="AM313" s="166" t="b">
        <f t="shared" si="828"/>
        <v>0</v>
      </c>
      <c r="AN313" s="166" t="b">
        <f t="shared" si="828"/>
        <v>1</v>
      </c>
      <c r="AO313" s="166" t="b">
        <f t="shared" si="828"/>
        <v>0</v>
      </c>
      <c r="AP313" s="166" t="b">
        <f t="shared" si="828"/>
        <v>0</v>
      </c>
      <c r="AQ313" s="166">
        <f t="shared" ca="1" si="829"/>
        <v>0</v>
      </c>
      <c r="AR313" s="166" t="b">
        <f t="shared" si="830"/>
        <v>0</v>
      </c>
      <c r="AS313" s="166" t="b">
        <f t="shared" si="830"/>
        <v>0</v>
      </c>
      <c r="AT313" s="166" t="str">
        <f t="shared" si="830"/>
        <v>-</v>
      </c>
      <c r="AU313" s="166" t="str">
        <f t="shared" si="830"/>
        <v>-</v>
      </c>
      <c r="AV313" s="166" t="str">
        <f t="shared" si="830"/>
        <v>-</v>
      </c>
      <c r="AW313" s="10"/>
      <c r="AX313" s="166" t="b">
        <f t="shared" si="831"/>
        <v>1</v>
      </c>
      <c r="AY313" s="168" t="b">
        <f t="shared" ca="1" si="832"/>
        <v>1</v>
      </c>
      <c r="AZ313" s="168" t="b">
        <f t="shared" ca="1" si="832"/>
        <v>1</v>
      </c>
      <c r="BA313" s="167">
        <f t="shared" ca="1" si="833"/>
        <v>3210</v>
      </c>
      <c r="BB313" s="168" t="str">
        <f t="shared" ca="1" si="834"/>
        <v>-</v>
      </c>
      <c r="BC313" s="168" t="str">
        <f t="shared" ca="1" si="834"/>
        <v>-</v>
      </c>
      <c r="BD313" s="168" t="str">
        <f t="shared" ca="1" si="834"/>
        <v>-</v>
      </c>
      <c r="BE313" s="168" t="str">
        <f t="shared" ca="1" si="834"/>
        <v>-</v>
      </c>
      <c r="BF313" s="168" t="str">
        <f t="shared" ca="1" si="834"/>
        <v>-</v>
      </c>
      <c r="BG313" s="168">
        <f t="shared" ca="1" si="834"/>
        <v>1</v>
      </c>
      <c r="BH313" s="168">
        <f t="shared" ca="1" si="834"/>
        <v>1</v>
      </c>
      <c r="BI313" s="168" t="str">
        <f t="shared" ca="1" si="834"/>
        <v>-</v>
      </c>
      <c r="BJ313" s="168" t="str">
        <f t="shared" ca="1" si="834"/>
        <v>-</v>
      </c>
      <c r="BK313" s="10"/>
      <c r="BL313" s="168" t="str">
        <f t="shared" ca="1" si="834"/>
        <v>-</v>
      </c>
      <c r="BM313" s="168" t="str">
        <f t="shared" ca="1" si="834"/>
        <v>-</v>
      </c>
      <c r="BN313" s="168" t="str">
        <f t="shared" ca="1" si="834"/>
        <v>-</v>
      </c>
      <c r="BO313" s="168" t="str">
        <f t="shared" ca="1" si="834"/>
        <v>-</v>
      </c>
      <c r="BP313" s="168" t="str">
        <f t="shared" ca="1" si="834"/>
        <v>-</v>
      </c>
      <c r="BQ313" s="168" t="str">
        <f t="shared" ca="1" si="834"/>
        <v>-</v>
      </c>
      <c r="BR313" s="168" t="str">
        <f t="shared" ca="1" si="834"/>
        <v>-</v>
      </c>
      <c r="BS313" s="168" t="str">
        <f t="shared" ca="1" si="834"/>
        <v>-</v>
      </c>
      <c r="BT313" s="168" t="str">
        <f t="shared" ca="1" si="834"/>
        <v>-</v>
      </c>
      <c r="BU313" s="168" t="str">
        <f t="shared" ca="1" si="834"/>
        <v>-</v>
      </c>
      <c r="BV313" s="168" t="str">
        <f t="shared" ca="1" si="834"/>
        <v>-</v>
      </c>
      <c r="BW313" s="166" t="str" cm="1">
        <f t="array" ref="BW313">INDEX(i.rev,$K313,BW$15)</f>
        <v>-</v>
      </c>
      <c r="BX313" s="166">
        <f t="shared" si="864"/>
        <v>21</v>
      </c>
      <c r="BY313" s="166" t="str" cm="1">
        <f t="array" ref="BY313">INDEX(i.rev,$K313,BY$15)</f>
        <v>-</v>
      </c>
      <c r="BZ313" s="166" t="str" cm="1">
        <f t="array" ref="BZ313">INDEX(i.rev,$K313,BZ$15)</f>
        <v>-</v>
      </c>
      <c r="CA313" s="166" t="str" cm="1">
        <f t="array" ref="CA313">INDEX(i.rev,$K313,CA$15)</f>
        <v>-</v>
      </c>
      <c r="CB313" s="166" t="str" cm="1">
        <f t="array" ref="CB313">INDEX(i.rev,$K313,CB$15)</f>
        <v>-</v>
      </c>
      <c r="CC313" s="166" t="str" cm="1">
        <f t="array" ref="CC313">INDEX(i.rev,$K313,CC$15)</f>
        <v>-</v>
      </c>
      <c r="CD313" s="166" t="str" cm="1">
        <f t="array" ref="CD313">INDEX(i.rev,$K313,CD$15)</f>
        <v>-</v>
      </c>
      <c r="CE313" s="166" t="str" cm="1">
        <f t="array" ref="CE313">INDEX(i.rev,$K313,CE$15)</f>
        <v>-</v>
      </c>
      <c r="CF313" s="166" t="str" cm="1">
        <f t="array" ref="CF313">INDEX(i.rev,$K313,CF$15)</f>
        <v>-</v>
      </c>
      <c r="CG313" s="10"/>
      <c r="CH313" s="168" t="str">
        <f t="shared" ref="CH313:EB321" ca="1" si="914">OFFSET(CH$5,$B313,0)</f>
        <v>-</v>
      </c>
      <c r="CI313" s="168" t="str">
        <f t="shared" ca="1" si="914"/>
        <v>-</v>
      </c>
      <c r="CJ313" s="168" t="str">
        <f t="shared" ca="1" si="914"/>
        <v>-</v>
      </c>
      <c r="CK313" s="168" t="str">
        <f t="shared" ca="1" si="914"/>
        <v>-</v>
      </c>
      <c r="CL313" s="168" t="str">
        <f t="shared" ca="1" si="914"/>
        <v>-</v>
      </c>
      <c r="CM313" s="168" t="str">
        <f t="shared" ca="1" si="914"/>
        <v>-</v>
      </c>
      <c r="CN313" s="168" t="str">
        <f t="shared" ca="1" si="914"/>
        <v>-</v>
      </c>
      <c r="CO313" s="168" t="str">
        <f t="shared" ca="1" si="914"/>
        <v>-</v>
      </c>
      <c r="CP313" s="168">
        <f t="shared" ca="1" si="914"/>
        <v>1</v>
      </c>
      <c r="CQ313" s="168">
        <f t="shared" ca="1" si="914"/>
        <v>1</v>
      </c>
      <c r="CR313" s="168">
        <f t="shared" ca="1" si="914"/>
        <v>0</v>
      </c>
      <c r="CS313" s="168" t="str">
        <f t="shared" ca="1" si="914"/>
        <v>-</v>
      </c>
      <c r="CT313" s="168" t="str">
        <f t="shared" ca="1" si="914"/>
        <v>-</v>
      </c>
      <c r="CU313" s="168" t="str">
        <f t="shared" ca="1" si="914"/>
        <v>-</v>
      </c>
      <c r="CV313" s="168" t="str">
        <f t="shared" ca="1" si="914"/>
        <v>-</v>
      </c>
      <c r="CW313" s="168" t="str">
        <f t="shared" ca="1" si="914"/>
        <v>-</v>
      </c>
      <c r="CX313" s="168" t="str">
        <f t="shared" ca="1" si="914"/>
        <v>-</v>
      </c>
      <c r="CY313" s="168" t="str">
        <f t="shared" ca="1" si="914"/>
        <v>-</v>
      </c>
      <c r="CZ313" s="168">
        <f t="shared" ca="1" si="914"/>
        <v>0</v>
      </c>
      <c r="DA313" s="168" t="str">
        <f t="shared" ca="1" si="914"/>
        <v>-</v>
      </c>
      <c r="DB313" s="168" t="str">
        <f t="shared" ca="1" si="914"/>
        <v>-</v>
      </c>
      <c r="DC313" s="168" t="str">
        <f t="shared" ca="1" si="914"/>
        <v>-</v>
      </c>
      <c r="DD313" s="168" t="str">
        <f t="shared" ca="1" si="914"/>
        <v>-</v>
      </c>
      <c r="DE313" s="168" t="str">
        <f t="shared" ca="1" si="914"/>
        <v>-</v>
      </c>
      <c r="DF313" s="168">
        <f t="shared" ca="1" si="914"/>
        <v>0</v>
      </c>
      <c r="DG313" s="168">
        <f t="shared" ca="1" si="914"/>
        <v>0</v>
      </c>
      <c r="DH313" s="168">
        <f t="shared" ca="1" si="914"/>
        <v>0</v>
      </c>
      <c r="DI313" s="168">
        <f t="shared" ca="1" si="914"/>
        <v>0</v>
      </c>
      <c r="DJ313" s="168">
        <f t="shared" ca="1" si="914"/>
        <v>0</v>
      </c>
      <c r="DK313" s="168">
        <f t="shared" ca="1" si="914"/>
        <v>0</v>
      </c>
      <c r="DL313" s="168">
        <f t="shared" ca="1" si="914"/>
        <v>0</v>
      </c>
      <c r="DM313" s="168" t="str">
        <f t="shared" ca="1" si="914"/>
        <v>-</v>
      </c>
      <c r="DN313" s="168" t="str">
        <f t="shared" ca="1" si="914"/>
        <v>-</v>
      </c>
      <c r="DO313" s="168" t="str">
        <f t="shared" ca="1" si="914"/>
        <v>-</v>
      </c>
      <c r="DP313" s="168" t="str">
        <f t="shared" ca="1" si="914"/>
        <v>-</v>
      </c>
      <c r="DQ313" s="168" t="str">
        <f t="shared" ca="1" si="914"/>
        <v>-</v>
      </c>
      <c r="DR313" s="168" t="str">
        <f t="shared" ca="1" si="914"/>
        <v>-</v>
      </c>
      <c r="DS313" s="168" t="str">
        <f t="shared" ca="1" si="914"/>
        <v>-</v>
      </c>
      <c r="DT313" s="168" t="str">
        <f t="shared" ca="1" si="914"/>
        <v>-</v>
      </c>
      <c r="DU313" s="168" t="str">
        <f t="shared" ca="1" si="914"/>
        <v>-</v>
      </c>
      <c r="DV313" s="168" t="str">
        <f t="shared" ca="1" si="914"/>
        <v>-</v>
      </c>
      <c r="DW313" s="168" t="str">
        <f t="shared" ca="1" si="914"/>
        <v>-</v>
      </c>
      <c r="DX313" s="10"/>
      <c r="DY313" s="168">
        <f t="shared" ca="1" si="914"/>
        <v>1</v>
      </c>
      <c r="DZ313" s="168" t="str">
        <f t="shared" ca="1" si="914"/>
        <v>-</v>
      </c>
      <c r="EA313" s="168" t="str">
        <f t="shared" ca="1" si="914"/>
        <v>-</v>
      </c>
      <c r="EB313" s="168" t="str">
        <f t="shared" ca="1" si="914"/>
        <v>-</v>
      </c>
      <c r="EC313" s="168" t="str">
        <f t="shared" ca="1" si="885"/>
        <v>-</v>
      </c>
      <c r="ED313" s="168" t="b">
        <f t="shared" ca="1" si="885"/>
        <v>0</v>
      </c>
      <c r="EE313" s="168" t="str">
        <f t="shared" ca="1" si="885"/>
        <v>-</v>
      </c>
      <c r="EF313" s="168">
        <f t="shared" ca="1" si="885"/>
        <v>0</v>
      </c>
      <c r="EG313" s="168" t="str">
        <f t="shared" ca="1" si="885"/>
        <v>-</v>
      </c>
      <c r="EH313" s="166" cm="1">
        <f t="array" ref="EH313">INDEX(i.rev,$K313,EH$15)</f>
        <v>1.1000000000000001</v>
      </c>
      <c r="EI313" s="168">
        <f t="shared" ca="1" si="836"/>
        <v>0</v>
      </c>
      <c r="EJ313" s="168">
        <f t="shared" ca="1" si="836"/>
        <v>1</v>
      </c>
      <c r="EK313" s="168">
        <f t="shared" ca="1" si="836"/>
        <v>0</v>
      </c>
      <c r="EL313" s="168">
        <f t="shared" ca="1" si="836"/>
        <v>1</v>
      </c>
      <c r="EM313" s="168">
        <f t="shared" ca="1" si="836"/>
        <v>1</v>
      </c>
      <c r="EN313" s="168">
        <f t="shared" ca="1" si="836"/>
        <v>1</v>
      </c>
      <c r="EO313" s="168">
        <f t="shared" ca="1" si="836"/>
        <v>0</v>
      </c>
      <c r="EP313" s="168">
        <f t="shared" ca="1" si="836"/>
        <v>0</v>
      </c>
      <c r="EQ313" s="168">
        <f t="shared" ca="1" si="836"/>
        <v>0</v>
      </c>
      <c r="ER313" s="168">
        <f t="shared" ca="1" si="836"/>
        <v>0</v>
      </c>
      <c r="ES313" s="168">
        <f t="shared" ca="1" si="836"/>
        <v>0</v>
      </c>
      <c r="ET313" s="168">
        <f t="shared" ca="1" si="836"/>
        <v>0</v>
      </c>
      <c r="EU313" s="168">
        <f t="shared" ca="1" si="836"/>
        <v>0</v>
      </c>
      <c r="EV313" s="168">
        <f t="shared" ca="1" si="836"/>
        <v>0</v>
      </c>
      <c r="EW313" s="168">
        <f t="shared" ca="1" si="836"/>
        <v>0</v>
      </c>
      <c r="EX313" s="168">
        <f t="shared" ca="1" si="836"/>
        <v>0</v>
      </c>
      <c r="EY313" s="166" cm="1">
        <f t="array" ref="EY313">INDEX(i.rev,$K313,EY$15)</f>
        <v>0</v>
      </c>
      <c r="EZ313" s="168">
        <f t="shared" ca="1" si="837"/>
        <v>0</v>
      </c>
      <c r="FA313" s="166" cm="1">
        <f t="array" ref="FA313">INDEX(i.rev,$K313,FA$15)</f>
        <v>1</v>
      </c>
      <c r="FB313" s="168">
        <f t="shared" ref="FB313:GG328" ca="1" si="915">OFFSET(FB$5,$B313,0)</f>
        <v>0</v>
      </c>
      <c r="FC313" s="168">
        <f t="shared" ca="1" si="915"/>
        <v>0</v>
      </c>
      <c r="FD313" s="168">
        <f t="shared" ca="1" si="915"/>
        <v>0</v>
      </c>
      <c r="FE313" s="168">
        <f t="shared" ca="1" si="915"/>
        <v>0</v>
      </c>
      <c r="FF313" s="168">
        <f t="shared" ca="1" si="915"/>
        <v>0</v>
      </c>
      <c r="FG313" s="168">
        <f t="shared" ca="1" si="915"/>
        <v>0</v>
      </c>
      <c r="FH313" s="168">
        <f t="shared" ca="1" si="915"/>
        <v>0</v>
      </c>
      <c r="FI313" s="10"/>
      <c r="FJ313" s="168" t="str">
        <f t="shared" ca="1" si="915"/>
        <v>-</v>
      </c>
      <c r="FK313" s="168" t="str">
        <f t="shared" ca="1" si="915"/>
        <v>-</v>
      </c>
      <c r="FL313" s="168" t="str">
        <f t="shared" ca="1" si="915"/>
        <v>-</v>
      </c>
      <c r="FM313" s="168" t="str">
        <f t="shared" ca="1" si="915"/>
        <v>-</v>
      </c>
      <c r="FN313" s="168" t="str">
        <f t="shared" ca="1" si="839"/>
        <v>-</v>
      </c>
      <c r="FO313" s="166" t="b">
        <f t="shared" ca="1" si="840"/>
        <v>0</v>
      </c>
      <c r="FP313" s="166" t="b">
        <f t="shared" ca="1" si="840"/>
        <v>0</v>
      </c>
      <c r="FQ313" s="166" t="b">
        <f t="shared" ca="1" si="840"/>
        <v>1</v>
      </c>
      <c r="FR313" s="168">
        <f t="shared" ca="1" si="915"/>
        <v>0</v>
      </c>
      <c r="FS313" s="166">
        <f t="shared" ca="1" si="841"/>
        <v>1</v>
      </c>
      <c r="FT313" s="166">
        <f t="shared" ca="1" si="841"/>
        <v>1</v>
      </c>
      <c r="FU313" s="168" t="str">
        <f t="shared" ca="1" si="915"/>
        <v>-</v>
      </c>
      <c r="FV313" s="168" t="str">
        <f t="shared" ca="1" si="915"/>
        <v>-</v>
      </c>
      <c r="FW313" s="168" t="str">
        <f t="shared" ca="1" si="915"/>
        <v>-</v>
      </c>
      <c r="FX313" s="168" t="str">
        <f t="shared" ca="1" si="915"/>
        <v>-</v>
      </c>
      <c r="FY313" s="168" t="str">
        <f t="shared" ca="1" si="915"/>
        <v>-</v>
      </c>
      <c r="FZ313" s="168" t="str">
        <f t="shared" ca="1" si="915"/>
        <v>-</v>
      </c>
      <c r="GA313" s="168" t="str">
        <f t="shared" ca="1" si="915"/>
        <v>-</v>
      </c>
      <c r="GB313" s="168" t="str">
        <f t="shared" ca="1" si="915"/>
        <v>-</v>
      </c>
      <c r="GC313" s="168" t="str">
        <f t="shared" ca="1" si="915"/>
        <v>-</v>
      </c>
      <c r="GD313" s="168" t="b">
        <f t="shared" ca="1" si="915"/>
        <v>1</v>
      </c>
      <c r="GE313" s="168" t="str">
        <f t="shared" ca="1" si="915"/>
        <v>-</v>
      </c>
      <c r="GF313" s="168" t="str">
        <f t="shared" ca="1" si="915"/>
        <v>-</v>
      </c>
      <c r="GG313" s="168" t="str">
        <f t="shared" ca="1" si="915"/>
        <v>-</v>
      </c>
      <c r="GH313" s="168" t="str">
        <f t="shared" ca="1" si="842"/>
        <v>-</v>
      </c>
      <c r="GI313" s="168" t="str">
        <f t="shared" ca="1" si="842"/>
        <v>-</v>
      </c>
      <c r="GJ313" s="168" t="str">
        <f t="shared" ca="1" si="842"/>
        <v>-</v>
      </c>
      <c r="GK313" s="168" t="str">
        <f t="shared" ca="1" si="842"/>
        <v>-</v>
      </c>
      <c r="GL313" s="168" t="str">
        <f t="shared" ca="1" si="842"/>
        <v>-</v>
      </c>
      <c r="GM313" s="168" t="str">
        <f t="shared" ca="1" si="842"/>
        <v>-</v>
      </c>
      <c r="GN313" s="168" t="str">
        <f t="shared" ca="1" si="842"/>
        <v>-</v>
      </c>
      <c r="GO313" s="168" t="str">
        <f t="shared" ca="1" si="842"/>
        <v>-</v>
      </c>
      <c r="GP313" s="168" t="str">
        <f t="shared" ca="1" si="842"/>
        <v>-</v>
      </c>
      <c r="GQ313" s="168" t="str">
        <f t="shared" ca="1" si="842"/>
        <v>-</v>
      </c>
      <c r="GR313" s="168" t="str">
        <f t="shared" ca="1" si="842"/>
        <v>-</v>
      </c>
      <c r="GS313" s="168">
        <f t="shared" ca="1" si="842"/>
        <v>500</v>
      </c>
      <c r="GT313" s="168">
        <f t="shared" ca="1" si="842"/>
        <v>500</v>
      </c>
      <c r="GU313" s="168" t="str">
        <f t="shared" ca="1" si="842"/>
        <v>-</v>
      </c>
      <c r="GV313" s="168" t="str">
        <f t="shared" ca="1" si="842"/>
        <v>-</v>
      </c>
      <c r="GW313" s="168" t="str">
        <f t="shared" ca="1" si="842"/>
        <v>-</v>
      </c>
      <c r="GX313" s="168" t="str">
        <f t="shared" ca="1" si="843"/>
        <v>-</v>
      </c>
      <c r="GY313" s="168" t="str">
        <f t="shared" ca="1" si="843"/>
        <v>-</v>
      </c>
      <c r="GZ313" s="168" t="str">
        <f t="shared" ca="1" si="902"/>
        <v>-</v>
      </c>
      <c r="HA313" s="168" t="str">
        <f t="shared" ca="1" si="902"/>
        <v>-</v>
      </c>
      <c r="HB313" s="168" t="str">
        <f t="shared" ca="1" si="902"/>
        <v>-</v>
      </c>
      <c r="HC313" s="168" t="str">
        <f t="shared" ca="1" si="902"/>
        <v>-</v>
      </c>
      <c r="HD313" s="168" t="str">
        <f t="shared" ca="1" si="902"/>
        <v>-</v>
      </c>
      <c r="HE313" s="168" t="str">
        <f t="shared" ca="1" si="902"/>
        <v>-</v>
      </c>
      <c r="HF313" s="168" t="str">
        <f t="shared" ca="1" si="902"/>
        <v>-</v>
      </c>
      <c r="HG313" s="168" t="str">
        <f t="shared" ca="1" si="902"/>
        <v>-</v>
      </c>
      <c r="HH313" s="168" t="str">
        <f t="shared" ca="1" si="902"/>
        <v>-</v>
      </c>
      <c r="HI313" s="168" t="str">
        <f t="shared" ca="1" si="902"/>
        <v>-</v>
      </c>
      <c r="HJ313" s="168" t="str">
        <f t="shared" ca="1" si="902"/>
        <v>-</v>
      </c>
      <c r="HK313" s="168" t="str">
        <f t="shared" ca="1" si="902"/>
        <v>-</v>
      </c>
      <c r="HL313" s="168" t="str">
        <f t="shared" ca="1" si="902"/>
        <v>-</v>
      </c>
      <c r="HM313" s="168" t="str">
        <f t="shared" ca="1" si="902"/>
        <v>-</v>
      </c>
      <c r="HN313" s="168" t="str">
        <f t="shared" ca="1" si="902"/>
        <v>-</v>
      </c>
      <c r="HO313" s="168" t="str">
        <f t="shared" ca="1" si="902"/>
        <v>-</v>
      </c>
      <c r="HP313" s="168" t="str">
        <f t="shared" ca="1" si="902"/>
        <v>-</v>
      </c>
      <c r="HQ313" s="168" t="str">
        <f t="shared" ca="1" si="902"/>
        <v>-</v>
      </c>
      <c r="HR313" s="168" t="str">
        <f t="shared" ca="1" si="902"/>
        <v>-</v>
      </c>
      <c r="HS313" s="168" t="str">
        <f t="shared" ca="1" si="902"/>
        <v>-</v>
      </c>
      <c r="HT313" s="168" t="str">
        <f t="shared" ca="1" si="902"/>
        <v>-</v>
      </c>
      <c r="HU313" s="168" t="str">
        <f t="shared" ca="1" si="902"/>
        <v>-</v>
      </c>
      <c r="HV313" s="168" t="str">
        <f t="shared" ca="1" si="902"/>
        <v>-</v>
      </c>
      <c r="HW313" s="168" t="str">
        <f t="shared" ca="1" si="902"/>
        <v>-</v>
      </c>
      <c r="HX313" s="168" t="str">
        <f t="shared" ca="1" si="902"/>
        <v>-</v>
      </c>
      <c r="HY313" s="168" t="str">
        <f t="shared" ca="1" si="902"/>
        <v>-</v>
      </c>
      <c r="HZ313" s="168" t="str">
        <f t="shared" ca="1" si="902"/>
        <v>-</v>
      </c>
      <c r="IA313" s="168" t="str">
        <f t="shared" ca="1" si="902"/>
        <v>-</v>
      </c>
      <c r="IB313" s="168" t="str">
        <f t="shared" ca="1" si="902"/>
        <v>-</v>
      </c>
      <c r="IC313" s="168" t="str">
        <f t="shared" ca="1" si="902"/>
        <v>-</v>
      </c>
      <c r="ID313" s="168" t="str">
        <f t="shared" ca="1" si="902"/>
        <v>-</v>
      </c>
      <c r="IE313" s="168" t="str">
        <f t="shared" ca="1" si="902"/>
        <v>-</v>
      </c>
      <c r="IF313" s="168" t="str">
        <f t="shared" ca="1" si="902"/>
        <v>-</v>
      </c>
      <c r="IG313" s="168" t="str">
        <f t="shared" ca="1" si="902"/>
        <v>-</v>
      </c>
      <c r="IH313" s="168" t="str">
        <f t="shared" ca="1" si="902"/>
        <v>-</v>
      </c>
      <c r="II313" s="168" t="str">
        <f t="shared" ca="1" si="902"/>
        <v>-</v>
      </c>
      <c r="IJ313" s="168" t="str">
        <f t="shared" ca="1" si="902"/>
        <v>-</v>
      </c>
      <c r="IK313" s="168" t="str">
        <f t="shared" ca="1" si="902"/>
        <v>-</v>
      </c>
      <c r="IL313" s="168" t="str">
        <f t="shared" ca="1" si="902"/>
        <v>-</v>
      </c>
      <c r="IM313" s="168" t="str">
        <f t="shared" ca="1" si="902"/>
        <v>-</v>
      </c>
      <c r="IN313" s="168" t="str">
        <f t="shared" ca="1" si="902"/>
        <v>-</v>
      </c>
      <c r="IO313" s="168" t="str">
        <f t="shared" ca="1" si="902"/>
        <v>-</v>
      </c>
      <c r="IP313" s="168" t="str">
        <f t="shared" ca="1" si="845"/>
        <v>-</v>
      </c>
      <c r="IQ313" s="168" t="str">
        <f t="shared" ca="1" si="845"/>
        <v>-</v>
      </c>
      <c r="IR313" s="168" t="str">
        <f t="shared" ca="1" si="845"/>
        <v>-</v>
      </c>
      <c r="IS313" s="168" t="str">
        <f t="shared" ca="1" si="845"/>
        <v>-</v>
      </c>
      <c r="IT313" s="168" t="str">
        <f t="shared" ca="1" si="845"/>
        <v>-</v>
      </c>
      <c r="IU313" s="168" t="str">
        <f t="shared" ca="1" si="845"/>
        <v>-</v>
      </c>
      <c r="IV313" s="168" t="str">
        <f t="shared" ca="1" si="845"/>
        <v>-</v>
      </c>
      <c r="IW313" s="168" t="str">
        <f t="shared" ca="1" si="845"/>
        <v>-</v>
      </c>
      <c r="IX313" s="168" t="str">
        <f t="shared" ca="1" si="845"/>
        <v>-</v>
      </c>
      <c r="IY313" s="168" t="str">
        <f t="shared" ca="1" si="845"/>
        <v>-</v>
      </c>
      <c r="IZ313" s="10"/>
      <c r="JA313" s="166">
        <f t="shared" ca="1" si="846"/>
        <v>4.4999999999999998E-2</v>
      </c>
      <c r="JB313" s="166">
        <f t="shared" ca="1" si="847"/>
        <v>4.4999999999999998E-2</v>
      </c>
      <c r="JC313" s="168">
        <f t="shared" ca="1" si="848"/>
        <v>1</v>
      </c>
      <c r="JD313" s="168">
        <f t="shared" ca="1" si="848"/>
        <v>0</v>
      </c>
      <c r="JE313" s="168">
        <f t="shared" ca="1" si="848"/>
        <v>1</v>
      </c>
      <c r="JF313" s="168">
        <f t="shared" ca="1" si="848"/>
        <v>1</v>
      </c>
      <c r="JG313" s="168">
        <f t="shared" ca="1" si="848"/>
        <v>0</v>
      </c>
      <c r="JH313" s="168">
        <f t="shared" ca="1" si="848"/>
        <v>70</v>
      </c>
      <c r="JI313" s="168">
        <f t="shared" ca="1" si="848"/>
        <v>50</v>
      </c>
      <c r="JJ313" s="168">
        <f t="shared" ca="1" si="848"/>
        <v>70</v>
      </c>
      <c r="JK313" s="168">
        <f t="shared" ca="1" si="848"/>
        <v>50</v>
      </c>
      <c r="JL313" s="166">
        <f t="shared" ca="1" si="849"/>
        <v>1</v>
      </c>
      <c r="JM313" s="166">
        <f t="shared" ca="1" si="850"/>
        <v>1</v>
      </c>
      <c r="JN313" s="166">
        <f t="shared" ca="1" si="851"/>
        <v>1</v>
      </c>
      <c r="JO313" s="166">
        <f t="shared" ca="1" si="852"/>
        <v>1</v>
      </c>
      <c r="JP313" s="166">
        <f t="shared" ca="1" si="852"/>
        <v>1</v>
      </c>
      <c r="JQ313" s="168">
        <f t="shared" ca="1" si="848"/>
        <v>1</v>
      </c>
      <c r="JR313" s="10"/>
      <c r="JS313" s="168">
        <f t="shared" ca="1" si="848"/>
        <v>1</v>
      </c>
      <c r="JT313" s="166">
        <f t="shared" ca="1" si="853"/>
        <v>1</v>
      </c>
      <c r="JU313" s="168">
        <f t="shared" ca="1" si="848"/>
        <v>1</v>
      </c>
      <c r="JV313" s="168">
        <f t="shared" ca="1" si="848"/>
        <v>1</v>
      </c>
      <c r="JW313" s="168">
        <f t="shared" ca="1" si="848"/>
        <v>1</v>
      </c>
      <c r="JX313" s="168">
        <f t="shared" ca="1" si="848"/>
        <v>1</v>
      </c>
      <c r="JY313" s="168">
        <f t="shared" ca="1" si="848"/>
        <v>1</v>
      </c>
      <c r="JZ313" s="168">
        <f t="shared" ca="1" si="848"/>
        <v>1</v>
      </c>
      <c r="KA313" s="166">
        <f t="shared" ca="1" si="854"/>
        <v>1</v>
      </c>
      <c r="KB313" s="166">
        <f t="shared" ca="1" si="855"/>
        <v>1</v>
      </c>
      <c r="KC313" s="166">
        <f t="shared" ca="1" si="856"/>
        <v>1</v>
      </c>
      <c r="KD313" s="166" t="str">
        <f t="shared" ca="1" si="857"/>
        <v>-</v>
      </c>
      <c r="KE313" s="166" t="str">
        <f t="shared" ca="1" si="858"/>
        <v>-</v>
      </c>
      <c r="KF313" s="166" t="str">
        <f t="shared" ca="1" si="859"/>
        <v>-</v>
      </c>
      <c r="KG313" s="166" t="b">
        <f t="shared" ca="1" si="860"/>
        <v>0</v>
      </c>
      <c r="KH313" s="168">
        <f t="shared" ca="1" si="848"/>
        <v>0</v>
      </c>
      <c r="KI313" s="27">
        <v>0</v>
      </c>
    </row>
    <row r="314" spans="1:295" s="148" customFormat="1" outlineLevel="1">
      <c r="A314" s="126">
        <f t="shared" si="13"/>
        <v>309</v>
      </c>
      <c r="B314" s="126">
        <f t="shared" si="913"/>
        <v>13</v>
      </c>
      <c r="C314" s="148">
        <f t="shared" si="874"/>
        <v>1002</v>
      </c>
      <c r="D314" s="148" t="s">
        <v>884</v>
      </c>
      <c r="E314" s="148" t="b">
        <f t="shared" ref="E314" si="916">J314=1</f>
        <v>1</v>
      </c>
      <c r="F314" s="148" t="b">
        <v>0</v>
      </c>
      <c r="G314" s="148" t="b">
        <f t="shared" ref="G314" si="917">E314</f>
        <v>1</v>
      </c>
      <c r="H314" s="144">
        <f t="shared" ref="H314:Y314" ca="1" si="918">OFFSET(H314,-1,0)</f>
        <v>3</v>
      </c>
      <c r="I314" s="32">
        <v>2</v>
      </c>
      <c r="J314" s="32">
        <v>1</v>
      </c>
      <c r="K314" s="32">
        <v>4</v>
      </c>
      <c r="L314" s="144">
        <f t="shared" ca="1" si="918"/>
        <v>1</v>
      </c>
      <c r="M314" s="144">
        <f t="shared" ca="1" si="918"/>
        <v>1</v>
      </c>
      <c r="N314" s="144">
        <f t="shared" ca="1" si="918"/>
        <v>1</v>
      </c>
      <c r="O314" s="144">
        <f t="shared" ca="1" si="918"/>
        <v>1</v>
      </c>
      <c r="P314" s="144">
        <f t="shared" ca="1" si="918"/>
        <v>1</v>
      </c>
      <c r="Q314" s="144">
        <f t="shared" ca="1" si="918"/>
        <v>1</v>
      </c>
      <c r="R314" s="144">
        <f t="shared" ca="1" si="918"/>
        <v>2</v>
      </c>
      <c r="S314" s="144">
        <f t="shared" ca="1" si="918"/>
        <v>1</v>
      </c>
      <c r="T314" s="144">
        <f t="shared" ca="1" si="918"/>
        <v>1</v>
      </c>
      <c r="U314" s="144">
        <f t="shared" ca="1" si="918"/>
        <v>1</v>
      </c>
      <c r="V314" s="144">
        <f t="shared" ca="1" si="918"/>
        <v>1</v>
      </c>
      <c r="W314" s="144">
        <f t="shared" ca="1" si="918"/>
        <v>1</v>
      </c>
      <c r="X314" s="144">
        <f t="shared" ca="1" si="918"/>
        <v>1</v>
      </c>
      <c r="Y314" s="144">
        <f t="shared" ca="1" si="918"/>
        <v>1</v>
      </c>
      <c r="AA314" s="162" t="str" cm="1">
        <f t="array" aca="1" ref="AA314" ca="1">TEXT(LEFT(OFFSET(AA314,-1,0),5)+1,"00000")&amp;MID(OFFSET(AA314,-1,0),6,FIND(" ",OFFSET(AA314,-1,0),7)-5)
&amp;INDEX(DataMaster!$B$10:$B$12,$I314)         &amp;IF($J314=1,""," Risk"&amp;INDEX(i.risk_aversion,$J314,1))    &amp;IF($K314=1,""," REV"&amp; INDEX(DataMaster!$B$54:$B$58,$K314))              &amp; IF($L314=1,""," Minroe"&amp;INDEX(minroe,$L314))              &amp;  IF($M314=1,""," Overdraw"&amp;INDEX(overdraw,$M314))
&amp; IF($N314=1,""," Mach"&amp;INDEX(i.mach_option,$N314))
&amp; IF($O314=1,""," Interest"&amp;INDEX(i.interest_rate,$O314))            &amp; IF($P314=1,""," Opp cost"&amp;INDEX(i.opp_cost_capital,$P314))           &amp; IF($Q314=1,""," Casual_ub"&amp;INDEX(i.casual_ub,$Q314))           &amp; IF($R314=1,""," Cropgraze"&amp;INDEX(i.cropgraze_inc,$R314))
&amp; IF($S314=1,""," Yield"&amp;INDEX(i.all_rot_yield,$S314))          &amp; IF($T314=1,""," Pasture"&amp;INDEX(i.pasture_prod,$T314))          &amp; IF($U314=1,""," Scan"&amp;INDEX(i.scan,$U314))
&amp; IF($JL314=1,""," WP"&amp;TEXT($JL314*100,"000p"))                &amp; IF($JM314=1,""," MP"&amp;TEXT($JM314*100,"000p"))                      &amp; IF($JN314=1,""," GP"&amp;TEXT($JN314*100,"000p"))          &amp; IF($JO314=1,""," Can"&amp;TEXT($JO314*100,"000p"))
&amp; " (F"&amp;3+IFERROR(1*$CH314,0)+IFERROR(1*$CI314,0)&amp;3-IFERROR(1*NOT($CK314),0)&amp;"N"&amp;$CP314&amp;$CQ314&amp;")"</f>
        <v>00017 CFW DSP REVCFW_rev_use CropgrazeFALSE (F33N11)</v>
      </c>
      <c r="AB314" s="10" t="str">
        <f ca="1">IF(COUNTIF(AA$5:AA314,AA314)=1,"-","Dup")</f>
        <v>-</v>
      </c>
      <c r="AC314" s="10"/>
      <c r="AD314" s="168" t="str">
        <f t="shared" ca="1" si="827"/>
        <v>-</v>
      </c>
      <c r="AE314" s="168" t="str">
        <f t="shared" ca="1" si="827"/>
        <v>-</v>
      </c>
      <c r="AF314" s="168" t="str">
        <f t="shared" ca="1" si="827"/>
        <v>-</v>
      </c>
      <c r="AG314" s="168" t="str">
        <f t="shared" ca="1" si="827"/>
        <v>-</v>
      </c>
      <c r="AH314" s="168" t="str">
        <f t="shared" ca="1" si="827"/>
        <v>-</v>
      </c>
      <c r="AI314" s="168" t="b">
        <f t="shared" ca="1" si="827"/>
        <v>1</v>
      </c>
      <c r="AJ314" s="10"/>
      <c r="AK314" s="166" t="b">
        <f t="shared" si="828"/>
        <v>0</v>
      </c>
      <c r="AL314" s="166" t="str">
        <f t="shared" si="828"/>
        <v>-</v>
      </c>
      <c r="AM314" s="166" t="b">
        <f t="shared" si="828"/>
        <v>0</v>
      </c>
      <c r="AN314" s="166" t="b">
        <f t="shared" si="828"/>
        <v>1</v>
      </c>
      <c r="AO314" s="166" t="b">
        <f t="shared" si="828"/>
        <v>0</v>
      </c>
      <c r="AP314" s="166" t="b">
        <f t="shared" si="828"/>
        <v>0</v>
      </c>
      <c r="AQ314" s="166">
        <f t="shared" ca="1" si="829"/>
        <v>0</v>
      </c>
      <c r="AR314" s="166" t="b">
        <f t="shared" si="830"/>
        <v>0</v>
      </c>
      <c r="AS314" s="166" t="b">
        <f t="shared" si="830"/>
        <v>0</v>
      </c>
      <c r="AT314" s="166" t="str">
        <f t="shared" si="830"/>
        <v>-</v>
      </c>
      <c r="AU314" s="166" t="str">
        <f t="shared" si="830"/>
        <v>-</v>
      </c>
      <c r="AV314" s="166" t="str">
        <f t="shared" si="830"/>
        <v>-</v>
      </c>
      <c r="AW314" s="10"/>
      <c r="AX314" s="166" t="b">
        <f t="shared" si="831"/>
        <v>1</v>
      </c>
      <c r="AY314" s="168" t="b">
        <f t="shared" ca="1" si="832"/>
        <v>1</v>
      </c>
      <c r="AZ314" s="168" t="b">
        <f t="shared" ca="1" si="832"/>
        <v>1</v>
      </c>
      <c r="BA314" s="167">
        <f t="shared" ca="1" si="833"/>
        <v>3210</v>
      </c>
      <c r="BB314" s="168" t="str">
        <f t="shared" ref="BB314:BV314" ca="1" si="919">OFFSET(BB$5,$B314,0)</f>
        <v>-</v>
      </c>
      <c r="BC314" s="168" t="str">
        <f t="shared" ca="1" si="919"/>
        <v>-</v>
      </c>
      <c r="BD314" s="168" t="str">
        <f t="shared" ca="1" si="919"/>
        <v>-</v>
      </c>
      <c r="BE314" s="168" t="str">
        <f t="shared" ca="1" si="919"/>
        <v>-</v>
      </c>
      <c r="BF314" s="168" t="str">
        <f t="shared" ca="1" si="919"/>
        <v>-</v>
      </c>
      <c r="BG314" s="168">
        <f t="shared" ca="1" si="919"/>
        <v>1</v>
      </c>
      <c r="BH314" s="168">
        <f t="shared" ca="1" si="919"/>
        <v>1</v>
      </c>
      <c r="BI314" s="168" t="str">
        <f t="shared" ca="1" si="919"/>
        <v>-</v>
      </c>
      <c r="BJ314" s="168" t="str">
        <f t="shared" ca="1" si="919"/>
        <v>-</v>
      </c>
      <c r="BK314" s="10"/>
      <c r="BL314" s="168" t="str">
        <f t="shared" ca="1" si="919"/>
        <v>-</v>
      </c>
      <c r="BM314" s="168" t="str">
        <f t="shared" ca="1" si="919"/>
        <v>-</v>
      </c>
      <c r="BN314" s="168" t="str">
        <f t="shared" ca="1" si="919"/>
        <v>-</v>
      </c>
      <c r="BO314" s="168" t="str">
        <f t="shared" ca="1" si="919"/>
        <v>-</v>
      </c>
      <c r="BP314" s="168" t="str">
        <f t="shared" ca="1" si="919"/>
        <v>-</v>
      </c>
      <c r="BQ314" s="168" t="str">
        <f t="shared" ca="1" si="919"/>
        <v>-</v>
      </c>
      <c r="BR314" s="168" t="str">
        <f t="shared" ca="1" si="919"/>
        <v>-</v>
      </c>
      <c r="BS314" s="168" t="str">
        <f t="shared" ca="1" si="919"/>
        <v>-</v>
      </c>
      <c r="BT314" s="168" t="str">
        <f t="shared" ca="1" si="919"/>
        <v>-</v>
      </c>
      <c r="BU314" s="168" t="str">
        <f t="shared" ca="1" si="919"/>
        <v>-</v>
      </c>
      <c r="BV314" s="168" t="str">
        <f t="shared" ca="1" si="919"/>
        <v>-</v>
      </c>
      <c r="BW314" s="166" t="b" cm="1">
        <f t="array" ref="BW314">INDEX(i.rev,$K314,BW$15)</f>
        <v>0</v>
      </c>
      <c r="BX314" s="166">
        <f t="shared" si="864"/>
        <v>21</v>
      </c>
      <c r="BY314" s="166" t="b" cm="1">
        <f t="array" ref="BY314">INDEX(i.rev,$K314,BY$15)</f>
        <v>0</v>
      </c>
      <c r="BZ314" s="166" t="b" cm="1">
        <f t="array" ref="BZ314">INDEX(i.rev,$K314,BZ$15)</f>
        <v>1</v>
      </c>
      <c r="CA314" s="166" t="b" cm="1">
        <f t="array" ref="CA314">INDEX(i.rev,$K314,CA$15)</f>
        <v>1</v>
      </c>
      <c r="CB314" s="166" t="b" cm="1">
        <f t="array" ref="CB314">INDEX(i.rev,$K314,CB$15)</f>
        <v>1</v>
      </c>
      <c r="CC314" s="166" t="b" cm="1">
        <f t="array" ref="CC314">INDEX(i.rev,$K314,CC$15)</f>
        <v>1</v>
      </c>
      <c r="CD314" s="166" t="b" cm="1">
        <f t="array" ref="CD314">INDEX(i.rev,$K314,CD$15)</f>
        <v>1</v>
      </c>
      <c r="CE314" s="166" t="b" cm="1">
        <f t="array" ref="CE314">INDEX(i.rev,$K314,CE$15)</f>
        <v>1</v>
      </c>
      <c r="CF314" s="166" t="b" cm="1">
        <f t="array" ref="CF314">INDEX(i.rev,$K314,CF$15)</f>
        <v>1</v>
      </c>
      <c r="CG314" s="10"/>
      <c r="CH314" s="168" t="str">
        <f t="shared" ref="CH314:EB314" ca="1" si="920">OFFSET(CH$5,$B314,0)</f>
        <v>-</v>
      </c>
      <c r="CI314" s="168" t="str">
        <f t="shared" ca="1" si="920"/>
        <v>-</v>
      </c>
      <c r="CJ314" s="168" t="str">
        <f t="shared" ca="1" si="920"/>
        <v>-</v>
      </c>
      <c r="CK314" s="168" t="str">
        <f t="shared" ca="1" si="920"/>
        <v>-</v>
      </c>
      <c r="CL314" s="168" t="str">
        <f t="shared" ca="1" si="920"/>
        <v>-</v>
      </c>
      <c r="CM314" s="168" t="str">
        <f t="shared" ca="1" si="920"/>
        <v>-</v>
      </c>
      <c r="CN314" s="168" t="str">
        <f t="shared" ca="1" si="920"/>
        <v>-</v>
      </c>
      <c r="CO314" s="168" t="str">
        <f t="shared" ca="1" si="920"/>
        <v>-</v>
      </c>
      <c r="CP314" s="168">
        <f t="shared" ca="1" si="920"/>
        <v>1</v>
      </c>
      <c r="CQ314" s="168">
        <f t="shared" ca="1" si="920"/>
        <v>1</v>
      </c>
      <c r="CR314" s="168">
        <f t="shared" ca="1" si="920"/>
        <v>0</v>
      </c>
      <c r="CS314" s="168" t="str">
        <f t="shared" ca="1" si="920"/>
        <v>-</v>
      </c>
      <c r="CT314" s="168" t="str">
        <f t="shared" ca="1" si="920"/>
        <v>-</v>
      </c>
      <c r="CU314" s="168" t="str">
        <f t="shared" ca="1" si="920"/>
        <v>-</v>
      </c>
      <c r="CV314" s="168" t="str">
        <f t="shared" ca="1" si="920"/>
        <v>-</v>
      </c>
      <c r="CW314" s="168" t="str">
        <f t="shared" ca="1" si="920"/>
        <v>-</v>
      </c>
      <c r="CX314" s="168" t="str">
        <f t="shared" ca="1" si="920"/>
        <v>-</v>
      </c>
      <c r="CY314" s="168" t="str">
        <f t="shared" ca="1" si="920"/>
        <v>-</v>
      </c>
      <c r="CZ314" s="168">
        <f t="shared" ca="1" si="920"/>
        <v>0</v>
      </c>
      <c r="DA314" s="168" t="str">
        <f t="shared" ca="1" si="920"/>
        <v>-</v>
      </c>
      <c r="DB314" s="168" t="str">
        <f t="shared" ca="1" si="920"/>
        <v>-</v>
      </c>
      <c r="DC314" s="168" t="str">
        <f t="shared" ca="1" si="920"/>
        <v>-</v>
      </c>
      <c r="DD314" s="168" t="str">
        <f t="shared" ca="1" si="920"/>
        <v>-</v>
      </c>
      <c r="DE314" s="168" t="str">
        <f t="shared" ca="1" si="920"/>
        <v>-</v>
      </c>
      <c r="DF314" s="168">
        <f t="shared" ca="1" si="920"/>
        <v>0</v>
      </c>
      <c r="DG314" s="168">
        <f t="shared" ca="1" si="920"/>
        <v>0</v>
      </c>
      <c r="DH314" s="168">
        <f t="shared" ca="1" si="920"/>
        <v>0</v>
      </c>
      <c r="DI314" s="168">
        <f t="shared" ca="1" si="920"/>
        <v>0</v>
      </c>
      <c r="DJ314" s="168">
        <f t="shared" ca="1" si="920"/>
        <v>0</v>
      </c>
      <c r="DK314" s="168">
        <f t="shared" ca="1" si="920"/>
        <v>0</v>
      </c>
      <c r="DL314" s="168">
        <f t="shared" ca="1" si="920"/>
        <v>0</v>
      </c>
      <c r="DM314" s="168" t="str">
        <f t="shared" ca="1" si="920"/>
        <v>-</v>
      </c>
      <c r="DN314" s="168" t="str">
        <f t="shared" ca="1" si="920"/>
        <v>-</v>
      </c>
      <c r="DO314" s="168" t="str">
        <f t="shared" ca="1" si="920"/>
        <v>-</v>
      </c>
      <c r="DP314" s="168" t="str">
        <f t="shared" ca="1" si="920"/>
        <v>-</v>
      </c>
      <c r="DQ314" s="168" t="str">
        <f t="shared" ca="1" si="920"/>
        <v>-</v>
      </c>
      <c r="DR314" s="168" t="str">
        <f t="shared" ca="1" si="920"/>
        <v>-</v>
      </c>
      <c r="DS314" s="168" t="str">
        <f t="shared" ca="1" si="920"/>
        <v>-</v>
      </c>
      <c r="DT314" s="168" t="str">
        <f t="shared" ca="1" si="920"/>
        <v>-</v>
      </c>
      <c r="DU314" s="168" t="str">
        <f t="shared" ca="1" si="920"/>
        <v>-</v>
      </c>
      <c r="DV314" s="168" t="str">
        <f t="shared" ca="1" si="920"/>
        <v>-</v>
      </c>
      <c r="DW314" s="168" t="str">
        <f t="shared" ca="1" si="920"/>
        <v>-</v>
      </c>
      <c r="DX314" s="10"/>
      <c r="DY314" s="168">
        <f t="shared" ca="1" si="920"/>
        <v>1</v>
      </c>
      <c r="DZ314" s="168" t="str">
        <f t="shared" ca="1" si="920"/>
        <v>-</v>
      </c>
      <c r="EA314" s="168" t="str">
        <f t="shared" ca="1" si="920"/>
        <v>-</v>
      </c>
      <c r="EB314" s="168" t="str">
        <f t="shared" ca="1" si="920"/>
        <v>-</v>
      </c>
      <c r="EC314" s="168" t="str">
        <f t="shared" ca="1" si="885"/>
        <v>-</v>
      </c>
      <c r="ED314" s="168" t="b">
        <f t="shared" ca="1" si="885"/>
        <v>0</v>
      </c>
      <c r="EE314" s="168" t="str">
        <f t="shared" ca="1" si="885"/>
        <v>-</v>
      </c>
      <c r="EF314" s="168">
        <f t="shared" ca="1" si="885"/>
        <v>0</v>
      </c>
      <c r="EG314" s="168" t="str">
        <f t="shared" ca="1" si="885"/>
        <v>-</v>
      </c>
      <c r="EH314" s="166" cm="1">
        <f t="array" ref="EH314">INDEX(i.rev,$K314,EH$15)</f>
        <v>1.1000000000000001</v>
      </c>
      <c r="EI314" s="168">
        <f t="shared" ref="EI314:EX314" ca="1" si="921">OFFSET(EI$5,$B314,0)</f>
        <v>0</v>
      </c>
      <c r="EJ314" s="168">
        <f t="shared" ca="1" si="921"/>
        <v>1</v>
      </c>
      <c r="EK314" s="168">
        <f t="shared" ca="1" si="921"/>
        <v>0</v>
      </c>
      <c r="EL314" s="168">
        <f t="shared" ca="1" si="921"/>
        <v>1</v>
      </c>
      <c r="EM314" s="168">
        <f t="shared" ca="1" si="921"/>
        <v>1</v>
      </c>
      <c r="EN314" s="168">
        <f t="shared" ca="1" si="921"/>
        <v>1</v>
      </c>
      <c r="EO314" s="168">
        <f t="shared" ca="1" si="921"/>
        <v>0</v>
      </c>
      <c r="EP314" s="168">
        <f t="shared" ca="1" si="921"/>
        <v>0</v>
      </c>
      <c r="EQ314" s="168">
        <f t="shared" ca="1" si="921"/>
        <v>0</v>
      </c>
      <c r="ER314" s="168">
        <f t="shared" ca="1" si="921"/>
        <v>0</v>
      </c>
      <c r="ES314" s="168">
        <f t="shared" ca="1" si="921"/>
        <v>0</v>
      </c>
      <c r="ET314" s="168">
        <f t="shared" ca="1" si="921"/>
        <v>0</v>
      </c>
      <c r="EU314" s="168">
        <f t="shared" ca="1" si="921"/>
        <v>0</v>
      </c>
      <c r="EV314" s="168">
        <f t="shared" ca="1" si="921"/>
        <v>0</v>
      </c>
      <c r="EW314" s="168">
        <f t="shared" ca="1" si="921"/>
        <v>0</v>
      </c>
      <c r="EX314" s="168">
        <f t="shared" ca="1" si="921"/>
        <v>0</v>
      </c>
      <c r="EY314" s="166" cm="1">
        <f t="array" ref="EY314">INDEX(i.rev,$K314,EY$15)</f>
        <v>0</v>
      </c>
      <c r="EZ314" s="168">
        <f t="shared" ca="1" si="837"/>
        <v>0</v>
      </c>
      <c r="FA314" s="166" cm="1">
        <f t="array" ref="FA314">INDEX(i.rev,$K314,FA$15)</f>
        <v>1</v>
      </c>
      <c r="FB314" s="168">
        <f t="shared" ref="FB314:GG314" ca="1" si="922">OFFSET(FB$5,$B314,0)</f>
        <v>0</v>
      </c>
      <c r="FC314" s="168">
        <f t="shared" ca="1" si="922"/>
        <v>0</v>
      </c>
      <c r="FD314" s="168">
        <f t="shared" ca="1" si="922"/>
        <v>0</v>
      </c>
      <c r="FE314" s="168">
        <f t="shared" ca="1" si="922"/>
        <v>0</v>
      </c>
      <c r="FF314" s="168">
        <f t="shared" ca="1" si="922"/>
        <v>0</v>
      </c>
      <c r="FG314" s="168">
        <f t="shared" ca="1" si="922"/>
        <v>0</v>
      </c>
      <c r="FH314" s="168">
        <f t="shared" ca="1" si="922"/>
        <v>0</v>
      </c>
      <c r="FI314" s="10"/>
      <c r="FJ314" s="168" t="str">
        <f t="shared" ca="1" si="922"/>
        <v>-</v>
      </c>
      <c r="FK314" s="168" t="str">
        <f t="shared" ca="1" si="922"/>
        <v>-</v>
      </c>
      <c r="FL314" s="168" t="str">
        <f t="shared" ca="1" si="922"/>
        <v>-</v>
      </c>
      <c r="FM314" s="168" t="str">
        <f t="shared" ca="1" si="922"/>
        <v>-</v>
      </c>
      <c r="FN314" s="168" t="str">
        <f t="shared" ca="1" si="922"/>
        <v>-</v>
      </c>
      <c r="FO314" s="166" t="b">
        <f t="shared" ca="1" si="840"/>
        <v>0</v>
      </c>
      <c r="FP314" s="166" t="b">
        <f t="shared" ca="1" si="840"/>
        <v>0</v>
      </c>
      <c r="FQ314" s="166" t="b">
        <f t="shared" ca="1" si="840"/>
        <v>1</v>
      </c>
      <c r="FR314" s="168">
        <f t="shared" ca="1" si="922"/>
        <v>0</v>
      </c>
      <c r="FS314" s="166">
        <f t="shared" ca="1" si="841"/>
        <v>1</v>
      </c>
      <c r="FT314" s="166">
        <f t="shared" ca="1" si="841"/>
        <v>1</v>
      </c>
      <c r="FU314" s="168" t="str">
        <f t="shared" ca="1" si="922"/>
        <v>-</v>
      </c>
      <c r="FV314" s="168" t="str">
        <f t="shared" ca="1" si="922"/>
        <v>-</v>
      </c>
      <c r="FW314" s="168" t="str">
        <f t="shared" ca="1" si="922"/>
        <v>-</v>
      </c>
      <c r="FX314" s="168" t="str">
        <f t="shared" ca="1" si="922"/>
        <v>-</v>
      </c>
      <c r="FY314" s="168" t="str">
        <f t="shared" ca="1" si="922"/>
        <v>-</v>
      </c>
      <c r="FZ314" s="168" t="str">
        <f t="shared" ca="1" si="922"/>
        <v>-</v>
      </c>
      <c r="GA314" s="168" t="str">
        <f t="shared" ca="1" si="922"/>
        <v>-</v>
      </c>
      <c r="GB314" s="168" t="str">
        <f t="shared" ca="1" si="922"/>
        <v>-</v>
      </c>
      <c r="GC314" s="168" t="str">
        <f t="shared" ca="1" si="922"/>
        <v>-</v>
      </c>
      <c r="GD314" s="168" t="b">
        <f t="shared" ca="1" si="922"/>
        <v>1</v>
      </c>
      <c r="GE314" s="168" t="str">
        <f t="shared" ca="1" si="922"/>
        <v>-</v>
      </c>
      <c r="GF314" s="168" t="str">
        <f t="shared" ca="1" si="922"/>
        <v>-</v>
      </c>
      <c r="GG314" s="168" t="str">
        <f t="shared" ca="1" si="922"/>
        <v>-</v>
      </c>
      <c r="GH314" s="168" t="str">
        <f t="shared" ca="1" si="842"/>
        <v>-</v>
      </c>
      <c r="GI314" s="168" t="str">
        <f t="shared" ca="1" si="842"/>
        <v>-</v>
      </c>
      <c r="GJ314" s="168" t="str">
        <f t="shared" ca="1" si="842"/>
        <v>-</v>
      </c>
      <c r="GK314" s="168" t="str">
        <f t="shared" ca="1" si="842"/>
        <v>-</v>
      </c>
      <c r="GL314" s="168" t="str">
        <f t="shared" ca="1" si="842"/>
        <v>-</v>
      </c>
      <c r="GM314" s="168" t="str">
        <f t="shared" ca="1" si="842"/>
        <v>-</v>
      </c>
      <c r="GN314" s="168" t="str">
        <f t="shared" ca="1" si="842"/>
        <v>-</v>
      </c>
      <c r="GO314" s="168" t="str">
        <f t="shared" ca="1" si="842"/>
        <v>-</v>
      </c>
      <c r="GP314" s="168" t="str">
        <f t="shared" ca="1" si="842"/>
        <v>-</v>
      </c>
      <c r="GQ314" s="168" t="str">
        <f t="shared" ca="1" si="842"/>
        <v>-</v>
      </c>
      <c r="GR314" s="168" t="str">
        <f t="shared" ca="1" si="842"/>
        <v>-</v>
      </c>
      <c r="GS314" s="168">
        <f t="shared" ca="1" si="842"/>
        <v>500</v>
      </c>
      <c r="GT314" s="168">
        <f t="shared" ca="1" si="842"/>
        <v>500</v>
      </c>
      <c r="GU314" s="168" t="str">
        <f t="shared" ca="1" si="842"/>
        <v>-</v>
      </c>
      <c r="GV314" s="168" t="str">
        <f t="shared" ca="1" si="842"/>
        <v>-</v>
      </c>
      <c r="GW314" s="168" t="str">
        <f t="shared" ca="1" si="842"/>
        <v>-</v>
      </c>
      <c r="GX314" s="168" t="str">
        <f t="shared" ca="1" si="843"/>
        <v>-</v>
      </c>
      <c r="GY314" s="168" t="str">
        <f t="shared" ca="1" si="843"/>
        <v>-</v>
      </c>
      <c r="GZ314" s="168" t="str">
        <f t="shared" ca="1" si="902"/>
        <v>-</v>
      </c>
      <c r="HA314" s="168" t="str">
        <f t="shared" ca="1" si="902"/>
        <v>-</v>
      </c>
      <c r="HB314" s="168" t="str">
        <f t="shared" ca="1" si="902"/>
        <v>-</v>
      </c>
      <c r="HC314" s="168" t="str">
        <f t="shared" ca="1" si="902"/>
        <v>-</v>
      </c>
      <c r="HD314" s="168" t="str">
        <f t="shared" ca="1" si="902"/>
        <v>-</v>
      </c>
      <c r="HE314" s="168" t="str">
        <f t="shared" ca="1" si="902"/>
        <v>-</v>
      </c>
      <c r="HF314" s="168" t="str">
        <f t="shared" ca="1" si="902"/>
        <v>-</v>
      </c>
      <c r="HG314" s="168" t="str">
        <f t="shared" ca="1" si="902"/>
        <v>-</v>
      </c>
      <c r="HH314" s="168" t="str">
        <f t="shared" ca="1" si="902"/>
        <v>-</v>
      </c>
      <c r="HI314" s="168" t="str">
        <f t="shared" ca="1" si="902"/>
        <v>-</v>
      </c>
      <c r="HJ314" s="168" t="str">
        <f t="shared" ca="1" si="902"/>
        <v>-</v>
      </c>
      <c r="HK314" s="168" t="str">
        <f t="shared" ca="1" si="902"/>
        <v>-</v>
      </c>
      <c r="HL314" s="168" t="str">
        <f t="shared" ca="1" si="902"/>
        <v>-</v>
      </c>
      <c r="HM314" s="168" t="str">
        <f t="shared" ca="1" si="902"/>
        <v>-</v>
      </c>
      <c r="HN314" s="168" t="str">
        <f t="shared" ca="1" si="902"/>
        <v>-</v>
      </c>
      <c r="HO314" s="168" t="str">
        <f t="shared" ca="1" si="902"/>
        <v>-</v>
      </c>
      <c r="HP314" s="168" t="str">
        <f t="shared" ca="1" si="902"/>
        <v>-</v>
      </c>
      <c r="HQ314" s="168" t="str">
        <f t="shared" ca="1" si="902"/>
        <v>-</v>
      </c>
      <c r="HR314" s="168" t="str">
        <f t="shared" ca="1" si="902"/>
        <v>-</v>
      </c>
      <c r="HS314" s="168" t="str">
        <f t="shared" ca="1" si="902"/>
        <v>-</v>
      </c>
      <c r="HT314" s="168" t="str">
        <f t="shared" ca="1" si="902"/>
        <v>-</v>
      </c>
      <c r="HU314" s="168" t="str">
        <f t="shared" ca="1" si="902"/>
        <v>-</v>
      </c>
      <c r="HV314" s="168" t="str">
        <f t="shared" ca="1" si="902"/>
        <v>-</v>
      </c>
      <c r="HW314" s="168" t="str">
        <f t="shared" ca="1" si="902"/>
        <v>-</v>
      </c>
      <c r="HX314" s="168" t="str">
        <f t="shared" ca="1" si="902"/>
        <v>-</v>
      </c>
      <c r="HY314" s="168" t="str">
        <f t="shared" ca="1" si="902"/>
        <v>-</v>
      </c>
      <c r="HZ314" s="168" t="str">
        <f t="shared" ca="1" si="902"/>
        <v>-</v>
      </c>
      <c r="IA314" s="168" t="str">
        <f t="shared" ca="1" si="902"/>
        <v>-</v>
      </c>
      <c r="IB314" s="168" t="str">
        <f t="shared" ca="1" si="902"/>
        <v>-</v>
      </c>
      <c r="IC314" s="168" t="str">
        <f t="shared" ca="1" si="902"/>
        <v>-</v>
      </c>
      <c r="ID314" s="168" t="str">
        <f t="shared" ca="1" si="902"/>
        <v>-</v>
      </c>
      <c r="IE314" s="168" t="str">
        <f t="shared" ca="1" si="902"/>
        <v>-</v>
      </c>
      <c r="IF314" s="168" t="str">
        <f t="shared" ca="1" si="902"/>
        <v>-</v>
      </c>
      <c r="IG314" s="168" t="str">
        <f t="shared" ca="1" si="902"/>
        <v>-</v>
      </c>
      <c r="IH314" s="168" t="str">
        <f t="shared" ca="1" si="902"/>
        <v>-</v>
      </c>
      <c r="II314" s="168" t="str">
        <f t="shared" ca="1" si="902"/>
        <v>-</v>
      </c>
      <c r="IJ314" s="168" t="str">
        <f t="shared" ca="1" si="902"/>
        <v>-</v>
      </c>
      <c r="IK314" s="168" t="str">
        <f t="shared" ca="1" si="902"/>
        <v>-</v>
      </c>
      <c r="IL314" s="168" t="str">
        <f t="shared" ca="1" si="902"/>
        <v>-</v>
      </c>
      <c r="IM314" s="168" t="str">
        <f t="shared" ca="1" si="902"/>
        <v>-</v>
      </c>
      <c r="IN314" s="168" t="str">
        <f t="shared" ca="1" si="902"/>
        <v>-</v>
      </c>
      <c r="IO314" s="168" t="str">
        <f t="shared" ca="1" si="902"/>
        <v>-</v>
      </c>
      <c r="IP314" s="168" t="str">
        <f t="shared" ca="1" si="845"/>
        <v>-</v>
      </c>
      <c r="IQ314" s="168" t="str">
        <f t="shared" ca="1" si="845"/>
        <v>-</v>
      </c>
      <c r="IR314" s="168" t="str">
        <f t="shared" ca="1" si="845"/>
        <v>-</v>
      </c>
      <c r="IS314" s="168" t="str">
        <f t="shared" ca="1" si="845"/>
        <v>-</v>
      </c>
      <c r="IT314" s="168" t="str">
        <f t="shared" ca="1" si="845"/>
        <v>-</v>
      </c>
      <c r="IU314" s="168" t="str">
        <f t="shared" ca="1" si="845"/>
        <v>-</v>
      </c>
      <c r="IV314" s="168" t="str">
        <f t="shared" ca="1" si="845"/>
        <v>-</v>
      </c>
      <c r="IW314" s="168" t="str">
        <f t="shared" ca="1" si="845"/>
        <v>-</v>
      </c>
      <c r="IX314" s="168" t="str">
        <f t="shared" ca="1" si="845"/>
        <v>-</v>
      </c>
      <c r="IY314" s="168" t="str">
        <f t="shared" ca="1" si="845"/>
        <v>-</v>
      </c>
      <c r="IZ314" s="10"/>
      <c r="JA314" s="166">
        <f t="shared" ca="1" si="846"/>
        <v>4.4999999999999998E-2</v>
      </c>
      <c r="JB314" s="166">
        <f t="shared" ca="1" si="847"/>
        <v>4.4999999999999998E-2</v>
      </c>
      <c r="JC314" s="168">
        <f t="shared" ref="JC314:KH314" ca="1" si="923">OFFSET(JC$5,$B314,0)</f>
        <v>1</v>
      </c>
      <c r="JD314" s="168">
        <f t="shared" ca="1" si="923"/>
        <v>0</v>
      </c>
      <c r="JE314" s="168">
        <f t="shared" ca="1" si="923"/>
        <v>1</v>
      </c>
      <c r="JF314" s="168">
        <f t="shared" ca="1" si="923"/>
        <v>1</v>
      </c>
      <c r="JG314" s="168">
        <f t="shared" ca="1" si="923"/>
        <v>0</v>
      </c>
      <c r="JH314" s="168">
        <f t="shared" ca="1" si="923"/>
        <v>70</v>
      </c>
      <c r="JI314" s="168">
        <f t="shared" ca="1" si="923"/>
        <v>50</v>
      </c>
      <c r="JJ314" s="168">
        <f t="shared" ca="1" si="923"/>
        <v>70</v>
      </c>
      <c r="JK314" s="168">
        <f t="shared" ca="1" si="923"/>
        <v>50</v>
      </c>
      <c r="JL314" s="166">
        <f t="shared" ca="1" si="849"/>
        <v>1</v>
      </c>
      <c r="JM314" s="166">
        <f t="shared" ca="1" si="850"/>
        <v>1</v>
      </c>
      <c r="JN314" s="166">
        <f t="shared" ca="1" si="851"/>
        <v>1</v>
      </c>
      <c r="JO314" s="166">
        <f t="shared" ca="1" si="852"/>
        <v>1</v>
      </c>
      <c r="JP314" s="166">
        <f t="shared" ca="1" si="852"/>
        <v>1</v>
      </c>
      <c r="JQ314" s="168">
        <f t="shared" ca="1" si="923"/>
        <v>1</v>
      </c>
      <c r="JR314" s="10"/>
      <c r="JS314" s="168">
        <f t="shared" ca="1" si="923"/>
        <v>1</v>
      </c>
      <c r="JT314" s="166">
        <f t="shared" ca="1" si="853"/>
        <v>1</v>
      </c>
      <c r="JU314" s="168">
        <f t="shared" ca="1" si="923"/>
        <v>1</v>
      </c>
      <c r="JV314" s="168">
        <f t="shared" ca="1" si="923"/>
        <v>1</v>
      </c>
      <c r="JW314" s="168">
        <f t="shared" ca="1" si="923"/>
        <v>1</v>
      </c>
      <c r="JX314" s="168">
        <f t="shared" ca="1" si="923"/>
        <v>1</v>
      </c>
      <c r="JY314" s="168">
        <f t="shared" ca="1" si="923"/>
        <v>1</v>
      </c>
      <c r="JZ314" s="168">
        <f t="shared" ca="1" si="923"/>
        <v>1</v>
      </c>
      <c r="KA314" s="166">
        <f t="shared" ca="1" si="854"/>
        <v>1</v>
      </c>
      <c r="KB314" s="166">
        <f t="shared" ca="1" si="855"/>
        <v>1</v>
      </c>
      <c r="KC314" s="166">
        <f t="shared" ca="1" si="856"/>
        <v>1</v>
      </c>
      <c r="KD314" s="166" t="str">
        <f t="shared" ca="1" si="857"/>
        <v>-</v>
      </c>
      <c r="KE314" s="166" t="str">
        <f t="shared" ca="1" si="858"/>
        <v>-</v>
      </c>
      <c r="KF314" s="166" t="str">
        <f t="shared" ca="1" si="859"/>
        <v>-</v>
      </c>
      <c r="KG314" s="166" t="b">
        <f t="shared" ca="1" si="860"/>
        <v>0</v>
      </c>
      <c r="KH314" s="168">
        <f t="shared" ca="1" si="923"/>
        <v>0</v>
      </c>
      <c r="KI314" s="27">
        <v>0</v>
      </c>
    </row>
    <row r="315" spans="1:295" s="148" customFormat="1" outlineLevel="1">
      <c r="A315" s="126">
        <f t="shared" si="13"/>
        <v>310</v>
      </c>
      <c r="B315" s="126">
        <f t="shared" si="913"/>
        <v>13</v>
      </c>
      <c r="C315" s="148">
        <f>C313</f>
        <v>1002</v>
      </c>
      <c r="D315" s="148" t="s">
        <v>884</v>
      </c>
      <c r="E315" s="148" t="b">
        <f t="shared" si="826"/>
        <v>0</v>
      </c>
      <c r="F315" s="148" t="b">
        <v>0</v>
      </c>
      <c r="G315" s="148" t="b">
        <f t="shared" si="862"/>
        <v>0</v>
      </c>
      <c r="H315" s="144">
        <f t="shared" ca="1" si="863"/>
        <v>3</v>
      </c>
      <c r="I315" s="32">
        <v>2</v>
      </c>
      <c r="J315" s="32">
        <v>2</v>
      </c>
      <c r="K315" s="32">
        <v>2</v>
      </c>
      <c r="L315" s="144">
        <f t="shared" ca="1" si="863"/>
        <v>1</v>
      </c>
      <c r="M315" s="144">
        <f t="shared" ca="1" si="863"/>
        <v>1</v>
      </c>
      <c r="N315" s="144">
        <f t="shared" ca="1" si="863"/>
        <v>1</v>
      </c>
      <c r="O315" s="144">
        <f t="shared" ca="1" si="863"/>
        <v>1</v>
      </c>
      <c r="P315" s="144">
        <f t="shared" ca="1" si="863"/>
        <v>1</v>
      </c>
      <c r="Q315" s="144">
        <f t="shared" ca="1" si="863"/>
        <v>1</v>
      </c>
      <c r="R315" s="144">
        <f t="shared" ca="1" si="863"/>
        <v>2</v>
      </c>
      <c r="S315" s="144">
        <f t="shared" ca="1" si="863"/>
        <v>1</v>
      </c>
      <c r="T315" s="144">
        <f t="shared" ca="1" si="863"/>
        <v>1</v>
      </c>
      <c r="U315" s="144">
        <f t="shared" ca="1" si="863"/>
        <v>1</v>
      </c>
      <c r="V315" s="144">
        <f t="shared" ca="1" si="863"/>
        <v>1</v>
      </c>
      <c r="W315" s="144">
        <f t="shared" ca="1" si="863"/>
        <v>1</v>
      </c>
      <c r="X315" s="144">
        <f t="shared" ca="1" si="863"/>
        <v>1</v>
      </c>
      <c r="Y315" s="144">
        <f t="shared" ca="1" si="863"/>
        <v>1</v>
      </c>
      <c r="AA315" s="162" t="str" cm="1">
        <f t="array" aca="1" ref="AA315" ca="1">TEXT(LEFT(OFFSET(AA315,-1,0),5)+1,"00000")&amp;MID(OFFSET(AA315,-1,0),6,FIND(" ",OFFSET(AA315,-1,0),7)-5)
&amp;INDEX(DataMaster!$B$10:$B$12,$I315)         &amp;IF($J315=1,""," Risk"&amp;INDEX(i.risk_aversion,$J315,1))    &amp;IF($K315=1,""," REV"&amp; INDEX(DataMaster!$B$54:$B$58,$K315))              &amp; IF($L315=1,""," Minroe"&amp;INDEX(minroe,$L315))              &amp;  IF($M315=1,""," Overdraw"&amp;INDEX(overdraw,$M315))
&amp; IF($N315=1,""," Mach"&amp;INDEX(i.mach_option,$N315))
&amp; IF($O315=1,""," Interest"&amp;INDEX(i.interest_rate,$O315))            &amp; IF($P315=1,""," Opp cost"&amp;INDEX(i.opp_cost_capital,$P315))           &amp; IF($Q315=1,""," Casual_ub"&amp;INDEX(i.casual_ub,$Q315))           &amp; IF($R315=1,""," Cropgraze"&amp;INDEX(i.cropgraze_inc,$R315))
&amp; IF($S315=1,""," Yield"&amp;INDEX(i.all_rot_yield,$S315))          &amp; IF($T315=1,""," Pasture"&amp;INDEX(i.pasture_prod,$T315))          &amp; IF($U315=1,""," Scan"&amp;INDEX(i.scan,$U315))
&amp; IF($JL315=1,""," WP"&amp;TEXT($JL315*100,"000p"))                &amp; IF($JM315=1,""," MP"&amp;TEXT($JM315*100,"000p"))                      &amp; IF($JN315=1,""," GP"&amp;TEXT($JN315*100,"000p"))          &amp; IF($JO315=1,""," Can"&amp;TEXT($JO315*100,"000p"))
&amp; " (F"&amp;3+IFERROR(1*$CH315,0)+IFERROR(1*$CI315,0)&amp;3-IFERROR(1*NOT($CK315),0)&amp;"N"&amp;$CP315&amp;$CQ315&amp;")"</f>
        <v>00018 CFW DSP RiskCARA-low REVrev_create CropgrazeFALSE (F33N11)</v>
      </c>
      <c r="AB315" s="10" t="str">
        <f ca="1">IF(COUNTIF(AA$5:AA315,AA315)=1,"-","Dup")</f>
        <v>-</v>
      </c>
      <c r="AC315" s="10"/>
      <c r="AD315" s="168" t="str">
        <f t="shared" ca="1" si="827"/>
        <v>-</v>
      </c>
      <c r="AE315" s="168" t="str">
        <f t="shared" ca="1" si="827"/>
        <v>-</v>
      </c>
      <c r="AF315" s="168" t="str">
        <f t="shared" ca="1" si="827"/>
        <v>-</v>
      </c>
      <c r="AG315" s="168" t="str">
        <f t="shared" ca="1" si="827"/>
        <v>-</v>
      </c>
      <c r="AH315" s="168" t="str">
        <f t="shared" ca="1" si="827"/>
        <v>-</v>
      </c>
      <c r="AI315" s="168" t="b">
        <f t="shared" ca="1" si="827"/>
        <v>1</v>
      </c>
      <c r="AJ315" s="10"/>
      <c r="AK315" s="166" t="b">
        <f t="shared" si="828"/>
        <v>0</v>
      </c>
      <c r="AL315" s="166" t="str">
        <f t="shared" si="828"/>
        <v>-</v>
      </c>
      <c r="AM315" s="166" t="b">
        <f t="shared" si="828"/>
        <v>0</v>
      </c>
      <c r="AN315" s="166" t="b">
        <f t="shared" si="828"/>
        <v>1</v>
      </c>
      <c r="AO315" s="166" t="b">
        <f t="shared" si="828"/>
        <v>0</v>
      </c>
      <c r="AP315" s="166" t="b">
        <f t="shared" si="828"/>
        <v>0</v>
      </c>
      <c r="AQ315" s="166">
        <f t="shared" ca="1" si="829"/>
        <v>0</v>
      </c>
      <c r="AR315" s="166" t="b">
        <f t="shared" si="830"/>
        <v>1</v>
      </c>
      <c r="AS315" s="166" t="b">
        <f t="shared" si="830"/>
        <v>1</v>
      </c>
      <c r="AT315" s="166">
        <f t="shared" si="830"/>
        <v>1</v>
      </c>
      <c r="AU315" s="166">
        <f t="shared" si="830"/>
        <v>3.0000000000000001E-6</v>
      </c>
      <c r="AV315" s="166" t="str">
        <f t="shared" si="830"/>
        <v>-</v>
      </c>
      <c r="AW315" s="10"/>
      <c r="AX315" s="166" t="b">
        <f t="shared" si="831"/>
        <v>1</v>
      </c>
      <c r="AY315" s="168" t="b">
        <f t="shared" ca="1" si="832"/>
        <v>1</v>
      </c>
      <c r="AZ315" s="168" t="b">
        <f t="shared" ca="1" si="832"/>
        <v>1</v>
      </c>
      <c r="BA315" s="167">
        <f t="shared" ca="1" si="833"/>
        <v>3210</v>
      </c>
      <c r="BB315" s="168" t="str">
        <f t="shared" ca="1" si="834"/>
        <v>-</v>
      </c>
      <c r="BC315" s="168" t="str">
        <f t="shared" ca="1" si="834"/>
        <v>-</v>
      </c>
      <c r="BD315" s="168" t="str">
        <f t="shared" ca="1" si="834"/>
        <v>-</v>
      </c>
      <c r="BE315" s="168" t="str">
        <f t="shared" ca="1" si="834"/>
        <v>-</v>
      </c>
      <c r="BF315" s="168" t="str">
        <f t="shared" ca="1" si="834"/>
        <v>-</v>
      </c>
      <c r="BG315" s="168">
        <f t="shared" ca="1" si="834"/>
        <v>1</v>
      </c>
      <c r="BH315" s="168">
        <f t="shared" ca="1" si="834"/>
        <v>1</v>
      </c>
      <c r="BI315" s="168" t="str">
        <f t="shared" ca="1" si="834"/>
        <v>-</v>
      </c>
      <c r="BJ315" s="168" t="str">
        <f t="shared" ca="1" si="834"/>
        <v>-</v>
      </c>
      <c r="BK315" s="10"/>
      <c r="BL315" s="168" t="str">
        <f t="shared" ca="1" si="834"/>
        <v>-</v>
      </c>
      <c r="BM315" s="168" t="str">
        <f t="shared" ca="1" si="834"/>
        <v>-</v>
      </c>
      <c r="BN315" s="168" t="str">
        <f t="shared" ca="1" si="834"/>
        <v>-</v>
      </c>
      <c r="BO315" s="168" t="str">
        <f t="shared" ca="1" si="834"/>
        <v>-</v>
      </c>
      <c r="BP315" s="168" t="str">
        <f t="shared" ca="1" si="834"/>
        <v>-</v>
      </c>
      <c r="BQ315" s="168" t="str">
        <f t="shared" ca="1" si="834"/>
        <v>-</v>
      </c>
      <c r="BR315" s="168" t="str">
        <f t="shared" ref="BR315:BV315" ca="1" si="924">OFFSET(BR$5,$B315,0)</f>
        <v>-</v>
      </c>
      <c r="BS315" s="168" t="str">
        <f t="shared" ca="1" si="924"/>
        <v>-</v>
      </c>
      <c r="BT315" s="168" t="str">
        <f t="shared" ca="1" si="924"/>
        <v>-</v>
      </c>
      <c r="BU315" s="168" t="str">
        <f t="shared" ca="1" si="924"/>
        <v>-</v>
      </c>
      <c r="BV315" s="168" t="str">
        <f t="shared" ca="1" si="924"/>
        <v>-</v>
      </c>
      <c r="BW315" s="166" t="b" cm="1">
        <f t="array" ref="BW315">INDEX(i.rev,$K315,BW$15)</f>
        <v>1</v>
      </c>
      <c r="BX315" s="166">
        <f t="shared" si="864"/>
        <v>22</v>
      </c>
      <c r="BY315" s="166" t="b" cm="1">
        <f t="array" ref="BY315">INDEX(i.rev,$K315,BY$15)</f>
        <v>1</v>
      </c>
      <c r="BZ315" s="166" t="b" cm="1">
        <f t="array" ref="BZ315">INDEX(i.rev,$K315,BZ$15)</f>
        <v>1</v>
      </c>
      <c r="CA315" s="166" t="b" cm="1">
        <f t="array" ref="CA315">INDEX(i.rev,$K315,CA$15)</f>
        <v>1</v>
      </c>
      <c r="CB315" s="166" t="b" cm="1">
        <f t="array" ref="CB315">INDEX(i.rev,$K315,CB$15)</f>
        <v>1</v>
      </c>
      <c r="CC315" s="166" t="b" cm="1">
        <f t="array" ref="CC315">INDEX(i.rev,$K315,CC$15)</f>
        <v>1</v>
      </c>
      <c r="CD315" s="166" t="b" cm="1">
        <f t="array" ref="CD315">INDEX(i.rev,$K315,CD$15)</f>
        <v>1</v>
      </c>
      <c r="CE315" s="166" t="b" cm="1">
        <f t="array" ref="CE315">INDEX(i.rev,$K315,CE$15)</f>
        <v>1</v>
      </c>
      <c r="CF315" s="166" t="b" cm="1">
        <f t="array" ref="CF315">INDEX(i.rev,$K315,CF$15)</f>
        <v>1</v>
      </c>
      <c r="CG315" s="10"/>
      <c r="CH315" s="168" t="str">
        <f t="shared" ca="1" si="914"/>
        <v>-</v>
      </c>
      <c r="CI315" s="168" t="str">
        <f t="shared" ca="1" si="914"/>
        <v>-</v>
      </c>
      <c r="CJ315" s="168" t="str">
        <f t="shared" ca="1" si="914"/>
        <v>-</v>
      </c>
      <c r="CK315" s="168" t="str">
        <f t="shared" ca="1" si="914"/>
        <v>-</v>
      </c>
      <c r="CL315" s="168" t="str">
        <f t="shared" ca="1" si="914"/>
        <v>-</v>
      </c>
      <c r="CM315" s="168" t="str">
        <f t="shared" ca="1" si="914"/>
        <v>-</v>
      </c>
      <c r="CN315" s="168" t="str">
        <f t="shared" ca="1" si="914"/>
        <v>-</v>
      </c>
      <c r="CO315" s="168" t="str">
        <f t="shared" ca="1" si="914"/>
        <v>-</v>
      </c>
      <c r="CP315" s="168">
        <f t="shared" ca="1" si="914"/>
        <v>1</v>
      </c>
      <c r="CQ315" s="168">
        <f t="shared" ca="1" si="914"/>
        <v>1</v>
      </c>
      <c r="CR315" s="168">
        <f t="shared" ca="1" si="914"/>
        <v>0</v>
      </c>
      <c r="CS315" s="168" t="str">
        <f t="shared" ca="1" si="914"/>
        <v>-</v>
      </c>
      <c r="CT315" s="168" t="str">
        <f t="shared" ca="1" si="914"/>
        <v>-</v>
      </c>
      <c r="CU315" s="168" t="str">
        <f t="shared" ca="1" si="914"/>
        <v>-</v>
      </c>
      <c r="CV315" s="168" t="str">
        <f t="shared" ca="1" si="914"/>
        <v>-</v>
      </c>
      <c r="CW315" s="168" t="str">
        <f t="shared" ca="1" si="914"/>
        <v>-</v>
      </c>
      <c r="CX315" s="168" t="str">
        <f t="shared" ca="1" si="914"/>
        <v>-</v>
      </c>
      <c r="CY315" s="168" t="str">
        <f t="shared" ca="1" si="914"/>
        <v>-</v>
      </c>
      <c r="CZ315" s="168">
        <f t="shared" ca="1" si="914"/>
        <v>0</v>
      </c>
      <c r="DA315" s="168" t="str">
        <f t="shared" ca="1" si="914"/>
        <v>-</v>
      </c>
      <c r="DB315" s="168" t="str">
        <f t="shared" ca="1" si="914"/>
        <v>-</v>
      </c>
      <c r="DC315" s="168" t="str">
        <f t="shared" ca="1" si="914"/>
        <v>-</v>
      </c>
      <c r="DD315" s="168" t="str">
        <f t="shared" ca="1" si="914"/>
        <v>-</v>
      </c>
      <c r="DE315" s="168" t="str">
        <f t="shared" ca="1" si="914"/>
        <v>-</v>
      </c>
      <c r="DF315" s="168">
        <f t="shared" ca="1" si="914"/>
        <v>0</v>
      </c>
      <c r="DG315" s="168">
        <f t="shared" ca="1" si="914"/>
        <v>0</v>
      </c>
      <c r="DH315" s="168">
        <f t="shared" ca="1" si="914"/>
        <v>0</v>
      </c>
      <c r="DI315" s="168">
        <f t="shared" ca="1" si="914"/>
        <v>0</v>
      </c>
      <c r="DJ315" s="168">
        <f t="shared" ca="1" si="914"/>
        <v>0</v>
      </c>
      <c r="DK315" s="168">
        <f t="shared" ca="1" si="914"/>
        <v>0</v>
      </c>
      <c r="DL315" s="168">
        <f t="shared" ca="1" si="914"/>
        <v>0</v>
      </c>
      <c r="DM315" s="168" t="str">
        <f t="shared" ca="1" si="914"/>
        <v>-</v>
      </c>
      <c r="DN315" s="168" t="str">
        <f t="shared" ca="1" si="914"/>
        <v>-</v>
      </c>
      <c r="DO315" s="168" t="str">
        <f t="shared" ca="1" si="914"/>
        <v>-</v>
      </c>
      <c r="DP315" s="168" t="str">
        <f t="shared" ca="1" si="914"/>
        <v>-</v>
      </c>
      <c r="DQ315" s="168" t="str">
        <f t="shared" ca="1" si="914"/>
        <v>-</v>
      </c>
      <c r="DR315" s="168" t="str">
        <f t="shared" ca="1" si="914"/>
        <v>-</v>
      </c>
      <c r="DS315" s="168" t="str">
        <f t="shared" ca="1" si="914"/>
        <v>-</v>
      </c>
      <c r="DT315" s="168" t="str">
        <f t="shared" ca="1" si="914"/>
        <v>-</v>
      </c>
      <c r="DU315" s="168" t="str">
        <f t="shared" ca="1" si="914"/>
        <v>-</v>
      </c>
      <c r="DV315" s="168" t="str">
        <f t="shared" ca="1" si="914"/>
        <v>-</v>
      </c>
      <c r="DW315" s="168" t="str">
        <f t="shared" ca="1" si="914"/>
        <v>-</v>
      </c>
      <c r="DX315" s="10"/>
      <c r="DY315" s="168">
        <f t="shared" ca="1" si="914"/>
        <v>1</v>
      </c>
      <c r="DZ315" s="168" t="str">
        <f t="shared" ca="1" si="914"/>
        <v>-</v>
      </c>
      <c r="EA315" s="168" t="str">
        <f t="shared" ca="1" si="914"/>
        <v>-</v>
      </c>
      <c r="EB315" s="168" t="str">
        <f t="shared" ca="1" si="914"/>
        <v>-</v>
      </c>
      <c r="EC315" s="168" t="str">
        <f t="shared" ca="1" si="885"/>
        <v>-</v>
      </c>
      <c r="ED315" s="168" t="b">
        <f t="shared" ca="1" si="885"/>
        <v>0</v>
      </c>
      <c r="EE315" s="168" t="str">
        <f t="shared" ca="1" si="885"/>
        <v>-</v>
      </c>
      <c r="EF315" s="168">
        <f t="shared" ca="1" si="885"/>
        <v>0</v>
      </c>
      <c r="EG315" s="168" t="str">
        <f t="shared" ca="1" si="885"/>
        <v>-</v>
      </c>
      <c r="EH315" s="166" cm="1">
        <f t="array" ref="EH315">INDEX(i.rev,$K315,EH$15)</f>
        <v>1</v>
      </c>
      <c r="EI315" s="168">
        <f t="shared" ca="1" si="836"/>
        <v>0</v>
      </c>
      <c r="EJ315" s="168">
        <f t="shared" ca="1" si="836"/>
        <v>1</v>
      </c>
      <c r="EK315" s="168">
        <f t="shared" ca="1" si="836"/>
        <v>0</v>
      </c>
      <c r="EL315" s="168">
        <f t="shared" ca="1" si="836"/>
        <v>1</v>
      </c>
      <c r="EM315" s="168">
        <f t="shared" ca="1" si="836"/>
        <v>1</v>
      </c>
      <c r="EN315" s="168">
        <f t="shared" ca="1" si="836"/>
        <v>1</v>
      </c>
      <c r="EO315" s="168">
        <f t="shared" ca="1" si="836"/>
        <v>0</v>
      </c>
      <c r="EP315" s="168">
        <f t="shared" ca="1" si="836"/>
        <v>0</v>
      </c>
      <c r="EQ315" s="168">
        <f t="shared" ca="1" si="836"/>
        <v>0</v>
      </c>
      <c r="ER315" s="168">
        <f t="shared" ca="1" si="836"/>
        <v>0</v>
      </c>
      <c r="ES315" s="168">
        <f t="shared" ca="1" si="836"/>
        <v>0</v>
      </c>
      <c r="ET315" s="168">
        <f t="shared" ca="1" si="836"/>
        <v>0</v>
      </c>
      <c r="EU315" s="168">
        <f t="shared" ca="1" si="836"/>
        <v>0</v>
      </c>
      <c r="EV315" s="168">
        <f t="shared" ca="1" si="836"/>
        <v>0</v>
      </c>
      <c r="EW315" s="168">
        <f t="shared" ca="1" si="836"/>
        <v>0</v>
      </c>
      <c r="EX315" s="168">
        <f t="shared" ca="1" si="836"/>
        <v>0</v>
      </c>
      <c r="EY315" s="166" cm="1">
        <f t="array" ref="EY315">INDEX(i.rev,$K315,EY$15)</f>
        <v>0</v>
      </c>
      <c r="EZ315" s="168">
        <f t="shared" ca="1" si="837"/>
        <v>0</v>
      </c>
      <c r="FA315" s="166" cm="1">
        <f t="array" ref="FA315">INDEX(i.rev,$K315,FA$15)</f>
        <v>1</v>
      </c>
      <c r="FB315" s="168">
        <f t="shared" ca="1" si="915"/>
        <v>0</v>
      </c>
      <c r="FC315" s="168">
        <f t="shared" ca="1" si="915"/>
        <v>0</v>
      </c>
      <c r="FD315" s="168">
        <f t="shared" ca="1" si="915"/>
        <v>0</v>
      </c>
      <c r="FE315" s="168">
        <f t="shared" ca="1" si="915"/>
        <v>0</v>
      </c>
      <c r="FF315" s="168">
        <f t="shared" ca="1" si="915"/>
        <v>0</v>
      </c>
      <c r="FG315" s="168">
        <f t="shared" ca="1" si="915"/>
        <v>0</v>
      </c>
      <c r="FH315" s="168">
        <f t="shared" ca="1" si="915"/>
        <v>0</v>
      </c>
      <c r="FI315" s="10"/>
      <c r="FJ315" s="168" t="str">
        <f t="shared" ca="1" si="915"/>
        <v>-</v>
      </c>
      <c r="FK315" s="168" t="str">
        <f t="shared" ca="1" si="915"/>
        <v>-</v>
      </c>
      <c r="FL315" s="168" t="str">
        <f t="shared" ca="1" si="915"/>
        <v>-</v>
      </c>
      <c r="FM315" s="168" t="str">
        <f t="shared" ca="1" si="915"/>
        <v>-</v>
      </c>
      <c r="FN315" s="168" t="str">
        <f t="shared" ca="1" si="839"/>
        <v>-</v>
      </c>
      <c r="FO315" s="166" t="b">
        <f t="shared" ca="1" si="840"/>
        <v>0</v>
      </c>
      <c r="FP315" s="166" t="b">
        <f t="shared" ca="1" si="840"/>
        <v>0</v>
      </c>
      <c r="FQ315" s="166" t="b">
        <f t="shared" ca="1" si="840"/>
        <v>1</v>
      </c>
      <c r="FR315" s="168">
        <f t="shared" ca="1" si="915"/>
        <v>0</v>
      </c>
      <c r="FS315" s="166">
        <f t="shared" ca="1" si="841"/>
        <v>1</v>
      </c>
      <c r="FT315" s="166">
        <f t="shared" ca="1" si="841"/>
        <v>1</v>
      </c>
      <c r="FU315" s="168" t="str">
        <f t="shared" ca="1" si="915"/>
        <v>-</v>
      </c>
      <c r="FV315" s="168" t="str">
        <f t="shared" ca="1" si="915"/>
        <v>-</v>
      </c>
      <c r="FW315" s="168" t="str">
        <f t="shared" ca="1" si="915"/>
        <v>-</v>
      </c>
      <c r="FX315" s="168" t="str">
        <f t="shared" ca="1" si="915"/>
        <v>-</v>
      </c>
      <c r="FY315" s="168" t="str">
        <f t="shared" ca="1" si="915"/>
        <v>-</v>
      </c>
      <c r="FZ315" s="168" t="str">
        <f t="shared" ca="1" si="915"/>
        <v>-</v>
      </c>
      <c r="GA315" s="168" t="str">
        <f t="shared" ca="1" si="915"/>
        <v>-</v>
      </c>
      <c r="GB315" s="168" t="str">
        <f t="shared" ca="1" si="915"/>
        <v>-</v>
      </c>
      <c r="GC315" s="168" t="str">
        <f t="shared" ca="1" si="915"/>
        <v>-</v>
      </c>
      <c r="GD315" s="168" t="b">
        <f t="shared" ca="1" si="915"/>
        <v>1</v>
      </c>
      <c r="GE315" s="168" t="str">
        <f t="shared" ca="1" si="915"/>
        <v>-</v>
      </c>
      <c r="GF315" s="168" t="str">
        <f t="shared" ca="1" si="915"/>
        <v>-</v>
      </c>
      <c r="GG315" s="168" t="str">
        <f t="shared" ca="1" si="915"/>
        <v>-</v>
      </c>
      <c r="GH315" s="168" t="str">
        <f t="shared" ca="1" si="842"/>
        <v>-</v>
      </c>
      <c r="GI315" s="168" t="str">
        <f t="shared" ca="1" si="842"/>
        <v>-</v>
      </c>
      <c r="GJ315" s="168" t="str">
        <f t="shared" ca="1" si="842"/>
        <v>-</v>
      </c>
      <c r="GK315" s="168" t="str">
        <f t="shared" ca="1" si="842"/>
        <v>-</v>
      </c>
      <c r="GL315" s="168" t="str">
        <f t="shared" ca="1" si="842"/>
        <v>-</v>
      </c>
      <c r="GM315" s="168" t="str">
        <f t="shared" ca="1" si="842"/>
        <v>-</v>
      </c>
      <c r="GN315" s="168" t="str">
        <f t="shared" ca="1" si="842"/>
        <v>-</v>
      </c>
      <c r="GO315" s="168" t="str">
        <f t="shared" ca="1" si="842"/>
        <v>-</v>
      </c>
      <c r="GP315" s="168" t="str">
        <f t="shared" ca="1" si="842"/>
        <v>-</v>
      </c>
      <c r="GQ315" s="168" t="str">
        <f t="shared" ca="1" si="842"/>
        <v>-</v>
      </c>
      <c r="GR315" s="168" t="str">
        <f t="shared" ca="1" si="842"/>
        <v>-</v>
      </c>
      <c r="GS315" s="168">
        <f t="shared" ca="1" si="842"/>
        <v>500</v>
      </c>
      <c r="GT315" s="168">
        <f t="shared" ca="1" si="842"/>
        <v>500</v>
      </c>
      <c r="GU315" s="168" t="str">
        <f t="shared" ca="1" si="842"/>
        <v>-</v>
      </c>
      <c r="GV315" s="168" t="str">
        <f t="shared" ca="1" si="842"/>
        <v>-</v>
      </c>
      <c r="GW315" s="168" t="str">
        <f t="shared" ca="1" si="842"/>
        <v>-</v>
      </c>
      <c r="GX315" s="168" t="str">
        <f t="shared" ca="1" si="843"/>
        <v>-</v>
      </c>
      <c r="GY315" s="168" t="str">
        <f t="shared" ca="1" si="843"/>
        <v>-</v>
      </c>
      <c r="GZ315" s="168" t="str">
        <f t="shared" ca="1" si="902"/>
        <v>-</v>
      </c>
      <c r="HA315" s="168" t="str">
        <f t="shared" ca="1" si="902"/>
        <v>-</v>
      </c>
      <c r="HB315" s="168" t="str">
        <f t="shared" ca="1" si="902"/>
        <v>-</v>
      </c>
      <c r="HC315" s="168" t="str">
        <f t="shared" ca="1" si="902"/>
        <v>-</v>
      </c>
      <c r="HD315" s="168" t="str">
        <f t="shared" ca="1" si="902"/>
        <v>-</v>
      </c>
      <c r="HE315" s="168" t="str">
        <f t="shared" ca="1" si="902"/>
        <v>-</v>
      </c>
      <c r="HF315" s="168" t="str">
        <f t="shared" ca="1" si="902"/>
        <v>-</v>
      </c>
      <c r="HG315" s="168" t="str">
        <f t="shared" ca="1" si="902"/>
        <v>-</v>
      </c>
      <c r="HH315" s="168" t="str">
        <f t="shared" ca="1" si="902"/>
        <v>-</v>
      </c>
      <c r="HI315" s="168" t="str">
        <f t="shared" ca="1" si="902"/>
        <v>-</v>
      </c>
      <c r="HJ315" s="168" t="str">
        <f t="shared" ref="GZ315:IO321" ca="1" si="925">OFFSET(HJ$5,$B315,0)</f>
        <v>-</v>
      </c>
      <c r="HK315" s="168" t="str">
        <f t="shared" ca="1" si="925"/>
        <v>-</v>
      </c>
      <c r="HL315" s="168" t="str">
        <f t="shared" ca="1" si="925"/>
        <v>-</v>
      </c>
      <c r="HM315" s="168" t="str">
        <f t="shared" ca="1" si="925"/>
        <v>-</v>
      </c>
      <c r="HN315" s="168" t="str">
        <f t="shared" ca="1" si="925"/>
        <v>-</v>
      </c>
      <c r="HO315" s="168" t="str">
        <f t="shared" ca="1" si="925"/>
        <v>-</v>
      </c>
      <c r="HP315" s="168" t="str">
        <f t="shared" ca="1" si="925"/>
        <v>-</v>
      </c>
      <c r="HQ315" s="168" t="str">
        <f t="shared" ca="1" si="925"/>
        <v>-</v>
      </c>
      <c r="HR315" s="168" t="str">
        <f t="shared" ca="1" si="925"/>
        <v>-</v>
      </c>
      <c r="HS315" s="168" t="str">
        <f t="shared" ca="1" si="925"/>
        <v>-</v>
      </c>
      <c r="HT315" s="168" t="str">
        <f t="shared" ca="1" si="925"/>
        <v>-</v>
      </c>
      <c r="HU315" s="168" t="str">
        <f t="shared" ca="1" si="925"/>
        <v>-</v>
      </c>
      <c r="HV315" s="168" t="str">
        <f t="shared" ca="1" si="925"/>
        <v>-</v>
      </c>
      <c r="HW315" s="168" t="str">
        <f t="shared" ca="1" si="925"/>
        <v>-</v>
      </c>
      <c r="HX315" s="168" t="str">
        <f t="shared" ca="1" si="925"/>
        <v>-</v>
      </c>
      <c r="HY315" s="168" t="str">
        <f t="shared" ca="1" si="925"/>
        <v>-</v>
      </c>
      <c r="HZ315" s="168" t="str">
        <f t="shared" ca="1" si="925"/>
        <v>-</v>
      </c>
      <c r="IA315" s="168" t="str">
        <f t="shared" ca="1" si="925"/>
        <v>-</v>
      </c>
      <c r="IB315" s="168" t="str">
        <f t="shared" ca="1" si="925"/>
        <v>-</v>
      </c>
      <c r="IC315" s="168" t="str">
        <f t="shared" ca="1" si="925"/>
        <v>-</v>
      </c>
      <c r="ID315" s="168" t="str">
        <f t="shared" ca="1" si="925"/>
        <v>-</v>
      </c>
      <c r="IE315" s="168" t="str">
        <f t="shared" ca="1" si="925"/>
        <v>-</v>
      </c>
      <c r="IF315" s="168" t="str">
        <f t="shared" ca="1" si="925"/>
        <v>-</v>
      </c>
      <c r="IG315" s="168" t="str">
        <f t="shared" ca="1" si="925"/>
        <v>-</v>
      </c>
      <c r="IH315" s="168" t="str">
        <f t="shared" ca="1" si="925"/>
        <v>-</v>
      </c>
      <c r="II315" s="168" t="str">
        <f t="shared" ca="1" si="925"/>
        <v>-</v>
      </c>
      <c r="IJ315" s="168" t="str">
        <f t="shared" ca="1" si="925"/>
        <v>-</v>
      </c>
      <c r="IK315" s="168" t="str">
        <f t="shared" ca="1" si="925"/>
        <v>-</v>
      </c>
      <c r="IL315" s="168" t="str">
        <f t="shared" ca="1" si="925"/>
        <v>-</v>
      </c>
      <c r="IM315" s="168" t="str">
        <f t="shared" ca="1" si="925"/>
        <v>-</v>
      </c>
      <c r="IN315" s="168" t="str">
        <f t="shared" ca="1" si="925"/>
        <v>-</v>
      </c>
      <c r="IO315" s="168" t="str">
        <f t="shared" ca="1" si="925"/>
        <v>-</v>
      </c>
      <c r="IP315" s="168" t="str">
        <f t="shared" ca="1" si="845"/>
        <v>-</v>
      </c>
      <c r="IQ315" s="168" t="str">
        <f t="shared" ca="1" si="845"/>
        <v>-</v>
      </c>
      <c r="IR315" s="168" t="str">
        <f t="shared" ca="1" si="845"/>
        <v>-</v>
      </c>
      <c r="IS315" s="168" t="str">
        <f t="shared" ca="1" si="845"/>
        <v>-</v>
      </c>
      <c r="IT315" s="168" t="str">
        <f t="shared" ca="1" si="845"/>
        <v>-</v>
      </c>
      <c r="IU315" s="168" t="str">
        <f t="shared" ca="1" si="845"/>
        <v>-</v>
      </c>
      <c r="IV315" s="168" t="str">
        <f t="shared" ca="1" si="845"/>
        <v>-</v>
      </c>
      <c r="IW315" s="168" t="str">
        <f t="shared" ca="1" si="845"/>
        <v>-</v>
      </c>
      <c r="IX315" s="168" t="str">
        <f t="shared" ca="1" si="845"/>
        <v>-</v>
      </c>
      <c r="IY315" s="168" t="str">
        <f t="shared" ca="1" si="845"/>
        <v>-</v>
      </c>
      <c r="IZ315" s="10"/>
      <c r="JA315" s="166">
        <f t="shared" ca="1" si="846"/>
        <v>4.4999999999999998E-2</v>
      </c>
      <c r="JB315" s="166">
        <f t="shared" ca="1" si="847"/>
        <v>4.4999999999999998E-2</v>
      </c>
      <c r="JC315" s="168">
        <f t="shared" ca="1" si="848"/>
        <v>1</v>
      </c>
      <c r="JD315" s="168">
        <f t="shared" ca="1" si="848"/>
        <v>0</v>
      </c>
      <c r="JE315" s="168">
        <f t="shared" ca="1" si="848"/>
        <v>1</v>
      </c>
      <c r="JF315" s="168">
        <f t="shared" ca="1" si="848"/>
        <v>1</v>
      </c>
      <c r="JG315" s="168">
        <f t="shared" ca="1" si="848"/>
        <v>0</v>
      </c>
      <c r="JH315" s="168">
        <f t="shared" ca="1" si="848"/>
        <v>70</v>
      </c>
      <c r="JI315" s="168">
        <f t="shared" ca="1" si="848"/>
        <v>50</v>
      </c>
      <c r="JJ315" s="168">
        <f t="shared" ca="1" si="848"/>
        <v>70</v>
      </c>
      <c r="JK315" s="168">
        <f t="shared" ca="1" si="848"/>
        <v>50</v>
      </c>
      <c r="JL315" s="166">
        <f t="shared" ca="1" si="849"/>
        <v>1</v>
      </c>
      <c r="JM315" s="166">
        <f t="shared" ca="1" si="850"/>
        <v>1</v>
      </c>
      <c r="JN315" s="166">
        <f t="shared" ca="1" si="851"/>
        <v>1</v>
      </c>
      <c r="JO315" s="166">
        <f t="shared" ca="1" si="852"/>
        <v>1</v>
      </c>
      <c r="JP315" s="166">
        <f t="shared" ca="1" si="852"/>
        <v>1</v>
      </c>
      <c r="JQ315" s="168">
        <f t="shared" ca="1" si="848"/>
        <v>1</v>
      </c>
      <c r="JR315" s="10"/>
      <c r="JS315" s="168">
        <f t="shared" ca="1" si="848"/>
        <v>1</v>
      </c>
      <c r="JT315" s="166">
        <f t="shared" ca="1" si="853"/>
        <v>1</v>
      </c>
      <c r="JU315" s="168">
        <f t="shared" ca="1" si="848"/>
        <v>1</v>
      </c>
      <c r="JV315" s="168">
        <f t="shared" ca="1" si="848"/>
        <v>1</v>
      </c>
      <c r="JW315" s="168">
        <f t="shared" ca="1" si="848"/>
        <v>1</v>
      </c>
      <c r="JX315" s="168">
        <f t="shared" ca="1" si="848"/>
        <v>1</v>
      </c>
      <c r="JY315" s="168">
        <f t="shared" ca="1" si="848"/>
        <v>1</v>
      </c>
      <c r="JZ315" s="168">
        <f t="shared" ca="1" si="848"/>
        <v>1</v>
      </c>
      <c r="KA315" s="166">
        <f t="shared" ca="1" si="854"/>
        <v>1</v>
      </c>
      <c r="KB315" s="166">
        <f t="shared" ca="1" si="855"/>
        <v>1</v>
      </c>
      <c r="KC315" s="166">
        <f t="shared" ca="1" si="856"/>
        <v>1</v>
      </c>
      <c r="KD315" s="166" t="str">
        <f t="shared" ca="1" si="857"/>
        <v>-</v>
      </c>
      <c r="KE315" s="166" t="str">
        <f t="shared" ca="1" si="858"/>
        <v>-</v>
      </c>
      <c r="KF315" s="166" t="str">
        <f t="shared" ca="1" si="859"/>
        <v>-</v>
      </c>
      <c r="KG315" s="166" t="b">
        <f t="shared" ca="1" si="860"/>
        <v>0</v>
      </c>
      <c r="KH315" s="168">
        <f t="shared" ca="1" si="848"/>
        <v>0</v>
      </c>
      <c r="KI315" s="27">
        <v>0</v>
      </c>
    </row>
    <row r="316" spans="1:295" s="148" customFormat="1" outlineLevel="1">
      <c r="A316" s="126">
        <f t="shared" si="13"/>
        <v>311</v>
      </c>
      <c r="B316" s="126">
        <f t="shared" si="913"/>
        <v>13</v>
      </c>
      <c r="C316" s="148">
        <f t="shared" si="874"/>
        <v>1002</v>
      </c>
      <c r="D316" s="148" t="s">
        <v>884</v>
      </c>
      <c r="E316" s="148" t="b">
        <f t="shared" si="826"/>
        <v>0</v>
      </c>
      <c r="F316" s="148" t="b">
        <v>0</v>
      </c>
      <c r="G316" s="148" t="b">
        <f t="shared" si="862"/>
        <v>0</v>
      </c>
      <c r="H316" s="144">
        <f t="shared" ca="1" si="863"/>
        <v>3</v>
      </c>
      <c r="I316" s="32">
        <v>2</v>
      </c>
      <c r="J316" s="32">
        <v>2</v>
      </c>
      <c r="K316" s="32">
        <v>3</v>
      </c>
      <c r="L316" s="144">
        <f t="shared" ca="1" si="863"/>
        <v>1</v>
      </c>
      <c r="M316" s="144">
        <f t="shared" ca="1" si="863"/>
        <v>1</v>
      </c>
      <c r="N316" s="144">
        <f t="shared" ca="1" si="863"/>
        <v>1</v>
      </c>
      <c r="O316" s="144">
        <f t="shared" ca="1" si="863"/>
        <v>1</v>
      </c>
      <c r="P316" s="144">
        <f t="shared" ca="1" si="863"/>
        <v>1</v>
      </c>
      <c r="Q316" s="144">
        <f t="shared" ca="1" si="863"/>
        <v>1</v>
      </c>
      <c r="R316" s="144">
        <f t="shared" ca="1" si="863"/>
        <v>2</v>
      </c>
      <c r="S316" s="144">
        <f t="shared" ca="1" si="863"/>
        <v>1</v>
      </c>
      <c r="T316" s="144">
        <f t="shared" ca="1" si="863"/>
        <v>1</v>
      </c>
      <c r="U316" s="144">
        <f t="shared" ca="1" si="863"/>
        <v>1</v>
      </c>
      <c r="V316" s="144">
        <f t="shared" ca="1" si="863"/>
        <v>1</v>
      </c>
      <c r="W316" s="144">
        <f t="shared" ca="1" si="863"/>
        <v>1</v>
      </c>
      <c r="X316" s="144">
        <f t="shared" ca="1" si="863"/>
        <v>1</v>
      </c>
      <c r="Y316" s="144">
        <f t="shared" ca="1" si="863"/>
        <v>1</v>
      </c>
      <c r="AA316" s="162" t="str" cm="1">
        <f t="array" aca="1" ref="AA316" ca="1">TEXT(LEFT(OFFSET(AA316,-1,0),5)+1,"00000")&amp;MID(OFFSET(AA316,-1,0),6,FIND(" ",OFFSET(AA316,-1,0),7)-5)
&amp;INDEX(DataMaster!$B$10:$B$12,$I316)         &amp;IF($J316=1,""," Risk"&amp;INDEX(i.risk_aversion,$J316,1))    &amp;IF($K316=1,""," REV"&amp; INDEX(DataMaster!$B$54:$B$58,$K316))              &amp; IF($L316=1,""," Minroe"&amp;INDEX(minroe,$L316))              &amp;  IF($M316=1,""," Overdraw"&amp;INDEX(overdraw,$M316))
&amp; IF($N316=1,""," Mach"&amp;INDEX(i.mach_option,$N316))
&amp; IF($O316=1,""," Interest"&amp;INDEX(i.interest_rate,$O316))            &amp; IF($P316=1,""," Opp cost"&amp;INDEX(i.opp_cost_capital,$P316))           &amp; IF($Q316=1,""," Casual_ub"&amp;INDEX(i.casual_ub,$Q316))           &amp; IF($R316=1,""," Cropgraze"&amp;INDEX(i.cropgraze_inc,$R316))
&amp; IF($S316=1,""," Yield"&amp;INDEX(i.all_rot_yield,$S316))          &amp; IF($T316=1,""," Pasture"&amp;INDEX(i.pasture_prod,$T316))          &amp; IF($U316=1,""," Scan"&amp;INDEX(i.scan,$U316))
&amp; IF($JL316=1,""," WP"&amp;TEXT($JL316*100,"000p"))                &amp; IF($JM316=1,""," MP"&amp;TEXT($JM316*100,"000p"))                      &amp; IF($JN316=1,""," GP"&amp;TEXT($JN316*100,"000p"))          &amp; IF($JO316=1,""," Can"&amp;TEXT($JO316*100,"000p"))
&amp; " (F"&amp;3+IFERROR(1*$CH316,0)+IFERROR(1*$CI316,0)&amp;3-IFERROR(1*NOT($CK316),0)&amp;"N"&amp;$CP316&amp;$CQ316&amp;")"</f>
        <v>00019 CFW DSP RiskCARA-low REVCFW CropgrazeFALSE (F33N11)</v>
      </c>
      <c r="AB316" s="10" t="str">
        <f ca="1">IF(COUNTIF(AA$5:AA316,AA316)=1,"-","Dup")</f>
        <v>-</v>
      </c>
      <c r="AC316" s="10"/>
      <c r="AD316" s="168" t="str">
        <f t="shared" ca="1" si="827"/>
        <v>-</v>
      </c>
      <c r="AE316" s="168" t="str">
        <f t="shared" ca="1" si="827"/>
        <v>-</v>
      </c>
      <c r="AF316" s="168" t="str">
        <f t="shared" ca="1" si="827"/>
        <v>-</v>
      </c>
      <c r="AG316" s="168" t="str">
        <f t="shared" ca="1" si="827"/>
        <v>-</v>
      </c>
      <c r="AH316" s="168" t="str">
        <f t="shared" ca="1" si="827"/>
        <v>-</v>
      </c>
      <c r="AI316" s="168" t="b">
        <f t="shared" ca="1" si="827"/>
        <v>1</v>
      </c>
      <c r="AJ316" s="10"/>
      <c r="AK316" s="166" t="b">
        <f t="shared" si="828"/>
        <v>0</v>
      </c>
      <c r="AL316" s="166" t="str">
        <f t="shared" si="828"/>
        <v>-</v>
      </c>
      <c r="AM316" s="166" t="b">
        <f t="shared" si="828"/>
        <v>0</v>
      </c>
      <c r="AN316" s="166" t="b">
        <f t="shared" si="828"/>
        <v>1</v>
      </c>
      <c r="AO316" s="166" t="b">
        <f t="shared" si="828"/>
        <v>0</v>
      </c>
      <c r="AP316" s="166" t="b">
        <f t="shared" si="828"/>
        <v>0</v>
      </c>
      <c r="AQ316" s="166">
        <f t="shared" ca="1" si="829"/>
        <v>0</v>
      </c>
      <c r="AR316" s="166" t="b">
        <f t="shared" si="830"/>
        <v>1</v>
      </c>
      <c r="AS316" s="166" t="b">
        <f t="shared" si="830"/>
        <v>1</v>
      </c>
      <c r="AT316" s="166">
        <f t="shared" si="830"/>
        <v>1</v>
      </c>
      <c r="AU316" s="166">
        <f t="shared" si="830"/>
        <v>3.0000000000000001E-6</v>
      </c>
      <c r="AV316" s="166" t="str">
        <f t="shared" si="830"/>
        <v>-</v>
      </c>
      <c r="AW316" s="10"/>
      <c r="AX316" s="166" t="b">
        <f t="shared" si="831"/>
        <v>1</v>
      </c>
      <c r="AY316" s="168" t="b">
        <f t="shared" ca="1" si="832"/>
        <v>1</v>
      </c>
      <c r="AZ316" s="168" t="b">
        <f t="shared" ca="1" si="832"/>
        <v>1</v>
      </c>
      <c r="BA316" s="167">
        <f t="shared" ca="1" si="833"/>
        <v>3210</v>
      </c>
      <c r="BB316" s="168" t="str">
        <f t="shared" ref="BB316:BV334" ca="1" si="926">OFFSET(BB$5,$B316,0)</f>
        <v>-</v>
      </c>
      <c r="BC316" s="168" t="str">
        <f t="shared" ca="1" si="926"/>
        <v>-</v>
      </c>
      <c r="BD316" s="168" t="str">
        <f t="shared" ca="1" si="926"/>
        <v>-</v>
      </c>
      <c r="BE316" s="168" t="str">
        <f t="shared" ca="1" si="926"/>
        <v>-</v>
      </c>
      <c r="BF316" s="168" t="str">
        <f t="shared" ca="1" si="926"/>
        <v>-</v>
      </c>
      <c r="BG316" s="168">
        <f t="shared" ca="1" si="926"/>
        <v>1</v>
      </c>
      <c r="BH316" s="168">
        <f t="shared" ca="1" si="926"/>
        <v>1</v>
      </c>
      <c r="BI316" s="168" t="str">
        <f t="shared" ca="1" si="926"/>
        <v>-</v>
      </c>
      <c r="BJ316" s="168" t="str">
        <f t="shared" ca="1" si="926"/>
        <v>-</v>
      </c>
      <c r="BK316" s="10"/>
      <c r="BL316" s="168" t="str">
        <f t="shared" ca="1" si="926"/>
        <v>-</v>
      </c>
      <c r="BM316" s="168" t="str">
        <f t="shared" ca="1" si="926"/>
        <v>-</v>
      </c>
      <c r="BN316" s="168" t="str">
        <f t="shared" ca="1" si="926"/>
        <v>-</v>
      </c>
      <c r="BO316" s="168" t="str">
        <f t="shared" ca="1" si="926"/>
        <v>-</v>
      </c>
      <c r="BP316" s="168" t="str">
        <f t="shared" ca="1" si="926"/>
        <v>-</v>
      </c>
      <c r="BQ316" s="168" t="str">
        <f t="shared" ca="1" si="926"/>
        <v>-</v>
      </c>
      <c r="BR316" s="168" t="str">
        <f t="shared" ca="1" si="926"/>
        <v>-</v>
      </c>
      <c r="BS316" s="168" t="str">
        <f t="shared" ca="1" si="926"/>
        <v>-</v>
      </c>
      <c r="BT316" s="168" t="str">
        <f t="shared" ca="1" si="926"/>
        <v>-</v>
      </c>
      <c r="BU316" s="168" t="str">
        <f t="shared" ca="1" si="926"/>
        <v>-</v>
      </c>
      <c r="BV316" s="168" t="str">
        <f t="shared" ca="1" si="926"/>
        <v>-</v>
      </c>
      <c r="BW316" s="166" t="str" cm="1">
        <f t="array" ref="BW316">INDEX(i.rev,$K316,BW$15)</f>
        <v>-</v>
      </c>
      <c r="BX316" s="166">
        <f t="shared" si="864"/>
        <v>22</v>
      </c>
      <c r="BY316" s="166" t="str" cm="1">
        <f t="array" ref="BY316">INDEX(i.rev,$K316,BY$15)</f>
        <v>-</v>
      </c>
      <c r="BZ316" s="166" t="str" cm="1">
        <f t="array" ref="BZ316">INDEX(i.rev,$K316,BZ$15)</f>
        <v>-</v>
      </c>
      <c r="CA316" s="166" t="str" cm="1">
        <f t="array" ref="CA316">INDEX(i.rev,$K316,CA$15)</f>
        <v>-</v>
      </c>
      <c r="CB316" s="166" t="str" cm="1">
        <f t="array" ref="CB316">INDEX(i.rev,$K316,CB$15)</f>
        <v>-</v>
      </c>
      <c r="CC316" s="166" t="str" cm="1">
        <f t="array" ref="CC316">INDEX(i.rev,$K316,CC$15)</f>
        <v>-</v>
      </c>
      <c r="CD316" s="166" t="str" cm="1">
        <f t="array" ref="CD316">INDEX(i.rev,$K316,CD$15)</f>
        <v>-</v>
      </c>
      <c r="CE316" s="166" t="str" cm="1">
        <f t="array" ref="CE316">INDEX(i.rev,$K316,CE$15)</f>
        <v>-</v>
      </c>
      <c r="CF316" s="166" t="str" cm="1">
        <f t="array" ref="CF316">INDEX(i.rev,$K316,CF$15)</f>
        <v>-</v>
      </c>
      <c r="CG316" s="10"/>
      <c r="CH316" s="168" t="str">
        <f t="shared" ca="1" si="914"/>
        <v>-</v>
      </c>
      <c r="CI316" s="168" t="str">
        <f t="shared" ca="1" si="914"/>
        <v>-</v>
      </c>
      <c r="CJ316" s="168" t="str">
        <f t="shared" ca="1" si="914"/>
        <v>-</v>
      </c>
      <c r="CK316" s="168" t="str">
        <f t="shared" ca="1" si="914"/>
        <v>-</v>
      </c>
      <c r="CL316" s="168" t="str">
        <f t="shared" ca="1" si="914"/>
        <v>-</v>
      </c>
      <c r="CM316" s="168" t="str">
        <f t="shared" ca="1" si="914"/>
        <v>-</v>
      </c>
      <c r="CN316" s="168" t="str">
        <f t="shared" ca="1" si="914"/>
        <v>-</v>
      </c>
      <c r="CO316" s="168" t="str">
        <f t="shared" ca="1" si="914"/>
        <v>-</v>
      </c>
      <c r="CP316" s="168">
        <f t="shared" ca="1" si="914"/>
        <v>1</v>
      </c>
      <c r="CQ316" s="168">
        <f t="shared" ca="1" si="914"/>
        <v>1</v>
      </c>
      <c r="CR316" s="168">
        <f t="shared" ca="1" si="914"/>
        <v>0</v>
      </c>
      <c r="CS316" s="168" t="str">
        <f t="shared" ca="1" si="914"/>
        <v>-</v>
      </c>
      <c r="CT316" s="168" t="str">
        <f t="shared" ca="1" si="914"/>
        <v>-</v>
      </c>
      <c r="CU316" s="168" t="str">
        <f t="shared" ca="1" si="914"/>
        <v>-</v>
      </c>
      <c r="CV316" s="168" t="str">
        <f t="shared" ca="1" si="914"/>
        <v>-</v>
      </c>
      <c r="CW316" s="168" t="str">
        <f t="shared" ca="1" si="914"/>
        <v>-</v>
      </c>
      <c r="CX316" s="168" t="str">
        <f t="shared" ca="1" si="914"/>
        <v>-</v>
      </c>
      <c r="CY316" s="168" t="str">
        <f t="shared" ca="1" si="914"/>
        <v>-</v>
      </c>
      <c r="CZ316" s="168">
        <f t="shared" ca="1" si="914"/>
        <v>0</v>
      </c>
      <c r="DA316" s="168" t="str">
        <f t="shared" ca="1" si="914"/>
        <v>-</v>
      </c>
      <c r="DB316" s="168" t="str">
        <f t="shared" ca="1" si="914"/>
        <v>-</v>
      </c>
      <c r="DC316" s="168" t="str">
        <f t="shared" ca="1" si="914"/>
        <v>-</v>
      </c>
      <c r="DD316" s="168" t="str">
        <f t="shared" ca="1" si="914"/>
        <v>-</v>
      </c>
      <c r="DE316" s="168" t="str">
        <f t="shared" ca="1" si="914"/>
        <v>-</v>
      </c>
      <c r="DF316" s="168">
        <f t="shared" ca="1" si="914"/>
        <v>0</v>
      </c>
      <c r="DG316" s="168">
        <f t="shared" ca="1" si="914"/>
        <v>0</v>
      </c>
      <c r="DH316" s="168">
        <f t="shared" ca="1" si="914"/>
        <v>0</v>
      </c>
      <c r="DI316" s="168">
        <f t="shared" ca="1" si="914"/>
        <v>0</v>
      </c>
      <c r="DJ316" s="168">
        <f t="shared" ca="1" si="914"/>
        <v>0</v>
      </c>
      <c r="DK316" s="168">
        <f t="shared" ca="1" si="914"/>
        <v>0</v>
      </c>
      <c r="DL316" s="168">
        <f t="shared" ca="1" si="914"/>
        <v>0</v>
      </c>
      <c r="DM316" s="168" t="str">
        <f t="shared" ca="1" si="914"/>
        <v>-</v>
      </c>
      <c r="DN316" s="168" t="str">
        <f t="shared" ca="1" si="914"/>
        <v>-</v>
      </c>
      <c r="DO316" s="168" t="str">
        <f t="shared" ca="1" si="914"/>
        <v>-</v>
      </c>
      <c r="DP316" s="168" t="str">
        <f t="shared" ca="1" si="914"/>
        <v>-</v>
      </c>
      <c r="DQ316" s="168" t="str">
        <f t="shared" ca="1" si="914"/>
        <v>-</v>
      </c>
      <c r="DR316" s="168" t="str">
        <f t="shared" ca="1" si="914"/>
        <v>-</v>
      </c>
      <c r="DS316" s="168" t="str">
        <f t="shared" ca="1" si="914"/>
        <v>-</v>
      </c>
      <c r="DT316" s="168" t="str">
        <f t="shared" ca="1" si="914"/>
        <v>-</v>
      </c>
      <c r="DU316" s="168" t="str">
        <f t="shared" ca="1" si="914"/>
        <v>-</v>
      </c>
      <c r="DV316" s="168" t="str">
        <f t="shared" ca="1" si="914"/>
        <v>-</v>
      </c>
      <c r="DW316" s="168" t="str">
        <f t="shared" ca="1" si="914"/>
        <v>-</v>
      </c>
      <c r="DX316" s="10"/>
      <c r="DY316" s="168">
        <f t="shared" ca="1" si="914"/>
        <v>1</v>
      </c>
      <c r="DZ316" s="168" t="str">
        <f t="shared" ca="1" si="914"/>
        <v>-</v>
      </c>
      <c r="EA316" s="168" t="str">
        <f t="shared" ca="1" si="914"/>
        <v>-</v>
      </c>
      <c r="EB316" s="168" t="str">
        <f t="shared" ca="1" si="914"/>
        <v>-</v>
      </c>
      <c r="EC316" s="168" t="str">
        <f t="shared" ca="1" si="885"/>
        <v>-</v>
      </c>
      <c r="ED316" s="168" t="b">
        <f t="shared" ca="1" si="885"/>
        <v>0</v>
      </c>
      <c r="EE316" s="168" t="str">
        <f t="shared" ca="1" si="885"/>
        <v>-</v>
      </c>
      <c r="EF316" s="168">
        <f t="shared" ca="1" si="885"/>
        <v>0</v>
      </c>
      <c r="EG316" s="168" t="str">
        <f t="shared" ca="1" si="885"/>
        <v>-</v>
      </c>
      <c r="EH316" s="166" cm="1">
        <f t="array" ref="EH316">INDEX(i.rev,$K316,EH$15)</f>
        <v>1.1000000000000001</v>
      </c>
      <c r="EI316" s="168">
        <f t="shared" ca="1" si="836"/>
        <v>0</v>
      </c>
      <c r="EJ316" s="168">
        <f t="shared" ca="1" si="836"/>
        <v>1</v>
      </c>
      <c r="EK316" s="168">
        <f t="shared" ca="1" si="836"/>
        <v>0</v>
      </c>
      <c r="EL316" s="168">
        <f t="shared" ca="1" si="836"/>
        <v>1</v>
      </c>
      <c r="EM316" s="168">
        <f t="shared" ca="1" si="836"/>
        <v>1</v>
      </c>
      <c r="EN316" s="168">
        <f t="shared" ca="1" si="836"/>
        <v>1</v>
      </c>
      <c r="EO316" s="168">
        <f t="shared" ca="1" si="836"/>
        <v>0</v>
      </c>
      <c r="EP316" s="168">
        <f t="shared" ca="1" si="836"/>
        <v>0</v>
      </c>
      <c r="EQ316" s="168">
        <f t="shared" ca="1" si="836"/>
        <v>0</v>
      </c>
      <c r="ER316" s="168">
        <f t="shared" ca="1" si="836"/>
        <v>0</v>
      </c>
      <c r="ES316" s="168">
        <f t="shared" ca="1" si="836"/>
        <v>0</v>
      </c>
      <c r="ET316" s="168">
        <f t="shared" ca="1" si="836"/>
        <v>0</v>
      </c>
      <c r="EU316" s="168">
        <f t="shared" ca="1" si="836"/>
        <v>0</v>
      </c>
      <c r="EV316" s="168">
        <f t="shared" ca="1" si="836"/>
        <v>0</v>
      </c>
      <c r="EW316" s="168">
        <f t="shared" ca="1" si="836"/>
        <v>0</v>
      </c>
      <c r="EX316" s="168">
        <f t="shared" ca="1" si="836"/>
        <v>0</v>
      </c>
      <c r="EY316" s="166" cm="1">
        <f t="array" ref="EY316">INDEX(i.rev,$K316,EY$15)</f>
        <v>0</v>
      </c>
      <c r="EZ316" s="168">
        <f t="shared" ca="1" si="837"/>
        <v>0</v>
      </c>
      <c r="FA316" s="166" cm="1">
        <f t="array" ref="FA316">INDEX(i.rev,$K316,FA$15)</f>
        <v>1</v>
      </c>
      <c r="FB316" s="168">
        <f t="shared" ca="1" si="915"/>
        <v>0</v>
      </c>
      <c r="FC316" s="168">
        <f t="shared" ca="1" si="915"/>
        <v>0</v>
      </c>
      <c r="FD316" s="168">
        <f t="shared" ca="1" si="915"/>
        <v>0</v>
      </c>
      <c r="FE316" s="168">
        <f t="shared" ca="1" si="915"/>
        <v>0</v>
      </c>
      <c r="FF316" s="168">
        <f t="shared" ca="1" si="915"/>
        <v>0</v>
      </c>
      <c r="FG316" s="168">
        <f t="shared" ca="1" si="915"/>
        <v>0</v>
      </c>
      <c r="FH316" s="168">
        <f t="shared" ca="1" si="915"/>
        <v>0</v>
      </c>
      <c r="FI316" s="10"/>
      <c r="FJ316" s="168" t="str">
        <f t="shared" ca="1" si="915"/>
        <v>-</v>
      </c>
      <c r="FK316" s="168" t="str">
        <f t="shared" ca="1" si="915"/>
        <v>-</v>
      </c>
      <c r="FL316" s="168" t="str">
        <f t="shared" ca="1" si="915"/>
        <v>-</v>
      </c>
      <c r="FM316" s="168" t="str">
        <f t="shared" ca="1" si="915"/>
        <v>-</v>
      </c>
      <c r="FN316" s="168" t="str">
        <f t="shared" ca="1" si="839"/>
        <v>-</v>
      </c>
      <c r="FO316" s="166" t="b">
        <f t="shared" ca="1" si="840"/>
        <v>0</v>
      </c>
      <c r="FP316" s="166" t="b">
        <f t="shared" ca="1" si="840"/>
        <v>0</v>
      </c>
      <c r="FQ316" s="166" t="b">
        <f t="shared" ca="1" si="840"/>
        <v>1</v>
      </c>
      <c r="FR316" s="168">
        <f t="shared" ca="1" si="915"/>
        <v>0</v>
      </c>
      <c r="FS316" s="166">
        <f t="shared" ca="1" si="841"/>
        <v>1</v>
      </c>
      <c r="FT316" s="166">
        <f t="shared" ca="1" si="841"/>
        <v>1</v>
      </c>
      <c r="FU316" s="168" t="str">
        <f t="shared" ca="1" si="915"/>
        <v>-</v>
      </c>
      <c r="FV316" s="168" t="str">
        <f t="shared" ca="1" si="915"/>
        <v>-</v>
      </c>
      <c r="FW316" s="168" t="str">
        <f t="shared" ca="1" si="915"/>
        <v>-</v>
      </c>
      <c r="FX316" s="168" t="str">
        <f t="shared" ca="1" si="915"/>
        <v>-</v>
      </c>
      <c r="FY316" s="168" t="str">
        <f t="shared" ca="1" si="915"/>
        <v>-</v>
      </c>
      <c r="FZ316" s="168" t="str">
        <f t="shared" ca="1" si="915"/>
        <v>-</v>
      </c>
      <c r="GA316" s="168" t="str">
        <f t="shared" ca="1" si="915"/>
        <v>-</v>
      </c>
      <c r="GB316" s="168" t="str">
        <f t="shared" ca="1" si="915"/>
        <v>-</v>
      </c>
      <c r="GC316" s="168" t="str">
        <f t="shared" ca="1" si="915"/>
        <v>-</v>
      </c>
      <c r="GD316" s="168" t="b">
        <f t="shared" ca="1" si="915"/>
        <v>1</v>
      </c>
      <c r="GE316" s="168" t="str">
        <f t="shared" ca="1" si="915"/>
        <v>-</v>
      </c>
      <c r="GF316" s="168" t="str">
        <f t="shared" ca="1" si="915"/>
        <v>-</v>
      </c>
      <c r="GG316" s="168" t="str">
        <f t="shared" ca="1" si="915"/>
        <v>-</v>
      </c>
      <c r="GH316" s="168" t="str">
        <f t="shared" ca="1" si="842"/>
        <v>-</v>
      </c>
      <c r="GI316" s="168" t="str">
        <f t="shared" ca="1" si="842"/>
        <v>-</v>
      </c>
      <c r="GJ316" s="168" t="str">
        <f t="shared" ca="1" si="842"/>
        <v>-</v>
      </c>
      <c r="GK316" s="168" t="str">
        <f t="shared" ca="1" si="842"/>
        <v>-</v>
      </c>
      <c r="GL316" s="168" t="str">
        <f t="shared" ca="1" si="842"/>
        <v>-</v>
      </c>
      <c r="GM316" s="168" t="str">
        <f t="shared" ca="1" si="842"/>
        <v>-</v>
      </c>
      <c r="GN316" s="168" t="str">
        <f t="shared" ca="1" si="842"/>
        <v>-</v>
      </c>
      <c r="GO316" s="168" t="str">
        <f t="shared" ca="1" si="842"/>
        <v>-</v>
      </c>
      <c r="GP316" s="168" t="str">
        <f t="shared" ca="1" si="842"/>
        <v>-</v>
      </c>
      <c r="GQ316" s="168" t="str">
        <f t="shared" ca="1" si="842"/>
        <v>-</v>
      </c>
      <c r="GR316" s="168" t="str">
        <f t="shared" ca="1" si="842"/>
        <v>-</v>
      </c>
      <c r="GS316" s="168">
        <f t="shared" ca="1" si="842"/>
        <v>500</v>
      </c>
      <c r="GT316" s="168">
        <f t="shared" ca="1" si="842"/>
        <v>500</v>
      </c>
      <c r="GU316" s="168" t="str">
        <f t="shared" ca="1" si="842"/>
        <v>-</v>
      </c>
      <c r="GV316" s="168" t="str">
        <f t="shared" ca="1" si="842"/>
        <v>-</v>
      </c>
      <c r="GW316" s="168" t="str">
        <f t="shared" ca="1" si="842"/>
        <v>-</v>
      </c>
      <c r="GX316" s="168" t="str">
        <f t="shared" ca="1" si="843"/>
        <v>-</v>
      </c>
      <c r="GY316" s="168" t="str">
        <f t="shared" ca="1" si="843"/>
        <v>-</v>
      </c>
      <c r="GZ316" s="168" t="str">
        <f t="shared" ca="1" si="925"/>
        <v>-</v>
      </c>
      <c r="HA316" s="168" t="str">
        <f t="shared" ca="1" si="925"/>
        <v>-</v>
      </c>
      <c r="HB316" s="168" t="str">
        <f t="shared" ca="1" si="925"/>
        <v>-</v>
      </c>
      <c r="HC316" s="168" t="str">
        <f t="shared" ca="1" si="925"/>
        <v>-</v>
      </c>
      <c r="HD316" s="168" t="str">
        <f t="shared" ca="1" si="925"/>
        <v>-</v>
      </c>
      <c r="HE316" s="168" t="str">
        <f t="shared" ca="1" si="925"/>
        <v>-</v>
      </c>
      <c r="HF316" s="168" t="str">
        <f t="shared" ca="1" si="925"/>
        <v>-</v>
      </c>
      <c r="HG316" s="168" t="str">
        <f t="shared" ca="1" si="925"/>
        <v>-</v>
      </c>
      <c r="HH316" s="168" t="str">
        <f t="shared" ca="1" si="925"/>
        <v>-</v>
      </c>
      <c r="HI316" s="168" t="str">
        <f t="shared" ca="1" si="925"/>
        <v>-</v>
      </c>
      <c r="HJ316" s="168" t="str">
        <f t="shared" ca="1" si="925"/>
        <v>-</v>
      </c>
      <c r="HK316" s="168" t="str">
        <f t="shared" ca="1" si="925"/>
        <v>-</v>
      </c>
      <c r="HL316" s="168" t="str">
        <f t="shared" ca="1" si="925"/>
        <v>-</v>
      </c>
      <c r="HM316" s="168" t="str">
        <f t="shared" ca="1" si="925"/>
        <v>-</v>
      </c>
      <c r="HN316" s="168" t="str">
        <f t="shared" ca="1" si="925"/>
        <v>-</v>
      </c>
      <c r="HO316" s="168" t="str">
        <f t="shared" ca="1" si="925"/>
        <v>-</v>
      </c>
      <c r="HP316" s="168" t="str">
        <f t="shared" ca="1" si="925"/>
        <v>-</v>
      </c>
      <c r="HQ316" s="168" t="str">
        <f t="shared" ca="1" si="925"/>
        <v>-</v>
      </c>
      <c r="HR316" s="168" t="str">
        <f t="shared" ca="1" si="925"/>
        <v>-</v>
      </c>
      <c r="HS316" s="168" t="str">
        <f t="shared" ca="1" si="925"/>
        <v>-</v>
      </c>
      <c r="HT316" s="168" t="str">
        <f t="shared" ca="1" si="925"/>
        <v>-</v>
      </c>
      <c r="HU316" s="168" t="str">
        <f t="shared" ca="1" si="925"/>
        <v>-</v>
      </c>
      <c r="HV316" s="168" t="str">
        <f t="shared" ca="1" si="925"/>
        <v>-</v>
      </c>
      <c r="HW316" s="168" t="str">
        <f t="shared" ca="1" si="925"/>
        <v>-</v>
      </c>
      <c r="HX316" s="168" t="str">
        <f t="shared" ca="1" si="925"/>
        <v>-</v>
      </c>
      <c r="HY316" s="168" t="str">
        <f t="shared" ca="1" si="925"/>
        <v>-</v>
      </c>
      <c r="HZ316" s="168" t="str">
        <f t="shared" ca="1" si="925"/>
        <v>-</v>
      </c>
      <c r="IA316" s="168" t="str">
        <f t="shared" ca="1" si="925"/>
        <v>-</v>
      </c>
      <c r="IB316" s="168" t="str">
        <f t="shared" ca="1" si="925"/>
        <v>-</v>
      </c>
      <c r="IC316" s="168" t="str">
        <f t="shared" ca="1" si="925"/>
        <v>-</v>
      </c>
      <c r="ID316" s="168" t="str">
        <f t="shared" ca="1" si="925"/>
        <v>-</v>
      </c>
      <c r="IE316" s="168" t="str">
        <f t="shared" ca="1" si="925"/>
        <v>-</v>
      </c>
      <c r="IF316" s="168" t="str">
        <f t="shared" ca="1" si="925"/>
        <v>-</v>
      </c>
      <c r="IG316" s="168" t="str">
        <f t="shared" ca="1" si="925"/>
        <v>-</v>
      </c>
      <c r="IH316" s="168" t="str">
        <f t="shared" ca="1" si="925"/>
        <v>-</v>
      </c>
      <c r="II316" s="168" t="str">
        <f t="shared" ca="1" si="925"/>
        <v>-</v>
      </c>
      <c r="IJ316" s="168" t="str">
        <f t="shared" ca="1" si="925"/>
        <v>-</v>
      </c>
      <c r="IK316" s="168" t="str">
        <f t="shared" ca="1" si="925"/>
        <v>-</v>
      </c>
      <c r="IL316" s="168" t="str">
        <f t="shared" ca="1" si="925"/>
        <v>-</v>
      </c>
      <c r="IM316" s="168" t="str">
        <f t="shared" ca="1" si="925"/>
        <v>-</v>
      </c>
      <c r="IN316" s="168" t="str">
        <f t="shared" ca="1" si="925"/>
        <v>-</v>
      </c>
      <c r="IO316" s="168" t="str">
        <f t="shared" ca="1" si="925"/>
        <v>-</v>
      </c>
      <c r="IP316" s="168" t="str">
        <f t="shared" ca="1" si="845"/>
        <v>-</v>
      </c>
      <c r="IQ316" s="168" t="str">
        <f t="shared" ca="1" si="845"/>
        <v>-</v>
      </c>
      <c r="IR316" s="168" t="str">
        <f t="shared" ca="1" si="845"/>
        <v>-</v>
      </c>
      <c r="IS316" s="168" t="str">
        <f t="shared" ca="1" si="845"/>
        <v>-</v>
      </c>
      <c r="IT316" s="168" t="str">
        <f t="shared" ca="1" si="845"/>
        <v>-</v>
      </c>
      <c r="IU316" s="168" t="str">
        <f t="shared" ca="1" si="845"/>
        <v>-</v>
      </c>
      <c r="IV316" s="168" t="str">
        <f t="shared" ca="1" si="845"/>
        <v>-</v>
      </c>
      <c r="IW316" s="168" t="str">
        <f t="shared" ca="1" si="845"/>
        <v>-</v>
      </c>
      <c r="IX316" s="168" t="str">
        <f t="shared" ca="1" si="845"/>
        <v>-</v>
      </c>
      <c r="IY316" s="168" t="str">
        <f t="shared" ca="1" si="845"/>
        <v>-</v>
      </c>
      <c r="IZ316" s="10"/>
      <c r="JA316" s="166">
        <f t="shared" ca="1" si="846"/>
        <v>4.4999999999999998E-2</v>
      </c>
      <c r="JB316" s="166">
        <f t="shared" ca="1" si="847"/>
        <v>4.4999999999999998E-2</v>
      </c>
      <c r="JC316" s="168">
        <f t="shared" ca="1" si="848"/>
        <v>1</v>
      </c>
      <c r="JD316" s="168">
        <f t="shared" ca="1" si="848"/>
        <v>0</v>
      </c>
      <c r="JE316" s="168">
        <f t="shared" ca="1" si="848"/>
        <v>1</v>
      </c>
      <c r="JF316" s="168">
        <f t="shared" ca="1" si="848"/>
        <v>1</v>
      </c>
      <c r="JG316" s="168">
        <f t="shared" ca="1" si="848"/>
        <v>0</v>
      </c>
      <c r="JH316" s="168">
        <f t="shared" ca="1" si="848"/>
        <v>70</v>
      </c>
      <c r="JI316" s="168">
        <f t="shared" ca="1" si="848"/>
        <v>50</v>
      </c>
      <c r="JJ316" s="168">
        <f t="shared" ca="1" si="848"/>
        <v>70</v>
      </c>
      <c r="JK316" s="168">
        <f t="shared" ca="1" si="848"/>
        <v>50</v>
      </c>
      <c r="JL316" s="166">
        <f t="shared" ca="1" si="849"/>
        <v>1</v>
      </c>
      <c r="JM316" s="166">
        <f t="shared" ca="1" si="850"/>
        <v>1</v>
      </c>
      <c r="JN316" s="166">
        <f t="shared" ca="1" si="851"/>
        <v>1</v>
      </c>
      <c r="JO316" s="166">
        <f t="shared" ca="1" si="852"/>
        <v>1</v>
      </c>
      <c r="JP316" s="166">
        <f t="shared" ca="1" si="852"/>
        <v>1</v>
      </c>
      <c r="JQ316" s="168">
        <f t="shared" ca="1" si="848"/>
        <v>1</v>
      </c>
      <c r="JR316" s="10"/>
      <c r="JS316" s="168">
        <f t="shared" ca="1" si="848"/>
        <v>1</v>
      </c>
      <c r="JT316" s="166">
        <f t="shared" ca="1" si="853"/>
        <v>1</v>
      </c>
      <c r="JU316" s="168">
        <f t="shared" ca="1" si="848"/>
        <v>1</v>
      </c>
      <c r="JV316" s="168">
        <f t="shared" ca="1" si="848"/>
        <v>1</v>
      </c>
      <c r="JW316" s="168">
        <f t="shared" ca="1" si="848"/>
        <v>1</v>
      </c>
      <c r="JX316" s="168">
        <f t="shared" ca="1" si="848"/>
        <v>1</v>
      </c>
      <c r="JY316" s="168">
        <f t="shared" ca="1" si="848"/>
        <v>1</v>
      </c>
      <c r="JZ316" s="168">
        <f t="shared" ca="1" si="848"/>
        <v>1</v>
      </c>
      <c r="KA316" s="166">
        <f t="shared" ca="1" si="854"/>
        <v>1</v>
      </c>
      <c r="KB316" s="166">
        <f t="shared" ca="1" si="855"/>
        <v>1</v>
      </c>
      <c r="KC316" s="166">
        <f t="shared" ca="1" si="856"/>
        <v>1</v>
      </c>
      <c r="KD316" s="166" t="str">
        <f t="shared" ca="1" si="857"/>
        <v>-</v>
      </c>
      <c r="KE316" s="166" t="str">
        <f t="shared" ca="1" si="858"/>
        <v>-</v>
      </c>
      <c r="KF316" s="166" t="str">
        <f t="shared" ca="1" si="859"/>
        <v>-</v>
      </c>
      <c r="KG316" s="166" t="b">
        <f t="shared" ca="1" si="860"/>
        <v>0</v>
      </c>
      <c r="KH316" s="168">
        <f t="shared" ca="1" si="848"/>
        <v>0</v>
      </c>
      <c r="KI316" s="27">
        <v>0</v>
      </c>
    </row>
    <row r="317" spans="1:295" s="148" customFormat="1" outlineLevel="1">
      <c r="A317" s="126">
        <f t="shared" si="13"/>
        <v>312</v>
      </c>
      <c r="B317" s="126">
        <f t="shared" si="913"/>
        <v>13</v>
      </c>
      <c r="C317" s="148">
        <f t="shared" si="874"/>
        <v>1002</v>
      </c>
      <c r="D317" s="148" t="s">
        <v>884</v>
      </c>
      <c r="E317" s="148" t="b">
        <f t="shared" ref="E317" si="927">J317=1</f>
        <v>0</v>
      </c>
      <c r="F317" s="148" t="b">
        <v>0</v>
      </c>
      <c r="G317" s="148" t="b">
        <f t="shared" ref="G317" si="928">E317</f>
        <v>0</v>
      </c>
      <c r="H317" s="144">
        <f t="shared" ref="H317:Y317" ca="1" si="929">OFFSET(H317,-1,0)</f>
        <v>3</v>
      </c>
      <c r="I317" s="32">
        <v>2</v>
      </c>
      <c r="J317" s="32">
        <v>2</v>
      </c>
      <c r="K317" s="32">
        <v>4</v>
      </c>
      <c r="L317" s="144">
        <f t="shared" ca="1" si="929"/>
        <v>1</v>
      </c>
      <c r="M317" s="144">
        <f t="shared" ca="1" si="929"/>
        <v>1</v>
      </c>
      <c r="N317" s="144">
        <f t="shared" ca="1" si="929"/>
        <v>1</v>
      </c>
      <c r="O317" s="144">
        <f t="shared" ca="1" si="929"/>
        <v>1</v>
      </c>
      <c r="P317" s="144">
        <f t="shared" ca="1" si="929"/>
        <v>1</v>
      </c>
      <c r="Q317" s="144">
        <f t="shared" ca="1" si="929"/>
        <v>1</v>
      </c>
      <c r="R317" s="144">
        <f t="shared" ca="1" si="929"/>
        <v>2</v>
      </c>
      <c r="S317" s="144">
        <f t="shared" ca="1" si="929"/>
        <v>1</v>
      </c>
      <c r="T317" s="144">
        <f t="shared" ca="1" si="929"/>
        <v>1</v>
      </c>
      <c r="U317" s="144">
        <f t="shared" ca="1" si="929"/>
        <v>1</v>
      </c>
      <c r="V317" s="144">
        <f t="shared" ca="1" si="929"/>
        <v>1</v>
      </c>
      <c r="W317" s="144">
        <f t="shared" ca="1" si="929"/>
        <v>1</v>
      </c>
      <c r="X317" s="144">
        <f t="shared" ca="1" si="929"/>
        <v>1</v>
      </c>
      <c r="Y317" s="144">
        <f t="shared" ca="1" si="929"/>
        <v>1</v>
      </c>
      <c r="AA317" s="162" t="str" cm="1">
        <f t="array" aca="1" ref="AA317" ca="1">TEXT(LEFT(OFFSET(AA317,-1,0),5)+1,"00000")&amp;MID(OFFSET(AA317,-1,0),6,FIND(" ",OFFSET(AA317,-1,0),7)-5)
&amp;INDEX(DataMaster!$B$10:$B$12,$I317)         &amp;IF($J317=1,""," Risk"&amp;INDEX(i.risk_aversion,$J317,1))    &amp;IF($K317=1,""," REV"&amp; INDEX(DataMaster!$B$54:$B$58,$K317))              &amp; IF($L317=1,""," Minroe"&amp;INDEX(minroe,$L317))              &amp;  IF($M317=1,""," Overdraw"&amp;INDEX(overdraw,$M317))
&amp; IF($N317=1,""," Mach"&amp;INDEX(i.mach_option,$N317))
&amp; IF($O317=1,""," Interest"&amp;INDEX(i.interest_rate,$O317))            &amp; IF($P317=1,""," Opp cost"&amp;INDEX(i.opp_cost_capital,$P317))           &amp; IF($Q317=1,""," Casual_ub"&amp;INDEX(i.casual_ub,$Q317))           &amp; IF($R317=1,""," Cropgraze"&amp;INDEX(i.cropgraze_inc,$R317))
&amp; IF($S317=1,""," Yield"&amp;INDEX(i.all_rot_yield,$S317))          &amp; IF($T317=1,""," Pasture"&amp;INDEX(i.pasture_prod,$T317))          &amp; IF($U317=1,""," Scan"&amp;INDEX(i.scan,$U317))
&amp; IF($JL317=1,""," WP"&amp;TEXT($JL317*100,"000p"))                &amp; IF($JM317=1,""," MP"&amp;TEXT($JM317*100,"000p"))                      &amp; IF($JN317=1,""," GP"&amp;TEXT($JN317*100,"000p"))          &amp; IF($JO317=1,""," Can"&amp;TEXT($JO317*100,"000p"))
&amp; " (F"&amp;3+IFERROR(1*$CH317,0)+IFERROR(1*$CI317,0)&amp;3-IFERROR(1*NOT($CK317),0)&amp;"N"&amp;$CP317&amp;$CQ317&amp;")"</f>
        <v>00020 CFW DSP RiskCARA-low REVCFW_rev_use CropgrazeFALSE (F33N11)</v>
      </c>
      <c r="AB317" s="10" t="str">
        <f ca="1">IF(COUNTIF(AA$5:AA317,AA317)=1,"-","Dup")</f>
        <v>-</v>
      </c>
      <c r="AC317" s="10"/>
      <c r="AD317" s="168" t="str">
        <f t="shared" ca="1" si="827"/>
        <v>-</v>
      </c>
      <c r="AE317" s="168" t="str">
        <f t="shared" ca="1" si="827"/>
        <v>-</v>
      </c>
      <c r="AF317" s="168" t="str">
        <f t="shared" ca="1" si="827"/>
        <v>-</v>
      </c>
      <c r="AG317" s="168" t="str">
        <f t="shared" ca="1" si="827"/>
        <v>-</v>
      </c>
      <c r="AH317" s="168" t="str">
        <f t="shared" ca="1" si="827"/>
        <v>-</v>
      </c>
      <c r="AI317" s="168" t="b">
        <f t="shared" ca="1" si="827"/>
        <v>1</v>
      </c>
      <c r="AJ317" s="10"/>
      <c r="AK317" s="166" t="b">
        <f t="shared" si="828"/>
        <v>0</v>
      </c>
      <c r="AL317" s="166" t="str">
        <f t="shared" si="828"/>
        <v>-</v>
      </c>
      <c r="AM317" s="166" t="b">
        <f t="shared" si="828"/>
        <v>0</v>
      </c>
      <c r="AN317" s="166" t="b">
        <f t="shared" si="828"/>
        <v>1</v>
      </c>
      <c r="AO317" s="166" t="b">
        <f t="shared" si="828"/>
        <v>0</v>
      </c>
      <c r="AP317" s="166" t="b">
        <f t="shared" si="828"/>
        <v>0</v>
      </c>
      <c r="AQ317" s="166">
        <f t="shared" ca="1" si="829"/>
        <v>0</v>
      </c>
      <c r="AR317" s="166" t="b">
        <f t="shared" si="830"/>
        <v>1</v>
      </c>
      <c r="AS317" s="166" t="b">
        <f t="shared" si="830"/>
        <v>1</v>
      </c>
      <c r="AT317" s="166">
        <f t="shared" si="830"/>
        <v>1</v>
      </c>
      <c r="AU317" s="166">
        <f t="shared" si="830"/>
        <v>3.0000000000000001E-6</v>
      </c>
      <c r="AV317" s="166" t="str">
        <f t="shared" si="830"/>
        <v>-</v>
      </c>
      <c r="AW317" s="10"/>
      <c r="AX317" s="166" t="b">
        <f t="shared" si="831"/>
        <v>1</v>
      </c>
      <c r="AY317" s="168" t="b">
        <f t="shared" ca="1" si="832"/>
        <v>1</v>
      </c>
      <c r="AZ317" s="168" t="b">
        <f t="shared" ca="1" si="832"/>
        <v>1</v>
      </c>
      <c r="BA317" s="167">
        <f t="shared" ca="1" si="833"/>
        <v>3210</v>
      </c>
      <c r="BB317" s="168" t="str">
        <f t="shared" ref="BB317:BV317" ca="1" si="930">OFFSET(BB$5,$B317,0)</f>
        <v>-</v>
      </c>
      <c r="BC317" s="168" t="str">
        <f t="shared" ca="1" si="930"/>
        <v>-</v>
      </c>
      <c r="BD317" s="168" t="str">
        <f t="shared" ca="1" si="930"/>
        <v>-</v>
      </c>
      <c r="BE317" s="168" t="str">
        <f t="shared" ca="1" si="930"/>
        <v>-</v>
      </c>
      <c r="BF317" s="168" t="str">
        <f t="shared" ca="1" si="930"/>
        <v>-</v>
      </c>
      <c r="BG317" s="168">
        <f t="shared" ca="1" si="930"/>
        <v>1</v>
      </c>
      <c r="BH317" s="168">
        <f t="shared" ca="1" si="930"/>
        <v>1</v>
      </c>
      <c r="BI317" s="168" t="str">
        <f t="shared" ca="1" si="930"/>
        <v>-</v>
      </c>
      <c r="BJ317" s="168" t="str">
        <f t="shared" ca="1" si="930"/>
        <v>-</v>
      </c>
      <c r="BK317" s="10"/>
      <c r="BL317" s="168" t="str">
        <f t="shared" ca="1" si="930"/>
        <v>-</v>
      </c>
      <c r="BM317" s="168" t="str">
        <f t="shared" ca="1" si="930"/>
        <v>-</v>
      </c>
      <c r="BN317" s="168" t="str">
        <f t="shared" ca="1" si="930"/>
        <v>-</v>
      </c>
      <c r="BO317" s="168" t="str">
        <f t="shared" ca="1" si="930"/>
        <v>-</v>
      </c>
      <c r="BP317" s="168" t="str">
        <f t="shared" ca="1" si="930"/>
        <v>-</v>
      </c>
      <c r="BQ317" s="168" t="str">
        <f t="shared" ca="1" si="930"/>
        <v>-</v>
      </c>
      <c r="BR317" s="168" t="str">
        <f t="shared" ca="1" si="930"/>
        <v>-</v>
      </c>
      <c r="BS317" s="168" t="str">
        <f t="shared" ca="1" si="930"/>
        <v>-</v>
      </c>
      <c r="BT317" s="168" t="str">
        <f t="shared" ca="1" si="930"/>
        <v>-</v>
      </c>
      <c r="BU317" s="168" t="str">
        <f t="shared" ca="1" si="930"/>
        <v>-</v>
      </c>
      <c r="BV317" s="168" t="str">
        <f t="shared" ca="1" si="930"/>
        <v>-</v>
      </c>
      <c r="BW317" s="166" t="b" cm="1">
        <f t="array" ref="BW317">INDEX(i.rev,$K317,BW$15)</f>
        <v>0</v>
      </c>
      <c r="BX317" s="166">
        <f t="shared" si="864"/>
        <v>22</v>
      </c>
      <c r="BY317" s="166" t="b" cm="1">
        <f t="array" ref="BY317">INDEX(i.rev,$K317,BY$15)</f>
        <v>0</v>
      </c>
      <c r="BZ317" s="166" t="b" cm="1">
        <f t="array" ref="BZ317">INDEX(i.rev,$K317,BZ$15)</f>
        <v>1</v>
      </c>
      <c r="CA317" s="166" t="b" cm="1">
        <f t="array" ref="CA317">INDEX(i.rev,$K317,CA$15)</f>
        <v>1</v>
      </c>
      <c r="CB317" s="166" t="b" cm="1">
        <f t="array" ref="CB317">INDEX(i.rev,$K317,CB$15)</f>
        <v>1</v>
      </c>
      <c r="CC317" s="166" t="b" cm="1">
        <f t="array" ref="CC317">INDEX(i.rev,$K317,CC$15)</f>
        <v>1</v>
      </c>
      <c r="CD317" s="166" t="b" cm="1">
        <f t="array" ref="CD317">INDEX(i.rev,$K317,CD$15)</f>
        <v>1</v>
      </c>
      <c r="CE317" s="166" t="b" cm="1">
        <f t="array" ref="CE317">INDEX(i.rev,$K317,CE$15)</f>
        <v>1</v>
      </c>
      <c r="CF317" s="166" t="b" cm="1">
        <f t="array" ref="CF317">INDEX(i.rev,$K317,CF$15)</f>
        <v>1</v>
      </c>
      <c r="CG317" s="10"/>
      <c r="CH317" s="168" t="str">
        <f t="shared" ref="CH317:EB317" ca="1" si="931">OFFSET(CH$5,$B317,0)</f>
        <v>-</v>
      </c>
      <c r="CI317" s="168" t="str">
        <f t="shared" ca="1" si="931"/>
        <v>-</v>
      </c>
      <c r="CJ317" s="168" t="str">
        <f t="shared" ca="1" si="931"/>
        <v>-</v>
      </c>
      <c r="CK317" s="168" t="str">
        <f t="shared" ca="1" si="931"/>
        <v>-</v>
      </c>
      <c r="CL317" s="168" t="str">
        <f t="shared" ca="1" si="931"/>
        <v>-</v>
      </c>
      <c r="CM317" s="168" t="str">
        <f t="shared" ca="1" si="931"/>
        <v>-</v>
      </c>
      <c r="CN317" s="168" t="str">
        <f t="shared" ca="1" si="931"/>
        <v>-</v>
      </c>
      <c r="CO317" s="168" t="str">
        <f t="shared" ca="1" si="931"/>
        <v>-</v>
      </c>
      <c r="CP317" s="168">
        <f t="shared" ca="1" si="931"/>
        <v>1</v>
      </c>
      <c r="CQ317" s="168">
        <f t="shared" ca="1" si="931"/>
        <v>1</v>
      </c>
      <c r="CR317" s="168">
        <f t="shared" ca="1" si="931"/>
        <v>0</v>
      </c>
      <c r="CS317" s="168" t="str">
        <f t="shared" ca="1" si="931"/>
        <v>-</v>
      </c>
      <c r="CT317" s="168" t="str">
        <f t="shared" ca="1" si="931"/>
        <v>-</v>
      </c>
      <c r="CU317" s="168" t="str">
        <f t="shared" ca="1" si="931"/>
        <v>-</v>
      </c>
      <c r="CV317" s="168" t="str">
        <f t="shared" ca="1" si="931"/>
        <v>-</v>
      </c>
      <c r="CW317" s="168" t="str">
        <f t="shared" ca="1" si="931"/>
        <v>-</v>
      </c>
      <c r="CX317" s="168" t="str">
        <f t="shared" ca="1" si="931"/>
        <v>-</v>
      </c>
      <c r="CY317" s="168" t="str">
        <f t="shared" ca="1" si="931"/>
        <v>-</v>
      </c>
      <c r="CZ317" s="168">
        <f t="shared" ca="1" si="931"/>
        <v>0</v>
      </c>
      <c r="DA317" s="168" t="str">
        <f t="shared" ca="1" si="931"/>
        <v>-</v>
      </c>
      <c r="DB317" s="168" t="str">
        <f t="shared" ca="1" si="931"/>
        <v>-</v>
      </c>
      <c r="DC317" s="168" t="str">
        <f t="shared" ca="1" si="931"/>
        <v>-</v>
      </c>
      <c r="DD317" s="168" t="str">
        <f t="shared" ca="1" si="931"/>
        <v>-</v>
      </c>
      <c r="DE317" s="168" t="str">
        <f t="shared" ca="1" si="931"/>
        <v>-</v>
      </c>
      <c r="DF317" s="168">
        <f t="shared" ca="1" si="931"/>
        <v>0</v>
      </c>
      <c r="DG317" s="168">
        <f t="shared" ca="1" si="931"/>
        <v>0</v>
      </c>
      <c r="DH317" s="168">
        <f t="shared" ca="1" si="931"/>
        <v>0</v>
      </c>
      <c r="DI317" s="168">
        <f t="shared" ca="1" si="931"/>
        <v>0</v>
      </c>
      <c r="DJ317" s="168">
        <f t="shared" ca="1" si="931"/>
        <v>0</v>
      </c>
      <c r="DK317" s="168">
        <f t="shared" ca="1" si="931"/>
        <v>0</v>
      </c>
      <c r="DL317" s="168">
        <f t="shared" ca="1" si="931"/>
        <v>0</v>
      </c>
      <c r="DM317" s="168" t="str">
        <f t="shared" ca="1" si="931"/>
        <v>-</v>
      </c>
      <c r="DN317" s="168" t="str">
        <f t="shared" ca="1" si="931"/>
        <v>-</v>
      </c>
      <c r="DO317" s="168" t="str">
        <f t="shared" ca="1" si="931"/>
        <v>-</v>
      </c>
      <c r="DP317" s="168" t="str">
        <f t="shared" ca="1" si="931"/>
        <v>-</v>
      </c>
      <c r="DQ317" s="168" t="str">
        <f t="shared" ca="1" si="931"/>
        <v>-</v>
      </c>
      <c r="DR317" s="168" t="str">
        <f t="shared" ca="1" si="931"/>
        <v>-</v>
      </c>
      <c r="DS317" s="168" t="str">
        <f t="shared" ca="1" si="931"/>
        <v>-</v>
      </c>
      <c r="DT317" s="168" t="str">
        <f t="shared" ca="1" si="931"/>
        <v>-</v>
      </c>
      <c r="DU317" s="168" t="str">
        <f t="shared" ca="1" si="931"/>
        <v>-</v>
      </c>
      <c r="DV317" s="168" t="str">
        <f t="shared" ca="1" si="931"/>
        <v>-</v>
      </c>
      <c r="DW317" s="168" t="str">
        <f t="shared" ca="1" si="931"/>
        <v>-</v>
      </c>
      <c r="DX317" s="10"/>
      <c r="DY317" s="168">
        <f t="shared" ca="1" si="931"/>
        <v>1</v>
      </c>
      <c r="DZ317" s="168" t="str">
        <f t="shared" ca="1" si="931"/>
        <v>-</v>
      </c>
      <c r="EA317" s="168" t="str">
        <f t="shared" ca="1" si="931"/>
        <v>-</v>
      </c>
      <c r="EB317" s="168" t="str">
        <f t="shared" ca="1" si="931"/>
        <v>-</v>
      </c>
      <c r="EC317" s="168" t="str">
        <f t="shared" ca="1" si="885"/>
        <v>-</v>
      </c>
      <c r="ED317" s="168" t="b">
        <f t="shared" ca="1" si="885"/>
        <v>0</v>
      </c>
      <c r="EE317" s="168" t="str">
        <f t="shared" ca="1" si="885"/>
        <v>-</v>
      </c>
      <c r="EF317" s="168">
        <f t="shared" ca="1" si="885"/>
        <v>0</v>
      </c>
      <c r="EG317" s="168" t="str">
        <f t="shared" ca="1" si="885"/>
        <v>-</v>
      </c>
      <c r="EH317" s="166" cm="1">
        <f t="array" ref="EH317">INDEX(i.rev,$K317,EH$15)</f>
        <v>1.1000000000000001</v>
      </c>
      <c r="EI317" s="168">
        <f t="shared" ref="EI317:EX317" ca="1" si="932">OFFSET(EI$5,$B317,0)</f>
        <v>0</v>
      </c>
      <c r="EJ317" s="168">
        <f t="shared" ca="1" si="932"/>
        <v>1</v>
      </c>
      <c r="EK317" s="168">
        <f t="shared" ca="1" si="932"/>
        <v>0</v>
      </c>
      <c r="EL317" s="168">
        <f t="shared" ca="1" si="932"/>
        <v>1</v>
      </c>
      <c r="EM317" s="168">
        <f t="shared" ca="1" si="932"/>
        <v>1</v>
      </c>
      <c r="EN317" s="168">
        <f t="shared" ca="1" si="932"/>
        <v>1</v>
      </c>
      <c r="EO317" s="168">
        <f t="shared" ca="1" si="932"/>
        <v>0</v>
      </c>
      <c r="EP317" s="168">
        <f t="shared" ca="1" si="932"/>
        <v>0</v>
      </c>
      <c r="EQ317" s="168">
        <f t="shared" ca="1" si="932"/>
        <v>0</v>
      </c>
      <c r="ER317" s="168">
        <f t="shared" ca="1" si="932"/>
        <v>0</v>
      </c>
      <c r="ES317" s="168">
        <f t="shared" ca="1" si="932"/>
        <v>0</v>
      </c>
      <c r="ET317" s="168">
        <f t="shared" ca="1" si="932"/>
        <v>0</v>
      </c>
      <c r="EU317" s="168">
        <f t="shared" ca="1" si="932"/>
        <v>0</v>
      </c>
      <c r="EV317" s="168">
        <f t="shared" ca="1" si="932"/>
        <v>0</v>
      </c>
      <c r="EW317" s="168">
        <f t="shared" ca="1" si="932"/>
        <v>0</v>
      </c>
      <c r="EX317" s="168">
        <f t="shared" ca="1" si="932"/>
        <v>0</v>
      </c>
      <c r="EY317" s="166" cm="1">
        <f t="array" ref="EY317">INDEX(i.rev,$K317,EY$15)</f>
        <v>0</v>
      </c>
      <c r="EZ317" s="168">
        <f t="shared" ca="1" si="837"/>
        <v>0</v>
      </c>
      <c r="FA317" s="166" cm="1">
        <f t="array" ref="FA317">INDEX(i.rev,$K317,FA$15)</f>
        <v>1</v>
      </c>
      <c r="FB317" s="168">
        <f t="shared" ref="FB317:GG317" ca="1" si="933">OFFSET(FB$5,$B317,0)</f>
        <v>0</v>
      </c>
      <c r="FC317" s="168">
        <f t="shared" ca="1" si="933"/>
        <v>0</v>
      </c>
      <c r="FD317" s="168">
        <f t="shared" ca="1" si="933"/>
        <v>0</v>
      </c>
      <c r="FE317" s="168">
        <f t="shared" ca="1" si="933"/>
        <v>0</v>
      </c>
      <c r="FF317" s="168">
        <f t="shared" ca="1" si="933"/>
        <v>0</v>
      </c>
      <c r="FG317" s="168">
        <f t="shared" ca="1" si="933"/>
        <v>0</v>
      </c>
      <c r="FH317" s="168">
        <f t="shared" ca="1" si="933"/>
        <v>0</v>
      </c>
      <c r="FI317" s="10"/>
      <c r="FJ317" s="168" t="str">
        <f t="shared" ca="1" si="933"/>
        <v>-</v>
      </c>
      <c r="FK317" s="168" t="str">
        <f t="shared" ca="1" si="933"/>
        <v>-</v>
      </c>
      <c r="FL317" s="168" t="str">
        <f t="shared" ca="1" si="933"/>
        <v>-</v>
      </c>
      <c r="FM317" s="168" t="str">
        <f t="shared" ca="1" si="933"/>
        <v>-</v>
      </c>
      <c r="FN317" s="168" t="str">
        <f t="shared" ca="1" si="933"/>
        <v>-</v>
      </c>
      <c r="FO317" s="166" t="b">
        <f t="shared" ca="1" si="840"/>
        <v>0</v>
      </c>
      <c r="FP317" s="166" t="b">
        <f t="shared" ca="1" si="840"/>
        <v>0</v>
      </c>
      <c r="FQ317" s="166" t="b">
        <f t="shared" ca="1" si="840"/>
        <v>1</v>
      </c>
      <c r="FR317" s="168">
        <f t="shared" ca="1" si="933"/>
        <v>0</v>
      </c>
      <c r="FS317" s="166">
        <f t="shared" ca="1" si="841"/>
        <v>1</v>
      </c>
      <c r="FT317" s="166">
        <f t="shared" ca="1" si="841"/>
        <v>1</v>
      </c>
      <c r="FU317" s="168" t="str">
        <f t="shared" ca="1" si="933"/>
        <v>-</v>
      </c>
      <c r="FV317" s="168" t="str">
        <f t="shared" ca="1" si="933"/>
        <v>-</v>
      </c>
      <c r="FW317" s="168" t="str">
        <f t="shared" ca="1" si="933"/>
        <v>-</v>
      </c>
      <c r="FX317" s="168" t="str">
        <f t="shared" ca="1" si="933"/>
        <v>-</v>
      </c>
      <c r="FY317" s="168" t="str">
        <f t="shared" ca="1" si="933"/>
        <v>-</v>
      </c>
      <c r="FZ317" s="168" t="str">
        <f t="shared" ca="1" si="933"/>
        <v>-</v>
      </c>
      <c r="GA317" s="168" t="str">
        <f t="shared" ca="1" si="933"/>
        <v>-</v>
      </c>
      <c r="GB317" s="168" t="str">
        <f t="shared" ca="1" si="933"/>
        <v>-</v>
      </c>
      <c r="GC317" s="168" t="str">
        <f t="shared" ca="1" si="933"/>
        <v>-</v>
      </c>
      <c r="GD317" s="168" t="b">
        <f t="shared" ca="1" si="933"/>
        <v>1</v>
      </c>
      <c r="GE317" s="168" t="str">
        <f t="shared" ca="1" si="933"/>
        <v>-</v>
      </c>
      <c r="GF317" s="168" t="str">
        <f t="shared" ca="1" si="933"/>
        <v>-</v>
      </c>
      <c r="GG317" s="168" t="str">
        <f t="shared" ca="1" si="933"/>
        <v>-</v>
      </c>
      <c r="GH317" s="168" t="str">
        <f t="shared" ca="1" si="842"/>
        <v>-</v>
      </c>
      <c r="GI317" s="168" t="str">
        <f t="shared" ca="1" si="842"/>
        <v>-</v>
      </c>
      <c r="GJ317" s="168" t="str">
        <f t="shared" ca="1" si="842"/>
        <v>-</v>
      </c>
      <c r="GK317" s="168" t="str">
        <f t="shared" ref="GK317:GW317" ca="1" si="934">OFFSET(GK$5,$B317,0)</f>
        <v>-</v>
      </c>
      <c r="GL317" s="168" t="str">
        <f t="shared" ca="1" si="934"/>
        <v>-</v>
      </c>
      <c r="GM317" s="168" t="str">
        <f t="shared" ca="1" si="934"/>
        <v>-</v>
      </c>
      <c r="GN317" s="168" t="str">
        <f t="shared" ca="1" si="934"/>
        <v>-</v>
      </c>
      <c r="GO317" s="168" t="str">
        <f t="shared" ca="1" si="934"/>
        <v>-</v>
      </c>
      <c r="GP317" s="168" t="str">
        <f t="shared" ca="1" si="934"/>
        <v>-</v>
      </c>
      <c r="GQ317" s="168" t="str">
        <f t="shared" ca="1" si="934"/>
        <v>-</v>
      </c>
      <c r="GR317" s="168" t="str">
        <f t="shared" ca="1" si="934"/>
        <v>-</v>
      </c>
      <c r="GS317" s="168">
        <f t="shared" ca="1" si="934"/>
        <v>500</v>
      </c>
      <c r="GT317" s="168">
        <f t="shared" ca="1" si="934"/>
        <v>500</v>
      </c>
      <c r="GU317" s="168" t="str">
        <f t="shared" ca="1" si="934"/>
        <v>-</v>
      </c>
      <c r="GV317" s="168" t="str">
        <f t="shared" ca="1" si="934"/>
        <v>-</v>
      </c>
      <c r="GW317" s="168" t="str">
        <f t="shared" ca="1" si="934"/>
        <v>-</v>
      </c>
      <c r="GX317" s="168" t="str">
        <f t="shared" ca="1" si="843"/>
        <v>-</v>
      </c>
      <c r="GY317" s="168" t="str">
        <f t="shared" ca="1" si="843"/>
        <v>-</v>
      </c>
      <c r="GZ317" s="168" t="str">
        <f t="shared" ca="1" si="925"/>
        <v>-</v>
      </c>
      <c r="HA317" s="168" t="str">
        <f t="shared" ca="1" si="925"/>
        <v>-</v>
      </c>
      <c r="HB317" s="168" t="str">
        <f t="shared" ca="1" si="925"/>
        <v>-</v>
      </c>
      <c r="HC317" s="168" t="str">
        <f t="shared" ca="1" si="925"/>
        <v>-</v>
      </c>
      <c r="HD317" s="168" t="str">
        <f t="shared" ca="1" si="925"/>
        <v>-</v>
      </c>
      <c r="HE317" s="168" t="str">
        <f t="shared" ca="1" si="925"/>
        <v>-</v>
      </c>
      <c r="HF317" s="168" t="str">
        <f t="shared" ca="1" si="925"/>
        <v>-</v>
      </c>
      <c r="HG317" s="168" t="str">
        <f t="shared" ca="1" si="925"/>
        <v>-</v>
      </c>
      <c r="HH317" s="168" t="str">
        <f t="shared" ca="1" si="925"/>
        <v>-</v>
      </c>
      <c r="HI317" s="168" t="str">
        <f t="shared" ca="1" si="925"/>
        <v>-</v>
      </c>
      <c r="HJ317" s="168" t="str">
        <f t="shared" ca="1" si="925"/>
        <v>-</v>
      </c>
      <c r="HK317" s="168" t="str">
        <f t="shared" ca="1" si="925"/>
        <v>-</v>
      </c>
      <c r="HL317" s="168" t="str">
        <f t="shared" ca="1" si="925"/>
        <v>-</v>
      </c>
      <c r="HM317" s="168" t="str">
        <f t="shared" ca="1" si="925"/>
        <v>-</v>
      </c>
      <c r="HN317" s="168" t="str">
        <f t="shared" ca="1" si="925"/>
        <v>-</v>
      </c>
      <c r="HO317" s="168" t="str">
        <f t="shared" ca="1" si="925"/>
        <v>-</v>
      </c>
      <c r="HP317" s="168" t="str">
        <f t="shared" ca="1" si="925"/>
        <v>-</v>
      </c>
      <c r="HQ317" s="168" t="str">
        <f t="shared" ca="1" si="925"/>
        <v>-</v>
      </c>
      <c r="HR317" s="168" t="str">
        <f t="shared" ca="1" si="925"/>
        <v>-</v>
      </c>
      <c r="HS317" s="168" t="str">
        <f t="shared" ca="1" si="925"/>
        <v>-</v>
      </c>
      <c r="HT317" s="168" t="str">
        <f t="shared" ca="1" si="925"/>
        <v>-</v>
      </c>
      <c r="HU317" s="168" t="str">
        <f t="shared" ca="1" si="925"/>
        <v>-</v>
      </c>
      <c r="HV317" s="168" t="str">
        <f t="shared" ca="1" si="925"/>
        <v>-</v>
      </c>
      <c r="HW317" s="168" t="str">
        <f t="shared" ca="1" si="925"/>
        <v>-</v>
      </c>
      <c r="HX317" s="168" t="str">
        <f t="shared" ca="1" si="925"/>
        <v>-</v>
      </c>
      <c r="HY317" s="168" t="str">
        <f t="shared" ca="1" si="925"/>
        <v>-</v>
      </c>
      <c r="HZ317" s="168" t="str">
        <f t="shared" ca="1" si="925"/>
        <v>-</v>
      </c>
      <c r="IA317" s="168" t="str">
        <f t="shared" ca="1" si="925"/>
        <v>-</v>
      </c>
      <c r="IB317" s="168" t="str">
        <f t="shared" ca="1" si="925"/>
        <v>-</v>
      </c>
      <c r="IC317" s="168" t="str">
        <f t="shared" ca="1" si="925"/>
        <v>-</v>
      </c>
      <c r="ID317" s="168" t="str">
        <f t="shared" ca="1" si="925"/>
        <v>-</v>
      </c>
      <c r="IE317" s="168" t="str">
        <f t="shared" ca="1" si="925"/>
        <v>-</v>
      </c>
      <c r="IF317" s="168" t="str">
        <f t="shared" ca="1" si="925"/>
        <v>-</v>
      </c>
      <c r="IG317" s="168" t="str">
        <f t="shared" ca="1" si="925"/>
        <v>-</v>
      </c>
      <c r="IH317" s="168" t="str">
        <f t="shared" ca="1" si="925"/>
        <v>-</v>
      </c>
      <c r="II317" s="168" t="str">
        <f t="shared" ca="1" si="925"/>
        <v>-</v>
      </c>
      <c r="IJ317" s="168" t="str">
        <f t="shared" ca="1" si="925"/>
        <v>-</v>
      </c>
      <c r="IK317" s="168" t="str">
        <f t="shared" ca="1" si="925"/>
        <v>-</v>
      </c>
      <c r="IL317" s="168" t="str">
        <f t="shared" ca="1" si="925"/>
        <v>-</v>
      </c>
      <c r="IM317" s="168" t="str">
        <f t="shared" ca="1" si="925"/>
        <v>-</v>
      </c>
      <c r="IN317" s="168" t="str">
        <f t="shared" ca="1" si="925"/>
        <v>-</v>
      </c>
      <c r="IO317" s="168" t="str">
        <f t="shared" ca="1" si="925"/>
        <v>-</v>
      </c>
      <c r="IP317" s="168" t="str">
        <f t="shared" ca="1" si="845"/>
        <v>-</v>
      </c>
      <c r="IQ317" s="168" t="str">
        <f t="shared" ca="1" si="845"/>
        <v>-</v>
      </c>
      <c r="IR317" s="168" t="str">
        <f t="shared" ca="1" si="845"/>
        <v>-</v>
      </c>
      <c r="IS317" s="168" t="str">
        <f t="shared" ca="1" si="845"/>
        <v>-</v>
      </c>
      <c r="IT317" s="168" t="str">
        <f t="shared" ca="1" si="845"/>
        <v>-</v>
      </c>
      <c r="IU317" s="168" t="str">
        <f t="shared" ca="1" si="845"/>
        <v>-</v>
      </c>
      <c r="IV317" s="168" t="str">
        <f t="shared" ca="1" si="845"/>
        <v>-</v>
      </c>
      <c r="IW317" s="168" t="str">
        <f t="shared" ca="1" si="845"/>
        <v>-</v>
      </c>
      <c r="IX317" s="168" t="str">
        <f t="shared" ca="1" si="845"/>
        <v>-</v>
      </c>
      <c r="IY317" s="168" t="str">
        <f t="shared" ca="1" si="845"/>
        <v>-</v>
      </c>
      <c r="IZ317" s="10"/>
      <c r="JA317" s="166">
        <f t="shared" ca="1" si="846"/>
        <v>4.4999999999999998E-2</v>
      </c>
      <c r="JB317" s="166">
        <f t="shared" ca="1" si="847"/>
        <v>4.4999999999999998E-2</v>
      </c>
      <c r="JC317" s="168">
        <f t="shared" ref="JC317:KH317" ca="1" si="935">OFFSET(JC$5,$B317,0)</f>
        <v>1</v>
      </c>
      <c r="JD317" s="168">
        <f t="shared" ca="1" si="935"/>
        <v>0</v>
      </c>
      <c r="JE317" s="168">
        <f t="shared" ca="1" si="935"/>
        <v>1</v>
      </c>
      <c r="JF317" s="168">
        <f t="shared" ca="1" si="935"/>
        <v>1</v>
      </c>
      <c r="JG317" s="168">
        <f t="shared" ca="1" si="935"/>
        <v>0</v>
      </c>
      <c r="JH317" s="168">
        <f t="shared" ca="1" si="935"/>
        <v>70</v>
      </c>
      <c r="JI317" s="168">
        <f t="shared" ca="1" si="935"/>
        <v>50</v>
      </c>
      <c r="JJ317" s="168">
        <f t="shared" ca="1" si="935"/>
        <v>70</v>
      </c>
      <c r="JK317" s="168">
        <f t="shared" ca="1" si="935"/>
        <v>50</v>
      </c>
      <c r="JL317" s="166">
        <f t="shared" ca="1" si="849"/>
        <v>1</v>
      </c>
      <c r="JM317" s="166">
        <f t="shared" ca="1" si="850"/>
        <v>1</v>
      </c>
      <c r="JN317" s="166">
        <f t="shared" ca="1" si="851"/>
        <v>1</v>
      </c>
      <c r="JO317" s="166">
        <f t="shared" ca="1" si="852"/>
        <v>1</v>
      </c>
      <c r="JP317" s="166">
        <f t="shared" ca="1" si="852"/>
        <v>1</v>
      </c>
      <c r="JQ317" s="168">
        <f t="shared" ca="1" si="935"/>
        <v>1</v>
      </c>
      <c r="JR317" s="10"/>
      <c r="JS317" s="168">
        <f t="shared" ca="1" si="935"/>
        <v>1</v>
      </c>
      <c r="JT317" s="166">
        <f t="shared" ca="1" si="853"/>
        <v>1</v>
      </c>
      <c r="JU317" s="168">
        <f t="shared" ca="1" si="935"/>
        <v>1</v>
      </c>
      <c r="JV317" s="168">
        <f t="shared" ca="1" si="935"/>
        <v>1</v>
      </c>
      <c r="JW317" s="168">
        <f t="shared" ca="1" si="935"/>
        <v>1</v>
      </c>
      <c r="JX317" s="168">
        <f t="shared" ca="1" si="935"/>
        <v>1</v>
      </c>
      <c r="JY317" s="168">
        <f t="shared" ca="1" si="935"/>
        <v>1</v>
      </c>
      <c r="JZ317" s="168">
        <f t="shared" ca="1" si="935"/>
        <v>1</v>
      </c>
      <c r="KA317" s="166">
        <f t="shared" ca="1" si="854"/>
        <v>1</v>
      </c>
      <c r="KB317" s="166">
        <f t="shared" ca="1" si="855"/>
        <v>1</v>
      </c>
      <c r="KC317" s="166">
        <f t="shared" ca="1" si="856"/>
        <v>1</v>
      </c>
      <c r="KD317" s="166" t="str">
        <f t="shared" ca="1" si="857"/>
        <v>-</v>
      </c>
      <c r="KE317" s="166" t="str">
        <f t="shared" ca="1" si="858"/>
        <v>-</v>
      </c>
      <c r="KF317" s="166" t="str">
        <f t="shared" ca="1" si="859"/>
        <v>-</v>
      </c>
      <c r="KG317" s="166" t="b">
        <f t="shared" ca="1" si="860"/>
        <v>0</v>
      </c>
      <c r="KH317" s="168">
        <f t="shared" ca="1" si="935"/>
        <v>0</v>
      </c>
      <c r="KI317" s="27">
        <v>0</v>
      </c>
    </row>
    <row r="318" spans="1:295" s="148" customFormat="1" outlineLevel="1">
      <c r="A318" s="126">
        <f t="shared" si="13"/>
        <v>313</v>
      </c>
      <c r="B318" s="126">
        <f t="shared" si="913"/>
        <v>13</v>
      </c>
      <c r="C318" s="148">
        <f>C316</f>
        <v>1002</v>
      </c>
      <c r="D318" s="148" t="s">
        <v>884</v>
      </c>
      <c r="E318" s="148" t="b">
        <f t="shared" si="826"/>
        <v>0</v>
      </c>
      <c r="F318" s="148" t="b">
        <v>0</v>
      </c>
      <c r="G318" s="148" t="b">
        <f t="shared" si="862"/>
        <v>0</v>
      </c>
      <c r="H318" s="144">
        <f t="shared" ca="1" si="863"/>
        <v>3</v>
      </c>
      <c r="I318" s="32">
        <v>2</v>
      </c>
      <c r="J318" s="32">
        <v>3</v>
      </c>
      <c r="K318" s="32">
        <v>2</v>
      </c>
      <c r="L318" s="144">
        <f t="shared" ca="1" si="863"/>
        <v>1</v>
      </c>
      <c r="M318" s="144">
        <f t="shared" ca="1" si="863"/>
        <v>1</v>
      </c>
      <c r="N318" s="144">
        <f t="shared" ca="1" si="863"/>
        <v>1</v>
      </c>
      <c r="O318" s="144">
        <f t="shared" ca="1" si="863"/>
        <v>1</v>
      </c>
      <c r="P318" s="144">
        <f t="shared" ca="1" si="863"/>
        <v>1</v>
      </c>
      <c r="Q318" s="144">
        <f t="shared" ca="1" si="863"/>
        <v>1</v>
      </c>
      <c r="R318" s="144">
        <f t="shared" ca="1" si="863"/>
        <v>2</v>
      </c>
      <c r="S318" s="144">
        <f t="shared" ca="1" si="863"/>
        <v>1</v>
      </c>
      <c r="T318" s="144">
        <f t="shared" ca="1" si="863"/>
        <v>1</v>
      </c>
      <c r="U318" s="144">
        <f t="shared" ca="1" si="863"/>
        <v>1</v>
      </c>
      <c r="V318" s="144">
        <f t="shared" ca="1" si="863"/>
        <v>1</v>
      </c>
      <c r="W318" s="144">
        <f t="shared" ca="1" si="863"/>
        <v>1</v>
      </c>
      <c r="X318" s="144">
        <f t="shared" ca="1" si="863"/>
        <v>1</v>
      </c>
      <c r="Y318" s="144">
        <f t="shared" ca="1" si="863"/>
        <v>1</v>
      </c>
      <c r="AA318" s="162" t="str" cm="1">
        <f t="array" aca="1" ref="AA318" ca="1">TEXT(LEFT(OFFSET(AA318,-1,0),5)+1,"00000")&amp;MID(OFFSET(AA318,-1,0),6,FIND(" ",OFFSET(AA318,-1,0),7)-5)
&amp;INDEX(DataMaster!$B$10:$B$12,$I318)         &amp;IF($J318=1,""," Risk"&amp;INDEX(i.risk_aversion,$J318,1))    &amp;IF($K318=1,""," REV"&amp; INDEX(DataMaster!$B$54:$B$58,$K318))              &amp; IF($L318=1,""," Minroe"&amp;INDEX(minroe,$L318))              &amp;  IF($M318=1,""," Overdraw"&amp;INDEX(overdraw,$M318))
&amp; IF($N318=1,""," Mach"&amp;INDEX(i.mach_option,$N318))
&amp; IF($O318=1,""," Interest"&amp;INDEX(i.interest_rate,$O318))            &amp; IF($P318=1,""," Opp cost"&amp;INDEX(i.opp_cost_capital,$P318))           &amp; IF($Q318=1,""," Casual_ub"&amp;INDEX(i.casual_ub,$Q318))           &amp; IF($R318=1,""," Cropgraze"&amp;INDEX(i.cropgraze_inc,$R318))
&amp; IF($S318=1,""," Yield"&amp;INDEX(i.all_rot_yield,$S318))          &amp; IF($T318=1,""," Pasture"&amp;INDEX(i.pasture_prod,$T318))          &amp; IF($U318=1,""," Scan"&amp;INDEX(i.scan,$U318))
&amp; IF($JL318=1,""," WP"&amp;TEXT($JL318*100,"000p"))                &amp; IF($JM318=1,""," MP"&amp;TEXT($JM318*100,"000p"))                      &amp; IF($JN318=1,""," GP"&amp;TEXT($JN318*100,"000p"))          &amp; IF($JO318=1,""," Can"&amp;TEXT($JO318*100,"000p"))
&amp; " (F"&amp;3+IFERROR(1*$CH318,0)+IFERROR(1*$CI318,0)&amp;3-IFERROR(1*NOT($CK318),0)&amp;"N"&amp;$CP318&amp;$CQ318&amp;")"</f>
        <v>00021 CFW DSP RiskCARA-high REVrev_create CropgrazeFALSE (F33N11)</v>
      </c>
      <c r="AB318" s="10" t="str">
        <f ca="1">IF(COUNTIF(AA$5:AA318,AA318)=1,"-","Dup")</f>
        <v>-</v>
      </c>
      <c r="AC318" s="10"/>
      <c r="AD318" s="168" t="str">
        <f t="shared" ca="1" si="827"/>
        <v>-</v>
      </c>
      <c r="AE318" s="168" t="str">
        <f t="shared" ca="1" si="827"/>
        <v>-</v>
      </c>
      <c r="AF318" s="168" t="str">
        <f t="shared" ca="1" si="827"/>
        <v>-</v>
      </c>
      <c r="AG318" s="168" t="str">
        <f t="shared" ca="1" si="827"/>
        <v>-</v>
      </c>
      <c r="AH318" s="168" t="str">
        <f t="shared" ca="1" si="827"/>
        <v>-</v>
      </c>
      <c r="AI318" s="168" t="b">
        <f t="shared" ca="1" si="827"/>
        <v>1</v>
      </c>
      <c r="AJ318" s="10"/>
      <c r="AK318" s="166" t="b">
        <f t="shared" si="828"/>
        <v>0</v>
      </c>
      <c r="AL318" s="166" t="str">
        <f t="shared" si="828"/>
        <v>-</v>
      </c>
      <c r="AM318" s="166" t="b">
        <f t="shared" si="828"/>
        <v>0</v>
      </c>
      <c r="AN318" s="166" t="b">
        <f t="shared" si="828"/>
        <v>1</v>
      </c>
      <c r="AO318" s="166" t="b">
        <f t="shared" si="828"/>
        <v>0</v>
      </c>
      <c r="AP318" s="166" t="b">
        <f t="shared" si="828"/>
        <v>0</v>
      </c>
      <c r="AQ318" s="166">
        <f t="shared" ca="1" si="829"/>
        <v>0</v>
      </c>
      <c r="AR318" s="166" t="b">
        <f t="shared" si="830"/>
        <v>1</v>
      </c>
      <c r="AS318" s="166" t="b">
        <f t="shared" si="830"/>
        <v>1</v>
      </c>
      <c r="AT318" s="166">
        <f t="shared" si="830"/>
        <v>1</v>
      </c>
      <c r="AU318" s="166">
        <f t="shared" si="830"/>
        <v>5.0000000000000004E-6</v>
      </c>
      <c r="AV318" s="166" t="str">
        <f t="shared" si="830"/>
        <v>-</v>
      </c>
      <c r="AW318" s="10"/>
      <c r="AX318" s="166" t="b">
        <f t="shared" si="831"/>
        <v>1</v>
      </c>
      <c r="AY318" s="168" t="b">
        <f t="shared" ca="1" si="832"/>
        <v>1</v>
      </c>
      <c r="AZ318" s="168" t="b">
        <f t="shared" ca="1" si="832"/>
        <v>1</v>
      </c>
      <c r="BA318" s="167">
        <f t="shared" ca="1" si="833"/>
        <v>3210</v>
      </c>
      <c r="BB318" s="168" t="str">
        <f t="shared" ca="1" si="926"/>
        <v>-</v>
      </c>
      <c r="BC318" s="168" t="str">
        <f t="shared" ca="1" si="926"/>
        <v>-</v>
      </c>
      <c r="BD318" s="168" t="str">
        <f t="shared" ca="1" si="926"/>
        <v>-</v>
      </c>
      <c r="BE318" s="168" t="str">
        <f t="shared" ca="1" si="926"/>
        <v>-</v>
      </c>
      <c r="BF318" s="168" t="str">
        <f t="shared" ca="1" si="926"/>
        <v>-</v>
      </c>
      <c r="BG318" s="168">
        <f t="shared" ca="1" si="926"/>
        <v>1</v>
      </c>
      <c r="BH318" s="168">
        <f t="shared" ca="1" si="926"/>
        <v>1</v>
      </c>
      <c r="BI318" s="168" t="str">
        <f t="shared" ca="1" si="926"/>
        <v>-</v>
      </c>
      <c r="BJ318" s="168" t="str">
        <f t="shared" ca="1" si="926"/>
        <v>-</v>
      </c>
      <c r="BK318" s="10"/>
      <c r="BL318" s="168" t="str">
        <f t="shared" ca="1" si="926"/>
        <v>-</v>
      </c>
      <c r="BM318" s="168" t="str">
        <f t="shared" ca="1" si="926"/>
        <v>-</v>
      </c>
      <c r="BN318" s="168" t="str">
        <f t="shared" ca="1" si="926"/>
        <v>-</v>
      </c>
      <c r="BO318" s="168" t="str">
        <f t="shared" ca="1" si="926"/>
        <v>-</v>
      </c>
      <c r="BP318" s="168" t="str">
        <f t="shared" ca="1" si="926"/>
        <v>-</v>
      </c>
      <c r="BQ318" s="168" t="str">
        <f t="shared" ca="1" si="926"/>
        <v>-</v>
      </c>
      <c r="BR318" s="168" t="str">
        <f t="shared" ca="1" si="926"/>
        <v>-</v>
      </c>
      <c r="BS318" s="168" t="str">
        <f t="shared" ca="1" si="926"/>
        <v>-</v>
      </c>
      <c r="BT318" s="168" t="str">
        <f t="shared" ca="1" si="926"/>
        <v>-</v>
      </c>
      <c r="BU318" s="168" t="str">
        <f t="shared" ca="1" si="926"/>
        <v>-</v>
      </c>
      <c r="BV318" s="168" t="str">
        <f t="shared" ca="1" si="926"/>
        <v>-</v>
      </c>
      <c r="BW318" s="166" t="b" cm="1">
        <f t="array" ref="BW318">INDEX(i.rev,$K318,BW$15)</f>
        <v>1</v>
      </c>
      <c r="BX318" s="166">
        <f t="shared" si="864"/>
        <v>23</v>
      </c>
      <c r="BY318" s="166" t="b" cm="1">
        <f t="array" ref="BY318">INDEX(i.rev,$K318,BY$15)</f>
        <v>1</v>
      </c>
      <c r="BZ318" s="166" t="b" cm="1">
        <f t="array" ref="BZ318">INDEX(i.rev,$K318,BZ$15)</f>
        <v>1</v>
      </c>
      <c r="CA318" s="166" t="b" cm="1">
        <f t="array" ref="CA318">INDEX(i.rev,$K318,CA$15)</f>
        <v>1</v>
      </c>
      <c r="CB318" s="166" t="b" cm="1">
        <f t="array" ref="CB318">INDEX(i.rev,$K318,CB$15)</f>
        <v>1</v>
      </c>
      <c r="CC318" s="166" t="b" cm="1">
        <f t="array" ref="CC318">INDEX(i.rev,$K318,CC$15)</f>
        <v>1</v>
      </c>
      <c r="CD318" s="166" t="b" cm="1">
        <f t="array" ref="CD318">INDEX(i.rev,$K318,CD$15)</f>
        <v>1</v>
      </c>
      <c r="CE318" s="166" t="b" cm="1">
        <f t="array" ref="CE318">INDEX(i.rev,$K318,CE$15)</f>
        <v>1</v>
      </c>
      <c r="CF318" s="166" t="b" cm="1">
        <f t="array" ref="CF318">INDEX(i.rev,$K318,CF$15)</f>
        <v>1</v>
      </c>
      <c r="CG318" s="10"/>
      <c r="CH318" s="168" t="str">
        <f t="shared" ca="1" si="914"/>
        <v>-</v>
      </c>
      <c r="CI318" s="168" t="str">
        <f t="shared" ca="1" si="914"/>
        <v>-</v>
      </c>
      <c r="CJ318" s="168" t="str">
        <f t="shared" ca="1" si="914"/>
        <v>-</v>
      </c>
      <c r="CK318" s="168" t="str">
        <f t="shared" ca="1" si="914"/>
        <v>-</v>
      </c>
      <c r="CL318" s="168" t="str">
        <f t="shared" ca="1" si="914"/>
        <v>-</v>
      </c>
      <c r="CM318" s="168" t="str">
        <f t="shared" ca="1" si="914"/>
        <v>-</v>
      </c>
      <c r="CN318" s="168" t="str">
        <f t="shared" ca="1" si="914"/>
        <v>-</v>
      </c>
      <c r="CO318" s="168" t="str">
        <f t="shared" ca="1" si="914"/>
        <v>-</v>
      </c>
      <c r="CP318" s="168">
        <f t="shared" ca="1" si="914"/>
        <v>1</v>
      </c>
      <c r="CQ318" s="168">
        <f t="shared" ca="1" si="914"/>
        <v>1</v>
      </c>
      <c r="CR318" s="168">
        <f t="shared" ca="1" si="914"/>
        <v>0</v>
      </c>
      <c r="CS318" s="168" t="str">
        <f t="shared" ca="1" si="914"/>
        <v>-</v>
      </c>
      <c r="CT318" s="168" t="str">
        <f t="shared" ca="1" si="914"/>
        <v>-</v>
      </c>
      <c r="CU318" s="168" t="str">
        <f t="shared" ca="1" si="914"/>
        <v>-</v>
      </c>
      <c r="CV318" s="168" t="str">
        <f t="shared" ca="1" si="914"/>
        <v>-</v>
      </c>
      <c r="CW318" s="168" t="str">
        <f t="shared" ca="1" si="914"/>
        <v>-</v>
      </c>
      <c r="CX318" s="168" t="str">
        <f t="shared" ca="1" si="914"/>
        <v>-</v>
      </c>
      <c r="CY318" s="168" t="str">
        <f t="shared" ca="1" si="914"/>
        <v>-</v>
      </c>
      <c r="CZ318" s="168">
        <f t="shared" ca="1" si="914"/>
        <v>0</v>
      </c>
      <c r="DA318" s="168" t="str">
        <f t="shared" ca="1" si="914"/>
        <v>-</v>
      </c>
      <c r="DB318" s="168" t="str">
        <f t="shared" ca="1" si="914"/>
        <v>-</v>
      </c>
      <c r="DC318" s="168" t="str">
        <f t="shared" ca="1" si="914"/>
        <v>-</v>
      </c>
      <c r="DD318" s="168" t="str">
        <f t="shared" ca="1" si="914"/>
        <v>-</v>
      </c>
      <c r="DE318" s="168" t="str">
        <f t="shared" ca="1" si="914"/>
        <v>-</v>
      </c>
      <c r="DF318" s="168">
        <f t="shared" ca="1" si="914"/>
        <v>0</v>
      </c>
      <c r="DG318" s="168">
        <f t="shared" ca="1" si="914"/>
        <v>0</v>
      </c>
      <c r="DH318" s="168">
        <f t="shared" ca="1" si="914"/>
        <v>0</v>
      </c>
      <c r="DI318" s="168">
        <f t="shared" ca="1" si="914"/>
        <v>0</v>
      </c>
      <c r="DJ318" s="168">
        <f t="shared" ca="1" si="914"/>
        <v>0</v>
      </c>
      <c r="DK318" s="168">
        <f t="shared" ca="1" si="914"/>
        <v>0</v>
      </c>
      <c r="DL318" s="168">
        <f t="shared" ca="1" si="914"/>
        <v>0</v>
      </c>
      <c r="DM318" s="168" t="str">
        <f t="shared" ca="1" si="914"/>
        <v>-</v>
      </c>
      <c r="DN318" s="168" t="str">
        <f t="shared" ca="1" si="914"/>
        <v>-</v>
      </c>
      <c r="DO318" s="168" t="str">
        <f t="shared" ca="1" si="914"/>
        <v>-</v>
      </c>
      <c r="DP318" s="168" t="str">
        <f t="shared" ca="1" si="914"/>
        <v>-</v>
      </c>
      <c r="DQ318" s="168" t="str">
        <f t="shared" ca="1" si="914"/>
        <v>-</v>
      </c>
      <c r="DR318" s="168" t="str">
        <f t="shared" ca="1" si="914"/>
        <v>-</v>
      </c>
      <c r="DS318" s="168" t="str">
        <f t="shared" ca="1" si="914"/>
        <v>-</v>
      </c>
      <c r="DT318" s="168" t="str">
        <f t="shared" ca="1" si="914"/>
        <v>-</v>
      </c>
      <c r="DU318" s="168" t="str">
        <f t="shared" ca="1" si="914"/>
        <v>-</v>
      </c>
      <c r="DV318" s="168" t="str">
        <f t="shared" ca="1" si="914"/>
        <v>-</v>
      </c>
      <c r="DW318" s="168" t="str">
        <f t="shared" ca="1" si="914"/>
        <v>-</v>
      </c>
      <c r="DX318" s="10"/>
      <c r="DY318" s="168">
        <f t="shared" ca="1" si="914"/>
        <v>1</v>
      </c>
      <c r="DZ318" s="168" t="str">
        <f t="shared" ca="1" si="914"/>
        <v>-</v>
      </c>
      <c r="EA318" s="168" t="str">
        <f t="shared" ca="1" si="914"/>
        <v>-</v>
      </c>
      <c r="EB318" s="168" t="str">
        <f t="shared" ca="1" si="914"/>
        <v>-</v>
      </c>
      <c r="EC318" s="168" t="str">
        <f t="shared" ca="1" si="885"/>
        <v>-</v>
      </c>
      <c r="ED318" s="168" t="b">
        <f t="shared" ca="1" si="885"/>
        <v>0</v>
      </c>
      <c r="EE318" s="168" t="str">
        <f t="shared" ca="1" si="885"/>
        <v>-</v>
      </c>
      <c r="EF318" s="168">
        <f t="shared" ca="1" si="885"/>
        <v>0</v>
      </c>
      <c r="EG318" s="168" t="str">
        <f t="shared" ca="1" si="885"/>
        <v>-</v>
      </c>
      <c r="EH318" s="166" cm="1">
        <f t="array" ref="EH318">INDEX(i.rev,$K318,EH$15)</f>
        <v>1</v>
      </c>
      <c r="EI318" s="168">
        <f t="shared" ca="1" si="836"/>
        <v>0</v>
      </c>
      <c r="EJ318" s="168">
        <f t="shared" ca="1" si="836"/>
        <v>1</v>
      </c>
      <c r="EK318" s="168">
        <f t="shared" ca="1" si="836"/>
        <v>0</v>
      </c>
      <c r="EL318" s="168">
        <f t="shared" ca="1" si="836"/>
        <v>1</v>
      </c>
      <c r="EM318" s="168">
        <f t="shared" ca="1" si="836"/>
        <v>1</v>
      </c>
      <c r="EN318" s="168">
        <f t="shared" ca="1" si="836"/>
        <v>1</v>
      </c>
      <c r="EO318" s="168">
        <f t="shared" ca="1" si="836"/>
        <v>0</v>
      </c>
      <c r="EP318" s="168">
        <f t="shared" ca="1" si="836"/>
        <v>0</v>
      </c>
      <c r="EQ318" s="168">
        <f t="shared" ca="1" si="836"/>
        <v>0</v>
      </c>
      <c r="ER318" s="168">
        <f t="shared" ca="1" si="836"/>
        <v>0</v>
      </c>
      <c r="ES318" s="168">
        <f t="shared" ca="1" si="836"/>
        <v>0</v>
      </c>
      <c r="ET318" s="168">
        <f t="shared" ca="1" si="836"/>
        <v>0</v>
      </c>
      <c r="EU318" s="168">
        <f t="shared" ca="1" si="836"/>
        <v>0</v>
      </c>
      <c r="EV318" s="168">
        <f t="shared" ca="1" si="836"/>
        <v>0</v>
      </c>
      <c r="EW318" s="168">
        <f t="shared" ca="1" si="836"/>
        <v>0</v>
      </c>
      <c r="EX318" s="168">
        <f t="shared" ca="1" si="836"/>
        <v>0</v>
      </c>
      <c r="EY318" s="166" cm="1">
        <f t="array" ref="EY318">INDEX(i.rev,$K318,EY$15)</f>
        <v>0</v>
      </c>
      <c r="EZ318" s="168">
        <f t="shared" ca="1" si="837"/>
        <v>0</v>
      </c>
      <c r="FA318" s="166" cm="1">
        <f t="array" ref="FA318">INDEX(i.rev,$K318,FA$15)</f>
        <v>1</v>
      </c>
      <c r="FB318" s="168">
        <f t="shared" ca="1" si="915"/>
        <v>0</v>
      </c>
      <c r="FC318" s="168">
        <f t="shared" ca="1" si="915"/>
        <v>0</v>
      </c>
      <c r="FD318" s="168">
        <f t="shared" ca="1" si="915"/>
        <v>0</v>
      </c>
      <c r="FE318" s="168">
        <f t="shared" ca="1" si="915"/>
        <v>0</v>
      </c>
      <c r="FF318" s="168">
        <f t="shared" ca="1" si="915"/>
        <v>0</v>
      </c>
      <c r="FG318" s="168">
        <f t="shared" ca="1" si="915"/>
        <v>0</v>
      </c>
      <c r="FH318" s="168">
        <f t="shared" ca="1" si="915"/>
        <v>0</v>
      </c>
      <c r="FI318" s="10"/>
      <c r="FJ318" s="168" t="str">
        <f t="shared" ca="1" si="915"/>
        <v>-</v>
      </c>
      <c r="FK318" s="168" t="str">
        <f t="shared" ca="1" si="915"/>
        <v>-</v>
      </c>
      <c r="FL318" s="168" t="str">
        <f t="shared" ca="1" si="915"/>
        <v>-</v>
      </c>
      <c r="FM318" s="168" t="str">
        <f t="shared" ca="1" si="915"/>
        <v>-</v>
      </c>
      <c r="FN318" s="168" t="str">
        <f t="shared" ca="1" si="839"/>
        <v>-</v>
      </c>
      <c r="FO318" s="166" t="b">
        <f t="shared" ca="1" si="840"/>
        <v>0</v>
      </c>
      <c r="FP318" s="166" t="b">
        <f t="shared" ca="1" si="840"/>
        <v>0</v>
      </c>
      <c r="FQ318" s="166" t="b">
        <f t="shared" ca="1" si="840"/>
        <v>1</v>
      </c>
      <c r="FR318" s="168">
        <f t="shared" ca="1" si="915"/>
        <v>0</v>
      </c>
      <c r="FS318" s="166">
        <f t="shared" ca="1" si="841"/>
        <v>1</v>
      </c>
      <c r="FT318" s="166">
        <f t="shared" ca="1" si="841"/>
        <v>1</v>
      </c>
      <c r="FU318" s="168" t="str">
        <f t="shared" ca="1" si="915"/>
        <v>-</v>
      </c>
      <c r="FV318" s="168" t="str">
        <f t="shared" ca="1" si="915"/>
        <v>-</v>
      </c>
      <c r="FW318" s="168" t="str">
        <f t="shared" ca="1" si="915"/>
        <v>-</v>
      </c>
      <c r="FX318" s="168" t="str">
        <f t="shared" ca="1" si="915"/>
        <v>-</v>
      </c>
      <c r="FY318" s="168" t="str">
        <f t="shared" ca="1" si="915"/>
        <v>-</v>
      </c>
      <c r="FZ318" s="168" t="str">
        <f t="shared" ca="1" si="915"/>
        <v>-</v>
      </c>
      <c r="GA318" s="168" t="str">
        <f t="shared" ca="1" si="915"/>
        <v>-</v>
      </c>
      <c r="GB318" s="168" t="str">
        <f t="shared" ca="1" si="915"/>
        <v>-</v>
      </c>
      <c r="GC318" s="168" t="str">
        <f t="shared" ca="1" si="915"/>
        <v>-</v>
      </c>
      <c r="GD318" s="168" t="b">
        <f t="shared" ca="1" si="915"/>
        <v>1</v>
      </c>
      <c r="GE318" s="168" t="str">
        <f t="shared" ca="1" si="915"/>
        <v>-</v>
      </c>
      <c r="GF318" s="168" t="str">
        <f t="shared" ca="1" si="915"/>
        <v>-</v>
      </c>
      <c r="GG318" s="168" t="str">
        <f t="shared" ca="1" si="915"/>
        <v>-</v>
      </c>
      <c r="GH318" s="168" t="str">
        <f t="shared" ca="1" si="842"/>
        <v>-</v>
      </c>
      <c r="GI318" s="168" t="str">
        <f t="shared" ca="1" si="842"/>
        <v>-</v>
      </c>
      <c r="GJ318" s="168" t="str">
        <f t="shared" ca="1" si="842"/>
        <v>-</v>
      </c>
      <c r="GK318" s="168" t="str">
        <f t="shared" ca="1" si="842"/>
        <v>-</v>
      </c>
      <c r="GL318" s="168" t="str">
        <f t="shared" ca="1" si="842"/>
        <v>-</v>
      </c>
      <c r="GM318" s="168" t="str">
        <f t="shared" ca="1" si="842"/>
        <v>-</v>
      </c>
      <c r="GN318" s="168" t="str">
        <f t="shared" ca="1" si="842"/>
        <v>-</v>
      </c>
      <c r="GO318" s="168" t="str">
        <f t="shared" ca="1" si="842"/>
        <v>-</v>
      </c>
      <c r="GP318" s="168" t="str">
        <f t="shared" ca="1" si="842"/>
        <v>-</v>
      </c>
      <c r="GQ318" s="168" t="str">
        <f t="shared" ca="1" si="842"/>
        <v>-</v>
      </c>
      <c r="GR318" s="168" t="str">
        <f t="shared" ca="1" si="842"/>
        <v>-</v>
      </c>
      <c r="GS318" s="168">
        <f t="shared" ca="1" si="842"/>
        <v>500</v>
      </c>
      <c r="GT318" s="168">
        <f t="shared" ca="1" si="842"/>
        <v>500</v>
      </c>
      <c r="GU318" s="168" t="str">
        <f t="shared" ca="1" si="842"/>
        <v>-</v>
      </c>
      <c r="GV318" s="168" t="str">
        <f t="shared" ca="1" si="842"/>
        <v>-</v>
      </c>
      <c r="GW318" s="168" t="str">
        <f t="shared" ca="1" si="842"/>
        <v>-</v>
      </c>
      <c r="GX318" s="168" t="str">
        <f t="shared" ca="1" si="843"/>
        <v>-</v>
      </c>
      <c r="GY318" s="168" t="str">
        <f t="shared" ca="1" si="843"/>
        <v>-</v>
      </c>
      <c r="GZ318" s="168" t="str">
        <f t="shared" ca="1" si="925"/>
        <v>-</v>
      </c>
      <c r="HA318" s="168" t="str">
        <f t="shared" ca="1" si="925"/>
        <v>-</v>
      </c>
      <c r="HB318" s="168" t="str">
        <f t="shared" ca="1" si="925"/>
        <v>-</v>
      </c>
      <c r="HC318" s="168" t="str">
        <f t="shared" ca="1" si="925"/>
        <v>-</v>
      </c>
      <c r="HD318" s="168" t="str">
        <f t="shared" ca="1" si="925"/>
        <v>-</v>
      </c>
      <c r="HE318" s="168" t="str">
        <f t="shared" ca="1" si="925"/>
        <v>-</v>
      </c>
      <c r="HF318" s="168" t="str">
        <f t="shared" ca="1" si="925"/>
        <v>-</v>
      </c>
      <c r="HG318" s="168" t="str">
        <f t="shared" ca="1" si="925"/>
        <v>-</v>
      </c>
      <c r="HH318" s="168" t="str">
        <f t="shared" ca="1" si="925"/>
        <v>-</v>
      </c>
      <c r="HI318" s="168" t="str">
        <f t="shared" ca="1" si="925"/>
        <v>-</v>
      </c>
      <c r="HJ318" s="168" t="str">
        <f t="shared" ca="1" si="925"/>
        <v>-</v>
      </c>
      <c r="HK318" s="168" t="str">
        <f t="shared" ca="1" si="925"/>
        <v>-</v>
      </c>
      <c r="HL318" s="168" t="str">
        <f t="shared" ca="1" si="925"/>
        <v>-</v>
      </c>
      <c r="HM318" s="168" t="str">
        <f t="shared" ca="1" si="925"/>
        <v>-</v>
      </c>
      <c r="HN318" s="168" t="str">
        <f t="shared" ca="1" si="925"/>
        <v>-</v>
      </c>
      <c r="HO318" s="168" t="str">
        <f t="shared" ca="1" si="925"/>
        <v>-</v>
      </c>
      <c r="HP318" s="168" t="str">
        <f t="shared" ca="1" si="925"/>
        <v>-</v>
      </c>
      <c r="HQ318" s="168" t="str">
        <f t="shared" ca="1" si="925"/>
        <v>-</v>
      </c>
      <c r="HR318" s="168" t="str">
        <f t="shared" ca="1" si="925"/>
        <v>-</v>
      </c>
      <c r="HS318" s="168" t="str">
        <f t="shared" ca="1" si="925"/>
        <v>-</v>
      </c>
      <c r="HT318" s="168" t="str">
        <f t="shared" ca="1" si="925"/>
        <v>-</v>
      </c>
      <c r="HU318" s="168" t="str">
        <f t="shared" ca="1" si="925"/>
        <v>-</v>
      </c>
      <c r="HV318" s="168" t="str">
        <f t="shared" ca="1" si="925"/>
        <v>-</v>
      </c>
      <c r="HW318" s="168" t="str">
        <f t="shared" ca="1" si="925"/>
        <v>-</v>
      </c>
      <c r="HX318" s="168" t="str">
        <f t="shared" ca="1" si="925"/>
        <v>-</v>
      </c>
      <c r="HY318" s="168" t="str">
        <f t="shared" ca="1" si="925"/>
        <v>-</v>
      </c>
      <c r="HZ318" s="168" t="str">
        <f t="shared" ca="1" si="925"/>
        <v>-</v>
      </c>
      <c r="IA318" s="168" t="str">
        <f t="shared" ca="1" si="925"/>
        <v>-</v>
      </c>
      <c r="IB318" s="168" t="str">
        <f t="shared" ca="1" si="925"/>
        <v>-</v>
      </c>
      <c r="IC318" s="168" t="str">
        <f t="shared" ca="1" si="925"/>
        <v>-</v>
      </c>
      <c r="ID318" s="168" t="str">
        <f t="shared" ca="1" si="925"/>
        <v>-</v>
      </c>
      <c r="IE318" s="168" t="str">
        <f t="shared" ca="1" si="925"/>
        <v>-</v>
      </c>
      <c r="IF318" s="168" t="str">
        <f t="shared" ca="1" si="925"/>
        <v>-</v>
      </c>
      <c r="IG318" s="168" t="str">
        <f t="shared" ca="1" si="925"/>
        <v>-</v>
      </c>
      <c r="IH318" s="168" t="str">
        <f t="shared" ca="1" si="925"/>
        <v>-</v>
      </c>
      <c r="II318" s="168" t="str">
        <f t="shared" ca="1" si="925"/>
        <v>-</v>
      </c>
      <c r="IJ318" s="168" t="str">
        <f t="shared" ca="1" si="925"/>
        <v>-</v>
      </c>
      <c r="IK318" s="168" t="str">
        <f t="shared" ca="1" si="925"/>
        <v>-</v>
      </c>
      <c r="IL318" s="168" t="str">
        <f t="shared" ca="1" si="925"/>
        <v>-</v>
      </c>
      <c r="IM318" s="168" t="str">
        <f t="shared" ca="1" si="925"/>
        <v>-</v>
      </c>
      <c r="IN318" s="168" t="str">
        <f t="shared" ca="1" si="925"/>
        <v>-</v>
      </c>
      <c r="IO318" s="168" t="str">
        <f t="shared" ca="1" si="925"/>
        <v>-</v>
      </c>
      <c r="IP318" s="168" t="str">
        <f t="shared" ca="1" si="845"/>
        <v>-</v>
      </c>
      <c r="IQ318" s="168" t="str">
        <f t="shared" ca="1" si="845"/>
        <v>-</v>
      </c>
      <c r="IR318" s="168" t="str">
        <f t="shared" ca="1" si="845"/>
        <v>-</v>
      </c>
      <c r="IS318" s="168" t="str">
        <f t="shared" ca="1" si="845"/>
        <v>-</v>
      </c>
      <c r="IT318" s="168" t="str">
        <f t="shared" ca="1" si="845"/>
        <v>-</v>
      </c>
      <c r="IU318" s="168" t="str">
        <f t="shared" ca="1" si="845"/>
        <v>-</v>
      </c>
      <c r="IV318" s="168" t="str">
        <f t="shared" ca="1" si="845"/>
        <v>-</v>
      </c>
      <c r="IW318" s="168" t="str">
        <f t="shared" ca="1" si="845"/>
        <v>-</v>
      </c>
      <c r="IX318" s="168" t="str">
        <f t="shared" ca="1" si="845"/>
        <v>-</v>
      </c>
      <c r="IY318" s="168" t="str">
        <f t="shared" ca="1" si="845"/>
        <v>-</v>
      </c>
      <c r="IZ318" s="10"/>
      <c r="JA318" s="166">
        <f t="shared" ca="1" si="846"/>
        <v>4.4999999999999998E-2</v>
      </c>
      <c r="JB318" s="166">
        <f t="shared" ca="1" si="847"/>
        <v>4.4999999999999998E-2</v>
      </c>
      <c r="JC318" s="168">
        <f t="shared" ca="1" si="848"/>
        <v>1</v>
      </c>
      <c r="JD318" s="168">
        <f t="shared" ca="1" si="848"/>
        <v>0</v>
      </c>
      <c r="JE318" s="168">
        <f t="shared" ca="1" si="848"/>
        <v>1</v>
      </c>
      <c r="JF318" s="168">
        <f t="shared" ref="JF318:KH318" ca="1" si="936">OFFSET(JF$5,$B318,0)</f>
        <v>1</v>
      </c>
      <c r="JG318" s="168">
        <f t="shared" ca="1" si="936"/>
        <v>0</v>
      </c>
      <c r="JH318" s="168">
        <f t="shared" ca="1" si="936"/>
        <v>70</v>
      </c>
      <c r="JI318" s="168">
        <f t="shared" ca="1" si="936"/>
        <v>50</v>
      </c>
      <c r="JJ318" s="168">
        <f t="shared" ca="1" si="936"/>
        <v>70</v>
      </c>
      <c r="JK318" s="168">
        <f t="shared" ca="1" si="936"/>
        <v>50</v>
      </c>
      <c r="JL318" s="166">
        <f t="shared" ca="1" si="849"/>
        <v>1</v>
      </c>
      <c r="JM318" s="166">
        <f t="shared" ca="1" si="850"/>
        <v>1</v>
      </c>
      <c r="JN318" s="166">
        <f t="shared" ca="1" si="851"/>
        <v>1</v>
      </c>
      <c r="JO318" s="166">
        <f t="shared" ca="1" si="852"/>
        <v>1</v>
      </c>
      <c r="JP318" s="166">
        <f t="shared" ca="1" si="852"/>
        <v>1</v>
      </c>
      <c r="JQ318" s="168">
        <f t="shared" ca="1" si="936"/>
        <v>1</v>
      </c>
      <c r="JR318" s="10"/>
      <c r="JS318" s="168">
        <f t="shared" ca="1" si="936"/>
        <v>1</v>
      </c>
      <c r="JT318" s="166">
        <f t="shared" ca="1" si="853"/>
        <v>1</v>
      </c>
      <c r="JU318" s="168">
        <f t="shared" ref="JU318:JX327" ca="1" si="937">OFFSET(JU$5,$B318,0)</f>
        <v>1</v>
      </c>
      <c r="JV318" s="168">
        <f t="shared" ca="1" si="936"/>
        <v>1</v>
      </c>
      <c r="JW318" s="168">
        <f t="shared" ca="1" si="936"/>
        <v>1</v>
      </c>
      <c r="JX318" s="168">
        <f t="shared" ca="1" si="937"/>
        <v>1</v>
      </c>
      <c r="JY318" s="168">
        <f t="shared" ca="1" si="936"/>
        <v>1</v>
      </c>
      <c r="JZ318" s="168">
        <f t="shared" ca="1" si="936"/>
        <v>1</v>
      </c>
      <c r="KA318" s="166">
        <f t="shared" ca="1" si="854"/>
        <v>1</v>
      </c>
      <c r="KB318" s="166">
        <f t="shared" ca="1" si="855"/>
        <v>1</v>
      </c>
      <c r="KC318" s="166">
        <f t="shared" ca="1" si="856"/>
        <v>1</v>
      </c>
      <c r="KD318" s="166" t="str">
        <f t="shared" ca="1" si="857"/>
        <v>-</v>
      </c>
      <c r="KE318" s="166" t="str">
        <f t="shared" ca="1" si="858"/>
        <v>-</v>
      </c>
      <c r="KF318" s="166" t="str">
        <f t="shared" ca="1" si="859"/>
        <v>-</v>
      </c>
      <c r="KG318" s="166" t="b">
        <f t="shared" ca="1" si="860"/>
        <v>0</v>
      </c>
      <c r="KH318" s="168">
        <f t="shared" ca="1" si="936"/>
        <v>0</v>
      </c>
      <c r="KI318" s="27">
        <v>0</v>
      </c>
    </row>
    <row r="319" spans="1:295" s="148" customFormat="1" outlineLevel="1">
      <c r="A319" s="126">
        <f t="shared" si="13"/>
        <v>314</v>
      </c>
      <c r="B319" s="126">
        <f t="shared" si="913"/>
        <v>13</v>
      </c>
      <c r="C319" s="148">
        <f t="shared" si="874"/>
        <v>1002</v>
      </c>
      <c r="D319" s="148" t="s">
        <v>884</v>
      </c>
      <c r="E319" s="148" t="b">
        <f t="shared" si="826"/>
        <v>0</v>
      </c>
      <c r="F319" s="148" t="b">
        <v>0</v>
      </c>
      <c r="G319" s="148" t="b">
        <f t="shared" si="862"/>
        <v>0</v>
      </c>
      <c r="H319" s="144">
        <f t="shared" ca="1" si="863"/>
        <v>3</v>
      </c>
      <c r="I319" s="32">
        <v>2</v>
      </c>
      <c r="J319" s="32">
        <v>3</v>
      </c>
      <c r="K319" s="32">
        <v>3</v>
      </c>
      <c r="L319" s="144">
        <f t="shared" ca="1" si="863"/>
        <v>1</v>
      </c>
      <c r="M319" s="144">
        <f t="shared" ca="1" si="863"/>
        <v>1</v>
      </c>
      <c r="N319" s="144">
        <f t="shared" ca="1" si="863"/>
        <v>1</v>
      </c>
      <c r="O319" s="144">
        <f t="shared" ca="1" si="863"/>
        <v>1</v>
      </c>
      <c r="P319" s="144">
        <f t="shared" ca="1" si="863"/>
        <v>1</v>
      </c>
      <c r="Q319" s="144">
        <f t="shared" ca="1" si="863"/>
        <v>1</v>
      </c>
      <c r="R319" s="144">
        <f t="shared" ca="1" si="863"/>
        <v>2</v>
      </c>
      <c r="S319" s="144">
        <f t="shared" ca="1" si="863"/>
        <v>1</v>
      </c>
      <c r="T319" s="144">
        <f t="shared" ca="1" si="863"/>
        <v>1</v>
      </c>
      <c r="U319" s="144">
        <f t="shared" ca="1" si="863"/>
        <v>1</v>
      </c>
      <c r="V319" s="144">
        <f t="shared" ca="1" si="863"/>
        <v>1</v>
      </c>
      <c r="W319" s="144">
        <f t="shared" ca="1" si="863"/>
        <v>1</v>
      </c>
      <c r="X319" s="144">
        <f t="shared" ca="1" si="863"/>
        <v>1</v>
      </c>
      <c r="Y319" s="144">
        <f t="shared" ca="1" si="863"/>
        <v>1</v>
      </c>
      <c r="AA319" s="162" t="str" cm="1">
        <f t="array" aca="1" ref="AA319" ca="1">TEXT(LEFT(OFFSET(AA319,-1,0),5)+1,"00000")&amp;MID(OFFSET(AA319,-1,0),6,FIND(" ",OFFSET(AA319,-1,0),7)-5)
&amp;INDEX(DataMaster!$B$10:$B$12,$I319)         &amp;IF($J319=1,""," Risk"&amp;INDEX(i.risk_aversion,$J319,1))    &amp;IF($K319=1,""," REV"&amp; INDEX(DataMaster!$B$54:$B$58,$K319))              &amp; IF($L319=1,""," Minroe"&amp;INDEX(minroe,$L319))              &amp;  IF($M319=1,""," Overdraw"&amp;INDEX(overdraw,$M319))
&amp; IF($N319=1,""," Mach"&amp;INDEX(i.mach_option,$N319))
&amp; IF($O319=1,""," Interest"&amp;INDEX(i.interest_rate,$O319))            &amp; IF($P319=1,""," Opp cost"&amp;INDEX(i.opp_cost_capital,$P319))           &amp; IF($Q319=1,""," Casual_ub"&amp;INDEX(i.casual_ub,$Q319))           &amp; IF($R319=1,""," Cropgraze"&amp;INDEX(i.cropgraze_inc,$R319))
&amp; IF($S319=1,""," Yield"&amp;INDEX(i.all_rot_yield,$S319))          &amp; IF($T319=1,""," Pasture"&amp;INDEX(i.pasture_prod,$T319))          &amp; IF($U319=1,""," Scan"&amp;INDEX(i.scan,$U319))
&amp; IF($JL319=1,""," WP"&amp;TEXT($JL319*100,"000p"))                &amp; IF($JM319=1,""," MP"&amp;TEXT($JM319*100,"000p"))                      &amp; IF($JN319=1,""," GP"&amp;TEXT($JN319*100,"000p"))          &amp; IF($JO319=1,""," Can"&amp;TEXT($JO319*100,"000p"))
&amp; " (F"&amp;3+IFERROR(1*$CH319,0)+IFERROR(1*$CI319,0)&amp;3-IFERROR(1*NOT($CK319),0)&amp;"N"&amp;$CP319&amp;$CQ319&amp;")"</f>
        <v>00022 CFW DSP RiskCARA-high REVCFW CropgrazeFALSE (F33N11)</v>
      </c>
      <c r="AB319" s="10" t="str">
        <f ca="1">IF(COUNTIF(AA$5:AA319,AA319)=1,"-","Dup")</f>
        <v>-</v>
      </c>
      <c r="AC319" s="10"/>
      <c r="AD319" s="168" t="str">
        <f t="shared" ca="1" si="827"/>
        <v>-</v>
      </c>
      <c r="AE319" s="168" t="str">
        <f t="shared" ca="1" si="827"/>
        <v>-</v>
      </c>
      <c r="AF319" s="168" t="str">
        <f t="shared" ca="1" si="827"/>
        <v>-</v>
      </c>
      <c r="AG319" s="168" t="str">
        <f t="shared" ca="1" si="827"/>
        <v>-</v>
      </c>
      <c r="AH319" s="168" t="str">
        <f t="shared" ca="1" si="827"/>
        <v>-</v>
      </c>
      <c r="AI319" s="168" t="b">
        <f t="shared" ca="1" si="827"/>
        <v>1</v>
      </c>
      <c r="AJ319" s="10"/>
      <c r="AK319" s="166" t="b">
        <f t="shared" si="828"/>
        <v>0</v>
      </c>
      <c r="AL319" s="166" t="str">
        <f t="shared" si="828"/>
        <v>-</v>
      </c>
      <c r="AM319" s="166" t="b">
        <f t="shared" si="828"/>
        <v>0</v>
      </c>
      <c r="AN319" s="166" t="b">
        <f t="shared" si="828"/>
        <v>1</v>
      </c>
      <c r="AO319" s="166" t="b">
        <f t="shared" si="828"/>
        <v>0</v>
      </c>
      <c r="AP319" s="166" t="b">
        <f t="shared" si="828"/>
        <v>0</v>
      </c>
      <c r="AQ319" s="166">
        <f t="shared" ca="1" si="829"/>
        <v>0</v>
      </c>
      <c r="AR319" s="166" t="b">
        <f t="shared" si="830"/>
        <v>1</v>
      </c>
      <c r="AS319" s="166" t="b">
        <f t="shared" si="830"/>
        <v>1</v>
      </c>
      <c r="AT319" s="166">
        <f t="shared" si="830"/>
        <v>1</v>
      </c>
      <c r="AU319" s="166">
        <f t="shared" si="830"/>
        <v>5.0000000000000004E-6</v>
      </c>
      <c r="AV319" s="166" t="str">
        <f t="shared" si="830"/>
        <v>-</v>
      </c>
      <c r="AW319" s="10"/>
      <c r="AX319" s="166" t="b">
        <f t="shared" si="831"/>
        <v>1</v>
      </c>
      <c r="AY319" s="168" t="b">
        <f t="shared" ca="1" si="832"/>
        <v>1</v>
      </c>
      <c r="AZ319" s="168" t="b">
        <f t="shared" ca="1" si="832"/>
        <v>1</v>
      </c>
      <c r="BA319" s="167">
        <f t="shared" ca="1" si="833"/>
        <v>3210</v>
      </c>
      <c r="BB319" s="168" t="str">
        <f t="shared" ca="1" si="926"/>
        <v>-</v>
      </c>
      <c r="BC319" s="168" t="str">
        <f t="shared" ca="1" si="926"/>
        <v>-</v>
      </c>
      <c r="BD319" s="168" t="str">
        <f t="shared" ca="1" si="926"/>
        <v>-</v>
      </c>
      <c r="BE319" s="168" t="str">
        <f t="shared" ca="1" si="926"/>
        <v>-</v>
      </c>
      <c r="BF319" s="168" t="str">
        <f t="shared" ca="1" si="926"/>
        <v>-</v>
      </c>
      <c r="BG319" s="168">
        <f t="shared" ca="1" si="926"/>
        <v>1</v>
      </c>
      <c r="BH319" s="168">
        <f t="shared" ca="1" si="926"/>
        <v>1</v>
      </c>
      <c r="BI319" s="168" t="str">
        <f t="shared" ca="1" si="926"/>
        <v>-</v>
      </c>
      <c r="BJ319" s="168" t="str">
        <f t="shared" ca="1" si="926"/>
        <v>-</v>
      </c>
      <c r="BK319" s="10"/>
      <c r="BL319" s="168" t="str">
        <f t="shared" ca="1" si="926"/>
        <v>-</v>
      </c>
      <c r="BM319" s="168" t="str">
        <f t="shared" ca="1" si="926"/>
        <v>-</v>
      </c>
      <c r="BN319" s="168" t="str">
        <f t="shared" ca="1" si="926"/>
        <v>-</v>
      </c>
      <c r="BO319" s="168" t="str">
        <f t="shared" ca="1" si="926"/>
        <v>-</v>
      </c>
      <c r="BP319" s="168" t="str">
        <f t="shared" ca="1" si="926"/>
        <v>-</v>
      </c>
      <c r="BQ319" s="168" t="str">
        <f t="shared" ca="1" si="926"/>
        <v>-</v>
      </c>
      <c r="BR319" s="168" t="str">
        <f t="shared" ca="1" si="926"/>
        <v>-</v>
      </c>
      <c r="BS319" s="168" t="str">
        <f t="shared" ca="1" si="926"/>
        <v>-</v>
      </c>
      <c r="BT319" s="168" t="str">
        <f t="shared" ca="1" si="926"/>
        <v>-</v>
      </c>
      <c r="BU319" s="168" t="str">
        <f t="shared" ca="1" si="926"/>
        <v>-</v>
      </c>
      <c r="BV319" s="168" t="str">
        <f t="shared" ca="1" si="926"/>
        <v>-</v>
      </c>
      <c r="BW319" s="166" t="str" cm="1">
        <f t="array" ref="BW319">INDEX(i.rev,$K319,BW$15)</f>
        <v>-</v>
      </c>
      <c r="BX319" s="166">
        <f t="shared" si="864"/>
        <v>23</v>
      </c>
      <c r="BY319" s="166" t="str" cm="1">
        <f t="array" ref="BY319">INDEX(i.rev,$K319,BY$15)</f>
        <v>-</v>
      </c>
      <c r="BZ319" s="166" t="str" cm="1">
        <f t="array" ref="BZ319">INDEX(i.rev,$K319,BZ$15)</f>
        <v>-</v>
      </c>
      <c r="CA319" s="166" t="str" cm="1">
        <f t="array" ref="CA319">INDEX(i.rev,$K319,CA$15)</f>
        <v>-</v>
      </c>
      <c r="CB319" s="166" t="str" cm="1">
        <f t="array" ref="CB319">INDEX(i.rev,$K319,CB$15)</f>
        <v>-</v>
      </c>
      <c r="CC319" s="166" t="str" cm="1">
        <f t="array" ref="CC319">INDEX(i.rev,$K319,CC$15)</f>
        <v>-</v>
      </c>
      <c r="CD319" s="166" t="str" cm="1">
        <f t="array" ref="CD319">INDEX(i.rev,$K319,CD$15)</f>
        <v>-</v>
      </c>
      <c r="CE319" s="166" t="str" cm="1">
        <f t="array" ref="CE319">INDEX(i.rev,$K319,CE$15)</f>
        <v>-</v>
      </c>
      <c r="CF319" s="166" t="str" cm="1">
        <f t="array" ref="CF319">INDEX(i.rev,$K319,CF$15)</f>
        <v>-</v>
      </c>
      <c r="CG319" s="10"/>
      <c r="CH319" s="168" t="str">
        <f t="shared" ca="1" si="914"/>
        <v>-</v>
      </c>
      <c r="CI319" s="168" t="str">
        <f t="shared" ca="1" si="914"/>
        <v>-</v>
      </c>
      <c r="CJ319" s="168" t="str">
        <f t="shared" ca="1" si="914"/>
        <v>-</v>
      </c>
      <c r="CK319" s="168" t="str">
        <f t="shared" ca="1" si="914"/>
        <v>-</v>
      </c>
      <c r="CL319" s="168" t="str">
        <f t="shared" ca="1" si="914"/>
        <v>-</v>
      </c>
      <c r="CM319" s="168" t="str">
        <f t="shared" ca="1" si="914"/>
        <v>-</v>
      </c>
      <c r="CN319" s="168" t="str">
        <f t="shared" ca="1" si="914"/>
        <v>-</v>
      </c>
      <c r="CO319" s="168" t="str">
        <f t="shared" ca="1" si="914"/>
        <v>-</v>
      </c>
      <c r="CP319" s="168">
        <f t="shared" ca="1" si="914"/>
        <v>1</v>
      </c>
      <c r="CQ319" s="168">
        <f t="shared" ca="1" si="914"/>
        <v>1</v>
      </c>
      <c r="CR319" s="168">
        <f t="shared" ca="1" si="914"/>
        <v>0</v>
      </c>
      <c r="CS319" s="168" t="str">
        <f t="shared" ca="1" si="914"/>
        <v>-</v>
      </c>
      <c r="CT319" s="168" t="str">
        <f t="shared" ca="1" si="914"/>
        <v>-</v>
      </c>
      <c r="CU319" s="168" t="str">
        <f t="shared" ca="1" si="914"/>
        <v>-</v>
      </c>
      <c r="CV319" s="168" t="str">
        <f t="shared" ca="1" si="914"/>
        <v>-</v>
      </c>
      <c r="CW319" s="168" t="str">
        <f t="shared" ca="1" si="914"/>
        <v>-</v>
      </c>
      <c r="CX319" s="168" t="str">
        <f t="shared" ca="1" si="914"/>
        <v>-</v>
      </c>
      <c r="CY319" s="168" t="str">
        <f t="shared" ca="1" si="914"/>
        <v>-</v>
      </c>
      <c r="CZ319" s="168">
        <f t="shared" ca="1" si="914"/>
        <v>0</v>
      </c>
      <c r="DA319" s="168" t="str">
        <f t="shared" ca="1" si="914"/>
        <v>-</v>
      </c>
      <c r="DB319" s="168" t="str">
        <f t="shared" ca="1" si="914"/>
        <v>-</v>
      </c>
      <c r="DC319" s="168" t="str">
        <f t="shared" ca="1" si="914"/>
        <v>-</v>
      </c>
      <c r="DD319" s="168" t="str">
        <f t="shared" ca="1" si="914"/>
        <v>-</v>
      </c>
      <c r="DE319" s="168" t="str">
        <f t="shared" ca="1" si="914"/>
        <v>-</v>
      </c>
      <c r="DF319" s="168">
        <f t="shared" ca="1" si="914"/>
        <v>0</v>
      </c>
      <c r="DG319" s="168">
        <f t="shared" ca="1" si="914"/>
        <v>0</v>
      </c>
      <c r="DH319" s="168">
        <f t="shared" ca="1" si="914"/>
        <v>0</v>
      </c>
      <c r="DI319" s="168">
        <f t="shared" ca="1" si="914"/>
        <v>0</v>
      </c>
      <c r="DJ319" s="168">
        <f t="shared" ca="1" si="914"/>
        <v>0</v>
      </c>
      <c r="DK319" s="168">
        <f t="shared" ca="1" si="914"/>
        <v>0</v>
      </c>
      <c r="DL319" s="168">
        <f t="shared" ca="1" si="914"/>
        <v>0</v>
      </c>
      <c r="DM319" s="168" t="str">
        <f t="shared" ca="1" si="914"/>
        <v>-</v>
      </c>
      <c r="DN319" s="168" t="str">
        <f t="shared" ca="1" si="914"/>
        <v>-</v>
      </c>
      <c r="DO319" s="168" t="str">
        <f t="shared" ca="1" si="914"/>
        <v>-</v>
      </c>
      <c r="DP319" s="168" t="str">
        <f t="shared" ca="1" si="914"/>
        <v>-</v>
      </c>
      <c r="DQ319" s="168" t="str">
        <f t="shared" ca="1" si="914"/>
        <v>-</v>
      </c>
      <c r="DR319" s="168" t="str">
        <f t="shared" ca="1" si="914"/>
        <v>-</v>
      </c>
      <c r="DS319" s="168" t="str">
        <f t="shared" ca="1" si="914"/>
        <v>-</v>
      </c>
      <c r="DT319" s="168" t="str">
        <f t="shared" ca="1" si="914"/>
        <v>-</v>
      </c>
      <c r="DU319" s="168" t="str">
        <f t="shared" ca="1" si="914"/>
        <v>-</v>
      </c>
      <c r="DV319" s="168" t="str">
        <f t="shared" ca="1" si="914"/>
        <v>-</v>
      </c>
      <c r="DW319" s="168" t="str">
        <f t="shared" ca="1" si="914"/>
        <v>-</v>
      </c>
      <c r="DX319" s="10"/>
      <c r="DY319" s="168">
        <f t="shared" ca="1" si="914"/>
        <v>1</v>
      </c>
      <c r="DZ319" s="168" t="str">
        <f t="shared" ca="1" si="914"/>
        <v>-</v>
      </c>
      <c r="EA319" s="168" t="str">
        <f t="shared" ca="1" si="914"/>
        <v>-</v>
      </c>
      <c r="EB319" s="168" t="str">
        <f t="shared" ca="1" si="914"/>
        <v>-</v>
      </c>
      <c r="EC319" s="168" t="str">
        <f t="shared" ca="1" si="885"/>
        <v>-</v>
      </c>
      <c r="ED319" s="168" t="b">
        <f t="shared" ca="1" si="885"/>
        <v>0</v>
      </c>
      <c r="EE319" s="168" t="str">
        <f t="shared" ca="1" si="885"/>
        <v>-</v>
      </c>
      <c r="EF319" s="168">
        <f t="shared" ca="1" si="885"/>
        <v>0</v>
      </c>
      <c r="EG319" s="168" t="str">
        <f t="shared" ca="1" si="885"/>
        <v>-</v>
      </c>
      <c r="EH319" s="166" cm="1">
        <f t="array" ref="EH319">INDEX(i.rev,$K319,EH$15)</f>
        <v>1.1000000000000001</v>
      </c>
      <c r="EI319" s="168">
        <f t="shared" ca="1" si="836"/>
        <v>0</v>
      </c>
      <c r="EJ319" s="168">
        <f t="shared" ca="1" si="836"/>
        <v>1</v>
      </c>
      <c r="EK319" s="168">
        <f t="shared" ca="1" si="836"/>
        <v>0</v>
      </c>
      <c r="EL319" s="168">
        <f t="shared" ca="1" si="836"/>
        <v>1</v>
      </c>
      <c r="EM319" s="168">
        <f t="shared" ca="1" si="836"/>
        <v>1</v>
      </c>
      <c r="EN319" s="168">
        <f t="shared" ca="1" si="836"/>
        <v>1</v>
      </c>
      <c r="EO319" s="168">
        <f t="shared" ca="1" si="836"/>
        <v>0</v>
      </c>
      <c r="EP319" s="168">
        <f t="shared" ca="1" si="836"/>
        <v>0</v>
      </c>
      <c r="EQ319" s="168">
        <f t="shared" ca="1" si="836"/>
        <v>0</v>
      </c>
      <c r="ER319" s="168">
        <f t="shared" ca="1" si="836"/>
        <v>0</v>
      </c>
      <c r="ES319" s="168">
        <f t="shared" ca="1" si="836"/>
        <v>0</v>
      </c>
      <c r="ET319" s="168">
        <f t="shared" ca="1" si="836"/>
        <v>0</v>
      </c>
      <c r="EU319" s="168">
        <f t="shared" ca="1" si="836"/>
        <v>0</v>
      </c>
      <c r="EV319" s="168">
        <f t="shared" ca="1" si="836"/>
        <v>0</v>
      </c>
      <c r="EW319" s="168">
        <f t="shared" ca="1" si="836"/>
        <v>0</v>
      </c>
      <c r="EX319" s="168">
        <f t="shared" ref="EX319:EX320" ca="1" si="938">OFFSET(EX$5,$B319,0)</f>
        <v>0</v>
      </c>
      <c r="EY319" s="166" cm="1">
        <f t="array" ref="EY319">INDEX(i.rev,$K319,EY$15)</f>
        <v>0</v>
      </c>
      <c r="EZ319" s="168">
        <f t="shared" ca="1" si="837"/>
        <v>0</v>
      </c>
      <c r="FA319" s="166" cm="1">
        <f t="array" ref="FA319">INDEX(i.rev,$K319,FA$15)</f>
        <v>1</v>
      </c>
      <c r="FB319" s="168">
        <f t="shared" ca="1" si="915"/>
        <v>0</v>
      </c>
      <c r="FC319" s="168">
        <f t="shared" ca="1" si="915"/>
        <v>0</v>
      </c>
      <c r="FD319" s="168">
        <f t="shared" ca="1" si="915"/>
        <v>0</v>
      </c>
      <c r="FE319" s="168">
        <f t="shared" ca="1" si="915"/>
        <v>0</v>
      </c>
      <c r="FF319" s="168">
        <f t="shared" ca="1" si="915"/>
        <v>0</v>
      </c>
      <c r="FG319" s="168">
        <f t="shared" ca="1" si="915"/>
        <v>0</v>
      </c>
      <c r="FH319" s="168">
        <f t="shared" ca="1" si="915"/>
        <v>0</v>
      </c>
      <c r="FI319" s="10"/>
      <c r="FJ319" s="168" t="str">
        <f t="shared" ca="1" si="915"/>
        <v>-</v>
      </c>
      <c r="FK319" s="168" t="str">
        <f t="shared" ca="1" si="915"/>
        <v>-</v>
      </c>
      <c r="FL319" s="168" t="str">
        <f t="shared" ca="1" si="915"/>
        <v>-</v>
      </c>
      <c r="FM319" s="168" t="str">
        <f t="shared" ca="1" si="915"/>
        <v>-</v>
      </c>
      <c r="FN319" s="168" t="str">
        <f t="shared" ca="1" si="839"/>
        <v>-</v>
      </c>
      <c r="FO319" s="166" t="b">
        <f t="shared" ca="1" si="840"/>
        <v>0</v>
      </c>
      <c r="FP319" s="166" t="b">
        <f t="shared" ca="1" si="840"/>
        <v>0</v>
      </c>
      <c r="FQ319" s="166" t="b">
        <f t="shared" ca="1" si="840"/>
        <v>1</v>
      </c>
      <c r="FR319" s="168">
        <f t="shared" ca="1" si="915"/>
        <v>0</v>
      </c>
      <c r="FS319" s="166">
        <f t="shared" ca="1" si="841"/>
        <v>1</v>
      </c>
      <c r="FT319" s="166">
        <f t="shared" ca="1" si="841"/>
        <v>1</v>
      </c>
      <c r="FU319" s="168" t="str">
        <f t="shared" ca="1" si="915"/>
        <v>-</v>
      </c>
      <c r="FV319" s="168" t="str">
        <f t="shared" ca="1" si="915"/>
        <v>-</v>
      </c>
      <c r="FW319" s="168" t="str">
        <f t="shared" ca="1" si="915"/>
        <v>-</v>
      </c>
      <c r="FX319" s="168" t="str">
        <f t="shared" ca="1" si="915"/>
        <v>-</v>
      </c>
      <c r="FY319" s="168" t="str">
        <f t="shared" ca="1" si="915"/>
        <v>-</v>
      </c>
      <c r="FZ319" s="168" t="str">
        <f t="shared" ca="1" si="915"/>
        <v>-</v>
      </c>
      <c r="GA319" s="168" t="str">
        <f t="shared" ca="1" si="915"/>
        <v>-</v>
      </c>
      <c r="GB319" s="168" t="str">
        <f t="shared" ca="1" si="915"/>
        <v>-</v>
      </c>
      <c r="GC319" s="168" t="str">
        <f t="shared" ca="1" si="915"/>
        <v>-</v>
      </c>
      <c r="GD319" s="168" t="b">
        <f t="shared" ca="1" si="915"/>
        <v>1</v>
      </c>
      <c r="GE319" s="168" t="str">
        <f t="shared" ca="1" si="915"/>
        <v>-</v>
      </c>
      <c r="GF319" s="168" t="str">
        <f t="shared" ca="1" si="915"/>
        <v>-</v>
      </c>
      <c r="GG319" s="168" t="str">
        <f t="shared" ca="1" si="915"/>
        <v>-</v>
      </c>
      <c r="GH319" s="168" t="str">
        <f t="shared" ca="1" si="842"/>
        <v>-</v>
      </c>
      <c r="GI319" s="168" t="str">
        <f t="shared" ca="1" si="842"/>
        <v>-</v>
      </c>
      <c r="GJ319" s="168" t="str">
        <f t="shared" ca="1" si="842"/>
        <v>-</v>
      </c>
      <c r="GK319" s="168" t="str">
        <f t="shared" ca="1" si="842"/>
        <v>-</v>
      </c>
      <c r="GL319" s="168" t="str">
        <f t="shared" ca="1" si="842"/>
        <v>-</v>
      </c>
      <c r="GM319" s="168" t="str">
        <f t="shared" ca="1" si="842"/>
        <v>-</v>
      </c>
      <c r="GN319" s="168" t="str">
        <f t="shared" ca="1" si="842"/>
        <v>-</v>
      </c>
      <c r="GO319" s="168" t="str">
        <f t="shared" ca="1" si="842"/>
        <v>-</v>
      </c>
      <c r="GP319" s="168" t="str">
        <f t="shared" ca="1" si="842"/>
        <v>-</v>
      </c>
      <c r="GQ319" s="168" t="str">
        <f t="shared" ca="1" si="842"/>
        <v>-</v>
      </c>
      <c r="GR319" s="168" t="str">
        <f t="shared" ca="1" si="842"/>
        <v>-</v>
      </c>
      <c r="GS319" s="168">
        <f t="shared" ca="1" si="842"/>
        <v>500</v>
      </c>
      <c r="GT319" s="168">
        <f t="shared" ca="1" si="842"/>
        <v>500</v>
      </c>
      <c r="GU319" s="168" t="str">
        <f t="shared" ca="1" si="842"/>
        <v>-</v>
      </c>
      <c r="GV319" s="168" t="str">
        <f t="shared" ca="1" si="842"/>
        <v>-</v>
      </c>
      <c r="GW319" s="168" t="str">
        <f t="shared" ca="1" si="842"/>
        <v>-</v>
      </c>
      <c r="GX319" s="168" t="str">
        <f t="shared" ca="1" si="843"/>
        <v>-</v>
      </c>
      <c r="GY319" s="168" t="str">
        <f t="shared" ca="1" si="843"/>
        <v>-</v>
      </c>
      <c r="GZ319" s="168" t="str">
        <f t="shared" ca="1" si="925"/>
        <v>-</v>
      </c>
      <c r="HA319" s="168" t="str">
        <f t="shared" ca="1" si="925"/>
        <v>-</v>
      </c>
      <c r="HB319" s="168" t="str">
        <f t="shared" ca="1" si="925"/>
        <v>-</v>
      </c>
      <c r="HC319" s="168" t="str">
        <f t="shared" ca="1" si="925"/>
        <v>-</v>
      </c>
      <c r="HD319" s="168" t="str">
        <f t="shared" ca="1" si="925"/>
        <v>-</v>
      </c>
      <c r="HE319" s="168" t="str">
        <f t="shared" ca="1" si="925"/>
        <v>-</v>
      </c>
      <c r="HF319" s="168" t="str">
        <f t="shared" ca="1" si="925"/>
        <v>-</v>
      </c>
      <c r="HG319" s="168" t="str">
        <f t="shared" ca="1" si="925"/>
        <v>-</v>
      </c>
      <c r="HH319" s="168" t="str">
        <f t="shared" ca="1" si="925"/>
        <v>-</v>
      </c>
      <c r="HI319" s="168" t="str">
        <f t="shared" ca="1" si="925"/>
        <v>-</v>
      </c>
      <c r="HJ319" s="168" t="str">
        <f t="shared" ca="1" si="925"/>
        <v>-</v>
      </c>
      <c r="HK319" s="168" t="str">
        <f t="shared" ca="1" si="925"/>
        <v>-</v>
      </c>
      <c r="HL319" s="168" t="str">
        <f t="shared" ca="1" si="925"/>
        <v>-</v>
      </c>
      <c r="HM319" s="168" t="str">
        <f t="shared" ca="1" si="925"/>
        <v>-</v>
      </c>
      <c r="HN319" s="168" t="str">
        <f t="shared" ca="1" si="925"/>
        <v>-</v>
      </c>
      <c r="HO319" s="168" t="str">
        <f t="shared" ca="1" si="925"/>
        <v>-</v>
      </c>
      <c r="HP319" s="168" t="str">
        <f t="shared" ca="1" si="925"/>
        <v>-</v>
      </c>
      <c r="HQ319" s="168" t="str">
        <f t="shared" ca="1" si="925"/>
        <v>-</v>
      </c>
      <c r="HR319" s="168" t="str">
        <f t="shared" ca="1" si="925"/>
        <v>-</v>
      </c>
      <c r="HS319" s="168" t="str">
        <f t="shared" ca="1" si="925"/>
        <v>-</v>
      </c>
      <c r="HT319" s="168" t="str">
        <f t="shared" ca="1" si="925"/>
        <v>-</v>
      </c>
      <c r="HU319" s="168" t="str">
        <f t="shared" ca="1" si="925"/>
        <v>-</v>
      </c>
      <c r="HV319" s="168" t="str">
        <f t="shared" ca="1" si="925"/>
        <v>-</v>
      </c>
      <c r="HW319" s="168" t="str">
        <f t="shared" ca="1" si="925"/>
        <v>-</v>
      </c>
      <c r="HX319" s="168" t="str">
        <f t="shared" ca="1" si="925"/>
        <v>-</v>
      </c>
      <c r="HY319" s="168" t="str">
        <f t="shared" ca="1" si="925"/>
        <v>-</v>
      </c>
      <c r="HZ319" s="168" t="str">
        <f t="shared" ca="1" si="925"/>
        <v>-</v>
      </c>
      <c r="IA319" s="168" t="str">
        <f t="shared" ca="1" si="925"/>
        <v>-</v>
      </c>
      <c r="IB319" s="168" t="str">
        <f t="shared" ca="1" si="925"/>
        <v>-</v>
      </c>
      <c r="IC319" s="168" t="str">
        <f t="shared" ca="1" si="925"/>
        <v>-</v>
      </c>
      <c r="ID319" s="168" t="str">
        <f t="shared" ca="1" si="925"/>
        <v>-</v>
      </c>
      <c r="IE319" s="168" t="str">
        <f t="shared" ca="1" si="925"/>
        <v>-</v>
      </c>
      <c r="IF319" s="168" t="str">
        <f t="shared" ca="1" si="925"/>
        <v>-</v>
      </c>
      <c r="IG319" s="168" t="str">
        <f t="shared" ca="1" si="925"/>
        <v>-</v>
      </c>
      <c r="IH319" s="168" t="str">
        <f t="shared" ca="1" si="925"/>
        <v>-</v>
      </c>
      <c r="II319" s="168" t="str">
        <f t="shared" ca="1" si="925"/>
        <v>-</v>
      </c>
      <c r="IJ319" s="168" t="str">
        <f t="shared" ca="1" si="925"/>
        <v>-</v>
      </c>
      <c r="IK319" s="168" t="str">
        <f t="shared" ca="1" si="925"/>
        <v>-</v>
      </c>
      <c r="IL319" s="168" t="str">
        <f t="shared" ca="1" si="925"/>
        <v>-</v>
      </c>
      <c r="IM319" s="168" t="str">
        <f t="shared" ca="1" si="925"/>
        <v>-</v>
      </c>
      <c r="IN319" s="168" t="str">
        <f t="shared" ca="1" si="925"/>
        <v>-</v>
      </c>
      <c r="IO319" s="168" t="str">
        <f t="shared" ca="1" si="925"/>
        <v>-</v>
      </c>
      <c r="IP319" s="168" t="str">
        <f t="shared" ca="1" si="845"/>
        <v>-</v>
      </c>
      <c r="IQ319" s="168" t="str">
        <f t="shared" ca="1" si="845"/>
        <v>-</v>
      </c>
      <c r="IR319" s="168" t="str">
        <f t="shared" ca="1" si="845"/>
        <v>-</v>
      </c>
      <c r="IS319" s="168" t="str">
        <f t="shared" ca="1" si="845"/>
        <v>-</v>
      </c>
      <c r="IT319" s="168" t="str">
        <f t="shared" ca="1" si="845"/>
        <v>-</v>
      </c>
      <c r="IU319" s="168" t="str">
        <f t="shared" ca="1" si="845"/>
        <v>-</v>
      </c>
      <c r="IV319" s="168" t="str">
        <f t="shared" ca="1" si="845"/>
        <v>-</v>
      </c>
      <c r="IW319" s="168" t="str">
        <f t="shared" ca="1" si="845"/>
        <v>-</v>
      </c>
      <c r="IX319" s="168" t="str">
        <f t="shared" ca="1" si="845"/>
        <v>-</v>
      </c>
      <c r="IY319" s="168" t="str">
        <f t="shared" ca="1" si="845"/>
        <v>-</v>
      </c>
      <c r="IZ319" s="10"/>
      <c r="JA319" s="166">
        <f t="shared" ca="1" si="846"/>
        <v>4.4999999999999998E-2</v>
      </c>
      <c r="JB319" s="166">
        <f t="shared" ca="1" si="847"/>
        <v>4.4999999999999998E-2</v>
      </c>
      <c r="JC319" s="168">
        <f t="shared" ref="JC319:KH340" ca="1" si="939">OFFSET(JC$5,$B319,0)</f>
        <v>1</v>
      </c>
      <c r="JD319" s="168">
        <f t="shared" ca="1" si="939"/>
        <v>0</v>
      </c>
      <c r="JE319" s="168">
        <f t="shared" ca="1" si="939"/>
        <v>1</v>
      </c>
      <c r="JF319" s="168">
        <f t="shared" ca="1" si="939"/>
        <v>1</v>
      </c>
      <c r="JG319" s="168">
        <f t="shared" ca="1" si="939"/>
        <v>0</v>
      </c>
      <c r="JH319" s="168">
        <f t="shared" ca="1" si="939"/>
        <v>70</v>
      </c>
      <c r="JI319" s="168">
        <f t="shared" ca="1" si="939"/>
        <v>50</v>
      </c>
      <c r="JJ319" s="168">
        <f t="shared" ca="1" si="939"/>
        <v>70</v>
      </c>
      <c r="JK319" s="168">
        <f t="shared" ca="1" si="939"/>
        <v>50</v>
      </c>
      <c r="JL319" s="166">
        <f t="shared" ca="1" si="849"/>
        <v>1</v>
      </c>
      <c r="JM319" s="166">
        <f t="shared" ca="1" si="850"/>
        <v>1</v>
      </c>
      <c r="JN319" s="166">
        <f t="shared" ca="1" si="851"/>
        <v>1</v>
      </c>
      <c r="JO319" s="166">
        <f t="shared" ca="1" si="852"/>
        <v>1</v>
      </c>
      <c r="JP319" s="166">
        <f t="shared" ca="1" si="852"/>
        <v>1</v>
      </c>
      <c r="JQ319" s="168">
        <f t="shared" ca="1" si="939"/>
        <v>1</v>
      </c>
      <c r="JR319" s="10"/>
      <c r="JS319" s="168">
        <f t="shared" ca="1" si="939"/>
        <v>1</v>
      </c>
      <c r="JT319" s="166">
        <f t="shared" ca="1" si="853"/>
        <v>1</v>
      </c>
      <c r="JU319" s="168">
        <f t="shared" ca="1" si="937"/>
        <v>1</v>
      </c>
      <c r="JV319" s="168">
        <f t="shared" ca="1" si="939"/>
        <v>1</v>
      </c>
      <c r="JW319" s="168">
        <f t="shared" ca="1" si="939"/>
        <v>1</v>
      </c>
      <c r="JX319" s="168">
        <f t="shared" ca="1" si="937"/>
        <v>1</v>
      </c>
      <c r="JY319" s="168">
        <f t="shared" ca="1" si="939"/>
        <v>1</v>
      </c>
      <c r="JZ319" s="168">
        <f t="shared" ca="1" si="939"/>
        <v>1</v>
      </c>
      <c r="KA319" s="166">
        <f t="shared" ca="1" si="854"/>
        <v>1</v>
      </c>
      <c r="KB319" s="166">
        <f t="shared" ca="1" si="855"/>
        <v>1</v>
      </c>
      <c r="KC319" s="166">
        <f t="shared" ca="1" si="856"/>
        <v>1</v>
      </c>
      <c r="KD319" s="166" t="str">
        <f t="shared" ca="1" si="857"/>
        <v>-</v>
      </c>
      <c r="KE319" s="166" t="str">
        <f t="shared" ca="1" si="858"/>
        <v>-</v>
      </c>
      <c r="KF319" s="166" t="str">
        <f t="shared" ca="1" si="859"/>
        <v>-</v>
      </c>
      <c r="KG319" s="166" t="b">
        <f t="shared" ca="1" si="860"/>
        <v>0</v>
      </c>
      <c r="KH319" s="168">
        <f t="shared" ca="1" si="939"/>
        <v>0</v>
      </c>
      <c r="KI319" s="27">
        <v>0</v>
      </c>
    </row>
    <row r="320" spans="1:295" s="148" customFormat="1" outlineLevel="1">
      <c r="A320" s="126">
        <f t="shared" si="13"/>
        <v>315</v>
      </c>
      <c r="B320" s="126">
        <f t="shared" si="913"/>
        <v>13</v>
      </c>
      <c r="C320" s="148">
        <f t="shared" si="874"/>
        <v>1002</v>
      </c>
      <c r="D320" s="148" t="s">
        <v>884</v>
      </c>
      <c r="E320" s="148" t="b">
        <f t="shared" ref="E320" si="940">J320=1</f>
        <v>0</v>
      </c>
      <c r="F320" s="148" t="b">
        <v>0</v>
      </c>
      <c r="G320" s="148" t="b">
        <f t="shared" ref="G320" si="941">E320</f>
        <v>0</v>
      </c>
      <c r="H320" s="144">
        <f t="shared" ref="H320:Y320" ca="1" si="942">OFFSET(H320,-1,0)</f>
        <v>3</v>
      </c>
      <c r="I320" s="32">
        <v>2</v>
      </c>
      <c r="J320" s="32">
        <v>3</v>
      </c>
      <c r="K320" s="32">
        <v>4</v>
      </c>
      <c r="L320" s="144">
        <f t="shared" ca="1" si="942"/>
        <v>1</v>
      </c>
      <c r="M320" s="144">
        <f t="shared" ca="1" si="942"/>
        <v>1</v>
      </c>
      <c r="N320" s="144">
        <f t="shared" ca="1" si="942"/>
        <v>1</v>
      </c>
      <c r="O320" s="144">
        <f t="shared" ca="1" si="942"/>
        <v>1</v>
      </c>
      <c r="P320" s="144">
        <f t="shared" ca="1" si="942"/>
        <v>1</v>
      </c>
      <c r="Q320" s="144">
        <f t="shared" ca="1" si="942"/>
        <v>1</v>
      </c>
      <c r="R320" s="144">
        <f t="shared" ca="1" si="942"/>
        <v>2</v>
      </c>
      <c r="S320" s="144">
        <f t="shared" ca="1" si="942"/>
        <v>1</v>
      </c>
      <c r="T320" s="144">
        <f t="shared" ca="1" si="942"/>
        <v>1</v>
      </c>
      <c r="U320" s="144">
        <f t="shared" ca="1" si="942"/>
        <v>1</v>
      </c>
      <c r="V320" s="144">
        <f t="shared" ca="1" si="942"/>
        <v>1</v>
      </c>
      <c r="W320" s="144">
        <f t="shared" ca="1" si="942"/>
        <v>1</v>
      </c>
      <c r="X320" s="144">
        <f t="shared" ca="1" si="942"/>
        <v>1</v>
      </c>
      <c r="Y320" s="144">
        <f t="shared" ca="1" si="942"/>
        <v>1</v>
      </c>
      <c r="AA320" s="162" t="str" cm="1">
        <f t="array" aca="1" ref="AA320" ca="1">TEXT(LEFT(OFFSET(AA320,-1,0),5)+1,"00000")&amp;MID(OFFSET(AA320,-1,0),6,FIND(" ",OFFSET(AA320,-1,0),7)-5)
&amp;INDEX(DataMaster!$B$10:$B$12,$I320)         &amp;IF($J320=1,""," Risk"&amp;INDEX(i.risk_aversion,$J320,1))    &amp;IF($K320=1,""," REV"&amp; INDEX(DataMaster!$B$54:$B$58,$K320))              &amp; IF($L320=1,""," Minroe"&amp;INDEX(minroe,$L320))              &amp;  IF($M320=1,""," Overdraw"&amp;INDEX(overdraw,$M320))
&amp; IF($N320=1,""," Mach"&amp;INDEX(i.mach_option,$N320))
&amp; IF($O320=1,""," Interest"&amp;INDEX(i.interest_rate,$O320))            &amp; IF($P320=1,""," Opp cost"&amp;INDEX(i.opp_cost_capital,$P320))           &amp; IF($Q320=1,""," Casual_ub"&amp;INDEX(i.casual_ub,$Q320))           &amp; IF($R320=1,""," Cropgraze"&amp;INDEX(i.cropgraze_inc,$R320))
&amp; IF($S320=1,""," Yield"&amp;INDEX(i.all_rot_yield,$S320))          &amp; IF($T320=1,""," Pasture"&amp;INDEX(i.pasture_prod,$T320))          &amp; IF($U320=1,""," Scan"&amp;INDEX(i.scan,$U320))
&amp; IF($JL320=1,""," WP"&amp;TEXT($JL320*100,"000p"))                &amp; IF($JM320=1,""," MP"&amp;TEXT($JM320*100,"000p"))                      &amp; IF($JN320=1,""," GP"&amp;TEXT($JN320*100,"000p"))          &amp; IF($JO320=1,""," Can"&amp;TEXT($JO320*100,"000p"))
&amp; " (F"&amp;3+IFERROR(1*$CH320,0)+IFERROR(1*$CI320,0)&amp;3-IFERROR(1*NOT($CK320),0)&amp;"N"&amp;$CP320&amp;$CQ320&amp;")"</f>
        <v>00023 CFW DSP RiskCARA-high REVCFW_rev_use CropgrazeFALSE (F33N11)</v>
      </c>
      <c r="AB320" s="10" t="str">
        <f ca="1">IF(COUNTIF(AA$5:AA320,AA320)=1,"-","Dup")</f>
        <v>-</v>
      </c>
      <c r="AC320" s="10"/>
      <c r="AD320" s="168" t="str">
        <f t="shared" ca="1" si="827"/>
        <v>-</v>
      </c>
      <c r="AE320" s="168" t="str">
        <f t="shared" ca="1" si="827"/>
        <v>-</v>
      </c>
      <c r="AF320" s="168" t="str">
        <f t="shared" ca="1" si="827"/>
        <v>-</v>
      </c>
      <c r="AG320" s="168" t="str">
        <f t="shared" ca="1" si="827"/>
        <v>-</v>
      </c>
      <c r="AH320" s="168" t="str">
        <f t="shared" ca="1" si="827"/>
        <v>-</v>
      </c>
      <c r="AI320" s="168" t="b">
        <f t="shared" ca="1" si="827"/>
        <v>1</v>
      </c>
      <c r="AJ320" s="10"/>
      <c r="AK320" s="166" t="b">
        <f t="shared" si="828"/>
        <v>0</v>
      </c>
      <c r="AL320" s="166" t="str">
        <f t="shared" si="828"/>
        <v>-</v>
      </c>
      <c r="AM320" s="166" t="b">
        <f t="shared" si="828"/>
        <v>0</v>
      </c>
      <c r="AN320" s="166" t="b">
        <f t="shared" si="828"/>
        <v>1</v>
      </c>
      <c r="AO320" s="166" t="b">
        <f t="shared" si="828"/>
        <v>0</v>
      </c>
      <c r="AP320" s="166" t="b">
        <f t="shared" si="828"/>
        <v>0</v>
      </c>
      <c r="AQ320" s="166">
        <f t="shared" ca="1" si="829"/>
        <v>0</v>
      </c>
      <c r="AR320" s="166" t="b">
        <f t="shared" si="830"/>
        <v>1</v>
      </c>
      <c r="AS320" s="166" t="b">
        <f t="shared" si="830"/>
        <v>1</v>
      </c>
      <c r="AT320" s="166">
        <f t="shared" si="830"/>
        <v>1</v>
      </c>
      <c r="AU320" s="166">
        <f t="shared" si="830"/>
        <v>5.0000000000000004E-6</v>
      </c>
      <c r="AV320" s="166" t="str">
        <f t="shared" si="830"/>
        <v>-</v>
      </c>
      <c r="AW320" s="10"/>
      <c r="AX320" s="166" t="b">
        <f t="shared" si="831"/>
        <v>1</v>
      </c>
      <c r="AY320" s="168" t="b">
        <f t="shared" ca="1" si="832"/>
        <v>1</v>
      </c>
      <c r="AZ320" s="168" t="b">
        <f t="shared" ca="1" si="832"/>
        <v>1</v>
      </c>
      <c r="BA320" s="167">
        <f t="shared" ca="1" si="833"/>
        <v>3210</v>
      </c>
      <c r="BB320" s="168" t="str">
        <f t="shared" ref="BB320:BV320" ca="1" si="943">OFFSET(BB$5,$B320,0)</f>
        <v>-</v>
      </c>
      <c r="BC320" s="168" t="str">
        <f t="shared" ca="1" si="943"/>
        <v>-</v>
      </c>
      <c r="BD320" s="168" t="str">
        <f t="shared" ca="1" si="943"/>
        <v>-</v>
      </c>
      <c r="BE320" s="168" t="str">
        <f t="shared" ca="1" si="943"/>
        <v>-</v>
      </c>
      <c r="BF320" s="168" t="str">
        <f t="shared" ca="1" si="943"/>
        <v>-</v>
      </c>
      <c r="BG320" s="168">
        <f t="shared" ca="1" si="943"/>
        <v>1</v>
      </c>
      <c r="BH320" s="168">
        <f t="shared" ca="1" si="943"/>
        <v>1</v>
      </c>
      <c r="BI320" s="168" t="str">
        <f t="shared" ca="1" si="943"/>
        <v>-</v>
      </c>
      <c r="BJ320" s="168" t="str">
        <f t="shared" ca="1" si="943"/>
        <v>-</v>
      </c>
      <c r="BK320" s="10"/>
      <c r="BL320" s="168" t="str">
        <f t="shared" ca="1" si="943"/>
        <v>-</v>
      </c>
      <c r="BM320" s="168" t="str">
        <f t="shared" ca="1" si="943"/>
        <v>-</v>
      </c>
      <c r="BN320" s="168" t="str">
        <f t="shared" ca="1" si="943"/>
        <v>-</v>
      </c>
      <c r="BO320" s="168" t="str">
        <f t="shared" ca="1" si="943"/>
        <v>-</v>
      </c>
      <c r="BP320" s="168" t="str">
        <f t="shared" ca="1" si="943"/>
        <v>-</v>
      </c>
      <c r="BQ320" s="168" t="str">
        <f t="shared" ca="1" si="943"/>
        <v>-</v>
      </c>
      <c r="BR320" s="168" t="str">
        <f t="shared" ca="1" si="943"/>
        <v>-</v>
      </c>
      <c r="BS320" s="168" t="str">
        <f t="shared" ca="1" si="943"/>
        <v>-</v>
      </c>
      <c r="BT320" s="168" t="str">
        <f t="shared" ca="1" si="943"/>
        <v>-</v>
      </c>
      <c r="BU320" s="168" t="str">
        <f t="shared" ca="1" si="943"/>
        <v>-</v>
      </c>
      <c r="BV320" s="168" t="str">
        <f t="shared" ca="1" si="943"/>
        <v>-</v>
      </c>
      <c r="BW320" s="166" t="b" cm="1">
        <f t="array" ref="BW320">INDEX(i.rev,$K320,BW$15)</f>
        <v>0</v>
      </c>
      <c r="BX320" s="166">
        <f t="shared" si="864"/>
        <v>23</v>
      </c>
      <c r="BY320" s="166" t="b" cm="1">
        <f t="array" ref="BY320">INDEX(i.rev,$K320,BY$15)</f>
        <v>0</v>
      </c>
      <c r="BZ320" s="166" t="b" cm="1">
        <f t="array" ref="BZ320">INDEX(i.rev,$K320,BZ$15)</f>
        <v>1</v>
      </c>
      <c r="CA320" s="166" t="b" cm="1">
        <f t="array" ref="CA320">INDEX(i.rev,$K320,CA$15)</f>
        <v>1</v>
      </c>
      <c r="CB320" s="166" t="b" cm="1">
        <f t="array" ref="CB320">INDEX(i.rev,$K320,CB$15)</f>
        <v>1</v>
      </c>
      <c r="CC320" s="166" t="b" cm="1">
        <f t="array" ref="CC320">INDEX(i.rev,$K320,CC$15)</f>
        <v>1</v>
      </c>
      <c r="CD320" s="166" t="b" cm="1">
        <f t="array" ref="CD320">INDEX(i.rev,$K320,CD$15)</f>
        <v>1</v>
      </c>
      <c r="CE320" s="166" t="b" cm="1">
        <f t="array" ref="CE320">INDEX(i.rev,$K320,CE$15)</f>
        <v>1</v>
      </c>
      <c r="CF320" s="166" t="b" cm="1">
        <f t="array" ref="CF320">INDEX(i.rev,$K320,CF$15)</f>
        <v>1</v>
      </c>
      <c r="CG320" s="10"/>
      <c r="CH320" s="168" t="str">
        <f t="shared" ref="CH320:EB320" ca="1" si="944">OFFSET(CH$5,$B320,0)</f>
        <v>-</v>
      </c>
      <c r="CI320" s="168" t="str">
        <f t="shared" ca="1" si="944"/>
        <v>-</v>
      </c>
      <c r="CJ320" s="168" t="str">
        <f t="shared" ca="1" si="944"/>
        <v>-</v>
      </c>
      <c r="CK320" s="168" t="str">
        <f t="shared" ca="1" si="944"/>
        <v>-</v>
      </c>
      <c r="CL320" s="168" t="str">
        <f t="shared" ca="1" si="944"/>
        <v>-</v>
      </c>
      <c r="CM320" s="168" t="str">
        <f t="shared" ca="1" si="944"/>
        <v>-</v>
      </c>
      <c r="CN320" s="168" t="str">
        <f t="shared" ca="1" si="944"/>
        <v>-</v>
      </c>
      <c r="CO320" s="168" t="str">
        <f t="shared" ca="1" si="944"/>
        <v>-</v>
      </c>
      <c r="CP320" s="168">
        <f t="shared" ca="1" si="944"/>
        <v>1</v>
      </c>
      <c r="CQ320" s="168">
        <f t="shared" ca="1" si="944"/>
        <v>1</v>
      </c>
      <c r="CR320" s="168">
        <f t="shared" ca="1" si="944"/>
        <v>0</v>
      </c>
      <c r="CS320" s="168" t="str">
        <f t="shared" ca="1" si="944"/>
        <v>-</v>
      </c>
      <c r="CT320" s="168" t="str">
        <f t="shared" ca="1" si="944"/>
        <v>-</v>
      </c>
      <c r="CU320" s="168" t="str">
        <f t="shared" ca="1" si="944"/>
        <v>-</v>
      </c>
      <c r="CV320" s="168" t="str">
        <f t="shared" ca="1" si="944"/>
        <v>-</v>
      </c>
      <c r="CW320" s="168" t="str">
        <f t="shared" ca="1" si="944"/>
        <v>-</v>
      </c>
      <c r="CX320" s="168" t="str">
        <f t="shared" ca="1" si="944"/>
        <v>-</v>
      </c>
      <c r="CY320" s="168" t="str">
        <f t="shared" ca="1" si="944"/>
        <v>-</v>
      </c>
      <c r="CZ320" s="168">
        <f t="shared" ca="1" si="944"/>
        <v>0</v>
      </c>
      <c r="DA320" s="168" t="str">
        <f t="shared" ca="1" si="944"/>
        <v>-</v>
      </c>
      <c r="DB320" s="168" t="str">
        <f t="shared" ca="1" si="944"/>
        <v>-</v>
      </c>
      <c r="DC320" s="168" t="str">
        <f t="shared" ca="1" si="944"/>
        <v>-</v>
      </c>
      <c r="DD320" s="168" t="str">
        <f t="shared" ca="1" si="944"/>
        <v>-</v>
      </c>
      <c r="DE320" s="168" t="str">
        <f t="shared" ca="1" si="944"/>
        <v>-</v>
      </c>
      <c r="DF320" s="168">
        <f t="shared" ca="1" si="944"/>
        <v>0</v>
      </c>
      <c r="DG320" s="168">
        <f t="shared" ca="1" si="944"/>
        <v>0</v>
      </c>
      <c r="DH320" s="168">
        <f t="shared" ca="1" si="944"/>
        <v>0</v>
      </c>
      <c r="DI320" s="168">
        <f t="shared" ca="1" si="944"/>
        <v>0</v>
      </c>
      <c r="DJ320" s="168">
        <f t="shared" ca="1" si="944"/>
        <v>0</v>
      </c>
      <c r="DK320" s="168">
        <f t="shared" ca="1" si="944"/>
        <v>0</v>
      </c>
      <c r="DL320" s="168">
        <f t="shared" ca="1" si="944"/>
        <v>0</v>
      </c>
      <c r="DM320" s="168" t="str">
        <f t="shared" ca="1" si="944"/>
        <v>-</v>
      </c>
      <c r="DN320" s="168" t="str">
        <f t="shared" ca="1" si="944"/>
        <v>-</v>
      </c>
      <c r="DO320" s="168" t="str">
        <f t="shared" ca="1" si="944"/>
        <v>-</v>
      </c>
      <c r="DP320" s="168" t="str">
        <f t="shared" ca="1" si="944"/>
        <v>-</v>
      </c>
      <c r="DQ320" s="168" t="str">
        <f t="shared" ca="1" si="944"/>
        <v>-</v>
      </c>
      <c r="DR320" s="168" t="str">
        <f t="shared" ca="1" si="944"/>
        <v>-</v>
      </c>
      <c r="DS320" s="168" t="str">
        <f t="shared" ca="1" si="944"/>
        <v>-</v>
      </c>
      <c r="DT320" s="168" t="str">
        <f t="shared" ca="1" si="944"/>
        <v>-</v>
      </c>
      <c r="DU320" s="168" t="str">
        <f t="shared" ca="1" si="944"/>
        <v>-</v>
      </c>
      <c r="DV320" s="168" t="str">
        <f t="shared" ca="1" si="944"/>
        <v>-</v>
      </c>
      <c r="DW320" s="168" t="str">
        <f t="shared" ca="1" si="944"/>
        <v>-</v>
      </c>
      <c r="DX320" s="10"/>
      <c r="DY320" s="168">
        <f t="shared" ca="1" si="944"/>
        <v>1</v>
      </c>
      <c r="DZ320" s="168" t="str">
        <f t="shared" ca="1" si="944"/>
        <v>-</v>
      </c>
      <c r="EA320" s="168" t="str">
        <f t="shared" ca="1" si="944"/>
        <v>-</v>
      </c>
      <c r="EB320" s="168" t="str">
        <f t="shared" ca="1" si="944"/>
        <v>-</v>
      </c>
      <c r="EC320" s="168" t="str">
        <f t="shared" ca="1" si="885"/>
        <v>-</v>
      </c>
      <c r="ED320" s="168" t="b">
        <f t="shared" ca="1" si="885"/>
        <v>0</v>
      </c>
      <c r="EE320" s="168" t="str">
        <f t="shared" ca="1" si="885"/>
        <v>-</v>
      </c>
      <c r="EF320" s="168">
        <f t="shared" ca="1" si="885"/>
        <v>0</v>
      </c>
      <c r="EG320" s="168" t="str">
        <f t="shared" ca="1" si="885"/>
        <v>-</v>
      </c>
      <c r="EH320" s="166" cm="1">
        <f t="array" ref="EH320">INDEX(i.rev,$K320,EH$15)</f>
        <v>1.1000000000000001</v>
      </c>
      <c r="EI320" s="168">
        <f t="shared" ref="EI320:EW320" ca="1" si="945">OFFSET(EI$5,$B320,0)</f>
        <v>0</v>
      </c>
      <c r="EJ320" s="168">
        <f t="shared" ca="1" si="945"/>
        <v>1</v>
      </c>
      <c r="EK320" s="168">
        <f t="shared" ca="1" si="945"/>
        <v>0</v>
      </c>
      <c r="EL320" s="168">
        <f t="shared" ca="1" si="945"/>
        <v>1</v>
      </c>
      <c r="EM320" s="168">
        <f t="shared" ca="1" si="945"/>
        <v>1</v>
      </c>
      <c r="EN320" s="168">
        <f t="shared" ca="1" si="945"/>
        <v>1</v>
      </c>
      <c r="EO320" s="168">
        <f t="shared" ca="1" si="945"/>
        <v>0</v>
      </c>
      <c r="EP320" s="168">
        <f t="shared" ca="1" si="945"/>
        <v>0</v>
      </c>
      <c r="EQ320" s="168">
        <f t="shared" ca="1" si="945"/>
        <v>0</v>
      </c>
      <c r="ER320" s="168">
        <f t="shared" ca="1" si="945"/>
        <v>0</v>
      </c>
      <c r="ES320" s="168">
        <f t="shared" ca="1" si="945"/>
        <v>0</v>
      </c>
      <c r="ET320" s="168">
        <f t="shared" ca="1" si="945"/>
        <v>0</v>
      </c>
      <c r="EU320" s="168">
        <f t="shared" ca="1" si="945"/>
        <v>0</v>
      </c>
      <c r="EV320" s="168">
        <f t="shared" ca="1" si="945"/>
        <v>0</v>
      </c>
      <c r="EW320" s="168">
        <f t="shared" ca="1" si="945"/>
        <v>0</v>
      </c>
      <c r="EX320" s="168">
        <f t="shared" ca="1" si="938"/>
        <v>0</v>
      </c>
      <c r="EY320" s="166" cm="1">
        <f t="array" ref="EY320">INDEX(i.rev,$K320,EY$15)</f>
        <v>0</v>
      </c>
      <c r="EZ320" s="168">
        <f t="shared" ca="1" si="837"/>
        <v>0</v>
      </c>
      <c r="FA320" s="166" cm="1">
        <f t="array" ref="FA320">INDEX(i.rev,$K320,FA$15)</f>
        <v>1</v>
      </c>
      <c r="FB320" s="168">
        <f t="shared" ref="FB320:GW320" ca="1" si="946">OFFSET(FB$5,$B320,0)</f>
        <v>0</v>
      </c>
      <c r="FC320" s="168">
        <f t="shared" ca="1" si="946"/>
        <v>0</v>
      </c>
      <c r="FD320" s="168">
        <f t="shared" ca="1" si="946"/>
        <v>0</v>
      </c>
      <c r="FE320" s="168">
        <f t="shared" ca="1" si="946"/>
        <v>0</v>
      </c>
      <c r="FF320" s="168">
        <f t="shared" ca="1" si="946"/>
        <v>0</v>
      </c>
      <c r="FG320" s="168">
        <f t="shared" ca="1" si="946"/>
        <v>0</v>
      </c>
      <c r="FH320" s="168">
        <f t="shared" ca="1" si="946"/>
        <v>0</v>
      </c>
      <c r="FI320" s="10"/>
      <c r="FJ320" s="168" t="str">
        <f t="shared" ca="1" si="946"/>
        <v>-</v>
      </c>
      <c r="FK320" s="168" t="str">
        <f t="shared" ca="1" si="946"/>
        <v>-</v>
      </c>
      <c r="FL320" s="168" t="str">
        <f t="shared" ca="1" si="946"/>
        <v>-</v>
      </c>
      <c r="FM320" s="168" t="str">
        <f t="shared" ca="1" si="946"/>
        <v>-</v>
      </c>
      <c r="FN320" s="168" t="str">
        <f t="shared" ca="1" si="946"/>
        <v>-</v>
      </c>
      <c r="FO320" s="166" t="b">
        <f t="shared" ca="1" si="840"/>
        <v>0</v>
      </c>
      <c r="FP320" s="166" t="b">
        <f t="shared" ca="1" si="840"/>
        <v>0</v>
      </c>
      <c r="FQ320" s="166" t="b">
        <f t="shared" ca="1" si="840"/>
        <v>1</v>
      </c>
      <c r="FR320" s="168">
        <f t="shared" ca="1" si="946"/>
        <v>0</v>
      </c>
      <c r="FS320" s="166">
        <f t="shared" ca="1" si="841"/>
        <v>1</v>
      </c>
      <c r="FT320" s="166">
        <f t="shared" ca="1" si="841"/>
        <v>1</v>
      </c>
      <c r="FU320" s="168" t="str">
        <f t="shared" ca="1" si="946"/>
        <v>-</v>
      </c>
      <c r="FV320" s="168" t="str">
        <f t="shared" ca="1" si="946"/>
        <v>-</v>
      </c>
      <c r="FW320" s="168" t="str">
        <f t="shared" ca="1" si="946"/>
        <v>-</v>
      </c>
      <c r="FX320" s="168" t="str">
        <f t="shared" ca="1" si="946"/>
        <v>-</v>
      </c>
      <c r="FY320" s="168" t="str">
        <f t="shared" ca="1" si="946"/>
        <v>-</v>
      </c>
      <c r="FZ320" s="168" t="str">
        <f t="shared" ca="1" si="946"/>
        <v>-</v>
      </c>
      <c r="GA320" s="168" t="str">
        <f t="shared" ca="1" si="946"/>
        <v>-</v>
      </c>
      <c r="GB320" s="168" t="str">
        <f t="shared" ca="1" si="946"/>
        <v>-</v>
      </c>
      <c r="GC320" s="168" t="str">
        <f t="shared" ca="1" si="946"/>
        <v>-</v>
      </c>
      <c r="GD320" s="168" t="b">
        <f t="shared" ca="1" si="946"/>
        <v>1</v>
      </c>
      <c r="GE320" s="168" t="str">
        <f t="shared" ca="1" si="946"/>
        <v>-</v>
      </c>
      <c r="GF320" s="168" t="str">
        <f t="shared" ca="1" si="946"/>
        <v>-</v>
      </c>
      <c r="GG320" s="168" t="str">
        <f t="shared" ca="1" si="946"/>
        <v>-</v>
      </c>
      <c r="GH320" s="168" t="str">
        <f t="shared" ca="1" si="946"/>
        <v>-</v>
      </c>
      <c r="GI320" s="168" t="str">
        <f t="shared" ca="1" si="946"/>
        <v>-</v>
      </c>
      <c r="GJ320" s="168" t="str">
        <f t="shared" ca="1" si="946"/>
        <v>-</v>
      </c>
      <c r="GK320" s="168" t="str">
        <f t="shared" ca="1" si="946"/>
        <v>-</v>
      </c>
      <c r="GL320" s="168" t="str">
        <f t="shared" ca="1" si="946"/>
        <v>-</v>
      </c>
      <c r="GM320" s="168" t="str">
        <f t="shared" ca="1" si="946"/>
        <v>-</v>
      </c>
      <c r="GN320" s="168" t="str">
        <f t="shared" ca="1" si="946"/>
        <v>-</v>
      </c>
      <c r="GO320" s="168" t="str">
        <f t="shared" ca="1" si="946"/>
        <v>-</v>
      </c>
      <c r="GP320" s="168" t="str">
        <f t="shared" ca="1" si="946"/>
        <v>-</v>
      </c>
      <c r="GQ320" s="168" t="str">
        <f t="shared" ca="1" si="946"/>
        <v>-</v>
      </c>
      <c r="GR320" s="168" t="str">
        <f t="shared" ca="1" si="946"/>
        <v>-</v>
      </c>
      <c r="GS320" s="168">
        <f t="shared" ca="1" si="946"/>
        <v>500</v>
      </c>
      <c r="GT320" s="168">
        <f t="shared" ca="1" si="946"/>
        <v>500</v>
      </c>
      <c r="GU320" s="168" t="str">
        <f t="shared" ca="1" si="946"/>
        <v>-</v>
      </c>
      <c r="GV320" s="168" t="str">
        <f t="shared" ca="1" si="946"/>
        <v>-</v>
      </c>
      <c r="GW320" s="168" t="str">
        <f t="shared" ca="1" si="946"/>
        <v>-</v>
      </c>
      <c r="GX320" s="168" t="str">
        <f t="shared" ca="1" si="843"/>
        <v>-</v>
      </c>
      <c r="GY320" s="168" t="str">
        <f t="shared" ca="1" si="843"/>
        <v>-</v>
      </c>
      <c r="GZ320" s="168" t="str">
        <f t="shared" ca="1" si="925"/>
        <v>-</v>
      </c>
      <c r="HA320" s="168" t="str">
        <f t="shared" ca="1" si="925"/>
        <v>-</v>
      </c>
      <c r="HB320" s="168" t="str">
        <f t="shared" ca="1" si="925"/>
        <v>-</v>
      </c>
      <c r="HC320" s="168" t="str">
        <f t="shared" ca="1" si="925"/>
        <v>-</v>
      </c>
      <c r="HD320" s="168" t="str">
        <f t="shared" ca="1" si="925"/>
        <v>-</v>
      </c>
      <c r="HE320" s="168" t="str">
        <f t="shared" ca="1" si="925"/>
        <v>-</v>
      </c>
      <c r="HF320" s="168" t="str">
        <f t="shared" ca="1" si="925"/>
        <v>-</v>
      </c>
      <c r="HG320" s="168" t="str">
        <f t="shared" ca="1" si="925"/>
        <v>-</v>
      </c>
      <c r="HH320" s="168" t="str">
        <f t="shared" ca="1" si="925"/>
        <v>-</v>
      </c>
      <c r="HI320" s="168" t="str">
        <f t="shared" ca="1" si="925"/>
        <v>-</v>
      </c>
      <c r="HJ320" s="168" t="str">
        <f t="shared" ca="1" si="925"/>
        <v>-</v>
      </c>
      <c r="HK320" s="168" t="str">
        <f t="shared" ca="1" si="925"/>
        <v>-</v>
      </c>
      <c r="HL320" s="168" t="str">
        <f t="shared" ca="1" si="925"/>
        <v>-</v>
      </c>
      <c r="HM320" s="168" t="str">
        <f t="shared" ca="1" si="925"/>
        <v>-</v>
      </c>
      <c r="HN320" s="168" t="str">
        <f t="shared" ca="1" si="925"/>
        <v>-</v>
      </c>
      <c r="HO320" s="168" t="str">
        <f t="shared" ca="1" si="925"/>
        <v>-</v>
      </c>
      <c r="HP320" s="168" t="str">
        <f t="shared" ca="1" si="925"/>
        <v>-</v>
      </c>
      <c r="HQ320" s="168" t="str">
        <f t="shared" ca="1" si="925"/>
        <v>-</v>
      </c>
      <c r="HR320" s="168" t="str">
        <f t="shared" ca="1" si="925"/>
        <v>-</v>
      </c>
      <c r="HS320" s="168" t="str">
        <f t="shared" ca="1" si="925"/>
        <v>-</v>
      </c>
      <c r="HT320" s="168" t="str">
        <f t="shared" ca="1" si="925"/>
        <v>-</v>
      </c>
      <c r="HU320" s="168" t="str">
        <f t="shared" ca="1" si="925"/>
        <v>-</v>
      </c>
      <c r="HV320" s="168" t="str">
        <f t="shared" ca="1" si="925"/>
        <v>-</v>
      </c>
      <c r="HW320" s="168" t="str">
        <f t="shared" ca="1" si="925"/>
        <v>-</v>
      </c>
      <c r="HX320" s="168" t="str">
        <f t="shared" ca="1" si="925"/>
        <v>-</v>
      </c>
      <c r="HY320" s="168" t="str">
        <f t="shared" ca="1" si="925"/>
        <v>-</v>
      </c>
      <c r="HZ320" s="168" t="str">
        <f t="shared" ca="1" si="925"/>
        <v>-</v>
      </c>
      <c r="IA320" s="168" t="str">
        <f t="shared" ca="1" si="925"/>
        <v>-</v>
      </c>
      <c r="IB320" s="168" t="str">
        <f t="shared" ca="1" si="925"/>
        <v>-</v>
      </c>
      <c r="IC320" s="168" t="str">
        <f t="shared" ca="1" si="925"/>
        <v>-</v>
      </c>
      <c r="ID320" s="168" t="str">
        <f t="shared" ca="1" si="925"/>
        <v>-</v>
      </c>
      <c r="IE320" s="168" t="str">
        <f t="shared" ca="1" si="925"/>
        <v>-</v>
      </c>
      <c r="IF320" s="168" t="str">
        <f t="shared" ca="1" si="925"/>
        <v>-</v>
      </c>
      <c r="IG320" s="168" t="str">
        <f t="shared" ca="1" si="925"/>
        <v>-</v>
      </c>
      <c r="IH320" s="168" t="str">
        <f t="shared" ca="1" si="925"/>
        <v>-</v>
      </c>
      <c r="II320" s="168" t="str">
        <f t="shared" ca="1" si="925"/>
        <v>-</v>
      </c>
      <c r="IJ320" s="168" t="str">
        <f t="shared" ca="1" si="925"/>
        <v>-</v>
      </c>
      <c r="IK320" s="168" t="str">
        <f t="shared" ca="1" si="925"/>
        <v>-</v>
      </c>
      <c r="IL320" s="168" t="str">
        <f t="shared" ca="1" si="925"/>
        <v>-</v>
      </c>
      <c r="IM320" s="168" t="str">
        <f t="shared" ca="1" si="925"/>
        <v>-</v>
      </c>
      <c r="IN320" s="168" t="str">
        <f t="shared" ca="1" si="925"/>
        <v>-</v>
      </c>
      <c r="IO320" s="168" t="str">
        <f t="shared" ca="1" si="925"/>
        <v>-</v>
      </c>
      <c r="IP320" s="168" t="str">
        <f t="shared" ca="1" si="845"/>
        <v>-</v>
      </c>
      <c r="IQ320" s="168" t="str">
        <f t="shared" ca="1" si="845"/>
        <v>-</v>
      </c>
      <c r="IR320" s="168" t="str">
        <f t="shared" ca="1" si="845"/>
        <v>-</v>
      </c>
      <c r="IS320" s="168" t="str">
        <f t="shared" ca="1" si="845"/>
        <v>-</v>
      </c>
      <c r="IT320" s="168" t="str">
        <f t="shared" ca="1" si="845"/>
        <v>-</v>
      </c>
      <c r="IU320" s="168" t="str">
        <f t="shared" ca="1" si="845"/>
        <v>-</v>
      </c>
      <c r="IV320" s="168" t="str">
        <f t="shared" ca="1" si="845"/>
        <v>-</v>
      </c>
      <c r="IW320" s="168" t="str">
        <f t="shared" ca="1" si="845"/>
        <v>-</v>
      </c>
      <c r="IX320" s="168" t="str">
        <f t="shared" ca="1" si="845"/>
        <v>-</v>
      </c>
      <c r="IY320" s="168" t="str">
        <f t="shared" ca="1" si="845"/>
        <v>-</v>
      </c>
      <c r="IZ320" s="10"/>
      <c r="JA320" s="166">
        <f t="shared" ca="1" si="846"/>
        <v>4.4999999999999998E-2</v>
      </c>
      <c r="JB320" s="166">
        <f t="shared" ca="1" si="847"/>
        <v>4.4999999999999998E-2</v>
      </c>
      <c r="JC320" s="168">
        <f t="shared" ref="JC320:KH320" ca="1" si="947">OFFSET(JC$5,$B320,0)</f>
        <v>1</v>
      </c>
      <c r="JD320" s="168">
        <f t="shared" ca="1" si="947"/>
        <v>0</v>
      </c>
      <c r="JE320" s="168">
        <f t="shared" ca="1" si="947"/>
        <v>1</v>
      </c>
      <c r="JF320" s="168">
        <f t="shared" ca="1" si="947"/>
        <v>1</v>
      </c>
      <c r="JG320" s="168">
        <f t="shared" ca="1" si="947"/>
        <v>0</v>
      </c>
      <c r="JH320" s="168">
        <f t="shared" ca="1" si="947"/>
        <v>70</v>
      </c>
      <c r="JI320" s="168">
        <f t="shared" ca="1" si="947"/>
        <v>50</v>
      </c>
      <c r="JJ320" s="168">
        <f t="shared" ca="1" si="947"/>
        <v>70</v>
      </c>
      <c r="JK320" s="168">
        <f t="shared" ca="1" si="947"/>
        <v>50</v>
      </c>
      <c r="JL320" s="166">
        <f t="shared" ca="1" si="849"/>
        <v>1</v>
      </c>
      <c r="JM320" s="166">
        <f t="shared" ca="1" si="850"/>
        <v>1</v>
      </c>
      <c r="JN320" s="166">
        <f t="shared" ca="1" si="851"/>
        <v>1</v>
      </c>
      <c r="JO320" s="166">
        <f t="shared" ca="1" si="852"/>
        <v>1</v>
      </c>
      <c r="JP320" s="166">
        <f t="shared" ca="1" si="852"/>
        <v>1</v>
      </c>
      <c r="JQ320" s="168">
        <f t="shared" ca="1" si="947"/>
        <v>1</v>
      </c>
      <c r="JR320" s="10"/>
      <c r="JS320" s="168">
        <f t="shared" ca="1" si="947"/>
        <v>1</v>
      </c>
      <c r="JT320" s="166">
        <f t="shared" ca="1" si="853"/>
        <v>1</v>
      </c>
      <c r="JU320" s="168">
        <f t="shared" ca="1" si="937"/>
        <v>1</v>
      </c>
      <c r="JV320" s="168">
        <f t="shared" ca="1" si="947"/>
        <v>1</v>
      </c>
      <c r="JW320" s="168">
        <f t="shared" ca="1" si="947"/>
        <v>1</v>
      </c>
      <c r="JX320" s="168">
        <f t="shared" ca="1" si="937"/>
        <v>1</v>
      </c>
      <c r="JY320" s="168">
        <f t="shared" ca="1" si="947"/>
        <v>1</v>
      </c>
      <c r="JZ320" s="168">
        <f t="shared" ca="1" si="947"/>
        <v>1</v>
      </c>
      <c r="KA320" s="166">
        <f t="shared" ca="1" si="854"/>
        <v>1</v>
      </c>
      <c r="KB320" s="166">
        <f t="shared" ca="1" si="855"/>
        <v>1</v>
      </c>
      <c r="KC320" s="166">
        <f t="shared" ca="1" si="856"/>
        <v>1</v>
      </c>
      <c r="KD320" s="166" t="str">
        <f t="shared" ca="1" si="857"/>
        <v>-</v>
      </c>
      <c r="KE320" s="166" t="str">
        <f t="shared" ca="1" si="858"/>
        <v>-</v>
      </c>
      <c r="KF320" s="166" t="str">
        <f t="shared" ca="1" si="859"/>
        <v>-</v>
      </c>
      <c r="KG320" s="166" t="b">
        <f t="shared" ca="1" si="860"/>
        <v>0</v>
      </c>
      <c r="KH320" s="168">
        <f t="shared" ca="1" si="947"/>
        <v>0</v>
      </c>
      <c r="KI320" s="27">
        <v>0</v>
      </c>
    </row>
    <row r="321" spans="1:295" s="148" customFormat="1" outlineLevel="1">
      <c r="A321" s="126">
        <f t="shared" si="13"/>
        <v>316</v>
      </c>
      <c r="B321" s="126">
        <f t="shared" si="913"/>
        <v>13</v>
      </c>
      <c r="C321" s="148">
        <f>C319</f>
        <v>1002</v>
      </c>
      <c r="D321" s="148" t="s">
        <v>884</v>
      </c>
      <c r="E321" s="148" t="b">
        <f t="shared" si="826"/>
        <v>0</v>
      </c>
      <c r="F321" s="148" t="b">
        <v>0</v>
      </c>
      <c r="G321" s="148" t="b">
        <f t="shared" si="862"/>
        <v>0</v>
      </c>
      <c r="H321" s="144">
        <f t="shared" ca="1" si="863"/>
        <v>3</v>
      </c>
      <c r="I321" s="32">
        <v>2</v>
      </c>
      <c r="J321" s="32">
        <v>4</v>
      </c>
      <c r="K321" s="32">
        <v>2</v>
      </c>
      <c r="L321" s="144">
        <f t="shared" ca="1" si="863"/>
        <v>1</v>
      </c>
      <c r="M321" s="144">
        <f t="shared" ca="1" si="863"/>
        <v>1</v>
      </c>
      <c r="N321" s="144">
        <f t="shared" ca="1" si="863"/>
        <v>1</v>
      </c>
      <c r="O321" s="144">
        <f t="shared" ca="1" si="863"/>
        <v>1</v>
      </c>
      <c r="P321" s="144">
        <f t="shared" ca="1" si="863"/>
        <v>1</v>
      </c>
      <c r="Q321" s="144">
        <f t="shared" ca="1" si="863"/>
        <v>1</v>
      </c>
      <c r="R321" s="144">
        <f t="shared" ca="1" si="863"/>
        <v>2</v>
      </c>
      <c r="S321" s="144">
        <f t="shared" ref="S321" ca="1" si="948">OFFSET(S321,-1,0)</f>
        <v>1</v>
      </c>
      <c r="T321" s="144">
        <f t="shared" ca="1" si="863"/>
        <v>1</v>
      </c>
      <c r="U321" s="144">
        <f t="shared" ca="1" si="863"/>
        <v>1</v>
      </c>
      <c r="V321" s="144">
        <f t="shared" ca="1" si="863"/>
        <v>1</v>
      </c>
      <c r="W321" s="144">
        <f t="shared" ca="1" si="863"/>
        <v>1</v>
      </c>
      <c r="X321" s="144">
        <f t="shared" ca="1" si="863"/>
        <v>1</v>
      </c>
      <c r="Y321" s="144">
        <f t="shared" ca="1" si="863"/>
        <v>1</v>
      </c>
      <c r="AA321" s="162" t="str" cm="1">
        <f t="array" aca="1" ref="AA321" ca="1">TEXT(LEFT(OFFSET(AA321,-1,0),5)+1,"00000")&amp;MID(OFFSET(AA321,-1,0),6,FIND(" ",OFFSET(AA321,-1,0),7)-5)
&amp;INDEX(DataMaster!$B$10:$B$12,$I321)         &amp;IF($J321=1,""," Risk"&amp;INDEX(i.risk_aversion,$J321,1))    &amp;IF($K321=1,""," REV"&amp; INDEX(DataMaster!$B$54:$B$58,$K321))              &amp; IF($L321=1,""," Minroe"&amp;INDEX(minroe,$L321))              &amp;  IF($M321=1,""," Overdraw"&amp;INDEX(overdraw,$M321))
&amp; IF($N321=1,""," Mach"&amp;INDEX(i.mach_option,$N321))
&amp; IF($O321=1,""," Interest"&amp;INDEX(i.interest_rate,$O321))            &amp; IF($P321=1,""," Opp cost"&amp;INDEX(i.opp_cost_capital,$P321))           &amp; IF($Q321=1,""," Casual_ub"&amp;INDEX(i.casual_ub,$Q321))           &amp; IF($R321=1,""," Cropgraze"&amp;INDEX(i.cropgraze_inc,$R321))
&amp; IF($S321=1,""," Yield"&amp;INDEX(i.all_rot_yield,$S321))          &amp; IF($T321=1,""," Pasture"&amp;INDEX(i.pasture_prod,$T321))          &amp; IF($U321=1,""," Scan"&amp;INDEX(i.scan,$U321))
&amp; IF($JL321=1,""," WP"&amp;TEXT($JL321*100,"000p"))                &amp; IF($JM321=1,""," MP"&amp;TEXT($JM321*100,"000p"))                      &amp; IF($JN321=1,""," GP"&amp;TEXT($JN321*100,"000p"))          &amp; IF($JO321=1,""," Can"&amp;TEXT($JO321*100,"000p"))
&amp; " (F"&amp;3+IFERROR(1*$CH321,0)+IFERROR(1*$CI321,0)&amp;3-IFERROR(1*NOT($CK321),0)&amp;"N"&amp;$CP321&amp;$CQ321&amp;")"</f>
        <v>00024 CFW DSP RiskCRRA-low REVrev_create CropgrazeFALSE (F33N11)</v>
      </c>
      <c r="AB321" s="10" t="str">
        <f ca="1">IF(COUNTIF(AA$5:AA321,AA321)=1,"-","Dup")</f>
        <v>-</v>
      </c>
      <c r="AC321" s="10"/>
      <c r="AD321" s="168" t="str">
        <f t="shared" ref="AD321:AI341" ca="1" si="949">OFFSET(AD$5,$B321,0)</f>
        <v>-</v>
      </c>
      <c r="AE321" s="168" t="str">
        <f t="shared" ca="1" si="949"/>
        <v>-</v>
      </c>
      <c r="AF321" s="168" t="str">
        <f t="shared" ca="1" si="949"/>
        <v>-</v>
      </c>
      <c r="AG321" s="168" t="str">
        <f t="shared" ca="1" si="949"/>
        <v>-</v>
      </c>
      <c r="AH321" s="168" t="str">
        <f t="shared" ca="1" si="949"/>
        <v>-</v>
      </c>
      <c r="AI321" s="168" t="b">
        <f t="shared" ca="1" si="949"/>
        <v>1</v>
      </c>
      <c r="AJ321" s="10"/>
      <c r="AK321" s="166" t="b">
        <f t="shared" ref="AK321:AP341" si="950">INDEX(model_structure,$I321,AK$15)</f>
        <v>0</v>
      </c>
      <c r="AL321" s="166" t="str">
        <f t="shared" si="950"/>
        <v>-</v>
      </c>
      <c r="AM321" s="166" t="b">
        <f t="shared" si="950"/>
        <v>0</v>
      </c>
      <c r="AN321" s="166" t="b">
        <f t="shared" si="950"/>
        <v>1</v>
      </c>
      <c r="AO321" s="166" t="b">
        <f t="shared" si="950"/>
        <v>0</v>
      </c>
      <c r="AP321" s="166" t="b">
        <f t="shared" si="950"/>
        <v>0</v>
      </c>
      <c r="AQ321" s="166">
        <f t="shared" ca="1" si="829"/>
        <v>0</v>
      </c>
      <c r="AR321" s="166" t="b">
        <f t="shared" ref="AR321:AV341" si="951">INDEX(i.risk_aversion,$J321,AR$15)</f>
        <v>1</v>
      </c>
      <c r="AS321" s="166" t="b">
        <f t="shared" si="951"/>
        <v>1</v>
      </c>
      <c r="AT321" s="166">
        <f t="shared" si="951"/>
        <v>2</v>
      </c>
      <c r="AU321" s="166" t="str">
        <f t="shared" si="951"/>
        <v>-</v>
      </c>
      <c r="AV321" s="166">
        <f t="shared" si="951"/>
        <v>0.3</v>
      </c>
      <c r="AW321" s="10"/>
      <c r="AX321" s="166" t="b">
        <f t="shared" si="831"/>
        <v>1</v>
      </c>
      <c r="AY321" s="168" t="b">
        <f t="shared" ca="1" si="832"/>
        <v>1</v>
      </c>
      <c r="AZ321" s="168" t="b">
        <f t="shared" ca="1" si="832"/>
        <v>1</v>
      </c>
      <c r="BA321" s="167">
        <f t="shared" ca="1" si="833"/>
        <v>3210</v>
      </c>
      <c r="BB321" s="168" t="str">
        <f t="shared" ca="1" si="926"/>
        <v>-</v>
      </c>
      <c r="BC321" s="168" t="str">
        <f t="shared" ca="1" si="926"/>
        <v>-</v>
      </c>
      <c r="BD321" s="168" t="str">
        <f t="shared" ca="1" si="926"/>
        <v>-</v>
      </c>
      <c r="BE321" s="168" t="str">
        <f t="shared" ca="1" si="926"/>
        <v>-</v>
      </c>
      <c r="BF321" s="168" t="str">
        <f t="shared" ca="1" si="926"/>
        <v>-</v>
      </c>
      <c r="BG321" s="168">
        <f t="shared" ca="1" si="926"/>
        <v>1</v>
      </c>
      <c r="BH321" s="168">
        <f t="shared" ca="1" si="926"/>
        <v>1</v>
      </c>
      <c r="BI321" s="168" t="str">
        <f t="shared" ca="1" si="926"/>
        <v>-</v>
      </c>
      <c r="BJ321" s="168" t="str">
        <f t="shared" ca="1" si="926"/>
        <v>-</v>
      </c>
      <c r="BK321" s="10"/>
      <c r="BL321" s="168" t="str">
        <f t="shared" ca="1" si="926"/>
        <v>-</v>
      </c>
      <c r="BM321" s="168" t="str">
        <f t="shared" ca="1" si="926"/>
        <v>-</v>
      </c>
      <c r="BN321" s="168" t="str">
        <f t="shared" ca="1" si="926"/>
        <v>-</v>
      </c>
      <c r="BO321" s="168" t="str">
        <f t="shared" ca="1" si="926"/>
        <v>-</v>
      </c>
      <c r="BP321" s="168" t="str">
        <f t="shared" ca="1" si="926"/>
        <v>-</v>
      </c>
      <c r="BQ321" s="168" t="str">
        <f t="shared" ca="1" si="926"/>
        <v>-</v>
      </c>
      <c r="BR321" s="168" t="str">
        <f t="shared" ca="1" si="926"/>
        <v>-</v>
      </c>
      <c r="BS321" s="168" t="str">
        <f t="shared" ca="1" si="926"/>
        <v>-</v>
      </c>
      <c r="BT321" s="168" t="str">
        <f t="shared" ca="1" si="926"/>
        <v>-</v>
      </c>
      <c r="BU321" s="168" t="str">
        <f t="shared" ca="1" si="926"/>
        <v>-</v>
      </c>
      <c r="BV321" s="168" t="str">
        <f t="shared" ca="1" si="926"/>
        <v>-</v>
      </c>
      <c r="BW321" s="166" t="b" cm="1">
        <f t="array" ref="BW321">INDEX(i.rev,$K321,BW$15)</f>
        <v>1</v>
      </c>
      <c r="BX321" s="166">
        <f t="shared" si="864"/>
        <v>24</v>
      </c>
      <c r="BY321" s="166" t="b" cm="1">
        <f t="array" ref="BY321">INDEX(i.rev,$K321,BY$15)</f>
        <v>1</v>
      </c>
      <c r="BZ321" s="166" t="b" cm="1">
        <f t="array" ref="BZ321">INDEX(i.rev,$K321,BZ$15)</f>
        <v>1</v>
      </c>
      <c r="CA321" s="166" t="b" cm="1">
        <f t="array" ref="CA321">INDEX(i.rev,$K321,CA$15)</f>
        <v>1</v>
      </c>
      <c r="CB321" s="166" t="b" cm="1">
        <f t="array" ref="CB321">INDEX(i.rev,$K321,CB$15)</f>
        <v>1</v>
      </c>
      <c r="CC321" s="166" t="b" cm="1">
        <f t="array" ref="CC321">INDEX(i.rev,$K321,CC$15)</f>
        <v>1</v>
      </c>
      <c r="CD321" s="166" t="b" cm="1">
        <f t="array" ref="CD321">INDEX(i.rev,$K321,CD$15)</f>
        <v>1</v>
      </c>
      <c r="CE321" s="166" t="b" cm="1">
        <f t="array" ref="CE321">INDEX(i.rev,$K321,CE$15)</f>
        <v>1</v>
      </c>
      <c r="CF321" s="166" t="b" cm="1">
        <f t="array" ref="CF321">INDEX(i.rev,$K321,CF$15)</f>
        <v>1</v>
      </c>
      <c r="CG321" s="10"/>
      <c r="CH321" s="168" t="str">
        <f t="shared" ca="1" si="914"/>
        <v>-</v>
      </c>
      <c r="CI321" s="168" t="str">
        <f t="shared" ca="1" si="914"/>
        <v>-</v>
      </c>
      <c r="CJ321" s="168" t="str">
        <f t="shared" ca="1" si="914"/>
        <v>-</v>
      </c>
      <c r="CK321" s="168" t="str">
        <f t="shared" ca="1" si="914"/>
        <v>-</v>
      </c>
      <c r="CL321" s="168" t="str">
        <f t="shared" ca="1" si="914"/>
        <v>-</v>
      </c>
      <c r="CM321" s="168" t="str">
        <f t="shared" ca="1" si="914"/>
        <v>-</v>
      </c>
      <c r="CN321" s="168" t="str">
        <f t="shared" ca="1" si="914"/>
        <v>-</v>
      </c>
      <c r="CO321" s="168" t="str">
        <f t="shared" ca="1" si="914"/>
        <v>-</v>
      </c>
      <c r="CP321" s="168">
        <f t="shared" ca="1" si="914"/>
        <v>1</v>
      </c>
      <c r="CQ321" s="168">
        <f t="shared" ca="1" si="914"/>
        <v>1</v>
      </c>
      <c r="CR321" s="168">
        <f t="shared" ca="1" si="914"/>
        <v>0</v>
      </c>
      <c r="CS321" s="168" t="str">
        <f t="shared" ca="1" si="914"/>
        <v>-</v>
      </c>
      <c r="CT321" s="168" t="str">
        <f t="shared" ca="1" si="914"/>
        <v>-</v>
      </c>
      <c r="CU321" s="168" t="str">
        <f t="shared" ca="1" si="914"/>
        <v>-</v>
      </c>
      <c r="CV321" s="168" t="str">
        <f t="shared" ca="1" si="914"/>
        <v>-</v>
      </c>
      <c r="CW321" s="168" t="str">
        <f t="shared" ca="1" si="914"/>
        <v>-</v>
      </c>
      <c r="CX321" s="168" t="str">
        <f t="shared" ca="1" si="914"/>
        <v>-</v>
      </c>
      <c r="CY321" s="168" t="str">
        <f t="shared" ca="1" si="914"/>
        <v>-</v>
      </c>
      <c r="CZ321" s="168">
        <f t="shared" ca="1" si="914"/>
        <v>0</v>
      </c>
      <c r="DA321" s="168" t="str">
        <f t="shared" ca="1" si="914"/>
        <v>-</v>
      </c>
      <c r="DB321" s="168" t="str">
        <f t="shared" ca="1" si="914"/>
        <v>-</v>
      </c>
      <c r="DC321" s="168" t="str">
        <f t="shared" ca="1" si="914"/>
        <v>-</v>
      </c>
      <c r="DD321" s="168" t="str">
        <f t="shared" ca="1" si="914"/>
        <v>-</v>
      </c>
      <c r="DE321" s="168" t="str">
        <f t="shared" ca="1" si="914"/>
        <v>-</v>
      </c>
      <c r="DF321" s="168">
        <f t="shared" ca="1" si="914"/>
        <v>0</v>
      </c>
      <c r="DG321" s="168">
        <f t="shared" ref="DG321:EB321" ca="1" si="952">OFFSET(DG$5,$B321,0)</f>
        <v>0</v>
      </c>
      <c r="DH321" s="168">
        <f t="shared" ca="1" si="952"/>
        <v>0</v>
      </c>
      <c r="DI321" s="168">
        <f t="shared" ca="1" si="952"/>
        <v>0</v>
      </c>
      <c r="DJ321" s="168">
        <f t="shared" ca="1" si="952"/>
        <v>0</v>
      </c>
      <c r="DK321" s="168">
        <f t="shared" ca="1" si="952"/>
        <v>0</v>
      </c>
      <c r="DL321" s="168">
        <f t="shared" ca="1" si="952"/>
        <v>0</v>
      </c>
      <c r="DM321" s="168" t="str">
        <f t="shared" ca="1" si="952"/>
        <v>-</v>
      </c>
      <c r="DN321" s="168" t="str">
        <f t="shared" ca="1" si="952"/>
        <v>-</v>
      </c>
      <c r="DO321" s="168" t="str">
        <f t="shared" ca="1" si="952"/>
        <v>-</v>
      </c>
      <c r="DP321" s="168" t="str">
        <f t="shared" ca="1" si="952"/>
        <v>-</v>
      </c>
      <c r="DQ321" s="168" t="str">
        <f t="shared" ca="1" si="952"/>
        <v>-</v>
      </c>
      <c r="DR321" s="168" t="str">
        <f t="shared" ca="1" si="952"/>
        <v>-</v>
      </c>
      <c r="DS321" s="168" t="str">
        <f t="shared" ca="1" si="952"/>
        <v>-</v>
      </c>
      <c r="DT321" s="168" t="str">
        <f t="shared" ca="1" si="952"/>
        <v>-</v>
      </c>
      <c r="DU321" s="168" t="str">
        <f t="shared" ca="1" si="952"/>
        <v>-</v>
      </c>
      <c r="DV321" s="168" t="str">
        <f t="shared" ca="1" si="952"/>
        <v>-</v>
      </c>
      <c r="DW321" s="168" t="str">
        <f t="shared" ca="1" si="952"/>
        <v>-</v>
      </c>
      <c r="DX321" s="10"/>
      <c r="DY321" s="168">
        <f t="shared" ca="1" si="952"/>
        <v>1</v>
      </c>
      <c r="DZ321" s="168" t="str">
        <f t="shared" ca="1" si="952"/>
        <v>-</v>
      </c>
      <c r="EA321" s="168" t="str">
        <f t="shared" ca="1" si="952"/>
        <v>-</v>
      </c>
      <c r="EB321" s="168" t="str">
        <f t="shared" ca="1" si="952"/>
        <v>-</v>
      </c>
      <c r="EC321" s="168" t="str">
        <f t="shared" ca="1" si="885"/>
        <v>-</v>
      </c>
      <c r="ED321" s="168" t="b">
        <f t="shared" ca="1" si="885"/>
        <v>0</v>
      </c>
      <c r="EE321" s="168" t="str">
        <f t="shared" ca="1" si="885"/>
        <v>-</v>
      </c>
      <c r="EF321" s="168">
        <f t="shared" ca="1" si="885"/>
        <v>0</v>
      </c>
      <c r="EG321" s="168" t="str">
        <f t="shared" ca="1" si="885"/>
        <v>-</v>
      </c>
      <c r="EH321" s="166" cm="1">
        <f t="array" ref="EH321">INDEX(i.rev,$K321,EH$15)</f>
        <v>1</v>
      </c>
      <c r="EI321" s="168">
        <f t="shared" ref="EI321:EX340" ca="1" si="953">OFFSET(EI$5,$B321,0)</f>
        <v>0</v>
      </c>
      <c r="EJ321" s="168">
        <f t="shared" ca="1" si="953"/>
        <v>1</v>
      </c>
      <c r="EK321" s="168">
        <f t="shared" ca="1" si="953"/>
        <v>0</v>
      </c>
      <c r="EL321" s="168">
        <f t="shared" ca="1" si="953"/>
        <v>1</v>
      </c>
      <c r="EM321" s="168">
        <f t="shared" ca="1" si="953"/>
        <v>1</v>
      </c>
      <c r="EN321" s="168">
        <f t="shared" ca="1" si="953"/>
        <v>1</v>
      </c>
      <c r="EO321" s="168">
        <f t="shared" ca="1" si="953"/>
        <v>0</v>
      </c>
      <c r="EP321" s="168">
        <f t="shared" ca="1" si="953"/>
        <v>0</v>
      </c>
      <c r="EQ321" s="168">
        <f t="shared" ca="1" si="953"/>
        <v>0</v>
      </c>
      <c r="ER321" s="168">
        <f t="shared" ca="1" si="953"/>
        <v>0</v>
      </c>
      <c r="ES321" s="168">
        <f t="shared" ca="1" si="953"/>
        <v>0</v>
      </c>
      <c r="ET321" s="168">
        <f t="shared" ca="1" si="953"/>
        <v>0</v>
      </c>
      <c r="EU321" s="168">
        <f t="shared" ca="1" si="953"/>
        <v>0</v>
      </c>
      <c r="EV321" s="168">
        <f t="shared" ca="1" si="953"/>
        <v>0</v>
      </c>
      <c r="EW321" s="168">
        <f t="shared" ca="1" si="953"/>
        <v>0</v>
      </c>
      <c r="EX321" s="168">
        <f t="shared" ca="1" si="953"/>
        <v>0</v>
      </c>
      <c r="EY321" s="166" cm="1">
        <f t="array" ref="EY321">INDEX(i.rev,$K321,EY$15)</f>
        <v>0</v>
      </c>
      <c r="EZ321" s="168">
        <f t="shared" ca="1" si="837"/>
        <v>0</v>
      </c>
      <c r="FA321" s="166" cm="1">
        <f t="array" ref="FA321">INDEX(i.rev,$K321,FA$15)</f>
        <v>1</v>
      </c>
      <c r="FB321" s="168">
        <f t="shared" ca="1" si="915"/>
        <v>0</v>
      </c>
      <c r="FC321" s="168">
        <f t="shared" ca="1" si="915"/>
        <v>0</v>
      </c>
      <c r="FD321" s="168">
        <f t="shared" ca="1" si="915"/>
        <v>0</v>
      </c>
      <c r="FE321" s="168">
        <f t="shared" ca="1" si="915"/>
        <v>0</v>
      </c>
      <c r="FF321" s="168">
        <f t="shared" ca="1" si="915"/>
        <v>0</v>
      </c>
      <c r="FG321" s="168">
        <f t="shared" ca="1" si="915"/>
        <v>0</v>
      </c>
      <c r="FH321" s="168">
        <f t="shared" ca="1" si="915"/>
        <v>0</v>
      </c>
      <c r="FI321" s="10"/>
      <c r="FJ321" s="168" t="str">
        <f t="shared" ca="1" si="915"/>
        <v>-</v>
      </c>
      <c r="FK321" s="168" t="str">
        <f t="shared" ca="1" si="915"/>
        <v>-</v>
      </c>
      <c r="FL321" s="168" t="str">
        <f t="shared" ca="1" si="915"/>
        <v>-</v>
      </c>
      <c r="FM321" s="168" t="str">
        <f t="shared" ca="1" si="915"/>
        <v>-</v>
      </c>
      <c r="FN321" s="168" t="str">
        <f t="shared" ca="1" si="839"/>
        <v>-</v>
      </c>
      <c r="FO321" s="166" t="b">
        <f t="shared" ref="FO321:FQ341" ca="1" si="954">INDEX(i.TOL,$H321,FO$15)</f>
        <v>0</v>
      </c>
      <c r="FP321" s="166" t="b">
        <f t="shared" ca="1" si="954"/>
        <v>0</v>
      </c>
      <c r="FQ321" s="166" t="b">
        <f t="shared" ca="1" si="954"/>
        <v>1</v>
      </c>
      <c r="FR321" s="168">
        <f t="shared" ca="1" si="915"/>
        <v>0</v>
      </c>
      <c r="FS321" s="166">
        <f t="shared" ref="FS321:FT341" ca="1" si="955">INDEX(i.scan,$U321)</f>
        <v>1</v>
      </c>
      <c r="FT321" s="166">
        <f t="shared" ca="1" si="955"/>
        <v>1</v>
      </c>
      <c r="FU321" s="168" t="str">
        <f t="shared" ca="1" si="915"/>
        <v>-</v>
      </c>
      <c r="FV321" s="168" t="str">
        <f t="shared" ca="1" si="915"/>
        <v>-</v>
      </c>
      <c r="FW321" s="168" t="str">
        <f t="shared" ca="1" si="915"/>
        <v>-</v>
      </c>
      <c r="FX321" s="168" t="str">
        <f t="shared" ca="1" si="915"/>
        <v>-</v>
      </c>
      <c r="FY321" s="168" t="str">
        <f t="shared" ca="1" si="915"/>
        <v>-</v>
      </c>
      <c r="FZ321" s="168" t="str">
        <f t="shared" ca="1" si="915"/>
        <v>-</v>
      </c>
      <c r="GA321" s="168" t="str">
        <f t="shared" ca="1" si="915"/>
        <v>-</v>
      </c>
      <c r="GB321" s="168" t="str">
        <f t="shared" ca="1" si="915"/>
        <v>-</v>
      </c>
      <c r="GC321" s="168" t="str">
        <f t="shared" ca="1" si="915"/>
        <v>-</v>
      </c>
      <c r="GD321" s="168" t="b">
        <f t="shared" ca="1" si="915"/>
        <v>1</v>
      </c>
      <c r="GE321" s="168" t="str">
        <f t="shared" ca="1" si="915"/>
        <v>-</v>
      </c>
      <c r="GF321" s="168" t="str">
        <f t="shared" ca="1" si="915"/>
        <v>-</v>
      </c>
      <c r="GG321" s="168" t="str">
        <f t="shared" ca="1" si="915"/>
        <v>-</v>
      </c>
      <c r="GH321" s="168" t="str">
        <f t="shared" ref="GH321:GW340" ca="1" si="956">OFFSET(GH$5,$B321,0)</f>
        <v>-</v>
      </c>
      <c r="GI321" s="168" t="str">
        <f t="shared" ca="1" si="956"/>
        <v>-</v>
      </c>
      <c r="GJ321" s="168" t="str">
        <f t="shared" ca="1" si="956"/>
        <v>-</v>
      </c>
      <c r="GK321" s="168" t="str">
        <f t="shared" ca="1" si="956"/>
        <v>-</v>
      </c>
      <c r="GL321" s="168" t="str">
        <f t="shared" ca="1" si="956"/>
        <v>-</v>
      </c>
      <c r="GM321" s="168" t="str">
        <f t="shared" ca="1" si="956"/>
        <v>-</v>
      </c>
      <c r="GN321" s="168" t="str">
        <f t="shared" ca="1" si="956"/>
        <v>-</v>
      </c>
      <c r="GO321" s="168" t="str">
        <f t="shared" ca="1" si="956"/>
        <v>-</v>
      </c>
      <c r="GP321" s="168" t="str">
        <f t="shared" ca="1" si="956"/>
        <v>-</v>
      </c>
      <c r="GQ321" s="168" t="str">
        <f t="shared" ca="1" si="956"/>
        <v>-</v>
      </c>
      <c r="GR321" s="168" t="str">
        <f t="shared" ca="1" si="956"/>
        <v>-</v>
      </c>
      <c r="GS321" s="168">
        <f t="shared" ca="1" si="956"/>
        <v>500</v>
      </c>
      <c r="GT321" s="168">
        <f t="shared" ca="1" si="956"/>
        <v>500</v>
      </c>
      <c r="GU321" s="168" t="str">
        <f t="shared" ca="1" si="956"/>
        <v>-</v>
      </c>
      <c r="GV321" s="168" t="str">
        <f t="shared" ca="1" si="956"/>
        <v>-</v>
      </c>
      <c r="GW321" s="168" t="str">
        <f t="shared" ca="1" si="956"/>
        <v>-</v>
      </c>
      <c r="GX321" s="168" t="str">
        <f t="shared" ref="GX321:IY341" ca="1" si="957">OFFSET(GX$5,$B321,0)</f>
        <v>-</v>
      </c>
      <c r="GY321" s="168" t="str">
        <f t="shared" ca="1" si="957"/>
        <v>-</v>
      </c>
      <c r="GZ321" s="168" t="str">
        <f t="shared" ca="1" si="957"/>
        <v>-</v>
      </c>
      <c r="HA321" s="168" t="str">
        <f t="shared" ca="1" si="957"/>
        <v>-</v>
      </c>
      <c r="HB321" s="168" t="str">
        <f t="shared" ca="1" si="957"/>
        <v>-</v>
      </c>
      <c r="HC321" s="168" t="str">
        <f t="shared" ca="1" si="925"/>
        <v>-</v>
      </c>
      <c r="HD321" s="168" t="str">
        <f t="shared" ca="1" si="925"/>
        <v>-</v>
      </c>
      <c r="HE321" s="168" t="str">
        <f t="shared" ca="1" si="925"/>
        <v>-</v>
      </c>
      <c r="HF321" s="168" t="str">
        <f t="shared" ca="1" si="925"/>
        <v>-</v>
      </c>
      <c r="HG321" s="168" t="str">
        <f t="shared" ca="1" si="925"/>
        <v>-</v>
      </c>
      <c r="HH321" s="168" t="str">
        <f t="shared" ca="1" si="925"/>
        <v>-</v>
      </c>
      <c r="HI321" s="168" t="str">
        <f t="shared" ca="1" si="925"/>
        <v>-</v>
      </c>
      <c r="HJ321" s="168" t="str">
        <f t="shared" ca="1" si="925"/>
        <v>-</v>
      </c>
      <c r="HK321" s="168" t="str">
        <f t="shared" ca="1" si="925"/>
        <v>-</v>
      </c>
      <c r="HL321" s="168" t="str">
        <f t="shared" ca="1" si="925"/>
        <v>-</v>
      </c>
      <c r="HM321" s="168" t="str">
        <f t="shared" ca="1" si="925"/>
        <v>-</v>
      </c>
      <c r="HN321" s="168" t="str">
        <f t="shared" ca="1" si="925"/>
        <v>-</v>
      </c>
      <c r="HO321" s="168" t="str">
        <f t="shared" ca="1" si="925"/>
        <v>-</v>
      </c>
      <c r="HP321" s="168" t="str">
        <f t="shared" ref="GZ321:IO327" ca="1" si="958">OFFSET(HP$5,$B321,0)</f>
        <v>-</v>
      </c>
      <c r="HQ321" s="168" t="str">
        <f t="shared" ca="1" si="958"/>
        <v>-</v>
      </c>
      <c r="HR321" s="168" t="str">
        <f t="shared" ca="1" si="958"/>
        <v>-</v>
      </c>
      <c r="HS321" s="168" t="str">
        <f t="shared" ca="1" si="958"/>
        <v>-</v>
      </c>
      <c r="HT321" s="168" t="str">
        <f t="shared" ca="1" si="958"/>
        <v>-</v>
      </c>
      <c r="HU321" s="168" t="str">
        <f t="shared" ca="1" si="958"/>
        <v>-</v>
      </c>
      <c r="HV321" s="168" t="str">
        <f t="shared" ca="1" si="958"/>
        <v>-</v>
      </c>
      <c r="HW321" s="168" t="str">
        <f t="shared" ca="1" si="958"/>
        <v>-</v>
      </c>
      <c r="HX321" s="168" t="str">
        <f t="shared" ca="1" si="958"/>
        <v>-</v>
      </c>
      <c r="HY321" s="168" t="str">
        <f t="shared" ca="1" si="958"/>
        <v>-</v>
      </c>
      <c r="HZ321" s="168" t="str">
        <f t="shared" ca="1" si="958"/>
        <v>-</v>
      </c>
      <c r="IA321" s="168" t="str">
        <f t="shared" ca="1" si="958"/>
        <v>-</v>
      </c>
      <c r="IB321" s="168" t="str">
        <f t="shared" ca="1" si="958"/>
        <v>-</v>
      </c>
      <c r="IC321" s="168" t="str">
        <f t="shared" ca="1" si="958"/>
        <v>-</v>
      </c>
      <c r="ID321" s="168" t="str">
        <f t="shared" ca="1" si="958"/>
        <v>-</v>
      </c>
      <c r="IE321" s="168" t="str">
        <f t="shared" ca="1" si="958"/>
        <v>-</v>
      </c>
      <c r="IF321" s="168" t="str">
        <f t="shared" ca="1" si="958"/>
        <v>-</v>
      </c>
      <c r="IG321" s="168" t="str">
        <f t="shared" ca="1" si="958"/>
        <v>-</v>
      </c>
      <c r="IH321" s="168" t="str">
        <f t="shared" ca="1" si="958"/>
        <v>-</v>
      </c>
      <c r="II321" s="168" t="str">
        <f t="shared" ca="1" si="958"/>
        <v>-</v>
      </c>
      <c r="IJ321" s="168" t="str">
        <f t="shared" ca="1" si="958"/>
        <v>-</v>
      </c>
      <c r="IK321" s="168" t="str">
        <f t="shared" ca="1" si="958"/>
        <v>-</v>
      </c>
      <c r="IL321" s="168" t="str">
        <f t="shared" ca="1" si="958"/>
        <v>-</v>
      </c>
      <c r="IM321" s="168" t="str">
        <f t="shared" ca="1" si="958"/>
        <v>-</v>
      </c>
      <c r="IN321" s="168" t="str">
        <f t="shared" ca="1" si="958"/>
        <v>-</v>
      </c>
      <c r="IO321" s="168" t="str">
        <f t="shared" ca="1" si="958"/>
        <v>-</v>
      </c>
      <c r="IP321" s="168" t="str">
        <f t="shared" ca="1" si="957"/>
        <v>-</v>
      </c>
      <c r="IQ321" s="168" t="str">
        <f t="shared" ca="1" si="957"/>
        <v>-</v>
      </c>
      <c r="IR321" s="168" t="str">
        <f t="shared" ca="1" si="957"/>
        <v>-</v>
      </c>
      <c r="IS321" s="168" t="str">
        <f t="shared" ca="1" si="957"/>
        <v>-</v>
      </c>
      <c r="IT321" s="168" t="str">
        <f t="shared" ca="1" si="957"/>
        <v>-</v>
      </c>
      <c r="IU321" s="168" t="str">
        <f t="shared" ca="1" si="957"/>
        <v>-</v>
      </c>
      <c r="IV321" s="168" t="str">
        <f t="shared" ca="1" si="957"/>
        <v>-</v>
      </c>
      <c r="IW321" s="168" t="str">
        <f t="shared" ca="1" si="957"/>
        <v>-</v>
      </c>
      <c r="IX321" s="168" t="str">
        <f t="shared" ca="1" si="957"/>
        <v>-</v>
      </c>
      <c r="IY321" s="168" t="str">
        <f t="shared" ca="1" si="957"/>
        <v>-</v>
      </c>
      <c r="IZ321" s="10"/>
      <c r="JA321" s="166">
        <f t="shared" ca="1" si="846"/>
        <v>4.4999999999999998E-2</v>
      </c>
      <c r="JB321" s="166">
        <f t="shared" ca="1" si="847"/>
        <v>4.4999999999999998E-2</v>
      </c>
      <c r="JC321" s="168">
        <f t="shared" ca="1" si="939"/>
        <v>1</v>
      </c>
      <c r="JD321" s="168">
        <f t="shared" ca="1" si="939"/>
        <v>0</v>
      </c>
      <c r="JE321" s="168">
        <f t="shared" ca="1" si="939"/>
        <v>1</v>
      </c>
      <c r="JF321" s="168">
        <f t="shared" ca="1" si="939"/>
        <v>1</v>
      </c>
      <c r="JG321" s="168">
        <f t="shared" ca="1" si="939"/>
        <v>0</v>
      </c>
      <c r="JH321" s="168">
        <f t="shared" ca="1" si="939"/>
        <v>70</v>
      </c>
      <c r="JI321" s="168">
        <f t="shared" ca="1" si="939"/>
        <v>50</v>
      </c>
      <c r="JJ321" s="168">
        <f t="shared" ca="1" si="939"/>
        <v>70</v>
      </c>
      <c r="JK321" s="168">
        <f t="shared" ca="1" si="939"/>
        <v>50</v>
      </c>
      <c r="JL321" s="166">
        <f t="shared" ca="1" si="849"/>
        <v>1</v>
      </c>
      <c r="JM321" s="166">
        <f t="shared" ca="1" si="850"/>
        <v>1</v>
      </c>
      <c r="JN321" s="166">
        <f t="shared" ca="1" si="851"/>
        <v>1</v>
      </c>
      <c r="JO321" s="166">
        <f t="shared" ca="1" si="852"/>
        <v>1</v>
      </c>
      <c r="JP321" s="166">
        <f t="shared" ca="1" si="852"/>
        <v>1</v>
      </c>
      <c r="JQ321" s="168">
        <f t="shared" ca="1" si="939"/>
        <v>1</v>
      </c>
      <c r="JR321" s="10"/>
      <c r="JS321" s="168">
        <f t="shared" ca="1" si="939"/>
        <v>1</v>
      </c>
      <c r="JT321" s="166">
        <f t="shared" ca="1" si="853"/>
        <v>1</v>
      </c>
      <c r="JU321" s="168">
        <f t="shared" ca="1" si="937"/>
        <v>1</v>
      </c>
      <c r="JV321" s="168">
        <f t="shared" ca="1" si="939"/>
        <v>1</v>
      </c>
      <c r="JW321" s="168">
        <f t="shared" ca="1" si="939"/>
        <v>1</v>
      </c>
      <c r="JX321" s="168">
        <f t="shared" ca="1" si="806"/>
        <v>1</v>
      </c>
      <c r="JY321" s="168">
        <f t="shared" ca="1" si="939"/>
        <v>1</v>
      </c>
      <c r="JZ321" s="168">
        <f t="shared" ca="1" si="939"/>
        <v>1</v>
      </c>
      <c r="KA321" s="166">
        <f t="shared" ca="1" si="854"/>
        <v>1</v>
      </c>
      <c r="KB321" s="166">
        <f t="shared" ca="1" si="855"/>
        <v>1</v>
      </c>
      <c r="KC321" s="166">
        <f t="shared" ca="1" si="856"/>
        <v>1</v>
      </c>
      <c r="KD321" s="166" t="str">
        <f t="shared" ca="1" si="857"/>
        <v>-</v>
      </c>
      <c r="KE321" s="166" t="str">
        <f t="shared" ca="1" si="858"/>
        <v>-</v>
      </c>
      <c r="KF321" s="166" t="str">
        <f t="shared" ca="1" si="859"/>
        <v>-</v>
      </c>
      <c r="KG321" s="166" t="b">
        <f t="shared" ca="1" si="860"/>
        <v>0</v>
      </c>
      <c r="KH321" s="168">
        <f t="shared" ca="1" si="939"/>
        <v>0</v>
      </c>
      <c r="KI321" s="27">
        <v>0</v>
      </c>
    </row>
    <row r="322" spans="1:295" s="148" customFormat="1" outlineLevel="1">
      <c r="A322" s="126">
        <f t="shared" si="13"/>
        <v>317</v>
      </c>
      <c r="B322" s="126">
        <f t="shared" si="913"/>
        <v>13</v>
      </c>
      <c r="C322" s="148">
        <f t="shared" si="874"/>
        <v>1002</v>
      </c>
      <c r="D322" s="148" t="s">
        <v>884</v>
      </c>
      <c r="E322" s="148" t="b">
        <f t="shared" si="826"/>
        <v>0</v>
      </c>
      <c r="F322" s="148" t="b">
        <v>0</v>
      </c>
      <c r="G322" s="148" t="b">
        <f t="shared" si="862"/>
        <v>0</v>
      </c>
      <c r="H322" s="144">
        <f t="shared" ref="H322:X340" ca="1" si="959">OFFSET(H322,-1,0)</f>
        <v>3</v>
      </c>
      <c r="I322" s="32">
        <v>2</v>
      </c>
      <c r="J322" s="32">
        <v>4</v>
      </c>
      <c r="K322" s="32">
        <v>3</v>
      </c>
      <c r="L322" s="144">
        <f t="shared" ca="1" si="959"/>
        <v>1</v>
      </c>
      <c r="M322" s="144">
        <f t="shared" ca="1" si="959"/>
        <v>1</v>
      </c>
      <c r="N322" s="144">
        <f t="shared" ca="1" si="959"/>
        <v>1</v>
      </c>
      <c r="O322" s="144">
        <f t="shared" ca="1" si="959"/>
        <v>1</v>
      </c>
      <c r="P322" s="144">
        <f t="shared" ca="1" si="959"/>
        <v>1</v>
      </c>
      <c r="Q322" s="144">
        <f t="shared" ca="1" si="959"/>
        <v>1</v>
      </c>
      <c r="R322" s="144">
        <f t="shared" ca="1" si="959"/>
        <v>2</v>
      </c>
      <c r="S322" s="144">
        <f t="shared" ca="1" si="959"/>
        <v>1</v>
      </c>
      <c r="T322" s="144">
        <f t="shared" ca="1" si="959"/>
        <v>1</v>
      </c>
      <c r="U322" s="144">
        <f t="shared" ca="1" si="959"/>
        <v>1</v>
      </c>
      <c r="V322" s="144">
        <f t="shared" ca="1" si="959"/>
        <v>1</v>
      </c>
      <c r="W322" s="144">
        <f t="shared" ca="1" si="959"/>
        <v>1</v>
      </c>
      <c r="X322" s="144">
        <f t="shared" ca="1" si="959"/>
        <v>1</v>
      </c>
      <c r="Y322" s="144">
        <f t="shared" ref="Y322:Y341" ca="1" si="960">OFFSET(Y322,-1,0)</f>
        <v>1</v>
      </c>
      <c r="AA322" s="162" t="str" cm="1">
        <f t="array" aca="1" ref="AA322" ca="1">TEXT(LEFT(OFFSET(AA322,-1,0),5)+1,"00000")&amp;MID(OFFSET(AA322,-1,0),6,FIND(" ",OFFSET(AA322,-1,0),7)-5)
&amp;INDEX(DataMaster!$B$10:$B$12,$I322)         &amp;IF($J322=1,""," Risk"&amp;INDEX(i.risk_aversion,$J322,1))    &amp;IF($K322=1,""," REV"&amp; INDEX(DataMaster!$B$54:$B$58,$K322))              &amp; IF($L322=1,""," Minroe"&amp;INDEX(minroe,$L322))              &amp;  IF($M322=1,""," Overdraw"&amp;INDEX(overdraw,$M322))
&amp; IF($N322=1,""," Mach"&amp;INDEX(i.mach_option,$N322))
&amp; IF($O322=1,""," Interest"&amp;INDEX(i.interest_rate,$O322))            &amp; IF($P322=1,""," Opp cost"&amp;INDEX(i.opp_cost_capital,$P322))           &amp; IF($Q322=1,""," Casual_ub"&amp;INDEX(i.casual_ub,$Q322))           &amp; IF($R322=1,""," Cropgraze"&amp;INDEX(i.cropgraze_inc,$R322))
&amp; IF($S322=1,""," Yield"&amp;INDEX(i.all_rot_yield,$S322))          &amp; IF($T322=1,""," Pasture"&amp;INDEX(i.pasture_prod,$T322))          &amp; IF($U322=1,""," Scan"&amp;INDEX(i.scan,$U322))
&amp; IF($JL322=1,""," WP"&amp;TEXT($JL322*100,"000p"))                &amp; IF($JM322=1,""," MP"&amp;TEXT($JM322*100,"000p"))                      &amp; IF($JN322=1,""," GP"&amp;TEXT($JN322*100,"000p"))          &amp; IF($JO322=1,""," Can"&amp;TEXT($JO322*100,"000p"))
&amp; " (F"&amp;3+IFERROR(1*$CH322,0)+IFERROR(1*$CI322,0)&amp;3-IFERROR(1*NOT($CK322),0)&amp;"N"&amp;$CP322&amp;$CQ322&amp;")"</f>
        <v>00025 CFW DSP RiskCRRA-low REVCFW CropgrazeFALSE (F33N11)</v>
      </c>
      <c r="AB322" s="10" t="str">
        <f ca="1">IF(COUNTIF(AA$5:AA322,AA322)=1,"-","Dup")</f>
        <v>-</v>
      </c>
      <c r="AC322" s="10"/>
      <c r="AD322" s="168" t="str">
        <f t="shared" ca="1" si="949"/>
        <v>-</v>
      </c>
      <c r="AE322" s="168" t="str">
        <f t="shared" ca="1" si="949"/>
        <v>-</v>
      </c>
      <c r="AF322" s="168" t="str">
        <f t="shared" ca="1" si="949"/>
        <v>-</v>
      </c>
      <c r="AG322" s="168" t="str">
        <f t="shared" ca="1" si="949"/>
        <v>-</v>
      </c>
      <c r="AH322" s="168" t="str">
        <f t="shared" ca="1" si="949"/>
        <v>-</v>
      </c>
      <c r="AI322" s="168" t="b">
        <f t="shared" ca="1" si="949"/>
        <v>1</v>
      </c>
      <c r="AJ322" s="10"/>
      <c r="AK322" s="166" t="b">
        <f t="shared" si="950"/>
        <v>0</v>
      </c>
      <c r="AL322" s="166" t="str">
        <f t="shared" si="950"/>
        <v>-</v>
      </c>
      <c r="AM322" s="166" t="b">
        <f t="shared" si="950"/>
        <v>0</v>
      </c>
      <c r="AN322" s="166" t="b">
        <f t="shared" si="950"/>
        <v>1</v>
      </c>
      <c r="AO322" s="166" t="b">
        <f t="shared" si="950"/>
        <v>0</v>
      </c>
      <c r="AP322" s="166" t="b">
        <f t="shared" si="950"/>
        <v>0</v>
      </c>
      <c r="AQ322" s="166">
        <f t="shared" ca="1" si="829"/>
        <v>0</v>
      </c>
      <c r="AR322" s="166" t="b">
        <f t="shared" si="951"/>
        <v>1</v>
      </c>
      <c r="AS322" s="166" t="b">
        <f t="shared" si="951"/>
        <v>1</v>
      </c>
      <c r="AT322" s="166">
        <f t="shared" si="951"/>
        <v>2</v>
      </c>
      <c r="AU322" s="166" t="str">
        <f t="shared" si="951"/>
        <v>-</v>
      </c>
      <c r="AV322" s="166">
        <f t="shared" si="951"/>
        <v>0.3</v>
      </c>
      <c r="AW322" s="10"/>
      <c r="AX322" s="166" t="b">
        <f t="shared" si="831"/>
        <v>1</v>
      </c>
      <c r="AY322" s="168" t="b">
        <f t="shared" ca="1" si="832"/>
        <v>1</v>
      </c>
      <c r="AZ322" s="168" t="b">
        <f t="shared" ca="1" si="832"/>
        <v>1</v>
      </c>
      <c r="BA322" s="167">
        <f t="shared" ca="1" si="833"/>
        <v>3210</v>
      </c>
      <c r="BB322" s="168" t="str">
        <f t="shared" ca="1" si="926"/>
        <v>-</v>
      </c>
      <c r="BC322" s="168" t="str">
        <f t="shared" ca="1" si="926"/>
        <v>-</v>
      </c>
      <c r="BD322" s="168" t="str">
        <f t="shared" ca="1" si="926"/>
        <v>-</v>
      </c>
      <c r="BE322" s="168" t="str">
        <f t="shared" ca="1" si="926"/>
        <v>-</v>
      </c>
      <c r="BF322" s="168" t="str">
        <f t="shared" ca="1" si="926"/>
        <v>-</v>
      </c>
      <c r="BG322" s="168">
        <f t="shared" ca="1" si="926"/>
        <v>1</v>
      </c>
      <c r="BH322" s="168">
        <f t="shared" ca="1" si="926"/>
        <v>1</v>
      </c>
      <c r="BI322" s="168" t="str">
        <f t="shared" ca="1" si="926"/>
        <v>-</v>
      </c>
      <c r="BJ322" s="168" t="str">
        <f t="shared" ca="1" si="926"/>
        <v>-</v>
      </c>
      <c r="BK322" s="10"/>
      <c r="BL322" s="168" t="str">
        <f t="shared" ca="1" si="926"/>
        <v>-</v>
      </c>
      <c r="BM322" s="168" t="str">
        <f t="shared" ca="1" si="926"/>
        <v>-</v>
      </c>
      <c r="BN322" s="168" t="str">
        <f t="shared" ca="1" si="926"/>
        <v>-</v>
      </c>
      <c r="BO322" s="168" t="str">
        <f t="shared" ca="1" si="926"/>
        <v>-</v>
      </c>
      <c r="BP322" s="168" t="str">
        <f t="shared" ca="1" si="926"/>
        <v>-</v>
      </c>
      <c r="BQ322" s="168" t="str">
        <f t="shared" ca="1" si="926"/>
        <v>-</v>
      </c>
      <c r="BR322" s="168" t="str">
        <f t="shared" ca="1" si="926"/>
        <v>-</v>
      </c>
      <c r="BS322" s="168" t="str">
        <f t="shared" ca="1" si="926"/>
        <v>-</v>
      </c>
      <c r="BT322" s="168" t="str">
        <f t="shared" ca="1" si="926"/>
        <v>-</v>
      </c>
      <c r="BU322" s="168" t="str">
        <f t="shared" ca="1" si="926"/>
        <v>-</v>
      </c>
      <c r="BV322" s="168" t="str">
        <f t="shared" ca="1" si="926"/>
        <v>-</v>
      </c>
      <c r="BW322" s="166" t="str" cm="1">
        <f t="array" ref="BW322">INDEX(i.rev,$K322,BW$15)</f>
        <v>-</v>
      </c>
      <c r="BX322" s="166">
        <f t="shared" si="864"/>
        <v>24</v>
      </c>
      <c r="BY322" s="166" t="str" cm="1">
        <f t="array" ref="BY322">INDEX(i.rev,$K322,BY$15)</f>
        <v>-</v>
      </c>
      <c r="BZ322" s="166" t="str" cm="1">
        <f t="array" ref="BZ322">INDEX(i.rev,$K322,BZ$15)</f>
        <v>-</v>
      </c>
      <c r="CA322" s="166" t="str" cm="1">
        <f t="array" ref="CA322">INDEX(i.rev,$K322,CA$15)</f>
        <v>-</v>
      </c>
      <c r="CB322" s="166" t="str" cm="1">
        <f t="array" ref="CB322">INDEX(i.rev,$K322,CB$15)</f>
        <v>-</v>
      </c>
      <c r="CC322" s="166" t="str" cm="1">
        <f t="array" ref="CC322">INDEX(i.rev,$K322,CC$15)</f>
        <v>-</v>
      </c>
      <c r="CD322" s="166" t="str" cm="1">
        <f t="array" ref="CD322">INDEX(i.rev,$K322,CD$15)</f>
        <v>-</v>
      </c>
      <c r="CE322" s="166" t="str" cm="1">
        <f t="array" ref="CE322">INDEX(i.rev,$K322,CE$15)</f>
        <v>-</v>
      </c>
      <c r="CF322" s="166" t="str" cm="1">
        <f t="array" ref="CF322">INDEX(i.rev,$K322,CF$15)</f>
        <v>-</v>
      </c>
      <c r="CG322" s="10"/>
      <c r="CH322" s="168" t="str">
        <f t="shared" ref="CH322:EB330" ca="1" si="961">OFFSET(CH$5,$B322,0)</f>
        <v>-</v>
      </c>
      <c r="CI322" s="168" t="str">
        <f t="shared" ca="1" si="961"/>
        <v>-</v>
      </c>
      <c r="CJ322" s="168" t="str">
        <f t="shared" ca="1" si="961"/>
        <v>-</v>
      </c>
      <c r="CK322" s="168" t="str">
        <f t="shared" ca="1" si="961"/>
        <v>-</v>
      </c>
      <c r="CL322" s="168" t="str">
        <f t="shared" ca="1" si="961"/>
        <v>-</v>
      </c>
      <c r="CM322" s="168" t="str">
        <f t="shared" ca="1" si="961"/>
        <v>-</v>
      </c>
      <c r="CN322" s="168" t="str">
        <f t="shared" ca="1" si="961"/>
        <v>-</v>
      </c>
      <c r="CO322" s="168" t="str">
        <f t="shared" ca="1" si="961"/>
        <v>-</v>
      </c>
      <c r="CP322" s="168">
        <f t="shared" ca="1" si="961"/>
        <v>1</v>
      </c>
      <c r="CQ322" s="168">
        <f t="shared" ca="1" si="961"/>
        <v>1</v>
      </c>
      <c r="CR322" s="168">
        <f t="shared" ca="1" si="961"/>
        <v>0</v>
      </c>
      <c r="CS322" s="168" t="str">
        <f t="shared" ca="1" si="961"/>
        <v>-</v>
      </c>
      <c r="CT322" s="168" t="str">
        <f t="shared" ca="1" si="961"/>
        <v>-</v>
      </c>
      <c r="CU322" s="168" t="str">
        <f t="shared" ca="1" si="961"/>
        <v>-</v>
      </c>
      <c r="CV322" s="168" t="str">
        <f t="shared" ca="1" si="961"/>
        <v>-</v>
      </c>
      <c r="CW322" s="168" t="str">
        <f t="shared" ca="1" si="961"/>
        <v>-</v>
      </c>
      <c r="CX322" s="168" t="str">
        <f t="shared" ca="1" si="961"/>
        <v>-</v>
      </c>
      <c r="CY322" s="168" t="str">
        <f t="shared" ca="1" si="961"/>
        <v>-</v>
      </c>
      <c r="CZ322" s="168">
        <f t="shared" ca="1" si="961"/>
        <v>0</v>
      </c>
      <c r="DA322" s="168" t="str">
        <f t="shared" ca="1" si="961"/>
        <v>-</v>
      </c>
      <c r="DB322" s="168" t="str">
        <f t="shared" ca="1" si="961"/>
        <v>-</v>
      </c>
      <c r="DC322" s="168" t="str">
        <f t="shared" ca="1" si="961"/>
        <v>-</v>
      </c>
      <c r="DD322" s="168" t="str">
        <f t="shared" ca="1" si="961"/>
        <v>-</v>
      </c>
      <c r="DE322" s="168" t="str">
        <f t="shared" ca="1" si="961"/>
        <v>-</v>
      </c>
      <c r="DF322" s="168">
        <f t="shared" ca="1" si="961"/>
        <v>0</v>
      </c>
      <c r="DG322" s="168">
        <f t="shared" ca="1" si="961"/>
        <v>0</v>
      </c>
      <c r="DH322" s="168">
        <f t="shared" ca="1" si="961"/>
        <v>0</v>
      </c>
      <c r="DI322" s="168">
        <f t="shared" ca="1" si="961"/>
        <v>0</v>
      </c>
      <c r="DJ322" s="168">
        <f t="shared" ca="1" si="961"/>
        <v>0</v>
      </c>
      <c r="DK322" s="168">
        <f t="shared" ca="1" si="961"/>
        <v>0</v>
      </c>
      <c r="DL322" s="168">
        <f t="shared" ca="1" si="961"/>
        <v>0</v>
      </c>
      <c r="DM322" s="168" t="str">
        <f t="shared" ca="1" si="961"/>
        <v>-</v>
      </c>
      <c r="DN322" s="168" t="str">
        <f t="shared" ca="1" si="961"/>
        <v>-</v>
      </c>
      <c r="DO322" s="168" t="str">
        <f t="shared" ca="1" si="961"/>
        <v>-</v>
      </c>
      <c r="DP322" s="168" t="str">
        <f t="shared" ca="1" si="961"/>
        <v>-</v>
      </c>
      <c r="DQ322" s="168" t="str">
        <f t="shared" ca="1" si="961"/>
        <v>-</v>
      </c>
      <c r="DR322" s="168" t="str">
        <f t="shared" ca="1" si="961"/>
        <v>-</v>
      </c>
      <c r="DS322" s="168" t="str">
        <f t="shared" ca="1" si="961"/>
        <v>-</v>
      </c>
      <c r="DT322" s="168" t="str">
        <f t="shared" ca="1" si="961"/>
        <v>-</v>
      </c>
      <c r="DU322" s="168" t="str">
        <f t="shared" ca="1" si="961"/>
        <v>-</v>
      </c>
      <c r="DV322" s="168" t="str">
        <f t="shared" ca="1" si="961"/>
        <v>-</v>
      </c>
      <c r="DW322" s="168" t="str">
        <f t="shared" ca="1" si="961"/>
        <v>-</v>
      </c>
      <c r="DX322" s="10"/>
      <c r="DY322" s="168">
        <f t="shared" ca="1" si="961"/>
        <v>1</v>
      </c>
      <c r="DZ322" s="168" t="str">
        <f t="shared" ca="1" si="961"/>
        <v>-</v>
      </c>
      <c r="EA322" s="168" t="str">
        <f t="shared" ca="1" si="961"/>
        <v>-</v>
      </c>
      <c r="EB322" s="168" t="str">
        <f t="shared" ca="1" si="961"/>
        <v>-</v>
      </c>
      <c r="EC322" s="168" t="str">
        <f t="shared" ca="1" si="885"/>
        <v>-</v>
      </c>
      <c r="ED322" s="168" t="b">
        <f t="shared" ca="1" si="885"/>
        <v>0</v>
      </c>
      <c r="EE322" s="168" t="str">
        <f t="shared" ca="1" si="885"/>
        <v>-</v>
      </c>
      <c r="EF322" s="168">
        <f t="shared" ca="1" si="885"/>
        <v>0</v>
      </c>
      <c r="EG322" s="168" t="str">
        <f t="shared" ca="1" si="885"/>
        <v>-</v>
      </c>
      <c r="EH322" s="166" cm="1">
        <f t="array" ref="EH322">INDEX(i.rev,$K322,EH$15)</f>
        <v>1.1000000000000001</v>
      </c>
      <c r="EI322" s="168">
        <f t="shared" ca="1" si="953"/>
        <v>0</v>
      </c>
      <c r="EJ322" s="168">
        <f t="shared" ca="1" si="953"/>
        <v>1</v>
      </c>
      <c r="EK322" s="168">
        <f t="shared" ca="1" si="953"/>
        <v>0</v>
      </c>
      <c r="EL322" s="168">
        <f t="shared" ca="1" si="953"/>
        <v>1</v>
      </c>
      <c r="EM322" s="168">
        <f t="shared" ca="1" si="953"/>
        <v>1</v>
      </c>
      <c r="EN322" s="168">
        <f t="shared" ca="1" si="953"/>
        <v>1</v>
      </c>
      <c r="EO322" s="168">
        <f t="shared" ca="1" si="953"/>
        <v>0</v>
      </c>
      <c r="EP322" s="168">
        <f t="shared" ca="1" si="953"/>
        <v>0</v>
      </c>
      <c r="EQ322" s="168">
        <f t="shared" ca="1" si="953"/>
        <v>0</v>
      </c>
      <c r="ER322" s="168">
        <f t="shared" ca="1" si="953"/>
        <v>0</v>
      </c>
      <c r="ES322" s="168">
        <f t="shared" ca="1" si="953"/>
        <v>0</v>
      </c>
      <c r="ET322" s="168">
        <f t="shared" ca="1" si="953"/>
        <v>0</v>
      </c>
      <c r="EU322" s="168">
        <f t="shared" ca="1" si="953"/>
        <v>0</v>
      </c>
      <c r="EV322" s="168">
        <f t="shared" ca="1" si="953"/>
        <v>0</v>
      </c>
      <c r="EW322" s="168">
        <f t="shared" ca="1" si="953"/>
        <v>0</v>
      </c>
      <c r="EX322" s="168">
        <f t="shared" ca="1" si="953"/>
        <v>0</v>
      </c>
      <c r="EY322" s="166" cm="1">
        <f t="array" ref="EY322">INDEX(i.rev,$K322,EY$15)</f>
        <v>0</v>
      </c>
      <c r="EZ322" s="168">
        <f t="shared" ca="1" si="837"/>
        <v>0</v>
      </c>
      <c r="FA322" s="166" cm="1">
        <f t="array" ref="FA322">INDEX(i.rev,$K322,FA$15)</f>
        <v>1</v>
      </c>
      <c r="FB322" s="168">
        <f t="shared" ca="1" si="915"/>
        <v>0</v>
      </c>
      <c r="FC322" s="168">
        <f t="shared" ca="1" si="915"/>
        <v>0</v>
      </c>
      <c r="FD322" s="168">
        <f t="shared" ca="1" si="915"/>
        <v>0</v>
      </c>
      <c r="FE322" s="168">
        <f t="shared" ca="1" si="915"/>
        <v>0</v>
      </c>
      <c r="FF322" s="168">
        <f t="shared" ca="1" si="915"/>
        <v>0</v>
      </c>
      <c r="FG322" s="168">
        <f t="shared" ca="1" si="915"/>
        <v>0</v>
      </c>
      <c r="FH322" s="168">
        <f t="shared" ca="1" si="915"/>
        <v>0</v>
      </c>
      <c r="FI322" s="10"/>
      <c r="FJ322" s="168" t="str">
        <f t="shared" ca="1" si="915"/>
        <v>-</v>
      </c>
      <c r="FK322" s="168" t="str">
        <f t="shared" ca="1" si="915"/>
        <v>-</v>
      </c>
      <c r="FL322" s="168" t="str">
        <f t="shared" ca="1" si="915"/>
        <v>-</v>
      </c>
      <c r="FM322" s="168" t="str">
        <f t="shared" ca="1" si="915"/>
        <v>-</v>
      </c>
      <c r="FN322" s="168" t="str">
        <f t="shared" ca="1" si="839"/>
        <v>-</v>
      </c>
      <c r="FO322" s="166" t="b">
        <f t="shared" ca="1" si="954"/>
        <v>0</v>
      </c>
      <c r="FP322" s="166" t="b">
        <f t="shared" ca="1" si="954"/>
        <v>0</v>
      </c>
      <c r="FQ322" s="166" t="b">
        <f t="shared" ca="1" si="954"/>
        <v>1</v>
      </c>
      <c r="FR322" s="168">
        <f t="shared" ca="1" si="915"/>
        <v>0</v>
      </c>
      <c r="FS322" s="166">
        <f t="shared" ca="1" si="955"/>
        <v>1</v>
      </c>
      <c r="FT322" s="166">
        <f t="shared" ca="1" si="955"/>
        <v>1</v>
      </c>
      <c r="FU322" s="168" t="str">
        <f t="shared" ca="1" si="915"/>
        <v>-</v>
      </c>
      <c r="FV322" s="168" t="str">
        <f t="shared" ca="1" si="915"/>
        <v>-</v>
      </c>
      <c r="FW322" s="168" t="str">
        <f t="shared" ca="1" si="915"/>
        <v>-</v>
      </c>
      <c r="FX322" s="168" t="str">
        <f t="shared" ca="1" si="915"/>
        <v>-</v>
      </c>
      <c r="FY322" s="168" t="str">
        <f t="shared" ca="1" si="915"/>
        <v>-</v>
      </c>
      <c r="FZ322" s="168" t="str">
        <f t="shared" ca="1" si="915"/>
        <v>-</v>
      </c>
      <c r="GA322" s="168" t="str">
        <f t="shared" ca="1" si="915"/>
        <v>-</v>
      </c>
      <c r="GB322" s="168" t="str">
        <f t="shared" ca="1" si="915"/>
        <v>-</v>
      </c>
      <c r="GC322" s="168" t="str">
        <f t="shared" ca="1" si="915"/>
        <v>-</v>
      </c>
      <c r="GD322" s="168" t="b">
        <f t="shared" ca="1" si="915"/>
        <v>1</v>
      </c>
      <c r="GE322" s="168" t="str">
        <f t="shared" ca="1" si="915"/>
        <v>-</v>
      </c>
      <c r="GF322" s="168" t="str">
        <f t="shared" ca="1" si="915"/>
        <v>-</v>
      </c>
      <c r="GG322" s="168" t="str">
        <f t="shared" ca="1" si="915"/>
        <v>-</v>
      </c>
      <c r="GH322" s="168" t="str">
        <f t="shared" ca="1" si="956"/>
        <v>-</v>
      </c>
      <c r="GI322" s="168" t="str">
        <f t="shared" ca="1" si="956"/>
        <v>-</v>
      </c>
      <c r="GJ322" s="168" t="str">
        <f t="shared" ca="1" si="956"/>
        <v>-</v>
      </c>
      <c r="GK322" s="168" t="str">
        <f t="shared" ca="1" si="956"/>
        <v>-</v>
      </c>
      <c r="GL322" s="168" t="str">
        <f t="shared" ca="1" si="956"/>
        <v>-</v>
      </c>
      <c r="GM322" s="168" t="str">
        <f t="shared" ca="1" si="956"/>
        <v>-</v>
      </c>
      <c r="GN322" s="168" t="str">
        <f t="shared" ca="1" si="956"/>
        <v>-</v>
      </c>
      <c r="GO322" s="168" t="str">
        <f t="shared" ca="1" si="956"/>
        <v>-</v>
      </c>
      <c r="GP322" s="168" t="str">
        <f t="shared" ca="1" si="956"/>
        <v>-</v>
      </c>
      <c r="GQ322" s="168" t="str">
        <f t="shared" ca="1" si="956"/>
        <v>-</v>
      </c>
      <c r="GR322" s="168" t="str">
        <f t="shared" ca="1" si="956"/>
        <v>-</v>
      </c>
      <c r="GS322" s="168">
        <f t="shared" ca="1" si="956"/>
        <v>500</v>
      </c>
      <c r="GT322" s="168">
        <f t="shared" ca="1" si="956"/>
        <v>500</v>
      </c>
      <c r="GU322" s="168" t="str">
        <f t="shared" ca="1" si="956"/>
        <v>-</v>
      </c>
      <c r="GV322" s="168" t="str">
        <f t="shared" ca="1" si="956"/>
        <v>-</v>
      </c>
      <c r="GW322" s="168" t="str">
        <f t="shared" ca="1" si="956"/>
        <v>-</v>
      </c>
      <c r="GX322" s="168" t="str">
        <f t="shared" ca="1" si="957"/>
        <v>-</v>
      </c>
      <c r="GY322" s="168" t="str">
        <f t="shared" ca="1" si="957"/>
        <v>-</v>
      </c>
      <c r="GZ322" s="168" t="str">
        <f t="shared" ca="1" si="958"/>
        <v>-</v>
      </c>
      <c r="HA322" s="168" t="str">
        <f t="shared" ca="1" si="958"/>
        <v>-</v>
      </c>
      <c r="HB322" s="168" t="str">
        <f t="shared" ca="1" si="958"/>
        <v>-</v>
      </c>
      <c r="HC322" s="168" t="str">
        <f t="shared" ca="1" si="958"/>
        <v>-</v>
      </c>
      <c r="HD322" s="168" t="str">
        <f t="shared" ca="1" si="958"/>
        <v>-</v>
      </c>
      <c r="HE322" s="168" t="str">
        <f t="shared" ca="1" si="958"/>
        <v>-</v>
      </c>
      <c r="HF322" s="168" t="str">
        <f t="shared" ca="1" si="958"/>
        <v>-</v>
      </c>
      <c r="HG322" s="168" t="str">
        <f t="shared" ca="1" si="958"/>
        <v>-</v>
      </c>
      <c r="HH322" s="168" t="str">
        <f t="shared" ca="1" si="958"/>
        <v>-</v>
      </c>
      <c r="HI322" s="168" t="str">
        <f t="shared" ca="1" si="958"/>
        <v>-</v>
      </c>
      <c r="HJ322" s="168" t="str">
        <f t="shared" ca="1" si="958"/>
        <v>-</v>
      </c>
      <c r="HK322" s="168" t="str">
        <f t="shared" ca="1" si="958"/>
        <v>-</v>
      </c>
      <c r="HL322" s="168" t="str">
        <f t="shared" ca="1" si="958"/>
        <v>-</v>
      </c>
      <c r="HM322" s="168" t="str">
        <f t="shared" ca="1" si="958"/>
        <v>-</v>
      </c>
      <c r="HN322" s="168" t="str">
        <f t="shared" ca="1" si="958"/>
        <v>-</v>
      </c>
      <c r="HO322" s="168" t="str">
        <f t="shared" ca="1" si="958"/>
        <v>-</v>
      </c>
      <c r="HP322" s="168" t="str">
        <f t="shared" ca="1" si="958"/>
        <v>-</v>
      </c>
      <c r="HQ322" s="168" t="str">
        <f t="shared" ca="1" si="958"/>
        <v>-</v>
      </c>
      <c r="HR322" s="168" t="str">
        <f t="shared" ca="1" si="958"/>
        <v>-</v>
      </c>
      <c r="HS322" s="168" t="str">
        <f t="shared" ca="1" si="958"/>
        <v>-</v>
      </c>
      <c r="HT322" s="168" t="str">
        <f t="shared" ca="1" si="958"/>
        <v>-</v>
      </c>
      <c r="HU322" s="168" t="str">
        <f t="shared" ca="1" si="958"/>
        <v>-</v>
      </c>
      <c r="HV322" s="168" t="str">
        <f t="shared" ca="1" si="958"/>
        <v>-</v>
      </c>
      <c r="HW322" s="168" t="str">
        <f t="shared" ca="1" si="958"/>
        <v>-</v>
      </c>
      <c r="HX322" s="168" t="str">
        <f t="shared" ca="1" si="958"/>
        <v>-</v>
      </c>
      <c r="HY322" s="168" t="str">
        <f t="shared" ca="1" si="958"/>
        <v>-</v>
      </c>
      <c r="HZ322" s="168" t="str">
        <f t="shared" ca="1" si="958"/>
        <v>-</v>
      </c>
      <c r="IA322" s="168" t="str">
        <f t="shared" ca="1" si="958"/>
        <v>-</v>
      </c>
      <c r="IB322" s="168" t="str">
        <f t="shared" ca="1" si="958"/>
        <v>-</v>
      </c>
      <c r="IC322" s="168" t="str">
        <f t="shared" ca="1" si="958"/>
        <v>-</v>
      </c>
      <c r="ID322" s="168" t="str">
        <f t="shared" ca="1" si="958"/>
        <v>-</v>
      </c>
      <c r="IE322" s="168" t="str">
        <f t="shared" ca="1" si="958"/>
        <v>-</v>
      </c>
      <c r="IF322" s="168" t="str">
        <f t="shared" ca="1" si="958"/>
        <v>-</v>
      </c>
      <c r="IG322" s="168" t="str">
        <f t="shared" ca="1" si="958"/>
        <v>-</v>
      </c>
      <c r="IH322" s="168" t="str">
        <f t="shared" ca="1" si="958"/>
        <v>-</v>
      </c>
      <c r="II322" s="168" t="str">
        <f t="shared" ca="1" si="958"/>
        <v>-</v>
      </c>
      <c r="IJ322" s="168" t="str">
        <f t="shared" ca="1" si="958"/>
        <v>-</v>
      </c>
      <c r="IK322" s="168" t="str">
        <f t="shared" ca="1" si="958"/>
        <v>-</v>
      </c>
      <c r="IL322" s="168" t="str">
        <f t="shared" ca="1" si="958"/>
        <v>-</v>
      </c>
      <c r="IM322" s="168" t="str">
        <f t="shared" ca="1" si="958"/>
        <v>-</v>
      </c>
      <c r="IN322" s="168" t="str">
        <f t="shared" ca="1" si="958"/>
        <v>-</v>
      </c>
      <c r="IO322" s="168" t="str">
        <f t="shared" ca="1" si="958"/>
        <v>-</v>
      </c>
      <c r="IP322" s="168" t="str">
        <f t="shared" ca="1" si="957"/>
        <v>-</v>
      </c>
      <c r="IQ322" s="168" t="str">
        <f t="shared" ca="1" si="957"/>
        <v>-</v>
      </c>
      <c r="IR322" s="168" t="str">
        <f t="shared" ca="1" si="957"/>
        <v>-</v>
      </c>
      <c r="IS322" s="168" t="str">
        <f t="shared" ca="1" si="957"/>
        <v>-</v>
      </c>
      <c r="IT322" s="168" t="str">
        <f t="shared" ca="1" si="957"/>
        <v>-</v>
      </c>
      <c r="IU322" s="168" t="str">
        <f t="shared" ca="1" si="957"/>
        <v>-</v>
      </c>
      <c r="IV322" s="168" t="str">
        <f t="shared" ca="1" si="957"/>
        <v>-</v>
      </c>
      <c r="IW322" s="168" t="str">
        <f t="shared" ca="1" si="957"/>
        <v>-</v>
      </c>
      <c r="IX322" s="168" t="str">
        <f t="shared" ca="1" si="957"/>
        <v>-</v>
      </c>
      <c r="IY322" s="168" t="str">
        <f t="shared" ca="1" si="957"/>
        <v>-</v>
      </c>
      <c r="IZ322" s="10"/>
      <c r="JA322" s="166">
        <f t="shared" ca="1" si="846"/>
        <v>4.4999999999999998E-2</v>
      </c>
      <c r="JB322" s="166">
        <f t="shared" ca="1" si="847"/>
        <v>4.4999999999999998E-2</v>
      </c>
      <c r="JC322" s="168">
        <f t="shared" ca="1" si="939"/>
        <v>1</v>
      </c>
      <c r="JD322" s="168">
        <f t="shared" ca="1" si="939"/>
        <v>0</v>
      </c>
      <c r="JE322" s="168">
        <f t="shared" ca="1" si="939"/>
        <v>1</v>
      </c>
      <c r="JF322" s="168">
        <f t="shared" ca="1" si="939"/>
        <v>1</v>
      </c>
      <c r="JG322" s="168">
        <f t="shared" ca="1" si="939"/>
        <v>0</v>
      </c>
      <c r="JH322" s="168">
        <f t="shared" ca="1" si="939"/>
        <v>70</v>
      </c>
      <c r="JI322" s="168">
        <f t="shared" ca="1" si="939"/>
        <v>50</v>
      </c>
      <c r="JJ322" s="168">
        <f t="shared" ca="1" si="939"/>
        <v>70</v>
      </c>
      <c r="JK322" s="168">
        <f t="shared" ca="1" si="939"/>
        <v>50</v>
      </c>
      <c r="JL322" s="166">
        <f t="shared" ca="1" si="849"/>
        <v>1</v>
      </c>
      <c r="JM322" s="166">
        <f t="shared" ca="1" si="850"/>
        <v>1</v>
      </c>
      <c r="JN322" s="166">
        <f t="shared" ca="1" si="851"/>
        <v>1</v>
      </c>
      <c r="JO322" s="166">
        <f t="shared" ca="1" si="852"/>
        <v>1</v>
      </c>
      <c r="JP322" s="166">
        <f t="shared" ca="1" si="852"/>
        <v>1</v>
      </c>
      <c r="JQ322" s="168">
        <f t="shared" ca="1" si="939"/>
        <v>1</v>
      </c>
      <c r="JR322" s="10"/>
      <c r="JS322" s="168">
        <f t="shared" ca="1" si="939"/>
        <v>1</v>
      </c>
      <c r="JT322" s="166">
        <f t="shared" ca="1" si="853"/>
        <v>1</v>
      </c>
      <c r="JU322" s="168">
        <f t="shared" ca="1" si="937"/>
        <v>1</v>
      </c>
      <c r="JV322" s="168">
        <f t="shared" ca="1" si="939"/>
        <v>1</v>
      </c>
      <c r="JW322" s="168">
        <f t="shared" ca="1" si="939"/>
        <v>1</v>
      </c>
      <c r="JX322" s="168">
        <f t="shared" ca="1" si="806"/>
        <v>1</v>
      </c>
      <c r="JY322" s="168">
        <f t="shared" ca="1" si="939"/>
        <v>1</v>
      </c>
      <c r="JZ322" s="168">
        <f t="shared" ca="1" si="939"/>
        <v>1</v>
      </c>
      <c r="KA322" s="166">
        <f t="shared" ca="1" si="854"/>
        <v>1</v>
      </c>
      <c r="KB322" s="166">
        <f t="shared" ca="1" si="855"/>
        <v>1</v>
      </c>
      <c r="KC322" s="166">
        <f t="shared" ca="1" si="856"/>
        <v>1</v>
      </c>
      <c r="KD322" s="166" t="str">
        <f t="shared" ca="1" si="857"/>
        <v>-</v>
      </c>
      <c r="KE322" s="166" t="str">
        <f t="shared" ca="1" si="858"/>
        <v>-</v>
      </c>
      <c r="KF322" s="166" t="str">
        <f t="shared" ca="1" si="859"/>
        <v>-</v>
      </c>
      <c r="KG322" s="166" t="b">
        <f t="shared" ca="1" si="860"/>
        <v>0</v>
      </c>
      <c r="KH322" s="168">
        <f t="shared" ca="1" si="939"/>
        <v>0</v>
      </c>
      <c r="KI322" s="27">
        <v>0</v>
      </c>
    </row>
    <row r="323" spans="1:295" s="148" customFormat="1" outlineLevel="1">
      <c r="A323" s="126">
        <f t="shared" si="13"/>
        <v>318</v>
      </c>
      <c r="B323" s="126">
        <f t="shared" si="913"/>
        <v>13</v>
      </c>
      <c r="C323" s="148">
        <f t="shared" si="874"/>
        <v>1002</v>
      </c>
      <c r="D323" s="148" t="s">
        <v>884</v>
      </c>
      <c r="E323" s="148" t="b">
        <f t="shared" ref="E323" si="962">J323=1</f>
        <v>0</v>
      </c>
      <c r="F323" s="148" t="b">
        <v>0</v>
      </c>
      <c r="G323" s="148" t="b">
        <f t="shared" ref="G323" si="963">E323</f>
        <v>0</v>
      </c>
      <c r="H323" s="144">
        <f t="shared" ca="1" si="959"/>
        <v>3</v>
      </c>
      <c r="I323" s="32">
        <v>2</v>
      </c>
      <c r="J323" s="32">
        <v>4</v>
      </c>
      <c r="K323" s="32">
        <v>4</v>
      </c>
      <c r="L323" s="144">
        <f t="shared" ca="1" si="959"/>
        <v>1</v>
      </c>
      <c r="M323" s="144">
        <f t="shared" ca="1" si="959"/>
        <v>1</v>
      </c>
      <c r="N323" s="144">
        <f t="shared" ca="1" si="959"/>
        <v>1</v>
      </c>
      <c r="O323" s="144">
        <f t="shared" ca="1" si="959"/>
        <v>1</v>
      </c>
      <c r="P323" s="144">
        <f t="shared" ca="1" si="959"/>
        <v>1</v>
      </c>
      <c r="Q323" s="144">
        <f t="shared" ca="1" si="959"/>
        <v>1</v>
      </c>
      <c r="R323" s="144">
        <f t="shared" ca="1" si="959"/>
        <v>2</v>
      </c>
      <c r="S323" s="144">
        <f t="shared" ca="1" si="959"/>
        <v>1</v>
      </c>
      <c r="T323" s="144">
        <f t="shared" ca="1" si="959"/>
        <v>1</v>
      </c>
      <c r="U323" s="144">
        <f t="shared" ca="1" si="959"/>
        <v>1</v>
      </c>
      <c r="V323" s="144">
        <f t="shared" ca="1" si="959"/>
        <v>1</v>
      </c>
      <c r="W323" s="144">
        <f t="shared" ca="1" si="959"/>
        <v>1</v>
      </c>
      <c r="X323" s="144">
        <f t="shared" ca="1" si="959"/>
        <v>1</v>
      </c>
      <c r="Y323" s="144">
        <f t="shared" ca="1" si="960"/>
        <v>1</v>
      </c>
      <c r="AA323" s="162" t="str" cm="1">
        <f t="array" aca="1" ref="AA323" ca="1">TEXT(LEFT(OFFSET(AA323,-1,0),5)+1,"00000")&amp;MID(OFFSET(AA323,-1,0),6,FIND(" ",OFFSET(AA323,-1,0),7)-5)
&amp;INDEX(DataMaster!$B$10:$B$12,$I323)         &amp;IF($J323=1,""," Risk"&amp;INDEX(i.risk_aversion,$J323,1))    &amp;IF($K323=1,""," REV"&amp; INDEX(DataMaster!$B$54:$B$58,$K323))              &amp; IF($L323=1,""," Minroe"&amp;INDEX(minroe,$L323))              &amp;  IF($M323=1,""," Overdraw"&amp;INDEX(overdraw,$M323))
&amp; IF($N323=1,""," Mach"&amp;INDEX(i.mach_option,$N323))
&amp; IF($O323=1,""," Interest"&amp;INDEX(i.interest_rate,$O323))            &amp; IF($P323=1,""," Opp cost"&amp;INDEX(i.opp_cost_capital,$P323))           &amp; IF($Q323=1,""," Casual_ub"&amp;INDEX(i.casual_ub,$Q323))           &amp; IF($R323=1,""," Cropgraze"&amp;INDEX(i.cropgraze_inc,$R323))
&amp; IF($S323=1,""," Yield"&amp;INDEX(i.all_rot_yield,$S323))          &amp; IF($T323=1,""," Pasture"&amp;INDEX(i.pasture_prod,$T323))          &amp; IF($U323=1,""," Scan"&amp;INDEX(i.scan,$U323))
&amp; IF($JL323=1,""," WP"&amp;TEXT($JL323*100,"000p"))                &amp; IF($JM323=1,""," MP"&amp;TEXT($JM323*100,"000p"))                      &amp; IF($JN323=1,""," GP"&amp;TEXT($JN323*100,"000p"))          &amp; IF($JO323=1,""," Can"&amp;TEXT($JO323*100,"000p"))
&amp; " (F"&amp;3+IFERROR(1*$CH323,0)+IFERROR(1*$CI323,0)&amp;3-IFERROR(1*NOT($CK323),0)&amp;"N"&amp;$CP323&amp;$CQ323&amp;")"</f>
        <v>00026 CFW DSP RiskCRRA-low REVCFW_rev_use CropgrazeFALSE (F33N11)</v>
      </c>
      <c r="AB323" s="10" t="str">
        <f ca="1">IF(COUNTIF(AA$5:AA323,AA323)=1,"-","Dup")</f>
        <v>-</v>
      </c>
      <c r="AC323" s="10"/>
      <c r="AD323" s="168" t="str">
        <f t="shared" ca="1" si="949"/>
        <v>-</v>
      </c>
      <c r="AE323" s="168" t="str">
        <f t="shared" ca="1" si="949"/>
        <v>-</v>
      </c>
      <c r="AF323" s="168" t="str">
        <f t="shared" ca="1" si="949"/>
        <v>-</v>
      </c>
      <c r="AG323" s="168" t="str">
        <f t="shared" ca="1" si="949"/>
        <v>-</v>
      </c>
      <c r="AH323" s="168" t="str">
        <f t="shared" ca="1" si="949"/>
        <v>-</v>
      </c>
      <c r="AI323" s="168" t="b">
        <f t="shared" ca="1" si="949"/>
        <v>1</v>
      </c>
      <c r="AJ323" s="10"/>
      <c r="AK323" s="166" t="b">
        <f t="shared" si="950"/>
        <v>0</v>
      </c>
      <c r="AL323" s="166" t="str">
        <f t="shared" si="950"/>
        <v>-</v>
      </c>
      <c r="AM323" s="166" t="b">
        <f t="shared" si="950"/>
        <v>0</v>
      </c>
      <c r="AN323" s="166" t="b">
        <f t="shared" si="950"/>
        <v>1</v>
      </c>
      <c r="AO323" s="166" t="b">
        <f t="shared" si="950"/>
        <v>0</v>
      </c>
      <c r="AP323" s="166" t="b">
        <f t="shared" si="950"/>
        <v>0</v>
      </c>
      <c r="AQ323" s="166">
        <f t="shared" ca="1" si="829"/>
        <v>0</v>
      </c>
      <c r="AR323" s="166" t="b">
        <f t="shared" si="951"/>
        <v>1</v>
      </c>
      <c r="AS323" s="166" t="b">
        <f t="shared" si="951"/>
        <v>1</v>
      </c>
      <c r="AT323" s="166">
        <f t="shared" si="951"/>
        <v>2</v>
      </c>
      <c r="AU323" s="166" t="str">
        <f t="shared" si="951"/>
        <v>-</v>
      </c>
      <c r="AV323" s="166">
        <f t="shared" si="951"/>
        <v>0.3</v>
      </c>
      <c r="AW323" s="10"/>
      <c r="AX323" s="166" t="b">
        <f t="shared" si="831"/>
        <v>1</v>
      </c>
      <c r="AY323" s="168" t="b">
        <f t="shared" ca="1" si="832"/>
        <v>1</v>
      </c>
      <c r="AZ323" s="168" t="b">
        <f t="shared" ca="1" si="832"/>
        <v>1</v>
      </c>
      <c r="BA323" s="167">
        <f t="shared" ca="1" si="833"/>
        <v>3210</v>
      </c>
      <c r="BB323" s="168" t="str">
        <f t="shared" ref="BB323:BV323" ca="1" si="964">OFFSET(BB$5,$B323,0)</f>
        <v>-</v>
      </c>
      <c r="BC323" s="168" t="str">
        <f t="shared" ca="1" si="964"/>
        <v>-</v>
      </c>
      <c r="BD323" s="168" t="str">
        <f t="shared" ca="1" si="964"/>
        <v>-</v>
      </c>
      <c r="BE323" s="168" t="str">
        <f t="shared" ca="1" si="964"/>
        <v>-</v>
      </c>
      <c r="BF323" s="168" t="str">
        <f t="shared" ca="1" si="964"/>
        <v>-</v>
      </c>
      <c r="BG323" s="168">
        <f t="shared" ca="1" si="964"/>
        <v>1</v>
      </c>
      <c r="BH323" s="168">
        <f t="shared" ca="1" si="964"/>
        <v>1</v>
      </c>
      <c r="BI323" s="168" t="str">
        <f t="shared" ca="1" si="964"/>
        <v>-</v>
      </c>
      <c r="BJ323" s="168" t="str">
        <f t="shared" ca="1" si="964"/>
        <v>-</v>
      </c>
      <c r="BK323" s="10"/>
      <c r="BL323" s="168" t="str">
        <f t="shared" ca="1" si="964"/>
        <v>-</v>
      </c>
      <c r="BM323" s="168" t="str">
        <f t="shared" ca="1" si="964"/>
        <v>-</v>
      </c>
      <c r="BN323" s="168" t="str">
        <f t="shared" ca="1" si="964"/>
        <v>-</v>
      </c>
      <c r="BO323" s="168" t="str">
        <f t="shared" ca="1" si="964"/>
        <v>-</v>
      </c>
      <c r="BP323" s="168" t="str">
        <f t="shared" ca="1" si="964"/>
        <v>-</v>
      </c>
      <c r="BQ323" s="168" t="str">
        <f t="shared" ca="1" si="964"/>
        <v>-</v>
      </c>
      <c r="BR323" s="168" t="str">
        <f t="shared" ca="1" si="964"/>
        <v>-</v>
      </c>
      <c r="BS323" s="168" t="str">
        <f t="shared" ca="1" si="964"/>
        <v>-</v>
      </c>
      <c r="BT323" s="168" t="str">
        <f t="shared" ca="1" si="964"/>
        <v>-</v>
      </c>
      <c r="BU323" s="168" t="str">
        <f t="shared" ca="1" si="964"/>
        <v>-</v>
      </c>
      <c r="BV323" s="168" t="str">
        <f t="shared" ca="1" si="964"/>
        <v>-</v>
      </c>
      <c r="BW323" s="166" t="b" cm="1">
        <f t="array" ref="BW323">INDEX(i.rev,$K323,BW$15)</f>
        <v>0</v>
      </c>
      <c r="BX323" s="166">
        <f t="shared" si="864"/>
        <v>24</v>
      </c>
      <c r="BY323" s="166" t="b" cm="1">
        <f t="array" ref="BY323">INDEX(i.rev,$K323,BY$15)</f>
        <v>0</v>
      </c>
      <c r="BZ323" s="166" t="b" cm="1">
        <f t="array" ref="BZ323">INDEX(i.rev,$K323,BZ$15)</f>
        <v>1</v>
      </c>
      <c r="CA323" s="166" t="b" cm="1">
        <f t="array" ref="CA323">INDEX(i.rev,$K323,CA$15)</f>
        <v>1</v>
      </c>
      <c r="CB323" s="166" t="b" cm="1">
        <f t="array" ref="CB323">INDEX(i.rev,$K323,CB$15)</f>
        <v>1</v>
      </c>
      <c r="CC323" s="166" t="b" cm="1">
        <f t="array" ref="CC323">INDEX(i.rev,$K323,CC$15)</f>
        <v>1</v>
      </c>
      <c r="CD323" s="166" t="b" cm="1">
        <f t="array" ref="CD323">INDEX(i.rev,$K323,CD$15)</f>
        <v>1</v>
      </c>
      <c r="CE323" s="166" t="b" cm="1">
        <f t="array" ref="CE323">INDEX(i.rev,$K323,CE$15)</f>
        <v>1</v>
      </c>
      <c r="CF323" s="166" t="b" cm="1">
        <f t="array" ref="CF323">INDEX(i.rev,$K323,CF$15)</f>
        <v>1</v>
      </c>
      <c r="CG323" s="10"/>
      <c r="CH323" s="168" t="str">
        <f t="shared" ref="CH323:EB323" ca="1" si="965">OFFSET(CH$5,$B323,0)</f>
        <v>-</v>
      </c>
      <c r="CI323" s="168" t="str">
        <f t="shared" ca="1" si="965"/>
        <v>-</v>
      </c>
      <c r="CJ323" s="168" t="str">
        <f t="shared" ca="1" si="965"/>
        <v>-</v>
      </c>
      <c r="CK323" s="168" t="str">
        <f t="shared" ca="1" si="965"/>
        <v>-</v>
      </c>
      <c r="CL323" s="168" t="str">
        <f t="shared" ca="1" si="965"/>
        <v>-</v>
      </c>
      <c r="CM323" s="168" t="str">
        <f t="shared" ca="1" si="965"/>
        <v>-</v>
      </c>
      <c r="CN323" s="168" t="str">
        <f t="shared" ca="1" si="965"/>
        <v>-</v>
      </c>
      <c r="CO323" s="168" t="str">
        <f t="shared" ca="1" si="965"/>
        <v>-</v>
      </c>
      <c r="CP323" s="168">
        <f t="shared" ca="1" si="965"/>
        <v>1</v>
      </c>
      <c r="CQ323" s="168">
        <f t="shared" ca="1" si="965"/>
        <v>1</v>
      </c>
      <c r="CR323" s="168">
        <f t="shared" ca="1" si="965"/>
        <v>0</v>
      </c>
      <c r="CS323" s="168" t="str">
        <f t="shared" ca="1" si="965"/>
        <v>-</v>
      </c>
      <c r="CT323" s="168" t="str">
        <f t="shared" ca="1" si="965"/>
        <v>-</v>
      </c>
      <c r="CU323" s="168" t="str">
        <f t="shared" ca="1" si="965"/>
        <v>-</v>
      </c>
      <c r="CV323" s="168" t="str">
        <f t="shared" ca="1" si="965"/>
        <v>-</v>
      </c>
      <c r="CW323" s="168" t="str">
        <f t="shared" ca="1" si="965"/>
        <v>-</v>
      </c>
      <c r="CX323" s="168" t="str">
        <f t="shared" ca="1" si="965"/>
        <v>-</v>
      </c>
      <c r="CY323" s="168" t="str">
        <f t="shared" ca="1" si="965"/>
        <v>-</v>
      </c>
      <c r="CZ323" s="168">
        <f t="shared" ca="1" si="965"/>
        <v>0</v>
      </c>
      <c r="DA323" s="168" t="str">
        <f t="shared" ca="1" si="965"/>
        <v>-</v>
      </c>
      <c r="DB323" s="168" t="str">
        <f t="shared" ca="1" si="965"/>
        <v>-</v>
      </c>
      <c r="DC323" s="168" t="str">
        <f t="shared" ca="1" si="965"/>
        <v>-</v>
      </c>
      <c r="DD323" s="168" t="str">
        <f t="shared" ca="1" si="965"/>
        <v>-</v>
      </c>
      <c r="DE323" s="168" t="str">
        <f t="shared" ca="1" si="965"/>
        <v>-</v>
      </c>
      <c r="DF323" s="168">
        <f t="shared" ca="1" si="965"/>
        <v>0</v>
      </c>
      <c r="DG323" s="168">
        <f t="shared" ca="1" si="965"/>
        <v>0</v>
      </c>
      <c r="DH323" s="168">
        <f t="shared" ca="1" si="965"/>
        <v>0</v>
      </c>
      <c r="DI323" s="168">
        <f t="shared" ca="1" si="965"/>
        <v>0</v>
      </c>
      <c r="DJ323" s="168">
        <f t="shared" ca="1" si="965"/>
        <v>0</v>
      </c>
      <c r="DK323" s="168">
        <f t="shared" ca="1" si="965"/>
        <v>0</v>
      </c>
      <c r="DL323" s="168">
        <f t="shared" ca="1" si="965"/>
        <v>0</v>
      </c>
      <c r="DM323" s="168" t="str">
        <f t="shared" ca="1" si="965"/>
        <v>-</v>
      </c>
      <c r="DN323" s="168" t="str">
        <f t="shared" ca="1" si="965"/>
        <v>-</v>
      </c>
      <c r="DO323" s="168" t="str">
        <f t="shared" ca="1" si="965"/>
        <v>-</v>
      </c>
      <c r="DP323" s="168" t="str">
        <f t="shared" ca="1" si="965"/>
        <v>-</v>
      </c>
      <c r="DQ323" s="168" t="str">
        <f t="shared" ca="1" si="965"/>
        <v>-</v>
      </c>
      <c r="DR323" s="168" t="str">
        <f t="shared" ca="1" si="965"/>
        <v>-</v>
      </c>
      <c r="DS323" s="168" t="str">
        <f t="shared" ca="1" si="965"/>
        <v>-</v>
      </c>
      <c r="DT323" s="168" t="str">
        <f t="shared" ca="1" si="965"/>
        <v>-</v>
      </c>
      <c r="DU323" s="168" t="str">
        <f t="shared" ca="1" si="965"/>
        <v>-</v>
      </c>
      <c r="DV323" s="168" t="str">
        <f t="shared" ca="1" si="965"/>
        <v>-</v>
      </c>
      <c r="DW323" s="168" t="str">
        <f t="shared" ca="1" si="965"/>
        <v>-</v>
      </c>
      <c r="DX323" s="10"/>
      <c r="DY323" s="168">
        <f t="shared" ca="1" si="965"/>
        <v>1</v>
      </c>
      <c r="DZ323" s="168" t="str">
        <f t="shared" ca="1" si="965"/>
        <v>-</v>
      </c>
      <c r="EA323" s="168" t="str">
        <f t="shared" ca="1" si="965"/>
        <v>-</v>
      </c>
      <c r="EB323" s="168" t="str">
        <f t="shared" ca="1" si="965"/>
        <v>-</v>
      </c>
      <c r="EC323" s="168" t="str">
        <f t="shared" ca="1" si="885"/>
        <v>-</v>
      </c>
      <c r="ED323" s="168" t="b">
        <f t="shared" ca="1" si="885"/>
        <v>0</v>
      </c>
      <c r="EE323" s="168" t="str">
        <f t="shared" ca="1" si="885"/>
        <v>-</v>
      </c>
      <c r="EF323" s="168">
        <f t="shared" ca="1" si="885"/>
        <v>0</v>
      </c>
      <c r="EG323" s="168" t="str">
        <f t="shared" ca="1" si="885"/>
        <v>-</v>
      </c>
      <c r="EH323" s="166" cm="1">
        <f t="array" ref="EH323">INDEX(i.rev,$K323,EH$15)</f>
        <v>1.1000000000000001</v>
      </c>
      <c r="EI323" s="168">
        <f t="shared" ca="1" si="953"/>
        <v>0</v>
      </c>
      <c r="EJ323" s="168">
        <f t="shared" ca="1" si="953"/>
        <v>1</v>
      </c>
      <c r="EK323" s="168">
        <f t="shared" ca="1" si="953"/>
        <v>0</v>
      </c>
      <c r="EL323" s="168">
        <f t="shared" ca="1" si="953"/>
        <v>1</v>
      </c>
      <c r="EM323" s="168">
        <f t="shared" ca="1" si="953"/>
        <v>1</v>
      </c>
      <c r="EN323" s="168">
        <f t="shared" ca="1" si="953"/>
        <v>1</v>
      </c>
      <c r="EO323" s="168">
        <f t="shared" ca="1" si="953"/>
        <v>0</v>
      </c>
      <c r="EP323" s="168">
        <f t="shared" ca="1" si="953"/>
        <v>0</v>
      </c>
      <c r="EQ323" s="168">
        <f t="shared" ca="1" si="953"/>
        <v>0</v>
      </c>
      <c r="ER323" s="168">
        <f t="shared" ca="1" si="953"/>
        <v>0</v>
      </c>
      <c r="ES323" s="168">
        <f t="shared" ca="1" si="953"/>
        <v>0</v>
      </c>
      <c r="ET323" s="168">
        <f t="shared" ca="1" si="953"/>
        <v>0</v>
      </c>
      <c r="EU323" s="168">
        <f t="shared" ca="1" si="953"/>
        <v>0</v>
      </c>
      <c r="EV323" s="168">
        <f t="shared" ca="1" si="953"/>
        <v>0</v>
      </c>
      <c r="EW323" s="168">
        <f t="shared" ca="1" si="953"/>
        <v>0</v>
      </c>
      <c r="EX323" s="168">
        <f t="shared" ca="1" si="953"/>
        <v>0</v>
      </c>
      <c r="EY323" s="166" cm="1">
        <f t="array" ref="EY323">INDEX(i.rev,$K323,EY$15)</f>
        <v>0</v>
      </c>
      <c r="EZ323" s="168">
        <f t="shared" ca="1" si="837"/>
        <v>0</v>
      </c>
      <c r="FA323" s="166" cm="1">
        <f t="array" ref="FA323">INDEX(i.rev,$K323,FA$15)</f>
        <v>1</v>
      </c>
      <c r="FB323" s="168">
        <f t="shared" ref="FB323:GG323" ca="1" si="966">OFFSET(FB$5,$B323,0)</f>
        <v>0</v>
      </c>
      <c r="FC323" s="168">
        <f t="shared" ca="1" si="966"/>
        <v>0</v>
      </c>
      <c r="FD323" s="168">
        <f t="shared" ca="1" si="966"/>
        <v>0</v>
      </c>
      <c r="FE323" s="168">
        <f t="shared" ca="1" si="966"/>
        <v>0</v>
      </c>
      <c r="FF323" s="168">
        <f t="shared" ca="1" si="966"/>
        <v>0</v>
      </c>
      <c r="FG323" s="168">
        <f t="shared" ca="1" si="966"/>
        <v>0</v>
      </c>
      <c r="FH323" s="168">
        <f t="shared" ca="1" si="966"/>
        <v>0</v>
      </c>
      <c r="FI323" s="10"/>
      <c r="FJ323" s="168" t="str">
        <f t="shared" ca="1" si="966"/>
        <v>-</v>
      </c>
      <c r="FK323" s="168" t="str">
        <f t="shared" ca="1" si="966"/>
        <v>-</v>
      </c>
      <c r="FL323" s="168" t="str">
        <f t="shared" ca="1" si="966"/>
        <v>-</v>
      </c>
      <c r="FM323" s="168" t="str">
        <f t="shared" ca="1" si="966"/>
        <v>-</v>
      </c>
      <c r="FN323" s="168" t="str">
        <f t="shared" ca="1" si="966"/>
        <v>-</v>
      </c>
      <c r="FO323" s="166" t="b">
        <f t="shared" ca="1" si="954"/>
        <v>0</v>
      </c>
      <c r="FP323" s="166" t="b">
        <f t="shared" ca="1" si="954"/>
        <v>0</v>
      </c>
      <c r="FQ323" s="166" t="b">
        <f t="shared" ca="1" si="954"/>
        <v>1</v>
      </c>
      <c r="FR323" s="168">
        <f t="shared" ca="1" si="966"/>
        <v>0</v>
      </c>
      <c r="FS323" s="166">
        <f t="shared" ca="1" si="955"/>
        <v>1</v>
      </c>
      <c r="FT323" s="166">
        <f t="shared" ca="1" si="955"/>
        <v>1</v>
      </c>
      <c r="FU323" s="168" t="str">
        <f t="shared" ca="1" si="966"/>
        <v>-</v>
      </c>
      <c r="FV323" s="168" t="str">
        <f t="shared" ca="1" si="966"/>
        <v>-</v>
      </c>
      <c r="FW323" s="168" t="str">
        <f t="shared" ca="1" si="966"/>
        <v>-</v>
      </c>
      <c r="FX323" s="168" t="str">
        <f t="shared" ca="1" si="966"/>
        <v>-</v>
      </c>
      <c r="FY323" s="168" t="str">
        <f t="shared" ca="1" si="966"/>
        <v>-</v>
      </c>
      <c r="FZ323" s="168" t="str">
        <f t="shared" ca="1" si="966"/>
        <v>-</v>
      </c>
      <c r="GA323" s="168" t="str">
        <f t="shared" ca="1" si="966"/>
        <v>-</v>
      </c>
      <c r="GB323" s="168" t="str">
        <f t="shared" ca="1" si="966"/>
        <v>-</v>
      </c>
      <c r="GC323" s="168" t="str">
        <f t="shared" ca="1" si="966"/>
        <v>-</v>
      </c>
      <c r="GD323" s="168" t="b">
        <f t="shared" ca="1" si="966"/>
        <v>1</v>
      </c>
      <c r="GE323" s="168" t="str">
        <f t="shared" ca="1" si="966"/>
        <v>-</v>
      </c>
      <c r="GF323" s="168" t="str">
        <f t="shared" ca="1" si="966"/>
        <v>-</v>
      </c>
      <c r="GG323" s="168" t="str">
        <f t="shared" ca="1" si="966"/>
        <v>-</v>
      </c>
      <c r="GH323" s="168" t="str">
        <f t="shared" ca="1" si="956"/>
        <v>-</v>
      </c>
      <c r="GI323" s="168" t="str">
        <f t="shared" ca="1" si="956"/>
        <v>-</v>
      </c>
      <c r="GJ323" s="168" t="str">
        <f t="shared" ca="1" si="956"/>
        <v>-</v>
      </c>
      <c r="GK323" s="168" t="str">
        <f t="shared" ca="1" si="956"/>
        <v>-</v>
      </c>
      <c r="GL323" s="168" t="str">
        <f t="shared" ca="1" si="956"/>
        <v>-</v>
      </c>
      <c r="GM323" s="168" t="str">
        <f t="shared" ca="1" si="956"/>
        <v>-</v>
      </c>
      <c r="GN323" s="168" t="str">
        <f t="shared" ca="1" si="956"/>
        <v>-</v>
      </c>
      <c r="GO323" s="168" t="str">
        <f t="shared" ca="1" si="956"/>
        <v>-</v>
      </c>
      <c r="GP323" s="168" t="str">
        <f t="shared" ca="1" si="956"/>
        <v>-</v>
      </c>
      <c r="GQ323" s="168" t="str">
        <f t="shared" ca="1" si="956"/>
        <v>-</v>
      </c>
      <c r="GR323" s="168" t="str">
        <f t="shared" ca="1" si="956"/>
        <v>-</v>
      </c>
      <c r="GS323" s="168">
        <f t="shared" ca="1" si="956"/>
        <v>500</v>
      </c>
      <c r="GT323" s="168">
        <f t="shared" ca="1" si="956"/>
        <v>500</v>
      </c>
      <c r="GU323" s="168" t="str">
        <f t="shared" ca="1" si="956"/>
        <v>-</v>
      </c>
      <c r="GV323" s="168" t="str">
        <f t="shared" ca="1" si="956"/>
        <v>-</v>
      </c>
      <c r="GW323" s="168" t="str">
        <f t="shared" ca="1" si="956"/>
        <v>-</v>
      </c>
      <c r="GX323" s="168" t="str">
        <f t="shared" ca="1" si="957"/>
        <v>-</v>
      </c>
      <c r="GY323" s="168" t="str">
        <f t="shared" ca="1" si="957"/>
        <v>-</v>
      </c>
      <c r="GZ323" s="168" t="str">
        <f t="shared" ca="1" si="958"/>
        <v>-</v>
      </c>
      <c r="HA323" s="168" t="str">
        <f t="shared" ca="1" si="958"/>
        <v>-</v>
      </c>
      <c r="HB323" s="168" t="str">
        <f t="shared" ca="1" si="958"/>
        <v>-</v>
      </c>
      <c r="HC323" s="168" t="str">
        <f t="shared" ca="1" si="958"/>
        <v>-</v>
      </c>
      <c r="HD323" s="168" t="str">
        <f t="shared" ca="1" si="958"/>
        <v>-</v>
      </c>
      <c r="HE323" s="168" t="str">
        <f t="shared" ca="1" si="958"/>
        <v>-</v>
      </c>
      <c r="HF323" s="168" t="str">
        <f t="shared" ca="1" si="958"/>
        <v>-</v>
      </c>
      <c r="HG323" s="168" t="str">
        <f t="shared" ca="1" si="958"/>
        <v>-</v>
      </c>
      <c r="HH323" s="168" t="str">
        <f t="shared" ca="1" si="958"/>
        <v>-</v>
      </c>
      <c r="HI323" s="168" t="str">
        <f t="shared" ca="1" si="958"/>
        <v>-</v>
      </c>
      <c r="HJ323" s="168" t="str">
        <f t="shared" ca="1" si="958"/>
        <v>-</v>
      </c>
      <c r="HK323" s="168" t="str">
        <f t="shared" ca="1" si="958"/>
        <v>-</v>
      </c>
      <c r="HL323" s="168" t="str">
        <f t="shared" ca="1" si="958"/>
        <v>-</v>
      </c>
      <c r="HM323" s="168" t="str">
        <f t="shared" ca="1" si="958"/>
        <v>-</v>
      </c>
      <c r="HN323" s="168" t="str">
        <f t="shared" ca="1" si="958"/>
        <v>-</v>
      </c>
      <c r="HO323" s="168" t="str">
        <f t="shared" ca="1" si="958"/>
        <v>-</v>
      </c>
      <c r="HP323" s="168" t="str">
        <f t="shared" ca="1" si="958"/>
        <v>-</v>
      </c>
      <c r="HQ323" s="168" t="str">
        <f t="shared" ca="1" si="958"/>
        <v>-</v>
      </c>
      <c r="HR323" s="168" t="str">
        <f t="shared" ca="1" si="958"/>
        <v>-</v>
      </c>
      <c r="HS323" s="168" t="str">
        <f t="shared" ca="1" si="958"/>
        <v>-</v>
      </c>
      <c r="HT323" s="168" t="str">
        <f t="shared" ca="1" si="958"/>
        <v>-</v>
      </c>
      <c r="HU323" s="168" t="str">
        <f t="shared" ca="1" si="958"/>
        <v>-</v>
      </c>
      <c r="HV323" s="168" t="str">
        <f t="shared" ca="1" si="958"/>
        <v>-</v>
      </c>
      <c r="HW323" s="168" t="str">
        <f t="shared" ca="1" si="958"/>
        <v>-</v>
      </c>
      <c r="HX323" s="168" t="str">
        <f t="shared" ca="1" si="958"/>
        <v>-</v>
      </c>
      <c r="HY323" s="168" t="str">
        <f t="shared" ca="1" si="958"/>
        <v>-</v>
      </c>
      <c r="HZ323" s="168" t="str">
        <f t="shared" ca="1" si="958"/>
        <v>-</v>
      </c>
      <c r="IA323" s="168" t="str">
        <f t="shared" ca="1" si="958"/>
        <v>-</v>
      </c>
      <c r="IB323" s="168" t="str">
        <f t="shared" ca="1" si="958"/>
        <v>-</v>
      </c>
      <c r="IC323" s="168" t="str">
        <f t="shared" ca="1" si="958"/>
        <v>-</v>
      </c>
      <c r="ID323" s="168" t="str">
        <f t="shared" ca="1" si="958"/>
        <v>-</v>
      </c>
      <c r="IE323" s="168" t="str">
        <f t="shared" ca="1" si="958"/>
        <v>-</v>
      </c>
      <c r="IF323" s="168" t="str">
        <f t="shared" ca="1" si="958"/>
        <v>-</v>
      </c>
      <c r="IG323" s="168" t="str">
        <f t="shared" ca="1" si="958"/>
        <v>-</v>
      </c>
      <c r="IH323" s="168" t="str">
        <f t="shared" ca="1" si="958"/>
        <v>-</v>
      </c>
      <c r="II323" s="168" t="str">
        <f t="shared" ca="1" si="958"/>
        <v>-</v>
      </c>
      <c r="IJ323" s="168" t="str">
        <f t="shared" ca="1" si="958"/>
        <v>-</v>
      </c>
      <c r="IK323" s="168" t="str">
        <f t="shared" ca="1" si="958"/>
        <v>-</v>
      </c>
      <c r="IL323" s="168" t="str">
        <f t="shared" ca="1" si="958"/>
        <v>-</v>
      </c>
      <c r="IM323" s="168" t="str">
        <f t="shared" ca="1" si="958"/>
        <v>-</v>
      </c>
      <c r="IN323" s="168" t="str">
        <f t="shared" ca="1" si="958"/>
        <v>-</v>
      </c>
      <c r="IO323" s="168" t="str">
        <f t="shared" ca="1" si="958"/>
        <v>-</v>
      </c>
      <c r="IP323" s="168" t="str">
        <f t="shared" ca="1" si="957"/>
        <v>-</v>
      </c>
      <c r="IQ323" s="168" t="str">
        <f t="shared" ca="1" si="957"/>
        <v>-</v>
      </c>
      <c r="IR323" s="168" t="str">
        <f t="shared" ca="1" si="957"/>
        <v>-</v>
      </c>
      <c r="IS323" s="168" t="str">
        <f t="shared" ca="1" si="957"/>
        <v>-</v>
      </c>
      <c r="IT323" s="168" t="str">
        <f t="shared" ca="1" si="957"/>
        <v>-</v>
      </c>
      <c r="IU323" s="168" t="str">
        <f t="shared" ca="1" si="957"/>
        <v>-</v>
      </c>
      <c r="IV323" s="168" t="str">
        <f t="shared" ca="1" si="957"/>
        <v>-</v>
      </c>
      <c r="IW323" s="168" t="str">
        <f t="shared" ca="1" si="957"/>
        <v>-</v>
      </c>
      <c r="IX323" s="168" t="str">
        <f t="shared" ca="1" si="957"/>
        <v>-</v>
      </c>
      <c r="IY323" s="168" t="str">
        <f t="shared" ca="1" si="957"/>
        <v>-</v>
      </c>
      <c r="IZ323" s="10"/>
      <c r="JA323" s="166">
        <f t="shared" ca="1" si="846"/>
        <v>4.4999999999999998E-2</v>
      </c>
      <c r="JB323" s="166">
        <f t="shared" ca="1" si="847"/>
        <v>4.4999999999999998E-2</v>
      </c>
      <c r="JC323" s="168">
        <f t="shared" ref="JC323:KH323" ca="1" si="967">OFFSET(JC$5,$B323,0)</f>
        <v>1</v>
      </c>
      <c r="JD323" s="168">
        <f t="shared" ca="1" si="967"/>
        <v>0</v>
      </c>
      <c r="JE323" s="168">
        <f t="shared" ca="1" si="967"/>
        <v>1</v>
      </c>
      <c r="JF323" s="168">
        <f t="shared" ca="1" si="967"/>
        <v>1</v>
      </c>
      <c r="JG323" s="168">
        <f t="shared" ca="1" si="967"/>
        <v>0</v>
      </c>
      <c r="JH323" s="168">
        <f t="shared" ca="1" si="967"/>
        <v>70</v>
      </c>
      <c r="JI323" s="168">
        <f t="shared" ca="1" si="967"/>
        <v>50</v>
      </c>
      <c r="JJ323" s="168">
        <f t="shared" ca="1" si="967"/>
        <v>70</v>
      </c>
      <c r="JK323" s="168">
        <f t="shared" ca="1" si="967"/>
        <v>50</v>
      </c>
      <c r="JL323" s="166">
        <f t="shared" ca="1" si="849"/>
        <v>1</v>
      </c>
      <c r="JM323" s="166">
        <f t="shared" ca="1" si="850"/>
        <v>1</v>
      </c>
      <c r="JN323" s="166">
        <f t="shared" ca="1" si="851"/>
        <v>1</v>
      </c>
      <c r="JO323" s="166">
        <f t="shared" ca="1" si="852"/>
        <v>1</v>
      </c>
      <c r="JP323" s="166">
        <f t="shared" ca="1" si="852"/>
        <v>1</v>
      </c>
      <c r="JQ323" s="168">
        <f t="shared" ca="1" si="967"/>
        <v>1</v>
      </c>
      <c r="JR323" s="10"/>
      <c r="JS323" s="168">
        <f t="shared" ca="1" si="967"/>
        <v>1</v>
      </c>
      <c r="JT323" s="166">
        <f t="shared" ca="1" si="853"/>
        <v>1</v>
      </c>
      <c r="JU323" s="168">
        <f t="shared" ca="1" si="937"/>
        <v>1</v>
      </c>
      <c r="JV323" s="168">
        <f t="shared" ca="1" si="967"/>
        <v>1</v>
      </c>
      <c r="JW323" s="168">
        <f t="shared" ca="1" si="967"/>
        <v>1</v>
      </c>
      <c r="JX323" s="168">
        <f t="shared" ca="1" si="806"/>
        <v>1</v>
      </c>
      <c r="JY323" s="168">
        <f t="shared" ca="1" si="967"/>
        <v>1</v>
      </c>
      <c r="JZ323" s="168">
        <f t="shared" ca="1" si="967"/>
        <v>1</v>
      </c>
      <c r="KA323" s="166">
        <f t="shared" ca="1" si="854"/>
        <v>1</v>
      </c>
      <c r="KB323" s="166">
        <f t="shared" ca="1" si="855"/>
        <v>1</v>
      </c>
      <c r="KC323" s="166">
        <f t="shared" ca="1" si="856"/>
        <v>1</v>
      </c>
      <c r="KD323" s="166" t="str">
        <f t="shared" ca="1" si="857"/>
        <v>-</v>
      </c>
      <c r="KE323" s="166" t="str">
        <f t="shared" ca="1" si="858"/>
        <v>-</v>
      </c>
      <c r="KF323" s="166" t="str">
        <f t="shared" ca="1" si="859"/>
        <v>-</v>
      </c>
      <c r="KG323" s="166" t="b">
        <f t="shared" ca="1" si="860"/>
        <v>0</v>
      </c>
      <c r="KH323" s="168">
        <f t="shared" ca="1" si="967"/>
        <v>0</v>
      </c>
      <c r="KI323" s="27">
        <v>0</v>
      </c>
    </row>
    <row r="324" spans="1:295" s="148" customFormat="1" outlineLevel="1">
      <c r="A324" s="126">
        <f t="shared" si="13"/>
        <v>319</v>
      </c>
      <c r="B324" s="126">
        <f t="shared" si="913"/>
        <v>13</v>
      </c>
      <c r="C324" s="148">
        <f>C322</f>
        <v>1002</v>
      </c>
      <c r="D324" s="148" t="s">
        <v>884</v>
      </c>
      <c r="E324" s="148" t="b">
        <f t="shared" si="826"/>
        <v>0</v>
      </c>
      <c r="F324" s="148" t="b">
        <v>0</v>
      </c>
      <c r="G324" s="148" t="b">
        <f t="shared" si="862"/>
        <v>0</v>
      </c>
      <c r="H324" s="144">
        <f t="shared" ca="1" si="959"/>
        <v>3</v>
      </c>
      <c r="I324" s="32">
        <v>2</v>
      </c>
      <c r="J324" s="32">
        <v>5</v>
      </c>
      <c r="K324" s="32">
        <v>2</v>
      </c>
      <c r="L324" s="144">
        <f t="shared" ca="1" si="959"/>
        <v>1</v>
      </c>
      <c r="M324" s="144">
        <f t="shared" ca="1" si="959"/>
        <v>1</v>
      </c>
      <c r="N324" s="144">
        <f t="shared" ca="1" si="959"/>
        <v>1</v>
      </c>
      <c r="O324" s="144">
        <f t="shared" ca="1" si="959"/>
        <v>1</v>
      </c>
      <c r="P324" s="144">
        <f t="shared" ca="1" si="959"/>
        <v>1</v>
      </c>
      <c r="Q324" s="144">
        <f t="shared" ca="1" si="959"/>
        <v>1</v>
      </c>
      <c r="R324" s="144">
        <f t="shared" ca="1" si="959"/>
        <v>2</v>
      </c>
      <c r="S324" s="144">
        <f t="shared" ca="1" si="959"/>
        <v>1</v>
      </c>
      <c r="T324" s="144">
        <f t="shared" ca="1" si="959"/>
        <v>1</v>
      </c>
      <c r="U324" s="144">
        <f t="shared" ca="1" si="959"/>
        <v>1</v>
      </c>
      <c r="V324" s="144">
        <f t="shared" ca="1" si="959"/>
        <v>1</v>
      </c>
      <c r="W324" s="144">
        <f t="shared" ca="1" si="959"/>
        <v>1</v>
      </c>
      <c r="X324" s="144">
        <f t="shared" ca="1" si="959"/>
        <v>1</v>
      </c>
      <c r="Y324" s="144">
        <f t="shared" ca="1" si="960"/>
        <v>1</v>
      </c>
      <c r="AA324" s="162" t="str" cm="1">
        <f t="array" aca="1" ref="AA324" ca="1">TEXT(LEFT(OFFSET(AA324,-1,0),5)+1,"00000")&amp;MID(OFFSET(AA324,-1,0),6,FIND(" ",OFFSET(AA324,-1,0),7)-5)
&amp;INDEX(DataMaster!$B$10:$B$12,$I324)         &amp;IF($J324=1,""," Risk"&amp;INDEX(i.risk_aversion,$J324,1))    &amp;IF($K324=1,""," REV"&amp; INDEX(DataMaster!$B$54:$B$58,$K324))              &amp; IF($L324=1,""," Minroe"&amp;INDEX(minroe,$L324))              &amp;  IF($M324=1,""," Overdraw"&amp;INDEX(overdraw,$M324))
&amp; IF($N324=1,""," Mach"&amp;INDEX(i.mach_option,$N324))
&amp; IF($O324=1,""," Interest"&amp;INDEX(i.interest_rate,$O324))            &amp; IF($P324=1,""," Opp cost"&amp;INDEX(i.opp_cost_capital,$P324))           &amp; IF($Q324=1,""," Casual_ub"&amp;INDEX(i.casual_ub,$Q324))           &amp; IF($R324=1,""," Cropgraze"&amp;INDEX(i.cropgraze_inc,$R324))
&amp; IF($S324=1,""," Yield"&amp;INDEX(i.all_rot_yield,$S324))          &amp; IF($T324=1,""," Pasture"&amp;INDEX(i.pasture_prod,$T324))          &amp; IF($U324=1,""," Scan"&amp;INDEX(i.scan,$U324))
&amp; IF($JL324=1,""," WP"&amp;TEXT($JL324*100,"000p"))                &amp; IF($JM324=1,""," MP"&amp;TEXT($JM324*100,"000p"))                      &amp; IF($JN324=1,""," GP"&amp;TEXT($JN324*100,"000p"))          &amp; IF($JO324=1,""," Can"&amp;TEXT($JO324*100,"000p"))
&amp; " (F"&amp;3+IFERROR(1*$CH324,0)+IFERROR(1*$CI324,0)&amp;3-IFERROR(1*NOT($CK324),0)&amp;"N"&amp;$CP324&amp;$CQ324&amp;")"</f>
        <v>00027 CFW DSP RiskCRRA-high REVrev_create CropgrazeFALSE (F33N11)</v>
      </c>
      <c r="AB324" s="10" t="str">
        <f ca="1">IF(COUNTIF(AA$5:AA324,AA324)=1,"-","Dup")</f>
        <v>-</v>
      </c>
      <c r="AC324" s="10"/>
      <c r="AD324" s="168" t="str">
        <f t="shared" ca="1" si="949"/>
        <v>-</v>
      </c>
      <c r="AE324" s="168" t="str">
        <f t="shared" ca="1" si="949"/>
        <v>-</v>
      </c>
      <c r="AF324" s="168" t="str">
        <f t="shared" ca="1" si="949"/>
        <v>-</v>
      </c>
      <c r="AG324" s="168" t="str">
        <f t="shared" ca="1" si="949"/>
        <v>-</v>
      </c>
      <c r="AH324" s="168" t="str">
        <f t="shared" ca="1" si="949"/>
        <v>-</v>
      </c>
      <c r="AI324" s="168" t="b">
        <f t="shared" ca="1" si="949"/>
        <v>1</v>
      </c>
      <c r="AJ324" s="10"/>
      <c r="AK324" s="166" t="b">
        <f t="shared" si="950"/>
        <v>0</v>
      </c>
      <c r="AL324" s="166" t="str">
        <f t="shared" si="950"/>
        <v>-</v>
      </c>
      <c r="AM324" s="166" t="b">
        <f t="shared" si="950"/>
        <v>0</v>
      </c>
      <c r="AN324" s="166" t="b">
        <f t="shared" si="950"/>
        <v>1</v>
      </c>
      <c r="AO324" s="166" t="b">
        <f t="shared" si="950"/>
        <v>0</v>
      </c>
      <c r="AP324" s="166" t="b">
        <f t="shared" si="950"/>
        <v>0</v>
      </c>
      <c r="AQ324" s="166">
        <f t="shared" ca="1" si="829"/>
        <v>0</v>
      </c>
      <c r="AR324" s="166" t="b">
        <f t="shared" si="951"/>
        <v>1</v>
      </c>
      <c r="AS324" s="166" t="b">
        <f t="shared" si="951"/>
        <v>1</v>
      </c>
      <c r="AT324" s="166">
        <f t="shared" si="951"/>
        <v>2</v>
      </c>
      <c r="AU324" s="166" t="str">
        <f t="shared" si="951"/>
        <v>-</v>
      </c>
      <c r="AV324" s="166">
        <f t="shared" si="951"/>
        <v>0.7</v>
      </c>
      <c r="AW324" s="10"/>
      <c r="AX324" s="166" t="b">
        <f t="shared" si="831"/>
        <v>1</v>
      </c>
      <c r="AY324" s="168" t="b">
        <f t="shared" ca="1" si="832"/>
        <v>1</v>
      </c>
      <c r="AZ324" s="168" t="b">
        <f t="shared" ca="1" si="832"/>
        <v>1</v>
      </c>
      <c r="BA324" s="167">
        <f t="shared" ca="1" si="833"/>
        <v>3210</v>
      </c>
      <c r="BB324" s="168" t="str">
        <f t="shared" ca="1" si="926"/>
        <v>-</v>
      </c>
      <c r="BC324" s="168" t="str">
        <f t="shared" ca="1" si="926"/>
        <v>-</v>
      </c>
      <c r="BD324" s="168" t="str">
        <f t="shared" ca="1" si="926"/>
        <v>-</v>
      </c>
      <c r="BE324" s="168" t="str">
        <f t="shared" ca="1" si="926"/>
        <v>-</v>
      </c>
      <c r="BF324" s="168" t="str">
        <f t="shared" ca="1" si="926"/>
        <v>-</v>
      </c>
      <c r="BG324" s="168">
        <f t="shared" ca="1" si="926"/>
        <v>1</v>
      </c>
      <c r="BH324" s="168">
        <f t="shared" ca="1" si="926"/>
        <v>1</v>
      </c>
      <c r="BI324" s="168" t="str">
        <f t="shared" ca="1" si="926"/>
        <v>-</v>
      </c>
      <c r="BJ324" s="168" t="str">
        <f t="shared" ca="1" si="926"/>
        <v>-</v>
      </c>
      <c r="BK324" s="10"/>
      <c r="BL324" s="168" t="str">
        <f t="shared" ca="1" si="926"/>
        <v>-</v>
      </c>
      <c r="BM324" s="168" t="str">
        <f t="shared" ca="1" si="926"/>
        <v>-</v>
      </c>
      <c r="BN324" s="168" t="str">
        <f t="shared" ca="1" si="926"/>
        <v>-</v>
      </c>
      <c r="BO324" s="168" t="str">
        <f t="shared" ca="1" si="926"/>
        <v>-</v>
      </c>
      <c r="BP324" s="168" t="str">
        <f t="shared" ca="1" si="926"/>
        <v>-</v>
      </c>
      <c r="BQ324" s="168" t="str">
        <f t="shared" ca="1" si="926"/>
        <v>-</v>
      </c>
      <c r="BR324" s="168" t="str">
        <f t="shared" ca="1" si="926"/>
        <v>-</v>
      </c>
      <c r="BS324" s="168" t="str">
        <f t="shared" ca="1" si="926"/>
        <v>-</v>
      </c>
      <c r="BT324" s="168" t="str">
        <f t="shared" ca="1" si="926"/>
        <v>-</v>
      </c>
      <c r="BU324" s="168" t="str">
        <f t="shared" ca="1" si="926"/>
        <v>-</v>
      </c>
      <c r="BV324" s="168" t="str">
        <f t="shared" ca="1" si="926"/>
        <v>-</v>
      </c>
      <c r="BW324" s="166" t="b" cm="1">
        <f t="array" ref="BW324">INDEX(i.rev,$K324,BW$15)</f>
        <v>1</v>
      </c>
      <c r="BX324" s="166">
        <f t="shared" si="864"/>
        <v>25</v>
      </c>
      <c r="BY324" s="166" t="b" cm="1">
        <f t="array" ref="BY324">INDEX(i.rev,$K324,BY$15)</f>
        <v>1</v>
      </c>
      <c r="BZ324" s="166" t="b" cm="1">
        <f t="array" ref="BZ324">INDEX(i.rev,$K324,BZ$15)</f>
        <v>1</v>
      </c>
      <c r="CA324" s="166" t="b" cm="1">
        <f t="array" ref="CA324">INDEX(i.rev,$K324,CA$15)</f>
        <v>1</v>
      </c>
      <c r="CB324" s="166" t="b" cm="1">
        <f t="array" ref="CB324">INDEX(i.rev,$K324,CB$15)</f>
        <v>1</v>
      </c>
      <c r="CC324" s="166" t="b" cm="1">
        <f t="array" ref="CC324">INDEX(i.rev,$K324,CC$15)</f>
        <v>1</v>
      </c>
      <c r="CD324" s="166" t="b" cm="1">
        <f t="array" ref="CD324">INDEX(i.rev,$K324,CD$15)</f>
        <v>1</v>
      </c>
      <c r="CE324" s="166" t="b" cm="1">
        <f t="array" ref="CE324">INDEX(i.rev,$K324,CE$15)</f>
        <v>1</v>
      </c>
      <c r="CF324" s="166" t="b" cm="1">
        <f t="array" ref="CF324">INDEX(i.rev,$K324,CF$15)</f>
        <v>1</v>
      </c>
      <c r="CG324" s="10"/>
      <c r="CH324" s="168" t="str">
        <f t="shared" ca="1" si="961"/>
        <v>-</v>
      </c>
      <c r="CI324" s="168" t="str">
        <f t="shared" ca="1" si="961"/>
        <v>-</v>
      </c>
      <c r="CJ324" s="168" t="str">
        <f t="shared" ca="1" si="961"/>
        <v>-</v>
      </c>
      <c r="CK324" s="168" t="str">
        <f t="shared" ca="1" si="961"/>
        <v>-</v>
      </c>
      <c r="CL324" s="168" t="str">
        <f t="shared" ca="1" si="961"/>
        <v>-</v>
      </c>
      <c r="CM324" s="168" t="str">
        <f t="shared" ca="1" si="961"/>
        <v>-</v>
      </c>
      <c r="CN324" s="168" t="str">
        <f t="shared" ca="1" si="961"/>
        <v>-</v>
      </c>
      <c r="CO324" s="168" t="str">
        <f t="shared" ca="1" si="961"/>
        <v>-</v>
      </c>
      <c r="CP324" s="168">
        <f t="shared" ca="1" si="961"/>
        <v>1</v>
      </c>
      <c r="CQ324" s="168">
        <f t="shared" ca="1" si="961"/>
        <v>1</v>
      </c>
      <c r="CR324" s="168">
        <f t="shared" ca="1" si="961"/>
        <v>0</v>
      </c>
      <c r="CS324" s="168" t="str">
        <f t="shared" ca="1" si="961"/>
        <v>-</v>
      </c>
      <c r="CT324" s="168" t="str">
        <f t="shared" ca="1" si="961"/>
        <v>-</v>
      </c>
      <c r="CU324" s="168" t="str">
        <f t="shared" ca="1" si="961"/>
        <v>-</v>
      </c>
      <c r="CV324" s="168" t="str">
        <f t="shared" ca="1" si="961"/>
        <v>-</v>
      </c>
      <c r="CW324" s="168" t="str">
        <f t="shared" ca="1" si="961"/>
        <v>-</v>
      </c>
      <c r="CX324" s="168" t="str">
        <f t="shared" ca="1" si="961"/>
        <v>-</v>
      </c>
      <c r="CY324" s="168" t="str">
        <f t="shared" ca="1" si="961"/>
        <v>-</v>
      </c>
      <c r="CZ324" s="168">
        <f t="shared" ca="1" si="961"/>
        <v>0</v>
      </c>
      <c r="DA324" s="168" t="str">
        <f t="shared" ca="1" si="961"/>
        <v>-</v>
      </c>
      <c r="DB324" s="168" t="str">
        <f t="shared" ca="1" si="961"/>
        <v>-</v>
      </c>
      <c r="DC324" s="168" t="str">
        <f t="shared" ca="1" si="961"/>
        <v>-</v>
      </c>
      <c r="DD324" s="168" t="str">
        <f t="shared" ca="1" si="961"/>
        <v>-</v>
      </c>
      <c r="DE324" s="168" t="str">
        <f t="shared" ca="1" si="961"/>
        <v>-</v>
      </c>
      <c r="DF324" s="168">
        <f t="shared" ca="1" si="961"/>
        <v>0</v>
      </c>
      <c r="DG324" s="168">
        <f t="shared" ca="1" si="961"/>
        <v>0</v>
      </c>
      <c r="DH324" s="168">
        <f t="shared" ca="1" si="961"/>
        <v>0</v>
      </c>
      <c r="DI324" s="168">
        <f t="shared" ca="1" si="961"/>
        <v>0</v>
      </c>
      <c r="DJ324" s="168">
        <f t="shared" ca="1" si="961"/>
        <v>0</v>
      </c>
      <c r="DK324" s="168">
        <f t="shared" ca="1" si="961"/>
        <v>0</v>
      </c>
      <c r="DL324" s="168">
        <f t="shared" ca="1" si="961"/>
        <v>0</v>
      </c>
      <c r="DM324" s="168" t="str">
        <f t="shared" ca="1" si="961"/>
        <v>-</v>
      </c>
      <c r="DN324" s="168" t="str">
        <f t="shared" ca="1" si="961"/>
        <v>-</v>
      </c>
      <c r="DO324" s="168" t="str">
        <f t="shared" ca="1" si="961"/>
        <v>-</v>
      </c>
      <c r="DP324" s="168" t="str">
        <f t="shared" ca="1" si="961"/>
        <v>-</v>
      </c>
      <c r="DQ324" s="168" t="str">
        <f t="shared" ca="1" si="961"/>
        <v>-</v>
      </c>
      <c r="DR324" s="168" t="str">
        <f t="shared" ca="1" si="961"/>
        <v>-</v>
      </c>
      <c r="DS324" s="168" t="str">
        <f t="shared" ca="1" si="961"/>
        <v>-</v>
      </c>
      <c r="DT324" s="168" t="str">
        <f t="shared" ca="1" si="961"/>
        <v>-</v>
      </c>
      <c r="DU324" s="168" t="str">
        <f t="shared" ca="1" si="961"/>
        <v>-</v>
      </c>
      <c r="DV324" s="168" t="str">
        <f t="shared" ca="1" si="961"/>
        <v>-</v>
      </c>
      <c r="DW324" s="168" t="str">
        <f t="shared" ca="1" si="961"/>
        <v>-</v>
      </c>
      <c r="DX324" s="10"/>
      <c r="DY324" s="168">
        <f t="shared" ca="1" si="961"/>
        <v>1</v>
      </c>
      <c r="DZ324" s="168" t="str">
        <f t="shared" ca="1" si="961"/>
        <v>-</v>
      </c>
      <c r="EA324" s="168" t="str">
        <f t="shared" ca="1" si="961"/>
        <v>-</v>
      </c>
      <c r="EB324" s="168" t="str">
        <f t="shared" ca="1" si="961"/>
        <v>-</v>
      </c>
      <c r="EC324" s="168" t="str">
        <f t="shared" ca="1" si="885"/>
        <v>-</v>
      </c>
      <c r="ED324" s="168" t="b">
        <f t="shared" ca="1" si="885"/>
        <v>0</v>
      </c>
      <c r="EE324" s="168" t="str">
        <f t="shared" ca="1" si="885"/>
        <v>-</v>
      </c>
      <c r="EF324" s="168">
        <f t="shared" ca="1" si="885"/>
        <v>0</v>
      </c>
      <c r="EG324" s="168" t="str">
        <f t="shared" ca="1" si="885"/>
        <v>-</v>
      </c>
      <c r="EH324" s="166" cm="1">
        <f t="array" ref="EH324">INDEX(i.rev,$K324,EH$15)</f>
        <v>1</v>
      </c>
      <c r="EI324" s="168">
        <f t="shared" ca="1" si="953"/>
        <v>0</v>
      </c>
      <c r="EJ324" s="168">
        <f t="shared" ca="1" si="953"/>
        <v>1</v>
      </c>
      <c r="EK324" s="168">
        <f t="shared" ca="1" si="953"/>
        <v>0</v>
      </c>
      <c r="EL324" s="168">
        <f t="shared" ca="1" si="953"/>
        <v>1</v>
      </c>
      <c r="EM324" s="168">
        <f t="shared" ca="1" si="953"/>
        <v>1</v>
      </c>
      <c r="EN324" s="168">
        <f t="shared" ca="1" si="953"/>
        <v>1</v>
      </c>
      <c r="EO324" s="168">
        <f t="shared" ca="1" si="953"/>
        <v>0</v>
      </c>
      <c r="EP324" s="168">
        <f t="shared" ca="1" si="953"/>
        <v>0</v>
      </c>
      <c r="EQ324" s="168">
        <f t="shared" ca="1" si="953"/>
        <v>0</v>
      </c>
      <c r="ER324" s="168">
        <f t="shared" ca="1" si="953"/>
        <v>0</v>
      </c>
      <c r="ES324" s="168">
        <f t="shared" ca="1" si="953"/>
        <v>0</v>
      </c>
      <c r="ET324" s="168">
        <f t="shared" ca="1" si="953"/>
        <v>0</v>
      </c>
      <c r="EU324" s="168">
        <f t="shared" ca="1" si="953"/>
        <v>0</v>
      </c>
      <c r="EV324" s="168">
        <f t="shared" ca="1" si="953"/>
        <v>0</v>
      </c>
      <c r="EW324" s="168">
        <f t="shared" ca="1" si="953"/>
        <v>0</v>
      </c>
      <c r="EX324" s="168">
        <f t="shared" ca="1" si="953"/>
        <v>0</v>
      </c>
      <c r="EY324" s="166" cm="1">
        <f t="array" ref="EY324">INDEX(i.rev,$K324,EY$15)</f>
        <v>0</v>
      </c>
      <c r="EZ324" s="168">
        <f t="shared" ca="1" si="837"/>
        <v>0</v>
      </c>
      <c r="FA324" s="166" cm="1">
        <f t="array" ref="FA324">INDEX(i.rev,$K324,FA$15)</f>
        <v>1</v>
      </c>
      <c r="FB324" s="168">
        <f t="shared" ca="1" si="915"/>
        <v>0</v>
      </c>
      <c r="FC324" s="168">
        <f t="shared" ca="1" si="915"/>
        <v>0</v>
      </c>
      <c r="FD324" s="168">
        <f t="shared" ca="1" si="915"/>
        <v>0</v>
      </c>
      <c r="FE324" s="168">
        <f t="shared" ca="1" si="915"/>
        <v>0</v>
      </c>
      <c r="FF324" s="168">
        <f t="shared" ca="1" si="915"/>
        <v>0</v>
      </c>
      <c r="FG324" s="168">
        <f t="shared" ca="1" si="915"/>
        <v>0</v>
      </c>
      <c r="FH324" s="168">
        <f t="shared" ca="1" si="915"/>
        <v>0</v>
      </c>
      <c r="FI324" s="10"/>
      <c r="FJ324" s="168" t="str">
        <f t="shared" ca="1" si="915"/>
        <v>-</v>
      </c>
      <c r="FK324" s="168" t="str">
        <f t="shared" ca="1" si="915"/>
        <v>-</v>
      </c>
      <c r="FL324" s="168" t="str">
        <f t="shared" ca="1" si="915"/>
        <v>-</v>
      </c>
      <c r="FM324" s="168" t="str">
        <f t="shared" ca="1" si="915"/>
        <v>-</v>
      </c>
      <c r="FN324" s="168" t="str">
        <f t="shared" ca="1" si="839"/>
        <v>-</v>
      </c>
      <c r="FO324" s="166" t="b">
        <f t="shared" ca="1" si="954"/>
        <v>0</v>
      </c>
      <c r="FP324" s="166" t="b">
        <f t="shared" ca="1" si="954"/>
        <v>0</v>
      </c>
      <c r="FQ324" s="166" t="b">
        <f t="shared" ca="1" si="954"/>
        <v>1</v>
      </c>
      <c r="FR324" s="168">
        <f t="shared" ca="1" si="915"/>
        <v>0</v>
      </c>
      <c r="FS324" s="166">
        <f t="shared" ca="1" si="955"/>
        <v>1</v>
      </c>
      <c r="FT324" s="166">
        <f t="shared" ca="1" si="955"/>
        <v>1</v>
      </c>
      <c r="FU324" s="168" t="str">
        <f t="shared" ca="1" si="915"/>
        <v>-</v>
      </c>
      <c r="FV324" s="168" t="str">
        <f t="shared" ca="1" si="915"/>
        <v>-</v>
      </c>
      <c r="FW324" s="168" t="str">
        <f t="shared" ca="1" si="915"/>
        <v>-</v>
      </c>
      <c r="FX324" s="168" t="str">
        <f t="shared" ca="1" si="915"/>
        <v>-</v>
      </c>
      <c r="FY324" s="168" t="str">
        <f t="shared" ca="1" si="915"/>
        <v>-</v>
      </c>
      <c r="FZ324" s="168" t="str">
        <f t="shared" ca="1" si="915"/>
        <v>-</v>
      </c>
      <c r="GA324" s="168" t="str">
        <f t="shared" ca="1" si="915"/>
        <v>-</v>
      </c>
      <c r="GB324" s="168" t="str">
        <f t="shared" ca="1" si="915"/>
        <v>-</v>
      </c>
      <c r="GC324" s="168" t="str">
        <f t="shared" ca="1" si="915"/>
        <v>-</v>
      </c>
      <c r="GD324" s="168" t="b">
        <f t="shared" ca="1" si="915"/>
        <v>1</v>
      </c>
      <c r="GE324" s="168" t="str">
        <f t="shared" ca="1" si="915"/>
        <v>-</v>
      </c>
      <c r="GF324" s="168" t="str">
        <f t="shared" ca="1" si="915"/>
        <v>-</v>
      </c>
      <c r="GG324" s="168" t="str">
        <f t="shared" ca="1" si="915"/>
        <v>-</v>
      </c>
      <c r="GH324" s="168" t="str">
        <f t="shared" ca="1" si="956"/>
        <v>-</v>
      </c>
      <c r="GI324" s="168" t="str">
        <f t="shared" ca="1" si="956"/>
        <v>-</v>
      </c>
      <c r="GJ324" s="168" t="str">
        <f t="shared" ca="1" si="956"/>
        <v>-</v>
      </c>
      <c r="GK324" s="168" t="str">
        <f t="shared" ca="1" si="956"/>
        <v>-</v>
      </c>
      <c r="GL324" s="168" t="str">
        <f t="shared" ca="1" si="956"/>
        <v>-</v>
      </c>
      <c r="GM324" s="168" t="str">
        <f t="shared" ca="1" si="956"/>
        <v>-</v>
      </c>
      <c r="GN324" s="168" t="str">
        <f t="shared" ca="1" si="956"/>
        <v>-</v>
      </c>
      <c r="GO324" s="168" t="str">
        <f t="shared" ca="1" si="956"/>
        <v>-</v>
      </c>
      <c r="GP324" s="168" t="str">
        <f t="shared" ca="1" si="956"/>
        <v>-</v>
      </c>
      <c r="GQ324" s="168" t="str">
        <f t="shared" ca="1" si="956"/>
        <v>-</v>
      </c>
      <c r="GR324" s="168" t="str">
        <f t="shared" ca="1" si="956"/>
        <v>-</v>
      </c>
      <c r="GS324" s="168">
        <f t="shared" ca="1" si="956"/>
        <v>500</v>
      </c>
      <c r="GT324" s="168">
        <f t="shared" ca="1" si="956"/>
        <v>500</v>
      </c>
      <c r="GU324" s="168" t="str">
        <f t="shared" ca="1" si="956"/>
        <v>-</v>
      </c>
      <c r="GV324" s="168" t="str">
        <f t="shared" ca="1" si="956"/>
        <v>-</v>
      </c>
      <c r="GW324" s="168" t="str">
        <f t="shared" ca="1" si="956"/>
        <v>-</v>
      </c>
      <c r="GX324" s="168" t="str">
        <f t="shared" ca="1" si="957"/>
        <v>-</v>
      </c>
      <c r="GY324" s="168" t="str">
        <f t="shared" ca="1" si="957"/>
        <v>-</v>
      </c>
      <c r="GZ324" s="168" t="str">
        <f t="shared" ca="1" si="958"/>
        <v>-</v>
      </c>
      <c r="HA324" s="168" t="str">
        <f t="shared" ca="1" si="958"/>
        <v>-</v>
      </c>
      <c r="HB324" s="168" t="str">
        <f t="shared" ca="1" si="958"/>
        <v>-</v>
      </c>
      <c r="HC324" s="168" t="str">
        <f t="shared" ca="1" si="958"/>
        <v>-</v>
      </c>
      <c r="HD324" s="168" t="str">
        <f t="shared" ca="1" si="958"/>
        <v>-</v>
      </c>
      <c r="HE324" s="168" t="str">
        <f t="shared" ca="1" si="958"/>
        <v>-</v>
      </c>
      <c r="HF324" s="168" t="str">
        <f t="shared" ca="1" si="958"/>
        <v>-</v>
      </c>
      <c r="HG324" s="168" t="str">
        <f t="shared" ca="1" si="958"/>
        <v>-</v>
      </c>
      <c r="HH324" s="168" t="str">
        <f t="shared" ca="1" si="958"/>
        <v>-</v>
      </c>
      <c r="HI324" s="168" t="str">
        <f t="shared" ca="1" si="958"/>
        <v>-</v>
      </c>
      <c r="HJ324" s="168" t="str">
        <f t="shared" ca="1" si="958"/>
        <v>-</v>
      </c>
      <c r="HK324" s="168" t="str">
        <f t="shared" ca="1" si="958"/>
        <v>-</v>
      </c>
      <c r="HL324" s="168" t="str">
        <f t="shared" ca="1" si="958"/>
        <v>-</v>
      </c>
      <c r="HM324" s="168" t="str">
        <f t="shared" ca="1" si="958"/>
        <v>-</v>
      </c>
      <c r="HN324" s="168" t="str">
        <f t="shared" ca="1" si="958"/>
        <v>-</v>
      </c>
      <c r="HO324" s="168" t="str">
        <f t="shared" ca="1" si="958"/>
        <v>-</v>
      </c>
      <c r="HP324" s="168" t="str">
        <f t="shared" ca="1" si="958"/>
        <v>-</v>
      </c>
      <c r="HQ324" s="168" t="str">
        <f t="shared" ca="1" si="958"/>
        <v>-</v>
      </c>
      <c r="HR324" s="168" t="str">
        <f t="shared" ca="1" si="958"/>
        <v>-</v>
      </c>
      <c r="HS324" s="168" t="str">
        <f t="shared" ca="1" si="958"/>
        <v>-</v>
      </c>
      <c r="HT324" s="168" t="str">
        <f t="shared" ca="1" si="958"/>
        <v>-</v>
      </c>
      <c r="HU324" s="168" t="str">
        <f t="shared" ca="1" si="958"/>
        <v>-</v>
      </c>
      <c r="HV324" s="168" t="str">
        <f t="shared" ca="1" si="958"/>
        <v>-</v>
      </c>
      <c r="HW324" s="168" t="str">
        <f t="shared" ca="1" si="958"/>
        <v>-</v>
      </c>
      <c r="HX324" s="168" t="str">
        <f t="shared" ca="1" si="958"/>
        <v>-</v>
      </c>
      <c r="HY324" s="168" t="str">
        <f t="shared" ca="1" si="958"/>
        <v>-</v>
      </c>
      <c r="HZ324" s="168" t="str">
        <f t="shared" ca="1" si="958"/>
        <v>-</v>
      </c>
      <c r="IA324" s="168" t="str">
        <f t="shared" ca="1" si="958"/>
        <v>-</v>
      </c>
      <c r="IB324" s="168" t="str">
        <f t="shared" ca="1" si="958"/>
        <v>-</v>
      </c>
      <c r="IC324" s="168" t="str">
        <f t="shared" ca="1" si="958"/>
        <v>-</v>
      </c>
      <c r="ID324" s="168" t="str">
        <f t="shared" ca="1" si="958"/>
        <v>-</v>
      </c>
      <c r="IE324" s="168" t="str">
        <f t="shared" ca="1" si="958"/>
        <v>-</v>
      </c>
      <c r="IF324" s="168" t="str">
        <f t="shared" ca="1" si="958"/>
        <v>-</v>
      </c>
      <c r="IG324" s="168" t="str">
        <f t="shared" ca="1" si="958"/>
        <v>-</v>
      </c>
      <c r="IH324" s="168" t="str">
        <f t="shared" ca="1" si="958"/>
        <v>-</v>
      </c>
      <c r="II324" s="168" t="str">
        <f t="shared" ca="1" si="958"/>
        <v>-</v>
      </c>
      <c r="IJ324" s="168" t="str">
        <f t="shared" ca="1" si="958"/>
        <v>-</v>
      </c>
      <c r="IK324" s="168" t="str">
        <f t="shared" ca="1" si="958"/>
        <v>-</v>
      </c>
      <c r="IL324" s="168" t="str">
        <f t="shared" ca="1" si="958"/>
        <v>-</v>
      </c>
      <c r="IM324" s="168" t="str">
        <f t="shared" ca="1" si="958"/>
        <v>-</v>
      </c>
      <c r="IN324" s="168" t="str">
        <f t="shared" ca="1" si="958"/>
        <v>-</v>
      </c>
      <c r="IO324" s="168" t="str">
        <f t="shared" ca="1" si="958"/>
        <v>-</v>
      </c>
      <c r="IP324" s="168" t="str">
        <f t="shared" ca="1" si="957"/>
        <v>-</v>
      </c>
      <c r="IQ324" s="168" t="str">
        <f t="shared" ca="1" si="957"/>
        <v>-</v>
      </c>
      <c r="IR324" s="168" t="str">
        <f t="shared" ca="1" si="957"/>
        <v>-</v>
      </c>
      <c r="IS324" s="168" t="str">
        <f t="shared" ca="1" si="957"/>
        <v>-</v>
      </c>
      <c r="IT324" s="168" t="str">
        <f t="shared" ca="1" si="957"/>
        <v>-</v>
      </c>
      <c r="IU324" s="168" t="str">
        <f t="shared" ca="1" si="957"/>
        <v>-</v>
      </c>
      <c r="IV324" s="168" t="str">
        <f t="shared" ca="1" si="957"/>
        <v>-</v>
      </c>
      <c r="IW324" s="168" t="str">
        <f t="shared" ca="1" si="957"/>
        <v>-</v>
      </c>
      <c r="IX324" s="168" t="str">
        <f t="shared" ca="1" si="957"/>
        <v>-</v>
      </c>
      <c r="IY324" s="168" t="str">
        <f t="shared" ca="1" si="957"/>
        <v>-</v>
      </c>
      <c r="IZ324" s="10"/>
      <c r="JA324" s="166">
        <f t="shared" ca="1" si="846"/>
        <v>4.4999999999999998E-2</v>
      </c>
      <c r="JB324" s="166">
        <f t="shared" ca="1" si="847"/>
        <v>4.4999999999999998E-2</v>
      </c>
      <c r="JC324" s="168">
        <f t="shared" ca="1" si="939"/>
        <v>1</v>
      </c>
      <c r="JD324" s="168">
        <f t="shared" ca="1" si="939"/>
        <v>0</v>
      </c>
      <c r="JE324" s="168">
        <f t="shared" ca="1" si="939"/>
        <v>1</v>
      </c>
      <c r="JF324" s="168">
        <f t="shared" ca="1" si="939"/>
        <v>1</v>
      </c>
      <c r="JG324" s="168">
        <f t="shared" ca="1" si="939"/>
        <v>0</v>
      </c>
      <c r="JH324" s="168">
        <f t="shared" ca="1" si="939"/>
        <v>70</v>
      </c>
      <c r="JI324" s="168">
        <f t="shared" ca="1" si="939"/>
        <v>50</v>
      </c>
      <c r="JJ324" s="168">
        <f t="shared" ca="1" si="939"/>
        <v>70</v>
      </c>
      <c r="JK324" s="168">
        <f t="shared" ca="1" si="939"/>
        <v>50</v>
      </c>
      <c r="JL324" s="166">
        <f t="shared" ca="1" si="849"/>
        <v>1</v>
      </c>
      <c r="JM324" s="166">
        <f t="shared" ca="1" si="850"/>
        <v>1</v>
      </c>
      <c r="JN324" s="166">
        <f t="shared" ca="1" si="851"/>
        <v>1</v>
      </c>
      <c r="JO324" s="166">
        <f t="shared" ca="1" si="852"/>
        <v>1</v>
      </c>
      <c r="JP324" s="166">
        <f t="shared" ca="1" si="852"/>
        <v>1</v>
      </c>
      <c r="JQ324" s="168">
        <f t="shared" ca="1" si="939"/>
        <v>1</v>
      </c>
      <c r="JR324" s="10"/>
      <c r="JS324" s="168">
        <f t="shared" ca="1" si="939"/>
        <v>1</v>
      </c>
      <c r="JT324" s="166">
        <f t="shared" ca="1" si="853"/>
        <v>1</v>
      </c>
      <c r="JU324" s="168">
        <f t="shared" ca="1" si="937"/>
        <v>1</v>
      </c>
      <c r="JV324" s="168">
        <f t="shared" ca="1" si="939"/>
        <v>1</v>
      </c>
      <c r="JW324" s="168">
        <f t="shared" ca="1" si="939"/>
        <v>1</v>
      </c>
      <c r="JX324" s="168">
        <f t="shared" ca="1" si="806"/>
        <v>1</v>
      </c>
      <c r="JY324" s="168">
        <f t="shared" ca="1" si="939"/>
        <v>1</v>
      </c>
      <c r="JZ324" s="168">
        <f t="shared" ca="1" si="939"/>
        <v>1</v>
      </c>
      <c r="KA324" s="166">
        <f t="shared" ca="1" si="854"/>
        <v>1</v>
      </c>
      <c r="KB324" s="166">
        <f t="shared" ca="1" si="855"/>
        <v>1</v>
      </c>
      <c r="KC324" s="166">
        <f t="shared" ca="1" si="856"/>
        <v>1</v>
      </c>
      <c r="KD324" s="166" t="str">
        <f t="shared" ca="1" si="857"/>
        <v>-</v>
      </c>
      <c r="KE324" s="166" t="str">
        <f t="shared" ca="1" si="858"/>
        <v>-</v>
      </c>
      <c r="KF324" s="166" t="str">
        <f t="shared" ca="1" si="859"/>
        <v>-</v>
      </c>
      <c r="KG324" s="166" t="b">
        <f t="shared" ca="1" si="860"/>
        <v>0</v>
      </c>
      <c r="KH324" s="168">
        <f t="shared" ca="1" si="939"/>
        <v>0</v>
      </c>
      <c r="KI324" s="27">
        <v>0</v>
      </c>
    </row>
    <row r="325" spans="1:295" s="148" customFormat="1" outlineLevel="1">
      <c r="A325" s="126">
        <f t="shared" si="13"/>
        <v>320</v>
      </c>
      <c r="B325" s="126">
        <f t="shared" si="913"/>
        <v>13</v>
      </c>
      <c r="C325" s="148">
        <f t="shared" si="874"/>
        <v>1002</v>
      </c>
      <c r="D325" s="148" t="s">
        <v>884</v>
      </c>
      <c r="E325" s="148" t="b">
        <f t="shared" si="826"/>
        <v>0</v>
      </c>
      <c r="F325" s="148" t="b">
        <v>0</v>
      </c>
      <c r="G325" s="148" t="b">
        <f t="shared" si="862"/>
        <v>0</v>
      </c>
      <c r="H325" s="144">
        <f t="shared" ca="1" si="959"/>
        <v>3</v>
      </c>
      <c r="I325" s="32">
        <v>2</v>
      </c>
      <c r="J325" s="32">
        <v>5</v>
      </c>
      <c r="K325" s="32">
        <v>3</v>
      </c>
      <c r="L325" s="144">
        <f t="shared" ca="1" si="959"/>
        <v>1</v>
      </c>
      <c r="M325" s="144">
        <f t="shared" ca="1" si="959"/>
        <v>1</v>
      </c>
      <c r="N325" s="144">
        <f t="shared" ca="1" si="959"/>
        <v>1</v>
      </c>
      <c r="O325" s="144">
        <f t="shared" ca="1" si="959"/>
        <v>1</v>
      </c>
      <c r="P325" s="144">
        <f t="shared" ca="1" si="959"/>
        <v>1</v>
      </c>
      <c r="Q325" s="144">
        <f t="shared" ca="1" si="959"/>
        <v>1</v>
      </c>
      <c r="R325" s="144">
        <f t="shared" ca="1" si="959"/>
        <v>2</v>
      </c>
      <c r="S325" s="144">
        <f t="shared" ca="1" si="959"/>
        <v>1</v>
      </c>
      <c r="T325" s="144">
        <f t="shared" ca="1" si="959"/>
        <v>1</v>
      </c>
      <c r="U325" s="144">
        <f t="shared" ca="1" si="959"/>
        <v>1</v>
      </c>
      <c r="V325" s="144">
        <f t="shared" ca="1" si="959"/>
        <v>1</v>
      </c>
      <c r="W325" s="144">
        <f t="shared" ca="1" si="959"/>
        <v>1</v>
      </c>
      <c r="X325" s="144">
        <f t="shared" ca="1" si="959"/>
        <v>1</v>
      </c>
      <c r="Y325" s="144">
        <f t="shared" ca="1" si="960"/>
        <v>1</v>
      </c>
      <c r="AA325" s="162" t="str" cm="1">
        <f t="array" aca="1" ref="AA325" ca="1">TEXT(LEFT(OFFSET(AA325,-1,0),5)+1,"00000")&amp;MID(OFFSET(AA325,-1,0),6,FIND(" ",OFFSET(AA325,-1,0),7)-5)
&amp;INDEX(DataMaster!$B$10:$B$12,$I325)         &amp;IF($J325=1,""," Risk"&amp;INDEX(i.risk_aversion,$J325,1))    &amp;IF($K325=1,""," REV"&amp; INDEX(DataMaster!$B$54:$B$58,$K325))              &amp; IF($L325=1,""," Minroe"&amp;INDEX(minroe,$L325))              &amp;  IF($M325=1,""," Overdraw"&amp;INDEX(overdraw,$M325))
&amp; IF($N325=1,""," Mach"&amp;INDEX(i.mach_option,$N325))
&amp; IF($O325=1,""," Interest"&amp;INDEX(i.interest_rate,$O325))            &amp; IF($P325=1,""," Opp cost"&amp;INDEX(i.opp_cost_capital,$P325))           &amp; IF($Q325=1,""," Casual_ub"&amp;INDEX(i.casual_ub,$Q325))           &amp; IF($R325=1,""," Cropgraze"&amp;INDEX(i.cropgraze_inc,$R325))
&amp; IF($S325=1,""," Yield"&amp;INDEX(i.all_rot_yield,$S325))          &amp; IF($T325=1,""," Pasture"&amp;INDEX(i.pasture_prod,$T325))          &amp; IF($U325=1,""," Scan"&amp;INDEX(i.scan,$U325))
&amp; IF($JL325=1,""," WP"&amp;TEXT($JL325*100,"000p"))                &amp; IF($JM325=1,""," MP"&amp;TEXT($JM325*100,"000p"))                      &amp; IF($JN325=1,""," GP"&amp;TEXT($JN325*100,"000p"))          &amp; IF($JO325=1,""," Can"&amp;TEXT($JO325*100,"000p"))
&amp; " (F"&amp;3+IFERROR(1*$CH325,0)+IFERROR(1*$CI325,0)&amp;3-IFERROR(1*NOT($CK325),0)&amp;"N"&amp;$CP325&amp;$CQ325&amp;")"</f>
        <v>00028 CFW DSP RiskCRRA-high REVCFW CropgrazeFALSE (F33N11)</v>
      </c>
      <c r="AB325" s="10" t="str">
        <f ca="1">IF(COUNTIF(AA$5:AA325,AA325)=1,"-","Dup")</f>
        <v>-</v>
      </c>
      <c r="AC325" s="10"/>
      <c r="AD325" s="168" t="str">
        <f t="shared" ca="1" si="949"/>
        <v>-</v>
      </c>
      <c r="AE325" s="168" t="str">
        <f t="shared" ca="1" si="949"/>
        <v>-</v>
      </c>
      <c r="AF325" s="168" t="str">
        <f t="shared" ca="1" si="949"/>
        <v>-</v>
      </c>
      <c r="AG325" s="168" t="str">
        <f t="shared" ca="1" si="949"/>
        <v>-</v>
      </c>
      <c r="AH325" s="168" t="str">
        <f t="shared" ca="1" si="949"/>
        <v>-</v>
      </c>
      <c r="AI325" s="168" t="b">
        <f t="shared" ca="1" si="949"/>
        <v>1</v>
      </c>
      <c r="AJ325" s="10"/>
      <c r="AK325" s="166" t="b">
        <f t="shared" si="950"/>
        <v>0</v>
      </c>
      <c r="AL325" s="166" t="str">
        <f t="shared" si="950"/>
        <v>-</v>
      </c>
      <c r="AM325" s="166" t="b">
        <f t="shared" si="950"/>
        <v>0</v>
      </c>
      <c r="AN325" s="166" t="b">
        <f t="shared" si="950"/>
        <v>1</v>
      </c>
      <c r="AO325" s="166" t="b">
        <f t="shared" si="950"/>
        <v>0</v>
      </c>
      <c r="AP325" s="166" t="b">
        <f t="shared" si="950"/>
        <v>0</v>
      </c>
      <c r="AQ325" s="166">
        <f t="shared" ca="1" si="829"/>
        <v>0</v>
      </c>
      <c r="AR325" s="166" t="b">
        <f t="shared" si="951"/>
        <v>1</v>
      </c>
      <c r="AS325" s="166" t="b">
        <f t="shared" si="951"/>
        <v>1</v>
      </c>
      <c r="AT325" s="166">
        <f t="shared" si="951"/>
        <v>2</v>
      </c>
      <c r="AU325" s="166" t="str">
        <f t="shared" si="951"/>
        <v>-</v>
      </c>
      <c r="AV325" s="166">
        <f t="shared" si="951"/>
        <v>0.7</v>
      </c>
      <c r="AW325" s="10"/>
      <c r="AX325" s="166" t="b">
        <f t="shared" si="831"/>
        <v>1</v>
      </c>
      <c r="AY325" s="168" t="b">
        <f t="shared" ca="1" si="832"/>
        <v>1</v>
      </c>
      <c r="AZ325" s="168" t="b">
        <f t="shared" ca="1" si="832"/>
        <v>1</v>
      </c>
      <c r="BA325" s="167">
        <f t="shared" ca="1" si="833"/>
        <v>3210</v>
      </c>
      <c r="BB325" s="168" t="str">
        <f t="shared" ca="1" si="926"/>
        <v>-</v>
      </c>
      <c r="BC325" s="168" t="str">
        <f t="shared" ca="1" si="926"/>
        <v>-</v>
      </c>
      <c r="BD325" s="168" t="str">
        <f t="shared" ca="1" si="926"/>
        <v>-</v>
      </c>
      <c r="BE325" s="168" t="str">
        <f t="shared" ca="1" si="926"/>
        <v>-</v>
      </c>
      <c r="BF325" s="168" t="str">
        <f t="shared" ca="1" si="926"/>
        <v>-</v>
      </c>
      <c r="BG325" s="168">
        <f t="shared" ca="1" si="926"/>
        <v>1</v>
      </c>
      <c r="BH325" s="168">
        <f t="shared" ca="1" si="926"/>
        <v>1</v>
      </c>
      <c r="BI325" s="168" t="str">
        <f t="shared" ca="1" si="926"/>
        <v>-</v>
      </c>
      <c r="BJ325" s="168" t="str">
        <f t="shared" ca="1" si="926"/>
        <v>-</v>
      </c>
      <c r="BK325" s="10"/>
      <c r="BL325" s="168" t="str">
        <f t="shared" ca="1" si="926"/>
        <v>-</v>
      </c>
      <c r="BM325" s="168" t="str">
        <f t="shared" ca="1" si="926"/>
        <v>-</v>
      </c>
      <c r="BN325" s="168" t="str">
        <f t="shared" ca="1" si="926"/>
        <v>-</v>
      </c>
      <c r="BO325" s="168" t="str">
        <f t="shared" ca="1" si="926"/>
        <v>-</v>
      </c>
      <c r="BP325" s="168" t="str">
        <f t="shared" ca="1" si="926"/>
        <v>-</v>
      </c>
      <c r="BQ325" s="168" t="str">
        <f t="shared" ca="1" si="926"/>
        <v>-</v>
      </c>
      <c r="BR325" s="168" t="str">
        <f t="shared" ca="1" si="926"/>
        <v>-</v>
      </c>
      <c r="BS325" s="168" t="str">
        <f t="shared" ca="1" si="926"/>
        <v>-</v>
      </c>
      <c r="BT325" s="168" t="str">
        <f t="shared" ca="1" si="926"/>
        <v>-</v>
      </c>
      <c r="BU325" s="168" t="str">
        <f t="shared" ca="1" si="926"/>
        <v>-</v>
      </c>
      <c r="BV325" s="168" t="str">
        <f t="shared" ca="1" si="926"/>
        <v>-</v>
      </c>
      <c r="BW325" s="166" t="str" cm="1">
        <f t="array" ref="BW325">INDEX(i.rev,$K325,BW$15)</f>
        <v>-</v>
      </c>
      <c r="BX325" s="166">
        <f t="shared" si="864"/>
        <v>25</v>
      </c>
      <c r="BY325" s="166" t="str" cm="1">
        <f t="array" ref="BY325">INDEX(i.rev,$K325,BY$15)</f>
        <v>-</v>
      </c>
      <c r="BZ325" s="166" t="str" cm="1">
        <f t="array" ref="BZ325">INDEX(i.rev,$K325,BZ$15)</f>
        <v>-</v>
      </c>
      <c r="CA325" s="166" t="str" cm="1">
        <f t="array" ref="CA325">INDEX(i.rev,$K325,CA$15)</f>
        <v>-</v>
      </c>
      <c r="CB325" s="166" t="str" cm="1">
        <f t="array" ref="CB325">INDEX(i.rev,$K325,CB$15)</f>
        <v>-</v>
      </c>
      <c r="CC325" s="166" t="str" cm="1">
        <f t="array" ref="CC325">INDEX(i.rev,$K325,CC$15)</f>
        <v>-</v>
      </c>
      <c r="CD325" s="166" t="str" cm="1">
        <f t="array" ref="CD325">INDEX(i.rev,$K325,CD$15)</f>
        <v>-</v>
      </c>
      <c r="CE325" s="166" t="str" cm="1">
        <f t="array" ref="CE325">INDEX(i.rev,$K325,CE$15)</f>
        <v>-</v>
      </c>
      <c r="CF325" s="166" t="str" cm="1">
        <f t="array" ref="CF325">INDEX(i.rev,$K325,CF$15)</f>
        <v>-</v>
      </c>
      <c r="CG325" s="10"/>
      <c r="CH325" s="168" t="str">
        <f t="shared" ca="1" si="961"/>
        <v>-</v>
      </c>
      <c r="CI325" s="168" t="str">
        <f t="shared" ca="1" si="961"/>
        <v>-</v>
      </c>
      <c r="CJ325" s="168" t="str">
        <f t="shared" ca="1" si="961"/>
        <v>-</v>
      </c>
      <c r="CK325" s="168" t="str">
        <f t="shared" ca="1" si="961"/>
        <v>-</v>
      </c>
      <c r="CL325" s="168" t="str">
        <f t="shared" ca="1" si="961"/>
        <v>-</v>
      </c>
      <c r="CM325" s="168" t="str">
        <f t="shared" ca="1" si="961"/>
        <v>-</v>
      </c>
      <c r="CN325" s="168" t="str">
        <f t="shared" ca="1" si="961"/>
        <v>-</v>
      </c>
      <c r="CO325" s="168" t="str">
        <f t="shared" ca="1" si="961"/>
        <v>-</v>
      </c>
      <c r="CP325" s="168">
        <f t="shared" ca="1" si="961"/>
        <v>1</v>
      </c>
      <c r="CQ325" s="168">
        <f t="shared" ca="1" si="961"/>
        <v>1</v>
      </c>
      <c r="CR325" s="168">
        <f t="shared" ca="1" si="961"/>
        <v>0</v>
      </c>
      <c r="CS325" s="168" t="str">
        <f t="shared" ca="1" si="961"/>
        <v>-</v>
      </c>
      <c r="CT325" s="168" t="str">
        <f t="shared" ca="1" si="961"/>
        <v>-</v>
      </c>
      <c r="CU325" s="168" t="str">
        <f t="shared" ca="1" si="961"/>
        <v>-</v>
      </c>
      <c r="CV325" s="168" t="str">
        <f t="shared" ca="1" si="961"/>
        <v>-</v>
      </c>
      <c r="CW325" s="168" t="str">
        <f t="shared" ca="1" si="961"/>
        <v>-</v>
      </c>
      <c r="CX325" s="168" t="str">
        <f t="shared" ca="1" si="961"/>
        <v>-</v>
      </c>
      <c r="CY325" s="168" t="str">
        <f t="shared" ca="1" si="961"/>
        <v>-</v>
      </c>
      <c r="CZ325" s="168">
        <f t="shared" ca="1" si="961"/>
        <v>0</v>
      </c>
      <c r="DA325" s="168" t="str">
        <f t="shared" ca="1" si="961"/>
        <v>-</v>
      </c>
      <c r="DB325" s="168" t="str">
        <f t="shared" ca="1" si="961"/>
        <v>-</v>
      </c>
      <c r="DC325" s="168" t="str">
        <f t="shared" ca="1" si="961"/>
        <v>-</v>
      </c>
      <c r="DD325" s="168" t="str">
        <f t="shared" ca="1" si="961"/>
        <v>-</v>
      </c>
      <c r="DE325" s="168" t="str">
        <f t="shared" ca="1" si="961"/>
        <v>-</v>
      </c>
      <c r="DF325" s="168">
        <f t="shared" ca="1" si="961"/>
        <v>0</v>
      </c>
      <c r="DG325" s="168">
        <f t="shared" ca="1" si="961"/>
        <v>0</v>
      </c>
      <c r="DH325" s="168">
        <f t="shared" ca="1" si="961"/>
        <v>0</v>
      </c>
      <c r="DI325" s="168">
        <f t="shared" ca="1" si="961"/>
        <v>0</v>
      </c>
      <c r="DJ325" s="168">
        <f t="shared" ca="1" si="961"/>
        <v>0</v>
      </c>
      <c r="DK325" s="168">
        <f t="shared" ca="1" si="961"/>
        <v>0</v>
      </c>
      <c r="DL325" s="168">
        <f t="shared" ca="1" si="961"/>
        <v>0</v>
      </c>
      <c r="DM325" s="168" t="str">
        <f t="shared" ca="1" si="961"/>
        <v>-</v>
      </c>
      <c r="DN325" s="168" t="str">
        <f t="shared" ca="1" si="961"/>
        <v>-</v>
      </c>
      <c r="DO325" s="168" t="str">
        <f t="shared" ca="1" si="961"/>
        <v>-</v>
      </c>
      <c r="DP325" s="168" t="str">
        <f t="shared" ca="1" si="961"/>
        <v>-</v>
      </c>
      <c r="DQ325" s="168" t="str">
        <f t="shared" ca="1" si="961"/>
        <v>-</v>
      </c>
      <c r="DR325" s="168" t="str">
        <f t="shared" ca="1" si="961"/>
        <v>-</v>
      </c>
      <c r="DS325" s="168" t="str">
        <f t="shared" ca="1" si="961"/>
        <v>-</v>
      </c>
      <c r="DT325" s="168" t="str">
        <f t="shared" ca="1" si="961"/>
        <v>-</v>
      </c>
      <c r="DU325" s="168" t="str">
        <f t="shared" ca="1" si="961"/>
        <v>-</v>
      </c>
      <c r="DV325" s="168" t="str">
        <f t="shared" ca="1" si="961"/>
        <v>-</v>
      </c>
      <c r="DW325" s="168" t="str">
        <f t="shared" ca="1" si="961"/>
        <v>-</v>
      </c>
      <c r="DX325" s="10"/>
      <c r="DY325" s="168">
        <f t="shared" ca="1" si="961"/>
        <v>1</v>
      </c>
      <c r="DZ325" s="168" t="str">
        <f t="shared" ca="1" si="961"/>
        <v>-</v>
      </c>
      <c r="EA325" s="168" t="str">
        <f t="shared" ca="1" si="961"/>
        <v>-</v>
      </c>
      <c r="EB325" s="168" t="str">
        <f t="shared" ca="1" si="961"/>
        <v>-</v>
      </c>
      <c r="EC325" s="168" t="str">
        <f t="shared" ca="1" si="885"/>
        <v>-</v>
      </c>
      <c r="ED325" s="168" t="b">
        <f t="shared" ca="1" si="885"/>
        <v>0</v>
      </c>
      <c r="EE325" s="168" t="str">
        <f t="shared" ca="1" si="885"/>
        <v>-</v>
      </c>
      <c r="EF325" s="168">
        <f t="shared" ca="1" si="885"/>
        <v>0</v>
      </c>
      <c r="EG325" s="168" t="str">
        <f t="shared" ca="1" si="885"/>
        <v>-</v>
      </c>
      <c r="EH325" s="166" cm="1">
        <f t="array" ref="EH325">INDEX(i.rev,$K325,EH$15)</f>
        <v>1.1000000000000001</v>
      </c>
      <c r="EI325" s="168">
        <f t="shared" ca="1" si="953"/>
        <v>0</v>
      </c>
      <c r="EJ325" s="168">
        <f t="shared" ca="1" si="953"/>
        <v>1</v>
      </c>
      <c r="EK325" s="168">
        <f t="shared" ca="1" si="953"/>
        <v>0</v>
      </c>
      <c r="EL325" s="168">
        <f t="shared" ca="1" si="953"/>
        <v>1</v>
      </c>
      <c r="EM325" s="168">
        <f t="shared" ca="1" si="953"/>
        <v>1</v>
      </c>
      <c r="EN325" s="168">
        <f t="shared" ca="1" si="953"/>
        <v>1</v>
      </c>
      <c r="EO325" s="168">
        <f t="shared" ca="1" si="953"/>
        <v>0</v>
      </c>
      <c r="EP325" s="168">
        <f t="shared" ca="1" si="953"/>
        <v>0</v>
      </c>
      <c r="EQ325" s="168">
        <f t="shared" ca="1" si="953"/>
        <v>0</v>
      </c>
      <c r="ER325" s="168">
        <f t="shared" ca="1" si="953"/>
        <v>0</v>
      </c>
      <c r="ES325" s="168">
        <f t="shared" ca="1" si="953"/>
        <v>0</v>
      </c>
      <c r="ET325" s="168">
        <f t="shared" ca="1" si="953"/>
        <v>0</v>
      </c>
      <c r="EU325" s="168">
        <f t="shared" ca="1" si="953"/>
        <v>0</v>
      </c>
      <c r="EV325" s="168">
        <f t="shared" ca="1" si="953"/>
        <v>0</v>
      </c>
      <c r="EW325" s="168">
        <f t="shared" ca="1" si="953"/>
        <v>0</v>
      </c>
      <c r="EX325" s="168">
        <f t="shared" ca="1" si="953"/>
        <v>0</v>
      </c>
      <c r="EY325" s="166" cm="1">
        <f t="array" ref="EY325">INDEX(i.rev,$K325,EY$15)</f>
        <v>0</v>
      </c>
      <c r="EZ325" s="168">
        <f t="shared" ca="1" si="837"/>
        <v>0</v>
      </c>
      <c r="FA325" s="166" cm="1">
        <f t="array" ref="FA325">INDEX(i.rev,$K325,FA$15)</f>
        <v>1</v>
      </c>
      <c r="FB325" s="168">
        <f t="shared" ca="1" si="915"/>
        <v>0</v>
      </c>
      <c r="FC325" s="168">
        <f t="shared" ca="1" si="915"/>
        <v>0</v>
      </c>
      <c r="FD325" s="168">
        <f t="shared" ca="1" si="915"/>
        <v>0</v>
      </c>
      <c r="FE325" s="168">
        <f t="shared" ca="1" si="915"/>
        <v>0</v>
      </c>
      <c r="FF325" s="168">
        <f t="shared" ca="1" si="915"/>
        <v>0</v>
      </c>
      <c r="FG325" s="168">
        <f t="shared" ca="1" si="915"/>
        <v>0</v>
      </c>
      <c r="FH325" s="168">
        <f t="shared" ca="1" si="915"/>
        <v>0</v>
      </c>
      <c r="FI325" s="10"/>
      <c r="FJ325" s="168" t="str">
        <f t="shared" ca="1" si="915"/>
        <v>-</v>
      </c>
      <c r="FK325" s="168" t="str">
        <f t="shared" ca="1" si="915"/>
        <v>-</v>
      </c>
      <c r="FL325" s="168" t="str">
        <f t="shared" ca="1" si="915"/>
        <v>-</v>
      </c>
      <c r="FM325" s="168" t="str">
        <f t="shared" ca="1" si="915"/>
        <v>-</v>
      </c>
      <c r="FN325" s="168" t="str">
        <f t="shared" ca="1" si="839"/>
        <v>-</v>
      </c>
      <c r="FO325" s="166" t="b">
        <f t="shared" ca="1" si="954"/>
        <v>0</v>
      </c>
      <c r="FP325" s="166" t="b">
        <f t="shared" ca="1" si="954"/>
        <v>0</v>
      </c>
      <c r="FQ325" s="166" t="b">
        <f t="shared" ca="1" si="954"/>
        <v>1</v>
      </c>
      <c r="FR325" s="168">
        <f t="shared" ca="1" si="915"/>
        <v>0</v>
      </c>
      <c r="FS325" s="166">
        <f t="shared" ca="1" si="955"/>
        <v>1</v>
      </c>
      <c r="FT325" s="166">
        <f t="shared" ca="1" si="955"/>
        <v>1</v>
      </c>
      <c r="FU325" s="168" t="str">
        <f t="shared" ca="1" si="915"/>
        <v>-</v>
      </c>
      <c r="FV325" s="168" t="str">
        <f t="shared" ca="1" si="915"/>
        <v>-</v>
      </c>
      <c r="FW325" s="168" t="str">
        <f t="shared" ca="1" si="915"/>
        <v>-</v>
      </c>
      <c r="FX325" s="168" t="str">
        <f t="shared" ca="1" si="915"/>
        <v>-</v>
      </c>
      <c r="FY325" s="168" t="str">
        <f t="shared" ca="1" si="915"/>
        <v>-</v>
      </c>
      <c r="FZ325" s="168" t="str">
        <f t="shared" ca="1" si="915"/>
        <v>-</v>
      </c>
      <c r="GA325" s="168" t="str">
        <f t="shared" ca="1" si="915"/>
        <v>-</v>
      </c>
      <c r="GB325" s="168" t="str">
        <f t="shared" ca="1" si="915"/>
        <v>-</v>
      </c>
      <c r="GC325" s="168" t="str">
        <f t="shared" ca="1" si="915"/>
        <v>-</v>
      </c>
      <c r="GD325" s="168" t="b">
        <f t="shared" ca="1" si="915"/>
        <v>1</v>
      </c>
      <c r="GE325" s="168" t="str">
        <f t="shared" ca="1" si="915"/>
        <v>-</v>
      </c>
      <c r="GF325" s="168" t="str">
        <f t="shared" ca="1" si="915"/>
        <v>-</v>
      </c>
      <c r="GG325" s="168" t="str">
        <f t="shared" ca="1" si="915"/>
        <v>-</v>
      </c>
      <c r="GH325" s="168" t="str">
        <f t="shared" ca="1" si="956"/>
        <v>-</v>
      </c>
      <c r="GI325" s="168" t="str">
        <f t="shared" ca="1" si="956"/>
        <v>-</v>
      </c>
      <c r="GJ325" s="168" t="str">
        <f t="shared" ca="1" si="956"/>
        <v>-</v>
      </c>
      <c r="GK325" s="168" t="str">
        <f t="shared" ca="1" si="956"/>
        <v>-</v>
      </c>
      <c r="GL325" s="168" t="str">
        <f t="shared" ca="1" si="956"/>
        <v>-</v>
      </c>
      <c r="GM325" s="168" t="str">
        <f t="shared" ca="1" si="956"/>
        <v>-</v>
      </c>
      <c r="GN325" s="168" t="str">
        <f t="shared" ca="1" si="956"/>
        <v>-</v>
      </c>
      <c r="GO325" s="168" t="str">
        <f t="shared" ca="1" si="956"/>
        <v>-</v>
      </c>
      <c r="GP325" s="168" t="str">
        <f t="shared" ca="1" si="956"/>
        <v>-</v>
      </c>
      <c r="GQ325" s="168" t="str">
        <f t="shared" ca="1" si="956"/>
        <v>-</v>
      </c>
      <c r="GR325" s="168" t="str">
        <f t="shared" ca="1" si="956"/>
        <v>-</v>
      </c>
      <c r="GS325" s="168">
        <f t="shared" ca="1" si="956"/>
        <v>500</v>
      </c>
      <c r="GT325" s="168">
        <f t="shared" ca="1" si="956"/>
        <v>500</v>
      </c>
      <c r="GU325" s="168" t="str">
        <f t="shared" ca="1" si="956"/>
        <v>-</v>
      </c>
      <c r="GV325" s="168" t="str">
        <f t="shared" ca="1" si="956"/>
        <v>-</v>
      </c>
      <c r="GW325" s="168" t="str">
        <f t="shared" ca="1" si="956"/>
        <v>-</v>
      </c>
      <c r="GX325" s="168" t="str">
        <f t="shared" ca="1" si="957"/>
        <v>-</v>
      </c>
      <c r="GY325" s="168" t="str">
        <f t="shared" ca="1" si="957"/>
        <v>-</v>
      </c>
      <c r="GZ325" s="168" t="str">
        <f t="shared" ca="1" si="958"/>
        <v>-</v>
      </c>
      <c r="HA325" s="168" t="str">
        <f t="shared" ca="1" si="958"/>
        <v>-</v>
      </c>
      <c r="HB325" s="168" t="str">
        <f t="shared" ca="1" si="958"/>
        <v>-</v>
      </c>
      <c r="HC325" s="168" t="str">
        <f t="shared" ca="1" si="958"/>
        <v>-</v>
      </c>
      <c r="HD325" s="168" t="str">
        <f t="shared" ca="1" si="958"/>
        <v>-</v>
      </c>
      <c r="HE325" s="168" t="str">
        <f t="shared" ca="1" si="958"/>
        <v>-</v>
      </c>
      <c r="HF325" s="168" t="str">
        <f t="shared" ca="1" si="958"/>
        <v>-</v>
      </c>
      <c r="HG325" s="168" t="str">
        <f t="shared" ca="1" si="958"/>
        <v>-</v>
      </c>
      <c r="HH325" s="168" t="str">
        <f t="shared" ca="1" si="958"/>
        <v>-</v>
      </c>
      <c r="HI325" s="168" t="str">
        <f t="shared" ca="1" si="958"/>
        <v>-</v>
      </c>
      <c r="HJ325" s="168" t="str">
        <f t="shared" ca="1" si="958"/>
        <v>-</v>
      </c>
      <c r="HK325" s="168" t="str">
        <f t="shared" ca="1" si="958"/>
        <v>-</v>
      </c>
      <c r="HL325" s="168" t="str">
        <f t="shared" ca="1" si="958"/>
        <v>-</v>
      </c>
      <c r="HM325" s="168" t="str">
        <f t="shared" ca="1" si="958"/>
        <v>-</v>
      </c>
      <c r="HN325" s="168" t="str">
        <f t="shared" ca="1" si="958"/>
        <v>-</v>
      </c>
      <c r="HO325" s="168" t="str">
        <f t="shared" ca="1" si="958"/>
        <v>-</v>
      </c>
      <c r="HP325" s="168" t="str">
        <f t="shared" ca="1" si="958"/>
        <v>-</v>
      </c>
      <c r="HQ325" s="168" t="str">
        <f t="shared" ca="1" si="958"/>
        <v>-</v>
      </c>
      <c r="HR325" s="168" t="str">
        <f t="shared" ca="1" si="958"/>
        <v>-</v>
      </c>
      <c r="HS325" s="168" t="str">
        <f t="shared" ca="1" si="958"/>
        <v>-</v>
      </c>
      <c r="HT325" s="168" t="str">
        <f t="shared" ca="1" si="958"/>
        <v>-</v>
      </c>
      <c r="HU325" s="168" t="str">
        <f t="shared" ca="1" si="958"/>
        <v>-</v>
      </c>
      <c r="HV325" s="168" t="str">
        <f t="shared" ca="1" si="958"/>
        <v>-</v>
      </c>
      <c r="HW325" s="168" t="str">
        <f t="shared" ca="1" si="958"/>
        <v>-</v>
      </c>
      <c r="HX325" s="168" t="str">
        <f t="shared" ca="1" si="958"/>
        <v>-</v>
      </c>
      <c r="HY325" s="168" t="str">
        <f t="shared" ca="1" si="958"/>
        <v>-</v>
      </c>
      <c r="HZ325" s="168" t="str">
        <f t="shared" ca="1" si="958"/>
        <v>-</v>
      </c>
      <c r="IA325" s="168" t="str">
        <f t="shared" ca="1" si="958"/>
        <v>-</v>
      </c>
      <c r="IB325" s="168" t="str">
        <f t="shared" ca="1" si="958"/>
        <v>-</v>
      </c>
      <c r="IC325" s="168" t="str">
        <f t="shared" ca="1" si="958"/>
        <v>-</v>
      </c>
      <c r="ID325" s="168" t="str">
        <f t="shared" ca="1" si="958"/>
        <v>-</v>
      </c>
      <c r="IE325" s="168" t="str">
        <f t="shared" ca="1" si="958"/>
        <v>-</v>
      </c>
      <c r="IF325" s="168" t="str">
        <f t="shared" ca="1" si="958"/>
        <v>-</v>
      </c>
      <c r="IG325" s="168" t="str">
        <f t="shared" ca="1" si="958"/>
        <v>-</v>
      </c>
      <c r="IH325" s="168" t="str">
        <f t="shared" ca="1" si="958"/>
        <v>-</v>
      </c>
      <c r="II325" s="168" t="str">
        <f t="shared" ca="1" si="958"/>
        <v>-</v>
      </c>
      <c r="IJ325" s="168" t="str">
        <f t="shared" ca="1" si="958"/>
        <v>-</v>
      </c>
      <c r="IK325" s="168" t="str">
        <f t="shared" ca="1" si="958"/>
        <v>-</v>
      </c>
      <c r="IL325" s="168" t="str">
        <f t="shared" ca="1" si="958"/>
        <v>-</v>
      </c>
      <c r="IM325" s="168" t="str">
        <f t="shared" ca="1" si="958"/>
        <v>-</v>
      </c>
      <c r="IN325" s="168" t="str">
        <f t="shared" ca="1" si="958"/>
        <v>-</v>
      </c>
      <c r="IO325" s="168" t="str">
        <f t="shared" ca="1" si="958"/>
        <v>-</v>
      </c>
      <c r="IP325" s="168" t="str">
        <f t="shared" ca="1" si="957"/>
        <v>-</v>
      </c>
      <c r="IQ325" s="168" t="str">
        <f t="shared" ca="1" si="957"/>
        <v>-</v>
      </c>
      <c r="IR325" s="168" t="str">
        <f t="shared" ca="1" si="957"/>
        <v>-</v>
      </c>
      <c r="IS325" s="168" t="str">
        <f t="shared" ca="1" si="957"/>
        <v>-</v>
      </c>
      <c r="IT325" s="168" t="str">
        <f t="shared" ca="1" si="957"/>
        <v>-</v>
      </c>
      <c r="IU325" s="168" t="str">
        <f t="shared" ca="1" si="957"/>
        <v>-</v>
      </c>
      <c r="IV325" s="168" t="str">
        <f t="shared" ca="1" si="957"/>
        <v>-</v>
      </c>
      <c r="IW325" s="168" t="str">
        <f t="shared" ca="1" si="957"/>
        <v>-</v>
      </c>
      <c r="IX325" s="168" t="str">
        <f t="shared" ca="1" si="957"/>
        <v>-</v>
      </c>
      <c r="IY325" s="168" t="str">
        <f t="shared" ca="1" si="957"/>
        <v>-</v>
      </c>
      <c r="IZ325" s="10"/>
      <c r="JA325" s="166">
        <f t="shared" ca="1" si="846"/>
        <v>4.4999999999999998E-2</v>
      </c>
      <c r="JB325" s="166">
        <f t="shared" ca="1" si="847"/>
        <v>4.4999999999999998E-2</v>
      </c>
      <c r="JC325" s="168">
        <f t="shared" ca="1" si="939"/>
        <v>1</v>
      </c>
      <c r="JD325" s="168">
        <f t="shared" ca="1" si="939"/>
        <v>0</v>
      </c>
      <c r="JE325" s="168">
        <f t="shared" ca="1" si="939"/>
        <v>1</v>
      </c>
      <c r="JF325" s="168">
        <f t="shared" ca="1" si="939"/>
        <v>1</v>
      </c>
      <c r="JG325" s="168">
        <f t="shared" ca="1" si="939"/>
        <v>0</v>
      </c>
      <c r="JH325" s="168">
        <f t="shared" ca="1" si="939"/>
        <v>70</v>
      </c>
      <c r="JI325" s="168">
        <f t="shared" ca="1" si="939"/>
        <v>50</v>
      </c>
      <c r="JJ325" s="168">
        <f t="shared" ca="1" si="939"/>
        <v>70</v>
      </c>
      <c r="JK325" s="168">
        <f t="shared" ca="1" si="939"/>
        <v>50</v>
      </c>
      <c r="JL325" s="166">
        <f t="shared" ca="1" si="849"/>
        <v>1</v>
      </c>
      <c r="JM325" s="166">
        <f t="shared" ca="1" si="850"/>
        <v>1</v>
      </c>
      <c r="JN325" s="166">
        <f t="shared" ca="1" si="851"/>
        <v>1</v>
      </c>
      <c r="JO325" s="166">
        <f t="shared" ca="1" si="852"/>
        <v>1</v>
      </c>
      <c r="JP325" s="166">
        <f t="shared" ca="1" si="852"/>
        <v>1</v>
      </c>
      <c r="JQ325" s="168">
        <f t="shared" ca="1" si="939"/>
        <v>1</v>
      </c>
      <c r="JR325" s="10"/>
      <c r="JS325" s="168">
        <f t="shared" ca="1" si="939"/>
        <v>1</v>
      </c>
      <c r="JT325" s="166">
        <f t="shared" ca="1" si="853"/>
        <v>1</v>
      </c>
      <c r="JU325" s="168">
        <f t="shared" ca="1" si="937"/>
        <v>1</v>
      </c>
      <c r="JV325" s="168">
        <f t="shared" ca="1" si="939"/>
        <v>1</v>
      </c>
      <c r="JW325" s="168">
        <f t="shared" ca="1" si="939"/>
        <v>1</v>
      </c>
      <c r="JX325" s="168">
        <f t="shared" ca="1" si="806"/>
        <v>1</v>
      </c>
      <c r="JY325" s="168">
        <f t="shared" ca="1" si="939"/>
        <v>1</v>
      </c>
      <c r="JZ325" s="168">
        <f t="shared" ca="1" si="939"/>
        <v>1</v>
      </c>
      <c r="KA325" s="166">
        <f t="shared" ca="1" si="854"/>
        <v>1</v>
      </c>
      <c r="KB325" s="166">
        <f t="shared" ca="1" si="855"/>
        <v>1</v>
      </c>
      <c r="KC325" s="166">
        <f t="shared" ca="1" si="856"/>
        <v>1</v>
      </c>
      <c r="KD325" s="166" t="str">
        <f t="shared" ca="1" si="857"/>
        <v>-</v>
      </c>
      <c r="KE325" s="166" t="str">
        <f t="shared" ca="1" si="858"/>
        <v>-</v>
      </c>
      <c r="KF325" s="166" t="str">
        <f t="shared" ca="1" si="859"/>
        <v>-</v>
      </c>
      <c r="KG325" s="166" t="b">
        <f t="shared" ca="1" si="860"/>
        <v>0</v>
      </c>
      <c r="KH325" s="168">
        <f t="shared" ca="1" si="939"/>
        <v>0</v>
      </c>
      <c r="KI325" s="27">
        <v>0</v>
      </c>
    </row>
    <row r="326" spans="1:295" s="148" customFormat="1" outlineLevel="1">
      <c r="A326" s="126">
        <f t="shared" si="13"/>
        <v>321</v>
      </c>
      <c r="B326" s="126">
        <f t="shared" si="913"/>
        <v>13</v>
      </c>
      <c r="C326" s="148">
        <f t="shared" si="874"/>
        <v>1002</v>
      </c>
      <c r="D326" s="148" t="s">
        <v>884</v>
      </c>
      <c r="E326" s="148" t="b">
        <f t="shared" ref="E326" si="968">J326=1</f>
        <v>0</v>
      </c>
      <c r="F326" s="148" t="b">
        <v>0</v>
      </c>
      <c r="G326" s="148" t="b">
        <f t="shared" ref="G326" si="969">E326</f>
        <v>0</v>
      </c>
      <c r="H326" s="144">
        <f t="shared" ca="1" si="959"/>
        <v>3</v>
      </c>
      <c r="I326" s="32">
        <v>2</v>
      </c>
      <c r="J326" s="32">
        <v>5</v>
      </c>
      <c r="K326" s="32">
        <v>4</v>
      </c>
      <c r="L326" s="144">
        <f t="shared" ca="1" si="959"/>
        <v>1</v>
      </c>
      <c r="M326" s="144">
        <f t="shared" ca="1" si="959"/>
        <v>1</v>
      </c>
      <c r="N326" s="144">
        <f t="shared" ca="1" si="959"/>
        <v>1</v>
      </c>
      <c r="O326" s="144">
        <f t="shared" ca="1" si="959"/>
        <v>1</v>
      </c>
      <c r="P326" s="144">
        <f t="shared" ca="1" si="959"/>
        <v>1</v>
      </c>
      <c r="Q326" s="144">
        <f t="shared" ca="1" si="959"/>
        <v>1</v>
      </c>
      <c r="R326" s="144">
        <f t="shared" ca="1" si="959"/>
        <v>2</v>
      </c>
      <c r="S326" s="144">
        <f t="shared" ca="1" si="959"/>
        <v>1</v>
      </c>
      <c r="T326" s="144">
        <f t="shared" ca="1" si="959"/>
        <v>1</v>
      </c>
      <c r="U326" s="144">
        <f t="shared" ca="1" si="959"/>
        <v>1</v>
      </c>
      <c r="V326" s="144">
        <f t="shared" ca="1" si="959"/>
        <v>1</v>
      </c>
      <c r="W326" s="144">
        <f t="shared" ca="1" si="959"/>
        <v>1</v>
      </c>
      <c r="X326" s="144">
        <f t="shared" ca="1" si="959"/>
        <v>1</v>
      </c>
      <c r="Y326" s="144">
        <f t="shared" ca="1" si="960"/>
        <v>1</v>
      </c>
      <c r="AA326" s="162" t="str" cm="1">
        <f t="array" aca="1" ref="AA326" ca="1">TEXT(LEFT(OFFSET(AA326,-1,0),5)+1,"00000")&amp;MID(OFFSET(AA326,-1,0),6,FIND(" ",OFFSET(AA326,-1,0),7)-5)
&amp;INDEX(DataMaster!$B$10:$B$12,$I326)         &amp;IF($J326=1,""," Risk"&amp;INDEX(i.risk_aversion,$J326,1))    &amp;IF($K326=1,""," REV"&amp; INDEX(DataMaster!$B$54:$B$58,$K326))              &amp; IF($L326=1,""," Minroe"&amp;INDEX(minroe,$L326))              &amp;  IF($M326=1,""," Overdraw"&amp;INDEX(overdraw,$M326))
&amp; IF($N326=1,""," Mach"&amp;INDEX(i.mach_option,$N326))
&amp; IF($O326=1,""," Interest"&amp;INDEX(i.interest_rate,$O326))            &amp; IF($P326=1,""," Opp cost"&amp;INDEX(i.opp_cost_capital,$P326))           &amp; IF($Q326=1,""," Casual_ub"&amp;INDEX(i.casual_ub,$Q326))           &amp; IF($R326=1,""," Cropgraze"&amp;INDEX(i.cropgraze_inc,$R326))
&amp; IF($S326=1,""," Yield"&amp;INDEX(i.all_rot_yield,$S326))          &amp; IF($T326=1,""," Pasture"&amp;INDEX(i.pasture_prod,$T326))          &amp; IF($U326=1,""," Scan"&amp;INDEX(i.scan,$U326))
&amp; IF($JL326=1,""," WP"&amp;TEXT($JL326*100,"000p"))                &amp; IF($JM326=1,""," MP"&amp;TEXT($JM326*100,"000p"))                      &amp; IF($JN326=1,""," GP"&amp;TEXT($JN326*100,"000p"))          &amp; IF($JO326=1,""," Can"&amp;TEXT($JO326*100,"000p"))
&amp; " (F"&amp;3+IFERROR(1*$CH326,0)+IFERROR(1*$CI326,0)&amp;3-IFERROR(1*NOT($CK326),0)&amp;"N"&amp;$CP326&amp;$CQ326&amp;")"</f>
        <v>00029 CFW DSP RiskCRRA-high REVCFW_rev_use CropgrazeFALSE (F33N11)</v>
      </c>
      <c r="AB326" s="10" t="str">
        <f ca="1">IF(COUNTIF(AA$5:AA326,AA326)=1,"-","Dup")</f>
        <v>-</v>
      </c>
      <c r="AC326" s="10"/>
      <c r="AD326" s="168" t="str">
        <f t="shared" ca="1" si="949"/>
        <v>-</v>
      </c>
      <c r="AE326" s="168" t="str">
        <f t="shared" ca="1" si="949"/>
        <v>-</v>
      </c>
      <c r="AF326" s="168" t="str">
        <f t="shared" ca="1" si="949"/>
        <v>-</v>
      </c>
      <c r="AG326" s="168" t="str">
        <f t="shared" ca="1" si="949"/>
        <v>-</v>
      </c>
      <c r="AH326" s="168" t="str">
        <f t="shared" ca="1" si="949"/>
        <v>-</v>
      </c>
      <c r="AI326" s="168" t="b">
        <f t="shared" ca="1" si="949"/>
        <v>1</v>
      </c>
      <c r="AJ326" s="10"/>
      <c r="AK326" s="166" t="b">
        <f t="shared" si="950"/>
        <v>0</v>
      </c>
      <c r="AL326" s="166" t="str">
        <f t="shared" si="950"/>
        <v>-</v>
      </c>
      <c r="AM326" s="166" t="b">
        <f t="shared" si="950"/>
        <v>0</v>
      </c>
      <c r="AN326" s="166" t="b">
        <f t="shared" si="950"/>
        <v>1</v>
      </c>
      <c r="AO326" s="166" t="b">
        <f t="shared" si="950"/>
        <v>0</v>
      </c>
      <c r="AP326" s="166" t="b">
        <f t="shared" si="950"/>
        <v>0</v>
      </c>
      <c r="AQ326" s="166">
        <f t="shared" ca="1" si="829"/>
        <v>0</v>
      </c>
      <c r="AR326" s="166" t="b">
        <f t="shared" si="951"/>
        <v>1</v>
      </c>
      <c r="AS326" s="166" t="b">
        <f t="shared" si="951"/>
        <v>1</v>
      </c>
      <c r="AT326" s="166">
        <f t="shared" si="951"/>
        <v>2</v>
      </c>
      <c r="AU326" s="166" t="str">
        <f t="shared" si="951"/>
        <v>-</v>
      </c>
      <c r="AV326" s="166">
        <f t="shared" si="951"/>
        <v>0.7</v>
      </c>
      <c r="AW326" s="10"/>
      <c r="AX326" s="166" t="b">
        <f t="shared" si="831"/>
        <v>1</v>
      </c>
      <c r="AY326" s="168" t="b">
        <f t="shared" ca="1" si="832"/>
        <v>1</v>
      </c>
      <c r="AZ326" s="168" t="b">
        <f t="shared" ca="1" si="832"/>
        <v>1</v>
      </c>
      <c r="BA326" s="167">
        <f t="shared" ca="1" si="833"/>
        <v>3210</v>
      </c>
      <c r="BB326" s="168" t="str">
        <f t="shared" ref="BB326:BV326" ca="1" si="970">OFFSET(BB$5,$B326,0)</f>
        <v>-</v>
      </c>
      <c r="BC326" s="168" t="str">
        <f t="shared" ca="1" si="970"/>
        <v>-</v>
      </c>
      <c r="BD326" s="168" t="str">
        <f t="shared" ca="1" si="970"/>
        <v>-</v>
      </c>
      <c r="BE326" s="168" t="str">
        <f t="shared" ca="1" si="970"/>
        <v>-</v>
      </c>
      <c r="BF326" s="168" t="str">
        <f t="shared" ca="1" si="970"/>
        <v>-</v>
      </c>
      <c r="BG326" s="168">
        <f t="shared" ca="1" si="970"/>
        <v>1</v>
      </c>
      <c r="BH326" s="168">
        <f t="shared" ca="1" si="970"/>
        <v>1</v>
      </c>
      <c r="BI326" s="168" t="str">
        <f t="shared" ca="1" si="970"/>
        <v>-</v>
      </c>
      <c r="BJ326" s="168" t="str">
        <f t="shared" ca="1" si="970"/>
        <v>-</v>
      </c>
      <c r="BK326" s="10"/>
      <c r="BL326" s="168" t="str">
        <f t="shared" ca="1" si="970"/>
        <v>-</v>
      </c>
      <c r="BM326" s="168" t="str">
        <f t="shared" ca="1" si="970"/>
        <v>-</v>
      </c>
      <c r="BN326" s="168" t="str">
        <f t="shared" ca="1" si="970"/>
        <v>-</v>
      </c>
      <c r="BO326" s="168" t="str">
        <f t="shared" ca="1" si="970"/>
        <v>-</v>
      </c>
      <c r="BP326" s="168" t="str">
        <f t="shared" ca="1" si="970"/>
        <v>-</v>
      </c>
      <c r="BQ326" s="168" t="str">
        <f t="shared" ca="1" si="970"/>
        <v>-</v>
      </c>
      <c r="BR326" s="168" t="str">
        <f t="shared" ca="1" si="970"/>
        <v>-</v>
      </c>
      <c r="BS326" s="168" t="str">
        <f t="shared" ca="1" si="970"/>
        <v>-</v>
      </c>
      <c r="BT326" s="168" t="str">
        <f t="shared" ca="1" si="970"/>
        <v>-</v>
      </c>
      <c r="BU326" s="168" t="str">
        <f t="shared" ca="1" si="970"/>
        <v>-</v>
      </c>
      <c r="BV326" s="168" t="str">
        <f t="shared" ca="1" si="970"/>
        <v>-</v>
      </c>
      <c r="BW326" s="166" t="b" cm="1">
        <f t="array" ref="BW326">INDEX(i.rev,$K326,BW$15)</f>
        <v>0</v>
      </c>
      <c r="BX326" s="166">
        <f t="shared" si="864"/>
        <v>25</v>
      </c>
      <c r="BY326" s="166" t="b" cm="1">
        <f t="array" ref="BY326">INDEX(i.rev,$K326,BY$15)</f>
        <v>0</v>
      </c>
      <c r="BZ326" s="166" t="b" cm="1">
        <f t="array" ref="BZ326">INDEX(i.rev,$K326,BZ$15)</f>
        <v>1</v>
      </c>
      <c r="CA326" s="166" t="b" cm="1">
        <f t="array" ref="CA326">INDEX(i.rev,$K326,CA$15)</f>
        <v>1</v>
      </c>
      <c r="CB326" s="166" t="b" cm="1">
        <f t="array" ref="CB326">INDEX(i.rev,$K326,CB$15)</f>
        <v>1</v>
      </c>
      <c r="CC326" s="166" t="b" cm="1">
        <f t="array" ref="CC326">INDEX(i.rev,$K326,CC$15)</f>
        <v>1</v>
      </c>
      <c r="CD326" s="166" t="b" cm="1">
        <f t="array" ref="CD326">INDEX(i.rev,$K326,CD$15)</f>
        <v>1</v>
      </c>
      <c r="CE326" s="166" t="b" cm="1">
        <f t="array" ref="CE326">INDEX(i.rev,$K326,CE$15)</f>
        <v>1</v>
      </c>
      <c r="CF326" s="166" t="b" cm="1">
        <f t="array" ref="CF326">INDEX(i.rev,$K326,CF$15)</f>
        <v>1</v>
      </c>
      <c r="CG326" s="10"/>
      <c r="CH326" s="168" t="str">
        <f t="shared" ref="CH326:EB326" ca="1" si="971">OFFSET(CH$5,$B326,0)</f>
        <v>-</v>
      </c>
      <c r="CI326" s="168" t="str">
        <f t="shared" ca="1" si="971"/>
        <v>-</v>
      </c>
      <c r="CJ326" s="168" t="str">
        <f t="shared" ca="1" si="971"/>
        <v>-</v>
      </c>
      <c r="CK326" s="168" t="str">
        <f t="shared" ca="1" si="971"/>
        <v>-</v>
      </c>
      <c r="CL326" s="168" t="str">
        <f t="shared" ca="1" si="971"/>
        <v>-</v>
      </c>
      <c r="CM326" s="168" t="str">
        <f t="shared" ca="1" si="971"/>
        <v>-</v>
      </c>
      <c r="CN326" s="168" t="str">
        <f t="shared" ca="1" si="971"/>
        <v>-</v>
      </c>
      <c r="CO326" s="168" t="str">
        <f t="shared" ca="1" si="971"/>
        <v>-</v>
      </c>
      <c r="CP326" s="168">
        <f t="shared" ca="1" si="971"/>
        <v>1</v>
      </c>
      <c r="CQ326" s="168">
        <f t="shared" ca="1" si="971"/>
        <v>1</v>
      </c>
      <c r="CR326" s="168">
        <f t="shared" ca="1" si="971"/>
        <v>0</v>
      </c>
      <c r="CS326" s="168" t="str">
        <f t="shared" ca="1" si="971"/>
        <v>-</v>
      </c>
      <c r="CT326" s="168" t="str">
        <f t="shared" ca="1" si="971"/>
        <v>-</v>
      </c>
      <c r="CU326" s="168" t="str">
        <f t="shared" ca="1" si="971"/>
        <v>-</v>
      </c>
      <c r="CV326" s="168" t="str">
        <f t="shared" ca="1" si="971"/>
        <v>-</v>
      </c>
      <c r="CW326" s="168" t="str">
        <f t="shared" ca="1" si="971"/>
        <v>-</v>
      </c>
      <c r="CX326" s="168" t="str">
        <f t="shared" ca="1" si="971"/>
        <v>-</v>
      </c>
      <c r="CY326" s="168" t="str">
        <f t="shared" ca="1" si="971"/>
        <v>-</v>
      </c>
      <c r="CZ326" s="168">
        <f t="shared" ca="1" si="971"/>
        <v>0</v>
      </c>
      <c r="DA326" s="168" t="str">
        <f t="shared" ca="1" si="971"/>
        <v>-</v>
      </c>
      <c r="DB326" s="168" t="str">
        <f t="shared" ca="1" si="971"/>
        <v>-</v>
      </c>
      <c r="DC326" s="168" t="str">
        <f t="shared" ca="1" si="971"/>
        <v>-</v>
      </c>
      <c r="DD326" s="168" t="str">
        <f t="shared" ca="1" si="971"/>
        <v>-</v>
      </c>
      <c r="DE326" s="168" t="str">
        <f t="shared" ca="1" si="971"/>
        <v>-</v>
      </c>
      <c r="DF326" s="168">
        <f t="shared" ca="1" si="971"/>
        <v>0</v>
      </c>
      <c r="DG326" s="168">
        <f t="shared" ca="1" si="971"/>
        <v>0</v>
      </c>
      <c r="DH326" s="168">
        <f t="shared" ca="1" si="971"/>
        <v>0</v>
      </c>
      <c r="DI326" s="168">
        <f t="shared" ca="1" si="971"/>
        <v>0</v>
      </c>
      <c r="DJ326" s="168">
        <f t="shared" ca="1" si="971"/>
        <v>0</v>
      </c>
      <c r="DK326" s="168">
        <f t="shared" ca="1" si="971"/>
        <v>0</v>
      </c>
      <c r="DL326" s="168">
        <f t="shared" ca="1" si="971"/>
        <v>0</v>
      </c>
      <c r="DM326" s="168" t="str">
        <f t="shared" ca="1" si="971"/>
        <v>-</v>
      </c>
      <c r="DN326" s="168" t="str">
        <f t="shared" ca="1" si="971"/>
        <v>-</v>
      </c>
      <c r="DO326" s="168" t="str">
        <f t="shared" ca="1" si="971"/>
        <v>-</v>
      </c>
      <c r="DP326" s="168" t="str">
        <f t="shared" ca="1" si="971"/>
        <v>-</v>
      </c>
      <c r="DQ326" s="168" t="str">
        <f t="shared" ca="1" si="971"/>
        <v>-</v>
      </c>
      <c r="DR326" s="168" t="str">
        <f t="shared" ca="1" si="971"/>
        <v>-</v>
      </c>
      <c r="DS326" s="168" t="str">
        <f t="shared" ca="1" si="971"/>
        <v>-</v>
      </c>
      <c r="DT326" s="168" t="str">
        <f t="shared" ca="1" si="971"/>
        <v>-</v>
      </c>
      <c r="DU326" s="168" t="str">
        <f t="shared" ca="1" si="971"/>
        <v>-</v>
      </c>
      <c r="DV326" s="168" t="str">
        <f t="shared" ca="1" si="971"/>
        <v>-</v>
      </c>
      <c r="DW326" s="168" t="str">
        <f t="shared" ca="1" si="971"/>
        <v>-</v>
      </c>
      <c r="DX326" s="10"/>
      <c r="DY326" s="168">
        <f t="shared" ca="1" si="971"/>
        <v>1</v>
      </c>
      <c r="DZ326" s="168" t="str">
        <f t="shared" ca="1" si="971"/>
        <v>-</v>
      </c>
      <c r="EA326" s="168" t="str">
        <f t="shared" ca="1" si="971"/>
        <v>-</v>
      </c>
      <c r="EB326" s="168" t="str">
        <f t="shared" ca="1" si="971"/>
        <v>-</v>
      </c>
      <c r="EC326" s="168" t="str">
        <f t="shared" ca="1" si="885"/>
        <v>-</v>
      </c>
      <c r="ED326" s="168" t="b">
        <f t="shared" ca="1" si="885"/>
        <v>0</v>
      </c>
      <c r="EE326" s="168" t="str">
        <f t="shared" ca="1" si="885"/>
        <v>-</v>
      </c>
      <c r="EF326" s="168">
        <f t="shared" ca="1" si="885"/>
        <v>0</v>
      </c>
      <c r="EG326" s="168" t="str">
        <f t="shared" ca="1" si="885"/>
        <v>-</v>
      </c>
      <c r="EH326" s="166" cm="1">
        <f t="array" ref="EH326">INDEX(i.rev,$K326,EH$15)</f>
        <v>1.1000000000000001</v>
      </c>
      <c r="EI326" s="168">
        <f t="shared" ca="1" si="953"/>
        <v>0</v>
      </c>
      <c r="EJ326" s="168">
        <f t="shared" ca="1" si="953"/>
        <v>1</v>
      </c>
      <c r="EK326" s="168">
        <f t="shared" ca="1" si="953"/>
        <v>0</v>
      </c>
      <c r="EL326" s="168">
        <f t="shared" ca="1" si="953"/>
        <v>1</v>
      </c>
      <c r="EM326" s="168">
        <f t="shared" ca="1" si="953"/>
        <v>1</v>
      </c>
      <c r="EN326" s="168">
        <f t="shared" ca="1" si="953"/>
        <v>1</v>
      </c>
      <c r="EO326" s="168">
        <f t="shared" ca="1" si="953"/>
        <v>0</v>
      </c>
      <c r="EP326" s="168">
        <f t="shared" ca="1" si="953"/>
        <v>0</v>
      </c>
      <c r="EQ326" s="168">
        <f t="shared" ca="1" si="953"/>
        <v>0</v>
      </c>
      <c r="ER326" s="168">
        <f t="shared" ca="1" si="953"/>
        <v>0</v>
      </c>
      <c r="ES326" s="168">
        <f t="shared" ca="1" si="953"/>
        <v>0</v>
      </c>
      <c r="ET326" s="168">
        <f t="shared" ca="1" si="953"/>
        <v>0</v>
      </c>
      <c r="EU326" s="168">
        <f t="shared" ca="1" si="953"/>
        <v>0</v>
      </c>
      <c r="EV326" s="168">
        <f t="shared" ca="1" si="953"/>
        <v>0</v>
      </c>
      <c r="EW326" s="168">
        <f t="shared" ca="1" si="953"/>
        <v>0</v>
      </c>
      <c r="EX326" s="168">
        <f t="shared" ref="EX326" ca="1" si="972">OFFSET(EX$5,$B326,0)</f>
        <v>0</v>
      </c>
      <c r="EY326" s="166" cm="1">
        <f t="array" ref="EY326">INDEX(i.rev,$K326,EY$15)</f>
        <v>0</v>
      </c>
      <c r="EZ326" s="168">
        <f t="shared" ca="1" si="837"/>
        <v>0</v>
      </c>
      <c r="FA326" s="166" cm="1">
        <f t="array" ref="FA326">INDEX(i.rev,$K326,FA$15)</f>
        <v>1</v>
      </c>
      <c r="FB326" s="168">
        <f t="shared" ref="FB326:GG326" ca="1" si="973">OFFSET(FB$5,$B326,0)</f>
        <v>0</v>
      </c>
      <c r="FC326" s="168">
        <f t="shared" ca="1" si="973"/>
        <v>0</v>
      </c>
      <c r="FD326" s="168">
        <f t="shared" ca="1" si="973"/>
        <v>0</v>
      </c>
      <c r="FE326" s="168">
        <f t="shared" ca="1" si="973"/>
        <v>0</v>
      </c>
      <c r="FF326" s="168">
        <f t="shared" ca="1" si="973"/>
        <v>0</v>
      </c>
      <c r="FG326" s="168">
        <f t="shared" ca="1" si="973"/>
        <v>0</v>
      </c>
      <c r="FH326" s="168">
        <f t="shared" ca="1" si="973"/>
        <v>0</v>
      </c>
      <c r="FI326" s="10"/>
      <c r="FJ326" s="168" t="str">
        <f t="shared" ca="1" si="973"/>
        <v>-</v>
      </c>
      <c r="FK326" s="168" t="str">
        <f t="shared" ca="1" si="973"/>
        <v>-</v>
      </c>
      <c r="FL326" s="168" t="str">
        <f t="shared" ca="1" si="973"/>
        <v>-</v>
      </c>
      <c r="FM326" s="168" t="str">
        <f t="shared" ca="1" si="973"/>
        <v>-</v>
      </c>
      <c r="FN326" s="168" t="str">
        <f t="shared" ca="1" si="973"/>
        <v>-</v>
      </c>
      <c r="FO326" s="166" t="b">
        <f t="shared" ca="1" si="954"/>
        <v>0</v>
      </c>
      <c r="FP326" s="166" t="b">
        <f t="shared" ca="1" si="954"/>
        <v>0</v>
      </c>
      <c r="FQ326" s="166" t="b">
        <f t="shared" ca="1" si="954"/>
        <v>1</v>
      </c>
      <c r="FR326" s="168">
        <f t="shared" ca="1" si="973"/>
        <v>0</v>
      </c>
      <c r="FS326" s="166">
        <f t="shared" ca="1" si="955"/>
        <v>1</v>
      </c>
      <c r="FT326" s="166">
        <f t="shared" ca="1" si="955"/>
        <v>1</v>
      </c>
      <c r="FU326" s="168" t="str">
        <f t="shared" ca="1" si="973"/>
        <v>-</v>
      </c>
      <c r="FV326" s="168" t="str">
        <f t="shared" ca="1" si="973"/>
        <v>-</v>
      </c>
      <c r="FW326" s="168" t="str">
        <f t="shared" ca="1" si="973"/>
        <v>-</v>
      </c>
      <c r="FX326" s="168" t="str">
        <f t="shared" ca="1" si="973"/>
        <v>-</v>
      </c>
      <c r="FY326" s="168" t="str">
        <f t="shared" ca="1" si="973"/>
        <v>-</v>
      </c>
      <c r="FZ326" s="168" t="str">
        <f t="shared" ca="1" si="973"/>
        <v>-</v>
      </c>
      <c r="GA326" s="168" t="str">
        <f t="shared" ca="1" si="973"/>
        <v>-</v>
      </c>
      <c r="GB326" s="168" t="str">
        <f t="shared" ca="1" si="973"/>
        <v>-</v>
      </c>
      <c r="GC326" s="168" t="str">
        <f t="shared" ca="1" si="973"/>
        <v>-</v>
      </c>
      <c r="GD326" s="168" t="b">
        <f t="shared" ca="1" si="973"/>
        <v>1</v>
      </c>
      <c r="GE326" s="168" t="str">
        <f t="shared" ca="1" si="973"/>
        <v>-</v>
      </c>
      <c r="GF326" s="168" t="str">
        <f t="shared" ca="1" si="973"/>
        <v>-</v>
      </c>
      <c r="GG326" s="168" t="str">
        <f t="shared" ca="1" si="973"/>
        <v>-</v>
      </c>
      <c r="GH326" s="168" t="str">
        <f t="shared" ca="1" si="956"/>
        <v>-</v>
      </c>
      <c r="GI326" s="168" t="str">
        <f t="shared" ca="1" si="956"/>
        <v>-</v>
      </c>
      <c r="GJ326" s="168" t="str">
        <f t="shared" ca="1" si="956"/>
        <v>-</v>
      </c>
      <c r="GK326" s="168" t="str">
        <f t="shared" ca="1" si="956"/>
        <v>-</v>
      </c>
      <c r="GL326" s="168" t="str">
        <f t="shared" ca="1" si="956"/>
        <v>-</v>
      </c>
      <c r="GM326" s="168" t="str">
        <f t="shared" ca="1" si="956"/>
        <v>-</v>
      </c>
      <c r="GN326" s="168" t="str">
        <f t="shared" ca="1" si="956"/>
        <v>-</v>
      </c>
      <c r="GO326" s="168" t="str">
        <f t="shared" ca="1" si="956"/>
        <v>-</v>
      </c>
      <c r="GP326" s="168" t="str">
        <f t="shared" ca="1" si="956"/>
        <v>-</v>
      </c>
      <c r="GQ326" s="168" t="str">
        <f t="shared" ca="1" si="956"/>
        <v>-</v>
      </c>
      <c r="GR326" s="168" t="str">
        <f t="shared" ca="1" si="956"/>
        <v>-</v>
      </c>
      <c r="GS326" s="168">
        <f t="shared" ca="1" si="956"/>
        <v>500</v>
      </c>
      <c r="GT326" s="168">
        <f t="shared" ca="1" si="956"/>
        <v>500</v>
      </c>
      <c r="GU326" s="168" t="str">
        <f t="shared" ca="1" si="956"/>
        <v>-</v>
      </c>
      <c r="GV326" s="168" t="str">
        <f t="shared" ca="1" si="956"/>
        <v>-</v>
      </c>
      <c r="GW326" s="168" t="str">
        <f t="shared" ca="1" si="956"/>
        <v>-</v>
      </c>
      <c r="GX326" s="168" t="str">
        <f t="shared" ca="1" si="957"/>
        <v>-</v>
      </c>
      <c r="GY326" s="168" t="str">
        <f t="shared" ca="1" si="957"/>
        <v>-</v>
      </c>
      <c r="GZ326" s="168" t="str">
        <f t="shared" ca="1" si="958"/>
        <v>-</v>
      </c>
      <c r="HA326" s="168" t="str">
        <f t="shared" ca="1" si="958"/>
        <v>-</v>
      </c>
      <c r="HB326" s="168" t="str">
        <f t="shared" ca="1" si="958"/>
        <v>-</v>
      </c>
      <c r="HC326" s="168" t="str">
        <f t="shared" ca="1" si="958"/>
        <v>-</v>
      </c>
      <c r="HD326" s="168" t="str">
        <f t="shared" ca="1" si="958"/>
        <v>-</v>
      </c>
      <c r="HE326" s="168" t="str">
        <f t="shared" ca="1" si="958"/>
        <v>-</v>
      </c>
      <c r="HF326" s="168" t="str">
        <f t="shared" ca="1" si="958"/>
        <v>-</v>
      </c>
      <c r="HG326" s="168" t="str">
        <f t="shared" ca="1" si="958"/>
        <v>-</v>
      </c>
      <c r="HH326" s="168" t="str">
        <f t="shared" ca="1" si="958"/>
        <v>-</v>
      </c>
      <c r="HI326" s="168" t="str">
        <f t="shared" ca="1" si="958"/>
        <v>-</v>
      </c>
      <c r="HJ326" s="168" t="str">
        <f t="shared" ca="1" si="958"/>
        <v>-</v>
      </c>
      <c r="HK326" s="168" t="str">
        <f t="shared" ca="1" si="958"/>
        <v>-</v>
      </c>
      <c r="HL326" s="168" t="str">
        <f t="shared" ca="1" si="958"/>
        <v>-</v>
      </c>
      <c r="HM326" s="168" t="str">
        <f t="shared" ca="1" si="958"/>
        <v>-</v>
      </c>
      <c r="HN326" s="168" t="str">
        <f t="shared" ca="1" si="958"/>
        <v>-</v>
      </c>
      <c r="HO326" s="168" t="str">
        <f t="shared" ca="1" si="958"/>
        <v>-</v>
      </c>
      <c r="HP326" s="168" t="str">
        <f t="shared" ca="1" si="958"/>
        <v>-</v>
      </c>
      <c r="HQ326" s="168" t="str">
        <f t="shared" ca="1" si="958"/>
        <v>-</v>
      </c>
      <c r="HR326" s="168" t="str">
        <f t="shared" ca="1" si="958"/>
        <v>-</v>
      </c>
      <c r="HS326" s="168" t="str">
        <f t="shared" ca="1" si="958"/>
        <v>-</v>
      </c>
      <c r="HT326" s="168" t="str">
        <f t="shared" ca="1" si="958"/>
        <v>-</v>
      </c>
      <c r="HU326" s="168" t="str">
        <f t="shared" ca="1" si="958"/>
        <v>-</v>
      </c>
      <c r="HV326" s="168" t="str">
        <f t="shared" ca="1" si="958"/>
        <v>-</v>
      </c>
      <c r="HW326" s="168" t="str">
        <f t="shared" ca="1" si="958"/>
        <v>-</v>
      </c>
      <c r="HX326" s="168" t="str">
        <f t="shared" ca="1" si="958"/>
        <v>-</v>
      </c>
      <c r="HY326" s="168" t="str">
        <f t="shared" ca="1" si="958"/>
        <v>-</v>
      </c>
      <c r="HZ326" s="168" t="str">
        <f t="shared" ca="1" si="958"/>
        <v>-</v>
      </c>
      <c r="IA326" s="168" t="str">
        <f t="shared" ca="1" si="958"/>
        <v>-</v>
      </c>
      <c r="IB326" s="168" t="str">
        <f t="shared" ca="1" si="958"/>
        <v>-</v>
      </c>
      <c r="IC326" s="168" t="str">
        <f t="shared" ca="1" si="958"/>
        <v>-</v>
      </c>
      <c r="ID326" s="168" t="str">
        <f t="shared" ca="1" si="958"/>
        <v>-</v>
      </c>
      <c r="IE326" s="168" t="str">
        <f t="shared" ca="1" si="958"/>
        <v>-</v>
      </c>
      <c r="IF326" s="168" t="str">
        <f t="shared" ca="1" si="958"/>
        <v>-</v>
      </c>
      <c r="IG326" s="168" t="str">
        <f t="shared" ca="1" si="958"/>
        <v>-</v>
      </c>
      <c r="IH326" s="168" t="str">
        <f t="shared" ca="1" si="958"/>
        <v>-</v>
      </c>
      <c r="II326" s="168" t="str">
        <f t="shared" ca="1" si="958"/>
        <v>-</v>
      </c>
      <c r="IJ326" s="168" t="str">
        <f t="shared" ca="1" si="958"/>
        <v>-</v>
      </c>
      <c r="IK326" s="168" t="str">
        <f t="shared" ca="1" si="958"/>
        <v>-</v>
      </c>
      <c r="IL326" s="168" t="str">
        <f t="shared" ca="1" si="958"/>
        <v>-</v>
      </c>
      <c r="IM326" s="168" t="str">
        <f t="shared" ca="1" si="958"/>
        <v>-</v>
      </c>
      <c r="IN326" s="168" t="str">
        <f t="shared" ca="1" si="958"/>
        <v>-</v>
      </c>
      <c r="IO326" s="168" t="str">
        <f t="shared" ca="1" si="958"/>
        <v>-</v>
      </c>
      <c r="IP326" s="168" t="str">
        <f t="shared" ca="1" si="957"/>
        <v>-</v>
      </c>
      <c r="IQ326" s="168" t="str">
        <f t="shared" ca="1" si="957"/>
        <v>-</v>
      </c>
      <c r="IR326" s="168" t="str">
        <f t="shared" ca="1" si="957"/>
        <v>-</v>
      </c>
      <c r="IS326" s="168" t="str">
        <f t="shared" ca="1" si="957"/>
        <v>-</v>
      </c>
      <c r="IT326" s="168" t="str">
        <f t="shared" ca="1" si="957"/>
        <v>-</v>
      </c>
      <c r="IU326" s="168" t="str">
        <f t="shared" ca="1" si="957"/>
        <v>-</v>
      </c>
      <c r="IV326" s="168" t="str">
        <f t="shared" ca="1" si="957"/>
        <v>-</v>
      </c>
      <c r="IW326" s="168" t="str">
        <f t="shared" ca="1" si="957"/>
        <v>-</v>
      </c>
      <c r="IX326" s="168" t="str">
        <f t="shared" ca="1" si="957"/>
        <v>-</v>
      </c>
      <c r="IY326" s="168" t="str">
        <f t="shared" ca="1" si="957"/>
        <v>-</v>
      </c>
      <c r="IZ326" s="10"/>
      <c r="JA326" s="166">
        <f t="shared" ca="1" si="846"/>
        <v>4.4999999999999998E-2</v>
      </c>
      <c r="JB326" s="166">
        <f t="shared" ca="1" si="847"/>
        <v>4.4999999999999998E-2</v>
      </c>
      <c r="JC326" s="168">
        <f t="shared" ref="JC326:KH326" ca="1" si="974">OFFSET(JC$5,$B326,0)</f>
        <v>1</v>
      </c>
      <c r="JD326" s="168">
        <f t="shared" ca="1" si="974"/>
        <v>0</v>
      </c>
      <c r="JE326" s="168">
        <f t="shared" ca="1" si="974"/>
        <v>1</v>
      </c>
      <c r="JF326" s="168">
        <f t="shared" ca="1" si="974"/>
        <v>1</v>
      </c>
      <c r="JG326" s="168">
        <f t="shared" ca="1" si="974"/>
        <v>0</v>
      </c>
      <c r="JH326" s="168">
        <f t="shared" ca="1" si="974"/>
        <v>70</v>
      </c>
      <c r="JI326" s="168">
        <f t="shared" ca="1" si="974"/>
        <v>50</v>
      </c>
      <c r="JJ326" s="168">
        <f t="shared" ca="1" si="974"/>
        <v>70</v>
      </c>
      <c r="JK326" s="168">
        <f t="shared" ca="1" si="974"/>
        <v>50</v>
      </c>
      <c r="JL326" s="166">
        <f t="shared" ca="1" si="849"/>
        <v>1</v>
      </c>
      <c r="JM326" s="166">
        <f t="shared" ca="1" si="850"/>
        <v>1</v>
      </c>
      <c r="JN326" s="166">
        <f t="shared" ca="1" si="851"/>
        <v>1</v>
      </c>
      <c r="JO326" s="166">
        <f t="shared" ca="1" si="852"/>
        <v>1</v>
      </c>
      <c r="JP326" s="166">
        <f t="shared" ca="1" si="852"/>
        <v>1</v>
      </c>
      <c r="JQ326" s="168">
        <f t="shared" ca="1" si="974"/>
        <v>1</v>
      </c>
      <c r="JR326" s="10"/>
      <c r="JS326" s="168">
        <f t="shared" ca="1" si="974"/>
        <v>1</v>
      </c>
      <c r="JT326" s="166">
        <f t="shared" ca="1" si="853"/>
        <v>1</v>
      </c>
      <c r="JU326" s="168">
        <f t="shared" ca="1" si="937"/>
        <v>1</v>
      </c>
      <c r="JV326" s="168">
        <f t="shared" ca="1" si="974"/>
        <v>1</v>
      </c>
      <c r="JW326" s="168">
        <f t="shared" ca="1" si="974"/>
        <v>1</v>
      </c>
      <c r="JX326" s="168">
        <f t="shared" ca="1" si="806"/>
        <v>1</v>
      </c>
      <c r="JY326" s="168">
        <f t="shared" ca="1" si="974"/>
        <v>1</v>
      </c>
      <c r="JZ326" s="168">
        <f t="shared" ca="1" si="974"/>
        <v>1</v>
      </c>
      <c r="KA326" s="166">
        <f t="shared" ca="1" si="854"/>
        <v>1</v>
      </c>
      <c r="KB326" s="166">
        <f t="shared" ca="1" si="855"/>
        <v>1</v>
      </c>
      <c r="KC326" s="166">
        <f t="shared" ca="1" si="856"/>
        <v>1</v>
      </c>
      <c r="KD326" s="166" t="str">
        <f t="shared" ca="1" si="857"/>
        <v>-</v>
      </c>
      <c r="KE326" s="166" t="str">
        <f t="shared" ca="1" si="858"/>
        <v>-</v>
      </c>
      <c r="KF326" s="166" t="str">
        <f t="shared" ca="1" si="859"/>
        <v>-</v>
      </c>
      <c r="KG326" s="166" t="b">
        <f t="shared" ca="1" si="860"/>
        <v>0</v>
      </c>
      <c r="KH326" s="168">
        <f t="shared" ca="1" si="974"/>
        <v>0</v>
      </c>
      <c r="KI326" s="27">
        <v>0</v>
      </c>
    </row>
    <row r="327" spans="1:295" s="148" customFormat="1" outlineLevel="1">
      <c r="A327" s="126">
        <f t="shared" si="13"/>
        <v>322</v>
      </c>
      <c r="B327" s="126">
        <f>$A$18</f>
        <v>13</v>
      </c>
      <c r="C327" s="148">
        <f>C325</f>
        <v>1002</v>
      </c>
      <c r="D327" s="148" t="s">
        <v>884</v>
      </c>
      <c r="E327" s="148" t="b">
        <f t="shared" si="826"/>
        <v>1</v>
      </c>
      <c r="F327" s="148" t="b">
        <v>0</v>
      </c>
      <c r="G327" s="148" t="b">
        <f t="shared" si="862"/>
        <v>1</v>
      </c>
      <c r="H327" s="144">
        <f t="shared" ca="1" si="959"/>
        <v>3</v>
      </c>
      <c r="I327" s="32">
        <v>3</v>
      </c>
      <c r="J327" s="32">
        <v>1</v>
      </c>
      <c r="K327" s="32">
        <v>2</v>
      </c>
      <c r="L327" s="144">
        <f t="shared" ca="1" si="959"/>
        <v>1</v>
      </c>
      <c r="M327" s="144">
        <f t="shared" ca="1" si="959"/>
        <v>1</v>
      </c>
      <c r="N327" s="144">
        <f t="shared" ca="1" si="959"/>
        <v>1</v>
      </c>
      <c r="O327" s="144">
        <f t="shared" ca="1" si="959"/>
        <v>1</v>
      </c>
      <c r="P327" s="144">
        <f t="shared" ca="1" si="959"/>
        <v>1</v>
      </c>
      <c r="Q327" s="144">
        <f t="shared" ca="1" si="959"/>
        <v>1</v>
      </c>
      <c r="R327" s="144">
        <f t="shared" ca="1" si="959"/>
        <v>2</v>
      </c>
      <c r="S327" s="144">
        <f t="shared" ca="1" si="959"/>
        <v>1</v>
      </c>
      <c r="T327" s="144">
        <f t="shared" ca="1" si="959"/>
        <v>1</v>
      </c>
      <c r="U327" s="144">
        <f t="shared" ca="1" si="959"/>
        <v>1</v>
      </c>
      <c r="V327" s="144">
        <f t="shared" ca="1" si="959"/>
        <v>1</v>
      </c>
      <c r="W327" s="144">
        <f t="shared" ca="1" si="959"/>
        <v>1</v>
      </c>
      <c r="X327" s="144">
        <f t="shared" ca="1" si="959"/>
        <v>1</v>
      </c>
      <c r="Y327" s="144">
        <f t="shared" ca="1" si="960"/>
        <v>1</v>
      </c>
      <c r="AA327" s="162" t="str" cm="1">
        <f t="array" aca="1" ref="AA327" ca="1">TEXT(LEFT(OFFSET(AA327,-1,0),5)+1,"00000")&amp;MID(OFFSET(AA327,-1,0),6,FIND(" ",OFFSET(AA327,-1,0),7)-5)
&amp;INDEX(DataMaster!$B$10:$B$12,$I327)         &amp;IF($J327=1,""," Risk"&amp;INDEX(i.risk_aversion,$J327,1))    &amp;IF($K327=1,""," REV"&amp; INDEX(DataMaster!$B$54:$B$58,$K327))              &amp; IF($L327=1,""," Minroe"&amp;INDEX(minroe,$L327))              &amp;  IF($M327=1,""," Overdraw"&amp;INDEX(overdraw,$M327))
&amp; IF($N327=1,""," Mach"&amp;INDEX(i.mach_option,$N327))
&amp; IF($O327=1,""," Interest"&amp;INDEX(i.interest_rate,$O327))            &amp; IF($P327=1,""," Opp cost"&amp;INDEX(i.opp_cost_capital,$P327))           &amp; IF($Q327=1,""," Casual_ub"&amp;INDEX(i.casual_ub,$Q327))           &amp; IF($R327=1,""," Cropgraze"&amp;INDEX(i.cropgraze_inc,$R327))
&amp; IF($S327=1,""," Yield"&amp;INDEX(i.all_rot_yield,$S327))          &amp; IF($T327=1,""," Pasture"&amp;INDEX(i.pasture_prod,$T327))          &amp; IF($U327=1,""," Scan"&amp;INDEX(i.scan,$U327))
&amp; IF($JL327=1,""," WP"&amp;TEXT($JL327*100,"000p"))                &amp; IF($JM327=1,""," MP"&amp;TEXT($JM327*100,"000p"))                      &amp; IF($JN327=1,""," GP"&amp;TEXT($JN327*100,"000p"))          &amp; IF($JO327=1,""," Can"&amp;TEXT($JO327*100,"000p"))
&amp; " (F"&amp;3+IFERROR(1*$CH327,0)+IFERROR(1*$CI327,0)&amp;3-IFERROR(1*NOT($CK327),0)&amp;"N"&amp;$CP327&amp;$CQ327&amp;")"</f>
        <v>00030 CFW SQ REVrev_create CropgrazeFALSE (F33N11)</v>
      </c>
      <c r="AB327" s="10" t="str">
        <f ca="1">IF(COUNTIF(AA$5:AA327,AA327)=1,"-","Dup")</f>
        <v>-</v>
      </c>
      <c r="AC327" s="10"/>
      <c r="AD327" s="168" t="str">
        <f t="shared" ca="1" si="949"/>
        <v>-</v>
      </c>
      <c r="AE327" s="168" t="str">
        <f t="shared" ca="1" si="949"/>
        <v>-</v>
      </c>
      <c r="AF327" s="168" t="str">
        <f t="shared" ca="1" si="949"/>
        <v>-</v>
      </c>
      <c r="AG327" s="168" t="str">
        <f t="shared" ca="1" si="949"/>
        <v>-</v>
      </c>
      <c r="AH327" s="168" t="str">
        <f t="shared" ca="1" si="949"/>
        <v>-</v>
      </c>
      <c r="AI327" s="168" t="b">
        <f t="shared" ca="1" si="949"/>
        <v>1</v>
      </c>
      <c r="AJ327" s="10"/>
      <c r="AK327" s="166" t="b">
        <f t="shared" si="950"/>
        <v>0</v>
      </c>
      <c r="AL327" s="166">
        <f t="shared" si="950"/>
        <v>2</v>
      </c>
      <c r="AM327" s="166" t="b">
        <f t="shared" si="950"/>
        <v>0</v>
      </c>
      <c r="AN327" s="166" t="b">
        <f t="shared" si="950"/>
        <v>1</v>
      </c>
      <c r="AO327" s="166" t="b">
        <f t="shared" si="950"/>
        <v>0</v>
      </c>
      <c r="AP327" s="166" t="b">
        <f t="shared" si="950"/>
        <v>0</v>
      </c>
      <c r="AQ327" s="166">
        <f t="shared" ca="1" si="829"/>
        <v>0</v>
      </c>
      <c r="AR327" s="166" t="b">
        <f t="shared" si="951"/>
        <v>0</v>
      </c>
      <c r="AS327" s="166" t="b">
        <f t="shared" si="951"/>
        <v>0</v>
      </c>
      <c r="AT327" s="166" t="str">
        <f t="shared" si="951"/>
        <v>-</v>
      </c>
      <c r="AU327" s="166" t="str">
        <f t="shared" si="951"/>
        <v>-</v>
      </c>
      <c r="AV327" s="166" t="str">
        <f t="shared" si="951"/>
        <v>-</v>
      </c>
      <c r="AW327" s="10"/>
      <c r="AX327" s="166" t="b">
        <f t="shared" si="831"/>
        <v>1</v>
      </c>
      <c r="AY327" s="168" t="b">
        <f t="shared" ca="1" si="832"/>
        <v>1</v>
      </c>
      <c r="AZ327" s="168" t="b">
        <f t="shared" ca="1" si="832"/>
        <v>1</v>
      </c>
      <c r="BA327" s="167">
        <f t="shared" ca="1" si="833"/>
        <v>3210</v>
      </c>
      <c r="BB327" s="168" t="str">
        <f t="shared" ca="1" si="926"/>
        <v>-</v>
      </c>
      <c r="BC327" s="168" t="str">
        <f t="shared" ca="1" si="926"/>
        <v>-</v>
      </c>
      <c r="BD327" s="168" t="str">
        <f t="shared" ca="1" si="926"/>
        <v>-</v>
      </c>
      <c r="BE327" s="168" t="str">
        <f t="shared" ca="1" si="926"/>
        <v>-</v>
      </c>
      <c r="BF327" s="168" t="str">
        <f t="shared" ca="1" si="926"/>
        <v>-</v>
      </c>
      <c r="BG327" s="168">
        <f t="shared" ca="1" si="926"/>
        <v>1</v>
      </c>
      <c r="BH327" s="168">
        <f t="shared" ca="1" si="926"/>
        <v>1</v>
      </c>
      <c r="BI327" s="168" t="str">
        <f t="shared" ca="1" si="926"/>
        <v>-</v>
      </c>
      <c r="BJ327" s="168" t="str">
        <f t="shared" ca="1" si="926"/>
        <v>-</v>
      </c>
      <c r="BK327" s="10"/>
      <c r="BL327" s="168" t="str">
        <f t="shared" ca="1" si="926"/>
        <v>-</v>
      </c>
      <c r="BM327" s="168" t="str">
        <f t="shared" ca="1" si="926"/>
        <v>-</v>
      </c>
      <c r="BN327" s="168" t="str">
        <f t="shared" ca="1" si="926"/>
        <v>-</v>
      </c>
      <c r="BO327" s="168" t="str">
        <f t="shared" ca="1" si="926"/>
        <v>-</v>
      </c>
      <c r="BP327" s="168" t="str">
        <f t="shared" ca="1" si="926"/>
        <v>-</v>
      </c>
      <c r="BQ327" s="168" t="str">
        <f t="shared" ca="1" si="926"/>
        <v>-</v>
      </c>
      <c r="BR327" s="168" t="str">
        <f t="shared" ca="1" si="926"/>
        <v>-</v>
      </c>
      <c r="BS327" s="168" t="str">
        <f t="shared" ca="1" si="926"/>
        <v>-</v>
      </c>
      <c r="BT327" s="168" t="str">
        <f t="shared" ca="1" si="926"/>
        <v>-</v>
      </c>
      <c r="BU327" s="168" t="str">
        <f t="shared" ca="1" si="926"/>
        <v>-</v>
      </c>
      <c r="BV327" s="168" t="str">
        <f t="shared" ca="1" si="926"/>
        <v>-</v>
      </c>
      <c r="BW327" s="166" t="b" cm="1">
        <f t="array" ref="BW327">INDEX(i.rev,$K327,BW$15)</f>
        <v>1</v>
      </c>
      <c r="BX327" s="166">
        <f t="shared" si="864"/>
        <v>31</v>
      </c>
      <c r="BY327" s="166" t="b" cm="1">
        <f t="array" ref="BY327">INDEX(i.rev,$K327,BY$15)</f>
        <v>1</v>
      </c>
      <c r="BZ327" s="166" t="b" cm="1">
        <f t="array" ref="BZ327">INDEX(i.rev,$K327,BZ$15)</f>
        <v>1</v>
      </c>
      <c r="CA327" s="166" t="b" cm="1">
        <f t="array" ref="CA327">INDEX(i.rev,$K327,CA$15)</f>
        <v>1</v>
      </c>
      <c r="CB327" s="166" t="b" cm="1">
        <f t="array" ref="CB327">INDEX(i.rev,$K327,CB$15)</f>
        <v>1</v>
      </c>
      <c r="CC327" s="166" t="b" cm="1">
        <f t="array" ref="CC327">INDEX(i.rev,$K327,CC$15)</f>
        <v>1</v>
      </c>
      <c r="CD327" s="166" t="b" cm="1">
        <f t="array" ref="CD327">INDEX(i.rev,$K327,CD$15)</f>
        <v>1</v>
      </c>
      <c r="CE327" s="166" t="b" cm="1">
        <f t="array" ref="CE327">INDEX(i.rev,$K327,CE$15)</f>
        <v>1</v>
      </c>
      <c r="CF327" s="166" t="b" cm="1">
        <f t="array" ref="CF327">INDEX(i.rev,$K327,CF$15)</f>
        <v>1</v>
      </c>
      <c r="CG327" s="10"/>
      <c r="CH327" s="168" t="str">
        <f t="shared" ca="1" si="961"/>
        <v>-</v>
      </c>
      <c r="CI327" s="168" t="str">
        <f t="shared" ca="1" si="961"/>
        <v>-</v>
      </c>
      <c r="CJ327" s="168" t="str">
        <f t="shared" ca="1" si="961"/>
        <v>-</v>
      </c>
      <c r="CK327" s="168" t="str">
        <f t="shared" ca="1" si="961"/>
        <v>-</v>
      </c>
      <c r="CL327" s="168" t="str">
        <f t="shared" ca="1" si="961"/>
        <v>-</v>
      </c>
      <c r="CM327" s="168" t="str">
        <f t="shared" ca="1" si="961"/>
        <v>-</v>
      </c>
      <c r="CN327" s="168" t="str">
        <f t="shared" ca="1" si="961"/>
        <v>-</v>
      </c>
      <c r="CO327" s="168" t="str">
        <f t="shared" ca="1" si="961"/>
        <v>-</v>
      </c>
      <c r="CP327" s="168">
        <f t="shared" ca="1" si="961"/>
        <v>1</v>
      </c>
      <c r="CQ327" s="168">
        <f t="shared" ca="1" si="961"/>
        <v>1</v>
      </c>
      <c r="CR327" s="168">
        <f t="shared" ca="1" si="961"/>
        <v>0</v>
      </c>
      <c r="CS327" s="168" t="str">
        <f t="shared" ca="1" si="961"/>
        <v>-</v>
      </c>
      <c r="CT327" s="168" t="str">
        <f t="shared" ca="1" si="961"/>
        <v>-</v>
      </c>
      <c r="CU327" s="168" t="str">
        <f t="shared" ca="1" si="961"/>
        <v>-</v>
      </c>
      <c r="CV327" s="168" t="str">
        <f t="shared" ca="1" si="961"/>
        <v>-</v>
      </c>
      <c r="CW327" s="168" t="str">
        <f t="shared" ca="1" si="961"/>
        <v>-</v>
      </c>
      <c r="CX327" s="168" t="str">
        <f t="shared" ca="1" si="961"/>
        <v>-</v>
      </c>
      <c r="CY327" s="168" t="str">
        <f t="shared" ca="1" si="961"/>
        <v>-</v>
      </c>
      <c r="CZ327" s="168">
        <f t="shared" ca="1" si="961"/>
        <v>0</v>
      </c>
      <c r="DA327" s="168" t="str">
        <f t="shared" ca="1" si="961"/>
        <v>-</v>
      </c>
      <c r="DB327" s="168" t="str">
        <f t="shared" ca="1" si="961"/>
        <v>-</v>
      </c>
      <c r="DC327" s="168" t="str">
        <f t="shared" ca="1" si="961"/>
        <v>-</v>
      </c>
      <c r="DD327" s="168" t="str">
        <f t="shared" ca="1" si="961"/>
        <v>-</v>
      </c>
      <c r="DE327" s="168" t="str">
        <f t="shared" ca="1" si="961"/>
        <v>-</v>
      </c>
      <c r="DF327" s="168">
        <f t="shared" ca="1" si="961"/>
        <v>0</v>
      </c>
      <c r="DG327" s="168">
        <f t="shared" ca="1" si="961"/>
        <v>0</v>
      </c>
      <c r="DH327" s="168">
        <f t="shared" ca="1" si="961"/>
        <v>0</v>
      </c>
      <c r="DI327" s="168">
        <f t="shared" ca="1" si="961"/>
        <v>0</v>
      </c>
      <c r="DJ327" s="168">
        <f t="shared" ca="1" si="961"/>
        <v>0</v>
      </c>
      <c r="DK327" s="168">
        <f t="shared" ca="1" si="961"/>
        <v>0</v>
      </c>
      <c r="DL327" s="168">
        <f t="shared" ca="1" si="961"/>
        <v>0</v>
      </c>
      <c r="DM327" s="168" t="str">
        <f t="shared" ca="1" si="961"/>
        <v>-</v>
      </c>
      <c r="DN327" s="168" t="str">
        <f t="shared" ca="1" si="961"/>
        <v>-</v>
      </c>
      <c r="DO327" s="168" t="str">
        <f t="shared" ca="1" si="961"/>
        <v>-</v>
      </c>
      <c r="DP327" s="168" t="str">
        <f t="shared" ca="1" si="961"/>
        <v>-</v>
      </c>
      <c r="DQ327" s="168" t="str">
        <f t="shared" ca="1" si="961"/>
        <v>-</v>
      </c>
      <c r="DR327" s="168" t="str">
        <f t="shared" ca="1" si="961"/>
        <v>-</v>
      </c>
      <c r="DS327" s="168" t="str">
        <f t="shared" ca="1" si="961"/>
        <v>-</v>
      </c>
      <c r="DT327" s="168" t="str">
        <f t="shared" ca="1" si="961"/>
        <v>-</v>
      </c>
      <c r="DU327" s="168" t="str">
        <f t="shared" ca="1" si="961"/>
        <v>-</v>
      </c>
      <c r="DV327" s="168" t="str">
        <f t="shared" ca="1" si="961"/>
        <v>-</v>
      </c>
      <c r="DW327" s="168" t="str">
        <f t="shared" ca="1" si="961"/>
        <v>-</v>
      </c>
      <c r="DX327" s="10"/>
      <c r="DY327" s="168">
        <f t="shared" ca="1" si="961"/>
        <v>1</v>
      </c>
      <c r="DZ327" s="168" t="str">
        <f t="shared" ca="1" si="961"/>
        <v>-</v>
      </c>
      <c r="EA327" s="168" t="str">
        <f t="shared" ca="1" si="961"/>
        <v>-</v>
      </c>
      <c r="EB327" s="168" t="str">
        <f t="shared" ca="1" si="961"/>
        <v>-</v>
      </c>
      <c r="EC327" s="168" t="str">
        <f t="shared" ca="1" si="885"/>
        <v>-</v>
      </c>
      <c r="ED327" s="168" t="b">
        <f t="shared" ca="1" si="885"/>
        <v>0</v>
      </c>
      <c r="EE327" s="168" t="str">
        <f t="shared" ca="1" si="885"/>
        <v>-</v>
      </c>
      <c r="EF327" s="168">
        <f t="shared" ca="1" si="885"/>
        <v>0</v>
      </c>
      <c r="EG327" s="168" t="str">
        <f t="shared" ca="1" si="885"/>
        <v>-</v>
      </c>
      <c r="EH327" s="166" cm="1">
        <f t="array" ref="EH327">INDEX(i.rev,$K327,EH$15)</f>
        <v>1</v>
      </c>
      <c r="EI327" s="168">
        <f t="shared" ca="1" si="953"/>
        <v>0</v>
      </c>
      <c r="EJ327" s="168">
        <f t="shared" ca="1" si="953"/>
        <v>1</v>
      </c>
      <c r="EK327" s="168">
        <f t="shared" ca="1" si="953"/>
        <v>0</v>
      </c>
      <c r="EL327" s="168">
        <f t="shared" ca="1" si="953"/>
        <v>1</v>
      </c>
      <c r="EM327" s="168">
        <f t="shared" ca="1" si="953"/>
        <v>1</v>
      </c>
      <c r="EN327" s="168">
        <f t="shared" ca="1" si="953"/>
        <v>1</v>
      </c>
      <c r="EO327" s="168">
        <f t="shared" ca="1" si="953"/>
        <v>0</v>
      </c>
      <c r="EP327" s="168">
        <f t="shared" ca="1" si="953"/>
        <v>0</v>
      </c>
      <c r="EQ327" s="168">
        <f t="shared" ca="1" si="953"/>
        <v>0</v>
      </c>
      <c r="ER327" s="168">
        <f t="shared" ca="1" si="953"/>
        <v>0</v>
      </c>
      <c r="ES327" s="168">
        <f t="shared" ca="1" si="953"/>
        <v>0</v>
      </c>
      <c r="ET327" s="168">
        <f t="shared" ca="1" si="953"/>
        <v>0</v>
      </c>
      <c r="EU327" s="168">
        <f t="shared" ca="1" si="953"/>
        <v>0</v>
      </c>
      <c r="EV327" s="168">
        <f t="shared" ca="1" si="953"/>
        <v>0</v>
      </c>
      <c r="EW327" s="168">
        <f t="shared" ca="1" si="953"/>
        <v>0</v>
      </c>
      <c r="EX327" s="168">
        <f t="shared" ca="1" si="953"/>
        <v>0</v>
      </c>
      <c r="EY327" s="166" cm="1">
        <f t="array" ref="EY327">INDEX(i.rev,$K327,EY$15)</f>
        <v>0</v>
      </c>
      <c r="EZ327" s="168">
        <f t="shared" ca="1" si="837"/>
        <v>0</v>
      </c>
      <c r="FA327" s="166" cm="1">
        <f t="array" ref="FA327">INDEX(i.rev,$K327,FA$15)</f>
        <v>1</v>
      </c>
      <c r="FB327" s="168">
        <f t="shared" ca="1" si="915"/>
        <v>0</v>
      </c>
      <c r="FC327" s="168">
        <f t="shared" ca="1" si="915"/>
        <v>0</v>
      </c>
      <c r="FD327" s="168">
        <f t="shared" ca="1" si="915"/>
        <v>0</v>
      </c>
      <c r="FE327" s="168">
        <f t="shared" ca="1" si="915"/>
        <v>0</v>
      </c>
      <c r="FF327" s="168">
        <f t="shared" ca="1" si="915"/>
        <v>0</v>
      </c>
      <c r="FG327" s="168">
        <f t="shared" ca="1" si="915"/>
        <v>0</v>
      </c>
      <c r="FH327" s="168">
        <f t="shared" ca="1" si="915"/>
        <v>0</v>
      </c>
      <c r="FI327" s="10"/>
      <c r="FJ327" s="168" t="str">
        <f t="shared" ca="1" si="915"/>
        <v>-</v>
      </c>
      <c r="FK327" s="168" t="str">
        <f t="shared" ca="1" si="915"/>
        <v>-</v>
      </c>
      <c r="FL327" s="168" t="str">
        <f t="shared" ca="1" si="915"/>
        <v>-</v>
      </c>
      <c r="FM327" s="168" t="str">
        <f t="shared" ca="1" si="915"/>
        <v>-</v>
      </c>
      <c r="FN327" s="168" t="str">
        <f t="shared" ca="1" si="839"/>
        <v>-</v>
      </c>
      <c r="FO327" s="166" t="b">
        <f t="shared" ca="1" si="954"/>
        <v>0</v>
      </c>
      <c r="FP327" s="166" t="b">
        <f t="shared" ca="1" si="954"/>
        <v>0</v>
      </c>
      <c r="FQ327" s="166" t="b">
        <f t="shared" ca="1" si="954"/>
        <v>1</v>
      </c>
      <c r="FR327" s="168">
        <f t="shared" ca="1" si="915"/>
        <v>0</v>
      </c>
      <c r="FS327" s="166">
        <f t="shared" ca="1" si="955"/>
        <v>1</v>
      </c>
      <c r="FT327" s="166">
        <f t="shared" ca="1" si="955"/>
        <v>1</v>
      </c>
      <c r="FU327" s="168" t="str">
        <f t="shared" ca="1" si="915"/>
        <v>-</v>
      </c>
      <c r="FV327" s="168" t="str">
        <f t="shared" ca="1" si="915"/>
        <v>-</v>
      </c>
      <c r="FW327" s="168" t="str">
        <f t="shared" ca="1" si="915"/>
        <v>-</v>
      </c>
      <c r="FX327" s="168" t="str">
        <f t="shared" ca="1" si="915"/>
        <v>-</v>
      </c>
      <c r="FY327" s="168" t="str">
        <f t="shared" ca="1" si="915"/>
        <v>-</v>
      </c>
      <c r="FZ327" s="168" t="str">
        <f t="shared" ca="1" si="915"/>
        <v>-</v>
      </c>
      <c r="GA327" s="168" t="str">
        <f t="shared" ca="1" si="915"/>
        <v>-</v>
      </c>
      <c r="GB327" s="168" t="str">
        <f t="shared" ca="1" si="915"/>
        <v>-</v>
      </c>
      <c r="GC327" s="168" t="str">
        <f t="shared" ca="1" si="915"/>
        <v>-</v>
      </c>
      <c r="GD327" s="168" t="b">
        <f t="shared" ca="1" si="915"/>
        <v>1</v>
      </c>
      <c r="GE327" s="168" t="str">
        <f t="shared" ca="1" si="915"/>
        <v>-</v>
      </c>
      <c r="GF327" s="168" t="str">
        <f t="shared" ca="1" si="915"/>
        <v>-</v>
      </c>
      <c r="GG327" s="168" t="str">
        <f ca="1">OFFSET(GG$5,$B327,0)</f>
        <v>-</v>
      </c>
      <c r="GH327" s="168" t="str">
        <f t="shared" ca="1" si="956"/>
        <v>-</v>
      </c>
      <c r="GI327" s="168" t="str">
        <f ca="1">OFFSET(GI$5,$B327,0)</f>
        <v>-</v>
      </c>
      <c r="GJ327" s="168" t="str">
        <f t="shared" ca="1" si="956"/>
        <v>-</v>
      </c>
      <c r="GK327" s="168" t="str">
        <f t="shared" ca="1" si="956"/>
        <v>-</v>
      </c>
      <c r="GL327" s="168" t="str">
        <f t="shared" ca="1" si="956"/>
        <v>-</v>
      </c>
      <c r="GM327" s="168" t="str">
        <f t="shared" ca="1" si="956"/>
        <v>-</v>
      </c>
      <c r="GN327" s="168" t="str">
        <f t="shared" ca="1" si="956"/>
        <v>-</v>
      </c>
      <c r="GO327" s="168" t="str">
        <f t="shared" ca="1" si="956"/>
        <v>-</v>
      </c>
      <c r="GP327" s="168" t="str">
        <f t="shared" ca="1" si="956"/>
        <v>-</v>
      </c>
      <c r="GQ327" s="168" t="str">
        <f t="shared" ca="1" si="956"/>
        <v>-</v>
      </c>
      <c r="GR327" s="168" t="str">
        <f t="shared" ca="1" si="956"/>
        <v>-</v>
      </c>
      <c r="GS327" s="168">
        <f t="shared" ca="1" si="956"/>
        <v>500</v>
      </c>
      <c r="GT327" s="168">
        <f t="shared" ca="1" si="956"/>
        <v>500</v>
      </c>
      <c r="GU327" s="168" t="str">
        <f t="shared" ca="1" si="956"/>
        <v>-</v>
      </c>
      <c r="GV327" s="168" t="str">
        <f t="shared" ca="1" si="956"/>
        <v>-</v>
      </c>
      <c r="GW327" s="168" t="str">
        <f t="shared" ca="1" si="956"/>
        <v>-</v>
      </c>
      <c r="GX327" s="168" t="str">
        <f t="shared" ca="1" si="957"/>
        <v>-</v>
      </c>
      <c r="GY327" s="168" t="str">
        <f t="shared" ca="1" si="957"/>
        <v>-</v>
      </c>
      <c r="GZ327" s="168" t="str">
        <f t="shared" ca="1" si="958"/>
        <v>-</v>
      </c>
      <c r="HA327" s="168" t="str">
        <f t="shared" ca="1" si="958"/>
        <v>-</v>
      </c>
      <c r="HB327" s="168" t="str">
        <f t="shared" ca="1" si="958"/>
        <v>-</v>
      </c>
      <c r="HC327" s="168" t="str">
        <f t="shared" ca="1" si="958"/>
        <v>-</v>
      </c>
      <c r="HD327" s="168" t="str">
        <f t="shared" ca="1" si="958"/>
        <v>-</v>
      </c>
      <c r="HE327" s="168" t="str">
        <f t="shared" ca="1" si="958"/>
        <v>-</v>
      </c>
      <c r="HF327" s="168" t="str">
        <f t="shared" ca="1" si="958"/>
        <v>-</v>
      </c>
      <c r="HG327" s="168" t="str">
        <f t="shared" ca="1" si="958"/>
        <v>-</v>
      </c>
      <c r="HH327" s="168" t="str">
        <f t="shared" ca="1" si="958"/>
        <v>-</v>
      </c>
      <c r="HI327" s="168" t="str">
        <f t="shared" ca="1" si="958"/>
        <v>-</v>
      </c>
      <c r="HJ327" s="168" t="str">
        <f t="shared" ca="1" si="958"/>
        <v>-</v>
      </c>
      <c r="HK327" s="168" t="str">
        <f t="shared" ca="1" si="958"/>
        <v>-</v>
      </c>
      <c r="HL327" s="168" t="str">
        <f t="shared" ca="1" si="958"/>
        <v>-</v>
      </c>
      <c r="HM327" s="168" t="str">
        <f t="shared" ca="1" si="958"/>
        <v>-</v>
      </c>
      <c r="HN327" s="168" t="str">
        <f t="shared" ca="1" si="958"/>
        <v>-</v>
      </c>
      <c r="HO327" s="168" t="str">
        <f t="shared" ca="1" si="958"/>
        <v>-</v>
      </c>
      <c r="HP327" s="168" t="str">
        <f t="shared" ca="1" si="958"/>
        <v>-</v>
      </c>
      <c r="HQ327" s="168" t="str">
        <f t="shared" ca="1" si="958"/>
        <v>-</v>
      </c>
      <c r="HR327" s="168" t="str">
        <f t="shared" ca="1" si="958"/>
        <v>-</v>
      </c>
      <c r="HS327" s="168" t="str">
        <f t="shared" ref="GZ327:IO333" ca="1" si="975">OFFSET(HS$5,$B327,0)</f>
        <v>-</v>
      </c>
      <c r="HT327" s="168" t="str">
        <f t="shared" ca="1" si="975"/>
        <v>-</v>
      </c>
      <c r="HU327" s="168" t="str">
        <f t="shared" ca="1" si="975"/>
        <v>-</v>
      </c>
      <c r="HV327" s="168" t="str">
        <f t="shared" ca="1" si="975"/>
        <v>-</v>
      </c>
      <c r="HW327" s="168" t="str">
        <f t="shared" ca="1" si="975"/>
        <v>-</v>
      </c>
      <c r="HX327" s="168" t="str">
        <f t="shared" ca="1" si="975"/>
        <v>-</v>
      </c>
      <c r="HY327" s="168" t="str">
        <f t="shared" ca="1" si="975"/>
        <v>-</v>
      </c>
      <c r="HZ327" s="168" t="str">
        <f t="shared" ca="1" si="975"/>
        <v>-</v>
      </c>
      <c r="IA327" s="168" t="str">
        <f t="shared" ca="1" si="975"/>
        <v>-</v>
      </c>
      <c r="IB327" s="168" t="str">
        <f t="shared" ca="1" si="975"/>
        <v>-</v>
      </c>
      <c r="IC327" s="168" t="str">
        <f t="shared" ca="1" si="975"/>
        <v>-</v>
      </c>
      <c r="ID327" s="168" t="str">
        <f t="shared" ca="1" si="975"/>
        <v>-</v>
      </c>
      <c r="IE327" s="168" t="str">
        <f t="shared" ca="1" si="975"/>
        <v>-</v>
      </c>
      <c r="IF327" s="168" t="str">
        <f t="shared" ca="1" si="975"/>
        <v>-</v>
      </c>
      <c r="IG327" s="168" t="str">
        <f t="shared" ca="1" si="975"/>
        <v>-</v>
      </c>
      <c r="IH327" s="168" t="str">
        <f t="shared" ca="1" si="975"/>
        <v>-</v>
      </c>
      <c r="II327" s="168" t="str">
        <f t="shared" ca="1" si="975"/>
        <v>-</v>
      </c>
      <c r="IJ327" s="168" t="str">
        <f t="shared" ca="1" si="975"/>
        <v>-</v>
      </c>
      <c r="IK327" s="168" t="str">
        <f t="shared" ca="1" si="975"/>
        <v>-</v>
      </c>
      <c r="IL327" s="168" t="str">
        <f t="shared" ca="1" si="975"/>
        <v>-</v>
      </c>
      <c r="IM327" s="168" t="str">
        <f t="shared" ca="1" si="975"/>
        <v>-</v>
      </c>
      <c r="IN327" s="168" t="str">
        <f t="shared" ca="1" si="975"/>
        <v>-</v>
      </c>
      <c r="IO327" s="168" t="str">
        <f t="shared" ca="1" si="975"/>
        <v>-</v>
      </c>
      <c r="IP327" s="168" t="str">
        <f t="shared" ca="1" si="957"/>
        <v>-</v>
      </c>
      <c r="IQ327" s="168" t="str">
        <f t="shared" ca="1" si="957"/>
        <v>-</v>
      </c>
      <c r="IR327" s="168" t="str">
        <f t="shared" ca="1" si="957"/>
        <v>-</v>
      </c>
      <c r="IS327" s="168" t="str">
        <f t="shared" ca="1" si="957"/>
        <v>-</v>
      </c>
      <c r="IT327" s="168" t="str">
        <f t="shared" ca="1" si="957"/>
        <v>-</v>
      </c>
      <c r="IU327" s="168" t="str">
        <f t="shared" ca="1" si="957"/>
        <v>-</v>
      </c>
      <c r="IV327" s="168" t="str">
        <f t="shared" ca="1" si="957"/>
        <v>-</v>
      </c>
      <c r="IW327" s="168" t="str">
        <f t="shared" ca="1" si="957"/>
        <v>-</v>
      </c>
      <c r="IX327" s="168" t="str">
        <f t="shared" ca="1" si="957"/>
        <v>-</v>
      </c>
      <c r="IY327" s="168" t="str">
        <f t="shared" ca="1" si="957"/>
        <v>-</v>
      </c>
      <c r="IZ327" s="10"/>
      <c r="JA327" s="166">
        <f t="shared" ca="1" si="846"/>
        <v>4.4999999999999998E-2</v>
      </c>
      <c r="JB327" s="166">
        <f t="shared" ca="1" si="847"/>
        <v>4.4999999999999998E-2</v>
      </c>
      <c r="JC327" s="168">
        <f t="shared" ca="1" si="939"/>
        <v>1</v>
      </c>
      <c r="JD327" s="168">
        <f t="shared" ca="1" si="939"/>
        <v>0</v>
      </c>
      <c r="JE327" s="168">
        <f t="shared" ca="1" si="939"/>
        <v>1</v>
      </c>
      <c r="JF327" s="168">
        <f t="shared" ca="1" si="939"/>
        <v>1</v>
      </c>
      <c r="JG327" s="168">
        <f t="shared" ca="1" si="939"/>
        <v>0</v>
      </c>
      <c r="JH327" s="168">
        <f t="shared" ca="1" si="939"/>
        <v>70</v>
      </c>
      <c r="JI327" s="168">
        <f t="shared" ca="1" si="939"/>
        <v>50</v>
      </c>
      <c r="JJ327" s="168">
        <f t="shared" ca="1" si="939"/>
        <v>70</v>
      </c>
      <c r="JK327" s="168">
        <f t="shared" ca="1" si="939"/>
        <v>50</v>
      </c>
      <c r="JL327" s="166">
        <f t="shared" ca="1" si="849"/>
        <v>1</v>
      </c>
      <c r="JM327" s="166">
        <f t="shared" ca="1" si="850"/>
        <v>1</v>
      </c>
      <c r="JN327" s="166">
        <f t="shared" ca="1" si="851"/>
        <v>1</v>
      </c>
      <c r="JO327" s="166">
        <f t="shared" ca="1" si="852"/>
        <v>1</v>
      </c>
      <c r="JP327" s="166">
        <f t="shared" ca="1" si="852"/>
        <v>1</v>
      </c>
      <c r="JQ327" s="168">
        <f t="shared" ca="1" si="939"/>
        <v>1</v>
      </c>
      <c r="JR327" s="10"/>
      <c r="JS327" s="168">
        <f t="shared" ca="1" si="939"/>
        <v>1</v>
      </c>
      <c r="JT327" s="166">
        <f t="shared" ca="1" si="853"/>
        <v>1</v>
      </c>
      <c r="JU327" s="168">
        <f t="shared" ca="1" si="937"/>
        <v>1</v>
      </c>
      <c r="JV327" s="168">
        <f t="shared" ca="1" si="939"/>
        <v>1</v>
      </c>
      <c r="JW327" s="168">
        <f t="shared" ca="1" si="939"/>
        <v>1</v>
      </c>
      <c r="JX327" s="168">
        <f t="shared" ca="1" si="806"/>
        <v>1</v>
      </c>
      <c r="JY327" s="168">
        <f t="shared" ca="1" si="939"/>
        <v>1</v>
      </c>
      <c r="JZ327" s="168">
        <f t="shared" ca="1" si="939"/>
        <v>1</v>
      </c>
      <c r="KA327" s="166">
        <f t="shared" ca="1" si="854"/>
        <v>1</v>
      </c>
      <c r="KB327" s="166">
        <f t="shared" ca="1" si="855"/>
        <v>1</v>
      </c>
      <c r="KC327" s="166">
        <f t="shared" ca="1" si="856"/>
        <v>1</v>
      </c>
      <c r="KD327" s="166" t="str">
        <f t="shared" ca="1" si="857"/>
        <v>-</v>
      </c>
      <c r="KE327" s="166" t="str">
        <f t="shared" ca="1" si="858"/>
        <v>-</v>
      </c>
      <c r="KF327" s="166" t="str">
        <f t="shared" ca="1" si="859"/>
        <v>-</v>
      </c>
      <c r="KG327" s="166" t="b">
        <f t="shared" ca="1" si="860"/>
        <v>0</v>
      </c>
      <c r="KH327" s="168">
        <f t="shared" ca="1" si="939"/>
        <v>0</v>
      </c>
      <c r="KI327" s="27">
        <v>0</v>
      </c>
    </row>
    <row r="328" spans="1:295" s="148" customFormat="1" outlineLevel="1">
      <c r="A328" s="126">
        <f t="shared" si="13"/>
        <v>323</v>
      </c>
      <c r="B328" s="126">
        <f t="shared" ref="B328:B341" si="976">$A$18</f>
        <v>13</v>
      </c>
      <c r="C328" s="148">
        <f t="shared" si="874"/>
        <v>1002</v>
      </c>
      <c r="D328" s="148" t="s">
        <v>884</v>
      </c>
      <c r="E328" s="148" t="b">
        <f t="shared" si="826"/>
        <v>1</v>
      </c>
      <c r="F328" s="148" t="b">
        <v>0</v>
      </c>
      <c r="G328" s="148" t="b">
        <f t="shared" si="862"/>
        <v>1</v>
      </c>
      <c r="H328" s="144">
        <f t="shared" ca="1" si="959"/>
        <v>3</v>
      </c>
      <c r="I328" s="32">
        <v>3</v>
      </c>
      <c r="J328" s="32">
        <v>1</v>
      </c>
      <c r="K328" s="32">
        <v>3</v>
      </c>
      <c r="L328" s="144">
        <f t="shared" ca="1" si="959"/>
        <v>1</v>
      </c>
      <c r="M328" s="144">
        <f t="shared" ca="1" si="959"/>
        <v>1</v>
      </c>
      <c r="N328" s="144">
        <f t="shared" ca="1" si="959"/>
        <v>1</v>
      </c>
      <c r="O328" s="144">
        <f t="shared" ca="1" si="959"/>
        <v>1</v>
      </c>
      <c r="P328" s="144">
        <f t="shared" ca="1" si="959"/>
        <v>1</v>
      </c>
      <c r="Q328" s="144">
        <f t="shared" ca="1" si="959"/>
        <v>1</v>
      </c>
      <c r="R328" s="144">
        <f t="shared" ca="1" si="959"/>
        <v>2</v>
      </c>
      <c r="S328" s="144">
        <f t="shared" ca="1" si="959"/>
        <v>1</v>
      </c>
      <c r="T328" s="144">
        <f t="shared" ca="1" si="959"/>
        <v>1</v>
      </c>
      <c r="U328" s="144">
        <f t="shared" ca="1" si="959"/>
        <v>1</v>
      </c>
      <c r="V328" s="144">
        <f t="shared" ca="1" si="959"/>
        <v>1</v>
      </c>
      <c r="W328" s="144">
        <f t="shared" ca="1" si="959"/>
        <v>1</v>
      </c>
      <c r="X328" s="144">
        <f t="shared" ca="1" si="959"/>
        <v>1</v>
      </c>
      <c r="Y328" s="144">
        <f t="shared" ca="1" si="960"/>
        <v>1</v>
      </c>
      <c r="AA328" s="162" t="str" cm="1">
        <f t="array" aca="1" ref="AA328" ca="1">TEXT(LEFT(OFFSET(AA328,-1,0),5)+1,"00000")&amp;MID(OFFSET(AA328,-1,0),6,FIND(" ",OFFSET(AA328,-1,0),7)-5)
&amp;INDEX(DataMaster!$B$10:$B$12,$I328)         &amp;IF($J328=1,""," Risk"&amp;INDEX(i.risk_aversion,$J328,1))    &amp;IF($K328=1,""," REV"&amp; INDEX(DataMaster!$B$54:$B$58,$K328))              &amp; IF($L328=1,""," Minroe"&amp;INDEX(minroe,$L328))              &amp;  IF($M328=1,""," Overdraw"&amp;INDEX(overdraw,$M328))
&amp; IF($N328=1,""," Mach"&amp;INDEX(i.mach_option,$N328))
&amp; IF($O328=1,""," Interest"&amp;INDEX(i.interest_rate,$O328))            &amp; IF($P328=1,""," Opp cost"&amp;INDEX(i.opp_cost_capital,$P328))           &amp; IF($Q328=1,""," Casual_ub"&amp;INDEX(i.casual_ub,$Q328))           &amp; IF($R328=1,""," Cropgraze"&amp;INDEX(i.cropgraze_inc,$R328))
&amp; IF($S328=1,""," Yield"&amp;INDEX(i.all_rot_yield,$S328))          &amp; IF($T328=1,""," Pasture"&amp;INDEX(i.pasture_prod,$T328))          &amp; IF($U328=1,""," Scan"&amp;INDEX(i.scan,$U328))
&amp; IF($JL328=1,""," WP"&amp;TEXT($JL328*100,"000p"))                &amp; IF($JM328=1,""," MP"&amp;TEXT($JM328*100,"000p"))                      &amp; IF($JN328=1,""," GP"&amp;TEXT($JN328*100,"000p"))          &amp; IF($JO328=1,""," Can"&amp;TEXT($JO328*100,"000p"))
&amp; " (F"&amp;3+IFERROR(1*$CH328,0)+IFERROR(1*$CI328,0)&amp;3-IFERROR(1*NOT($CK328),0)&amp;"N"&amp;$CP328&amp;$CQ328&amp;")"</f>
        <v>00031 CFW SQ REVCFW CropgrazeFALSE (F33N11)</v>
      </c>
      <c r="AB328" s="10" t="str">
        <f ca="1">IF(COUNTIF(AA$5:AA328,AA328)=1,"-","Dup")</f>
        <v>-</v>
      </c>
      <c r="AC328" s="10"/>
      <c r="AD328" s="168" t="str">
        <f t="shared" ca="1" si="949"/>
        <v>-</v>
      </c>
      <c r="AE328" s="168" t="str">
        <f t="shared" ca="1" si="949"/>
        <v>-</v>
      </c>
      <c r="AF328" s="168" t="str">
        <f t="shared" ca="1" si="949"/>
        <v>-</v>
      </c>
      <c r="AG328" s="168" t="str">
        <f t="shared" ca="1" si="949"/>
        <v>-</v>
      </c>
      <c r="AH328" s="168" t="str">
        <f t="shared" ca="1" si="949"/>
        <v>-</v>
      </c>
      <c r="AI328" s="168" t="b">
        <f t="shared" ca="1" si="949"/>
        <v>1</v>
      </c>
      <c r="AJ328" s="10"/>
      <c r="AK328" s="166" t="b">
        <f t="shared" si="950"/>
        <v>0</v>
      </c>
      <c r="AL328" s="166">
        <f t="shared" si="950"/>
        <v>2</v>
      </c>
      <c r="AM328" s="166" t="b">
        <f t="shared" si="950"/>
        <v>0</v>
      </c>
      <c r="AN328" s="166" t="b">
        <f t="shared" si="950"/>
        <v>1</v>
      </c>
      <c r="AO328" s="166" t="b">
        <f t="shared" si="950"/>
        <v>0</v>
      </c>
      <c r="AP328" s="166" t="b">
        <f t="shared" si="950"/>
        <v>0</v>
      </c>
      <c r="AQ328" s="166">
        <f t="shared" ca="1" si="829"/>
        <v>0</v>
      </c>
      <c r="AR328" s="166" t="b">
        <f t="shared" si="951"/>
        <v>0</v>
      </c>
      <c r="AS328" s="166" t="b">
        <f t="shared" si="951"/>
        <v>0</v>
      </c>
      <c r="AT328" s="166" t="str">
        <f t="shared" si="951"/>
        <v>-</v>
      </c>
      <c r="AU328" s="166" t="str">
        <f t="shared" si="951"/>
        <v>-</v>
      </c>
      <c r="AV328" s="166" t="str">
        <f t="shared" si="951"/>
        <v>-</v>
      </c>
      <c r="AW328" s="10"/>
      <c r="AX328" s="166" t="b">
        <f t="shared" si="831"/>
        <v>1</v>
      </c>
      <c r="AY328" s="168" t="b">
        <f t="shared" ca="1" si="832"/>
        <v>1</v>
      </c>
      <c r="AZ328" s="168" t="b">
        <f t="shared" ca="1" si="832"/>
        <v>1</v>
      </c>
      <c r="BA328" s="167">
        <f t="shared" ca="1" si="833"/>
        <v>3210</v>
      </c>
      <c r="BB328" s="168" t="str">
        <f t="shared" ca="1" si="926"/>
        <v>-</v>
      </c>
      <c r="BC328" s="168" t="str">
        <f t="shared" ca="1" si="926"/>
        <v>-</v>
      </c>
      <c r="BD328" s="168" t="str">
        <f t="shared" ca="1" si="926"/>
        <v>-</v>
      </c>
      <c r="BE328" s="168" t="str">
        <f t="shared" ca="1" si="926"/>
        <v>-</v>
      </c>
      <c r="BF328" s="168" t="str">
        <f t="shared" ca="1" si="926"/>
        <v>-</v>
      </c>
      <c r="BG328" s="168">
        <f t="shared" ca="1" si="926"/>
        <v>1</v>
      </c>
      <c r="BH328" s="168">
        <f t="shared" ca="1" si="926"/>
        <v>1</v>
      </c>
      <c r="BI328" s="168" t="str">
        <f t="shared" ca="1" si="926"/>
        <v>-</v>
      </c>
      <c r="BJ328" s="168" t="str">
        <f t="shared" ca="1" si="926"/>
        <v>-</v>
      </c>
      <c r="BK328" s="10"/>
      <c r="BL328" s="168" t="str">
        <f t="shared" ca="1" si="926"/>
        <v>-</v>
      </c>
      <c r="BM328" s="168" t="str">
        <f t="shared" ca="1" si="926"/>
        <v>-</v>
      </c>
      <c r="BN328" s="168" t="str">
        <f t="shared" ca="1" si="926"/>
        <v>-</v>
      </c>
      <c r="BO328" s="168" t="str">
        <f t="shared" ca="1" si="926"/>
        <v>-</v>
      </c>
      <c r="BP328" s="168" t="str">
        <f t="shared" ca="1" si="926"/>
        <v>-</v>
      </c>
      <c r="BQ328" s="168" t="str">
        <f t="shared" ca="1" si="926"/>
        <v>-</v>
      </c>
      <c r="BR328" s="168" t="str">
        <f t="shared" ca="1" si="926"/>
        <v>-</v>
      </c>
      <c r="BS328" s="168" t="str">
        <f t="shared" ca="1" si="926"/>
        <v>-</v>
      </c>
      <c r="BT328" s="168" t="str">
        <f t="shared" ca="1" si="926"/>
        <v>-</v>
      </c>
      <c r="BU328" s="168" t="str">
        <f t="shared" ca="1" si="926"/>
        <v>-</v>
      </c>
      <c r="BV328" s="168" t="str">
        <f t="shared" ca="1" si="926"/>
        <v>-</v>
      </c>
      <c r="BW328" s="166" t="str" cm="1">
        <f t="array" ref="BW328">INDEX(i.rev,$K328,BW$15)</f>
        <v>-</v>
      </c>
      <c r="BX328" s="166">
        <f t="shared" si="864"/>
        <v>31</v>
      </c>
      <c r="BY328" s="166" t="str" cm="1">
        <f t="array" ref="BY328">INDEX(i.rev,$K328,BY$15)</f>
        <v>-</v>
      </c>
      <c r="BZ328" s="166" t="str" cm="1">
        <f t="array" ref="BZ328">INDEX(i.rev,$K328,BZ$15)</f>
        <v>-</v>
      </c>
      <c r="CA328" s="166" t="str" cm="1">
        <f t="array" ref="CA328">INDEX(i.rev,$K328,CA$15)</f>
        <v>-</v>
      </c>
      <c r="CB328" s="166" t="str" cm="1">
        <f t="array" ref="CB328">INDEX(i.rev,$K328,CB$15)</f>
        <v>-</v>
      </c>
      <c r="CC328" s="166" t="str" cm="1">
        <f t="array" ref="CC328">INDEX(i.rev,$K328,CC$15)</f>
        <v>-</v>
      </c>
      <c r="CD328" s="166" t="str" cm="1">
        <f t="array" ref="CD328">INDEX(i.rev,$K328,CD$15)</f>
        <v>-</v>
      </c>
      <c r="CE328" s="166" t="str" cm="1">
        <f t="array" ref="CE328">INDEX(i.rev,$K328,CE$15)</f>
        <v>-</v>
      </c>
      <c r="CF328" s="166" t="str" cm="1">
        <f t="array" ref="CF328">INDEX(i.rev,$K328,CF$15)</f>
        <v>-</v>
      </c>
      <c r="CG328" s="10"/>
      <c r="CH328" s="168" t="str">
        <f t="shared" ca="1" si="961"/>
        <v>-</v>
      </c>
      <c r="CI328" s="168" t="str">
        <f t="shared" ca="1" si="961"/>
        <v>-</v>
      </c>
      <c r="CJ328" s="168" t="str">
        <f t="shared" ca="1" si="961"/>
        <v>-</v>
      </c>
      <c r="CK328" s="168" t="str">
        <f t="shared" ca="1" si="961"/>
        <v>-</v>
      </c>
      <c r="CL328" s="168" t="str">
        <f t="shared" ca="1" si="961"/>
        <v>-</v>
      </c>
      <c r="CM328" s="168" t="str">
        <f t="shared" ca="1" si="961"/>
        <v>-</v>
      </c>
      <c r="CN328" s="168" t="str">
        <f t="shared" ca="1" si="961"/>
        <v>-</v>
      </c>
      <c r="CO328" s="168" t="str">
        <f t="shared" ca="1" si="961"/>
        <v>-</v>
      </c>
      <c r="CP328" s="168">
        <f t="shared" ca="1" si="961"/>
        <v>1</v>
      </c>
      <c r="CQ328" s="168">
        <f t="shared" ca="1" si="961"/>
        <v>1</v>
      </c>
      <c r="CR328" s="168">
        <f t="shared" ca="1" si="961"/>
        <v>0</v>
      </c>
      <c r="CS328" s="168" t="str">
        <f t="shared" ca="1" si="961"/>
        <v>-</v>
      </c>
      <c r="CT328" s="168" t="str">
        <f t="shared" ca="1" si="961"/>
        <v>-</v>
      </c>
      <c r="CU328" s="168" t="str">
        <f t="shared" ca="1" si="961"/>
        <v>-</v>
      </c>
      <c r="CV328" s="168" t="str">
        <f t="shared" ca="1" si="961"/>
        <v>-</v>
      </c>
      <c r="CW328" s="168" t="str">
        <f t="shared" ca="1" si="961"/>
        <v>-</v>
      </c>
      <c r="CX328" s="168" t="str">
        <f t="shared" ca="1" si="961"/>
        <v>-</v>
      </c>
      <c r="CY328" s="168" t="str">
        <f t="shared" ca="1" si="961"/>
        <v>-</v>
      </c>
      <c r="CZ328" s="168">
        <f t="shared" ca="1" si="961"/>
        <v>0</v>
      </c>
      <c r="DA328" s="168" t="str">
        <f t="shared" ca="1" si="961"/>
        <v>-</v>
      </c>
      <c r="DB328" s="168" t="str">
        <f t="shared" ca="1" si="961"/>
        <v>-</v>
      </c>
      <c r="DC328" s="168" t="str">
        <f t="shared" ca="1" si="961"/>
        <v>-</v>
      </c>
      <c r="DD328" s="168" t="str">
        <f t="shared" ca="1" si="961"/>
        <v>-</v>
      </c>
      <c r="DE328" s="168" t="str">
        <f t="shared" ca="1" si="961"/>
        <v>-</v>
      </c>
      <c r="DF328" s="168">
        <f t="shared" ca="1" si="961"/>
        <v>0</v>
      </c>
      <c r="DG328" s="168">
        <f t="shared" ca="1" si="961"/>
        <v>0</v>
      </c>
      <c r="DH328" s="168">
        <f t="shared" ca="1" si="961"/>
        <v>0</v>
      </c>
      <c r="DI328" s="168">
        <f t="shared" ca="1" si="961"/>
        <v>0</v>
      </c>
      <c r="DJ328" s="168">
        <f t="shared" ca="1" si="961"/>
        <v>0</v>
      </c>
      <c r="DK328" s="168">
        <f t="shared" ca="1" si="961"/>
        <v>0</v>
      </c>
      <c r="DL328" s="168">
        <f t="shared" ca="1" si="961"/>
        <v>0</v>
      </c>
      <c r="DM328" s="168" t="str">
        <f t="shared" ca="1" si="961"/>
        <v>-</v>
      </c>
      <c r="DN328" s="168" t="str">
        <f t="shared" ca="1" si="961"/>
        <v>-</v>
      </c>
      <c r="DO328" s="168" t="str">
        <f t="shared" ca="1" si="961"/>
        <v>-</v>
      </c>
      <c r="DP328" s="168" t="str">
        <f t="shared" ca="1" si="961"/>
        <v>-</v>
      </c>
      <c r="DQ328" s="168" t="str">
        <f t="shared" ca="1" si="961"/>
        <v>-</v>
      </c>
      <c r="DR328" s="168" t="str">
        <f t="shared" ca="1" si="961"/>
        <v>-</v>
      </c>
      <c r="DS328" s="168" t="str">
        <f t="shared" ca="1" si="961"/>
        <v>-</v>
      </c>
      <c r="DT328" s="168" t="str">
        <f t="shared" ca="1" si="961"/>
        <v>-</v>
      </c>
      <c r="DU328" s="168" t="str">
        <f t="shared" ca="1" si="961"/>
        <v>-</v>
      </c>
      <c r="DV328" s="168" t="str">
        <f t="shared" ca="1" si="961"/>
        <v>-</v>
      </c>
      <c r="DW328" s="168" t="str">
        <f t="shared" ca="1" si="961"/>
        <v>-</v>
      </c>
      <c r="DX328" s="10"/>
      <c r="DY328" s="168">
        <f t="shared" ca="1" si="961"/>
        <v>1</v>
      </c>
      <c r="DZ328" s="168" t="str">
        <f t="shared" ca="1" si="961"/>
        <v>-</v>
      </c>
      <c r="EA328" s="168" t="str">
        <f t="shared" ca="1" si="961"/>
        <v>-</v>
      </c>
      <c r="EB328" s="168" t="str">
        <f t="shared" ca="1" si="961"/>
        <v>-</v>
      </c>
      <c r="EC328" s="168" t="str">
        <f t="shared" ca="1" si="885"/>
        <v>-</v>
      </c>
      <c r="ED328" s="168" t="b">
        <f t="shared" ca="1" si="885"/>
        <v>0</v>
      </c>
      <c r="EE328" s="168" t="str">
        <f t="shared" ca="1" si="885"/>
        <v>-</v>
      </c>
      <c r="EF328" s="168">
        <f t="shared" ca="1" si="885"/>
        <v>0</v>
      </c>
      <c r="EG328" s="168" t="str">
        <f t="shared" ca="1" si="885"/>
        <v>-</v>
      </c>
      <c r="EH328" s="166" cm="1">
        <f t="array" ref="EH328">INDEX(i.rev,$K328,EH$15)</f>
        <v>1.1000000000000001</v>
      </c>
      <c r="EI328" s="168">
        <f t="shared" ca="1" si="953"/>
        <v>0</v>
      </c>
      <c r="EJ328" s="168">
        <f t="shared" ca="1" si="953"/>
        <v>1</v>
      </c>
      <c r="EK328" s="168">
        <f t="shared" ca="1" si="953"/>
        <v>0</v>
      </c>
      <c r="EL328" s="168">
        <f t="shared" ca="1" si="953"/>
        <v>1</v>
      </c>
      <c r="EM328" s="168">
        <f t="shared" ca="1" si="953"/>
        <v>1</v>
      </c>
      <c r="EN328" s="168">
        <f t="shared" ca="1" si="953"/>
        <v>1</v>
      </c>
      <c r="EO328" s="168">
        <f t="shared" ca="1" si="953"/>
        <v>0</v>
      </c>
      <c r="EP328" s="168">
        <f t="shared" ca="1" si="953"/>
        <v>0</v>
      </c>
      <c r="EQ328" s="168">
        <f t="shared" ca="1" si="953"/>
        <v>0</v>
      </c>
      <c r="ER328" s="168">
        <f t="shared" ca="1" si="953"/>
        <v>0</v>
      </c>
      <c r="ES328" s="168">
        <f t="shared" ca="1" si="953"/>
        <v>0</v>
      </c>
      <c r="ET328" s="168">
        <f t="shared" ca="1" si="953"/>
        <v>0</v>
      </c>
      <c r="EU328" s="168">
        <f t="shared" ca="1" si="953"/>
        <v>0</v>
      </c>
      <c r="EV328" s="168">
        <f t="shared" ca="1" si="953"/>
        <v>0</v>
      </c>
      <c r="EW328" s="168">
        <f t="shared" ca="1" si="953"/>
        <v>0</v>
      </c>
      <c r="EX328" s="168">
        <f t="shared" ca="1" si="953"/>
        <v>0</v>
      </c>
      <c r="EY328" s="166" cm="1">
        <f t="array" ref="EY328">INDEX(i.rev,$K328,EY$15)</f>
        <v>0</v>
      </c>
      <c r="EZ328" s="168">
        <f t="shared" ca="1" si="837"/>
        <v>0</v>
      </c>
      <c r="FA328" s="166" cm="1">
        <f t="array" ref="FA328">INDEX(i.rev,$K328,FA$15)</f>
        <v>1</v>
      </c>
      <c r="FB328" s="168">
        <f t="shared" ca="1" si="915"/>
        <v>0</v>
      </c>
      <c r="FC328" s="168">
        <f t="shared" ca="1" si="915"/>
        <v>0</v>
      </c>
      <c r="FD328" s="168">
        <f t="shared" ca="1" si="915"/>
        <v>0</v>
      </c>
      <c r="FE328" s="168">
        <f t="shared" ca="1" si="915"/>
        <v>0</v>
      </c>
      <c r="FF328" s="168">
        <f t="shared" ca="1" si="915"/>
        <v>0</v>
      </c>
      <c r="FG328" s="168">
        <f t="shared" ca="1" si="915"/>
        <v>0</v>
      </c>
      <c r="FH328" s="168">
        <f t="shared" ref="FH328:GG340" ca="1" si="977">OFFSET(FH$5,$B328,0)</f>
        <v>0</v>
      </c>
      <c r="FI328" s="10"/>
      <c r="FJ328" s="168" t="str">
        <f t="shared" ca="1" si="977"/>
        <v>-</v>
      </c>
      <c r="FK328" s="168" t="str">
        <f t="shared" ca="1" si="977"/>
        <v>-</v>
      </c>
      <c r="FL328" s="168" t="str">
        <f t="shared" ca="1" si="977"/>
        <v>-</v>
      </c>
      <c r="FM328" s="168" t="str">
        <f t="shared" ca="1" si="977"/>
        <v>-</v>
      </c>
      <c r="FN328" s="168" t="str">
        <f t="shared" ca="1" si="977"/>
        <v>-</v>
      </c>
      <c r="FO328" s="166" t="b">
        <f t="shared" ca="1" si="954"/>
        <v>0</v>
      </c>
      <c r="FP328" s="166" t="b">
        <f t="shared" ca="1" si="954"/>
        <v>0</v>
      </c>
      <c r="FQ328" s="166" t="b">
        <f t="shared" ca="1" si="954"/>
        <v>1</v>
      </c>
      <c r="FR328" s="168">
        <f t="shared" ca="1" si="977"/>
        <v>0</v>
      </c>
      <c r="FS328" s="166">
        <f t="shared" ca="1" si="955"/>
        <v>1</v>
      </c>
      <c r="FT328" s="166">
        <f t="shared" ca="1" si="955"/>
        <v>1</v>
      </c>
      <c r="FU328" s="168" t="str">
        <f t="shared" ca="1" si="977"/>
        <v>-</v>
      </c>
      <c r="FV328" s="168" t="str">
        <f t="shared" ca="1" si="977"/>
        <v>-</v>
      </c>
      <c r="FW328" s="168" t="str">
        <f t="shared" ca="1" si="977"/>
        <v>-</v>
      </c>
      <c r="FX328" s="168" t="str">
        <f t="shared" ca="1" si="977"/>
        <v>-</v>
      </c>
      <c r="FY328" s="168" t="str">
        <f t="shared" ca="1" si="977"/>
        <v>-</v>
      </c>
      <c r="FZ328" s="168" t="str">
        <f t="shared" ca="1" si="977"/>
        <v>-</v>
      </c>
      <c r="GA328" s="168" t="str">
        <f t="shared" ca="1" si="977"/>
        <v>-</v>
      </c>
      <c r="GB328" s="168" t="str">
        <f t="shared" ca="1" si="977"/>
        <v>-</v>
      </c>
      <c r="GC328" s="168" t="str">
        <f t="shared" ca="1" si="977"/>
        <v>-</v>
      </c>
      <c r="GD328" s="168" t="b">
        <f t="shared" ca="1" si="977"/>
        <v>1</v>
      </c>
      <c r="GE328" s="168" t="str">
        <f t="shared" ca="1" si="977"/>
        <v>-</v>
      </c>
      <c r="GF328" s="168" t="str">
        <f t="shared" ca="1" si="977"/>
        <v>-</v>
      </c>
      <c r="GG328" s="168" t="str">
        <f t="shared" ca="1" si="977"/>
        <v>-</v>
      </c>
      <c r="GH328" s="168" t="str">
        <f t="shared" ca="1" si="956"/>
        <v>-</v>
      </c>
      <c r="GI328" s="168" t="str">
        <f t="shared" ca="1" si="956"/>
        <v>-</v>
      </c>
      <c r="GJ328" s="168" t="str">
        <f t="shared" ca="1" si="956"/>
        <v>-</v>
      </c>
      <c r="GK328" s="168" t="str">
        <f t="shared" ca="1" si="956"/>
        <v>-</v>
      </c>
      <c r="GL328" s="168" t="str">
        <f t="shared" ca="1" si="956"/>
        <v>-</v>
      </c>
      <c r="GM328" s="168" t="str">
        <f t="shared" ca="1" si="956"/>
        <v>-</v>
      </c>
      <c r="GN328" s="168" t="str">
        <f t="shared" ca="1" si="956"/>
        <v>-</v>
      </c>
      <c r="GO328" s="168" t="str">
        <f t="shared" ca="1" si="956"/>
        <v>-</v>
      </c>
      <c r="GP328" s="168" t="str">
        <f t="shared" ca="1" si="956"/>
        <v>-</v>
      </c>
      <c r="GQ328" s="168" t="str">
        <f t="shared" ca="1" si="956"/>
        <v>-</v>
      </c>
      <c r="GR328" s="168" t="str">
        <f t="shared" ca="1" si="956"/>
        <v>-</v>
      </c>
      <c r="GS328" s="168">
        <f t="shared" ca="1" si="956"/>
        <v>500</v>
      </c>
      <c r="GT328" s="168">
        <f t="shared" ca="1" si="956"/>
        <v>500</v>
      </c>
      <c r="GU328" s="168" t="str">
        <f t="shared" ca="1" si="956"/>
        <v>-</v>
      </c>
      <c r="GV328" s="168" t="str">
        <f t="shared" ca="1" si="956"/>
        <v>-</v>
      </c>
      <c r="GW328" s="168" t="str">
        <f t="shared" ca="1" si="956"/>
        <v>-</v>
      </c>
      <c r="GX328" s="168" t="str">
        <f t="shared" ca="1" si="957"/>
        <v>-</v>
      </c>
      <c r="GY328" s="168" t="str">
        <f t="shared" ca="1" si="957"/>
        <v>-</v>
      </c>
      <c r="GZ328" s="168" t="str">
        <f t="shared" ca="1" si="975"/>
        <v>-</v>
      </c>
      <c r="HA328" s="168" t="str">
        <f t="shared" ca="1" si="975"/>
        <v>-</v>
      </c>
      <c r="HB328" s="168" t="str">
        <f t="shared" ca="1" si="975"/>
        <v>-</v>
      </c>
      <c r="HC328" s="168" t="str">
        <f t="shared" ca="1" si="975"/>
        <v>-</v>
      </c>
      <c r="HD328" s="168" t="str">
        <f t="shared" ca="1" si="975"/>
        <v>-</v>
      </c>
      <c r="HE328" s="168" t="str">
        <f t="shared" ca="1" si="975"/>
        <v>-</v>
      </c>
      <c r="HF328" s="168" t="str">
        <f t="shared" ca="1" si="975"/>
        <v>-</v>
      </c>
      <c r="HG328" s="168" t="str">
        <f t="shared" ca="1" si="975"/>
        <v>-</v>
      </c>
      <c r="HH328" s="168" t="str">
        <f t="shared" ca="1" si="975"/>
        <v>-</v>
      </c>
      <c r="HI328" s="168" t="str">
        <f t="shared" ca="1" si="975"/>
        <v>-</v>
      </c>
      <c r="HJ328" s="168" t="str">
        <f t="shared" ca="1" si="975"/>
        <v>-</v>
      </c>
      <c r="HK328" s="168" t="str">
        <f t="shared" ca="1" si="975"/>
        <v>-</v>
      </c>
      <c r="HL328" s="168" t="str">
        <f t="shared" ca="1" si="975"/>
        <v>-</v>
      </c>
      <c r="HM328" s="168" t="str">
        <f t="shared" ca="1" si="975"/>
        <v>-</v>
      </c>
      <c r="HN328" s="168" t="str">
        <f t="shared" ca="1" si="975"/>
        <v>-</v>
      </c>
      <c r="HO328" s="168" t="str">
        <f t="shared" ca="1" si="975"/>
        <v>-</v>
      </c>
      <c r="HP328" s="168" t="str">
        <f t="shared" ca="1" si="975"/>
        <v>-</v>
      </c>
      <c r="HQ328" s="168" t="str">
        <f t="shared" ca="1" si="975"/>
        <v>-</v>
      </c>
      <c r="HR328" s="168" t="str">
        <f t="shared" ca="1" si="975"/>
        <v>-</v>
      </c>
      <c r="HS328" s="168" t="str">
        <f t="shared" ca="1" si="975"/>
        <v>-</v>
      </c>
      <c r="HT328" s="168" t="str">
        <f t="shared" ca="1" si="975"/>
        <v>-</v>
      </c>
      <c r="HU328" s="168" t="str">
        <f t="shared" ca="1" si="975"/>
        <v>-</v>
      </c>
      <c r="HV328" s="168" t="str">
        <f t="shared" ca="1" si="975"/>
        <v>-</v>
      </c>
      <c r="HW328" s="168" t="str">
        <f t="shared" ca="1" si="975"/>
        <v>-</v>
      </c>
      <c r="HX328" s="168" t="str">
        <f t="shared" ca="1" si="975"/>
        <v>-</v>
      </c>
      <c r="HY328" s="168" t="str">
        <f t="shared" ca="1" si="975"/>
        <v>-</v>
      </c>
      <c r="HZ328" s="168" t="str">
        <f t="shared" ca="1" si="975"/>
        <v>-</v>
      </c>
      <c r="IA328" s="168" t="str">
        <f t="shared" ca="1" si="975"/>
        <v>-</v>
      </c>
      <c r="IB328" s="168" t="str">
        <f t="shared" ca="1" si="975"/>
        <v>-</v>
      </c>
      <c r="IC328" s="168" t="str">
        <f t="shared" ca="1" si="975"/>
        <v>-</v>
      </c>
      <c r="ID328" s="168" t="str">
        <f t="shared" ca="1" si="975"/>
        <v>-</v>
      </c>
      <c r="IE328" s="168" t="str">
        <f t="shared" ca="1" si="975"/>
        <v>-</v>
      </c>
      <c r="IF328" s="168" t="str">
        <f t="shared" ca="1" si="975"/>
        <v>-</v>
      </c>
      <c r="IG328" s="168" t="str">
        <f t="shared" ca="1" si="975"/>
        <v>-</v>
      </c>
      <c r="IH328" s="168" t="str">
        <f t="shared" ca="1" si="975"/>
        <v>-</v>
      </c>
      <c r="II328" s="168" t="str">
        <f t="shared" ca="1" si="975"/>
        <v>-</v>
      </c>
      <c r="IJ328" s="168" t="str">
        <f t="shared" ca="1" si="975"/>
        <v>-</v>
      </c>
      <c r="IK328" s="168" t="str">
        <f t="shared" ca="1" si="975"/>
        <v>-</v>
      </c>
      <c r="IL328" s="168" t="str">
        <f t="shared" ca="1" si="975"/>
        <v>-</v>
      </c>
      <c r="IM328" s="168" t="str">
        <f t="shared" ca="1" si="975"/>
        <v>-</v>
      </c>
      <c r="IN328" s="168" t="str">
        <f t="shared" ca="1" si="975"/>
        <v>-</v>
      </c>
      <c r="IO328" s="168" t="str">
        <f t="shared" ca="1" si="975"/>
        <v>-</v>
      </c>
      <c r="IP328" s="168" t="str">
        <f t="shared" ca="1" si="957"/>
        <v>-</v>
      </c>
      <c r="IQ328" s="168" t="str">
        <f t="shared" ca="1" si="957"/>
        <v>-</v>
      </c>
      <c r="IR328" s="168" t="str">
        <f t="shared" ca="1" si="957"/>
        <v>-</v>
      </c>
      <c r="IS328" s="168" t="str">
        <f t="shared" ca="1" si="957"/>
        <v>-</v>
      </c>
      <c r="IT328" s="168" t="str">
        <f t="shared" ca="1" si="957"/>
        <v>-</v>
      </c>
      <c r="IU328" s="168" t="str">
        <f t="shared" ca="1" si="957"/>
        <v>-</v>
      </c>
      <c r="IV328" s="168" t="str">
        <f t="shared" ca="1" si="957"/>
        <v>-</v>
      </c>
      <c r="IW328" s="168" t="str">
        <f t="shared" ca="1" si="957"/>
        <v>-</v>
      </c>
      <c r="IX328" s="168" t="str">
        <f t="shared" ca="1" si="957"/>
        <v>-</v>
      </c>
      <c r="IY328" s="168" t="str">
        <f t="shared" ca="1" si="957"/>
        <v>-</v>
      </c>
      <c r="IZ328" s="10"/>
      <c r="JA328" s="166">
        <f t="shared" ca="1" si="846"/>
        <v>4.4999999999999998E-2</v>
      </c>
      <c r="JB328" s="166">
        <f t="shared" ca="1" si="847"/>
        <v>4.4999999999999998E-2</v>
      </c>
      <c r="JC328" s="168">
        <f t="shared" ca="1" si="939"/>
        <v>1</v>
      </c>
      <c r="JD328" s="168">
        <f t="shared" ca="1" si="939"/>
        <v>0</v>
      </c>
      <c r="JE328" s="168">
        <f t="shared" ca="1" si="939"/>
        <v>1</v>
      </c>
      <c r="JF328" s="168">
        <f t="shared" ca="1" si="939"/>
        <v>1</v>
      </c>
      <c r="JG328" s="168">
        <f t="shared" ca="1" si="939"/>
        <v>0</v>
      </c>
      <c r="JH328" s="168">
        <f t="shared" ca="1" si="939"/>
        <v>70</v>
      </c>
      <c r="JI328" s="168">
        <f t="shared" ca="1" si="939"/>
        <v>50</v>
      </c>
      <c r="JJ328" s="168">
        <f t="shared" ca="1" si="939"/>
        <v>70</v>
      </c>
      <c r="JK328" s="168">
        <f t="shared" ca="1" si="939"/>
        <v>50</v>
      </c>
      <c r="JL328" s="166">
        <f t="shared" ca="1" si="849"/>
        <v>1</v>
      </c>
      <c r="JM328" s="166">
        <f t="shared" ca="1" si="850"/>
        <v>1</v>
      </c>
      <c r="JN328" s="166">
        <f t="shared" ca="1" si="851"/>
        <v>1</v>
      </c>
      <c r="JO328" s="166">
        <f t="shared" ca="1" si="852"/>
        <v>1</v>
      </c>
      <c r="JP328" s="166">
        <f t="shared" ca="1" si="852"/>
        <v>1</v>
      </c>
      <c r="JQ328" s="168">
        <f t="shared" ca="1" si="939"/>
        <v>1</v>
      </c>
      <c r="JR328" s="10"/>
      <c r="JS328" s="168">
        <f t="shared" ca="1" si="939"/>
        <v>1</v>
      </c>
      <c r="JT328" s="166">
        <f t="shared" ca="1" si="853"/>
        <v>1</v>
      </c>
      <c r="JU328" s="168">
        <f t="shared" ca="1" si="939"/>
        <v>1</v>
      </c>
      <c r="JV328" s="168">
        <f t="shared" ca="1" si="939"/>
        <v>1</v>
      </c>
      <c r="JW328" s="168">
        <f t="shared" ca="1" si="939"/>
        <v>1</v>
      </c>
      <c r="JX328" s="168">
        <f t="shared" ca="1" si="939"/>
        <v>1</v>
      </c>
      <c r="JY328" s="168">
        <f t="shared" ca="1" si="939"/>
        <v>1</v>
      </c>
      <c r="JZ328" s="168">
        <f t="shared" ca="1" si="939"/>
        <v>1</v>
      </c>
      <c r="KA328" s="166">
        <f t="shared" ca="1" si="854"/>
        <v>1</v>
      </c>
      <c r="KB328" s="166">
        <f t="shared" ca="1" si="855"/>
        <v>1</v>
      </c>
      <c r="KC328" s="166">
        <f t="shared" ca="1" si="856"/>
        <v>1</v>
      </c>
      <c r="KD328" s="166" t="str">
        <f t="shared" ca="1" si="857"/>
        <v>-</v>
      </c>
      <c r="KE328" s="166" t="str">
        <f t="shared" ca="1" si="858"/>
        <v>-</v>
      </c>
      <c r="KF328" s="166" t="str">
        <f t="shared" ca="1" si="859"/>
        <v>-</v>
      </c>
      <c r="KG328" s="166" t="b">
        <f t="shared" ca="1" si="860"/>
        <v>0</v>
      </c>
      <c r="KH328" s="168">
        <f t="shared" ca="1" si="939"/>
        <v>0</v>
      </c>
      <c r="KI328" s="27">
        <v>0</v>
      </c>
    </row>
    <row r="329" spans="1:295" s="148" customFormat="1" outlineLevel="1">
      <c r="A329" s="126">
        <f t="shared" si="13"/>
        <v>324</v>
      </c>
      <c r="B329" s="126">
        <f t="shared" si="976"/>
        <v>13</v>
      </c>
      <c r="C329" s="148">
        <f t="shared" si="874"/>
        <v>1002</v>
      </c>
      <c r="D329" s="148" t="s">
        <v>884</v>
      </c>
      <c r="E329" s="148" t="b">
        <f t="shared" ref="E329" si="978">J329=1</f>
        <v>1</v>
      </c>
      <c r="F329" s="148" t="b">
        <v>0</v>
      </c>
      <c r="G329" s="148" t="b">
        <f t="shared" ref="G329" si="979">E329</f>
        <v>1</v>
      </c>
      <c r="H329" s="144">
        <f t="shared" ca="1" si="959"/>
        <v>3</v>
      </c>
      <c r="I329" s="32">
        <v>3</v>
      </c>
      <c r="J329" s="32">
        <v>1</v>
      </c>
      <c r="K329" s="32">
        <v>4</v>
      </c>
      <c r="L329" s="144">
        <f t="shared" ca="1" si="959"/>
        <v>1</v>
      </c>
      <c r="M329" s="144">
        <f t="shared" ca="1" si="959"/>
        <v>1</v>
      </c>
      <c r="N329" s="144">
        <f t="shared" ca="1" si="959"/>
        <v>1</v>
      </c>
      <c r="O329" s="144">
        <f t="shared" ca="1" si="959"/>
        <v>1</v>
      </c>
      <c r="P329" s="144">
        <f t="shared" ca="1" si="959"/>
        <v>1</v>
      </c>
      <c r="Q329" s="144">
        <f t="shared" ca="1" si="959"/>
        <v>1</v>
      </c>
      <c r="R329" s="144">
        <f t="shared" ca="1" si="959"/>
        <v>2</v>
      </c>
      <c r="S329" s="144">
        <f t="shared" ca="1" si="959"/>
        <v>1</v>
      </c>
      <c r="T329" s="144">
        <f t="shared" ca="1" si="959"/>
        <v>1</v>
      </c>
      <c r="U329" s="144">
        <f t="shared" ca="1" si="959"/>
        <v>1</v>
      </c>
      <c r="V329" s="144">
        <f t="shared" ca="1" si="959"/>
        <v>1</v>
      </c>
      <c r="W329" s="144">
        <f t="shared" ca="1" si="959"/>
        <v>1</v>
      </c>
      <c r="X329" s="144">
        <f t="shared" ca="1" si="959"/>
        <v>1</v>
      </c>
      <c r="Y329" s="144">
        <f t="shared" ca="1" si="960"/>
        <v>1</v>
      </c>
      <c r="AA329" s="162" t="str" cm="1">
        <f t="array" aca="1" ref="AA329" ca="1">TEXT(LEFT(OFFSET(AA329,-1,0),5)+1,"00000")&amp;MID(OFFSET(AA329,-1,0),6,FIND(" ",OFFSET(AA329,-1,0),7)-5)
&amp;INDEX(DataMaster!$B$10:$B$12,$I329)         &amp;IF($J329=1,""," Risk"&amp;INDEX(i.risk_aversion,$J329,1))    &amp;IF($K329=1,""," REV"&amp; INDEX(DataMaster!$B$54:$B$58,$K329))              &amp; IF($L329=1,""," Minroe"&amp;INDEX(minroe,$L329))              &amp;  IF($M329=1,""," Overdraw"&amp;INDEX(overdraw,$M329))
&amp; IF($N329=1,""," Mach"&amp;INDEX(i.mach_option,$N329))
&amp; IF($O329=1,""," Interest"&amp;INDEX(i.interest_rate,$O329))            &amp; IF($P329=1,""," Opp cost"&amp;INDEX(i.opp_cost_capital,$P329))           &amp; IF($Q329=1,""," Casual_ub"&amp;INDEX(i.casual_ub,$Q329))           &amp; IF($R329=1,""," Cropgraze"&amp;INDEX(i.cropgraze_inc,$R329))
&amp; IF($S329=1,""," Yield"&amp;INDEX(i.all_rot_yield,$S329))          &amp; IF($T329=1,""," Pasture"&amp;INDEX(i.pasture_prod,$T329))          &amp; IF($U329=1,""," Scan"&amp;INDEX(i.scan,$U329))
&amp; IF($JL329=1,""," WP"&amp;TEXT($JL329*100,"000p"))                &amp; IF($JM329=1,""," MP"&amp;TEXT($JM329*100,"000p"))                      &amp; IF($JN329=1,""," GP"&amp;TEXT($JN329*100,"000p"))          &amp; IF($JO329=1,""," Can"&amp;TEXT($JO329*100,"000p"))
&amp; " (F"&amp;3+IFERROR(1*$CH329,0)+IFERROR(1*$CI329,0)&amp;3-IFERROR(1*NOT($CK329),0)&amp;"N"&amp;$CP329&amp;$CQ329&amp;")"</f>
        <v>00032 CFW SQ REVCFW_rev_use CropgrazeFALSE (F33N11)</v>
      </c>
      <c r="AB329" s="10" t="str">
        <f ca="1">IF(COUNTIF(AA$5:AA329,AA329)=1,"-","Dup")</f>
        <v>-</v>
      </c>
      <c r="AC329" s="10"/>
      <c r="AD329" s="168" t="str">
        <f t="shared" ca="1" si="949"/>
        <v>-</v>
      </c>
      <c r="AE329" s="168" t="str">
        <f t="shared" ca="1" si="949"/>
        <v>-</v>
      </c>
      <c r="AF329" s="168" t="str">
        <f t="shared" ca="1" si="949"/>
        <v>-</v>
      </c>
      <c r="AG329" s="168" t="str">
        <f t="shared" ca="1" si="949"/>
        <v>-</v>
      </c>
      <c r="AH329" s="168" t="str">
        <f t="shared" ca="1" si="949"/>
        <v>-</v>
      </c>
      <c r="AI329" s="168" t="b">
        <f t="shared" ca="1" si="949"/>
        <v>1</v>
      </c>
      <c r="AJ329" s="10"/>
      <c r="AK329" s="166" t="b">
        <f t="shared" si="950"/>
        <v>0</v>
      </c>
      <c r="AL329" s="166">
        <f t="shared" si="950"/>
        <v>2</v>
      </c>
      <c r="AM329" s="166" t="b">
        <f t="shared" si="950"/>
        <v>0</v>
      </c>
      <c r="AN329" s="166" t="b">
        <f t="shared" si="950"/>
        <v>1</v>
      </c>
      <c r="AO329" s="166" t="b">
        <f t="shared" si="950"/>
        <v>0</v>
      </c>
      <c r="AP329" s="166" t="b">
        <f t="shared" si="950"/>
        <v>0</v>
      </c>
      <c r="AQ329" s="166">
        <f t="shared" ca="1" si="829"/>
        <v>0</v>
      </c>
      <c r="AR329" s="166" t="b">
        <f t="shared" si="951"/>
        <v>0</v>
      </c>
      <c r="AS329" s="166" t="b">
        <f t="shared" si="951"/>
        <v>0</v>
      </c>
      <c r="AT329" s="166" t="str">
        <f t="shared" si="951"/>
        <v>-</v>
      </c>
      <c r="AU329" s="166" t="str">
        <f t="shared" si="951"/>
        <v>-</v>
      </c>
      <c r="AV329" s="166" t="str">
        <f t="shared" si="951"/>
        <v>-</v>
      </c>
      <c r="AW329" s="10"/>
      <c r="AX329" s="166" t="b">
        <f t="shared" si="831"/>
        <v>1</v>
      </c>
      <c r="AY329" s="168" t="b">
        <f t="shared" ca="1" si="832"/>
        <v>1</v>
      </c>
      <c r="AZ329" s="168" t="b">
        <f t="shared" ca="1" si="832"/>
        <v>1</v>
      </c>
      <c r="BA329" s="167">
        <f t="shared" ca="1" si="833"/>
        <v>3210</v>
      </c>
      <c r="BB329" s="168" t="str">
        <f t="shared" ref="BB329:BV329" ca="1" si="980">OFFSET(BB$5,$B329,0)</f>
        <v>-</v>
      </c>
      <c r="BC329" s="168" t="str">
        <f t="shared" ca="1" si="980"/>
        <v>-</v>
      </c>
      <c r="BD329" s="168" t="str">
        <f t="shared" ca="1" si="980"/>
        <v>-</v>
      </c>
      <c r="BE329" s="168" t="str">
        <f t="shared" ca="1" si="980"/>
        <v>-</v>
      </c>
      <c r="BF329" s="168" t="str">
        <f t="shared" ca="1" si="980"/>
        <v>-</v>
      </c>
      <c r="BG329" s="168">
        <f t="shared" ca="1" si="980"/>
        <v>1</v>
      </c>
      <c r="BH329" s="168">
        <f t="shared" ca="1" si="980"/>
        <v>1</v>
      </c>
      <c r="BI329" s="168" t="str">
        <f t="shared" ca="1" si="980"/>
        <v>-</v>
      </c>
      <c r="BJ329" s="168" t="str">
        <f t="shared" ca="1" si="980"/>
        <v>-</v>
      </c>
      <c r="BK329" s="10"/>
      <c r="BL329" s="168" t="str">
        <f t="shared" ca="1" si="980"/>
        <v>-</v>
      </c>
      <c r="BM329" s="168" t="str">
        <f t="shared" ca="1" si="980"/>
        <v>-</v>
      </c>
      <c r="BN329" s="168" t="str">
        <f t="shared" ca="1" si="980"/>
        <v>-</v>
      </c>
      <c r="BO329" s="168" t="str">
        <f t="shared" ca="1" si="980"/>
        <v>-</v>
      </c>
      <c r="BP329" s="168" t="str">
        <f t="shared" ca="1" si="980"/>
        <v>-</v>
      </c>
      <c r="BQ329" s="168" t="str">
        <f t="shared" ca="1" si="980"/>
        <v>-</v>
      </c>
      <c r="BR329" s="168" t="str">
        <f t="shared" ca="1" si="980"/>
        <v>-</v>
      </c>
      <c r="BS329" s="168" t="str">
        <f t="shared" ca="1" si="980"/>
        <v>-</v>
      </c>
      <c r="BT329" s="168" t="str">
        <f t="shared" ca="1" si="980"/>
        <v>-</v>
      </c>
      <c r="BU329" s="168" t="str">
        <f t="shared" ca="1" si="980"/>
        <v>-</v>
      </c>
      <c r="BV329" s="168" t="str">
        <f t="shared" ca="1" si="980"/>
        <v>-</v>
      </c>
      <c r="BW329" s="166" t="b" cm="1">
        <f t="array" ref="BW329">INDEX(i.rev,$K329,BW$15)</f>
        <v>0</v>
      </c>
      <c r="BX329" s="166">
        <f t="shared" si="864"/>
        <v>31</v>
      </c>
      <c r="BY329" s="166" t="b" cm="1">
        <f t="array" ref="BY329">INDEX(i.rev,$K329,BY$15)</f>
        <v>0</v>
      </c>
      <c r="BZ329" s="166" t="b" cm="1">
        <f t="array" ref="BZ329">INDEX(i.rev,$K329,BZ$15)</f>
        <v>1</v>
      </c>
      <c r="CA329" s="166" t="b" cm="1">
        <f t="array" ref="CA329">INDEX(i.rev,$K329,CA$15)</f>
        <v>1</v>
      </c>
      <c r="CB329" s="166" t="b" cm="1">
        <f t="array" ref="CB329">INDEX(i.rev,$K329,CB$15)</f>
        <v>1</v>
      </c>
      <c r="CC329" s="166" t="b" cm="1">
        <f t="array" ref="CC329">INDEX(i.rev,$K329,CC$15)</f>
        <v>1</v>
      </c>
      <c r="CD329" s="166" t="b" cm="1">
        <f t="array" ref="CD329">INDEX(i.rev,$K329,CD$15)</f>
        <v>1</v>
      </c>
      <c r="CE329" s="166" t="b" cm="1">
        <f t="array" ref="CE329">INDEX(i.rev,$K329,CE$15)</f>
        <v>1</v>
      </c>
      <c r="CF329" s="166" t="b" cm="1">
        <f t="array" ref="CF329">INDEX(i.rev,$K329,CF$15)</f>
        <v>1</v>
      </c>
      <c r="CG329" s="10"/>
      <c r="CH329" s="168" t="str">
        <f t="shared" ref="CH329:EB329" ca="1" si="981">OFFSET(CH$5,$B329,0)</f>
        <v>-</v>
      </c>
      <c r="CI329" s="168" t="str">
        <f t="shared" ca="1" si="981"/>
        <v>-</v>
      </c>
      <c r="CJ329" s="168" t="str">
        <f t="shared" ca="1" si="981"/>
        <v>-</v>
      </c>
      <c r="CK329" s="168" t="str">
        <f t="shared" ca="1" si="981"/>
        <v>-</v>
      </c>
      <c r="CL329" s="168" t="str">
        <f t="shared" ca="1" si="981"/>
        <v>-</v>
      </c>
      <c r="CM329" s="168" t="str">
        <f t="shared" ca="1" si="981"/>
        <v>-</v>
      </c>
      <c r="CN329" s="168" t="str">
        <f t="shared" ca="1" si="981"/>
        <v>-</v>
      </c>
      <c r="CO329" s="168" t="str">
        <f t="shared" ca="1" si="981"/>
        <v>-</v>
      </c>
      <c r="CP329" s="168">
        <f t="shared" ca="1" si="981"/>
        <v>1</v>
      </c>
      <c r="CQ329" s="168">
        <f t="shared" ca="1" si="981"/>
        <v>1</v>
      </c>
      <c r="CR329" s="168">
        <f t="shared" ca="1" si="981"/>
        <v>0</v>
      </c>
      <c r="CS329" s="168" t="str">
        <f t="shared" ca="1" si="981"/>
        <v>-</v>
      </c>
      <c r="CT329" s="168" t="str">
        <f t="shared" ca="1" si="981"/>
        <v>-</v>
      </c>
      <c r="CU329" s="168" t="str">
        <f t="shared" ca="1" si="981"/>
        <v>-</v>
      </c>
      <c r="CV329" s="168" t="str">
        <f t="shared" ca="1" si="981"/>
        <v>-</v>
      </c>
      <c r="CW329" s="168" t="str">
        <f t="shared" ca="1" si="981"/>
        <v>-</v>
      </c>
      <c r="CX329" s="168" t="str">
        <f t="shared" ca="1" si="981"/>
        <v>-</v>
      </c>
      <c r="CY329" s="168" t="str">
        <f t="shared" ca="1" si="981"/>
        <v>-</v>
      </c>
      <c r="CZ329" s="168">
        <f t="shared" ca="1" si="981"/>
        <v>0</v>
      </c>
      <c r="DA329" s="168" t="str">
        <f t="shared" ca="1" si="981"/>
        <v>-</v>
      </c>
      <c r="DB329" s="168" t="str">
        <f t="shared" ca="1" si="981"/>
        <v>-</v>
      </c>
      <c r="DC329" s="168" t="str">
        <f t="shared" ca="1" si="981"/>
        <v>-</v>
      </c>
      <c r="DD329" s="168" t="str">
        <f t="shared" ca="1" si="981"/>
        <v>-</v>
      </c>
      <c r="DE329" s="168" t="str">
        <f t="shared" ca="1" si="981"/>
        <v>-</v>
      </c>
      <c r="DF329" s="168">
        <f t="shared" ca="1" si="981"/>
        <v>0</v>
      </c>
      <c r="DG329" s="168">
        <f t="shared" ca="1" si="981"/>
        <v>0</v>
      </c>
      <c r="DH329" s="168">
        <f t="shared" ca="1" si="981"/>
        <v>0</v>
      </c>
      <c r="DI329" s="168">
        <f t="shared" ca="1" si="981"/>
        <v>0</v>
      </c>
      <c r="DJ329" s="168">
        <f t="shared" ca="1" si="981"/>
        <v>0</v>
      </c>
      <c r="DK329" s="168">
        <f t="shared" ca="1" si="981"/>
        <v>0</v>
      </c>
      <c r="DL329" s="168">
        <f t="shared" ca="1" si="981"/>
        <v>0</v>
      </c>
      <c r="DM329" s="168" t="str">
        <f t="shared" ca="1" si="981"/>
        <v>-</v>
      </c>
      <c r="DN329" s="168" t="str">
        <f t="shared" ca="1" si="981"/>
        <v>-</v>
      </c>
      <c r="DO329" s="168" t="str">
        <f t="shared" ca="1" si="981"/>
        <v>-</v>
      </c>
      <c r="DP329" s="168" t="str">
        <f t="shared" ca="1" si="981"/>
        <v>-</v>
      </c>
      <c r="DQ329" s="168" t="str">
        <f t="shared" ca="1" si="981"/>
        <v>-</v>
      </c>
      <c r="DR329" s="168" t="str">
        <f t="shared" ca="1" si="981"/>
        <v>-</v>
      </c>
      <c r="DS329" s="168" t="str">
        <f t="shared" ca="1" si="981"/>
        <v>-</v>
      </c>
      <c r="DT329" s="168" t="str">
        <f t="shared" ca="1" si="981"/>
        <v>-</v>
      </c>
      <c r="DU329" s="168" t="str">
        <f t="shared" ca="1" si="981"/>
        <v>-</v>
      </c>
      <c r="DV329" s="168" t="str">
        <f t="shared" ca="1" si="981"/>
        <v>-</v>
      </c>
      <c r="DW329" s="168" t="str">
        <f t="shared" ca="1" si="981"/>
        <v>-</v>
      </c>
      <c r="DX329" s="10"/>
      <c r="DY329" s="168">
        <f t="shared" ca="1" si="981"/>
        <v>1</v>
      </c>
      <c r="DZ329" s="168" t="str">
        <f t="shared" ca="1" si="981"/>
        <v>-</v>
      </c>
      <c r="EA329" s="168" t="str">
        <f t="shared" ca="1" si="981"/>
        <v>-</v>
      </c>
      <c r="EB329" s="168" t="str">
        <f t="shared" ca="1" si="981"/>
        <v>-</v>
      </c>
      <c r="EC329" s="168" t="str">
        <f t="shared" ca="1" si="885"/>
        <v>-</v>
      </c>
      <c r="ED329" s="168" t="b">
        <f t="shared" ca="1" si="885"/>
        <v>0</v>
      </c>
      <c r="EE329" s="168" t="str">
        <f t="shared" ca="1" si="885"/>
        <v>-</v>
      </c>
      <c r="EF329" s="168">
        <f t="shared" ca="1" si="885"/>
        <v>0</v>
      </c>
      <c r="EG329" s="168" t="str">
        <f t="shared" ca="1" si="885"/>
        <v>-</v>
      </c>
      <c r="EH329" s="166" cm="1">
        <f t="array" ref="EH329">INDEX(i.rev,$K329,EH$15)</f>
        <v>1.1000000000000001</v>
      </c>
      <c r="EI329" s="168">
        <f t="shared" ref="EI329:EX329" ca="1" si="982">OFFSET(EI$5,$B329,0)</f>
        <v>0</v>
      </c>
      <c r="EJ329" s="168">
        <f t="shared" ca="1" si="982"/>
        <v>1</v>
      </c>
      <c r="EK329" s="168">
        <f t="shared" ca="1" si="982"/>
        <v>0</v>
      </c>
      <c r="EL329" s="168">
        <f t="shared" ca="1" si="982"/>
        <v>1</v>
      </c>
      <c r="EM329" s="168">
        <f t="shared" ca="1" si="982"/>
        <v>1</v>
      </c>
      <c r="EN329" s="168">
        <f t="shared" ca="1" si="982"/>
        <v>1</v>
      </c>
      <c r="EO329" s="168">
        <f t="shared" ca="1" si="982"/>
        <v>0</v>
      </c>
      <c r="EP329" s="168">
        <f t="shared" ca="1" si="982"/>
        <v>0</v>
      </c>
      <c r="EQ329" s="168">
        <f t="shared" ca="1" si="982"/>
        <v>0</v>
      </c>
      <c r="ER329" s="168">
        <f t="shared" ca="1" si="982"/>
        <v>0</v>
      </c>
      <c r="ES329" s="168">
        <f t="shared" ca="1" si="982"/>
        <v>0</v>
      </c>
      <c r="ET329" s="168">
        <f t="shared" ca="1" si="982"/>
        <v>0</v>
      </c>
      <c r="EU329" s="168">
        <f t="shared" ca="1" si="982"/>
        <v>0</v>
      </c>
      <c r="EV329" s="168">
        <f t="shared" ca="1" si="982"/>
        <v>0</v>
      </c>
      <c r="EW329" s="168">
        <f t="shared" ca="1" si="982"/>
        <v>0</v>
      </c>
      <c r="EX329" s="168">
        <f t="shared" ca="1" si="982"/>
        <v>0</v>
      </c>
      <c r="EY329" s="166" cm="1">
        <f t="array" ref="EY329">INDEX(i.rev,$K329,EY$15)</f>
        <v>0</v>
      </c>
      <c r="EZ329" s="168">
        <f t="shared" ca="1" si="837"/>
        <v>0</v>
      </c>
      <c r="FA329" s="166" cm="1">
        <f t="array" ref="FA329">INDEX(i.rev,$K329,FA$15)</f>
        <v>1</v>
      </c>
      <c r="FB329" s="168">
        <f t="shared" ref="FB329:FG329" ca="1" si="983">OFFSET(FB$5,$B329,0)</f>
        <v>0</v>
      </c>
      <c r="FC329" s="168">
        <f t="shared" ca="1" si="983"/>
        <v>0</v>
      </c>
      <c r="FD329" s="168">
        <f t="shared" ca="1" si="983"/>
        <v>0</v>
      </c>
      <c r="FE329" s="168">
        <f t="shared" ca="1" si="983"/>
        <v>0</v>
      </c>
      <c r="FF329" s="168">
        <f t="shared" ca="1" si="983"/>
        <v>0</v>
      </c>
      <c r="FG329" s="168">
        <f t="shared" ca="1" si="983"/>
        <v>0</v>
      </c>
      <c r="FH329" s="168">
        <f t="shared" ca="1" si="977"/>
        <v>0</v>
      </c>
      <c r="FI329" s="10"/>
      <c r="FJ329" s="168" t="str">
        <f t="shared" ca="1" si="977"/>
        <v>-</v>
      </c>
      <c r="FK329" s="168" t="str">
        <f t="shared" ca="1" si="977"/>
        <v>-</v>
      </c>
      <c r="FL329" s="168" t="str">
        <f t="shared" ca="1" si="977"/>
        <v>-</v>
      </c>
      <c r="FM329" s="168" t="str">
        <f t="shared" ca="1" si="977"/>
        <v>-</v>
      </c>
      <c r="FN329" s="168" t="str">
        <f t="shared" ca="1" si="977"/>
        <v>-</v>
      </c>
      <c r="FO329" s="166" t="b">
        <f t="shared" ca="1" si="954"/>
        <v>0</v>
      </c>
      <c r="FP329" s="166" t="b">
        <f t="shared" ca="1" si="954"/>
        <v>0</v>
      </c>
      <c r="FQ329" s="166" t="b">
        <f t="shared" ca="1" si="954"/>
        <v>1</v>
      </c>
      <c r="FR329" s="168">
        <f t="shared" ca="1" si="977"/>
        <v>0</v>
      </c>
      <c r="FS329" s="166">
        <f t="shared" ca="1" si="955"/>
        <v>1</v>
      </c>
      <c r="FT329" s="166">
        <f t="shared" ca="1" si="955"/>
        <v>1</v>
      </c>
      <c r="FU329" s="168" t="str">
        <f t="shared" ca="1" si="977"/>
        <v>-</v>
      </c>
      <c r="FV329" s="168" t="str">
        <f t="shared" ca="1" si="977"/>
        <v>-</v>
      </c>
      <c r="FW329" s="168" t="str">
        <f t="shared" ca="1" si="977"/>
        <v>-</v>
      </c>
      <c r="FX329" s="168" t="str">
        <f t="shared" ca="1" si="977"/>
        <v>-</v>
      </c>
      <c r="FY329" s="168" t="str">
        <f t="shared" ca="1" si="977"/>
        <v>-</v>
      </c>
      <c r="FZ329" s="168" t="str">
        <f t="shared" ca="1" si="977"/>
        <v>-</v>
      </c>
      <c r="GA329" s="168" t="str">
        <f t="shared" ca="1" si="977"/>
        <v>-</v>
      </c>
      <c r="GB329" s="168" t="str">
        <f t="shared" ca="1" si="977"/>
        <v>-</v>
      </c>
      <c r="GC329" s="168" t="str">
        <f t="shared" ca="1" si="977"/>
        <v>-</v>
      </c>
      <c r="GD329" s="168" t="b">
        <f t="shared" ca="1" si="977"/>
        <v>1</v>
      </c>
      <c r="GE329" s="168" t="str">
        <f t="shared" ca="1" si="977"/>
        <v>-</v>
      </c>
      <c r="GF329" s="168" t="str">
        <f t="shared" ca="1" si="977"/>
        <v>-</v>
      </c>
      <c r="GG329" s="168" t="str">
        <f t="shared" ca="1" si="977"/>
        <v>-</v>
      </c>
      <c r="GH329" s="168" t="str">
        <f t="shared" ref="GH329:GW329" ca="1" si="984">OFFSET(GH$5,$B329,0)</f>
        <v>-</v>
      </c>
      <c r="GI329" s="168" t="str">
        <f t="shared" ca="1" si="984"/>
        <v>-</v>
      </c>
      <c r="GJ329" s="168" t="str">
        <f t="shared" ca="1" si="984"/>
        <v>-</v>
      </c>
      <c r="GK329" s="168" t="str">
        <f t="shared" ca="1" si="984"/>
        <v>-</v>
      </c>
      <c r="GL329" s="168" t="str">
        <f t="shared" ca="1" si="984"/>
        <v>-</v>
      </c>
      <c r="GM329" s="168" t="str">
        <f t="shared" ca="1" si="984"/>
        <v>-</v>
      </c>
      <c r="GN329" s="168" t="str">
        <f t="shared" ca="1" si="984"/>
        <v>-</v>
      </c>
      <c r="GO329" s="168" t="str">
        <f t="shared" ca="1" si="984"/>
        <v>-</v>
      </c>
      <c r="GP329" s="168" t="str">
        <f t="shared" ca="1" si="984"/>
        <v>-</v>
      </c>
      <c r="GQ329" s="168" t="str">
        <f t="shared" ca="1" si="984"/>
        <v>-</v>
      </c>
      <c r="GR329" s="168" t="str">
        <f t="shared" ca="1" si="984"/>
        <v>-</v>
      </c>
      <c r="GS329" s="168">
        <f t="shared" ca="1" si="984"/>
        <v>500</v>
      </c>
      <c r="GT329" s="168">
        <f t="shared" ca="1" si="984"/>
        <v>500</v>
      </c>
      <c r="GU329" s="168" t="str">
        <f t="shared" ca="1" si="984"/>
        <v>-</v>
      </c>
      <c r="GV329" s="168" t="str">
        <f t="shared" ca="1" si="984"/>
        <v>-</v>
      </c>
      <c r="GW329" s="168" t="str">
        <f t="shared" ca="1" si="984"/>
        <v>-</v>
      </c>
      <c r="GX329" s="168" t="str">
        <f t="shared" ca="1" si="957"/>
        <v>-</v>
      </c>
      <c r="GY329" s="168" t="str">
        <f t="shared" ca="1" si="957"/>
        <v>-</v>
      </c>
      <c r="GZ329" s="168" t="str">
        <f t="shared" ca="1" si="975"/>
        <v>-</v>
      </c>
      <c r="HA329" s="168" t="str">
        <f t="shared" ca="1" si="975"/>
        <v>-</v>
      </c>
      <c r="HB329" s="168" t="str">
        <f t="shared" ca="1" si="975"/>
        <v>-</v>
      </c>
      <c r="HC329" s="168" t="str">
        <f t="shared" ca="1" si="975"/>
        <v>-</v>
      </c>
      <c r="HD329" s="168" t="str">
        <f t="shared" ca="1" si="975"/>
        <v>-</v>
      </c>
      <c r="HE329" s="168" t="str">
        <f t="shared" ca="1" si="975"/>
        <v>-</v>
      </c>
      <c r="HF329" s="168" t="str">
        <f t="shared" ca="1" si="975"/>
        <v>-</v>
      </c>
      <c r="HG329" s="168" t="str">
        <f t="shared" ca="1" si="975"/>
        <v>-</v>
      </c>
      <c r="HH329" s="168" t="str">
        <f t="shared" ca="1" si="975"/>
        <v>-</v>
      </c>
      <c r="HI329" s="168" t="str">
        <f t="shared" ca="1" si="975"/>
        <v>-</v>
      </c>
      <c r="HJ329" s="168" t="str">
        <f t="shared" ca="1" si="975"/>
        <v>-</v>
      </c>
      <c r="HK329" s="168" t="str">
        <f t="shared" ca="1" si="975"/>
        <v>-</v>
      </c>
      <c r="HL329" s="168" t="str">
        <f t="shared" ca="1" si="975"/>
        <v>-</v>
      </c>
      <c r="HM329" s="168" t="str">
        <f t="shared" ca="1" si="975"/>
        <v>-</v>
      </c>
      <c r="HN329" s="168" t="str">
        <f t="shared" ca="1" si="975"/>
        <v>-</v>
      </c>
      <c r="HO329" s="168" t="str">
        <f t="shared" ca="1" si="975"/>
        <v>-</v>
      </c>
      <c r="HP329" s="168" t="str">
        <f t="shared" ca="1" si="975"/>
        <v>-</v>
      </c>
      <c r="HQ329" s="168" t="str">
        <f t="shared" ca="1" si="975"/>
        <v>-</v>
      </c>
      <c r="HR329" s="168" t="str">
        <f t="shared" ca="1" si="975"/>
        <v>-</v>
      </c>
      <c r="HS329" s="168" t="str">
        <f t="shared" ca="1" si="975"/>
        <v>-</v>
      </c>
      <c r="HT329" s="168" t="str">
        <f t="shared" ca="1" si="975"/>
        <v>-</v>
      </c>
      <c r="HU329" s="168" t="str">
        <f t="shared" ca="1" si="975"/>
        <v>-</v>
      </c>
      <c r="HV329" s="168" t="str">
        <f t="shared" ca="1" si="975"/>
        <v>-</v>
      </c>
      <c r="HW329" s="168" t="str">
        <f t="shared" ca="1" si="975"/>
        <v>-</v>
      </c>
      <c r="HX329" s="168" t="str">
        <f t="shared" ca="1" si="975"/>
        <v>-</v>
      </c>
      <c r="HY329" s="168" t="str">
        <f t="shared" ca="1" si="975"/>
        <v>-</v>
      </c>
      <c r="HZ329" s="168" t="str">
        <f t="shared" ca="1" si="975"/>
        <v>-</v>
      </c>
      <c r="IA329" s="168" t="str">
        <f t="shared" ca="1" si="975"/>
        <v>-</v>
      </c>
      <c r="IB329" s="168" t="str">
        <f t="shared" ca="1" si="975"/>
        <v>-</v>
      </c>
      <c r="IC329" s="168" t="str">
        <f t="shared" ca="1" si="975"/>
        <v>-</v>
      </c>
      <c r="ID329" s="168" t="str">
        <f t="shared" ca="1" si="975"/>
        <v>-</v>
      </c>
      <c r="IE329" s="168" t="str">
        <f t="shared" ca="1" si="975"/>
        <v>-</v>
      </c>
      <c r="IF329" s="168" t="str">
        <f t="shared" ca="1" si="975"/>
        <v>-</v>
      </c>
      <c r="IG329" s="168" t="str">
        <f t="shared" ca="1" si="975"/>
        <v>-</v>
      </c>
      <c r="IH329" s="168" t="str">
        <f t="shared" ca="1" si="975"/>
        <v>-</v>
      </c>
      <c r="II329" s="168" t="str">
        <f t="shared" ca="1" si="975"/>
        <v>-</v>
      </c>
      <c r="IJ329" s="168" t="str">
        <f t="shared" ca="1" si="975"/>
        <v>-</v>
      </c>
      <c r="IK329" s="168" t="str">
        <f t="shared" ca="1" si="975"/>
        <v>-</v>
      </c>
      <c r="IL329" s="168" t="str">
        <f t="shared" ca="1" si="975"/>
        <v>-</v>
      </c>
      <c r="IM329" s="168" t="str">
        <f t="shared" ca="1" si="975"/>
        <v>-</v>
      </c>
      <c r="IN329" s="168" t="str">
        <f t="shared" ca="1" si="975"/>
        <v>-</v>
      </c>
      <c r="IO329" s="168" t="str">
        <f t="shared" ca="1" si="975"/>
        <v>-</v>
      </c>
      <c r="IP329" s="168" t="str">
        <f t="shared" ca="1" si="957"/>
        <v>-</v>
      </c>
      <c r="IQ329" s="168" t="str">
        <f t="shared" ca="1" si="957"/>
        <v>-</v>
      </c>
      <c r="IR329" s="168" t="str">
        <f t="shared" ca="1" si="957"/>
        <v>-</v>
      </c>
      <c r="IS329" s="168" t="str">
        <f t="shared" ca="1" si="957"/>
        <v>-</v>
      </c>
      <c r="IT329" s="168" t="str">
        <f t="shared" ca="1" si="957"/>
        <v>-</v>
      </c>
      <c r="IU329" s="168" t="str">
        <f t="shared" ca="1" si="957"/>
        <v>-</v>
      </c>
      <c r="IV329" s="168" t="str">
        <f t="shared" ca="1" si="957"/>
        <v>-</v>
      </c>
      <c r="IW329" s="168" t="str">
        <f t="shared" ca="1" si="957"/>
        <v>-</v>
      </c>
      <c r="IX329" s="168" t="str">
        <f t="shared" ca="1" si="957"/>
        <v>-</v>
      </c>
      <c r="IY329" s="168" t="str">
        <f t="shared" ca="1" si="957"/>
        <v>-</v>
      </c>
      <c r="IZ329" s="10"/>
      <c r="JA329" s="166">
        <f t="shared" ca="1" si="846"/>
        <v>4.4999999999999998E-2</v>
      </c>
      <c r="JB329" s="166">
        <f t="shared" ca="1" si="847"/>
        <v>4.4999999999999998E-2</v>
      </c>
      <c r="JC329" s="168">
        <f t="shared" ref="JC329:KH329" ca="1" si="985">OFFSET(JC$5,$B329,0)</f>
        <v>1</v>
      </c>
      <c r="JD329" s="168">
        <f t="shared" ca="1" si="985"/>
        <v>0</v>
      </c>
      <c r="JE329" s="168">
        <f t="shared" ca="1" si="985"/>
        <v>1</v>
      </c>
      <c r="JF329" s="168">
        <f t="shared" ca="1" si="985"/>
        <v>1</v>
      </c>
      <c r="JG329" s="168">
        <f t="shared" ca="1" si="985"/>
        <v>0</v>
      </c>
      <c r="JH329" s="168">
        <f t="shared" ca="1" si="985"/>
        <v>70</v>
      </c>
      <c r="JI329" s="168">
        <f t="shared" ca="1" si="985"/>
        <v>50</v>
      </c>
      <c r="JJ329" s="168">
        <f t="shared" ca="1" si="985"/>
        <v>70</v>
      </c>
      <c r="JK329" s="168">
        <f t="shared" ca="1" si="985"/>
        <v>50</v>
      </c>
      <c r="JL329" s="166">
        <f t="shared" ca="1" si="849"/>
        <v>1</v>
      </c>
      <c r="JM329" s="166">
        <f t="shared" ca="1" si="850"/>
        <v>1</v>
      </c>
      <c r="JN329" s="166">
        <f t="shared" ca="1" si="851"/>
        <v>1</v>
      </c>
      <c r="JO329" s="166">
        <f t="shared" ca="1" si="852"/>
        <v>1</v>
      </c>
      <c r="JP329" s="166">
        <f t="shared" ca="1" si="852"/>
        <v>1</v>
      </c>
      <c r="JQ329" s="168">
        <f t="shared" ca="1" si="985"/>
        <v>1</v>
      </c>
      <c r="JR329" s="10"/>
      <c r="JS329" s="168">
        <f t="shared" ca="1" si="985"/>
        <v>1</v>
      </c>
      <c r="JT329" s="166">
        <f t="shared" ca="1" si="853"/>
        <v>1</v>
      </c>
      <c r="JU329" s="168">
        <f t="shared" ca="1" si="985"/>
        <v>1</v>
      </c>
      <c r="JV329" s="168">
        <f t="shared" ca="1" si="985"/>
        <v>1</v>
      </c>
      <c r="JW329" s="168">
        <f t="shared" ca="1" si="985"/>
        <v>1</v>
      </c>
      <c r="JX329" s="168">
        <f t="shared" ca="1" si="985"/>
        <v>1</v>
      </c>
      <c r="JY329" s="168">
        <f t="shared" ca="1" si="985"/>
        <v>1</v>
      </c>
      <c r="JZ329" s="168">
        <f t="shared" ca="1" si="985"/>
        <v>1</v>
      </c>
      <c r="KA329" s="166">
        <f t="shared" ca="1" si="854"/>
        <v>1</v>
      </c>
      <c r="KB329" s="166">
        <f t="shared" ca="1" si="855"/>
        <v>1</v>
      </c>
      <c r="KC329" s="166">
        <f t="shared" ca="1" si="856"/>
        <v>1</v>
      </c>
      <c r="KD329" s="166" t="str">
        <f t="shared" ca="1" si="857"/>
        <v>-</v>
      </c>
      <c r="KE329" s="166" t="str">
        <f t="shared" ca="1" si="858"/>
        <v>-</v>
      </c>
      <c r="KF329" s="166" t="str">
        <f t="shared" ca="1" si="859"/>
        <v>-</v>
      </c>
      <c r="KG329" s="166" t="b">
        <f t="shared" ca="1" si="860"/>
        <v>0</v>
      </c>
      <c r="KH329" s="168">
        <f t="shared" ca="1" si="985"/>
        <v>0</v>
      </c>
      <c r="KI329" s="27">
        <v>0</v>
      </c>
    </row>
    <row r="330" spans="1:295" s="148" customFormat="1" outlineLevel="1">
      <c r="A330" s="126">
        <f t="shared" si="13"/>
        <v>325</v>
      </c>
      <c r="B330" s="126">
        <f t="shared" si="976"/>
        <v>13</v>
      </c>
      <c r="C330" s="148">
        <f>C328</f>
        <v>1002</v>
      </c>
      <c r="D330" s="148" t="s">
        <v>884</v>
      </c>
      <c r="E330" s="148" t="b">
        <f t="shared" si="826"/>
        <v>0</v>
      </c>
      <c r="F330" s="148" t="b">
        <v>0</v>
      </c>
      <c r="G330" s="148" t="b">
        <f t="shared" si="862"/>
        <v>0</v>
      </c>
      <c r="H330" s="144">
        <f t="shared" ca="1" si="959"/>
        <v>3</v>
      </c>
      <c r="I330" s="32">
        <v>3</v>
      </c>
      <c r="J330" s="32">
        <v>2</v>
      </c>
      <c r="K330" s="32">
        <v>2</v>
      </c>
      <c r="L330" s="144">
        <f t="shared" ca="1" si="959"/>
        <v>1</v>
      </c>
      <c r="M330" s="144">
        <f t="shared" ca="1" si="959"/>
        <v>1</v>
      </c>
      <c r="N330" s="144">
        <f t="shared" ca="1" si="959"/>
        <v>1</v>
      </c>
      <c r="O330" s="144">
        <f t="shared" ca="1" si="959"/>
        <v>1</v>
      </c>
      <c r="P330" s="144">
        <f t="shared" ca="1" si="959"/>
        <v>1</v>
      </c>
      <c r="Q330" s="144">
        <f t="shared" ca="1" si="959"/>
        <v>1</v>
      </c>
      <c r="R330" s="144">
        <f t="shared" ca="1" si="959"/>
        <v>2</v>
      </c>
      <c r="S330" s="144">
        <f t="shared" ca="1" si="959"/>
        <v>1</v>
      </c>
      <c r="T330" s="144">
        <f t="shared" ca="1" si="959"/>
        <v>1</v>
      </c>
      <c r="U330" s="144">
        <f t="shared" ca="1" si="959"/>
        <v>1</v>
      </c>
      <c r="V330" s="144">
        <f t="shared" ca="1" si="959"/>
        <v>1</v>
      </c>
      <c r="W330" s="144">
        <f t="shared" ca="1" si="959"/>
        <v>1</v>
      </c>
      <c r="X330" s="144">
        <f t="shared" ca="1" si="959"/>
        <v>1</v>
      </c>
      <c r="Y330" s="144">
        <f t="shared" ca="1" si="960"/>
        <v>1</v>
      </c>
      <c r="AA330" s="162" t="str" cm="1">
        <f t="array" aca="1" ref="AA330" ca="1">TEXT(LEFT(OFFSET(AA330,-1,0),5)+1,"00000")&amp;MID(OFFSET(AA330,-1,0),6,FIND(" ",OFFSET(AA330,-1,0),7)-5)
&amp;INDEX(DataMaster!$B$10:$B$12,$I330)         &amp;IF($J330=1,""," Risk"&amp;INDEX(i.risk_aversion,$J330,1))    &amp;IF($K330=1,""," REV"&amp; INDEX(DataMaster!$B$54:$B$58,$K330))              &amp; IF($L330=1,""," Minroe"&amp;INDEX(minroe,$L330))              &amp;  IF($M330=1,""," Overdraw"&amp;INDEX(overdraw,$M330))
&amp; IF($N330=1,""," Mach"&amp;INDEX(i.mach_option,$N330))
&amp; IF($O330=1,""," Interest"&amp;INDEX(i.interest_rate,$O330))            &amp; IF($P330=1,""," Opp cost"&amp;INDEX(i.opp_cost_capital,$P330))           &amp; IF($Q330=1,""," Casual_ub"&amp;INDEX(i.casual_ub,$Q330))           &amp; IF($R330=1,""," Cropgraze"&amp;INDEX(i.cropgraze_inc,$R330))
&amp; IF($S330=1,""," Yield"&amp;INDEX(i.all_rot_yield,$S330))          &amp; IF($T330=1,""," Pasture"&amp;INDEX(i.pasture_prod,$T330))          &amp; IF($U330=1,""," Scan"&amp;INDEX(i.scan,$U330))
&amp; IF($JL330=1,""," WP"&amp;TEXT($JL330*100,"000p"))                &amp; IF($JM330=1,""," MP"&amp;TEXT($JM330*100,"000p"))                      &amp; IF($JN330=1,""," GP"&amp;TEXT($JN330*100,"000p"))          &amp; IF($JO330=1,""," Can"&amp;TEXT($JO330*100,"000p"))
&amp; " (F"&amp;3+IFERROR(1*$CH330,0)+IFERROR(1*$CI330,0)&amp;3-IFERROR(1*NOT($CK330),0)&amp;"N"&amp;$CP330&amp;$CQ330&amp;")"</f>
        <v>00033 CFW SQ RiskCARA-low REVrev_create CropgrazeFALSE (F33N11)</v>
      </c>
      <c r="AB330" s="10" t="str">
        <f ca="1">IF(COUNTIF(AA$5:AA330,AA330)=1,"-","Dup")</f>
        <v>-</v>
      </c>
      <c r="AC330" s="10"/>
      <c r="AD330" s="168" t="str">
        <f t="shared" ca="1" si="949"/>
        <v>-</v>
      </c>
      <c r="AE330" s="168" t="str">
        <f t="shared" ca="1" si="949"/>
        <v>-</v>
      </c>
      <c r="AF330" s="168" t="str">
        <f t="shared" ca="1" si="949"/>
        <v>-</v>
      </c>
      <c r="AG330" s="168" t="str">
        <f t="shared" ca="1" si="949"/>
        <v>-</v>
      </c>
      <c r="AH330" s="168" t="str">
        <f t="shared" ca="1" si="949"/>
        <v>-</v>
      </c>
      <c r="AI330" s="168" t="b">
        <f t="shared" ca="1" si="949"/>
        <v>1</v>
      </c>
      <c r="AJ330" s="10"/>
      <c r="AK330" s="166" t="b">
        <f t="shared" si="950"/>
        <v>0</v>
      </c>
      <c r="AL330" s="166">
        <f t="shared" si="950"/>
        <v>2</v>
      </c>
      <c r="AM330" s="166" t="b">
        <f t="shared" si="950"/>
        <v>0</v>
      </c>
      <c r="AN330" s="166" t="b">
        <f t="shared" si="950"/>
        <v>1</v>
      </c>
      <c r="AO330" s="166" t="b">
        <f t="shared" si="950"/>
        <v>0</v>
      </c>
      <c r="AP330" s="166" t="b">
        <f t="shared" si="950"/>
        <v>0</v>
      </c>
      <c r="AQ330" s="166">
        <f t="shared" ca="1" si="829"/>
        <v>0</v>
      </c>
      <c r="AR330" s="166" t="b">
        <f t="shared" si="951"/>
        <v>1</v>
      </c>
      <c r="AS330" s="166" t="b">
        <f t="shared" si="951"/>
        <v>1</v>
      </c>
      <c r="AT330" s="166">
        <f t="shared" si="951"/>
        <v>1</v>
      </c>
      <c r="AU330" s="166">
        <f t="shared" si="951"/>
        <v>3.0000000000000001E-6</v>
      </c>
      <c r="AV330" s="166" t="str">
        <f t="shared" si="951"/>
        <v>-</v>
      </c>
      <c r="AW330" s="10"/>
      <c r="AX330" s="166" t="b">
        <f t="shared" si="831"/>
        <v>1</v>
      </c>
      <c r="AY330" s="168" t="b">
        <f t="shared" ca="1" si="832"/>
        <v>1</v>
      </c>
      <c r="AZ330" s="168" t="b">
        <f t="shared" ca="1" si="832"/>
        <v>1</v>
      </c>
      <c r="BA330" s="167">
        <f t="shared" ca="1" si="833"/>
        <v>3210</v>
      </c>
      <c r="BB330" s="168" t="str">
        <f t="shared" ca="1" si="926"/>
        <v>-</v>
      </c>
      <c r="BC330" s="168" t="str">
        <f t="shared" ca="1" si="926"/>
        <v>-</v>
      </c>
      <c r="BD330" s="168" t="str">
        <f t="shared" ca="1" si="926"/>
        <v>-</v>
      </c>
      <c r="BE330" s="168" t="str">
        <f t="shared" ca="1" si="926"/>
        <v>-</v>
      </c>
      <c r="BF330" s="168" t="str">
        <f t="shared" ca="1" si="926"/>
        <v>-</v>
      </c>
      <c r="BG330" s="168">
        <f t="shared" ca="1" si="926"/>
        <v>1</v>
      </c>
      <c r="BH330" s="168">
        <f t="shared" ca="1" si="926"/>
        <v>1</v>
      </c>
      <c r="BI330" s="168" t="str">
        <f t="shared" ca="1" si="926"/>
        <v>-</v>
      </c>
      <c r="BJ330" s="168" t="str">
        <f t="shared" ca="1" si="926"/>
        <v>-</v>
      </c>
      <c r="BK330" s="10"/>
      <c r="BL330" s="168" t="str">
        <f t="shared" ca="1" si="926"/>
        <v>-</v>
      </c>
      <c r="BM330" s="168" t="str">
        <f t="shared" ca="1" si="926"/>
        <v>-</v>
      </c>
      <c r="BN330" s="168" t="str">
        <f t="shared" ca="1" si="926"/>
        <v>-</v>
      </c>
      <c r="BO330" s="168" t="str">
        <f t="shared" ca="1" si="926"/>
        <v>-</v>
      </c>
      <c r="BP330" s="168" t="str">
        <f t="shared" ca="1" si="926"/>
        <v>-</v>
      </c>
      <c r="BQ330" s="168" t="str">
        <f t="shared" ca="1" si="926"/>
        <v>-</v>
      </c>
      <c r="BR330" s="168" t="str">
        <f t="shared" ca="1" si="926"/>
        <v>-</v>
      </c>
      <c r="BS330" s="168" t="str">
        <f t="shared" ca="1" si="926"/>
        <v>-</v>
      </c>
      <c r="BT330" s="168" t="str">
        <f t="shared" ca="1" si="926"/>
        <v>-</v>
      </c>
      <c r="BU330" s="168" t="str">
        <f t="shared" ca="1" si="926"/>
        <v>-</v>
      </c>
      <c r="BV330" s="168" t="str">
        <f t="shared" ca="1" si="926"/>
        <v>-</v>
      </c>
      <c r="BW330" s="166" t="b" cm="1">
        <f t="array" ref="BW330">INDEX(i.rev,$K330,BW$15)</f>
        <v>1</v>
      </c>
      <c r="BX330" s="166">
        <f t="shared" si="864"/>
        <v>32</v>
      </c>
      <c r="BY330" s="166" t="b" cm="1">
        <f t="array" ref="BY330">INDEX(i.rev,$K330,BY$15)</f>
        <v>1</v>
      </c>
      <c r="BZ330" s="166" t="b" cm="1">
        <f t="array" ref="BZ330">INDEX(i.rev,$K330,BZ$15)</f>
        <v>1</v>
      </c>
      <c r="CA330" s="166" t="b" cm="1">
        <f t="array" ref="CA330">INDEX(i.rev,$K330,CA$15)</f>
        <v>1</v>
      </c>
      <c r="CB330" s="166" t="b" cm="1">
        <f t="array" ref="CB330">INDEX(i.rev,$K330,CB$15)</f>
        <v>1</v>
      </c>
      <c r="CC330" s="166" t="b" cm="1">
        <f t="array" ref="CC330">INDEX(i.rev,$K330,CC$15)</f>
        <v>1</v>
      </c>
      <c r="CD330" s="166" t="b" cm="1">
        <f t="array" ref="CD330">INDEX(i.rev,$K330,CD$15)</f>
        <v>1</v>
      </c>
      <c r="CE330" s="166" t="b" cm="1">
        <f t="array" ref="CE330">INDEX(i.rev,$K330,CE$15)</f>
        <v>1</v>
      </c>
      <c r="CF330" s="166" t="b" cm="1">
        <f t="array" ref="CF330">INDEX(i.rev,$K330,CF$15)</f>
        <v>1</v>
      </c>
      <c r="CG330" s="10"/>
      <c r="CH330" s="168" t="str">
        <f t="shared" ca="1" si="961"/>
        <v>-</v>
      </c>
      <c r="CI330" s="168" t="str">
        <f t="shared" ca="1" si="961"/>
        <v>-</v>
      </c>
      <c r="CJ330" s="168" t="str">
        <f t="shared" ca="1" si="961"/>
        <v>-</v>
      </c>
      <c r="CK330" s="168" t="str">
        <f t="shared" ca="1" si="961"/>
        <v>-</v>
      </c>
      <c r="CL330" s="168" t="str">
        <f t="shared" ca="1" si="961"/>
        <v>-</v>
      </c>
      <c r="CM330" s="168" t="str">
        <f t="shared" ca="1" si="961"/>
        <v>-</v>
      </c>
      <c r="CN330" s="168" t="str">
        <f t="shared" ca="1" si="961"/>
        <v>-</v>
      </c>
      <c r="CO330" s="168" t="str">
        <f t="shared" ca="1" si="961"/>
        <v>-</v>
      </c>
      <c r="CP330" s="168">
        <f t="shared" ca="1" si="961"/>
        <v>1</v>
      </c>
      <c r="CQ330" s="168">
        <f t="shared" ca="1" si="961"/>
        <v>1</v>
      </c>
      <c r="CR330" s="168">
        <f t="shared" ca="1" si="961"/>
        <v>0</v>
      </c>
      <c r="CS330" s="168" t="str">
        <f t="shared" ca="1" si="961"/>
        <v>-</v>
      </c>
      <c r="CT330" s="168" t="str">
        <f t="shared" ca="1" si="961"/>
        <v>-</v>
      </c>
      <c r="CU330" s="168" t="str">
        <f t="shared" ca="1" si="961"/>
        <v>-</v>
      </c>
      <c r="CV330" s="168" t="str">
        <f t="shared" ca="1" si="961"/>
        <v>-</v>
      </c>
      <c r="CW330" s="168" t="str">
        <f t="shared" ca="1" si="961"/>
        <v>-</v>
      </c>
      <c r="CX330" s="168" t="str">
        <f t="shared" ca="1" si="961"/>
        <v>-</v>
      </c>
      <c r="CY330" s="168" t="str">
        <f t="shared" ca="1" si="961"/>
        <v>-</v>
      </c>
      <c r="CZ330" s="168">
        <f t="shared" ca="1" si="961"/>
        <v>0</v>
      </c>
      <c r="DA330" s="168" t="str">
        <f t="shared" ca="1" si="961"/>
        <v>-</v>
      </c>
      <c r="DB330" s="168" t="str">
        <f t="shared" ca="1" si="961"/>
        <v>-</v>
      </c>
      <c r="DC330" s="168" t="str">
        <f t="shared" ca="1" si="961"/>
        <v>-</v>
      </c>
      <c r="DD330" s="168" t="str">
        <f t="shared" ca="1" si="961"/>
        <v>-</v>
      </c>
      <c r="DE330" s="168" t="str">
        <f t="shared" ca="1" si="961"/>
        <v>-</v>
      </c>
      <c r="DF330" s="168">
        <f t="shared" ca="1" si="961"/>
        <v>0</v>
      </c>
      <c r="DG330" s="168">
        <f t="shared" ref="DG330:EB330" ca="1" si="986">OFFSET(DG$5,$B330,0)</f>
        <v>0</v>
      </c>
      <c r="DH330" s="168">
        <f t="shared" ca="1" si="986"/>
        <v>0</v>
      </c>
      <c r="DI330" s="168">
        <f t="shared" ca="1" si="986"/>
        <v>0</v>
      </c>
      <c r="DJ330" s="168">
        <f t="shared" ca="1" si="986"/>
        <v>0</v>
      </c>
      <c r="DK330" s="168">
        <f t="shared" ca="1" si="986"/>
        <v>0</v>
      </c>
      <c r="DL330" s="168">
        <f t="shared" ca="1" si="986"/>
        <v>0</v>
      </c>
      <c r="DM330" s="168" t="str">
        <f t="shared" ca="1" si="986"/>
        <v>-</v>
      </c>
      <c r="DN330" s="168" t="str">
        <f t="shared" ca="1" si="986"/>
        <v>-</v>
      </c>
      <c r="DO330" s="168" t="str">
        <f t="shared" ca="1" si="986"/>
        <v>-</v>
      </c>
      <c r="DP330" s="168" t="str">
        <f t="shared" ca="1" si="986"/>
        <v>-</v>
      </c>
      <c r="DQ330" s="168" t="str">
        <f t="shared" ca="1" si="986"/>
        <v>-</v>
      </c>
      <c r="DR330" s="168" t="str">
        <f t="shared" ca="1" si="986"/>
        <v>-</v>
      </c>
      <c r="DS330" s="168" t="str">
        <f t="shared" ca="1" si="986"/>
        <v>-</v>
      </c>
      <c r="DT330" s="168" t="str">
        <f t="shared" ca="1" si="986"/>
        <v>-</v>
      </c>
      <c r="DU330" s="168" t="str">
        <f t="shared" ca="1" si="986"/>
        <v>-</v>
      </c>
      <c r="DV330" s="168" t="str">
        <f t="shared" ca="1" si="986"/>
        <v>-</v>
      </c>
      <c r="DW330" s="168" t="str">
        <f t="shared" ca="1" si="986"/>
        <v>-</v>
      </c>
      <c r="DX330" s="10"/>
      <c r="DY330" s="168">
        <f t="shared" ca="1" si="986"/>
        <v>1</v>
      </c>
      <c r="DZ330" s="168" t="str">
        <f t="shared" ca="1" si="986"/>
        <v>-</v>
      </c>
      <c r="EA330" s="168" t="str">
        <f t="shared" ca="1" si="986"/>
        <v>-</v>
      </c>
      <c r="EB330" s="168" t="str">
        <f t="shared" ca="1" si="986"/>
        <v>-</v>
      </c>
      <c r="EC330" s="168" t="str">
        <f t="shared" ca="1" si="885"/>
        <v>-</v>
      </c>
      <c r="ED330" s="168" t="b">
        <f t="shared" ca="1" si="885"/>
        <v>0</v>
      </c>
      <c r="EE330" s="168" t="str">
        <f t="shared" ca="1" si="885"/>
        <v>-</v>
      </c>
      <c r="EF330" s="168">
        <f t="shared" ca="1" si="885"/>
        <v>0</v>
      </c>
      <c r="EG330" s="168" t="str">
        <f t="shared" ca="1" si="885"/>
        <v>-</v>
      </c>
      <c r="EH330" s="166" cm="1">
        <f t="array" ref="EH330">INDEX(i.rev,$K330,EH$15)</f>
        <v>1</v>
      </c>
      <c r="EI330" s="168">
        <f t="shared" ca="1" si="953"/>
        <v>0</v>
      </c>
      <c r="EJ330" s="168">
        <f t="shared" ca="1" si="953"/>
        <v>1</v>
      </c>
      <c r="EK330" s="168">
        <f t="shared" ca="1" si="953"/>
        <v>0</v>
      </c>
      <c r="EL330" s="168">
        <f t="shared" ca="1" si="953"/>
        <v>1</v>
      </c>
      <c r="EM330" s="168">
        <f t="shared" ca="1" si="953"/>
        <v>1</v>
      </c>
      <c r="EN330" s="168">
        <f t="shared" ca="1" si="953"/>
        <v>1</v>
      </c>
      <c r="EO330" s="168">
        <f t="shared" ca="1" si="953"/>
        <v>0</v>
      </c>
      <c r="EP330" s="168">
        <f t="shared" ca="1" si="953"/>
        <v>0</v>
      </c>
      <c r="EQ330" s="168">
        <f t="shared" ca="1" si="953"/>
        <v>0</v>
      </c>
      <c r="ER330" s="168">
        <f t="shared" ca="1" si="953"/>
        <v>0</v>
      </c>
      <c r="ES330" s="168">
        <f t="shared" ca="1" si="953"/>
        <v>0</v>
      </c>
      <c r="ET330" s="168">
        <f t="shared" ca="1" si="953"/>
        <v>0</v>
      </c>
      <c r="EU330" s="168">
        <f t="shared" ca="1" si="953"/>
        <v>0</v>
      </c>
      <c r="EV330" s="168">
        <f t="shared" ca="1" si="953"/>
        <v>0</v>
      </c>
      <c r="EW330" s="168">
        <f t="shared" ca="1" si="953"/>
        <v>0</v>
      </c>
      <c r="EX330" s="168">
        <f t="shared" ca="1" si="953"/>
        <v>0</v>
      </c>
      <c r="EY330" s="166" cm="1">
        <f t="array" ref="EY330">INDEX(i.rev,$K330,EY$15)</f>
        <v>0</v>
      </c>
      <c r="EZ330" s="168">
        <f t="shared" ca="1" si="837"/>
        <v>0</v>
      </c>
      <c r="FA330" s="166" cm="1">
        <f t="array" ref="FA330">INDEX(i.rev,$K330,FA$15)</f>
        <v>1</v>
      </c>
      <c r="FB330" s="168">
        <f t="shared" ref="FB330:GG340" ca="1" si="987">OFFSET(FB$5,$B330,0)</f>
        <v>0</v>
      </c>
      <c r="FC330" s="168">
        <f t="shared" ca="1" si="987"/>
        <v>0</v>
      </c>
      <c r="FD330" s="168">
        <f t="shared" ca="1" si="987"/>
        <v>0</v>
      </c>
      <c r="FE330" s="168">
        <f t="shared" ca="1" si="987"/>
        <v>0</v>
      </c>
      <c r="FF330" s="168">
        <f t="shared" ca="1" si="987"/>
        <v>0</v>
      </c>
      <c r="FG330" s="168">
        <f t="shared" ca="1" si="987"/>
        <v>0</v>
      </c>
      <c r="FH330" s="168">
        <f t="shared" ca="1" si="987"/>
        <v>0</v>
      </c>
      <c r="FI330" s="10"/>
      <c r="FJ330" s="168" t="str">
        <f t="shared" ca="1" si="987"/>
        <v>-</v>
      </c>
      <c r="FK330" s="168" t="str">
        <f t="shared" ca="1" si="987"/>
        <v>-</v>
      </c>
      <c r="FL330" s="168" t="str">
        <f t="shared" ca="1" si="987"/>
        <v>-</v>
      </c>
      <c r="FM330" s="168" t="str">
        <f t="shared" ca="1" si="987"/>
        <v>-</v>
      </c>
      <c r="FN330" s="168" t="str">
        <f t="shared" ca="1" si="977"/>
        <v>-</v>
      </c>
      <c r="FO330" s="166" t="b">
        <f t="shared" ca="1" si="954"/>
        <v>0</v>
      </c>
      <c r="FP330" s="166" t="b">
        <f t="shared" ca="1" si="954"/>
        <v>0</v>
      </c>
      <c r="FQ330" s="166" t="b">
        <f t="shared" ca="1" si="954"/>
        <v>1</v>
      </c>
      <c r="FR330" s="168">
        <f t="shared" ca="1" si="987"/>
        <v>0</v>
      </c>
      <c r="FS330" s="166">
        <f t="shared" ca="1" si="955"/>
        <v>1</v>
      </c>
      <c r="FT330" s="166">
        <f t="shared" ca="1" si="955"/>
        <v>1</v>
      </c>
      <c r="FU330" s="168" t="str">
        <f t="shared" ca="1" si="987"/>
        <v>-</v>
      </c>
      <c r="FV330" s="168" t="str">
        <f t="shared" ca="1" si="987"/>
        <v>-</v>
      </c>
      <c r="FW330" s="168" t="str">
        <f t="shared" ca="1" si="987"/>
        <v>-</v>
      </c>
      <c r="FX330" s="168" t="str">
        <f t="shared" ca="1" si="987"/>
        <v>-</v>
      </c>
      <c r="FY330" s="168" t="str">
        <f t="shared" ca="1" si="987"/>
        <v>-</v>
      </c>
      <c r="FZ330" s="168" t="str">
        <f t="shared" ca="1" si="987"/>
        <v>-</v>
      </c>
      <c r="GA330" s="168" t="str">
        <f t="shared" ca="1" si="987"/>
        <v>-</v>
      </c>
      <c r="GB330" s="168" t="str">
        <f t="shared" ca="1" si="987"/>
        <v>-</v>
      </c>
      <c r="GC330" s="168" t="str">
        <f t="shared" ca="1" si="987"/>
        <v>-</v>
      </c>
      <c r="GD330" s="168" t="b">
        <f t="shared" ca="1" si="987"/>
        <v>1</v>
      </c>
      <c r="GE330" s="168" t="str">
        <f t="shared" ca="1" si="987"/>
        <v>-</v>
      </c>
      <c r="GF330" s="168" t="str">
        <f t="shared" ca="1" si="987"/>
        <v>-</v>
      </c>
      <c r="GG330" s="168" t="str">
        <f t="shared" ca="1" si="987"/>
        <v>-</v>
      </c>
      <c r="GH330" s="168" t="str">
        <f t="shared" ca="1" si="956"/>
        <v>-</v>
      </c>
      <c r="GI330" s="168" t="str">
        <f t="shared" ca="1" si="956"/>
        <v>-</v>
      </c>
      <c r="GJ330" s="168" t="str">
        <f t="shared" ca="1" si="956"/>
        <v>-</v>
      </c>
      <c r="GK330" s="168" t="str">
        <f t="shared" ca="1" si="956"/>
        <v>-</v>
      </c>
      <c r="GL330" s="168" t="str">
        <f t="shared" ca="1" si="956"/>
        <v>-</v>
      </c>
      <c r="GM330" s="168" t="str">
        <f t="shared" ca="1" si="956"/>
        <v>-</v>
      </c>
      <c r="GN330" s="168" t="str">
        <f t="shared" ca="1" si="956"/>
        <v>-</v>
      </c>
      <c r="GO330" s="168" t="str">
        <f t="shared" ca="1" si="956"/>
        <v>-</v>
      </c>
      <c r="GP330" s="168" t="str">
        <f t="shared" ca="1" si="956"/>
        <v>-</v>
      </c>
      <c r="GQ330" s="168" t="str">
        <f t="shared" ca="1" si="956"/>
        <v>-</v>
      </c>
      <c r="GR330" s="168" t="str">
        <f t="shared" ca="1" si="956"/>
        <v>-</v>
      </c>
      <c r="GS330" s="168">
        <f t="shared" ca="1" si="956"/>
        <v>500</v>
      </c>
      <c r="GT330" s="168">
        <f t="shared" ca="1" si="956"/>
        <v>500</v>
      </c>
      <c r="GU330" s="168" t="str">
        <f t="shared" ca="1" si="956"/>
        <v>-</v>
      </c>
      <c r="GV330" s="168" t="str">
        <f t="shared" ca="1" si="956"/>
        <v>-</v>
      </c>
      <c r="GW330" s="168" t="str">
        <f t="shared" ca="1" si="956"/>
        <v>-</v>
      </c>
      <c r="GX330" s="168" t="str">
        <f t="shared" ca="1" si="957"/>
        <v>-</v>
      </c>
      <c r="GY330" s="168" t="str">
        <f t="shared" ca="1" si="957"/>
        <v>-</v>
      </c>
      <c r="GZ330" s="168" t="str">
        <f t="shared" ca="1" si="975"/>
        <v>-</v>
      </c>
      <c r="HA330" s="168" t="str">
        <f t="shared" ca="1" si="975"/>
        <v>-</v>
      </c>
      <c r="HB330" s="168" t="str">
        <f t="shared" ca="1" si="975"/>
        <v>-</v>
      </c>
      <c r="HC330" s="168" t="str">
        <f t="shared" ca="1" si="975"/>
        <v>-</v>
      </c>
      <c r="HD330" s="168" t="str">
        <f t="shared" ca="1" si="975"/>
        <v>-</v>
      </c>
      <c r="HE330" s="168" t="str">
        <f t="shared" ca="1" si="975"/>
        <v>-</v>
      </c>
      <c r="HF330" s="168" t="str">
        <f t="shared" ca="1" si="975"/>
        <v>-</v>
      </c>
      <c r="HG330" s="168" t="str">
        <f t="shared" ca="1" si="975"/>
        <v>-</v>
      </c>
      <c r="HH330" s="168" t="str">
        <f t="shared" ca="1" si="975"/>
        <v>-</v>
      </c>
      <c r="HI330" s="168" t="str">
        <f t="shared" ca="1" si="975"/>
        <v>-</v>
      </c>
      <c r="HJ330" s="168" t="str">
        <f t="shared" ca="1" si="975"/>
        <v>-</v>
      </c>
      <c r="HK330" s="168" t="str">
        <f t="shared" ca="1" si="975"/>
        <v>-</v>
      </c>
      <c r="HL330" s="168" t="str">
        <f t="shared" ca="1" si="975"/>
        <v>-</v>
      </c>
      <c r="HM330" s="168" t="str">
        <f t="shared" ca="1" si="975"/>
        <v>-</v>
      </c>
      <c r="HN330" s="168" t="str">
        <f t="shared" ca="1" si="975"/>
        <v>-</v>
      </c>
      <c r="HO330" s="168" t="str">
        <f t="shared" ca="1" si="975"/>
        <v>-</v>
      </c>
      <c r="HP330" s="168" t="str">
        <f t="shared" ca="1" si="975"/>
        <v>-</v>
      </c>
      <c r="HQ330" s="168" t="str">
        <f t="shared" ca="1" si="975"/>
        <v>-</v>
      </c>
      <c r="HR330" s="168" t="str">
        <f t="shared" ca="1" si="975"/>
        <v>-</v>
      </c>
      <c r="HS330" s="168" t="str">
        <f t="shared" ca="1" si="975"/>
        <v>-</v>
      </c>
      <c r="HT330" s="168" t="str">
        <f t="shared" ca="1" si="975"/>
        <v>-</v>
      </c>
      <c r="HU330" s="168" t="str">
        <f t="shared" ca="1" si="975"/>
        <v>-</v>
      </c>
      <c r="HV330" s="168" t="str">
        <f t="shared" ca="1" si="975"/>
        <v>-</v>
      </c>
      <c r="HW330" s="168" t="str">
        <f t="shared" ca="1" si="975"/>
        <v>-</v>
      </c>
      <c r="HX330" s="168" t="str">
        <f t="shared" ca="1" si="975"/>
        <v>-</v>
      </c>
      <c r="HY330" s="168" t="str">
        <f t="shared" ca="1" si="975"/>
        <v>-</v>
      </c>
      <c r="HZ330" s="168" t="str">
        <f t="shared" ca="1" si="975"/>
        <v>-</v>
      </c>
      <c r="IA330" s="168" t="str">
        <f t="shared" ca="1" si="975"/>
        <v>-</v>
      </c>
      <c r="IB330" s="168" t="str">
        <f t="shared" ca="1" si="975"/>
        <v>-</v>
      </c>
      <c r="IC330" s="168" t="str">
        <f t="shared" ca="1" si="975"/>
        <v>-</v>
      </c>
      <c r="ID330" s="168" t="str">
        <f t="shared" ca="1" si="975"/>
        <v>-</v>
      </c>
      <c r="IE330" s="168" t="str">
        <f t="shared" ca="1" si="975"/>
        <v>-</v>
      </c>
      <c r="IF330" s="168" t="str">
        <f t="shared" ca="1" si="975"/>
        <v>-</v>
      </c>
      <c r="IG330" s="168" t="str">
        <f t="shared" ca="1" si="975"/>
        <v>-</v>
      </c>
      <c r="IH330" s="168" t="str">
        <f t="shared" ca="1" si="975"/>
        <v>-</v>
      </c>
      <c r="II330" s="168" t="str">
        <f t="shared" ca="1" si="975"/>
        <v>-</v>
      </c>
      <c r="IJ330" s="168" t="str">
        <f t="shared" ca="1" si="975"/>
        <v>-</v>
      </c>
      <c r="IK330" s="168" t="str">
        <f t="shared" ca="1" si="975"/>
        <v>-</v>
      </c>
      <c r="IL330" s="168" t="str">
        <f t="shared" ca="1" si="975"/>
        <v>-</v>
      </c>
      <c r="IM330" s="168" t="str">
        <f t="shared" ca="1" si="975"/>
        <v>-</v>
      </c>
      <c r="IN330" s="168" t="str">
        <f t="shared" ca="1" si="975"/>
        <v>-</v>
      </c>
      <c r="IO330" s="168" t="str">
        <f t="shared" ca="1" si="975"/>
        <v>-</v>
      </c>
      <c r="IP330" s="168" t="str">
        <f t="shared" ca="1" si="957"/>
        <v>-</v>
      </c>
      <c r="IQ330" s="168" t="str">
        <f t="shared" ca="1" si="957"/>
        <v>-</v>
      </c>
      <c r="IR330" s="168" t="str">
        <f t="shared" ca="1" si="957"/>
        <v>-</v>
      </c>
      <c r="IS330" s="168" t="str">
        <f t="shared" ca="1" si="957"/>
        <v>-</v>
      </c>
      <c r="IT330" s="168" t="str">
        <f t="shared" ca="1" si="957"/>
        <v>-</v>
      </c>
      <c r="IU330" s="168" t="str">
        <f t="shared" ca="1" si="957"/>
        <v>-</v>
      </c>
      <c r="IV330" s="168" t="str">
        <f t="shared" ca="1" si="957"/>
        <v>-</v>
      </c>
      <c r="IW330" s="168" t="str">
        <f t="shared" ca="1" si="957"/>
        <v>-</v>
      </c>
      <c r="IX330" s="168" t="str">
        <f t="shared" ca="1" si="957"/>
        <v>-</v>
      </c>
      <c r="IY330" s="168" t="str">
        <f t="shared" ca="1" si="957"/>
        <v>-</v>
      </c>
      <c r="IZ330" s="10"/>
      <c r="JA330" s="166">
        <f t="shared" ca="1" si="846"/>
        <v>4.4999999999999998E-2</v>
      </c>
      <c r="JB330" s="166">
        <f t="shared" ca="1" si="847"/>
        <v>4.4999999999999998E-2</v>
      </c>
      <c r="JC330" s="168">
        <f t="shared" ca="1" si="939"/>
        <v>1</v>
      </c>
      <c r="JD330" s="168">
        <f t="shared" ca="1" si="939"/>
        <v>0</v>
      </c>
      <c r="JE330" s="168">
        <f t="shared" ca="1" si="939"/>
        <v>1</v>
      </c>
      <c r="JF330" s="168">
        <f t="shared" ca="1" si="939"/>
        <v>1</v>
      </c>
      <c r="JG330" s="168">
        <f t="shared" ca="1" si="939"/>
        <v>0</v>
      </c>
      <c r="JH330" s="168">
        <f t="shared" ca="1" si="939"/>
        <v>70</v>
      </c>
      <c r="JI330" s="168">
        <f t="shared" ca="1" si="939"/>
        <v>50</v>
      </c>
      <c r="JJ330" s="168">
        <f t="shared" ca="1" si="939"/>
        <v>70</v>
      </c>
      <c r="JK330" s="168">
        <f t="shared" ca="1" si="939"/>
        <v>50</v>
      </c>
      <c r="JL330" s="166">
        <f t="shared" ca="1" si="849"/>
        <v>1</v>
      </c>
      <c r="JM330" s="166">
        <f t="shared" ca="1" si="850"/>
        <v>1</v>
      </c>
      <c r="JN330" s="166">
        <f t="shared" ca="1" si="851"/>
        <v>1</v>
      </c>
      <c r="JO330" s="166">
        <f t="shared" ca="1" si="852"/>
        <v>1</v>
      </c>
      <c r="JP330" s="166">
        <f t="shared" ca="1" si="852"/>
        <v>1</v>
      </c>
      <c r="JQ330" s="168">
        <f t="shared" ca="1" si="939"/>
        <v>1</v>
      </c>
      <c r="JR330" s="10"/>
      <c r="JS330" s="168">
        <f t="shared" ca="1" si="939"/>
        <v>1</v>
      </c>
      <c r="JT330" s="166">
        <f t="shared" ca="1" si="853"/>
        <v>1</v>
      </c>
      <c r="JU330" s="168">
        <f t="shared" ca="1" si="939"/>
        <v>1</v>
      </c>
      <c r="JV330" s="168">
        <f t="shared" ca="1" si="939"/>
        <v>1</v>
      </c>
      <c r="JW330" s="168">
        <f t="shared" ca="1" si="939"/>
        <v>1</v>
      </c>
      <c r="JX330" s="168">
        <f t="shared" ca="1" si="939"/>
        <v>1</v>
      </c>
      <c r="JY330" s="168">
        <f t="shared" ca="1" si="939"/>
        <v>1</v>
      </c>
      <c r="JZ330" s="168">
        <f t="shared" ca="1" si="939"/>
        <v>1</v>
      </c>
      <c r="KA330" s="166">
        <f t="shared" ca="1" si="854"/>
        <v>1</v>
      </c>
      <c r="KB330" s="166">
        <f t="shared" ca="1" si="855"/>
        <v>1</v>
      </c>
      <c r="KC330" s="166">
        <f t="shared" ca="1" si="856"/>
        <v>1</v>
      </c>
      <c r="KD330" s="166" t="str">
        <f t="shared" ca="1" si="857"/>
        <v>-</v>
      </c>
      <c r="KE330" s="166" t="str">
        <f t="shared" ca="1" si="858"/>
        <v>-</v>
      </c>
      <c r="KF330" s="166" t="str">
        <f t="shared" ca="1" si="859"/>
        <v>-</v>
      </c>
      <c r="KG330" s="166" t="b">
        <f t="shared" ca="1" si="860"/>
        <v>0</v>
      </c>
      <c r="KH330" s="168">
        <f t="shared" ca="1" si="939"/>
        <v>0</v>
      </c>
      <c r="KI330" s="27">
        <v>0</v>
      </c>
    </row>
    <row r="331" spans="1:295" s="148" customFormat="1" outlineLevel="1">
      <c r="A331" s="126">
        <f t="shared" si="13"/>
        <v>326</v>
      </c>
      <c r="B331" s="126">
        <f t="shared" si="976"/>
        <v>13</v>
      </c>
      <c r="C331" s="148">
        <f t="shared" si="874"/>
        <v>1002</v>
      </c>
      <c r="D331" s="148" t="s">
        <v>884</v>
      </c>
      <c r="E331" s="148" t="b">
        <f t="shared" si="826"/>
        <v>0</v>
      </c>
      <c r="F331" s="148" t="b">
        <v>0</v>
      </c>
      <c r="G331" s="148" t="b">
        <f t="shared" si="862"/>
        <v>0</v>
      </c>
      <c r="H331" s="144">
        <f t="shared" ca="1" si="959"/>
        <v>3</v>
      </c>
      <c r="I331" s="32">
        <v>3</v>
      </c>
      <c r="J331" s="32">
        <v>2</v>
      </c>
      <c r="K331" s="32">
        <v>3</v>
      </c>
      <c r="L331" s="144">
        <f t="shared" ca="1" si="959"/>
        <v>1</v>
      </c>
      <c r="M331" s="144">
        <f t="shared" ca="1" si="959"/>
        <v>1</v>
      </c>
      <c r="N331" s="144">
        <f t="shared" ca="1" si="959"/>
        <v>1</v>
      </c>
      <c r="O331" s="144">
        <f t="shared" ca="1" si="959"/>
        <v>1</v>
      </c>
      <c r="P331" s="144">
        <f t="shared" ca="1" si="959"/>
        <v>1</v>
      </c>
      <c r="Q331" s="144">
        <f t="shared" ca="1" si="959"/>
        <v>1</v>
      </c>
      <c r="R331" s="144">
        <f t="shared" ca="1" si="959"/>
        <v>2</v>
      </c>
      <c r="S331" s="144">
        <f t="shared" ca="1" si="959"/>
        <v>1</v>
      </c>
      <c r="T331" s="144">
        <f t="shared" ca="1" si="959"/>
        <v>1</v>
      </c>
      <c r="U331" s="144">
        <f t="shared" ca="1" si="959"/>
        <v>1</v>
      </c>
      <c r="V331" s="144">
        <f t="shared" ca="1" si="959"/>
        <v>1</v>
      </c>
      <c r="W331" s="144">
        <f t="shared" ca="1" si="959"/>
        <v>1</v>
      </c>
      <c r="X331" s="144">
        <f t="shared" ca="1" si="959"/>
        <v>1</v>
      </c>
      <c r="Y331" s="144">
        <f t="shared" ca="1" si="960"/>
        <v>1</v>
      </c>
      <c r="AA331" s="162" t="str" cm="1">
        <f t="array" aca="1" ref="AA331" ca="1">TEXT(LEFT(OFFSET(AA331,-1,0),5)+1,"00000")&amp;MID(OFFSET(AA331,-1,0),6,FIND(" ",OFFSET(AA331,-1,0),7)-5)
&amp;INDEX(DataMaster!$B$10:$B$12,$I331)         &amp;IF($J331=1,""," Risk"&amp;INDEX(i.risk_aversion,$J331,1))    &amp;IF($K331=1,""," REV"&amp; INDEX(DataMaster!$B$54:$B$58,$K331))              &amp; IF($L331=1,""," Minroe"&amp;INDEX(minroe,$L331))              &amp;  IF($M331=1,""," Overdraw"&amp;INDEX(overdraw,$M331))
&amp; IF($N331=1,""," Mach"&amp;INDEX(i.mach_option,$N331))
&amp; IF($O331=1,""," Interest"&amp;INDEX(i.interest_rate,$O331))            &amp; IF($P331=1,""," Opp cost"&amp;INDEX(i.opp_cost_capital,$P331))           &amp; IF($Q331=1,""," Casual_ub"&amp;INDEX(i.casual_ub,$Q331))           &amp; IF($R331=1,""," Cropgraze"&amp;INDEX(i.cropgraze_inc,$R331))
&amp; IF($S331=1,""," Yield"&amp;INDEX(i.all_rot_yield,$S331))          &amp; IF($T331=1,""," Pasture"&amp;INDEX(i.pasture_prod,$T331))          &amp; IF($U331=1,""," Scan"&amp;INDEX(i.scan,$U331))
&amp; IF($JL331=1,""," WP"&amp;TEXT($JL331*100,"000p"))                &amp; IF($JM331=1,""," MP"&amp;TEXT($JM331*100,"000p"))                      &amp; IF($JN331=1,""," GP"&amp;TEXT($JN331*100,"000p"))          &amp; IF($JO331=1,""," Can"&amp;TEXT($JO331*100,"000p"))
&amp; " (F"&amp;3+IFERROR(1*$CH331,0)+IFERROR(1*$CI331,0)&amp;3-IFERROR(1*NOT($CK331),0)&amp;"N"&amp;$CP331&amp;$CQ331&amp;")"</f>
        <v>00034 CFW SQ RiskCARA-low REVCFW CropgrazeFALSE (F33N11)</v>
      </c>
      <c r="AB331" s="10" t="str">
        <f ca="1">IF(COUNTIF(AA$5:AA331,AA331)=1,"-","Dup")</f>
        <v>-</v>
      </c>
      <c r="AC331" s="10"/>
      <c r="AD331" s="168" t="str">
        <f t="shared" ca="1" si="949"/>
        <v>-</v>
      </c>
      <c r="AE331" s="168" t="str">
        <f t="shared" ca="1" si="949"/>
        <v>-</v>
      </c>
      <c r="AF331" s="168" t="str">
        <f t="shared" ca="1" si="949"/>
        <v>-</v>
      </c>
      <c r="AG331" s="168" t="str">
        <f t="shared" ca="1" si="949"/>
        <v>-</v>
      </c>
      <c r="AH331" s="168" t="str">
        <f t="shared" ca="1" si="949"/>
        <v>-</v>
      </c>
      <c r="AI331" s="168" t="b">
        <f t="shared" ca="1" si="949"/>
        <v>1</v>
      </c>
      <c r="AJ331" s="10"/>
      <c r="AK331" s="166" t="b">
        <f t="shared" si="950"/>
        <v>0</v>
      </c>
      <c r="AL331" s="166">
        <f t="shared" si="950"/>
        <v>2</v>
      </c>
      <c r="AM331" s="166" t="b">
        <f t="shared" si="950"/>
        <v>0</v>
      </c>
      <c r="AN331" s="166" t="b">
        <f t="shared" si="950"/>
        <v>1</v>
      </c>
      <c r="AO331" s="166" t="b">
        <f t="shared" si="950"/>
        <v>0</v>
      </c>
      <c r="AP331" s="166" t="b">
        <f t="shared" si="950"/>
        <v>0</v>
      </c>
      <c r="AQ331" s="166">
        <f t="shared" ca="1" si="829"/>
        <v>0</v>
      </c>
      <c r="AR331" s="166" t="b">
        <f t="shared" si="951"/>
        <v>1</v>
      </c>
      <c r="AS331" s="166" t="b">
        <f t="shared" si="951"/>
        <v>1</v>
      </c>
      <c r="AT331" s="166">
        <f t="shared" si="951"/>
        <v>1</v>
      </c>
      <c r="AU331" s="166">
        <f t="shared" si="951"/>
        <v>3.0000000000000001E-6</v>
      </c>
      <c r="AV331" s="166" t="str">
        <f t="shared" si="951"/>
        <v>-</v>
      </c>
      <c r="AW331" s="10"/>
      <c r="AX331" s="166" t="b">
        <f t="shared" si="831"/>
        <v>1</v>
      </c>
      <c r="AY331" s="168" t="b">
        <f t="shared" ca="1" si="832"/>
        <v>1</v>
      </c>
      <c r="AZ331" s="168" t="b">
        <f t="shared" ca="1" si="832"/>
        <v>1</v>
      </c>
      <c r="BA331" s="167">
        <f t="shared" ca="1" si="833"/>
        <v>3210</v>
      </c>
      <c r="BB331" s="168" t="str">
        <f t="shared" ca="1" si="926"/>
        <v>-</v>
      </c>
      <c r="BC331" s="168" t="str">
        <f t="shared" ca="1" si="926"/>
        <v>-</v>
      </c>
      <c r="BD331" s="168" t="str">
        <f t="shared" ca="1" si="926"/>
        <v>-</v>
      </c>
      <c r="BE331" s="168" t="str">
        <f t="shared" ca="1" si="926"/>
        <v>-</v>
      </c>
      <c r="BF331" s="168" t="str">
        <f t="shared" ca="1" si="926"/>
        <v>-</v>
      </c>
      <c r="BG331" s="168">
        <f t="shared" ca="1" si="926"/>
        <v>1</v>
      </c>
      <c r="BH331" s="168">
        <f t="shared" ca="1" si="926"/>
        <v>1</v>
      </c>
      <c r="BI331" s="168" t="str">
        <f t="shared" ca="1" si="926"/>
        <v>-</v>
      </c>
      <c r="BJ331" s="168" t="str">
        <f t="shared" ca="1" si="926"/>
        <v>-</v>
      </c>
      <c r="BK331" s="10"/>
      <c r="BL331" s="168" t="str">
        <f t="shared" ca="1" si="926"/>
        <v>-</v>
      </c>
      <c r="BM331" s="168" t="str">
        <f t="shared" ca="1" si="926"/>
        <v>-</v>
      </c>
      <c r="BN331" s="168" t="str">
        <f t="shared" ca="1" si="926"/>
        <v>-</v>
      </c>
      <c r="BO331" s="168" t="str">
        <f t="shared" ca="1" si="926"/>
        <v>-</v>
      </c>
      <c r="BP331" s="168" t="str">
        <f t="shared" ca="1" si="926"/>
        <v>-</v>
      </c>
      <c r="BQ331" s="168" t="str">
        <f t="shared" ca="1" si="926"/>
        <v>-</v>
      </c>
      <c r="BR331" s="168" t="str">
        <f t="shared" ca="1" si="926"/>
        <v>-</v>
      </c>
      <c r="BS331" s="168" t="str">
        <f t="shared" ca="1" si="926"/>
        <v>-</v>
      </c>
      <c r="BT331" s="168" t="str">
        <f t="shared" ca="1" si="926"/>
        <v>-</v>
      </c>
      <c r="BU331" s="168" t="str">
        <f t="shared" ca="1" si="926"/>
        <v>-</v>
      </c>
      <c r="BV331" s="168" t="str">
        <f t="shared" ca="1" si="926"/>
        <v>-</v>
      </c>
      <c r="BW331" s="166" t="str" cm="1">
        <f t="array" ref="BW331">INDEX(i.rev,$K331,BW$15)</f>
        <v>-</v>
      </c>
      <c r="BX331" s="166">
        <f t="shared" si="864"/>
        <v>32</v>
      </c>
      <c r="BY331" s="166" t="str" cm="1">
        <f t="array" ref="BY331">INDEX(i.rev,$K331,BY$15)</f>
        <v>-</v>
      </c>
      <c r="BZ331" s="166" t="str" cm="1">
        <f t="array" ref="BZ331">INDEX(i.rev,$K331,BZ$15)</f>
        <v>-</v>
      </c>
      <c r="CA331" s="166" t="str" cm="1">
        <f t="array" ref="CA331">INDEX(i.rev,$K331,CA$15)</f>
        <v>-</v>
      </c>
      <c r="CB331" s="166" t="str" cm="1">
        <f t="array" ref="CB331">INDEX(i.rev,$K331,CB$15)</f>
        <v>-</v>
      </c>
      <c r="CC331" s="166" t="str" cm="1">
        <f t="array" ref="CC331">INDEX(i.rev,$K331,CC$15)</f>
        <v>-</v>
      </c>
      <c r="CD331" s="166" t="str" cm="1">
        <f t="array" ref="CD331">INDEX(i.rev,$K331,CD$15)</f>
        <v>-</v>
      </c>
      <c r="CE331" s="166" t="str" cm="1">
        <f t="array" ref="CE331">INDEX(i.rev,$K331,CE$15)</f>
        <v>-</v>
      </c>
      <c r="CF331" s="166" t="str" cm="1">
        <f t="array" ref="CF331">INDEX(i.rev,$K331,CF$15)</f>
        <v>-</v>
      </c>
      <c r="CG331" s="10"/>
      <c r="CH331" s="168" t="str">
        <f t="shared" ref="CH331:EB339" ca="1" si="988">OFFSET(CH$5,$B331,0)</f>
        <v>-</v>
      </c>
      <c r="CI331" s="168" t="str">
        <f t="shared" ca="1" si="988"/>
        <v>-</v>
      </c>
      <c r="CJ331" s="168" t="str">
        <f t="shared" ca="1" si="988"/>
        <v>-</v>
      </c>
      <c r="CK331" s="168" t="str">
        <f t="shared" ca="1" si="988"/>
        <v>-</v>
      </c>
      <c r="CL331" s="168" t="str">
        <f t="shared" ca="1" si="988"/>
        <v>-</v>
      </c>
      <c r="CM331" s="168" t="str">
        <f t="shared" ca="1" si="988"/>
        <v>-</v>
      </c>
      <c r="CN331" s="168" t="str">
        <f t="shared" ca="1" si="988"/>
        <v>-</v>
      </c>
      <c r="CO331" s="168" t="str">
        <f t="shared" ca="1" si="988"/>
        <v>-</v>
      </c>
      <c r="CP331" s="168">
        <f t="shared" ca="1" si="988"/>
        <v>1</v>
      </c>
      <c r="CQ331" s="168">
        <f t="shared" ca="1" si="988"/>
        <v>1</v>
      </c>
      <c r="CR331" s="168">
        <f t="shared" ca="1" si="988"/>
        <v>0</v>
      </c>
      <c r="CS331" s="168" t="str">
        <f t="shared" ca="1" si="988"/>
        <v>-</v>
      </c>
      <c r="CT331" s="168" t="str">
        <f t="shared" ca="1" si="988"/>
        <v>-</v>
      </c>
      <c r="CU331" s="168" t="str">
        <f t="shared" ca="1" si="988"/>
        <v>-</v>
      </c>
      <c r="CV331" s="168" t="str">
        <f t="shared" ca="1" si="988"/>
        <v>-</v>
      </c>
      <c r="CW331" s="168" t="str">
        <f t="shared" ca="1" si="988"/>
        <v>-</v>
      </c>
      <c r="CX331" s="168" t="str">
        <f t="shared" ca="1" si="988"/>
        <v>-</v>
      </c>
      <c r="CY331" s="168" t="str">
        <f t="shared" ca="1" si="988"/>
        <v>-</v>
      </c>
      <c r="CZ331" s="168">
        <f t="shared" ca="1" si="988"/>
        <v>0</v>
      </c>
      <c r="DA331" s="168" t="str">
        <f t="shared" ca="1" si="988"/>
        <v>-</v>
      </c>
      <c r="DB331" s="168" t="str">
        <f t="shared" ca="1" si="988"/>
        <v>-</v>
      </c>
      <c r="DC331" s="168" t="str">
        <f t="shared" ca="1" si="988"/>
        <v>-</v>
      </c>
      <c r="DD331" s="168" t="str">
        <f t="shared" ca="1" si="988"/>
        <v>-</v>
      </c>
      <c r="DE331" s="168" t="str">
        <f t="shared" ca="1" si="988"/>
        <v>-</v>
      </c>
      <c r="DF331" s="168">
        <f t="shared" ca="1" si="988"/>
        <v>0</v>
      </c>
      <c r="DG331" s="168">
        <f t="shared" ca="1" si="988"/>
        <v>0</v>
      </c>
      <c r="DH331" s="168">
        <f t="shared" ca="1" si="988"/>
        <v>0</v>
      </c>
      <c r="DI331" s="168">
        <f t="shared" ca="1" si="988"/>
        <v>0</v>
      </c>
      <c r="DJ331" s="168">
        <f t="shared" ca="1" si="988"/>
        <v>0</v>
      </c>
      <c r="DK331" s="168">
        <f t="shared" ca="1" si="988"/>
        <v>0</v>
      </c>
      <c r="DL331" s="168">
        <f t="shared" ca="1" si="988"/>
        <v>0</v>
      </c>
      <c r="DM331" s="168" t="str">
        <f t="shared" ca="1" si="988"/>
        <v>-</v>
      </c>
      <c r="DN331" s="168" t="str">
        <f t="shared" ca="1" si="988"/>
        <v>-</v>
      </c>
      <c r="DO331" s="168" t="str">
        <f t="shared" ca="1" si="988"/>
        <v>-</v>
      </c>
      <c r="DP331" s="168" t="str">
        <f t="shared" ca="1" si="988"/>
        <v>-</v>
      </c>
      <c r="DQ331" s="168" t="str">
        <f t="shared" ca="1" si="988"/>
        <v>-</v>
      </c>
      <c r="DR331" s="168" t="str">
        <f t="shared" ca="1" si="988"/>
        <v>-</v>
      </c>
      <c r="DS331" s="168" t="str">
        <f t="shared" ca="1" si="988"/>
        <v>-</v>
      </c>
      <c r="DT331" s="168" t="str">
        <f t="shared" ca="1" si="988"/>
        <v>-</v>
      </c>
      <c r="DU331" s="168" t="str">
        <f t="shared" ca="1" si="988"/>
        <v>-</v>
      </c>
      <c r="DV331" s="168" t="str">
        <f t="shared" ca="1" si="988"/>
        <v>-</v>
      </c>
      <c r="DW331" s="168" t="str">
        <f t="shared" ca="1" si="988"/>
        <v>-</v>
      </c>
      <c r="DX331" s="10"/>
      <c r="DY331" s="168">
        <f t="shared" ca="1" si="988"/>
        <v>1</v>
      </c>
      <c r="DZ331" s="168" t="str">
        <f t="shared" ca="1" si="988"/>
        <v>-</v>
      </c>
      <c r="EA331" s="168" t="str">
        <f t="shared" ca="1" si="988"/>
        <v>-</v>
      </c>
      <c r="EB331" s="168" t="str">
        <f t="shared" ca="1" si="988"/>
        <v>-</v>
      </c>
      <c r="EC331" s="168" t="str">
        <f t="shared" ca="1" si="885"/>
        <v>-</v>
      </c>
      <c r="ED331" s="168" t="b">
        <f t="shared" ca="1" si="885"/>
        <v>0</v>
      </c>
      <c r="EE331" s="168" t="str">
        <f t="shared" ca="1" si="885"/>
        <v>-</v>
      </c>
      <c r="EF331" s="168">
        <f t="shared" ca="1" si="885"/>
        <v>0</v>
      </c>
      <c r="EG331" s="168" t="str">
        <f t="shared" ca="1" si="885"/>
        <v>-</v>
      </c>
      <c r="EH331" s="166" cm="1">
        <f t="array" ref="EH331">INDEX(i.rev,$K331,EH$15)</f>
        <v>1.1000000000000001</v>
      </c>
      <c r="EI331" s="168">
        <f t="shared" ca="1" si="953"/>
        <v>0</v>
      </c>
      <c r="EJ331" s="168">
        <f t="shared" ca="1" si="953"/>
        <v>1</v>
      </c>
      <c r="EK331" s="168">
        <f t="shared" ca="1" si="953"/>
        <v>0</v>
      </c>
      <c r="EL331" s="168">
        <f t="shared" ca="1" si="953"/>
        <v>1</v>
      </c>
      <c r="EM331" s="168">
        <f t="shared" ca="1" si="953"/>
        <v>1</v>
      </c>
      <c r="EN331" s="168">
        <f t="shared" ca="1" si="953"/>
        <v>1</v>
      </c>
      <c r="EO331" s="168">
        <f t="shared" ca="1" si="953"/>
        <v>0</v>
      </c>
      <c r="EP331" s="168">
        <f t="shared" ca="1" si="953"/>
        <v>0</v>
      </c>
      <c r="EQ331" s="168">
        <f t="shared" ca="1" si="953"/>
        <v>0</v>
      </c>
      <c r="ER331" s="168">
        <f t="shared" ca="1" si="953"/>
        <v>0</v>
      </c>
      <c r="ES331" s="168">
        <f t="shared" ca="1" si="953"/>
        <v>0</v>
      </c>
      <c r="ET331" s="168">
        <f t="shared" ca="1" si="953"/>
        <v>0</v>
      </c>
      <c r="EU331" s="168">
        <f t="shared" ca="1" si="953"/>
        <v>0</v>
      </c>
      <c r="EV331" s="168">
        <f t="shared" ca="1" si="953"/>
        <v>0</v>
      </c>
      <c r="EW331" s="168">
        <f t="shared" ca="1" si="953"/>
        <v>0</v>
      </c>
      <c r="EX331" s="168">
        <f t="shared" ca="1" si="953"/>
        <v>0</v>
      </c>
      <c r="EY331" s="166" cm="1">
        <f t="array" ref="EY331">INDEX(i.rev,$K331,EY$15)</f>
        <v>0</v>
      </c>
      <c r="EZ331" s="168">
        <f t="shared" ca="1" si="837"/>
        <v>0</v>
      </c>
      <c r="FA331" s="166" cm="1">
        <f t="array" ref="FA331">INDEX(i.rev,$K331,FA$15)</f>
        <v>1</v>
      </c>
      <c r="FB331" s="168">
        <f t="shared" ca="1" si="987"/>
        <v>0</v>
      </c>
      <c r="FC331" s="168">
        <f t="shared" ca="1" si="987"/>
        <v>0</v>
      </c>
      <c r="FD331" s="168">
        <f t="shared" ca="1" si="987"/>
        <v>0</v>
      </c>
      <c r="FE331" s="168">
        <f t="shared" ca="1" si="987"/>
        <v>0</v>
      </c>
      <c r="FF331" s="168">
        <f t="shared" ca="1" si="987"/>
        <v>0</v>
      </c>
      <c r="FG331" s="168">
        <f t="shared" ca="1" si="987"/>
        <v>0</v>
      </c>
      <c r="FH331" s="168">
        <f t="shared" ca="1" si="987"/>
        <v>0</v>
      </c>
      <c r="FI331" s="10"/>
      <c r="FJ331" s="168" t="str">
        <f t="shared" ca="1" si="987"/>
        <v>-</v>
      </c>
      <c r="FK331" s="168" t="str">
        <f t="shared" ca="1" si="987"/>
        <v>-</v>
      </c>
      <c r="FL331" s="168" t="str">
        <f t="shared" ca="1" si="987"/>
        <v>-</v>
      </c>
      <c r="FM331" s="168" t="str">
        <f t="shared" ca="1" si="987"/>
        <v>-</v>
      </c>
      <c r="FN331" s="168" t="str">
        <f t="shared" ca="1" si="977"/>
        <v>-</v>
      </c>
      <c r="FO331" s="166" t="b">
        <f t="shared" ca="1" si="954"/>
        <v>0</v>
      </c>
      <c r="FP331" s="166" t="b">
        <f t="shared" ca="1" si="954"/>
        <v>0</v>
      </c>
      <c r="FQ331" s="166" t="b">
        <f t="shared" ca="1" si="954"/>
        <v>1</v>
      </c>
      <c r="FR331" s="168">
        <f t="shared" ca="1" si="987"/>
        <v>0</v>
      </c>
      <c r="FS331" s="166">
        <f t="shared" ca="1" si="955"/>
        <v>1</v>
      </c>
      <c r="FT331" s="166">
        <f t="shared" ca="1" si="955"/>
        <v>1</v>
      </c>
      <c r="FU331" s="168" t="str">
        <f t="shared" ca="1" si="987"/>
        <v>-</v>
      </c>
      <c r="FV331" s="168" t="str">
        <f t="shared" ca="1" si="987"/>
        <v>-</v>
      </c>
      <c r="FW331" s="168" t="str">
        <f t="shared" ca="1" si="987"/>
        <v>-</v>
      </c>
      <c r="FX331" s="168" t="str">
        <f t="shared" ca="1" si="987"/>
        <v>-</v>
      </c>
      <c r="FY331" s="168" t="str">
        <f t="shared" ca="1" si="987"/>
        <v>-</v>
      </c>
      <c r="FZ331" s="168" t="str">
        <f t="shared" ca="1" si="987"/>
        <v>-</v>
      </c>
      <c r="GA331" s="168" t="str">
        <f t="shared" ca="1" si="987"/>
        <v>-</v>
      </c>
      <c r="GB331" s="168" t="str">
        <f t="shared" ca="1" si="987"/>
        <v>-</v>
      </c>
      <c r="GC331" s="168" t="str">
        <f t="shared" ca="1" si="987"/>
        <v>-</v>
      </c>
      <c r="GD331" s="168" t="b">
        <f t="shared" ca="1" si="987"/>
        <v>1</v>
      </c>
      <c r="GE331" s="168" t="str">
        <f t="shared" ca="1" si="987"/>
        <v>-</v>
      </c>
      <c r="GF331" s="168" t="str">
        <f t="shared" ca="1" si="987"/>
        <v>-</v>
      </c>
      <c r="GG331" s="168" t="str">
        <f t="shared" ca="1" si="987"/>
        <v>-</v>
      </c>
      <c r="GH331" s="168" t="str">
        <f t="shared" ca="1" si="956"/>
        <v>-</v>
      </c>
      <c r="GI331" s="168" t="str">
        <f t="shared" ca="1" si="956"/>
        <v>-</v>
      </c>
      <c r="GJ331" s="168" t="str">
        <f t="shared" ca="1" si="956"/>
        <v>-</v>
      </c>
      <c r="GK331" s="168" t="str">
        <f t="shared" ca="1" si="956"/>
        <v>-</v>
      </c>
      <c r="GL331" s="168" t="str">
        <f t="shared" ca="1" si="956"/>
        <v>-</v>
      </c>
      <c r="GM331" s="168" t="str">
        <f t="shared" ca="1" si="956"/>
        <v>-</v>
      </c>
      <c r="GN331" s="168" t="str">
        <f t="shared" ca="1" si="956"/>
        <v>-</v>
      </c>
      <c r="GO331" s="168" t="str">
        <f t="shared" ca="1" si="956"/>
        <v>-</v>
      </c>
      <c r="GP331" s="168" t="str">
        <f t="shared" ca="1" si="956"/>
        <v>-</v>
      </c>
      <c r="GQ331" s="168" t="str">
        <f t="shared" ca="1" si="956"/>
        <v>-</v>
      </c>
      <c r="GR331" s="168" t="str">
        <f t="shared" ca="1" si="956"/>
        <v>-</v>
      </c>
      <c r="GS331" s="168">
        <f t="shared" ca="1" si="956"/>
        <v>500</v>
      </c>
      <c r="GT331" s="168">
        <f t="shared" ca="1" si="956"/>
        <v>500</v>
      </c>
      <c r="GU331" s="168" t="str">
        <f t="shared" ca="1" si="956"/>
        <v>-</v>
      </c>
      <c r="GV331" s="168" t="str">
        <f t="shared" ca="1" si="956"/>
        <v>-</v>
      </c>
      <c r="GW331" s="168" t="str">
        <f t="shared" ca="1" si="956"/>
        <v>-</v>
      </c>
      <c r="GX331" s="168" t="str">
        <f t="shared" ca="1" si="957"/>
        <v>-</v>
      </c>
      <c r="GY331" s="168" t="str">
        <f t="shared" ca="1" si="957"/>
        <v>-</v>
      </c>
      <c r="GZ331" s="168" t="str">
        <f t="shared" ca="1" si="975"/>
        <v>-</v>
      </c>
      <c r="HA331" s="168" t="str">
        <f t="shared" ca="1" si="975"/>
        <v>-</v>
      </c>
      <c r="HB331" s="168" t="str">
        <f t="shared" ca="1" si="975"/>
        <v>-</v>
      </c>
      <c r="HC331" s="168" t="str">
        <f t="shared" ca="1" si="975"/>
        <v>-</v>
      </c>
      <c r="HD331" s="168" t="str">
        <f t="shared" ca="1" si="975"/>
        <v>-</v>
      </c>
      <c r="HE331" s="168" t="str">
        <f t="shared" ca="1" si="975"/>
        <v>-</v>
      </c>
      <c r="HF331" s="168" t="str">
        <f t="shared" ca="1" si="975"/>
        <v>-</v>
      </c>
      <c r="HG331" s="168" t="str">
        <f t="shared" ca="1" si="975"/>
        <v>-</v>
      </c>
      <c r="HH331" s="168" t="str">
        <f t="shared" ca="1" si="975"/>
        <v>-</v>
      </c>
      <c r="HI331" s="168" t="str">
        <f t="shared" ca="1" si="975"/>
        <v>-</v>
      </c>
      <c r="HJ331" s="168" t="str">
        <f t="shared" ca="1" si="975"/>
        <v>-</v>
      </c>
      <c r="HK331" s="168" t="str">
        <f t="shared" ca="1" si="975"/>
        <v>-</v>
      </c>
      <c r="HL331" s="168" t="str">
        <f t="shared" ca="1" si="975"/>
        <v>-</v>
      </c>
      <c r="HM331" s="168" t="str">
        <f t="shared" ca="1" si="975"/>
        <v>-</v>
      </c>
      <c r="HN331" s="168" t="str">
        <f t="shared" ca="1" si="975"/>
        <v>-</v>
      </c>
      <c r="HO331" s="168" t="str">
        <f t="shared" ca="1" si="975"/>
        <v>-</v>
      </c>
      <c r="HP331" s="168" t="str">
        <f t="shared" ca="1" si="975"/>
        <v>-</v>
      </c>
      <c r="HQ331" s="168" t="str">
        <f t="shared" ca="1" si="975"/>
        <v>-</v>
      </c>
      <c r="HR331" s="168" t="str">
        <f t="shared" ca="1" si="975"/>
        <v>-</v>
      </c>
      <c r="HS331" s="168" t="str">
        <f t="shared" ca="1" si="975"/>
        <v>-</v>
      </c>
      <c r="HT331" s="168" t="str">
        <f t="shared" ca="1" si="975"/>
        <v>-</v>
      </c>
      <c r="HU331" s="168" t="str">
        <f t="shared" ca="1" si="975"/>
        <v>-</v>
      </c>
      <c r="HV331" s="168" t="str">
        <f t="shared" ca="1" si="975"/>
        <v>-</v>
      </c>
      <c r="HW331" s="168" t="str">
        <f t="shared" ca="1" si="975"/>
        <v>-</v>
      </c>
      <c r="HX331" s="168" t="str">
        <f t="shared" ca="1" si="975"/>
        <v>-</v>
      </c>
      <c r="HY331" s="168" t="str">
        <f t="shared" ca="1" si="975"/>
        <v>-</v>
      </c>
      <c r="HZ331" s="168" t="str">
        <f t="shared" ca="1" si="975"/>
        <v>-</v>
      </c>
      <c r="IA331" s="168" t="str">
        <f t="shared" ca="1" si="975"/>
        <v>-</v>
      </c>
      <c r="IB331" s="168" t="str">
        <f t="shared" ca="1" si="975"/>
        <v>-</v>
      </c>
      <c r="IC331" s="168" t="str">
        <f t="shared" ca="1" si="975"/>
        <v>-</v>
      </c>
      <c r="ID331" s="168" t="str">
        <f t="shared" ca="1" si="975"/>
        <v>-</v>
      </c>
      <c r="IE331" s="168" t="str">
        <f t="shared" ca="1" si="975"/>
        <v>-</v>
      </c>
      <c r="IF331" s="168" t="str">
        <f t="shared" ca="1" si="975"/>
        <v>-</v>
      </c>
      <c r="IG331" s="168" t="str">
        <f t="shared" ca="1" si="975"/>
        <v>-</v>
      </c>
      <c r="IH331" s="168" t="str">
        <f t="shared" ca="1" si="975"/>
        <v>-</v>
      </c>
      <c r="II331" s="168" t="str">
        <f t="shared" ca="1" si="975"/>
        <v>-</v>
      </c>
      <c r="IJ331" s="168" t="str">
        <f t="shared" ca="1" si="975"/>
        <v>-</v>
      </c>
      <c r="IK331" s="168" t="str">
        <f t="shared" ca="1" si="975"/>
        <v>-</v>
      </c>
      <c r="IL331" s="168" t="str">
        <f t="shared" ca="1" si="975"/>
        <v>-</v>
      </c>
      <c r="IM331" s="168" t="str">
        <f t="shared" ca="1" si="975"/>
        <v>-</v>
      </c>
      <c r="IN331" s="168" t="str">
        <f t="shared" ca="1" si="975"/>
        <v>-</v>
      </c>
      <c r="IO331" s="168" t="str">
        <f t="shared" ca="1" si="975"/>
        <v>-</v>
      </c>
      <c r="IP331" s="168" t="str">
        <f t="shared" ca="1" si="957"/>
        <v>-</v>
      </c>
      <c r="IQ331" s="168" t="str">
        <f t="shared" ca="1" si="957"/>
        <v>-</v>
      </c>
      <c r="IR331" s="168" t="str">
        <f t="shared" ca="1" si="957"/>
        <v>-</v>
      </c>
      <c r="IS331" s="168" t="str">
        <f t="shared" ca="1" si="957"/>
        <v>-</v>
      </c>
      <c r="IT331" s="168" t="str">
        <f t="shared" ca="1" si="957"/>
        <v>-</v>
      </c>
      <c r="IU331" s="168" t="str">
        <f t="shared" ca="1" si="957"/>
        <v>-</v>
      </c>
      <c r="IV331" s="168" t="str">
        <f t="shared" ca="1" si="957"/>
        <v>-</v>
      </c>
      <c r="IW331" s="168" t="str">
        <f t="shared" ca="1" si="957"/>
        <v>-</v>
      </c>
      <c r="IX331" s="168" t="str">
        <f t="shared" ca="1" si="957"/>
        <v>-</v>
      </c>
      <c r="IY331" s="168" t="str">
        <f t="shared" ca="1" si="957"/>
        <v>-</v>
      </c>
      <c r="IZ331" s="10"/>
      <c r="JA331" s="166">
        <f t="shared" ca="1" si="846"/>
        <v>4.4999999999999998E-2</v>
      </c>
      <c r="JB331" s="166">
        <f t="shared" ca="1" si="847"/>
        <v>4.4999999999999998E-2</v>
      </c>
      <c r="JC331" s="168">
        <f t="shared" ca="1" si="939"/>
        <v>1</v>
      </c>
      <c r="JD331" s="168">
        <f t="shared" ca="1" si="939"/>
        <v>0</v>
      </c>
      <c r="JE331" s="168">
        <f t="shared" ca="1" si="939"/>
        <v>1</v>
      </c>
      <c r="JF331" s="168">
        <f t="shared" ca="1" si="939"/>
        <v>1</v>
      </c>
      <c r="JG331" s="168">
        <f t="shared" ca="1" si="939"/>
        <v>0</v>
      </c>
      <c r="JH331" s="168">
        <f t="shared" ca="1" si="939"/>
        <v>70</v>
      </c>
      <c r="JI331" s="168">
        <f t="shared" ca="1" si="939"/>
        <v>50</v>
      </c>
      <c r="JJ331" s="168">
        <f t="shared" ca="1" si="939"/>
        <v>70</v>
      </c>
      <c r="JK331" s="168">
        <f t="shared" ca="1" si="939"/>
        <v>50</v>
      </c>
      <c r="JL331" s="166">
        <f t="shared" ca="1" si="849"/>
        <v>1</v>
      </c>
      <c r="JM331" s="166">
        <f t="shared" ca="1" si="850"/>
        <v>1</v>
      </c>
      <c r="JN331" s="166">
        <f t="shared" ca="1" si="851"/>
        <v>1</v>
      </c>
      <c r="JO331" s="166">
        <f t="shared" ca="1" si="852"/>
        <v>1</v>
      </c>
      <c r="JP331" s="166">
        <f t="shared" ca="1" si="852"/>
        <v>1</v>
      </c>
      <c r="JQ331" s="168">
        <f t="shared" ca="1" si="939"/>
        <v>1</v>
      </c>
      <c r="JR331" s="10"/>
      <c r="JS331" s="168">
        <f t="shared" ca="1" si="939"/>
        <v>1</v>
      </c>
      <c r="JT331" s="166">
        <f t="shared" ca="1" si="853"/>
        <v>1</v>
      </c>
      <c r="JU331" s="168">
        <f t="shared" ca="1" si="939"/>
        <v>1</v>
      </c>
      <c r="JV331" s="168">
        <f t="shared" ca="1" si="939"/>
        <v>1</v>
      </c>
      <c r="JW331" s="168">
        <f t="shared" ca="1" si="939"/>
        <v>1</v>
      </c>
      <c r="JX331" s="168">
        <f t="shared" ca="1" si="939"/>
        <v>1</v>
      </c>
      <c r="JY331" s="168">
        <f t="shared" ca="1" si="939"/>
        <v>1</v>
      </c>
      <c r="JZ331" s="168">
        <f t="shared" ca="1" si="939"/>
        <v>1</v>
      </c>
      <c r="KA331" s="166">
        <f t="shared" ca="1" si="854"/>
        <v>1</v>
      </c>
      <c r="KB331" s="166">
        <f t="shared" ca="1" si="855"/>
        <v>1</v>
      </c>
      <c r="KC331" s="166">
        <f t="shared" ca="1" si="856"/>
        <v>1</v>
      </c>
      <c r="KD331" s="166" t="str">
        <f t="shared" ca="1" si="857"/>
        <v>-</v>
      </c>
      <c r="KE331" s="166" t="str">
        <f t="shared" ca="1" si="858"/>
        <v>-</v>
      </c>
      <c r="KF331" s="166" t="str">
        <f t="shared" ca="1" si="859"/>
        <v>-</v>
      </c>
      <c r="KG331" s="166" t="b">
        <f t="shared" ca="1" si="860"/>
        <v>0</v>
      </c>
      <c r="KH331" s="168">
        <f t="shared" ca="1" si="939"/>
        <v>0</v>
      </c>
      <c r="KI331" s="27">
        <v>0</v>
      </c>
    </row>
    <row r="332" spans="1:295" s="148" customFormat="1" outlineLevel="1">
      <c r="A332" s="126">
        <f t="shared" si="13"/>
        <v>327</v>
      </c>
      <c r="B332" s="126">
        <f t="shared" si="976"/>
        <v>13</v>
      </c>
      <c r="C332" s="148">
        <f t="shared" si="874"/>
        <v>1002</v>
      </c>
      <c r="D332" s="148" t="s">
        <v>884</v>
      </c>
      <c r="E332" s="148" t="b">
        <f t="shared" ref="E332" si="989">J332=1</f>
        <v>0</v>
      </c>
      <c r="F332" s="148" t="b">
        <v>0</v>
      </c>
      <c r="G332" s="148" t="b">
        <f t="shared" ref="G332" si="990">E332</f>
        <v>0</v>
      </c>
      <c r="H332" s="144">
        <f t="shared" ca="1" si="959"/>
        <v>3</v>
      </c>
      <c r="I332" s="32">
        <v>3</v>
      </c>
      <c r="J332" s="32">
        <v>2</v>
      </c>
      <c r="K332" s="32">
        <v>4</v>
      </c>
      <c r="L332" s="144">
        <f t="shared" ca="1" si="959"/>
        <v>1</v>
      </c>
      <c r="M332" s="144">
        <f t="shared" ca="1" si="959"/>
        <v>1</v>
      </c>
      <c r="N332" s="144">
        <f t="shared" ca="1" si="959"/>
        <v>1</v>
      </c>
      <c r="O332" s="144">
        <f t="shared" ca="1" si="959"/>
        <v>1</v>
      </c>
      <c r="P332" s="144">
        <f t="shared" ca="1" si="959"/>
        <v>1</v>
      </c>
      <c r="Q332" s="144">
        <f t="shared" ca="1" si="959"/>
        <v>1</v>
      </c>
      <c r="R332" s="144">
        <f t="shared" ca="1" si="959"/>
        <v>2</v>
      </c>
      <c r="S332" s="144">
        <f t="shared" ca="1" si="959"/>
        <v>1</v>
      </c>
      <c r="T332" s="144">
        <f t="shared" ca="1" si="959"/>
        <v>1</v>
      </c>
      <c r="U332" s="144">
        <f t="shared" ca="1" si="959"/>
        <v>1</v>
      </c>
      <c r="V332" s="144">
        <f t="shared" ca="1" si="959"/>
        <v>1</v>
      </c>
      <c r="W332" s="144">
        <f t="shared" ca="1" si="959"/>
        <v>1</v>
      </c>
      <c r="X332" s="144">
        <f t="shared" ca="1" si="959"/>
        <v>1</v>
      </c>
      <c r="Y332" s="144">
        <f t="shared" ca="1" si="960"/>
        <v>1</v>
      </c>
      <c r="AA332" s="162" t="str" cm="1">
        <f t="array" aca="1" ref="AA332" ca="1">TEXT(LEFT(OFFSET(AA332,-1,0),5)+1,"00000")&amp;MID(OFFSET(AA332,-1,0),6,FIND(" ",OFFSET(AA332,-1,0),7)-5)
&amp;INDEX(DataMaster!$B$10:$B$12,$I332)         &amp;IF($J332=1,""," Risk"&amp;INDEX(i.risk_aversion,$J332,1))    &amp;IF($K332=1,""," REV"&amp; INDEX(DataMaster!$B$54:$B$58,$K332))              &amp; IF($L332=1,""," Minroe"&amp;INDEX(minroe,$L332))              &amp;  IF($M332=1,""," Overdraw"&amp;INDEX(overdraw,$M332))
&amp; IF($N332=1,""," Mach"&amp;INDEX(i.mach_option,$N332))
&amp; IF($O332=1,""," Interest"&amp;INDEX(i.interest_rate,$O332))            &amp; IF($P332=1,""," Opp cost"&amp;INDEX(i.opp_cost_capital,$P332))           &amp; IF($Q332=1,""," Casual_ub"&amp;INDEX(i.casual_ub,$Q332))           &amp; IF($R332=1,""," Cropgraze"&amp;INDEX(i.cropgraze_inc,$R332))
&amp; IF($S332=1,""," Yield"&amp;INDEX(i.all_rot_yield,$S332))          &amp; IF($T332=1,""," Pasture"&amp;INDEX(i.pasture_prod,$T332))          &amp; IF($U332=1,""," Scan"&amp;INDEX(i.scan,$U332))
&amp; IF($JL332=1,""," WP"&amp;TEXT($JL332*100,"000p"))                &amp; IF($JM332=1,""," MP"&amp;TEXT($JM332*100,"000p"))                      &amp; IF($JN332=1,""," GP"&amp;TEXT($JN332*100,"000p"))          &amp; IF($JO332=1,""," Can"&amp;TEXT($JO332*100,"000p"))
&amp; " (F"&amp;3+IFERROR(1*$CH332,0)+IFERROR(1*$CI332,0)&amp;3-IFERROR(1*NOT($CK332),0)&amp;"N"&amp;$CP332&amp;$CQ332&amp;")"</f>
        <v>00035 CFW SQ RiskCARA-low REVCFW_rev_use CropgrazeFALSE (F33N11)</v>
      </c>
      <c r="AB332" s="10" t="str">
        <f ca="1">IF(COUNTIF(AA$5:AA332,AA332)=1,"-","Dup")</f>
        <v>-</v>
      </c>
      <c r="AC332" s="10"/>
      <c r="AD332" s="168" t="str">
        <f t="shared" ca="1" si="949"/>
        <v>-</v>
      </c>
      <c r="AE332" s="168" t="str">
        <f t="shared" ca="1" si="949"/>
        <v>-</v>
      </c>
      <c r="AF332" s="168" t="str">
        <f t="shared" ca="1" si="949"/>
        <v>-</v>
      </c>
      <c r="AG332" s="168" t="str">
        <f t="shared" ca="1" si="949"/>
        <v>-</v>
      </c>
      <c r="AH332" s="168" t="str">
        <f t="shared" ca="1" si="949"/>
        <v>-</v>
      </c>
      <c r="AI332" s="168" t="b">
        <f t="shared" ca="1" si="949"/>
        <v>1</v>
      </c>
      <c r="AJ332" s="10"/>
      <c r="AK332" s="166" t="b">
        <f t="shared" si="950"/>
        <v>0</v>
      </c>
      <c r="AL332" s="166">
        <f t="shared" si="950"/>
        <v>2</v>
      </c>
      <c r="AM332" s="166" t="b">
        <f t="shared" si="950"/>
        <v>0</v>
      </c>
      <c r="AN332" s="166" t="b">
        <f t="shared" si="950"/>
        <v>1</v>
      </c>
      <c r="AO332" s="166" t="b">
        <f t="shared" si="950"/>
        <v>0</v>
      </c>
      <c r="AP332" s="166" t="b">
        <f t="shared" si="950"/>
        <v>0</v>
      </c>
      <c r="AQ332" s="166">
        <f t="shared" ca="1" si="829"/>
        <v>0</v>
      </c>
      <c r="AR332" s="166" t="b">
        <f t="shared" si="951"/>
        <v>1</v>
      </c>
      <c r="AS332" s="166" t="b">
        <f t="shared" si="951"/>
        <v>1</v>
      </c>
      <c r="AT332" s="166">
        <f t="shared" si="951"/>
        <v>1</v>
      </c>
      <c r="AU332" s="166">
        <f t="shared" si="951"/>
        <v>3.0000000000000001E-6</v>
      </c>
      <c r="AV332" s="166" t="str">
        <f t="shared" si="951"/>
        <v>-</v>
      </c>
      <c r="AW332" s="10"/>
      <c r="AX332" s="166" t="b">
        <f t="shared" si="831"/>
        <v>1</v>
      </c>
      <c r="AY332" s="168" t="b">
        <f t="shared" ca="1" si="832"/>
        <v>1</v>
      </c>
      <c r="AZ332" s="168" t="b">
        <f t="shared" ca="1" si="832"/>
        <v>1</v>
      </c>
      <c r="BA332" s="167">
        <f t="shared" ca="1" si="833"/>
        <v>3210</v>
      </c>
      <c r="BB332" s="168" t="str">
        <f t="shared" ref="BB332:BV332" ca="1" si="991">OFFSET(BB$5,$B332,0)</f>
        <v>-</v>
      </c>
      <c r="BC332" s="168" t="str">
        <f t="shared" ca="1" si="991"/>
        <v>-</v>
      </c>
      <c r="BD332" s="168" t="str">
        <f t="shared" ca="1" si="991"/>
        <v>-</v>
      </c>
      <c r="BE332" s="168" t="str">
        <f t="shared" ca="1" si="991"/>
        <v>-</v>
      </c>
      <c r="BF332" s="168" t="str">
        <f t="shared" ca="1" si="991"/>
        <v>-</v>
      </c>
      <c r="BG332" s="168">
        <f t="shared" ca="1" si="991"/>
        <v>1</v>
      </c>
      <c r="BH332" s="168">
        <f t="shared" ca="1" si="991"/>
        <v>1</v>
      </c>
      <c r="BI332" s="168" t="str">
        <f t="shared" ca="1" si="991"/>
        <v>-</v>
      </c>
      <c r="BJ332" s="168" t="str">
        <f t="shared" ca="1" si="991"/>
        <v>-</v>
      </c>
      <c r="BK332" s="10"/>
      <c r="BL332" s="168" t="str">
        <f t="shared" ca="1" si="991"/>
        <v>-</v>
      </c>
      <c r="BM332" s="168" t="str">
        <f t="shared" ca="1" si="991"/>
        <v>-</v>
      </c>
      <c r="BN332" s="168" t="str">
        <f t="shared" ca="1" si="991"/>
        <v>-</v>
      </c>
      <c r="BO332" s="168" t="str">
        <f t="shared" ca="1" si="991"/>
        <v>-</v>
      </c>
      <c r="BP332" s="168" t="str">
        <f t="shared" ca="1" si="991"/>
        <v>-</v>
      </c>
      <c r="BQ332" s="168" t="str">
        <f t="shared" ca="1" si="991"/>
        <v>-</v>
      </c>
      <c r="BR332" s="168" t="str">
        <f t="shared" ca="1" si="991"/>
        <v>-</v>
      </c>
      <c r="BS332" s="168" t="str">
        <f t="shared" ca="1" si="991"/>
        <v>-</v>
      </c>
      <c r="BT332" s="168" t="str">
        <f t="shared" ca="1" si="991"/>
        <v>-</v>
      </c>
      <c r="BU332" s="168" t="str">
        <f t="shared" ca="1" si="991"/>
        <v>-</v>
      </c>
      <c r="BV332" s="168" t="str">
        <f t="shared" ca="1" si="991"/>
        <v>-</v>
      </c>
      <c r="BW332" s="166" t="b" cm="1">
        <f t="array" ref="BW332">INDEX(i.rev,$K332,BW$15)</f>
        <v>0</v>
      </c>
      <c r="BX332" s="166">
        <f t="shared" si="864"/>
        <v>32</v>
      </c>
      <c r="BY332" s="166" t="b" cm="1">
        <f t="array" ref="BY332">INDEX(i.rev,$K332,BY$15)</f>
        <v>0</v>
      </c>
      <c r="BZ332" s="166" t="b" cm="1">
        <f t="array" ref="BZ332">INDEX(i.rev,$K332,BZ$15)</f>
        <v>1</v>
      </c>
      <c r="CA332" s="166" t="b" cm="1">
        <f t="array" ref="CA332">INDEX(i.rev,$K332,CA$15)</f>
        <v>1</v>
      </c>
      <c r="CB332" s="166" t="b" cm="1">
        <f t="array" ref="CB332">INDEX(i.rev,$K332,CB$15)</f>
        <v>1</v>
      </c>
      <c r="CC332" s="166" t="b" cm="1">
        <f t="array" ref="CC332">INDEX(i.rev,$K332,CC$15)</f>
        <v>1</v>
      </c>
      <c r="CD332" s="166" t="b" cm="1">
        <f t="array" ref="CD332">INDEX(i.rev,$K332,CD$15)</f>
        <v>1</v>
      </c>
      <c r="CE332" s="166" t="b" cm="1">
        <f t="array" ref="CE332">INDEX(i.rev,$K332,CE$15)</f>
        <v>1</v>
      </c>
      <c r="CF332" s="166" t="b" cm="1">
        <f t="array" ref="CF332">INDEX(i.rev,$K332,CF$15)</f>
        <v>1</v>
      </c>
      <c r="CG332" s="10"/>
      <c r="CH332" s="168" t="str">
        <f t="shared" ref="CH332:EB332" ca="1" si="992">OFFSET(CH$5,$B332,0)</f>
        <v>-</v>
      </c>
      <c r="CI332" s="168" t="str">
        <f t="shared" ca="1" si="992"/>
        <v>-</v>
      </c>
      <c r="CJ332" s="168" t="str">
        <f t="shared" ca="1" si="992"/>
        <v>-</v>
      </c>
      <c r="CK332" s="168" t="str">
        <f t="shared" ca="1" si="992"/>
        <v>-</v>
      </c>
      <c r="CL332" s="168" t="str">
        <f t="shared" ca="1" si="992"/>
        <v>-</v>
      </c>
      <c r="CM332" s="168" t="str">
        <f t="shared" ca="1" si="992"/>
        <v>-</v>
      </c>
      <c r="CN332" s="168" t="str">
        <f t="shared" ca="1" si="992"/>
        <v>-</v>
      </c>
      <c r="CO332" s="168" t="str">
        <f t="shared" ca="1" si="992"/>
        <v>-</v>
      </c>
      <c r="CP332" s="168">
        <f t="shared" ca="1" si="992"/>
        <v>1</v>
      </c>
      <c r="CQ332" s="168">
        <f t="shared" ca="1" si="992"/>
        <v>1</v>
      </c>
      <c r="CR332" s="168">
        <f t="shared" ca="1" si="992"/>
        <v>0</v>
      </c>
      <c r="CS332" s="168" t="str">
        <f t="shared" ca="1" si="992"/>
        <v>-</v>
      </c>
      <c r="CT332" s="168" t="str">
        <f t="shared" ca="1" si="992"/>
        <v>-</v>
      </c>
      <c r="CU332" s="168" t="str">
        <f t="shared" ca="1" si="992"/>
        <v>-</v>
      </c>
      <c r="CV332" s="168" t="str">
        <f t="shared" ca="1" si="992"/>
        <v>-</v>
      </c>
      <c r="CW332" s="168" t="str">
        <f t="shared" ca="1" si="992"/>
        <v>-</v>
      </c>
      <c r="CX332" s="168" t="str">
        <f t="shared" ca="1" si="992"/>
        <v>-</v>
      </c>
      <c r="CY332" s="168" t="str">
        <f t="shared" ca="1" si="992"/>
        <v>-</v>
      </c>
      <c r="CZ332" s="168">
        <f t="shared" ca="1" si="992"/>
        <v>0</v>
      </c>
      <c r="DA332" s="168" t="str">
        <f t="shared" ca="1" si="992"/>
        <v>-</v>
      </c>
      <c r="DB332" s="168" t="str">
        <f t="shared" ca="1" si="992"/>
        <v>-</v>
      </c>
      <c r="DC332" s="168" t="str">
        <f t="shared" ca="1" si="992"/>
        <v>-</v>
      </c>
      <c r="DD332" s="168" t="str">
        <f t="shared" ca="1" si="992"/>
        <v>-</v>
      </c>
      <c r="DE332" s="168" t="str">
        <f t="shared" ca="1" si="992"/>
        <v>-</v>
      </c>
      <c r="DF332" s="168">
        <f t="shared" ca="1" si="992"/>
        <v>0</v>
      </c>
      <c r="DG332" s="168">
        <f t="shared" ca="1" si="992"/>
        <v>0</v>
      </c>
      <c r="DH332" s="168">
        <f t="shared" ca="1" si="992"/>
        <v>0</v>
      </c>
      <c r="DI332" s="168">
        <f t="shared" ca="1" si="992"/>
        <v>0</v>
      </c>
      <c r="DJ332" s="168">
        <f t="shared" ca="1" si="992"/>
        <v>0</v>
      </c>
      <c r="DK332" s="168">
        <f t="shared" ca="1" si="992"/>
        <v>0</v>
      </c>
      <c r="DL332" s="168">
        <f t="shared" ca="1" si="992"/>
        <v>0</v>
      </c>
      <c r="DM332" s="168" t="str">
        <f t="shared" ca="1" si="992"/>
        <v>-</v>
      </c>
      <c r="DN332" s="168" t="str">
        <f t="shared" ca="1" si="992"/>
        <v>-</v>
      </c>
      <c r="DO332" s="168" t="str">
        <f t="shared" ca="1" si="992"/>
        <v>-</v>
      </c>
      <c r="DP332" s="168" t="str">
        <f t="shared" ca="1" si="992"/>
        <v>-</v>
      </c>
      <c r="DQ332" s="168" t="str">
        <f t="shared" ca="1" si="992"/>
        <v>-</v>
      </c>
      <c r="DR332" s="168" t="str">
        <f t="shared" ca="1" si="992"/>
        <v>-</v>
      </c>
      <c r="DS332" s="168" t="str">
        <f t="shared" ca="1" si="992"/>
        <v>-</v>
      </c>
      <c r="DT332" s="168" t="str">
        <f t="shared" ca="1" si="992"/>
        <v>-</v>
      </c>
      <c r="DU332" s="168" t="str">
        <f t="shared" ca="1" si="992"/>
        <v>-</v>
      </c>
      <c r="DV332" s="168" t="str">
        <f t="shared" ca="1" si="992"/>
        <v>-</v>
      </c>
      <c r="DW332" s="168" t="str">
        <f t="shared" ca="1" si="992"/>
        <v>-</v>
      </c>
      <c r="DX332" s="10"/>
      <c r="DY332" s="168">
        <f t="shared" ca="1" si="992"/>
        <v>1</v>
      </c>
      <c r="DZ332" s="168" t="str">
        <f t="shared" ca="1" si="992"/>
        <v>-</v>
      </c>
      <c r="EA332" s="168" t="str">
        <f t="shared" ca="1" si="992"/>
        <v>-</v>
      </c>
      <c r="EB332" s="168" t="str">
        <f t="shared" ca="1" si="992"/>
        <v>-</v>
      </c>
      <c r="EC332" s="168" t="str">
        <f t="shared" ca="1" si="885"/>
        <v>-</v>
      </c>
      <c r="ED332" s="168" t="b">
        <f t="shared" ca="1" si="885"/>
        <v>0</v>
      </c>
      <c r="EE332" s="168" t="str">
        <f t="shared" ca="1" si="885"/>
        <v>-</v>
      </c>
      <c r="EF332" s="168">
        <f t="shared" ca="1" si="885"/>
        <v>0</v>
      </c>
      <c r="EG332" s="168" t="str">
        <f t="shared" ca="1" si="885"/>
        <v>-</v>
      </c>
      <c r="EH332" s="166" cm="1">
        <f t="array" ref="EH332">INDEX(i.rev,$K332,EH$15)</f>
        <v>1.1000000000000001</v>
      </c>
      <c r="EI332" s="168">
        <f t="shared" ref="EI332:EX332" ca="1" si="993">OFFSET(EI$5,$B332,0)</f>
        <v>0</v>
      </c>
      <c r="EJ332" s="168">
        <f t="shared" ca="1" si="993"/>
        <v>1</v>
      </c>
      <c r="EK332" s="168">
        <f t="shared" ca="1" si="993"/>
        <v>0</v>
      </c>
      <c r="EL332" s="168">
        <f t="shared" ca="1" si="993"/>
        <v>1</v>
      </c>
      <c r="EM332" s="168">
        <f t="shared" ca="1" si="993"/>
        <v>1</v>
      </c>
      <c r="EN332" s="168">
        <f t="shared" ca="1" si="993"/>
        <v>1</v>
      </c>
      <c r="EO332" s="168">
        <f t="shared" ca="1" si="993"/>
        <v>0</v>
      </c>
      <c r="EP332" s="168">
        <f t="shared" ca="1" si="993"/>
        <v>0</v>
      </c>
      <c r="EQ332" s="168">
        <f t="shared" ca="1" si="993"/>
        <v>0</v>
      </c>
      <c r="ER332" s="168">
        <f t="shared" ca="1" si="993"/>
        <v>0</v>
      </c>
      <c r="ES332" s="168">
        <f t="shared" ca="1" si="993"/>
        <v>0</v>
      </c>
      <c r="ET332" s="168">
        <f t="shared" ca="1" si="993"/>
        <v>0</v>
      </c>
      <c r="EU332" s="168">
        <f t="shared" ca="1" si="993"/>
        <v>0</v>
      </c>
      <c r="EV332" s="168">
        <f t="shared" ca="1" si="993"/>
        <v>0</v>
      </c>
      <c r="EW332" s="168">
        <f t="shared" ca="1" si="993"/>
        <v>0</v>
      </c>
      <c r="EX332" s="168">
        <f t="shared" ca="1" si="993"/>
        <v>0</v>
      </c>
      <c r="EY332" s="166" cm="1">
        <f t="array" ref="EY332">INDEX(i.rev,$K332,EY$15)</f>
        <v>0</v>
      </c>
      <c r="EZ332" s="168">
        <f t="shared" ca="1" si="837"/>
        <v>0</v>
      </c>
      <c r="FA332" s="166" cm="1">
        <f t="array" ref="FA332">INDEX(i.rev,$K332,FA$15)</f>
        <v>1</v>
      </c>
      <c r="FB332" s="168">
        <f t="shared" ca="1" si="987"/>
        <v>0</v>
      </c>
      <c r="FC332" s="168">
        <f t="shared" ca="1" si="987"/>
        <v>0</v>
      </c>
      <c r="FD332" s="168">
        <f t="shared" ca="1" si="987"/>
        <v>0</v>
      </c>
      <c r="FE332" s="168">
        <f t="shared" ca="1" si="987"/>
        <v>0</v>
      </c>
      <c r="FF332" s="168">
        <f t="shared" ca="1" si="987"/>
        <v>0</v>
      </c>
      <c r="FG332" s="168">
        <f t="shared" ca="1" si="987"/>
        <v>0</v>
      </c>
      <c r="FH332" s="168">
        <f t="shared" ca="1" si="987"/>
        <v>0</v>
      </c>
      <c r="FI332" s="10"/>
      <c r="FJ332" s="168" t="str">
        <f t="shared" ca="1" si="987"/>
        <v>-</v>
      </c>
      <c r="FK332" s="168" t="str">
        <f t="shared" ca="1" si="987"/>
        <v>-</v>
      </c>
      <c r="FL332" s="168" t="str">
        <f t="shared" ca="1" si="987"/>
        <v>-</v>
      </c>
      <c r="FM332" s="168" t="str">
        <f t="shared" ca="1" si="987"/>
        <v>-</v>
      </c>
      <c r="FN332" s="168" t="str">
        <f t="shared" ca="1" si="977"/>
        <v>-</v>
      </c>
      <c r="FO332" s="166" t="b">
        <f t="shared" ca="1" si="954"/>
        <v>0</v>
      </c>
      <c r="FP332" s="166" t="b">
        <f t="shared" ca="1" si="954"/>
        <v>0</v>
      </c>
      <c r="FQ332" s="166" t="b">
        <f t="shared" ca="1" si="954"/>
        <v>1</v>
      </c>
      <c r="FR332" s="168">
        <f t="shared" ca="1" si="987"/>
        <v>0</v>
      </c>
      <c r="FS332" s="166">
        <f t="shared" ca="1" si="955"/>
        <v>1</v>
      </c>
      <c r="FT332" s="166">
        <f t="shared" ca="1" si="955"/>
        <v>1</v>
      </c>
      <c r="FU332" s="168" t="str">
        <f t="shared" ca="1" si="987"/>
        <v>-</v>
      </c>
      <c r="FV332" s="168" t="str">
        <f t="shared" ca="1" si="987"/>
        <v>-</v>
      </c>
      <c r="FW332" s="168" t="str">
        <f t="shared" ca="1" si="987"/>
        <v>-</v>
      </c>
      <c r="FX332" s="168" t="str">
        <f t="shared" ca="1" si="987"/>
        <v>-</v>
      </c>
      <c r="FY332" s="168" t="str">
        <f t="shared" ca="1" si="987"/>
        <v>-</v>
      </c>
      <c r="FZ332" s="168" t="str">
        <f t="shared" ca="1" si="987"/>
        <v>-</v>
      </c>
      <c r="GA332" s="168" t="str">
        <f t="shared" ca="1" si="987"/>
        <v>-</v>
      </c>
      <c r="GB332" s="168" t="str">
        <f t="shared" ca="1" si="987"/>
        <v>-</v>
      </c>
      <c r="GC332" s="168" t="str">
        <f t="shared" ca="1" si="987"/>
        <v>-</v>
      </c>
      <c r="GD332" s="168" t="b">
        <f t="shared" ca="1" si="987"/>
        <v>1</v>
      </c>
      <c r="GE332" s="168" t="str">
        <f t="shared" ca="1" si="987"/>
        <v>-</v>
      </c>
      <c r="GF332" s="168" t="str">
        <f t="shared" ca="1" si="987"/>
        <v>-</v>
      </c>
      <c r="GG332" s="168" t="str">
        <f t="shared" ca="1" si="987"/>
        <v>-</v>
      </c>
      <c r="GH332" s="168" t="str">
        <f t="shared" ref="GH332:GW332" ca="1" si="994">OFFSET(GH$5,$B332,0)</f>
        <v>-</v>
      </c>
      <c r="GI332" s="168" t="str">
        <f t="shared" ca="1" si="994"/>
        <v>-</v>
      </c>
      <c r="GJ332" s="168" t="str">
        <f t="shared" ca="1" si="994"/>
        <v>-</v>
      </c>
      <c r="GK332" s="168" t="str">
        <f t="shared" ca="1" si="994"/>
        <v>-</v>
      </c>
      <c r="GL332" s="168" t="str">
        <f t="shared" ca="1" si="994"/>
        <v>-</v>
      </c>
      <c r="GM332" s="168" t="str">
        <f t="shared" ca="1" si="994"/>
        <v>-</v>
      </c>
      <c r="GN332" s="168" t="str">
        <f t="shared" ca="1" si="994"/>
        <v>-</v>
      </c>
      <c r="GO332" s="168" t="str">
        <f t="shared" ca="1" si="994"/>
        <v>-</v>
      </c>
      <c r="GP332" s="168" t="str">
        <f t="shared" ca="1" si="994"/>
        <v>-</v>
      </c>
      <c r="GQ332" s="168" t="str">
        <f t="shared" ca="1" si="994"/>
        <v>-</v>
      </c>
      <c r="GR332" s="168" t="str">
        <f t="shared" ca="1" si="994"/>
        <v>-</v>
      </c>
      <c r="GS332" s="168">
        <f t="shared" ca="1" si="994"/>
        <v>500</v>
      </c>
      <c r="GT332" s="168">
        <f t="shared" ca="1" si="994"/>
        <v>500</v>
      </c>
      <c r="GU332" s="168" t="str">
        <f t="shared" ca="1" si="994"/>
        <v>-</v>
      </c>
      <c r="GV332" s="168" t="str">
        <f t="shared" ca="1" si="994"/>
        <v>-</v>
      </c>
      <c r="GW332" s="168" t="str">
        <f t="shared" ca="1" si="994"/>
        <v>-</v>
      </c>
      <c r="GX332" s="168" t="str">
        <f t="shared" ca="1" si="957"/>
        <v>-</v>
      </c>
      <c r="GY332" s="168" t="str">
        <f t="shared" ca="1" si="957"/>
        <v>-</v>
      </c>
      <c r="GZ332" s="168" t="str">
        <f t="shared" ca="1" si="975"/>
        <v>-</v>
      </c>
      <c r="HA332" s="168" t="str">
        <f t="shared" ca="1" si="975"/>
        <v>-</v>
      </c>
      <c r="HB332" s="168" t="str">
        <f t="shared" ca="1" si="975"/>
        <v>-</v>
      </c>
      <c r="HC332" s="168" t="str">
        <f t="shared" ca="1" si="975"/>
        <v>-</v>
      </c>
      <c r="HD332" s="168" t="str">
        <f t="shared" ca="1" si="975"/>
        <v>-</v>
      </c>
      <c r="HE332" s="168" t="str">
        <f t="shared" ca="1" si="975"/>
        <v>-</v>
      </c>
      <c r="HF332" s="168" t="str">
        <f t="shared" ca="1" si="975"/>
        <v>-</v>
      </c>
      <c r="HG332" s="168" t="str">
        <f t="shared" ca="1" si="975"/>
        <v>-</v>
      </c>
      <c r="HH332" s="168" t="str">
        <f t="shared" ca="1" si="975"/>
        <v>-</v>
      </c>
      <c r="HI332" s="168" t="str">
        <f t="shared" ca="1" si="975"/>
        <v>-</v>
      </c>
      <c r="HJ332" s="168" t="str">
        <f t="shared" ca="1" si="975"/>
        <v>-</v>
      </c>
      <c r="HK332" s="168" t="str">
        <f t="shared" ca="1" si="975"/>
        <v>-</v>
      </c>
      <c r="HL332" s="168" t="str">
        <f t="shared" ca="1" si="975"/>
        <v>-</v>
      </c>
      <c r="HM332" s="168" t="str">
        <f t="shared" ca="1" si="975"/>
        <v>-</v>
      </c>
      <c r="HN332" s="168" t="str">
        <f t="shared" ca="1" si="975"/>
        <v>-</v>
      </c>
      <c r="HO332" s="168" t="str">
        <f t="shared" ca="1" si="975"/>
        <v>-</v>
      </c>
      <c r="HP332" s="168" t="str">
        <f t="shared" ca="1" si="975"/>
        <v>-</v>
      </c>
      <c r="HQ332" s="168" t="str">
        <f t="shared" ca="1" si="975"/>
        <v>-</v>
      </c>
      <c r="HR332" s="168" t="str">
        <f t="shared" ca="1" si="975"/>
        <v>-</v>
      </c>
      <c r="HS332" s="168" t="str">
        <f t="shared" ca="1" si="975"/>
        <v>-</v>
      </c>
      <c r="HT332" s="168" t="str">
        <f t="shared" ca="1" si="975"/>
        <v>-</v>
      </c>
      <c r="HU332" s="168" t="str">
        <f t="shared" ca="1" si="975"/>
        <v>-</v>
      </c>
      <c r="HV332" s="168" t="str">
        <f t="shared" ca="1" si="975"/>
        <v>-</v>
      </c>
      <c r="HW332" s="168" t="str">
        <f t="shared" ca="1" si="975"/>
        <v>-</v>
      </c>
      <c r="HX332" s="168" t="str">
        <f t="shared" ca="1" si="975"/>
        <v>-</v>
      </c>
      <c r="HY332" s="168" t="str">
        <f t="shared" ca="1" si="975"/>
        <v>-</v>
      </c>
      <c r="HZ332" s="168" t="str">
        <f t="shared" ca="1" si="975"/>
        <v>-</v>
      </c>
      <c r="IA332" s="168" t="str">
        <f t="shared" ca="1" si="975"/>
        <v>-</v>
      </c>
      <c r="IB332" s="168" t="str">
        <f t="shared" ca="1" si="975"/>
        <v>-</v>
      </c>
      <c r="IC332" s="168" t="str">
        <f t="shared" ca="1" si="975"/>
        <v>-</v>
      </c>
      <c r="ID332" s="168" t="str">
        <f t="shared" ca="1" si="975"/>
        <v>-</v>
      </c>
      <c r="IE332" s="168" t="str">
        <f t="shared" ca="1" si="975"/>
        <v>-</v>
      </c>
      <c r="IF332" s="168" t="str">
        <f t="shared" ca="1" si="975"/>
        <v>-</v>
      </c>
      <c r="IG332" s="168" t="str">
        <f t="shared" ca="1" si="975"/>
        <v>-</v>
      </c>
      <c r="IH332" s="168" t="str">
        <f t="shared" ca="1" si="975"/>
        <v>-</v>
      </c>
      <c r="II332" s="168" t="str">
        <f t="shared" ca="1" si="975"/>
        <v>-</v>
      </c>
      <c r="IJ332" s="168" t="str">
        <f t="shared" ca="1" si="975"/>
        <v>-</v>
      </c>
      <c r="IK332" s="168" t="str">
        <f t="shared" ca="1" si="975"/>
        <v>-</v>
      </c>
      <c r="IL332" s="168" t="str">
        <f t="shared" ca="1" si="975"/>
        <v>-</v>
      </c>
      <c r="IM332" s="168" t="str">
        <f t="shared" ca="1" si="975"/>
        <v>-</v>
      </c>
      <c r="IN332" s="168" t="str">
        <f t="shared" ca="1" si="975"/>
        <v>-</v>
      </c>
      <c r="IO332" s="168" t="str">
        <f t="shared" ca="1" si="975"/>
        <v>-</v>
      </c>
      <c r="IP332" s="168" t="str">
        <f t="shared" ca="1" si="957"/>
        <v>-</v>
      </c>
      <c r="IQ332" s="168" t="str">
        <f t="shared" ca="1" si="957"/>
        <v>-</v>
      </c>
      <c r="IR332" s="168" t="str">
        <f t="shared" ca="1" si="957"/>
        <v>-</v>
      </c>
      <c r="IS332" s="168" t="str">
        <f t="shared" ca="1" si="957"/>
        <v>-</v>
      </c>
      <c r="IT332" s="168" t="str">
        <f t="shared" ca="1" si="957"/>
        <v>-</v>
      </c>
      <c r="IU332" s="168" t="str">
        <f t="shared" ca="1" si="957"/>
        <v>-</v>
      </c>
      <c r="IV332" s="168" t="str">
        <f t="shared" ca="1" si="957"/>
        <v>-</v>
      </c>
      <c r="IW332" s="168" t="str">
        <f t="shared" ca="1" si="957"/>
        <v>-</v>
      </c>
      <c r="IX332" s="168" t="str">
        <f t="shared" ca="1" si="957"/>
        <v>-</v>
      </c>
      <c r="IY332" s="168" t="str">
        <f t="shared" ca="1" si="957"/>
        <v>-</v>
      </c>
      <c r="IZ332" s="10"/>
      <c r="JA332" s="166">
        <f t="shared" ca="1" si="846"/>
        <v>4.4999999999999998E-2</v>
      </c>
      <c r="JB332" s="166">
        <f t="shared" ca="1" si="847"/>
        <v>4.4999999999999998E-2</v>
      </c>
      <c r="JC332" s="168">
        <f t="shared" ref="JC332:KH332" ca="1" si="995">OFFSET(JC$5,$B332,0)</f>
        <v>1</v>
      </c>
      <c r="JD332" s="168">
        <f t="shared" ca="1" si="995"/>
        <v>0</v>
      </c>
      <c r="JE332" s="168">
        <f t="shared" ca="1" si="995"/>
        <v>1</v>
      </c>
      <c r="JF332" s="168">
        <f t="shared" ca="1" si="995"/>
        <v>1</v>
      </c>
      <c r="JG332" s="168">
        <f t="shared" ca="1" si="995"/>
        <v>0</v>
      </c>
      <c r="JH332" s="168">
        <f t="shared" ca="1" si="995"/>
        <v>70</v>
      </c>
      <c r="JI332" s="168">
        <f t="shared" ca="1" si="995"/>
        <v>50</v>
      </c>
      <c r="JJ332" s="168">
        <f t="shared" ca="1" si="995"/>
        <v>70</v>
      </c>
      <c r="JK332" s="168">
        <f t="shared" ca="1" si="995"/>
        <v>50</v>
      </c>
      <c r="JL332" s="166">
        <f t="shared" ca="1" si="849"/>
        <v>1</v>
      </c>
      <c r="JM332" s="166">
        <f t="shared" ca="1" si="850"/>
        <v>1</v>
      </c>
      <c r="JN332" s="166">
        <f t="shared" ca="1" si="851"/>
        <v>1</v>
      </c>
      <c r="JO332" s="166">
        <f t="shared" ca="1" si="852"/>
        <v>1</v>
      </c>
      <c r="JP332" s="166">
        <f t="shared" ca="1" si="852"/>
        <v>1</v>
      </c>
      <c r="JQ332" s="168">
        <f t="shared" ca="1" si="995"/>
        <v>1</v>
      </c>
      <c r="JR332" s="10"/>
      <c r="JS332" s="168">
        <f t="shared" ca="1" si="995"/>
        <v>1</v>
      </c>
      <c r="JT332" s="166">
        <f t="shared" ca="1" si="853"/>
        <v>1</v>
      </c>
      <c r="JU332" s="168">
        <f t="shared" ca="1" si="995"/>
        <v>1</v>
      </c>
      <c r="JV332" s="168">
        <f t="shared" ca="1" si="995"/>
        <v>1</v>
      </c>
      <c r="JW332" s="168">
        <f t="shared" ca="1" si="995"/>
        <v>1</v>
      </c>
      <c r="JX332" s="168">
        <f t="shared" ca="1" si="995"/>
        <v>1</v>
      </c>
      <c r="JY332" s="168">
        <f t="shared" ca="1" si="995"/>
        <v>1</v>
      </c>
      <c r="JZ332" s="168">
        <f t="shared" ca="1" si="995"/>
        <v>1</v>
      </c>
      <c r="KA332" s="166">
        <f t="shared" ca="1" si="854"/>
        <v>1</v>
      </c>
      <c r="KB332" s="166">
        <f t="shared" ca="1" si="855"/>
        <v>1</v>
      </c>
      <c r="KC332" s="166">
        <f t="shared" ca="1" si="856"/>
        <v>1</v>
      </c>
      <c r="KD332" s="166" t="str">
        <f t="shared" ca="1" si="857"/>
        <v>-</v>
      </c>
      <c r="KE332" s="166" t="str">
        <f t="shared" ca="1" si="858"/>
        <v>-</v>
      </c>
      <c r="KF332" s="166" t="str">
        <f t="shared" ca="1" si="859"/>
        <v>-</v>
      </c>
      <c r="KG332" s="166" t="b">
        <f t="shared" ca="1" si="860"/>
        <v>0</v>
      </c>
      <c r="KH332" s="168">
        <f t="shared" ca="1" si="995"/>
        <v>0</v>
      </c>
      <c r="KI332" s="27">
        <v>0</v>
      </c>
    </row>
    <row r="333" spans="1:295" s="148" customFormat="1" outlineLevel="1">
      <c r="A333" s="126">
        <f t="shared" si="13"/>
        <v>328</v>
      </c>
      <c r="B333" s="126">
        <f t="shared" si="976"/>
        <v>13</v>
      </c>
      <c r="C333" s="148">
        <f>C331</f>
        <v>1002</v>
      </c>
      <c r="D333" s="148" t="s">
        <v>884</v>
      </c>
      <c r="E333" s="148" t="b">
        <f t="shared" si="826"/>
        <v>0</v>
      </c>
      <c r="F333" s="148" t="b">
        <v>0</v>
      </c>
      <c r="G333" s="148" t="b">
        <f t="shared" si="862"/>
        <v>0</v>
      </c>
      <c r="H333" s="144">
        <f t="shared" ca="1" si="959"/>
        <v>3</v>
      </c>
      <c r="I333" s="32">
        <v>3</v>
      </c>
      <c r="J333" s="32">
        <v>3</v>
      </c>
      <c r="K333" s="32">
        <v>2</v>
      </c>
      <c r="L333" s="144">
        <f t="shared" ca="1" si="959"/>
        <v>1</v>
      </c>
      <c r="M333" s="144">
        <f t="shared" ca="1" si="959"/>
        <v>1</v>
      </c>
      <c r="N333" s="144">
        <f t="shared" ca="1" si="959"/>
        <v>1</v>
      </c>
      <c r="O333" s="144">
        <f t="shared" ca="1" si="959"/>
        <v>1</v>
      </c>
      <c r="P333" s="144">
        <f t="shared" ca="1" si="959"/>
        <v>1</v>
      </c>
      <c r="Q333" s="144">
        <f t="shared" ca="1" si="959"/>
        <v>1</v>
      </c>
      <c r="R333" s="144">
        <f t="shared" ca="1" si="959"/>
        <v>2</v>
      </c>
      <c r="S333" s="144">
        <f t="shared" ca="1" si="959"/>
        <v>1</v>
      </c>
      <c r="T333" s="144">
        <f t="shared" ca="1" si="959"/>
        <v>1</v>
      </c>
      <c r="U333" s="144">
        <f t="shared" ca="1" si="959"/>
        <v>1</v>
      </c>
      <c r="V333" s="144">
        <f t="shared" ca="1" si="959"/>
        <v>1</v>
      </c>
      <c r="W333" s="144">
        <f t="shared" ca="1" si="959"/>
        <v>1</v>
      </c>
      <c r="X333" s="144">
        <f t="shared" ca="1" si="959"/>
        <v>1</v>
      </c>
      <c r="Y333" s="144">
        <f t="shared" ca="1" si="960"/>
        <v>1</v>
      </c>
      <c r="AA333" s="162" t="str" cm="1">
        <f t="array" aca="1" ref="AA333" ca="1">TEXT(LEFT(OFFSET(AA333,-1,0),5)+1,"00000")&amp;MID(OFFSET(AA333,-1,0),6,FIND(" ",OFFSET(AA333,-1,0),7)-5)
&amp;INDEX(DataMaster!$B$10:$B$12,$I333)         &amp;IF($J333=1,""," Risk"&amp;INDEX(i.risk_aversion,$J333,1))    &amp;IF($K333=1,""," REV"&amp; INDEX(DataMaster!$B$54:$B$58,$K333))              &amp; IF($L333=1,""," Minroe"&amp;INDEX(minroe,$L333))              &amp;  IF($M333=1,""," Overdraw"&amp;INDEX(overdraw,$M333))
&amp; IF($N333=1,""," Mach"&amp;INDEX(i.mach_option,$N333))
&amp; IF($O333=1,""," Interest"&amp;INDEX(i.interest_rate,$O333))            &amp; IF($P333=1,""," Opp cost"&amp;INDEX(i.opp_cost_capital,$P333))           &amp; IF($Q333=1,""," Casual_ub"&amp;INDEX(i.casual_ub,$Q333))           &amp; IF($R333=1,""," Cropgraze"&amp;INDEX(i.cropgraze_inc,$R333))
&amp; IF($S333=1,""," Yield"&amp;INDEX(i.all_rot_yield,$S333))          &amp; IF($T333=1,""," Pasture"&amp;INDEX(i.pasture_prod,$T333))          &amp; IF($U333=1,""," Scan"&amp;INDEX(i.scan,$U333))
&amp; IF($JL333=1,""," WP"&amp;TEXT($JL333*100,"000p"))                &amp; IF($JM333=1,""," MP"&amp;TEXT($JM333*100,"000p"))                      &amp; IF($JN333=1,""," GP"&amp;TEXT($JN333*100,"000p"))          &amp; IF($JO333=1,""," Can"&amp;TEXT($JO333*100,"000p"))
&amp; " (F"&amp;3+IFERROR(1*$CH333,0)+IFERROR(1*$CI333,0)&amp;3-IFERROR(1*NOT($CK333),0)&amp;"N"&amp;$CP333&amp;$CQ333&amp;")"</f>
        <v>00036 CFW SQ RiskCARA-high REVrev_create CropgrazeFALSE (F33N11)</v>
      </c>
      <c r="AB333" s="10" t="str">
        <f ca="1">IF(COUNTIF(AA$5:AA333,AA333)=1,"-","Dup")</f>
        <v>-</v>
      </c>
      <c r="AC333" s="10"/>
      <c r="AD333" s="168" t="str">
        <f t="shared" ca="1" si="949"/>
        <v>-</v>
      </c>
      <c r="AE333" s="168" t="str">
        <f t="shared" ca="1" si="949"/>
        <v>-</v>
      </c>
      <c r="AF333" s="168" t="str">
        <f t="shared" ca="1" si="949"/>
        <v>-</v>
      </c>
      <c r="AG333" s="168" t="str">
        <f t="shared" ca="1" si="949"/>
        <v>-</v>
      </c>
      <c r="AH333" s="168" t="str">
        <f t="shared" ca="1" si="949"/>
        <v>-</v>
      </c>
      <c r="AI333" s="168" t="b">
        <f t="shared" ca="1" si="949"/>
        <v>1</v>
      </c>
      <c r="AJ333" s="10"/>
      <c r="AK333" s="166" t="b">
        <f t="shared" si="950"/>
        <v>0</v>
      </c>
      <c r="AL333" s="166">
        <f t="shared" si="950"/>
        <v>2</v>
      </c>
      <c r="AM333" s="166" t="b">
        <f t="shared" si="950"/>
        <v>0</v>
      </c>
      <c r="AN333" s="166" t="b">
        <f t="shared" si="950"/>
        <v>1</v>
      </c>
      <c r="AO333" s="166" t="b">
        <f t="shared" si="950"/>
        <v>0</v>
      </c>
      <c r="AP333" s="166" t="b">
        <f t="shared" si="950"/>
        <v>0</v>
      </c>
      <c r="AQ333" s="166">
        <f t="shared" ca="1" si="829"/>
        <v>0</v>
      </c>
      <c r="AR333" s="166" t="b">
        <f t="shared" si="951"/>
        <v>1</v>
      </c>
      <c r="AS333" s="166" t="b">
        <f t="shared" si="951"/>
        <v>1</v>
      </c>
      <c r="AT333" s="166">
        <f t="shared" si="951"/>
        <v>1</v>
      </c>
      <c r="AU333" s="166">
        <f t="shared" si="951"/>
        <v>5.0000000000000004E-6</v>
      </c>
      <c r="AV333" s="166" t="str">
        <f t="shared" si="951"/>
        <v>-</v>
      </c>
      <c r="AW333" s="10"/>
      <c r="AX333" s="166" t="b">
        <f t="shared" si="831"/>
        <v>1</v>
      </c>
      <c r="AY333" s="168" t="b">
        <f t="shared" ca="1" si="832"/>
        <v>1</v>
      </c>
      <c r="AZ333" s="168" t="b">
        <f t="shared" ca="1" si="832"/>
        <v>1</v>
      </c>
      <c r="BA333" s="167">
        <f t="shared" ca="1" si="833"/>
        <v>3210</v>
      </c>
      <c r="BB333" s="168" t="str">
        <f t="shared" ca="1" si="926"/>
        <v>-</v>
      </c>
      <c r="BC333" s="168" t="str">
        <f t="shared" ca="1" si="926"/>
        <v>-</v>
      </c>
      <c r="BD333" s="168" t="str">
        <f t="shared" ca="1" si="926"/>
        <v>-</v>
      </c>
      <c r="BE333" s="168" t="str">
        <f t="shared" ca="1" si="926"/>
        <v>-</v>
      </c>
      <c r="BF333" s="168" t="str">
        <f t="shared" ca="1" si="926"/>
        <v>-</v>
      </c>
      <c r="BG333" s="168">
        <f t="shared" ca="1" si="926"/>
        <v>1</v>
      </c>
      <c r="BH333" s="168">
        <f t="shared" ca="1" si="926"/>
        <v>1</v>
      </c>
      <c r="BI333" s="168" t="str">
        <f t="shared" ca="1" si="926"/>
        <v>-</v>
      </c>
      <c r="BJ333" s="168" t="str">
        <f t="shared" ca="1" si="926"/>
        <v>-</v>
      </c>
      <c r="BK333" s="10"/>
      <c r="BL333" s="168" t="str">
        <f t="shared" ca="1" si="926"/>
        <v>-</v>
      </c>
      <c r="BM333" s="168" t="str">
        <f t="shared" ca="1" si="926"/>
        <v>-</v>
      </c>
      <c r="BN333" s="168" t="str">
        <f t="shared" ca="1" si="926"/>
        <v>-</v>
      </c>
      <c r="BO333" s="168" t="str">
        <f t="shared" ca="1" si="926"/>
        <v>-</v>
      </c>
      <c r="BP333" s="168" t="str">
        <f t="shared" ca="1" si="926"/>
        <v>-</v>
      </c>
      <c r="BQ333" s="168" t="str">
        <f t="shared" ca="1" si="926"/>
        <v>-</v>
      </c>
      <c r="BR333" s="168" t="str">
        <f t="shared" ca="1" si="926"/>
        <v>-</v>
      </c>
      <c r="BS333" s="168" t="str">
        <f t="shared" ca="1" si="926"/>
        <v>-</v>
      </c>
      <c r="BT333" s="168" t="str">
        <f t="shared" ca="1" si="926"/>
        <v>-</v>
      </c>
      <c r="BU333" s="168" t="str">
        <f t="shared" ca="1" si="926"/>
        <v>-</v>
      </c>
      <c r="BV333" s="168" t="str">
        <f t="shared" ca="1" si="926"/>
        <v>-</v>
      </c>
      <c r="BW333" s="166" t="b" cm="1">
        <f t="array" ref="BW333">INDEX(i.rev,$K333,BW$15)</f>
        <v>1</v>
      </c>
      <c r="BX333" s="166">
        <f t="shared" si="864"/>
        <v>33</v>
      </c>
      <c r="BY333" s="166" t="b" cm="1">
        <f t="array" ref="BY333">INDEX(i.rev,$K333,BY$15)</f>
        <v>1</v>
      </c>
      <c r="BZ333" s="166" t="b" cm="1">
        <f t="array" ref="BZ333">INDEX(i.rev,$K333,BZ$15)</f>
        <v>1</v>
      </c>
      <c r="CA333" s="166" t="b" cm="1">
        <f t="array" ref="CA333">INDEX(i.rev,$K333,CA$15)</f>
        <v>1</v>
      </c>
      <c r="CB333" s="166" t="b" cm="1">
        <f t="array" ref="CB333">INDEX(i.rev,$K333,CB$15)</f>
        <v>1</v>
      </c>
      <c r="CC333" s="166" t="b" cm="1">
        <f t="array" ref="CC333">INDEX(i.rev,$K333,CC$15)</f>
        <v>1</v>
      </c>
      <c r="CD333" s="166" t="b" cm="1">
        <f t="array" ref="CD333">INDEX(i.rev,$K333,CD$15)</f>
        <v>1</v>
      </c>
      <c r="CE333" s="166" t="b" cm="1">
        <f t="array" ref="CE333">INDEX(i.rev,$K333,CE$15)</f>
        <v>1</v>
      </c>
      <c r="CF333" s="166" t="b" cm="1">
        <f t="array" ref="CF333">INDEX(i.rev,$K333,CF$15)</f>
        <v>1</v>
      </c>
      <c r="CG333" s="10"/>
      <c r="CH333" s="168" t="str">
        <f t="shared" ca="1" si="988"/>
        <v>-</v>
      </c>
      <c r="CI333" s="168" t="str">
        <f t="shared" ca="1" si="988"/>
        <v>-</v>
      </c>
      <c r="CJ333" s="168" t="str">
        <f t="shared" ca="1" si="988"/>
        <v>-</v>
      </c>
      <c r="CK333" s="168" t="str">
        <f t="shared" ca="1" si="988"/>
        <v>-</v>
      </c>
      <c r="CL333" s="168" t="str">
        <f t="shared" ca="1" si="988"/>
        <v>-</v>
      </c>
      <c r="CM333" s="168" t="str">
        <f t="shared" ca="1" si="988"/>
        <v>-</v>
      </c>
      <c r="CN333" s="168" t="str">
        <f t="shared" ca="1" si="988"/>
        <v>-</v>
      </c>
      <c r="CO333" s="168" t="str">
        <f t="shared" ca="1" si="988"/>
        <v>-</v>
      </c>
      <c r="CP333" s="168">
        <f t="shared" ca="1" si="988"/>
        <v>1</v>
      </c>
      <c r="CQ333" s="168">
        <f t="shared" ca="1" si="988"/>
        <v>1</v>
      </c>
      <c r="CR333" s="168">
        <f t="shared" ca="1" si="988"/>
        <v>0</v>
      </c>
      <c r="CS333" s="168" t="str">
        <f t="shared" ca="1" si="988"/>
        <v>-</v>
      </c>
      <c r="CT333" s="168" t="str">
        <f t="shared" ca="1" si="988"/>
        <v>-</v>
      </c>
      <c r="CU333" s="168" t="str">
        <f t="shared" ca="1" si="988"/>
        <v>-</v>
      </c>
      <c r="CV333" s="168" t="str">
        <f t="shared" ca="1" si="988"/>
        <v>-</v>
      </c>
      <c r="CW333" s="168" t="str">
        <f t="shared" ca="1" si="988"/>
        <v>-</v>
      </c>
      <c r="CX333" s="168" t="str">
        <f t="shared" ca="1" si="988"/>
        <v>-</v>
      </c>
      <c r="CY333" s="168" t="str">
        <f t="shared" ca="1" si="988"/>
        <v>-</v>
      </c>
      <c r="CZ333" s="168">
        <f t="shared" ca="1" si="988"/>
        <v>0</v>
      </c>
      <c r="DA333" s="168" t="str">
        <f t="shared" ca="1" si="988"/>
        <v>-</v>
      </c>
      <c r="DB333" s="168" t="str">
        <f t="shared" ca="1" si="988"/>
        <v>-</v>
      </c>
      <c r="DC333" s="168" t="str">
        <f t="shared" ca="1" si="988"/>
        <v>-</v>
      </c>
      <c r="DD333" s="168" t="str">
        <f t="shared" ca="1" si="988"/>
        <v>-</v>
      </c>
      <c r="DE333" s="168" t="str">
        <f t="shared" ca="1" si="988"/>
        <v>-</v>
      </c>
      <c r="DF333" s="168">
        <f t="shared" ca="1" si="988"/>
        <v>0</v>
      </c>
      <c r="DG333" s="168">
        <f t="shared" ca="1" si="988"/>
        <v>0</v>
      </c>
      <c r="DH333" s="168">
        <f t="shared" ca="1" si="988"/>
        <v>0</v>
      </c>
      <c r="DI333" s="168">
        <f t="shared" ca="1" si="988"/>
        <v>0</v>
      </c>
      <c r="DJ333" s="168">
        <f t="shared" ca="1" si="988"/>
        <v>0</v>
      </c>
      <c r="DK333" s="168">
        <f t="shared" ca="1" si="988"/>
        <v>0</v>
      </c>
      <c r="DL333" s="168">
        <f t="shared" ca="1" si="988"/>
        <v>0</v>
      </c>
      <c r="DM333" s="168" t="str">
        <f t="shared" ca="1" si="988"/>
        <v>-</v>
      </c>
      <c r="DN333" s="168" t="str">
        <f t="shared" ca="1" si="988"/>
        <v>-</v>
      </c>
      <c r="DO333" s="168" t="str">
        <f t="shared" ca="1" si="988"/>
        <v>-</v>
      </c>
      <c r="DP333" s="168" t="str">
        <f t="shared" ca="1" si="988"/>
        <v>-</v>
      </c>
      <c r="DQ333" s="168" t="str">
        <f t="shared" ca="1" si="988"/>
        <v>-</v>
      </c>
      <c r="DR333" s="168" t="str">
        <f t="shared" ca="1" si="988"/>
        <v>-</v>
      </c>
      <c r="DS333" s="168" t="str">
        <f t="shared" ca="1" si="988"/>
        <v>-</v>
      </c>
      <c r="DT333" s="168" t="str">
        <f t="shared" ca="1" si="988"/>
        <v>-</v>
      </c>
      <c r="DU333" s="168" t="str">
        <f t="shared" ca="1" si="988"/>
        <v>-</v>
      </c>
      <c r="DV333" s="168" t="str">
        <f t="shared" ca="1" si="988"/>
        <v>-</v>
      </c>
      <c r="DW333" s="168" t="str">
        <f t="shared" ca="1" si="988"/>
        <v>-</v>
      </c>
      <c r="DX333" s="10"/>
      <c r="DY333" s="168">
        <f t="shared" ca="1" si="988"/>
        <v>1</v>
      </c>
      <c r="DZ333" s="168" t="str">
        <f t="shared" ca="1" si="988"/>
        <v>-</v>
      </c>
      <c r="EA333" s="168" t="str">
        <f t="shared" ca="1" si="988"/>
        <v>-</v>
      </c>
      <c r="EB333" s="168" t="str">
        <f t="shared" ca="1" si="988"/>
        <v>-</v>
      </c>
      <c r="EC333" s="168" t="str">
        <f t="shared" ca="1" si="885"/>
        <v>-</v>
      </c>
      <c r="ED333" s="168" t="b">
        <f t="shared" ca="1" si="885"/>
        <v>0</v>
      </c>
      <c r="EE333" s="168" t="str">
        <f t="shared" ca="1" si="885"/>
        <v>-</v>
      </c>
      <c r="EF333" s="168">
        <f t="shared" ca="1" si="885"/>
        <v>0</v>
      </c>
      <c r="EG333" s="168" t="str">
        <f t="shared" ca="1" si="885"/>
        <v>-</v>
      </c>
      <c r="EH333" s="166" cm="1">
        <f t="array" ref="EH333">INDEX(i.rev,$K333,EH$15)</f>
        <v>1</v>
      </c>
      <c r="EI333" s="168">
        <f t="shared" ca="1" si="953"/>
        <v>0</v>
      </c>
      <c r="EJ333" s="168">
        <f t="shared" ca="1" si="953"/>
        <v>1</v>
      </c>
      <c r="EK333" s="168">
        <f t="shared" ca="1" si="953"/>
        <v>0</v>
      </c>
      <c r="EL333" s="168">
        <f t="shared" ca="1" si="953"/>
        <v>1</v>
      </c>
      <c r="EM333" s="168">
        <f t="shared" ca="1" si="953"/>
        <v>1</v>
      </c>
      <c r="EN333" s="168">
        <f t="shared" ca="1" si="953"/>
        <v>1</v>
      </c>
      <c r="EO333" s="168">
        <f t="shared" ca="1" si="953"/>
        <v>0</v>
      </c>
      <c r="EP333" s="168">
        <f t="shared" ca="1" si="953"/>
        <v>0</v>
      </c>
      <c r="EQ333" s="168">
        <f t="shared" ca="1" si="953"/>
        <v>0</v>
      </c>
      <c r="ER333" s="168">
        <f t="shared" ca="1" si="953"/>
        <v>0</v>
      </c>
      <c r="ES333" s="168">
        <f t="shared" ca="1" si="953"/>
        <v>0</v>
      </c>
      <c r="ET333" s="168">
        <f t="shared" ca="1" si="953"/>
        <v>0</v>
      </c>
      <c r="EU333" s="168">
        <f t="shared" ca="1" si="953"/>
        <v>0</v>
      </c>
      <c r="EV333" s="168">
        <f t="shared" ca="1" si="953"/>
        <v>0</v>
      </c>
      <c r="EW333" s="168">
        <f t="shared" ca="1" si="953"/>
        <v>0</v>
      </c>
      <c r="EX333" s="168">
        <f t="shared" ca="1" si="953"/>
        <v>0</v>
      </c>
      <c r="EY333" s="166" cm="1">
        <f t="array" ref="EY333">INDEX(i.rev,$K333,EY$15)</f>
        <v>0</v>
      </c>
      <c r="EZ333" s="168">
        <f t="shared" ca="1" si="837"/>
        <v>0</v>
      </c>
      <c r="FA333" s="166" cm="1">
        <f t="array" ref="FA333">INDEX(i.rev,$K333,FA$15)</f>
        <v>1</v>
      </c>
      <c r="FB333" s="168">
        <f t="shared" ca="1" si="987"/>
        <v>0</v>
      </c>
      <c r="FC333" s="168">
        <f t="shared" ca="1" si="987"/>
        <v>0</v>
      </c>
      <c r="FD333" s="168">
        <f t="shared" ca="1" si="987"/>
        <v>0</v>
      </c>
      <c r="FE333" s="168">
        <f t="shared" ca="1" si="987"/>
        <v>0</v>
      </c>
      <c r="FF333" s="168">
        <f t="shared" ca="1" si="987"/>
        <v>0</v>
      </c>
      <c r="FG333" s="168">
        <f t="shared" ca="1" si="987"/>
        <v>0</v>
      </c>
      <c r="FH333" s="168">
        <f t="shared" ca="1" si="987"/>
        <v>0</v>
      </c>
      <c r="FI333" s="10"/>
      <c r="FJ333" s="168" t="str">
        <f t="shared" ca="1" si="987"/>
        <v>-</v>
      </c>
      <c r="FK333" s="168" t="str">
        <f t="shared" ca="1" si="987"/>
        <v>-</v>
      </c>
      <c r="FL333" s="168" t="str">
        <f t="shared" ca="1" si="987"/>
        <v>-</v>
      </c>
      <c r="FM333" s="168" t="str">
        <f t="shared" ca="1" si="987"/>
        <v>-</v>
      </c>
      <c r="FN333" s="168" t="str">
        <f t="shared" ca="1" si="977"/>
        <v>-</v>
      </c>
      <c r="FO333" s="166" t="b">
        <f t="shared" ca="1" si="954"/>
        <v>0</v>
      </c>
      <c r="FP333" s="166" t="b">
        <f t="shared" ca="1" si="954"/>
        <v>0</v>
      </c>
      <c r="FQ333" s="166" t="b">
        <f t="shared" ca="1" si="954"/>
        <v>1</v>
      </c>
      <c r="FR333" s="168">
        <f t="shared" ca="1" si="987"/>
        <v>0</v>
      </c>
      <c r="FS333" s="166">
        <f t="shared" ca="1" si="955"/>
        <v>1</v>
      </c>
      <c r="FT333" s="166">
        <f t="shared" ca="1" si="955"/>
        <v>1</v>
      </c>
      <c r="FU333" s="168" t="str">
        <f t="shared" ca="1" si="987"/>
        <v>-</v>
      </c>
      <c r="FV333" s="168" t="str">
        <f t="shared" ca="1" si="987"/>
        <v>-</v>
      </c>
      <c r="FW333" s="168" t="str">
        <f t="shared" ca="1" si="987"/>
        <v>-</v>
      </c>
      <c r="FX333" s="168" t="str">
        <f t="shared" ca="1" si="987"/>
        <v>-</v>
      </c>
      <c r="FY333" s="168" t="str">
        <f t="shared" ca="1" si="987"/>
        <v>-</v>
      </c>
      <c r="FZ333" s="168" t="str">
        <f t="shared" ca="1" si="987"/>
        <v>-</v>
      </c>
      <c r="GA333" s="168" t="str">
        <f t="shared" ca="1" si="987"/>
        <v>-</v>
      </c>
      <c r="GB333" s="168" t="str">
        <f t="shared" ca="1" si="987"/>
        <v>-</v>
      </c>
      <c r="GC333" s="168" t="str">
        <f t="shared" ca="1" si="987"/>
        <v>-</v>
      </c>
      <c r="GD333" s="168" t="b">
        <f t="shared" ca="1" si="987"/>
        <v>1</v>
      </c>
      <c r="GE333" s="168" t="str">
        <f t="shared" ca="1" si="987"/>
        <v>-</v>
      </c>
      <c r="GF333" s="168" t="str">
        <f t="shared" ca="1" si="987"/>
        <v>-</v>
      </c>
      <c r="GG333" s="168" t="str">
        <f t="shared" ca="1" si="987"/>
        <v>-</v>
      </c>
      <c r="GH333" s="168" t="str">
        <f t="shared" ca="1" si="956"/>
        <v>-</v>
      </c>
      <c r="GI333" s="168" t="str">
        <f t="shared" ca="1" si="956"/>
        <v>-</v>
      </c>
      <c r="GJ333" s="168" t="str">
        <f t="shared" ca="1" si="956"/>
        <v>-</v>
      </c>
      <c r="GK333" s="168" t="str">
        <f t="shared" ca="1" si="956"/>
        <v>-</v>
      </c>
      <c r="GL333" s="168" t="str">
        <f t="shared" ca="1" si="956"/>
        <v>-</v>
      </c>
      <c r="GM333" s="168" t="str">
        <f t="shared" ca="1" si="956"/>
        <v>-</v>
      </c>
      <c r="GN333" s="168" t="str">
        <f t="shared" ca="1" si="956"/>
        <v>-</v>
      </c>
      <c r="GO333" s="168" t="str">
        <f t="shared" ca="1" si="956"/>
        <v>-</v>
      </c>
      <c r="GP333" s="168" t="str">
        <f t="shared" ca="1" si="956"/>
        <v>-</v>
      </c>
      <c r="GQ333" s="168" t="str">
        <f t="shared" ca="1" si="956"/>
        <v>-</v>
      </c>
      <c r="GR333" s="168" t="str">
        <f t="shared" ca="1" si="956"/>
        <v>-</v>
      </c>
      <c r="GS333" s="168">
        <f t="shared" ca="1" si="956"/>
        <v>500</v>
      </c>
      <c r="GT333" s="168">
        <f t="shared" ca="1" si="956"/>
        <v>500</v>
      </c>
      <c r="GU333" s="168" t="str">
        <f t="shared" ca="1" si="956"/>
        <v>-</v>
      </c>
      <c r="GV333" s="168" t="str">
        <f t="shared" ca="1" si="956"/>
        <v>-</v>
      </c>
      <c r="GW333" s="168" t="str">
        <f t="shared" ca="1" si="956"/>
        <v>-</v>
      </c>
      <c r="GX333" s="168" t="str">
        <f t="shared" ca="1" si="957"/>
        <v>-</v>
      </c>
      <c r="GY333" s="168" t="str">
        <f t="shared" ca="1" si="957"/>
        <v>-</v>
      </c>
      <c r="GZ333" s="168" t="str">
        <f t="shared" ca="1" si="975"/>
        <v>-</v>
      </c>
      <c r="HA333" s="168" t="str">
        <f t="shared" ca="1" si="975"/>
        <v>-</v>
      </c>
      <c r="HB333" s="168" t="str">
        <f t="shared" ca="1" si="975"/>
        <v>-</v>
      </c>
      <c r="HC333" s="168" t="str">
        <f t="shared" ca="1" si="975"/>
        <v>-</v>
      </c>
      <c r="HD333" s="168" t="str">
        <f t="shared" ca="1" si="975"/>
        <v>-</v>
      </c>
      <c r="HE333" s="168" t="str">
        <f t="shared" ca="1" si="975"/>
        <v>-</v>
      </c>
      <c r="HF333" s="168" t="str">
        <f t="shared" ca="1" si="975"/>
        <v>-</v>
      </c>
      <c r="HG333" s="168" t="str">
        <f t="shared" ca="1" si="975"/>
        <v>-</v>
      </c>
      <c r="HH333" s="168" t="str">
        <f t="shared" ca="1" si="975"/>
        <v>-</v>
      </c>
      <c r="HI333" s="168" t="str">
        <f t="shared" ca="1" si="975"/>
        <v>-</v>
      </c>
      <c r="HJ333" s="168" t="str">
        <f t="shared" ca="1" si="975"/>
        <v>-</v>
      </c>
      <c r="HK333" s="168" t="str">
        <f t="shared" ca="1" si="975"/>
        <v>-</v>
      </c>
      <c r="HL333" s="168" t="str">
        <f t="shared" ca="1" si="975"/>
        <v>-</v>
      </c>
      <c r="HM333" s="168" t="str">
        <f t="shared" ca="1" si="975"/>
        <v>-</v>
      </c>
      <c r="HN333" s="168" t="str">
        <f t="shared" ca="1" si="975"/>
        <v>-</v>
      </c>
      <c r="HO333" s="168" t="str">
        <f t="shared" ca="1" si="975"/>
        <v>-</v>
      </c>
      <c r="HP333" s="168" t="str">
        <f t="shared" ca="1" si="975"/>
        <v>-</v>
      </c>
      <c r="HQ333" s="168" t="str">
        <f t="shared" ca="1" si="975"/>
        <v>-</v>
      </c>
      <c r="HR333" s="168" t="str">
        <f t="shared" ca="1" si="975"/>
        <v>-</v>
      </c>
      <c r="HS333" s="168" t="str">
        <f t="shared" ca="1" si="975"/>
        <v>-</v>
      </c>
      <c r="HT333" s="168" t="str">
        <f t="shared" ca="1" si="975"/>
        <v>-</v>
      </c>
      <c r="HU333" s="168" t="str">
        <f t="shared" ca="1" si="975"/>
        <v>-</v>
      </c>
      <c r="HV333" s="168" t="str">
        <f t="shared" ref="GZ333:IO339" ca="1" si="996">OFFSET(HV$5,$B333,0)</f>
        <v>-</v>
      </c>
      <c r="HW333" s="168" t="str">
        <f t="shared" ca="1" si="996"/>
        <v>-</v>
      </c>
      <c r="HX333" s="168" t="str">
        <f t="shared" ca="1" si="996"/>
        <v>-</v>
      </c>
      <c r="HY333" s="168" t="str">
        <f t="shared" ca="1" si="996"/>
        <v>-</v>
      </c>
      <c r="HZ333" s="168" t="str">
        <f t="shared" ca="1" si="996"/>
        <v>-</v>
      </c>
      <c r="IA333" s="168" t="str">
        <f t="shared" ca="1" si="996"/>
        <v>-</v>
      </c>
      <c r="IB333" s="168" t="str">
        <f t="shared" ca="1" si="996"/>
        <v>-</v>
      </c>
      <c r="IC333" s="168" t="str">
        <f t="shared" ca="1" si="996"/>
        <v>-</v>
      </c>
      <c r="ID333" s="168" t="str">
        <f t="shared" ca="1" si="996"/>
        <v>-</v>
      </c>
      <c r="IE333" s="168" t="str">
        <f t="shared" ca="1" si="996"/>
        <v>-</v>
      </c>
      <c r="IF333" s="168" t="str">
        <f t="shared" ca="1" si="996"/>
        <v>-</v>
      </c>
      <c r="IG333" s="168" t="str">
        <f t="shared" ca="1" si="996"/>
        <v>-</v>
      </c>
      <c r="IH333" s="168" t="str">
        <f t="shared" ca="1" si="996"/>
        <v>-</v>
      </c>
      <c r="II333" s="168" t="str">
        <f t="shared" ca="1" si="996"/>
        <v>-</v>
      </c>
      <c r="IJ333" s="168" t="str">
        <f t="shared" ca="1" si="996"/>
        <v>-</v>
      </c>
      <c r="IK333" s="168" t="str">
        <f t="shared" ca="1" si="996"/>
        <v>-</v>
      </c>
      <c r="IL333" s="168" t="str">
        <f t="shared" ca="1" si="996"/>
        <v>-</v>
      </c>
      <c r="IM333" s="168" t="str">
        <f t="shared" ca="1" si="996"/>
        <v>-</v>
      </c>
      <c r="IN333" s="168" t="str">
        <f t="shared" ca="1" si="996"/>
        <v>-</v>
      </c>
      <c r="IO333" s="168" t="str">
        <f t="shared" ca="1" si="996"/>
        <v>-</v>
      </c>
      <c r="IP333" s="168" t="str">
        <f t="shared" ca="1" si="957"/>
        <v>-</v>
      </c>
      <c r="IQ333" s="168" t="str">
        <f t="shared" ca="1" si="957"/>
        <v>-</v>
      </c>
      <c r="IR333" s="168" t="str">
        <f t="shared" ca="1" si="957"/>
        <v>-</v>
      </c>
      <c r="IS333" s="168" t="str">
        <f t="shared" ca="1" si="957"/>
        <v>-</v>
      </c>
      <c r="IT333" s="168" t="str">
        <f t="shared" ca="1" si="957"/>
        <v>-</v>
      </c>
      <c r="IU333" s="168" t="str">
        <f t="shared" ca="1" si="957"/>
        <v>-</v>
      </c>
      <c r="IV333" s="168" t="str">
        <f t="shared" ca="1" si="957"/>
        <v>-</v>
      </c>
      <c r="IW333" s="168" t="str">
        <f t="shared" ca="1" si="957"/>
        <v>-</v>
      </c>
      <c r="IX333" s="168" t="str">
        <f t="shared" ca="1" si="957"/>
        <v>-</v>
      </c>
      <c r="IY333" s="168" t="str">
        <f t="shared" ca="1" si="957"/>
        <v>-</v>
      </c>
      <c r="IZ333" s="10"/>
      <c r="JA333" s="166">
        <f t="shared" ca="1" si="846"/>
        <v>4.4999999999999998E-2</v>
      </c>
      <c r="JB333" s="166">
        <f t="shared" ca="1" si="847"/>
        <v>4.4999999999999998E-2</v>
      </c>
      <c r="JC333" s="168">
        <f t="shared" ca="1" si="939"/>
        <v>1</v>
      </c>
      <c r="JD333" s="168">
        <f t="shared" ca="1" si="939"/>
        <v>0</v>
      </c>
      <c r="JE333" s="168">
        <f t="shared" ca="1" si="939"/>
        <v>1</v>
      </c>
      <c r="JF333" s="168">
        <f t="shared" ca="1" si="939"/>
        <v>1</v>
      </c>
      <c r="JG333" s="168">
        <f t="shared" ca="1" si="939"/>
        <v>0</v>
      </c>
      <c r="JH333" s="168">
        <f t="shared" ca="1" si="939"/>
        <v>70</v>
      </c>
      <c r="JI333" s="168">
        <f t="shared" ca="1" si="939"/>
        <v>50</v>
      </c>
      <c r="JJ333" s="168">
        <f t="shared" ca="1" si="939"/>
        <v>70</v>
      </c>
      <c r="JK333" s="168">
        <f t="shared" ca="1" si="939"/>
        <v>50</v>
      </c>
      <c r="JL333" s="166">
        <f t="shared" ca="1" si="849"/>
        <v>1</v>
      </c>
      <c r="JM333" s="166">
        <f t="shared" ca="1" si="850"/>
        <v>1</v>
      </c>
      <c r="JN333" s="166">
        <f t="shared" ca="1" si="851"/>
        <v>1</v>
      </c>
      <c r="JO333" s="166">
        <f t="shared" ca="1" si="852"/>
        <v>1</v>
      </c>
      <c r="JP333" s="166">
        <f t="shared" ca="1" si="852"/>
        <v>1</v>
      </c>
      <c r="JQ333" s="168">
        <f t="shared" ca="1" si="939"/>
        <v>1</v>
      </c>
      <c r="JR333" s="10"/>
      <c r="JS333" s="168">
        <f t="shared" ca="1" si="939"/>
        <v>1</v>
      </c>
      <c r="JT333" s="166">
        <f t="shared" ca="1" si="853"/>
        <v>1</v>
      </c>
      <c r="JU333" s="168">
        <f t="shared" ca="1" si="939"/>
        <v>1</v>
      </c>
      <c r="JV333" s="168">
        <f t="shared" ca="1" si="939"/>
        <v>1</v>
      </c>
      <c r="JW333" s="168">
        <f t="shared" ca="1" si="939"/>
        <v>1</v>
      </c>
      <c r="JX333" s="168">
        <f t="shared" ca="1" si="939"/>
        <v>1</v>
      </c>
      <c r="JY333" s="168">
        <f t="shared" ca="1" si="939"/>
        <v>1</v>
      </c>
      <c r="JZ333" s="168">
        <f t="shared" ca="1" si="939"/>
        <v>1</v>
      </c>
      <c r="KA333" s="166">
        <f t="shared" ca="1" si="854"/>
        <v>1</v>
      </c>
      <c r="KB333" s="166">
        <f t="shared" ca="1" si="855"/>
        <v>1</v>
      </c>
      <c r="KC333" s="166">
        <f t="shared" ca="1" si="856"/>
        <v>1</v>
      </c>
      <c r="KD333" s="166" t="str">
        <f t="shared" ca="1" si="857"/>
        <v>-</v>
      </c>
      <c r="KE333" s="166" t="str">
        <f t="shared" ca="1" si="858"/>
        <v>-</v>
      </c>
      <c r="KF333" s="166" t="str">
        <f t="shared" ca="1" si="859"/>
        <v>-</v>
      </c>
      <c r="KG333" s="166" t="b">
        <f t="shared" ca="1" si="860"/>
        <v>0</v>
      </c>
      <c r="KH333" s="168">
        <f t="shared" ca="1" si="939"/>
        <v>0</v>
      </c>
      <c r="KI333" s="27">
        <v>0</v>
      </c>
    </row>
    <row r="334" spans="1:295" s="148" customFormat="1" outlineLevel="1">
      <c r="A334" s="126">
        <f t="shared" si="13"/>
        <v>329</v>
      </c>
      <c r="B334" s="126">
        <f t="shared" si="976"/>
        <v>13</v>
      </c>
      <c r="C334" s="148">
        <f t="shared" si="874"/>
        <v>1002</v>
      </c>
      <c r="D334" s="148" t="s">
        <v>884</v>
      </c>
      <c r="E334" s="148" t="b">
        <f t="shared" si="826"/>
        <v>0</v>
      </c>
      <c r="F334" s="148" t="b">
        <v>0</v>
      </c>
      <c r="G334" s="148" t="b">
        <f t="shared" si="862"/>
        <v>0</v>
      </c>
      <c r="H334" s="144">
        <f t="shared" ca="1" si="959"/>
        <v>3</v>
      </c>
      <c r="I334" s="32">
        <v>3</v>
      </c>
      <c r="J334" s="32">
        <v>3</v>
      </c>
      <c r="K334" s="32">
        <v>3</v>
      </c>
      <c r="L334" s="144">
        <f t="shared" ca="1" si="959"/>
        <v>1</v>
      </c>
      <c r="M334" s="144">
        <f t="shared" ca="1" si="959"/>
        <v>1</v>
      </c>
      <c r="N334" s="144">
        <f t="shared" ca="1" si="959"/>
        <v>1</v>
      </c>
      <c r="O334" s="144">
        <f t="shared" ca="1" si="959"/>
        <v>1</v>
      </c>
      <c r="P334" s="144">
        <f t="shared" ca="1" si="959"/>
        <v>1</v>
      </c>
      <c r="Q334" s="144">
        <f t="shared" ca="1" si="959"/>
        <v>1</v>
      </c>
      <c r="R334" s="144">
        <f t="shared" ca="1" si="959"/>
        <v>2</v>
      </c>
      <c r="S334" s="144">
        <f t="shared" ca="1" si="959"/>
        <v>1</v>
      </c>
      <c r="T334" s="144">
        <f t="shared" ca="1" si="959"/>
        <v>1</v>
      </c>
      <c r="U334" s="144">
        <f t="shared" ca="1" si="959"/>
        <v>1</v>
      </c>
      <c r="V334" s="144">
        <f t="shared" ca="1" si="959"/>
        <v>1</v>
      </c>
      <c r="W334" s="144">
        <f t="shared" ca="1" si="959"/>
        <v>1</v>
      </c>
      <c r="X334" s="144">
        <f t="shared" ca="1" si="959"/>
        <v>1</v>
      </c>
      <c r="Y334" s="144">
        <f t="shared" ca="1" si="960"/>
        <v>1</v>
      </c>
      <c r="AA334" s="162" t="str" cm="1">
        <f t="array" aca="1" ref="AA334" ca="1">TEXT(LEFT(OFFSET(AA334,-1,0),5)+1,"00000")&amp;MID(OFFSET(AA334,-1,0),6,FIND(" ",OFFSET(AA334,-1,0),7)-5)
&amp;INDEX(DataMaster!$B$10:$B$12,$I334)         &amp;IF($J334=1,""," Risk"&amp;INDEX(i.risk_aversion,$J334,1))    &amp;IF($K334=1,""," REV"&amp; INDEX(DataMaster!$B$54:$B$58,$K334))              &amp; IF($L334=1,""," Minroe"&amp;INDEX(minroe,$L334))              &amp;  IF($M334=1,""," Overdraw"&amp;INDEX(overdraw,$M334))
&amp; IF($N334=1,""," Mach"&amp;INDEX(i.mach_option,$N334))
&amp; IF($O334=1,""," Interest"&amp;INDEX(i.interest_rate,$O334))            &amp; IF($P334=1,""," Opp cost"&amp;INDEX(i.opp_cost_capital,$P334))           &amp; IF($Q334=1,""," Casual_ub"&amp;INDEX(i.casual_ub,$Q334))           &amp; IF($R334=1,""," Cropgraze"&amp;INDEX(i.cropgraze_inc,$R334))
&amp; IF($S334=1,""," Yield"&amp;INDEX(i.all_rot_yield,$S334))          &amp; IF($T334=1,""," Pasture"&amp;INDEX(i.pasture_prod,$T334))          &amp; IF($U334=1,""," Scan"&amp;INDEX(i.scan,$U334))
&amp; IF($JL334=1,""," WP"&amp;TEXT($JL334*100,"000p"))                &amp; IF($JM334=1,""," MP"&amp;TEXT($JM334*100,"000p"))                      &amp; IF($JN334=1,""," GP"&amp;TEXT($JN334*100,"000p"))          &amp; IF($JO334=1,""," Can"&amp;TEXT($JO334*100,"000p"))
&amp; " (F"&amp;3+IFERROR(1*$CH334,0)+IFERROR(1*$CI334,0)&amp;3-IFERROR(1*NOT($CK334),0)&amp;"N"&amp;$CP334&amp;$CQ334&amp;")"</f>
        <v>00037 CFW SQ RiskCARA-high REVCFW CropgrazeFALSE (F33N11)</v>
      </c>
      <c r="AB334" s="10" t="str">
        <f ca="1">IF(COUNTIF(AA$5:AA334,AA334)=1,"-","Dup")</f>
        <v>-</v>
      </c>
      <c r="AC334" s="10"/>
      <c r="AD334" s="168" t="str">
        <f t="shared" ca="1" si="949"/>
        <v>-</v>
      </c>
      <c r="AE334" s="168" t="str">
        <f t="shared" ca="1" si="949"/>
        <v>-</v>
      </c>
      <c r="AF334" s="168" t="str">
        <f t="shared" ca="1" si="949"/>
        <v>-</v>
      </c>
      <c r="AG334" s="168" t="str">
        <f t="shared" ca="1" si="949"/>
        <v>-</v>
      </c>
      <c r="AH334" s="168" t="str">
        <f t="shared" ca="1" si="949"/>
        <v>-</v>
      </c>
      <c r="AI334" s="168" t="b">
        <f t="shared" ca="1" si="949"/>
        <v>1</v>
      </c>
      <c r="AJ334" s="10"/>
      <c r="AK334" s="166" t="b">
        <f t="shared" si="950"/>
        <v>0</v>
      </c>
      <c r="AL334" s="166">
        <f t="shared" si="950"/>
        <v>2</v>
      </c>
      <c r="AM334" s="166" t="b">
        <f t="shared" si="950"/>
        <v>0</v>
      </c>
      <c r="AN334" s="166" t="b">
        <f t="shared" si="950"/>
        <v>1</v>
      </c>
      <c r="AO334" s="166" t="b">
        <f t="shared" si="950"/>
        <v>0</v>
      </c>
      <c r="AP334" s="166" t="b">
        <f t="shared" si="950"/>
        <v>0</v>
      </c>
      <c r="AQ334" s="166">
        <f t="shared" ca="1" si="829"/>
        <v>0</v>
      </c>
      <c r="AR334" s="166" t="b">
        <f t="shared" si="951"/>
        <v>1</v>
      </c>
      <c r="AS334" s="166" t="b">
        <f t="shared" si="951"/>
        <v>1</v>
      </c>
      <c r="AT334" s="166">
        <f t="shared" si="951"/>
        <v>1</v>
      </c>
      <c r="AU334" s="166">
        <f t="shared" si="951"/>
        <v>5.0000000000000004E-6</v>
      </c>
      <c r="AV334" s="166" t="str">
        <f t="shared" si="951"/>
        <v>-</v>
      </c>
      <c r="AW334" s="10"/>
      <c r="AX334" s="166" t="b">
        <f t="shared" si="831"/>
        <v>1</v>
      </c>
      <c r="AY334" s="168" t="b">
        <f t="shared" ca="1" si="832"/>
        <v>1</v>
      </c>
      <c r="AZ334" s="168" t="b">
        <f t="shared" ca="1" si="832"/>
        <v>1</v>
      </c>
      <c r="BA334" s="167">
        <f t="shared" ca="1" si="833"/>
        <v>3210</v>
      </c>
      <c r="BB334" s="168" t="str">
        <f t="shared" ca="1" si="926"/>
        <v>-</v>
      </c>
      <c r="BC334" s="168" t="str">
        <f t="shared" ca="1" si="926"/>
        <v>-</v>
      </c>
      <c r="BD334" s="168" t="str">
        <f t="shared" ca="1" si="926"/>
        <v>-</v>
      </c>
      <c r="BE334" s="168" t="str">
        <f t="shared" ca="1" si="926"/>
        <v>-</v>
      </c>
      <c r="BF334" s="168" t="str">
        <f t="shared" ca="1" si="926"/>
        <v>-</v>
      </c>
      <c r="BG334" s="168">
        <f t="shared" ca="1" si="926"/>
        <v>1</v>
      </c>
      <c r="BH334" s="168">
        <f t="shared" ca="1" si="926"/>
        <v>1</v>
      </c>
      <c r="BI334" s="168" t="str">
        <f t="shared" ca="1" si="926"/>
        <v>-</v>
      </c>
      <c r="BJ334" s="168" t="str">
        <f t="shared" ca="1" si="926"/>
        <v>-</v>
      </c>
      <c r="BK334" s="10"/>
      <c r="BL334" s="168" t="str">
        <f t="shared" ca="1" si="926"/>
        <v>-</v>
      </c>
      <c r="BM334" s="168" t="str">
        <f t="shared" ca="1" si="926"/>
        <v>-</v>
      </c>
      <c r="BN334" s="168" t="str">
        <f t="shared" ca="1" si="926"/>
        <v>-</v>
      </c>
      <c r="BO334" s="168" t="str">
        <f t="shared" ca="1" si="926"/>
        <v>-</v>
      </c>
      <c r="BP334" s="168" t="str">
        <f t="shared" ca="1" si="926"/>
        <v>-</v>
      </c>
      <c r="BQ334" s="168" t="str">
        <f t="shared" ca="1" si="926"/>
        <v>-</v>
      </c>
      <c r="BR334" s="168" t="str">
        <f t="shared" ref="BR334:BV335" ca="1" si="997">OFFSET(BR$5,$B334,0)</f>
        <v>-</v>
      </c>
      <c r="BS334" s="168" t="str">
        <f t="shared" ca="1" si="997"/>
        <v>-</v>
      </c>
      <c r="BT334" s="168" t="str">
        <f t="shared" ca="1" si="997"/>
        <v>-</v>
      </c>
      <c r="BU334" s="168" t="str">
        <f t="shared" ca="1" si="997"/>
        <v>-</v>
      </c>
      <c r="BV334" s="168" t="str">
        <f t="shared" ca="1" si="997"/>
        <v>-</v>
      </c>
      <c r="BW334" s="166" t="str" cm="1">
        <f t="array" ref="BW334">INDEX(i.rev,$K334,BW$15)</f>
        <v>-</v>
      </c>
      <c r="BX334" s="166">
        <f t="shared" si="864"/>
        <v>33</v>
      </c>
      <c r="BY334" s="166" t="str" cm="1">
        <f t="array" ref="BY334">INDEX(i.rev,$K334,BY$15)</f>
        <v>-</v>
      </c>
      <c r="BZ334" s="166" t="str" cm="1">
        <f t="array" ref="BZ334">INDEX(i.rev,$K334,BZ$15)</f>
        <v>-</v>
      </c>
      <c r="CA334" s="166" t="str" cm="1">
        <f t="array" ref="CA334">INDEX(i.rev,$K334,CA$15)</f>
        <v>-</v>
      </c>
      <c r="CB334" s="166" t="str" cm="1">
        <f t="array" ref="CB334">INDEX(i.rev,$K334,CB$15)</f>
        <v>-</v>
      </c>
      <c r="CC334" s="166" t="str" cm="1">
        <f t="array" ref="CC334">INDEX(i.rev,$K334,CC$15)</f>
        <v>-</v>
      </c>
      <c r="CD334" s="166" t="str" cm="1">
        <f t="array" ref="CD334">INDEX(i.rev,$K334,CD$15)</f>
        <v>-</v>
      </c>
      <c r="CE334" s="166" t="str" cm="1">
        <f t="array" ref="CE334">INDEX(i.rev,$K334,CE$15)</f>
        <v>-</v>
      </c>
      <c r="CF334" s="166" t="str" cm="1">
        <f t="array" ref="CF334">INDEX(i.rev,$K334,CF$15)</f>
        <v>-</v>
      </c>
      <c r="CG334" s="10"/>
      <c r="CH334" s="168" t="str">
        <f t="shared" ca="1" si="988"/>
        <v>-</v>
      </c>
      <c r="CI334" s="168" t="str">
        <f t="shared" ca="1" si="988"/>
        <v>-</v>
      </c>
      <c r="CJ334" s="168" t="str">
        <f t="shared" ca="1" si="988"/>
        <v>-</v>
      </c>
      <c r="CK334" s="168" t="str">
        <f t="shared" ca="1" si="988"/>
        <v>-</v>
      </c>
      <c r="CL334" s="168" t="str">
        <f t="shared" ca="1" si="988"/>
        <v>-</v>
      </c>
      <c r="CM334" s="168" t="str">
        <f t="shared" ca="1" si="988"/>
        <v>-</v>
      </c>
      <c r="CN334" s="168" t="str">
        <f t="shared" ca="1" si="988"/>
        <v>-</v>
      </c>
      <c r="CO334" s="168" t="str">
        <f t="shared" ca="1" si="988"/>
        <v>-</v>
      </c>
      <c r="CP334" s="168">
        <f t="shared" ca="1" si="988"/>
        <v>1</v>
      </c>
      <c r="CQ334" s="168">
        <f t="shared" ca="1" si="988"/>
        <v>1</v>
      </c>
      <c r="CR334" s="168">
        <f t="shared" ca="1" si="988"/>
        <v>0</v>
      </c>
      <c r="CS334" s="168" t="str">
        <f t="shared" ca="1" si="988"/>
        <v>-</v>
      </c>
      <c r="CT334" s="168" t="str">
        <f t="shared" ca="1" si="988"/>
        <v>-</v>
      </c>
      <c r="CU334" s="168" t="str">
        <f t="shared" ca="1" si="988"/>
        <v>-</v>
      </c>
      <c r="CV334" s="168" t="str">
        <f t="shared" ca="1" si="988"/>
        <v>-</v>
      </c>
      <c r="CW334" s="168" t="str">
        <f t="shared" ca="1" si="988"/>
        <v>-</v>
      </c>
      <c r="CX334" s="168" t="str">
        <f t="shared" ca="1" si="988"/>
        <v>-</v>
      </c>
      <c r="CY334" s="168" t="str">
        <f t="shared" ca="1" si="988"/>
        <v>-</v>
      </c>
      <c r="CZ334" s="168">
        <f t="shared" ca="1" si="988"/>
        <v>0</v>
      </c>
      <c r="DA334" s="168" t="str">
        <f t="shared" ca="1" si="988"/>
        <v>-</v>
      </c>
      <c r="DB334" s="168" t="str">
        <f t="shared" ca="1" si="988"/>
        <v>-</v>
      </c>
      <c r="DC334" s="168" t="str">
        <f t="shared" ca="1" si="988"/>
        <v>-</v>
      </c>
      <c r="DD334" s="168" t="str">
        <f t="shared" ca="1" si="988"/>
        <v>-</v>
      </c>
      <c r="DE334" s="168" t="str">
        <f t="shared" ca="1" si="988"/>
        <v>-</v>
      </c>
      <c r="DF334" s="168">
        <f t="shared" ca="1" si="988"/>
        <v>0</v>
      </c>
      <c r="DG334" s="168">
        <f t="shared" ca="1" si="988"/>
        <v>0</v>
      </c>
      <c r="DH334" s="168">
        <f t="shared" ca="1" si="988"/>
        <v>0</v>
      </c>
      <c r="DI334" s="168">
        <f t="shared" ca="1" si="988"/>
        <v>0</v>
      </c>
      <c r="DJ334" s="168">
        <f t="shared" ca="1" si="988"/>
        <v>0</v>
      </c>
      <c r="DK334" s="168">
        <f t="shared" ca="1" si="988"/>
        <v>0</v>
      </c>
      <c r="DL334" s="168">
        <f t="shared" ca="1" si="988"/>
        <v>0</v>
      </c>
      <c r="DM334" s="168" t="str">
        <f t="shared" ca="1" si="988"/>
        <v>-</v>
      </c>
      <c r="DN334" s="168" t="str">
        <f t="shared" ca="1" si="988"/>
        <v>-</v>
      </c>
      <c r="DO334" s="168" t="str">
        <f t="shared" ca="1" si="988"/>
        <v>-</v>
      </c>
      <c r="DP334" s="168" t="str">
        <f t="shared" ca="1" si="988"/>
        <v>-</v>
      </c>
      <c r="DQ334" s="168" t="str">
        <f t="shared" ca="1" si="988"/>
        <v>-</v>
      </c>
      <c r="DR334" s="168" t="str">
        <f t="shared" ca="1" si="988"/>
        <v>-</v>
      </c>
      <c r="DS334" s="168" t="str">
        <f t="shared" ca="1" si="988"/>
        <v>-</v>
      </c>
      <c r="DT334" s="168" t="str">
        <f t="shared" ca="1" si="988"/>
        <v>-</v>
      </c>
      <c r="DU334" s="168" t="str">
        <f t="shared" ca="1" si="988"/>
        <v>-</v>
      </c>
      <c r="DV334" s="168" t="str">
        <f t="shared" ca="1" si="988"/>
        <v>-</v>
      </c>
      <c r="DW334" s="168" t="str">
        <f t="shared" ca="1" si="988"/>
        <v>-</v>
      </c>
      <c r="DX334" s="10"/>
      <c r="DY334" s="168">
        <f t="shared" ca="1" si="988"/>
        <v>1</v>
      </c>
      <c r="DZ334" s="168" t="str">
        <f t="shared" ca="1" si="988"/>
        <v>-</v>
      </c>
      <c r="EA334" s="168" t="str">
        <f t="shared" ca="1" si="988"/>
        <v>-</v>
      </c>
      <c r="EB334" s="168" t="str">
        <f t="shared" ca="1" si="988"/>
        <v>-</v>
      </c>
      <c r="EC334" s="168" t="str">
        <f t="shared" ca="1" si="885"/>
        <v>-</v>
      </c>
      <c r="ED334" s="168" t="b">
        <f t="shared" ca="1" si="885"/>
        <v>0</v>
      </c>
      <c r="EE334" s="168" t="str">
        <f t="shared" ca="1" si="885"/>
        <v>-</v>
      </c>
      <c r="EF334" s="168">
        <f t="shared" ca="1" si="885"/>
        <v>0</v>
      </c>
      <c r="EG334" s="168" t="str">
        <f t="shared" ca="1" si="885"/>
        <v>-</v>
      </c>
      <c r="EH334" s="166" cm="1">
        <f t="array" ref="EH334">INDEX(i.rev,$K334,EH$15)</f>
        <v>1.1000000000000001</v>
      </c>
      <c r="EI334" s="168">
        <f t="shared" ca="1" si="953"/>
        <v>0</v>
      </c>
      <c r="EJ334" s="168">
        <f t="shared" ca="1" si="953"/>
        <v>1</v>
      </c>
      <c r="EK334" s="168">
        <f t="shared" ca="1" si="953"/>
        <v>0</v>
      </c>
      <c r="EL334" s="168">
        <f t="shared" ca="1" si="953"/>
        <v>1</v>
      </c>
      <c r="EM334" s="168">
        <f t="shared" ca="1" si="953"/>
        <v>1</v>
      </c>
      <c r="EN334" s="168">
        <f t="shared" ca="1" si="953"/>
        <v>1</v>
      </c>
      <c r="EO334" s="168">
        <f t="shared" ca="1" si="953"/>
        <v>0</v>
      </c>
      <c r="EP334" s="168">
        <f t="shared" ca="1" si="953"/>
        <v>0</v>
      </c>
      <c r="EQ334" s="168">
        <f t="shared" ca="1" si="953"/>
        <v>0</v>
      </c>
      <c r="ER334" s="168">
        <f t="shared" ca="1" si="953"/>
        <v>0</v>
      </c>
      <c r="ES334" s="168">
        <f t="shared" ca="1" si="953"/>
        <v>0</v>
      </c>
      <c r="ET334" s="168">
        <f t="shared" ca="1" si="953"/>
        <v>0</v>
      </c>
      <c r="EU334" s="168">
        <f t="shared" ca="1" si="953"/>
        <v>0</v>
      </c>
      <c r="EV334" s="168">
        <f t="shared" ca="1" si="953"/>
        <v>0</v>
      </c>
      <c r="EW334" s="168">
        <f t="shared" ca="1" si="953"/>
        <v>0</v>
      </c>
      <c r="EX334" s="168">
        <f t="shared" ca="1" si="953"/>
        <v>0</v>
      </c>
      <c r="EY334" s="166" cm="1">
        <f t="array" ref="EY334">INDEX(i.rev,$K334,EY$15)</f>
        <v>0</v>
      </c>
      <c r="EZ334" s="168">
        <f t="shared" ca="1" si="837"/>
        <v>0</v>
      </c>
      <c r="FA334" s="166" cm="1">
        <f t="array" ref="FA334">INDEX(i.rev,$K334,FA$15)</f>
        <v>1</v>
      </c>
      <c r="FB334" s="168">
        <f t="shared" ca="1" si="987"/>
        <v>0</v>
      </c>
      <c r="FC334" s="168">
        <f t="shared" ca="1" si="987"/>
        <v>0</v>
      </c>
      <c r="FD334" s="168">
        <f t="shared" ca="1" si="987"/>
        <v>0</v>
      </c>
      <c r="FE334" s="168">
        <f t="shared" ca="1" si="987"/>
        <v>0</v>
      </c>
      <c r="FF334" s="168">
        <f t="shared" ca="1" si="987"/>
        <v>0</v>
      </c>
      <c r="FG334" s="168">
        <f t="shared" ca="1" si="987"/>
        <v>0</v>
      </c>
      <c r="FH334" s="168">
        <f t="shared" ca="1" si="987"/>
        <v>0</v>
      </c>
      <c r="FI334" s="10"/>
      <c r="FJ334" s="168" t="str">
        <f t="shared" ca="1" si="987"/>
        <v>-</v>
      </c>
      <c r="FK334" s="168" t="str">
        <f t="shared" ca="1" si="987"/>
        <v>-</v>
      </c>
      <c r="FL334" s="168" t="str">
        <f t="shared" ca="1" si="987"/>
        <v>-</v>
      </c>
      <c r="FM334" s="168" t="str">
        <f t="shared" ca="1" si="987"/>
        <v>-</v>
      </c>
      <c r="FN334" s="168" t="str">
        <f t="shared" ca="1" si="977"/>
        <v>-</v>
      </c>
      <c r="FO334" s="166" t="b">
        <f t="shared" ca="1" si="954"/>
        <v>0</v>
      </c>
      <c r="FP334" s="166" t="b">
        <f t="shared" ca="1" si="954"/>
        <v>0</v>
      </c>
      <c r="FQ334" s="166" t="b">
        <f t="shared" ca="1" si="954"/>
        <v>1</v>
      </c>
      <c r="FR334" s="168">
        <f t="shared" ca="1" si="987"/>
        <v>0</v>
      </c>
      <c r="FS334" s="166">
        <f t="shared" ca="1" si="955"/>
        <v>1</v>
      </c>
      <c r="FT334" s="166">
        <f t="shared" ca="1" si="955"/>
        <v>1</v>
      </c>
      <c r="FU334" s="168" t="str">
        <f t="shared" ca="1" si="987"/>
        <v>-</v>
      </c>
      <c r="FV334" s="168" t="str">
        <f t="shared" ca="1" si="987"/>
        <v>-</v>
      </c>
      <c r="FW334" s="168" t="str">
        <f t="shared" ca="1" si="987"/>
        <v>-</v>
      </c>
      <c r="FX334" s="168" t="str">
        <f t="shared" ca="1" si="987"/>
        <v>-</v>
      </c>
      <c r="FY334" s="168" t="str">
        <f t="shared" ca="1" si="987"/>
        <v>-</v>
      </c>
      <c r="FZ334" s="168" t="str">
        <f t="shared" ca="1" si="987"/>
        <v>-</v>
      </c>
      <c r="GA334" s="168" t="str">
        <f t="shared" ca="1" si="987"/>
        <v>-</v>
      </c>
      <c r="GB334" s="168" t="str">
        <f t="shared" ca="1" si="987"/>
        <v>-</v>
      </c>
      <c r="GC334" s="168" t="str">
        <f t="shared" ca="1" si="987"/>
        <v>-</v>
      </c>
      <c r="GD334" s="168" t="b">
        <f t="shared" ca="1" si="987"/>
        <v>1</v>
      </c>
      <c r="GE334" s="168" t="str">
        <f t="shared" ca="1" si="987"/>
        <v>-</v>
      </c>
      <c r="GF334" s="168" t="str">
        <f t="shared" ca="1" si="987"/>
        <v>-</v>
      </c>
      <c r="GG334" s="168" t="str">
        <f t="shared" ca="1" si="987"/>
        <v>-</v>
      </c>
      <c r="GH334" s="168" t="str">
        <f t="shared" ca="1" si="956"/>
        <v>-</v>
      </c>
      <c r="GI334" s="168" t="str">
        <f t="shared" ca="1" si="956"/>
        <v>-</v>
      </c>
      <c r="GJ334" s="168" t="str">
        <f t="shared" ca="1" si="956"/>
        <v>-</v>
      </c>
      <c r="GK334" s="168" t="str">
        <f t="shared" ca="1" si="956"/>
        <v>-</v>
      </c>
      <c r="GL334" s="168" t="str">
        <f t="shared" ca="1" si="956"/>
        <v>-</v>
      </c>
      <c r="GM334" s="168" t="str">
        <f t="shared" ca="1" si="956"/>
        <v>-</v>
      </c>
      <c r="GN334" s="168" t="str">
        <f t="shared" ca="1" si="956"/>
        <v>-</v>
      </c>
      <c r="GO334" s="168" t="str">
        <f t="shared" ca="1" si="956"/>
        <v>-</v>
      </c>
      <c r="GP334" s="168" t="str">
        <f t="shared" ca="1" si="956"/>
        <v>-</v>
      </c>
      <c r="GQ334" s="168" t="str">
        <f t="shared" ca="1" si="956"/>
        <v>-</v>
      </c>
      <c r="GR334" s="168" t="str">
        <f t="shared" ca="1" si="956"/>
        <v>-</v>
      </c>
      <c r="GS334" s="168">
        <f t="shared" ca="1" si="956"/>
        <v>500</v>
      </c>
      <c r="GT334" s="168">
        <f t="shared" ca="1" si="956"/>
        <v>500</v>
      </c>
      <c r="GU334" s="168" t="str">
        <f t="shared" ca="1" si="956"/>
        <v>-</v>
      </c>
      <c r="GV334" s="168" t="str">
        <f t="shared" ca="1" si="956"/>
        <v>-</v>
      </c>
      <c r="GW334" s="168" t="str">
        <f t="shared" ca="1" si="956"/>
        <v>-</v>
      </c>
      <c r="GX334" s="168" t="str">
        <f t="shared" ca="1" si="957"/>
        <v>-</v>
      </c>
      <c r="GY334" s="168" t="str">
        <f t="shared" ca="1" si="957"/>
        <v>-</v>
      </c>
      <c r="GZ334" s="168" t="str">
        <f t="shared" ca="1" si="996"/>
        <v>-</v>
      </c>
      <c r="HA334" s="168" t="str">
        <f t="shared" ca="1" si="996"/>
        <v>-</v>
      </c>
      <c r="HB334" s="168" t="str">
        <f t="shared" ca="1" si="996"/>
        <v>-</v>
      </c>
      <c r="HC334" s="168" t="str">
        <f t="shared" ca="1" si="996"/>
        <v>-</v>
      </c>
      <c r="HD334" s="168" t="str">
        <f t="shared" ca="1" si="996"/>
        <v>-</v>
      </c>
      <c r="HE334" s="168" t="str">
        <f t="shared" ca="1" si="996"/>
        <v>-</v>
      </c>
      <c r="HF334" s="168" t="str">
        <f t="shared" ca="1" si="996"/>
        <v>-</v>
      </c>
      <c r="HG334" s="168" t="str">
        <f t="shared" ca="1" si="996"/>
        <v>-</v>
      </c>
      <c r="HH334" s="168" t="str">
        <f t="shared" ca="1" si="996"/>
        <v>-</v>
      </c>
      <c r="HI334" s="168" t="str">
        <f t="shared" ca="1" si="996"/>
        <v>-</v>
      </c>
      <c r="HJ334" s="168" t="str">
        <f t="shared" ca="1" si="996"/>
        <v>-</v>
      </c>
      <c r="HK334" s="168" t="str">
        <f t="shared" ca="1" si="996"/>
        <v>-</v>
      </c>
      <c r="HL334" s="168" t="str">
        <f t="shared" ca="1" si="996"/>
        <v>-</v>
      </c>
      <c r="HM334" s="168" t="str">
        <f t="shared" ca="1" si="996"/>
        <v>-</v>
      </c>
      <c r="HN334" s="168" t="str">
        <f t="shared" ca="1" si="996"/>
        <v>-</v>
      </c>
      <c r="HO334" s="168" t="str">
        <f t="shared" ca="1" si="996"/>
        <v>-</v>
      </c>
      <c r="HP334" s="168" t="str">
        <f t="shared" ca="1" si="996"/>
        <v>-</v>
      </c>
      <c r="HQ334" s="168" t="str">
        <f t="shared" ca="1" si="996"/>
        <v>-</v>
      </c>
      <c r="HR334" s="168" t="str">
        <f t="shared" ca="1" si="996"/>
        <v>-</v>
      </c>
      <c r="HS334" s="168" t="str">
        <f t="shared" ca="1" si="996"/>
        <v>-</v>
      </c>
      <c r="HT334" s="168" t="str">
        <f t="shared" ca="1" si="996"/>
        <v>-</v>
      </c>
      <c r="HU334" s="168" t="str">
        <f t="shared" ca="1" si="996"/>
        <v>-</v>
      </c>
      <c r="HV334" s="168" t="str">
        <f t="shared" ca="1" si="996"/>
        <v>-</v>
      </c>
      <c r="HW334" s="168" t="str">
        <f t="shared" ca="1" si="996"/>
        <v>-</v>
      </c>
      <c r="HX334" s="168" t="str">
        <f t="shared" ca="1" si="996"/>
        <v>-</v>
      </c>
      <c r="HY334" s="168" t="str">
        <f t="shared" ca="1" si="996"/>
        <v>-</v>
      </c>
      <c r="HZ334" s="168" t="str">
        <f t="shared" ca="1" si="996"/>
        <v>-</v>
      </c>
      <c r="IA334" s="168" t="str">
        <f t="shared" ca="1" si="996"/>
        <v>-</v>
      </c>
      <c r="IB334" s="168" t="str">
        <f t="shared" ca="1" si="996"/>
        <v>-</v>
      </c>
      <c r="IC334" s="168" t="str">
        <f t="shared" ca="1" si="996"/>
        <v>-</v>
      </c>
      <c r="ID334" s="168" t="str">
        <f t="shared" ca="1" si="996"/>
        <v>-</v>
      </c>
      <c r="IE334" s="168" t="str">
        <f t="shared" ca="1" si="996"/>
        <v>-</v>
      </c>
      <c r="IF334" s="168" t="str">
        <f t="shared" ca="1" si="996"/>
        <v>-</v>
      </c>
      <c r="IG334" s="168" t="str">
        <f t="shared" ca="1" si="996"/>
        <v>-</v>
      </c>
      <c r="IH334" s="168" t="str">
        <f t="shared" ca="1" si="996"/>
        <v>-</v>
      </c>
      <c r="II334" s="168" t="str">
        <f t="shared" ca="1" si="996"/>
        <v>-</v>
      </c>
      <c r="IJ334" s="168" t="str">
        <f t="shared" ca="1" si="996"/>
        <v>-</v>
      </c>
      <c r="IK334" s="168" t="str">
        <f t="shared" ca="1" si="996"/>
        <v>-</v>
      </c>
      <c r="IL334" s="168" t="str">
        <f t="shared" ca="1" si="996"/>
        <v>-</v>
      </c>
      <c r="IM334" s="168" t="str">
        <f t="shared" ca="1" si="996"/>
        <v>-</v>
      </c>
      <c r="IN334" s="168" t="str">
        <f t="shared" ca="1" si="996"/>
        <v>-</v>
      </c>
      <c r="IO334" s="168" t="str">
        <f t="shared" ca="1" si="996"/>
        <v>-</v>
      </c>
      <c r="IP334" s="168" t="str">
        <f t="shared" ca="1" si="957"/>
        <v>-</v>
      </c>
      <c r="IQ334" s="168" t="str">
        <f t="shared" ca="1" si="957"/>
        <v>-</v>
      </c>
      <c r="IR334" s="168" t="str">
        <f t="shared" ca="1" si="957"/>
        <v>-</v>
      </c>
      <c r="IS334" s="168" t="str">
        <f t="shared" ca="1" si="957"/>
        <v>-</v>
      </c>
      <c r="IT334" s="168" t="str">
        <f t="shared" ca="1" si="957"/>
        <v>-</v>
      </c>
      <c r="IU334" s="168" t="str">
        <f t="shared" ca="1" si="957"/>
        <v>-</v>
      </c>
      <c r="IV334" s="168" t="str">
        <f t="shared" ca="1" si="957"/>
        <v>-</v>
      </c>
      <c r="IW334" s="168" t="str">
        <f t="shared" ca="1" si="957"/>
        <v>-</v>
      </c>
      <c r="IX334" s="168" t="str">
        <f t="shared" ca="1" si="957"/>
        <v>-</v>
      </c>
      <c r="IY334" s="168" t="str">
        <f t="shared" ca="1" si="957"/>
        <v>-</v>
      </c>
      <c r="IZ334" s="10"/>
      <c r="JA334" s="166">
        <f t="shared" ca="1" si="846"/>
        <v>4.4999999999999998E-2</v>
      </c>
      <c r="JB334" s="166">
        <f t="shared" ca="1" si="847"/>
        <v>4.4999999999999998E-2</v>
      </c>
      <c r="JC334" s="168">
        <f t="shared" ca="1" si="939"/>
        <v>1</v>
      </c>
      <c r="JD334" s="168">
        <f t="shared" ca="1" si="939"/>
        <v>0</v>
      </c>
      <c r="JE334" s="168">
        <f t="shared" ca="1" si="939"/>
        <v>1</v>
      </c>
      <c r="JF334" s="168">
        <f t="shared" ca="1" si="939"/>
        <v>1</v>
      </c>
      <c r="JG334" s="168">
        <f t="shared" ca="1" si="939"/>
        <v>0</v>
      </c>
      <c r="JH334" s="168">
        <f t="shared" ca="1" si="939"/>
        <v>70</v>
      </c>
      <c r="JI334" s="168">
        <f t="shared" ca="1" si="939"/>
        <v>50</v>
      </c>
      <c r="JJ334" s="168">
        <f t="shared" ca="1" si="939"/>
        <v>70</v>
      </c>
      <c r="JK334" s="168">
        <f t="shared" ca="1" si="939"/>
        <v>50</v>
      </c>
      <c r="JL334" s="166">
        <f t="shared" ca="1" si="849"/>
        <v>1</v>
      </c>
      <c r="JM334" s="166">
        <f t="shared" ca="1" si="850"/>
        <v>1</v>
      </c>
      <c r="JN334" s="166">
        <f t="shared" ca="1" si="851"/>
        <v>1</v>
      </c>
      <c r="JO334" s="166">
        <f t="shared" ca="1" si="852"/>
        <v>1</v>
      </c>
      <c r="JP334" s="166">
        <f t="shared" ca="1" si="852"/>
        <v>1</v>
      </c>
      <c r="JQ334" s="168">
        <f t="shared" ca="1" si="939"/>
        <v>1</v>
      </c>
      <c r="JR334" s="10"/>
      <c r="JS334" s="168">
        <f t="shared" ca="1" si="939"/>
        <v>1</v>
      </c>
      <c r="JT334" s="166">
        <f t="shared" ca="1" si="853"/>
        <v>1</v>
      </c>
      <c r="JU334" s="168">
        <f t="shared" ca="1" si="939"/>
        <v>1</v>
      </c>
      <c r="JV334" s="168">
        <f t="shared" ca="1" si="939"/>
        <v>1</v>
      </c>
      <c r="JW334" s="168">
        <f t="shared" ca="1" si="939"/>
        <v>1</v>
      </c>
      <c r="JX334" s="168">
        <f t="shared" ca="1" si="939"/>
        <v>1</v>
      </c>
      <c r="JY334" s="168">
        <f t="shared" ca="1" si="939"/>
        <v>1</v>
      </c>
      <c r="JZ334" s="168">
        <f t="shared" ca="1" si="939"/>
        <v>1</v>
      </c>
      <c r="KA334" s="166">
        <f t="shared" ca="1" si="854"/>
        <v>1</v>
      </c>
      <c r="KB334" s="166">
        <f t="shared" ca="1" si="855"/>
        <v>1</v>
      </c>
      <c r="KC334" s="166">
        <f t="shared" ca="1" si="856"/>
        <v>1</v>
      </c>
      <c r="KD334" s="166" t="str">
        <f t="shared" ca="1" si="857"/>
        <v>-</v>
      </c>
      <c r="KE334" s="166" t="str">
        <f t="shared" ca="1" si="858"/>
        <v>-</v>
      </c>
      <c r="KF334" s="166" t="str">
        <f t="shared" ca="1" si="859"/>
        <v>-</v>
      </c>
      <c r="KG334" s="166" t="b">
        <f t="shared" ca="1" si="860"/>
        <v>0</v>
      </c>
      <c r="KH334" s="168">
        <f t="shared" ca="1" si="939"/>
        <v>0</v>
      </c>
      <c r="KI334" s="27">
        <v>0</v>
      </c>
    </row>
    <row r="335" spans="1:295" s="148" customFormat="1" outlineLevel="1">
      <c r="A335" s="126">
        <f t="shared" si="13"/>
        <v>330</v>
      </c>
      <c r="B335" s="126">
        <f t="shared" si="976"/>
        <v>13</v>
      </c>
      <c r="C335" s="148">
        <f t="shared" si="874"/>
        <v>1002</v>
      </c>
      <c r="D335" s="148" t="s">
        <v>884</v>
      </c>
      <c r="E335" s="148" t="b">
        <f t="shared" ref="E335" si="998">J335=1</f>
        <v>0</v>
      </c>
      <c r="F335" s="148" t="b">
        <v>0</v>
      </c>
      <c r="G335" s="148" t="b">
        <f t="shared" ref="G335" si="999">E335</f>
        <v>0</v>
      </c>
      <c r="H335" s="144">
        <f t="shared" ca="1" si="959"/>
        <v>3</v>
      </c>
      <c r="I335" s="32">
        <v>3</v>
      </c>
      <c r="J335" s="32">
        <v>3</v>
      </c>
      <c r="K335" s="32">
        <v>4</v>
      </c>
      <c r="L335" s="144">
        <f t="shared" ca="1" si="959"/>
        <v>1</v>
      </c>
      <c r="M335" s="144">
        <f t="shared" ca="1" si="959"/>
        <v>1</v>
      </c>
      <c r="N335" s="144">
        <f t="shared" ca="1" si="959"/>
        <v>1</v>
      </c>
      <c r="O335" s="144">
        <f t="shared" ref="O335:X335" ca="1" si="1000">OFFSET(O335,-1,0)</f>
        <v>1</v>
      </c>
      <c r="P335" s="144">
        <f t="shared" ca="1" si="1000"/>
        <v>1</v>
      </c>
      <c r="Q335" s="144">
        <f t="shared" ca="1" si="1000"/>
        <v>1</v>
      </c>
      <c r="R335" s="144">
        <f t="shared" ca="1" si="1000"/>
        <v>2</v>
      </c>
      <c r="S335" s="144">
        <f t="shared" ca="1" si="1000"/>
        <v>1</v>
      </c>
      <c r="T335" s="144">
        <f t="shared" ca="1" si="1000"/>
        <v>1</v>
      </c>
      <c r="U335" s="144">
        <f t="shared" ca="1" si="1000"/>
        <v>1</v>
      </c>
      <c r="V335" s="144">
        <f t="shared" ca="1" si="1000"/>
        <v>1</v>
      </c>
      <c r="W335" s="144">
        <f t="shared" ca="1" si="1000"/>
        <v>1</v>
      </c>
      <c r="X335" s="144">
        <f t="shared" ca="1" si="1000"/>
        <v>1</v>
      </c>
      <c r="Y335" s="144">
        <f t="shared" ca="1" si="960"/>
        <v>1</v>
      </c>
      <c r="AA335" s="162" t="str" cm="1">
        <f t="array" aca="1" ref="AA335" ca="1">TEXT(LEFT(OFFSET(AA335,-1,0),5)+1,"00000")&amp;MID(OFFSET(AA335,-1,0),6,FIND(" ",OFFSET(AA335,-1,0),7)-5)
&amp;INDEX(DataMaster!$B$10:$B$12,$I335)         &amp;IF($J335=1,""," Risk"&amp;INDEX(i.risk_aversion,$J335,1))    &amp;IF($K335=1,""," REV"&amp; INDEX(DataMaster!$B$54:$B$58,$K335))              &amp; IF($L335=1,""," Minroe"&amp;INDEX(minroe,$L335))              &amp;  IF($M335=1,""," Overdraw"&amp;INDEX(overdraw,$M335))
&amp; IF($N335=1,""," Mach"&amp;INDEX(i.mach_option,$N335))
&amp; IF($O335=1,""," Interest"&amp;INDEX(i.interest_rate,$O335))            &amp; IF($P335=1,""," Opp cost"&amp;INDEX(i.opp_cost_capital,$P335))           &amp; IF($Q335=1,""," Casual_ub"&amp;INDEX(i.casual_ub,$Q335))           &amp; IF($R335=1,""," Cropgraze"&amp;INDEX(i.cropgraze_inc,$R335))
&amp; IF($S335=1,""," Yield"&amp;INDEX(i.all_rot_yield,$S335))          &amp; IF($T335=1,""," Pasture"&amp;INDEX(i.pasture_prod,$T335))          &amp; IF($U335=1,""," Scan"&amp;INDEX(i.scan,$U335))
&amp; IF($JL335=1,""," WP"&amp;TEXT($JL335*100,"000p"))                &amp; IF($JM335=1,""," MP"&amp;TEXT($JM335*100,"000p"))                      &amp; IF($JN335=1,""," GP"&amp;TEXT($JN335*100,"000p"))          &amp; IF($JO335=1,""," Can"&amp;TEXT($JO335*100,"000p"))
&amp; " (F"&amp;3+IFERROR(1*$CH335,0)+IFERROR(1*$CI335,0)&amp;3-IFERROR(1*NOT($CK335),0)&amp;"N"&amp;$CP335&amp;$CQ335&amp;")"</f>
        <v>00038 CFW SQ RiskCARA-high REVCFW_rev_use CropgrazeFALSE (F33N11)</v>
      </c>
      <c r="AB335" s="10" t="str">
        <f ca="1">IF(COUNTIF(AA$5:AA335,AA335)=1,"-","Dup")</f>
        <v>-</v>
      </c>
      <c r="AC335" s="10"/>
      <c r="AD335" s="168" t="str">
        <f t="shared" ca="1" si="949"/>
        <v>-</v>
      </c>
      <c r="AE335" s="168" t="str">
        <f t="shared" ca="1" si="949"/>
        <v>-</v>
      </c>
      <c r="AF335" s="168" t="str">
        <f t="shared" ca="1" si="949"/>
        <v>-</v>
      </c>
      <c r="AG335" s="168" t="str">
        <f t="shared" ca="1" si="949"/>
        <v>-</v>
      </c>
      <c r="AH335" s="168" t="str">
        <f t="shared" ca="1" si="949"/>
        <v>-</v>
      </c>
      <c r="AI335" s="168" t="b">
        <f t="shared" ca="1" si="949"/>
        <v>1</v>
      </c>
      <c r="AJ335" s="10"/>
      <c r="AK335" s="166" t="b">
        <f t="shared" si="950"/>
        <v>0</v>
      </c>
      <c r="AL335" s="166">
        <f t="shared" si="950"/>
        <v>2</v>
      </c>
      <c r="AM335" s="166" t="b">
        <f t="shared" si="950"/>
        <v>0</v>
      </c>
      <c r="AN335" s="166" t="b">
        <f t="shared" si="950"/>
        <v>1</v>
      </c>
      <c r="AO335" s="166" t="b">
        <f t="shared" si="950"/>
        <v>0</v>
      </c>
      <c r="AP335" s="166" t="b">
        <f t="shared" si="950"/>
        <v>0</v>
      </c>
      <c r="AQ335" s="166">
        <f t="shared" ca="1" si="829"/>
        <v>0</v>
      </c>
      <c r="AR335" s="166" t="b">
        <f t="shared" si="951"/>
        <v>1</v>
      </c>
      <c r="AS335" s="166" t="b">
        <f t="shared" si="951"/>
        <v>1</v>
      </c>
      <c r="AT335" s="166">
        <f t="shared" si="951"/>
        <v>1</v>
      </c>
      <c r="AU335" s="166">
        <f t="shared" si="951"/>
        <v>5.0000000000000004E-6</v>
      </c>
      <c r="AV335" s="166" t="str">
        <f t="shared" si="951"/>
        <v>-</v>
      </c>
      <c r="AW335" s="10"/>
      <c r="AX335" s="166" t="b">
        <f t="shared" si="831"/>
        <v>1</v>
      </c>
      <c r="AY335" s="168" t="b">
        <f t="shared" ca="1" si="832"/>
        <v>1</v>
      </c>
      <c r="AZ335" s="168" t="b">
        <f t="shared" ca="1" si="832"/>
        <v>1</v>
      </c>
      <c r="BA335" s="167">
        <f t="shared" ca="1" si="833"/>
        <v>3210</v>
      </c>
      <c r="BB335" s="168" t="str">
        <f t="shared" ref="BB335:BQ335" ca="1" si="1001">OFFSET(BB$5,$B335,0)</f>
        <v>-</v>
      </c>
      <c r="BC335" s="168" t="str">
        <f t="shared" ca="1" si="1001"/>
        <v>-</v>
      </c>
      <c r="BD335" s="168" t="str">
        <f t="shared" ca="1" si="1001"/>
        <v>-</v>
      </c>
      <c r="BE335" s="168" t="str">
        <f t="shared" ca="1" si="1001"/>
        <v>-</v>
      </c>
      <c r="BF335" s="168" t="str">
        <f t="shared" ca="1" si="1001"/>
        <v>-</v>
      </c>
      <c r="BG335" s="168">
        <f t="shared" ca="1" si="1001"/>
        <v>1</v>
      </c>
      <c r="BH335" s="168">
        <f t="shared" ca="1" si="1001"/>
        <v>1</v>
      </c>
      <c r="BI335" s="168" t="str">
        <f t="shared" ca="1" si="1001"/>
        <v>-</v>
      </c>
      <c r="BJ335" s="168" t="str">
        <f t="shared" ca="1" si="1001"/>
        <v>-</v>
      </c>
      <c r="BK335" s="10"/>
      <c r="BL335" s="168" t="str">
        <f t="shared" ca="1" si="1001"/>
        <v>-</v>
      </c>
      <c r="BM335" s="168" t="str">
        <f t="shared" ca="1" si="1001"/>
        <v>-</v>
      </c>
      <c r="BN335" s="168" t="str">
        <f t="shared" ca="1" si="1001"/>
        <v>-</v>
      </c>
      <c r="BO335" s="168" t="str">
        <f t="shared" ca="1" si="1001"/>
        <v>-</v>
      </c>
      <c r="BP335" s="168" t="str">
        <f t="shared" ca="1" si="1001"/>
        <v>-</v>
      </c>
      <c r="BQ335" s="168" t="str">
        <f t="shared" ca="1" si="1001"/>
        <v>-</v>
      </c>
      <c r="BR335" s="168" t="str">
        <f t="shared" ca="1" si="997"/>
        <v>-</v>
      </c>
      <c r="BS335" s="168" t="str">
        <f t="shared" ca="1" si="997"/>
        <v>-</v>
      </c>
      <c r="BT335" s="168" t="str">
        <f t="shared" ca="1" si="997"/>
        <v>-</v>
      </c>
      <c r="BU335" s="168" t="str">
        <f t="shared" ca="1" si="997"/>
        <v>-</v>
      </c>
      <c r="BV335" s="168" t="str">
        <f t="shared" ca="1" si="997"/>
        <v>-</v>
      </c>
      <c r="BW335" s="166" t="b" cm="1">
        <f t="array" ref="BW335">INDEX(i.rev,$K335,BW$15)</f>
        <v>0</v>
      </c>
      <c r="BX335" s="166">
        <f t="shared" si="864"/>
        <v>33</v>
      </c>
      <c r="BY335" s="166" t="b" cm="1">
        <f t="array" ref="BY335">INDEX(i.rev,$K335,BY$15)</f>
        <v>0</v>
      </c>
      <c r="BZ335" s="166" t="b" cm="1">
        <f t="array" ref="BZ335">INDEX(i.rev,$K335,BZ$15)</f>
        <v>1</v>
      </c>
      <c r="CA335" s="166" t="b" cm="1">
        <f t="array" ref="CA335">INDEX(i.rev,$K335,CA$15)</f>
        <v>1</v>
      </c>
      <c r="CB335" s="166" t="b" cm="1">
        <f t="array" ref="CB335">INDEX(i.rev,$K335,CB$15)</f>
        <v>1</v>
      </c>
      <c r="CC335" s="166" t="b" cm="1">
        <f t="array" ref="CC335">INDEX(i.rev,$K335,CC$15)</f>
        <v>1</v>
      </c>
      <c r="CD335" s="166" t="b" cm="1">
        <f t="array" ref="CD335">INDEX(i.rev,$K335,CD$15)</f>
        <v>1</v>
      </c>
      <c r="CE335" s="166" t="b" cm="1">
        <f t="array" ref="CE335">INDEX(i.rev,$K335,CE$15)</f>
        <v>1</v>
      </c>
      <c r="CF335" s="166" t="b" cm="1">
        <f t="array" ref="CF335">INDEX(i.rev,$K335,CF$15)</f>
        <v>1</v>
      </c>
      <c r="CG335" s="10"/>
      <c r="CH335" s="168" t="str">
        <f t="shared" ref="CH335:EB335" ca="1" si="1002">OFFSET(CH$5,$B335,0)</f>
        <v>-</v>
      </c>
      <c r="CI335" s="168" t="str">
        <f t="shared" ca="1" si="1002"/>
        <v>-</v>
      </c>
      <c r="CJ335" s="168" t="str">
        <f t="shared" ca="1" si="1002"/>
        <v>-</v>
      </c>
      <c r="CK335" s="168" t="str">
        <f t="shared" ca="1" si="1002"/>
        <v>-</v>
      </c>
      <c r="CL335" s="168" t="str">
        <f t="shared" ca="1" si="1002"/>
        <v>-</v>
      </c>
      <c r="CM335" s="168" t="str">
        <f t="shared" ca="1" si="1002"/>
        <v>-</v>
      </c>
      <c r="CN335" s="168" t="str">
        <f t="shared" ca="1" si="1002"/>
        <v>-</v>
      </c>
      <c r="CO335" s="168" t="str">
        <f t="shared" ca="1" si="1002"/>
        <v>-</v>
      </c>
      <c r="CP335" s="168">
        <f t="shared" ca="1" si="1002"/>
        <v>1</v>
      </c>
      <c r="CQ335" s="168">
        <f t="shared" ca="1" si="1002"/>
        <v>1</v>
      </c>
      <c r="CR335" s="168">
        <f t="shared" ca="1" si="1002"/>
        <v>0</v>
      </c>
      <c r="CS335" s="168" t="str">
        <f t="shared" ca="1" si="1002"/>
        <v>-</v>
      </c>
      <c r="CT335" s="168" t="str">
        <f t="shared" ca="1" si="1002"/>
        <v>-</v>
      </c>
      <c r="CU335" s="168" t="str">
        <f t="shared" ca="1" si="1002"/>
        <v>-</v>
      </c>
      <c r="CV335" s="168" t="str">
        <f t="shared" ca="1" si="1002"/>
        <v>-</v>
      </c>
      <c r="CW335" s="168" t="str">
        <f t="shared" ca="1" si="1002"/>
        <v>-</v>
      </c>
      <c r="CX335" s="168" t="str">
        <f t="shared" ca="1" si="1002"/>
        <v>-</v>
      </c>
      <c r="CY335" s="168" t="str">
        <f t="shared" ca="1" si="1002"/>
        <v>-</v>
      </c>
      <c r="CZ335" s="168">
        <f t="shared" ca="1" si="1002"/>
        <v>0</v>
      </c>
      <c r="DA335" s="168" t="str">
        <f t="shared" ca="1" si="1002"/>
        <v>-</v>
      </c>
      <c r="DB335" s="168" t="str">
        <f t="shared" ca="1" si="1002"/>
        <v>-</v>
      </c>
      <c r="DC335" s="168" t="str">
        <f t="shared" ca="1" si="1002"/>
        <v>-</v>
      </c>
      <c r="DD335" s="168" t="str">
        <f t="shared" ca="1" si="1002"/>
        <v>-</v>
      </c>
      <c r="DE335" s="168" t="str">
        <f t="shared" ca="1" si="1002"/>
        <v>-</v>
      </c>
      <c r="DF335" s="168">
        <f t="shared" ca="1" si="1002"/>
        <v>0</v>
      </c>
      <c r="DG335" s="168">
        <f t="shared" ca="1" si="1002"/>
        <v>0</v>
      </c>
      <c r="DH335" s="168">
        <f t="shared" ca="1" si="1002"/>
        <v>0</v>
      </c>
      <c r="DI335" s="168">
        <f t="shared" ca="1" si="1002"/>
        <v>0</v>
      </c>
      <c r="DJ335" s="168">
        <f t="shared" ca="1" si="1002"/>
        <v>0</v>
      </c>
      <c r="DK335" s="168">
        <f t="shared" ca="1" si="1002"/>
        <v>0</v>
      </c>
      <c r="DL335" s="168">
        <f t="shared" ca="1" si="1002"/>
        <v>0</v>
      </c>
      <c r="DM335" s="168" t="str">
        <f t="shared" ca="1" si="1002"/>
        <v>-</v>
      </c>
      <c r="DN335" s="168" t="str">
        <f t="shared" ca="1" si="1002"/>
        <v>-</v>
      </c>
      <c r="DO335" s="168" t="str">
        <f t="shared" ca="1" si="1002"/>
        <v>-</v>
      </c>
      <c r="DP335" s="168" t="str">
        <f t="shared" ca="1" si="1002"/>
        <v>-</v>
      </c>
      <c r="DQ335" s="168" t="str">
        <f t="shared" ca="1" si="1002"/>
        <v>-</v>
      </c>
      <c r="DR335" s="168" t="str">
        <f t="shared" ca="1" si="1002"/>
        <v>-</v>
      </c>
      <c r="DS335" s="168" t="str">
        <f t="shared" ca="1" si="1002"/>
        <v>-</v>
      </c>
      <c r="DT335" s="168" t="str">
        <f t="shared" ca="1" si="1002"/>
        <v>-</v>
      </c>
      <c r="DU335" s="168" t="str">
        <f t="shared" ca="1" si="1002"/>
        <v>-</v>
      </c>
      <c r="DV335" s="168" t="str">
        <f t="shared" ca="1" si="1002"/>
        <v>-</v>
      </c>
      <c r="DW335" s="168" t="str">
        <f t="shared" ca="1" si="1002"/>
        <v>-</v>
      </c>
      <c r="DX335" s="10"/>
      <c r="DY335" s="168">
        <f t="shared" ca="1" si="1002"/>
        <v>1</v>
      </c>
      <c r="DZ335" s="168" t="str">
        <f t="shared" ca="1" si="1002"/>
        <v>-</v>
      </c>
      <c r="EA335" s="168" t="str">
        <f t="shared" ca="1" si="1002"/>
        <v>-</v>
      </c>
      <c r="EB335" s="168" t="str">
        <f t="shared" ca="1" si="1002"/>
        <v>-</v>
      </c>
      <c r="EC335" s="168" t="str">
        <f t="shared" ca="1" si="885"/>
        <v>-</v>
      </c>
      <c r="ED335" s="168" t="b">
        <f t="shared" ca="1" si="885"/>
        <v>0</v>
      </c>
      <c r="EE335" s="168" t="str">
        <f t="shared" ca="1" si="885"/>
        <v>-</v>
      </c>
      <c r="EF335" s="168">
        <f t="shared" ca="1" si="885"/>
        <v>0</v>
      </c>
      <c r="EG335" s="168" t="str">
        <f t="shared" ca="1" si="885"/>
        <v>-</v>
      </c>
      <c r="EH335" s="166" cm="1">
        <f t="array" ref="EH335">INDEX(i.rev,$K335,EH$15)</f>
        <v>1.1000000000000001</v>
      </c>
      <c r="EI335" s="168">
        <f t="shared" ref="EI335:EX335" ca="1" si="1003">OFFSET(EI$5,$B335,0)</f>
        <v>0</v>
      </c>
      <c r="EJ335" s="168">
        <f t="shared" ca="1" si="1003"/>
        <v>1</v>
      </c>
      <c r="EK335" s="168">
        <f t="shared" ca="1" si="1003"/>
        <v>0</v>
      </c>
      <c r="EL335" s="168">
        <f t="shared" ca="1" si="1003"/>
        <v>1</v>
      </c>
      <c r="EM335" s="168">
        <f t="shared" ca="1" si="1003"/>
        <v>1</v>
      </c>
      <c r="EN335" s="168">
        <f t="shared" ca="1" si="1003"/>
        <v>1</v>
      </c>
      <c r="EO335" s="168">
        <f t="shared" ca="1" si="1003"/>
        <v>0</v>
      </c>
      <c r="EP335" s="168">
        <f t="shared" ca="1" si="1003"/>
        <v>0</v>
      </c>
      <c r="EQ335" s="168">
        <f t="shared" ca="1" si="1003"/>
        <v>0</v>
      </c>
      <c r="ER335" s="168">
        <f t="shared" ca="1" si="1003"/>
        <v>0</v>
      </c>
      <c r="ES335" s="168">
        <f t="shared" ca="1" si="1003"/>
        <v>0</v>
      </c>
      <c r="ET335" s="168">
        <f t="shared" ca="1" si="1003"/>
        <v>0</v>
      </c>
      <c r="EU335" s="168">
        <f t="shared" ca="1" si="1003"/>
        <v>0</v>
      </c>
      <c r="EV335" s="168">
        <f t="shared" ca="1" si="1003"/>
        <v>0</v>
      </c>
      <c r="EW335" s="168">
        <f t="shared" ca="1" si="1003"/>
        <v>0</v>
      </c>
      <c r="EX335" s="168">
        <f t="shared" ca="1" si="1003"/>
        <v>0</v>
      </c>
      <c r="EY335" s="166" cm="1">
        <f t="array" ref="EY335">INDEX(i.rev,$K335,EY$15)</f>
        <v>0</v>
      </c>
      <c r="EZ335" s="168">
        <f t="shared" ca="1" si="837"/>
        <v>0</v>
      </c>
      <c r="FA335" s="166" cm="1">
        <f t="array" ref="FA335">INDEX(i.rev,$K335,FA$15)</f>
        <v>1</v>
      </c>
      <c r="FB335" s="168">
        <f t="shared" ca="1" si="987"/>
        <v>0</v>
      </c>
      <c r="FC335" s="168">
        <f t="shared" ca="1" si="987"/>
        <v>0</v>
      </c>
      <c r="FD335" s="168">
        <f t="shared" ca="1" si="987"/>
        <v>0</v>
      </c>
      <c r="FE335" s="168">
        <f t="shared" ca="1" si="987"/>
        <v>0</v>
      </c>
      <c r="FF335" s="168">
        <f t="shared" ca="1" si="987"/>
        <v>0</v>
      </c>
      <c r="FG335" s="168">
        <f t="shared" ca="1" si="987"/>
        <v>0</v>
      </c>
      <c r="FH335" s="168">
        <f t="shared" ca="1" si="987"/>
        <v>0</v>
      </c>
      <c r="FI335" s="10"/>
      <c r="FJ335" s="168" t="str">
        <f t="shared" ca="1" si="987"/>
        <v>-</v>
      </c>
      <c r="FK335" s="168" t="str">
        <f t="shared" ca="1" si="987"/>
        <v>-</v>
      </c>
      <c r="FL335" s="168" t="str">
        <f t="shared" ca="1" si="987"/>
        <v>-</v>
      </c>
      <c r="FM335" s="168" t="str">
        <f t="shared" ca="1" si="987"/>
        <v>-</v>
      </c>
      <c r="FN335" s="168" t="str">
        <f t="shared" ca="1" si="977"/>
        <v>-</v>
      </c>
      <c r="FO335" s="166" t="b">
        <f t="shared" ca="1" si="954"/>
        <v>0</v>
      </c>
      <c r="FP335" s="166" t="b">
        <f t="shared" ca="1" si="954"/>
        <v>0</v>
      </c>
      <c r="FQ335" s="166" t="b">
        <f t="shared" ca="1" si="954"/>
        <v>1</v>
      </c>
      <c r="FR335" s="168">
        <f t="shared" ca="1" si="987"/>
        <v>0</v>
      </c>
      <c r="FS335" s="166">
        <f t="shared" ca="1" si="955"/>
        <v>1</v>
      </c>
      <c r="FT335" s="166">
        <f t="shared" ca="1" si="955"/>
        <v>1</v>
      </c>
      <c r="FU335" s="168" t="str">
        <f t="shared" ca="1" si="987"/>
        <v>-</v>
      </c>
      <c r="FV335" s="168" t="str">
        <f t="shared" ca="1" si="987"/>
        <v>-</v>
      </c>
      <c r="FW335" s="168" t="str">
        <f t="shared" ca="1" si="987"/>
        <v>-</v>
      </c>
      <c r="FX335" s="168" t="str">
        <f t="shared" ca="1" si="987"/>
        <v>-</v>
      </c>
      <c r="FY335" s="168" t="str">
        <f t="shared" ca="1" si="987"/>
        <v>-</v>
      </c>
      <c r="FZ335" s="168" t="str">
        <f t="shared" ca="1" si="987"/>
        <v>-</v>
      </c>
      <c r="GA335" s="168" t="str">
        <f t="shared" ca="1" si="987"/>
        <v>-</v>
      </c>
      <c r="GB335" s="168" t="str">
        <f t="shared" ca="1" si="987"/>
        <v>-</v>
      </c>
      <c r="GC335" s="168" t="str">
        <f t="shared" ca="1" si="987"/>
        <v>-</v>
      </c>
      <c r="GD335" s="168" t="b">
        <f t="shared" ca="1" si="987"/>
        <v>1</v>
      </c>
      <c r="GE335" s="168" t="str">
        <f t="shared" ca="1" si="987"/>
        <v>-</v>
      </c>
      <c r="GF335" s="168" t="str">
        <f t="shared" ca="1" si="987"/>
        <v>-</v>
      </c>
      <c r="GG335" s="168" t="str">
        <f t="shared" ca="1" si="987"/>
        <v>-</v>
      </c>
      <c r="GH335" s="168" t="str">
        <f t="shared" ref="GH335:GW335" ca="1" si="1004">OFFSET(GH$5,$B335,0)</f>
        <v>-</v>
      </c>
      <c r="GI335" s="168" t="str">
        <f t="shared" ca="1" si="1004"/>
        <v>-</v>
      </c>
      <c r="GJ335" s="168" t="str">
        <f t="shared" ca="1" si="1004"/>
        <v>-</v>
      </c>
      <c r="GK335" s="168" t="str">
        <f t="shared" ca="1" si="1004"/>
        <v>-</v>
      </c>
      <c r="GL335" s="168" t="str">
        <f t="shared" ca="1" si="1004"/>
        <v>-</v>
      </c>
      <c r="GM335" s="168" t="str">
        <f t="shared" ca="1" si="1004"/>
        <v>-</v>
      </c>
      <c r="GN335" s="168" t="str">
        <f t="shared" ca="1" si="1004"/>
        <v>-</v>
      </c>
      <c r="GO335" s="168" t="str">
        <f t="shared" ca="1" si="1004"/>
        <v>-</v>
      </c>
      <c r="GP335" s="168" t="str">
        <f t="shared" ca="1" si="1004"/>
        <v>-</v>
      </c>
      <c r="GQ335" s="168" t="str">
        <f t="shared" ca="1" si="1004"/>
        <v>-</v>
      </c>
      <c r="GR335" s="168" t="str">
        <f t="shared" ca="1" si="1004"/>
        <v>-</v>
      </c>
      <c r="GS335" s="168">
        <f t="shared" ca="1" si="1004"/>
        <v>500</v>
      </c>
      <c r="GT335" s="168">
        <f t="shared" ca="1" si="1004"/>
        <v>500</v>
      </c>
      <c r="GU335" s="168" t="str">
        <f t="shared" ca="1" si="1004"/>
        <v>-</v>
      </c>
      <c r="GV335" s="168" t="str">
        <f t="shared" ca="1" si="1004"/>
        <v>-</v>
      </c>
      <c r="GW335" s="168" t="str">
        <f t="shared" ca="1" si="1004"/>
        <v>-</v>
      </c>
      <c r="GX335" s="168" t="str">
        <f t="shared" ca="1" si="957"/>
        <v>-</v>
      </c>
      <c r="GY335" s="168" t="str">
        <f t="shared" ca="1" si="957"/>
        <v>-</v>
      </c>
      <c r="GZ335" s="168" t="str">
        <f t="shared" ca="1" si="996"/>
        <v>-</v>
      </c>
      <c r="HA335" s="168" t="str">
        <f t="shared" ca="1" si="996"/>
        <v>-</v>
      </c>
      <c r="HB335" s="168" t="str">
        <f t="shared" ca="1" si="996"/>
        <v>-</v>
      </c>
      <c r="HC335" s="168" t="str">
        <f t="shared" ca="1" si="996"/>
        <v>-</v>
      </c>
      <c r="HD335" s="168" t="str">
        <f t="shared" ca="1" si="996"/>
        <v>-</v>
      </c>
      <c r="HE335" s="168" t="str">
        <f t="shared" ca="1" si="996"/>
        <v>-</v>
      </c>
      <c r="HF335" s="168" t="str">
        <f t="shared" ca="1" si="996"/>
        <v>-</v>
      </c>
      <c r="HG335" s="168" t="str">
        <f t="shared" ca="1" si="996"/>
        <v>-</v>
      </c>
      <c r="HH335" s="168" t="str">
        <f t="shared" ca="1" si="996"/>
        <v>-</v>
      </c>
      <c r="HI335" s="168" t="str">
        <f t="shared" ca="1" si="996"/>
        <v>-</v>
      </c>
      <c r="HJ335" s="168" t="str">
        <f t="shared" ca="1" si="996"/>
        <v>-</v>
      </c>
      <c r="HK335" s="168" t="str">
        <f t="shared" ca="1" si="996"/>
        <v>-</v>
      </c>
      <c r="HL335" s="168" t="str">
        <f t="shared" ca="1" si="996"/>
        <v>-</v>
      </c>
      <c r="HM335" s="168" t="str">
        <f t="shared" ca="1" si="996"/>
        <v>-</v>
      </c>
      <c r="HN335" s="168" t="str">
        <f t="shared" ca="1" si="996"/>
        <v>-</v>
      </c>
      <c r="HO335" s="168" t="str">
        <f t="shared" ca="1" si="996"/>
        <v>-</v>
      </c>
      <c r="HP335" s="168" t="str">
        <f t="shared" ca="1" si="996"/>
        <v>-</v>
      </c>
      <c r="HQ335" s="168" t="str">
        <f t="shared" ca="1" si="996"/>
        <v>-</v>
      </c>
      <c r="HR335" s="168" t="str">
        <f t="shared" ca="1" si="996"/>
        <v>-</v>
      </c>
      <c r="HS335" s="168" t="str">
        <f t="shared" ca="1" si="996"/>
        <v>-</v>
      </c>
      <c r="HT335" s="168" t="str">
        <f t="shared" ca="1" si="996"/>
        <v>-</v>
      </c>
      <c r="HU335" s="168" t="str">
        <f t="shared" ca="1" si="996"/>
        <v>-</v>
      </c>
      <c r="HV335" s="168" t="str">
        <f t="shared" ca="1" si="996"/>
        <v>-</v>
      </c>
      <c r="HW335" s="168" t="str">
        <f t="shared" ca="1" si="996"/>
        <v>-</v>
      </c>
      <c r="HX335" s="168" t="str">
        <f t="shared" ca="1" si="996"/>
        <v>-</v>
      </c>
      <c r="HY335" s="168" t="str">
        <f t="shared" ca="1" si="996"/>
        <v>-</v>
      </c>
      <c r="HZ335" s="168" t="str">
        <f t="shared" ca="1" si="996"/>
        <v>-</v>
      </c>
      <c r="IA335" s="168" t="str">
        <f t="shared" ca="1" si="996"/>
        <v>-</v>
      </c>
      <c r="IB335" s="168" t="str">
        <f t="shared" ca="1" si="996"/>
        <v>-</v>
      </c>
      <c r="IC335" s="168" t="str">
        <f t="shared" ca="1" si="996"/>
        <v>-</v>
      </c>
      <c r="ID335" s="168" t="str">
        <f t="shared" ca="1" si="996"/>
        <v>-</v>
      </c>
      <c r="IE335" s="168" t="str">
        <f t="shared" ca="1" si="996"/>
        <v>-</v>
      </c>
      <c r="IF335" s="168" t="str">
        <f t="shared" ca="1" si="996"/>
        <v>-</v>
      </c>
      <c r="IG335" s="168" t="str">
        <f t="shared" ca="1" si="996"/>
        <v>-</v>
      </c>
      <c r="IH335" s="168" t="str">
        <f t="shared" ca="1" si="996"/>
        <v>-</v>
      </c>
      <c r="II335" s="168" t="str">
        <f t="shared" ca="1" si="996"/>
        <v>-</v>
      </c>
      <c r="IJ335" s="168" t="str">
        <f t="shared" ca="1" si="996"/>
        <v>-</v>
      </c>
      <c r="IK335" s="168" t="str">
        <f t="shared" ca="1" si="996"/>
        <v>-</v>
      </c>
      <c r="IL335" s="168" t="str">
        <f t="shared" ca="1" si="996"/>
        <v>-</v>
      </c>
      <c r="IM335" s="168" t="str">
        <f t="shared" ca="1" si="996"/>
        <v>-</v>
      </c>
      <c r="IN335" s="168" t="str">
        <f t="shared" ca="1" si="996"/>
        <v>-</v>
      </c>
      <c r="IO335" s="168" t="str">
        <f t="shared" ca="1" si="996"/>
        <v>-</v>
      </c>
      <c r="IP335" s="168" t="str">
        <f t="shared" ca="1" si="957"/>
        <v>-</v>
      </c>
      <c r="IQ335" s="168" t="str">
        <f t="shared" ca="1" si="957"/>
        <v>-</v>
      </c>
      <c r="IR335" s="168" t="str">
        <f t="shared" ca="1" si="957"/>
        <v>-</v>
      </c>
      <c r="IS335" s="168" t="str">
        <f t="shared" ca="1" si="957"/>
        <v>-</v>
      </c>
      <c r="IT335" s="168" t="str">
        <f t="shared" ca="1" si="957"/>
        <v>-</v>
      </c>
      <c r="IU335" s="168" t="str">
        <f t="shared" ca="1" si="957"/>
        <v>-</v>
      </c>
      <c r="IV335" s="168" t="str">
        <f t="shared" ca="1" si="957"/>
        <v>-</v>
      </c>
      <c r="IW335" s="168" t="str">
        <f t="shared" ca="1" si="957"/>
        <v>-</v>
      </c>
      <c r="IX335" s="168" t="str">
        <f t="shared" ca="1" si="957"/>
        <v>-</v>
      </c>
      <c r="IY335" s="168" t="str">
        <f t="shared" ca="1" si="957"/>
        <v>-</v>
      </c>
      <c r="IZ335" s="10"/>
      <c r="JA335" s="166">
        <f t="shared" ca="1" si="846"/>
        <v>4.4999999999999998E-2</v>
      </c>
      <c r="JB335" s="166">
        <f t="shared" ca="1" si="847"/>
        <v>4.4999999999999998E-2</v>
      </c>
      <c r="JC335" s="168">
        <f t="shared" ref="JC335:KH335" ca="1" si="1005">OFFSET(JC$5,$B335,0)</f>
        <v>1</v>
      </c>
      <c r="JD335" s="168">
        <f t="shared" ca="1" si="1005"/>
        <v>0</v>
      </c>
      <c r="JE335" s="168">
        <f t="shared" ca="1" si="1005"/>
        <v>1</v>
      </c>
      <c r="JF335" s="168">
        <f t="shared" ca="1" si="1005"/>
        <v>1</v>
      </c>
      <c r="JG335" s="168">
        <f t="shared" ca="1" si="1005"/>
        <v>0</v>
      </c>
      <c r="JH335" s="168">
        <f t="shared" ca="1" si="1005"/>
        <v>70</v>
      </c>
      <c r="JI335" s="168">
        <f t="shared" ca="1" si="1005"/>
        <v>50</v>
      </c>
      <c r="JJ335" s="168">
        <f t="shared" ca="1" si="1005"/>
        <v>70</v>
      </c>
      <c r="JK335" s="168">
        <f t="shared" ca="1" si="1005"/>
        <v>50</v>
      </c>
      <c r="JL335" s="166">
        <f t="shared" ca="1" si="849"/>
        <v>1</v>
      </c>
      <c r="JM335" s="166">
        <f t="shared" ca="1" si="850"/>
        <v>1</v>
      </c>
      <c r="JN335" s="166">
        <f t="shared" ca="1" si="851"/>
        <v>1</v>
      </c>
      <c r="JO335" s="166">
        <f t="shared" ca="1" si="852"/>
        <v>1</v>
      </c>
      <c r="JP335" s="166">
        <f t="shared" ca="1" si="852"/>
        <v>1</v>
      </c>
      <c r="JQ335" s="168">
        <f t="shared" ca="1" si="1005"/>
        <v>1</v>
      </c>
      <c r="JR335" s="10"/>
      <c r="JS335" s="168">
        <f t="shared" ca="1" si="1005"/>
        <v>1</v>
      </c>
      <c r="JT335" s="166">
        <f t="shared" ca="1" si="853"/>
        <v>1</v>
      </c>
      <c r="JU335" s="168">
        <f t="shared" ca="1" si="1005"/>
        <v>1</v>
      </c>
      <c r="JV335" s="168">
        <f t="shared" ca="1" si="1005"/>
        <v>1</v>
      </c>
      <c r="JW335" s="168">
        <f t="shared" ca="1" si="1005"/>
        <v>1</v>
      </c>
      <c r="JX335" s="168">
        <f t="shared" ca="1" si="1005"/>
        <v>1</v>
      </c>
      <c r="JY335" s="168">
        <f t="shared" ca="1" si="1005"/>
        <v>1</v>
      </c>
      <c r="JZ335" s="168">
        <f t="shared" ca="1" si="1005"/>
        <v>1</v>
      </c>
      <c r="KA335" s="166">
        <f t="shared" ca="1" si="854"/>
        <v>1</v>
      </c>
      <c r="KB335" s="166">
        <f t="shared" ca="1" si="855"/>
        <v>1</v>
      </c>
      <c r="KC335" s="166">
        <f t="shared" ca="1" si="856"/>
        <v>1</v>
      </c>
      <c r="KD335" s="166" t="str">
        <f t="shared" ca="1" si="857"/>
        <v>-</v>
      </c>
      <c r="KE335" s="166" t="str">
        <f t="shared" ca="1" si="858"/>
        <v>-</v>
      </c>
      <c r="KF335" s="166" t="str">
        <f t="shared" ca="1" si="859"/>
        <v>-</v>
      </c>
      <c r="KG335" s="166" t="b">
        <f t="shared" ca="1" si="860"/>
        <v>0</v>
      </c>
      <c r="KH335" s="168">
        <f t="shared" ca="1" si="1005"/>
        <v>0</v>
      </c>
      <c r="KI335" s="27">
        <v>0</v>
      </c>
    </row>
    <row r="336" spans="1:295" s="148" customFormat="1" outlineLevel="1">
      <c r="A336" s="126">
        <f t="shared" si="13"/>
        <v>331</v>
      </c>
      <c r="B336" s="126">
        <f t="shared" si="976"/>
        <v>13</v>
      </c>
      <c r="C336" s="148">
        <f>C334</f>
        <v>1002</v>
      </c>
      <c r="D336" s="148" t="s">
        <v>884</v>
      </c>
      <c r="E336" s="148" t="b">
        <f t="shared" si="826"/>
        <v>0</v>
      </c>
      <c r="F336" s="148" t="b">
        <v>0</v>
      </c>
      <c r="G336" s="148" t="b">
        <f t="shared" si="862"/>
        <v>0</v>
      </c>
      <c r="H336" s="144">
        <f t="shared" ca="1" si="959"/>
        <v>3</v>
      </c>
      <c r="I336" s="32">
        <v>3</v>
      </c>
      <c r="J336" s="32">
        <v>4</v>
      </c>
      <c r="K336" s="32">
        <v>2</v>
      </c>
      <c r="L336" s="144">
        <f t="shared" ca="1" si="959"/>
        <v>1</v>
      </c>
      <c r="M336" s="144">
        <f t="shared" ca="1" si="959"/>
        <v>1</v>
      </c>
      <c r="N336" s="144">
        <f t="shared" ca="1" si="959"/>
        <v>1</v>
      </c>
      <c r="O336" s="144">
        <f t="shared" ca="1" si="959"/>
        <v>1</v>
      </c>
      <c r="P336" s="144">
        <f t="shared" ca="1" si="959"/>
        <v>1</v>
      </c>
      <c r="Q336" s="144">
        <f t="shared" ca="1" si="959"/>
        <v>1</v>
      </c>
      <c r="R336" s="144">
        <f t="shared" ca="1" si="959"/>
        <v>2</v>
      </c>
      <c r="S336" s="144">
        <f t="shared" ca="1" si="959"/>
        <v>1</v>
      </c>
      <c r="T336" s="144">
        <f t="shared" ca="1" si="959"/>
        <v>1</v>
      </c>
      <c r="U336" s="144">
        <f t="shared" ca="1" si="959"/>
        <v>1</v>
      </c>
      <c r="V336" s="144">
        <f t="shared" ca="1" si="959"/>
        <v>1</v>
      </c>
      <c r="W336" s="144">
        <f t="shared" ca="1" si="959"/>
        <v>1</v>
      </c>
      <c r="X336" s="144">
        <f t="shared" ca="1" si="959"/>
        <v>1</v>
      </c>
      <c r="Y336" s="144">
        <f t="shared" ca="1" si="960"/>
        <v>1</v>
      </c>
      <c r="AA336" s="162" t="str" cm="1">
        <f t="array" aca="1" ref="AA336" ca="1">TEXT(LEFT(OFFSET(AA336,-1,0),5)+1,"00000")&amp;MID(OFFSET(AA336,-1,0),6,FIND(" ",OFFSET(AA336,-1,0),7)-5)
&amp;INDEX(DataMaster!$B$10:$B$12,$I336)         &amp;IF($J336=1,""," Risk"&amp;INDEX(i.risk_aversion,$J336,1))    &amp;IF($K336=1,""," REV"&amp; INDEX(DataMaster!$B$54:$B$58,$K336))              &amp; IF($L336=1,""," Minroe"&amp;INDEX(minroe,$L336))              &amp;  IF($M336=1,""," Overdraw"&amp;INDEX(overdraw,$M336))
&amp; IF($N336=1,""," Mach"&amp;INDEX(i.mach_option,$N336))
&amp; IF($O336=1,""," Interest"&amp;INDEX(i.interest_rate,$O336))            &amp; IF($P336=1,""," Opp cost"&amp;INDEX(i.opp_cost_capital,$P336))           &amp; IF($Q336=1,""," Casual_ub"&amp;INDEX(i.casual_ub,$Q336))           &amp; IF($R336=1,""," Cropgraze"&amp;INDEX(i.cropgraze_inc,$R336))
&amp; IF($S336=1,""," Yield"&amp;INDEX(i.all_rot_yield,$S336))          &amp; IF($T336=1,""," Pasture"&amp;INDEX(i.pasture_prod,$T336))          &amp; IF($U336=1,""," Scan"&amp;INDEX(i.scan,$U336))
&amp; IF($JL336=1,""," WP"&amp;TEXT($JL336*100,"000p"))                &amp; IF($JM336=1,""," MP"&amp;TEXT($JM336*100,"000p"))                      &amp; IF($JN336=1,""," GP"&amp;TEXT($JN336*100,"000p"))          &amp; IF($JO336=1,""," Can"&amp;TEXT($JO336*100,"000p"))
&amp; " (F"&amp;3+IFERROR(1*$CH336,0)+IFERROR(1*$CI336,0)&amp;3-IFERROR(1*NOT($CK336),0)&amp;"N"&amp;$CP336&amp;$CQ336&amp;")"</f>
        <v>00039 CFW SQ RiskCRRA-low REVrev_create CropgrazeFALSE (F33N11)</v>
      </c>
      <c r="AB336" s="10" t="str">
        <f ca="1">IF(COUNTIF(AA$5:AA336,AA336)=1,"-","Dup")</f>
        <v>-</v>
      </c>
      <c r="AC336" s="10"/>
      <c r="AD336" s="168" t="str">
        <f t="shared" ca="1" si="949"/>
        <v>-</v>
      </c>
      <c r="AE336" s="168" t="str">
        <f t="shared" ca="1" si="949"/>
        <v>-</v>
      </c>
      <c r="AF336" s="168" t="str">
        <f t="shared" ca="1" si="949"/>
        <v>-</v>
      </c>
      <c r="AG336" s="168" t="str">
        <f t="shared" ca="1" si="949"/>
        <v>-</v>
      </c>
      <c r="AH336" s="168" t="str">
        <f t="shared" ca="1" si="949"/>
        <v>-</v>
      </c>
      <c r="AI336" s="168" t="b">
        <f t="shared" ca="1" si="949"/>
        <v>1</v>
      </c>
      <c r="AJ336" s="10"/>
      <c r="AK336" s="166" t="b">
        <f t="shared" si="950"/>
        <v>0</v>
      </c>
      <c r="AL336" s="166">
        <f t="shared" si="950"/>
        <v>2</v>
      </c>
      <c r="AM336" s="166" t="b">
        <f t="shared" si="950"/>
        <v>0</v>
      </c>
      <c r="AN336" s="166" t="b">
        <f t="shared" si="950"/>
        <v>1</v>
      </c>
      <c r="AO336" s="166" t="b">
        <f t="shared" si="950"/>
        <v>0</v>
      </c>
      <c r="AP336" s="166" t="b">
        <f t="shared" si="950"/>
        <v>0</v>
      </c>
      <c r="AQ336" s="166">
        <f t="shared" ca="1" si="829"/>
        <v>0</v>
      </c>
      <c r="AR336" s="166" t="b">
        <f t="shared" si="951"/>
        <v>1</v>
      </c>
      <c r="AS336" s="166" t="b">
        <f t="shared" si="951"/>
        <v>1</v>
      </c>
      <c r="AT336" s="166">
        <f t="shared" si="951"/>
        <v>2</v>
      </c>
      <c r="AU336" s="166" t="str">
        <f t="shared" si="951"/>
        <v>-</v>
      </c>
      <c r="AV336" s="166">
        <f t="shared" si="951"/>
        <v>0.3</v>
      </c>
      <c r="AW336" s="10"/>
      <c r="AX336" s="166" t="b">
        <f t="shared" si="831"/>
        <v>1</v>
      </c>
      <c r="AY336" s="168" t="b">
        <f t="shared" ca="1" si="832"/>
        <v>1</v>
      </c>
      <c r="AZ336" s="168" t="b">
        <f t="shared" ca="1" si="832"/>
        <v>1</v>
      </c>
      <c r="BA336" s="167">
        <f t="shared" ca="1" si="833"/>
        <v>3210</v>
      </c>
      <c r="BB336" s="168" t="str">
        <f t="shared" ref="BB336:BV341" ca="1" si="1006">OFFSET(BB$5,$B336,0)</f>
        <v>-</v>
      </c>
      <c r="BC336" s="168" t="str">
        <f t="shared" ca="1" si="1006"/>
        <v>-</v>
      </c>
      <c r="BD336" s="168" t="str">
        <f t="shared" ca="1" si="1006"/>
        <v>-</v>
      </c>
      <c r="BE336" s="168" t="str">
        <f t="shared" ca="1" si="1006"/>
        <v>-</v>
      </c>
      <c r="BF336" s="168" t="str">
        <f t="shared" ca="1" si="1006"/>
        <v>-</v>
      </c>
      <c r="BG336" s="168">
        <f t="shared" ca="1" si="1006"/>
        <v>1</v>
      </c>
      <c r="BH336" s="168">
        <f t="shared" ca="1" si="1006"/>
        <v>1</v>
      </c>
      <c r="BI336" s="168" t="str">
        <f t="shared" ca="1" si="1006"/>
        <v>-</v>
      </c>
      <c r="BJ336" s="168" t="str">
        <f t="shared" ca="1" si="1006"/>
        <v>-</v>
      </c>
      <c r="BK336" s="10"/>
      <c r="BL336" s="168" t="str">
        <f t="shared" ca="1" si="1006"/>
        <v>-</v>
      </c>
      <c r="BM336" s="168" t="str">
        <f t="shared" ca="1" si="1006"/>
        <v>-</v>
      </c>
      <c r="BN336" s="168" t="str">
        <f t="shared" ca="1" si="1006"/>
        <v>-</v>
      </c>
      <c r="BO336" s="168" t="str">
        <f t="shared" ca="1" si="1006"/>
        <v>-</v>
      </c>
      <c r="BP336" s="168" t="str">
        <f t="shared" ca="1" si="1006"/>
        <v>-</v>
      </c>
      <c r="BQ336" s="168" t="str">
        <f t="shared" ca="1" si="1006"/>
        <v>-</v>
      </c>
      <c r="BR336" s="168" t="str">
        <f t="shared" ca="1" si="1006"/>
        <v>-</v>
      </c>
      <c r="BS336" s="168" t="str">
        <f t="shared" ca="1" si="1006"/>
        <v>-</v>
      </c>
      <c r="BT336" s="168" t="str">
        <f t="shared" ca="1" si="1006"/>
        <v>-</v>
      </c>
      <c r="BU336" s="168" t="str">
        <f t="shared" ca="1" si="1006"/>
        <v>-</v>
      </c>
      <c r="BV336" s="168" t="str">
        <f t="shared" ca="1" si="1006"/>
        <v>-</v>
      </c>
      <c r="BW336" s="166" t="b" cm="1">
        <f t="array" ref="BW336">INDEX(i.rev,$K336,BW$15)</f>
        <v>1</v>
      </c>
      <c r="BX336" s="166">
        <f t="shared" si="864"/>
        <v>34</v>
      </c>
      <c r="BY336" s="166" t="b" cm="1">
        <f t="array" ref="BY336">INDEX(i.rev,$K336,BY$15)</f>
        <v>1</v>
      </c>
      <c r="BZ336" s="166" t="b" cm="1">
        <f t="array" ref="BZ336">INDEX(i.rev,$K336,BZ$15)</f>
        <v>1</v>
      </c>
      <c r="CA336" s="166" t="b" cm="1">
        <f t="array" ref="CA336">INDEX(i.rev,$K336,CA$15)</f>
        <v>1</v>
      </c>
      <c r="CB336" s="166" t="b" cm="1">
        <f t="array" ref="CB336">INDEX(i.rev,$K336,CB$15)</f>
        <v>1</v>
      </c>
      <c r="CC336" s="166" t="b" cm="1">
        <f t="array" ref="CC336">INDEX(i.rev,$K336,CC$15)</f>
        <v>1</v>
      </c>
      <c r="CD336" s="166" t="b" cm="1">
        <f t="array" ref="CD336">INDEX(i.rev,$K336,CD$15)</f>
        <v>1</v>
      </c>
      <c r="CE336" s="166" t="b" cm="1">
        <f t="array" ref="CE336">INDEX(i.rev,$K336,CE$15)</f>
        <v>1</v>
      </c>
      <c r="CF336" s="166" t="b" cm="1">
        <f t="array" ref="CF336">INDEX(i.rev,$K336,CF$15)</f>
        <v>1</v>
      </c>
      <c r="CG336" s="10"/>
      <c r="CH336" s="168" t="str">
        <f t="shared" ca="1" si="988"/>
        <v>-</v>
      </c>
      <c r="CI336" s="168" t="str">
        <f t="shared" ca="1" si="988"/>
        <v>-</v>
      </c>
      <c r="CJ336" s="168" t="str">
        <f t="shared" ca="1" si="988"/>
        <v>-</v>
      </c>
      <c r="CK336" s="168" t="str">
        <f t="shared" ca="1" si="988"/>
        <v>-</v>
      </c>
      <c r="CL336" s="168" t="str">
        <f t="shared" ca="1" si="988"/>
        <v>-</v>
      </c>
      <c r="CM336" s="168" t="str">
        <f t="shared" ca="1" si="988"/>
        <v>-</v>
      </c>
      <c r="CN336" s="168" t="str">
        <f t="shared" ca="1" si="988"/>
        <v>-</v>
      </c>
      <c r="CO336" s="168" t="str">
        <f t="shared" ca="1" si="988"/>
        <v>-</v>
      </c>
      <c r="CP336" s="168">
        <f t="shared" ca="1" si="988"/>
        <v>1</v>
      </c>
      <c r="CQ336" s="168">
        <f t="shared" ca="1" si="988"/>
        <v>1</v>
      </c>
      <c r="CR336" s="168">
        <f t="shared" ca="1" si="988"/>
        <v>0</v>
      </c>
      <c r="CS336" s="168" t="str">
        <f t="shared" ca="1" si="988"/>
        <v>-</v>
      </c>
      <c r="CT336" s="168" t="str">
        <f t="shared" ca="1" si="988"/>
        <v>-</v>
      </c>
      <c r="CU336" s="168" t="str">
        <f t="shared" ca="1" si="988"/>
        <v>-</v>
      </c>
      <c r="CV336" s="168" t="str">
        <f t="shared" ca="1" si="988"/>
        <v>-</v>
      </c>
      <c r="CW336" s="168" t="str">
        <f t="shared" ca="1" si="988"/>
        <v>-</v>
      </c>
      <c r="CX336" s="168" t="str">
        <f t="shared" ca="1" si="988"/>
        <v>-</v>
      </c>
      <c r="CY336" s="168" t="str">
        <f t="shared" ca="1" si="988"/>
        <v>-</v>
      </c>
      <c r="CZ336" s="168">
        <f t="shared" ca="1" si="988"/>
        <v>0</v>
      </c>
      <c r="DA336" s="168" t="str">
        <f t="shared" ca="1" si="988"/>
        <v>-</v>
      </c>
      <c r="DB336" s="168" t="str">
        <f t="shared" ca="1" si="988"/>
        <v>-</v>
      </c>
      <c r="DC336" s="168" t="str">
        <f t="shared" ca="1" si="988"/>
        <v>-</v>
      </c>
      <c r="DD336" s="168" t="str">
        <f t="shared" ca="1" si="988"/>
        <v>-</v>
      </c>
      <c r="DE336" s="168" t="str">
        <f t="shared" ca="1" si="988"/>
        <v>-</v>
      </c>
      <c r="DF336" s="168">
        <f t="shared" ca="1" si="988"/>
        <v>0</v>
      </c>
      <c r="DG336" s="168">
        <f t="shared" ca="1" si="988"/>
        <v>0</v>
      </c>
      <c r="DH336" s="168">
        <f t="shared" ca="1" si="988"/>
        <v>0</v>
      </c>
      <c r="DI336" s="168">
        <f t="shared" ca="1" si="988"/>
        <v>0</v>
      </c>
      <c r="DJ336" s="168">
        <f t="shared" ca="1" si="988"/>
        <v>0</v>
      </c>
      <c r="DK336" s="168">
        <f t="shared" ca="1" si="988"/>
        <v>0</v>
      </c>
      <c r="DL336" s="168">
        <f t="shared" ca="1" si="988"/>
        <v>0</v>
      </c>
      <c r="DM336" s="168" t="str">
        <f t="shared" ca="1" si="988"/>
        <v>-</v>
      </c>
      <c r="DN336" s="168" t="str">
        <f t="shared" ca="1" si="988"/>
        <v>-</v>
      </c>
      <c r="DO336" s="168" t="str">
        <f t="shared" ca="1" si="988"/>
        <v>-</v>
      </c>
      <c r="DP336" s="168" t="str">
        <f t="shared" ca="1" si="988"/>
        <v>-</v>
      </c>
      <c r="DQ336" s="168" t="str">
        <f t="shared" ca="1" si="988"/>
        <v>-</v>
      </c>
      <c r="DR336" s="168" t="str">
        <f t="shared" ca="1" si="988"/>
        <v>-</v>
      </c>
      <c r="DS336" s="168" t="str">
        <f t="shared" ca="1" si="988"/>
        <v>-</v>
      </c>
      <c r="DT336" s="168" t="str">
        <f t="shared" ca="1" si="988"/>
        <v>-</v>
      </c>
      <c r="DU336" s="168" t="str">
        <f t="shared" ca="1" si="988"/>
        <v>-</v>
      </c>
      <c r="DV336" s="168" t="str">
        <f t="shared" ca="1" si="988"/>
        <v>-</v>
      </c>
      <c r="DW336" s="168" t="str">
        <f t="shared" ca="1" si="988"/>
        <v>-</v>
      </c>
      <c r="DX336" s="10"/>
      <c r="DY336" s="168">
        <f t="shared" ca="1" si="988"/>
        <v>1</v>
      </c>
      <c r="DZ336" s="168" t="str">
        <f t="shared" ca="1" si="988"/>
        <v>-</v>
      </c>
      <c r="EA336" s="168" t="str">
        <f t="shared" ca="1" si="988"/>
        <v>-</v>
      </c>
      <c r="EB336" s="168" t="str">
        <f t="shared" ca="1" si="988"/>
        <v>-</v>
      </c>
      <c r="EC336" s="168" t="str">
        <f t="shared" ca="1" si="885"/>
        <v>-</v>
      </c>
      <c r="ED336" s="168" t="b">
        <f t="shared" ca="1" si="885"/>
        <v>0</v>
      </c>
      <c r="EE336" s="168" t="str">
        <f t="shared" ca="1" si="885"/>
        <v>-</v>
      </c>
      <c r="EF336" s="168">
        <f t="shared" ca="1" si="885"/>
        <v>0</v>
      </c>
      <c r="EG336" s="168" t="str">
        <f t="shared" ca="1" si="885"/>
        <v>-</v>
      </c>
      <c r="EH336" s="166" cm="1">
        <f t="array" ref="EH336">INDEX(i.rev,$K336,EH$15)</f>
        <v>1</v>
      </c>
      <c r="EI336" s="168">
        <f t="shared" ca="1" si="953"/>
        <v>0</v>
      </c>
      <c r="EJ336" s="168">
        <f t="shared" ca="1" si="953"/>
        <v>1</v>
      </c>
      <c r="EK336" s="168">
        <f t="shared" ca="1" si="953"/>
        <v>0</v>
      </c>
      <c r="EL336" s="168">
        <f t="shared" ca="1" si="953"/>
        <v>1</v>
      </c>
      <c r="EM336" s="168">
        <f t="shared" ca="1" si="953"/>
        <v>1</v>
      </c>
      <c r="EN336" s="168">
        <f t="shared" ca="1" si="953"/>
        <v>1</v>
      </c>
      <c r="EO336" s="168">
        <f t="shared" ca="1" si="953"/>
        <v>0</v>
      </c>
      <c r="EP336" s="168">
        <f t="shared" ca="1" si="953"/>
        <v>0</v>
      </c>
      <c r="EQ336" s="168">
        <f t="shared" ca="1" si="953"/>
        <v>0</v>
      </c>
      <c r="ER336" s="168">
        <f t="shared" ca="1" si="953"/>
        <v>0</v>
      </c>
      <c r="ES336" s="168">
        <f t="shared" ca="1" si="953"/>
        <v>0</v>
      </c>
      <c r="ET336" s="168">
        <f t="shared" ca="1" si="953"/>
        <v>0</v>
      </c>
      <c r="EU336" s="168">
        <f t="shared" ca="1" si="953"/>
        <v>0</v>
      </c>
      <c r="EV336" s="168">
        <f t="shared" ca="1" si="953"/>
        <v>0</v>
      </c>
      <c r="EW336" s="168">
        <f t="shared" ca="1" si="953"/>
        <v>0</v>
      </c>
      <c r="EX336" s="168">
        <f t="shared" ca="1" si="953"/>
        <v>0</v>
      </c>
      <c r="EY336" s="166" cm="1">
        <f t="array" ref="EY336">INDEX(i.rev,$K336,EY$15)</f>
        <v>0</v>
      </c>
      <c r="EZ336" s="168">
        <f t="shared" ca="1" si="837"/>
        <v>0</v>
      </c>
      <c r="FA336" s="166" cm="1">
        <f t="array" ref="FA336">INDEX(i.rev,$K336,FA$15)</f>
        <v>1</v>
      </c>
      <c r="FB336" s="168">
        <f t="shared" ca="1" si="987"/>
        <v>0</v>
      </c>
      <c r="FC336" s="168">
        <f t="shared" ca="1" si="987"/>
        <v>0</v>
      </c>
      <c r="FD336" s="168">
        <f t="shared" ca="1" si="987"/>
        <v>0</v>
      </c>
      <c r="FE336" s="168">
        <f t="shared" ca="1" si="987"/>
        <v>0</v>
      </c>
      <c r="FF336" s="168">
        <f t="shared" ca="1" si="987"/>
        <v>0</v>
      </c>
      <c r="FG336" s="168">
        <f t="shared" ca="1" si="987"/>
        <v>0</v>
      </c>
      <c r="FH336" s="168">
        <f t="shared" ca="1" si="987"/>
        <v>0</v>
      </c>
      <c r="FI336" s="10"/>
      <c r="FJ336" s="168" t="str">
        <f t="shared" ca="1" si="987"/>
        <v>-</v>
      </c>
      <c r="FK336" s="168" t="str">
        <f t="shared" ca="1" si="987"/>
        <v>-</v>
      </c>
      <c r="FL336" s="168" t="str">
        <f t="shared" ca="1" si="987"/>
        <v>-</v>
      </c>
      <c r="FM336" s="168" t="str">
        <f t="shared" ca="1" si="987"/>
        <v>-</v>
      </c>
      <c r="FN336" s="168" t="str">
        <f t="shared" ca="1" si="977"/>
        <v>-</v>
      </c>
      <c r="FO336" s="166" t="b">
        <f t="shared" ca="1" si="954"/>
        <v>0</v>
      </c>
      <c r="FP336" s="166" t="b">
        <f t="shared" ca="1" si="954"/>
        <v>0</v>
      </c>
      <c r="FQ336" s="166" t="b">
        <f t="shared" ca="1" si="954"/>
        <v>1</v>
      </c>
      <c r="FR336" s="168">
        <f t="shared" ca="1" si="987"/>
        <v>0</v>
      </c>
      <c r="FS336" s="166">
        <f t="shared" ca="1" si="955"/>
        <v>1</v>
      </c>
      <c r="FT336" s="166">
        <f t="shared" ca="1" si="955"/>
        <v>1</v>
      </c>
      <c r="FU336" s="168" t="str">
        <f t="shared" ca="1" si="987"/>
        <v>-</v>
      </c>
      <c r="FV336" s="168" t="str">
        <f t="shared" ca="1" si="987"/>
        <v>-</v>
      </c>
      <c r="FW336" s="168" t="str">
        <f t="shared" ca="1" si="987"/>
        <v>-</v>
      </c>
      <c r="FX336" s="168" t="str">
        <f t="shared" ca="1" si="987"/>
        <v>-</v>
      </c>
      <c r="FY336" s="168" t="str">
        <f t="shared" ca="1" si="987"/>
        <v>-</v>
      </c>
      <c r="FZ336" s="168" t="str">
        <f t="shared" ca="1" si="987"/>
        <v>-</v>
      </c>
      <c r="GA336" s="168" t="str">
        <f t="shared" ca="1" si="987"/>
        <v>-</v>
      </c>
      <c r="GB336" s="168" t="str">
        <f t="shared" ca="1" si="987"/>
        <v>-</v>
      </c>
      <c r="GC336" s="168" t="str">
        <f t="shared" ca="1" si="987"/>
        <v>-</v>
      </c>
      <c r="GD336" s="168" t="b">
        <f t="shared" ca="1" si="987"/>
        <v>1</v>
      </c>
      <c r="GE336" s="168" t="str">
        <f t="shared" ca="1" si="987"/>
        <v>-</v>
      </c>
      <c r="GF336" s="168" t="str">
        <f t="shared" ca="1" si="987"/>
        <v>-</v>
      </c>
      <c r="GG336" s="168" t="str">
        <f t="shared" ca="1" si="987"/>
        <v>-</v>
      </c>
      <c r="GH336" s="168" t="str">
        <f t="shared" ca="1" si="956"/>
        <v>-</v>
      </c>
      <c r="GI336" s="168" t="str">
        <f t="shared" ca="1" si="956"/>
        <v>-</v>
      </c>
      <c r="GJ336" s="168" t="str">
        <f t="shared" ca="1" si="956"/>
        <v>-</v>
      </c>
      <c r="GK336" s="168" t="str">
        <f t="shared" ca="1" si="956"/>
        <v>-</v>
      </c>
      <c r="GL336" s="168" t="str">
        <f t="shared" ca="1" si="956"/>
        <v>-</v>
      </c>
      <c r="GM336" s="168" t="str">
        <f t="shared" ca="1" si="956"/>
        <v>-</v>
      </c>
      <c r="GN336" s="168" t="str">
        <f t="shared" ca="1" si="956"/>
        <v>-</v>
      </c>
      <c r="GO336" s="168" t="str">
        <f t="shared" ca="1" si="956"/>
        <v>-</v>
      </c>
      <c r="GP336" s="168" t="str">
        <f t="shared" ca="1" si="956"/>
        <v>-</v>
      </c>
      <c r="GQ336" s="168" t="str">
        <f t="shared" ca="1" si="956"/>
        <v>-</v>
      </c>
      <c r="GR336" s="168" t="str">
        <f t="shared" ca="1" si="956"/>
        <v>-</v>
      </c>
      <c r="GS336" s="168">
        <f t="shared" ca="1" si="956"/>
        <v>500</v>
      </c>
      <c r="GT336" s="168">
        <f t="shared" ca="1" si="956"/>
        <v>500</v>
      </c>
      <c r="GU336" s="168" t="str">
        <f t="shared" ca="1" si="956"/>
        <v>-</v>
      </c>
      <c r="GV336" s="168" t="str">
        <f t="shared" ca="1" si="956"/>
        <v>-</v>
      </c>
      <c r="GW336" s="168" t="str">
        <f t="shared" ca="1" si="956"/>
        <v>-</v>
      </c>
      <c r="GX336" s="168" t="str">
        <f t="shared" ca="1" si="957"/>
        <v>-</v>
      </c>
      <c r="GY336" s="168" t="str">
        <f t="shared" ca="1" si="957"/>
        <v>-</v>
      </c>
      <c r="GZ336" s="168" t="str">
        <f t="shared" ca="1" si="996"/>
        <v>-</v>
      </c>
      <c r="HA336" s="168" t="str">
        <f t="shared" ca="1" si="996"/>
        <v>-</v>
      </c>
      <c r="HB336" s="168" t="str">
        <f t="shared" ca="1" si="996"/>
        <v>-</v>
      </c>
      <c r="HC336" s="168" t="str">
        <f t="shared" ca="1" si="996"/>
        <v>-</v>
      </c>
      <c r="HD336" s="168" t="str">
        <f t="shared" ca="1" si="996"/>
        <v>-</v>
      </c>
      <c r="HE336" s="168" t="str">
        <f t="shared" ca="1" si="996"/>
        <v>-</v>
      </c>
      <c r="HF336" s="168" t="str">
        <f t="shared" ca="1" si="996"/>
        <v>-</v>
      </c>
      <c r="HG336" s="168" t="str">
        <f t="shared" ca="1" si="996"/>
        <v>-</v>
      </c>
      <c r="HH336" s="168" t="str">
        <f t="shared" ca="1" si="996"/>
        <v>-</v>
      </c>
      <c r="HI336" s="168" t="str">
        <f t="shared" ca="1" si="996"/>
        <v>-</v>
      </c>
      <c r="HJ336" s="168" t="str">
        <f t="shared" ca="1" si="996"/>
        <v>-</v>
      </c>
      <c r="HK336" s="168" t="str">
        <f t="shared" ca="1" si="996"/>
        <v>-</v>
      </c>
      <c r="HL336" s="168" t="str">
        <f t="shared" ca="1" si="996"/>
        <v>-</v>
      </c>
      <c r="HM336" s="168" t="str">
        <f t="shared" ca="1" si="996"/>
        <v>-</v>
      </c>
      <c r="HN336" s="168" t="str">
        <f t="shared" ca="1" si="996"/>
        <v>-</v>
      </c>
      <c r="HO336" s="168" t="str">
        <f t="shared" ca="1" si="996"/>
        <v>-</v>
      </c>
      <c r="HP336" s="168" t="str">
        <f t="shared" ca="1" si="996"/>
        <v>-</v>
      </c>
      <c r="HQ336" s="168" t="str">
        <f t="shared" ca="1" si="996"/>
        <v>-</v>
      </c>
      <c r="HR336" s="168" t="str">
        <f t="shared" ca="1" si="996"/>
        <v>-</v>
      </c>
      <c r="HS336" s="168" t="str">
        <f t="shared" ca="1" si="996"/>
        <v>-</v>
      </c>
      <c r="HT336" s="168" t="str">
        <f t="shared" ca="1" si="996"/>
        <v>-</v>
      </c>
      <c r="HU336" s="168" t="str">
        <f t="shared" ca="1" si="996"/>
        <v>-</v>
      </c>
      <c r="HV336" s="168" t="str">
        <f t="shared" ca="1" si="996"/>
        <v>-</v>
      </c>
      <c r="HW336" s="168" t="str">
        <f t="shared" ca="1" si="996"/>
        <v>-</v>
      </c>
      <c r="HX336" s="168" t="str">
        <f t="shared" ca="1" si="996"/>
        <v>-</v>
      </c>
      <c r="HY336" s="168" t="str">
        <f t="shared" ca="1" si="996"/>
        <v>-</v>
      </c>
      <c r="HZ336" s="168" t="str">
        <f t="shared" ca="1" si="996"/>
        <v>-</v>
      </c>
      <c r="IA336" s="168" t="str">
        <f t="shared" ca="1" si="996"/>
        <v>-</v>
      </c>
      <c r="IB336" s="168" t="str">
        <f t="shared" ca="1" si="996"/>
        <v>-</v>
      </c>
      <c r="IC336" s="168" t="str">
        <f t="shared" ca="1" si="996"/>
        <v>-</v>
      </c>
      <c r="ID336" s="168" t="str">
        <f t="shared" ca="1" si="996"/>
        <v>-</v>
      </c>
      <c r="IE336" s="168" t="str">
        <f t="shared" ca="1" si="996"/>
        <v>-</v>
      </c>
      <c r="IF336" s="168" t="str">
        <f t="shared" ca="1" si="996"/>
        <v>-</v>
      </c>
      <c r="IG336" s="168" t="str">
        <f t="shared" ca="1" si="996"/>
        <v>-</v>
      </c>
      <c r="IH336" s="168" t="str">
        <f t="shared" ca="1" si="996"/>
        <v>-</v>
      </c>
      <c r="II336" s="168" t="str">
        <f t="shared" ca="1" si="996"/>
        <v>-</v>
      </c>
      <c r="IJ336" s="168" t="str">
        <f t="shared" ca="1" si="996"/>
        <v>-</v>
      </c>
      <c r="IK336" s="168" t="str">
        <f t="shared" ca="1" si="996"/>
        <v>-</v>
      </c>
      <c r="IL336" s="168" t="str">
        <f t="shared" ca="1" si="996"/>
        <v>-</v>
      </c>
      <c r="IM336" s="168" t="str">
        <f t="shared" ca="1" si="996"/>
        <v>-</v>
      </c>
      <c r="IN336" s="168" t="str">
        <f t="shared" ca="1" si="996"/>
        <v>-</v>
      </c>
      <c r="IO336" s="168" t="str">
        <f t="shared" ca="1" si="996"/>
        <v>-</v>
      </c>
      <c r="IP336" s="168" t="str">
        <f t="shared" ca="1" si="957"/>
        <v>-</v>
      </c>
      <c r="IQ336" s="168" t="str">
        <f t="shared" ca="1" si="957"/>
        <v>-</v>
      </c>
      <c r="IR336" s="168" t="str">
        <f t="shared" ca="1" si="957"/>
        <v>-</v>
      </c>
      <c r="IS336" s="168" t="str">
        <f t="shared" ca="1" si="957"/>
        <v>-</v>
      </c>
      <c r="IT336" s="168" t="str">
        <f t="shared" ca="1" si="957"/>
        <v>-</v>
      </c>
      <c r="IU336" s="168" t="str">
        <f t="shared" ca="1" si="957"/>
        <v>-</v>
      </c>
      <c r="IV336" s="168" t="str">
        <f t="shared" ca="1" si="957"/>
        <v>-</v>
      </c>
      <c r="IW336" s="168" t="str">
        <f t="shared" ca="1" si="957"/>
        <v>-</v>
      </c>
      <c r="IX336" s="168" t="str">
        <f t="shared" ca="1" si="957"/>
        <v>-</v>
      </c>
      <c r="IY336" s="168" t="str">
        <f t="shared" ca="1" si="957"/>
        <v>-</v>
      </c>
      <c r="IZ336" s="10"/>
      <c r="JA336" s="166">
        <f t="shared" ca="1" si="846"/>
        <v>4.4999999999999998E-2</v>
      </c>
      <c r="JB336" s="166">
        <f t="shared" ca="1" si="847"/>
        <v>4.4999999999999998E-2</v>
      </c>
      <c r="JC336" s="168">
        <f t="shared" ca="1" si="939"/>
        <v>1</v>
      </c>
      <c r="JD336" s="168">
        <f t="shared" ca="1" si="939"/>
        <v>0</v>
      </c>
      <c r="JE336" s="168">
        <f t="shared" ca="1" si="939"/>
        <v>1</v>
      </c>
      <c r="JF336" s="168">
        <f t="shared" ca="1" si="939"/>
        <v>1</v>
      </c>
      <c r="JG336" s="168">
        <f t="shared" ca="1" si="939"/>
        <v>0</v>
      </c>
      <c r="JH336" s="168">
        <f t="shared" ca="1" si="939"/>
        <v>70</v>
      </c>
      <c r="JI336" s="168">
        <f t="shared" ca="1" si="939"/>
        <v>50</v>
      </c>
      <c r="JJ336" s="168">
        <f t="shared" ca="1" si="939"/>
        <v>70</v>
      </c>
      <c r="JK336" s="168">
        <f t="shared" ca="1" si="939"/>
        <v>50</v>
      </c>
      <c r="JL336" s="166">
        <f t="shared" ca="1" si="849"/>
        <v>1</v>
      </c>
      <c r="JM336" s="166">
        <f t="shared" ca="1" si="850"/>
        <v>1</v>
      </c>
      <c r="JN336" s="166">
        <f t="shared" ca="1" si="851"/>
        <v>1</v>
      </c>
      <c r="JO336" s="166">
        <f t="shared" ca="1" si="852"/>
        <v>1</v>
      </c>
      <c r="JP336" s="166">
        <f t="shared" ca="1" si="852"/>
        <v>1</v>
      </c>
      <c r="JQ336" s="168">
        <f t="shared" ca="1" si="939"/>
        <v>1</v>
      </c>
      <c r="JR336" s="10"/>
      <c r="JS336" s="168">
        <f t="shared" ca="1" si="939"/>
        <v>1</v>
      </c>
      <c r="JT336" s="166">
        <f t="shared" ca="1" si="853"/>
        <v>1</v>
      </c>
      <c r="JU336" s="168">
        <f t="shared" ca="1" si="939"/>
        <v>1</v>
      </c>
      <c r="JV336" s="168">
        <f t="shared" ca="1" si="939"/>
        <v>1</v>
      </c>
      <c r="JW336" s="168">
        <f t="shared" ca="1" si="939"/>
        <v>1</v>
      </c>
      <c r="JX336" s="168">
        <f t="shared" ca="1" si="939"/>
        <v>1</v>
      </c>
      <c r="JY336" s="168">
        <f t="shared" ca="1" si="939"/>
        <v>1</v>
      </c>
      <c r="JZ336" s="168">
        <f t="shared" ca="1" si="939"/>
        <v>1</v>
      </c>
      <c r="KA336" s="166">
        <f t="shared" ca="1" si="854"/>
        <v>1</v>
      </c>
      <c r="KB336" s="166">
        <f t="shared" ca="1" si="855"/>
        <v>1</v>
      </c>
      <c r="KC336" s="166">
        <f t="shared" ca="1" si="856"/>
        <v>1</v>
      </c>
      <c r="KD336" s="166" t="str">
        <f t="shared" ca="1" si="857"/>
        <v>-</v>
      </c>
      <c r="KE336" s="166" t="str">
        <f t="shared" ca="1" si="858"/>
        <v>-</v>
      </c>
      <c r="KF336" s="166" t="str">
        <f t="shared" ca="1" si="859"/>
        <v>-</v>
      </c>
      <c r="KG336" s="166" t="b">
        <f t="shared" ca="1" si="860"/>
        <v>0</v>
      </c>
      <c r="KH336" s="168">
        <f t="shared" ca="1" si="939"/>
        <v>0</v>
      </c>
      <c r="KI336" s="27">
        <v>0</v>
      </c>
    </row>
    <row r="337" spans="1:295" s="148" customFormat="1" outlineLevel="1">
      <c r="A337" s="126">
        <f t="shared" si="13"/>
        <v>332</v>
      </c>
      <c r="B337" s="126">
        <f t="shared" si="976"/>
        <v>13</v>
      </c>
      <c r="C337" s="148">
        <f t="shared" si="874"/>
        <v>1002</v>
      </c>
      <c r="D337" s="148" t="s">
        <v>884</v>
      </c>
      <c r="E337" s="148" t="b">
        <f t="shared" si="826"/>
        <v>0</v>
      </c>
      <c r="F337" s="148" t="b">
        <v>0</v>
      </c>
      <c r="G337" s="148" t="b">
        <f t="shared" si="862"/>
        <v>0</v>
      </c>
      <c r="H337" s="144">
        <f t="shared" ca="1" si="959"/>
        <v>3</v>
      </c>
      <c r="I337" s="32">
        <v>3</v>
      </c>
      <c r="J337" s="32">
        <v>4</v>
      </c>
      <c r="K337" s="32">
        <v>3</v>
      </c>
      <c r="L337" s="144">
        <f t="shared" ca="1" si="959"/>
        <v>1</v>
      </c>
      <c r="M337" s="144">
        <f t="shared" ca="1" si="959"/>
        <v>1</v>
      </c>
      <c r="N337" s="144">
        <f t="shared" ca="1" si="959"/>
        <v>1</v>
      </c>
      <c r="O337" s="144">
        <f t="shared" ca="1" si="959"/>
        <v>1</v>
      </c>
      <c r="P337" s="144">
        <f t="shared" ca="1" si="959"/>
        <v>1</v>
      </c>
      <c r="Q337" s="144">
        <f t="shared" ca="1" si="959"/>
        <v>1</v>
      </c>
      <c r="R337" s="144">
        <f t="shared" ca="1" si="959"/>
        <v>2</v>
      </c>
      <c r="S337" s="144">
        <f t="shared" ca="1" si="959"/>
        <v>1</v>
      </c>
      <c r="T337" s="144">
        <f t="shared" ca="1" si="959"/>
        <v>1</v>
      </c>
      <c r="U337" s="144">
        <f t="shared" ca="1" si="959"/>
        <v>1</v>
      </c>
      <c r="V337" s="144">
        <f t="shared" ca="1" si="959"/>
        <v>1</v>
      </c>
      <c r="W337" s="144">
        <f t="shared" ca="1" si="959"/>
        <v>1</v>
      </c>
      <c r="X337" s="144">
        <f t="shared" ca="1" si="959"/>
        <v>1</v>
      </c>
      <c r="Y337" s="144">
        <f t="shared" ca="1" si="960"/>
        <v>1</v>
      </c>
      <c r="AA337" s="162" t="str" cm="1">
        <f t="array" aca="1" ref="AA337" ca="1">TEXT(LEFT(OFFSET(AA337,-1,0),5)+1,"00000")&amp;MID(OFFSET(AA337,-1,0),6,FIND(" ",OFFSET(AA337,-1,0),7)-5)
&amp;INDEX(DataMaster!$B$10:$B$12,$I337)         &amp;IF($J337=1,""," Risk"&amp;INDEX(i.risk_aversion,$J337,1))    &amp;IF($K337=1,""," REV"&amp; INDEX(DataMaster!$B$54:$B$58,$K337))              &amp; IF($L337=1,""," Minroe"&amp;INDEX(minroe,$L337))              &amp;  IF($M337=1,""," Overdraw"&amp;INDEX(overdraw,$M337))
&amp; IF($N337=1,""," Mach"&amp;INDEX(i.mach_option,$N337))
&amp; IF($O337=1,""," Interest"&amp;INDEX(i.interest_rate,$O337))            &amp; IF($P337=1,""," Opp cost"&amp;INDEX(i.opp_cost_capital,$P337))           &amp; IF($Q337=1,""," Casual_ub"&amp;INDEX(i.casual_ub,$Q337))           &amp; IF($R337=1,""," Cropgraze"&amp;INDEX(i.cropgraze_inc,$R337))
&amp; IF($S337=1,""," Yield"&amp;INDEX(i.all_rot_yield,$S337))          &amp; IF($T337=1,""," Pasture"&amp;INDEX(i.pasture_prod,$T337))          &amp; IF($U337=1,""," Scan"&amp;INDEX(i.scan,$U337))
&amp; IF($JL337=1,""," WP"&amp;TEXT($JL337*100,"000p"))                &amp; IF($JM337=1,""," MP"&amp;TEXT($JM337*100,"000p"))                      &amp; IF($JN337=1,""," GP"&amp;TEXT($JN337*100,"000p"))          &amp; IF($JO337=1,""," Can"&amp;TEXT($JO337*100,"000p"))
&amp; " (F"&amp;3+IFERROR(1*$CH337,0)+IFERROR(1*$CI337,0)&amp;3-IFERROR(1*NOT($CK337),0)&amp;"N"&amp;$CP337&amp;$CQ337&amp;")"</f>
        <v>00040 CFW SQ RiskCRRA-low REVCFW CropgrazeFALSE (F33N11)</v>
      </c>
      <c r="AB337" s="10" t="str">
        <f ca="1">IF(COUNTIF(AA$5:AA337,AA337)=1,"-","Dup")</f>
        <v>-</v>
      </c>
      <c r="AC337" s="10"/>
      <c r="AD337" s="168" t="str">
        <f t="shared" ca="1" si="949"/>
        <v>-</v>
      </c>
      <c r="AE337" s="168" t="str">
        <f t="shared" ca="1" si="949"/>
        <v>-</v>
      </c>
      <c r="AF337" s="168" t="str">
        <f t="shared" ca="1" si="949"/>
        <v>-</v>
      </c>
      <c r="AG337" s="168" t="str">
        <f t="shared" ca="1" si="949"/>
        <v>-</v>
      </c>
      <c r="AH337" s="168" t="str">
        <f t="shared" ca="1" si="949"/>
        <v>-</v>
      </c>
      <c r="AI337" s="168" t="b">
        <f t="shared" ca="1" si="949"/>
        <v>1</v>
      </c>
      <c r="AJ337" s="10"/>
      <c r="AK337" s="166" t="b">
        <f t="shared" si="950"/>
        <v>0</v>
      </c>
      <c r="AL337" s="166">
        <f t="shared" si="950"/>
        <v>2</v>
      </c>
      <c r="AM337" s="166" t="b">
        <f t="shared" si="950"/>
        <v>0</v>
      </c>
      <c r="AN337" s="166" t="b">
        <f t="shared" si="950"/>
        <v>1</v>
      </c>
      <c r="AO337" s="166" t="b">
        <f t="shared" si="950"/>
        <v>0</v>
      </c>
      <c r="AP337" s="166" t="b">
        <f t="shared" si="950"/>
        <v>0</v>
      </c>
      <c r="AQ337" s="166">
        <f t="shared" ca="1" si="829"/>
        <v>0</v>
      </c>
      <c r="AR337" s="166" t="b">
        <f t="shared" si="951"/>
        <v>1</v>
      </c>
      <c r="AS337" s="166" t="b">
        <f t="shared" si="951"/>
        <v>1</v>
      </c>
      <c r="AT337" s="166">
        <f t="shared" si="951"/>
        <v>2</v>
      </c>
      <c r="AU337" s="166" t="str">
        <f t="shared" si="951"/>
        <v>-</v>
      </c>
      <c r="AV337" s="166">
        <f t="shared" si="951"/>
        <v>0.3</v>
      </c>
      <c r="AW337" s="10"/>
      <c r="AX337" s="166" t="b">
        <f t="shared" si="831"/>
        <v>1</v>
      </c>
      <c r="AY337" s="168" t="b">
        <f t="shared" ca="1" si="832"/>
        <v>1</v>
      </c>
      <c r="AZ337" s="168" t="b">
        <f t="shared" ca="1" si="832"/>
        <v>1</v>
      </c>
      <c r="BA337" s="167">
        <f t="shared" ca="1" si="833"/>
        <v>3210</v>
      </c>
      <c r="BB337" s="168" t="str">
        <f t="shared" ca="1" si="1006"/>
        <v>-</v>
      </c>
      <c r="BC337" s="168" t="str">
        <f t="shared" ca="1" si="1006"/>
        <v>-</v>
      </c>
      <c r="BD337" s="168" t="str">
        <f t="shared" ca="1" si="1006"/>
        <v>-</v>
      </c>
      <c r="BE337" s="168" t="str">
        <f t="shared" ca="1" si="1006"/>
        <v>-</v>
      </c>
      <c r="BF337" s="168" t="str">
        <f t="shared" ca="1" si="1006"/>
        <v>-</v>
      </c>
      <c r="BG337" s="168">
        <f t="shared" ca="1" si="1006"/>
        <v>1</v>
      </c>
      <c r="BH337" s="168">
        <f t="shared" ca="1" si="1006"/>
        <v>1</v>
      </c>
      <c r="BI337" s="168" t="str">
        <f t="shared" ca="1" si="1006"/>
        <v>-</v>
      </c>
      <c r="BJ337" s="168" t="str">
        <f t="shared" ca="1" si="1006"/>
        <v>-</v>
      </c>
      <c r="BK337" s="10"/>
      <c r="BL337" s="168" t="str">
        <f t="shared" ca="1" si="1006"/>
        <v>-</v>
      </c>
      <c r="BM337" s="168" t="str">
        <f t="shared" ca="1" si="1006"/>
        <v>-</v>
      </c>
      <c r="BN337" s="168" t="str">
        <f t="shared" ca="1" si="1006"/>
        <v>-</v>
      </c>
      <c r="BO337" s="168" t="str">
        <f t="shared" ca="1" si="1006"/>
        <v>-</v>
      </c>
      <c r="BP337" s="168" t="str">
        <f t="shared" ca="1" si="1006"/>
        <v>-</v>
      </c>
      <c r="BQ337" s="168" t="str">
        <f t="shared" ca="1" si="1006"/>
        <v>-</v>
      </c>
      <c r="BR337" s="168" t="str">
        <f t="shared" ca="1" si="1006"/>
        <v>-</v>
      </c>
      <c r="BS337" s="168" t="str">
        <f t="shared" ca="1" si="1006"/>
        <v>-</v>
      </c>
      <c r="BT337" s="168" t="str">
        <f t="shared" ca="1" si="1006"/>
        <v>-</v>
      </c>
      <c r="BU337" s="168" t="str">
        <f t="shared" ca="1" si="1006"/>
        <v>-</v>
      </c>
      <c r="BV337" s="168" t="str">
        <f t="shared" ca="1" si="1006"/>
        <v>-</v>
      </c>
      <c r="BW337" s="166" t="str" cm="1">
        <f t="array" ref="BW337">INDEX(i.rev,$K337,BW$15)</f>
        <v>-</v>
      </c>
      <c r="BX337" s="166">
        <f t="shared" si="864"/>
        <v>34</v>
      </c>
      <c r="BY337" s="166" t="str" cm="1">
        <f t="array" ref="BY337">INDEX(i.rev,$K337,BY$15)</f>
        <v>-</v>
      </c>
      <c r="BZ337" s="166" t="str" cm="1">
        <f t="array" ref="BZ337">INDEX(i.rev,$K337,BZ$15)</f>
        <v>-</v>
      </c>
      <c r="CA337" s="166" t="str" cm="1">
        <f t="array" ref="CA337">INDEX(i.rev,$K337,CA$15)</f>
        <v>-</v>
      </c>
      <c r="CB337" s="166" t="str" cm="1">
        <f t="array" ref="CB337">INDEX(i.rev,$K337,CB$15)</f>
        <v>-</v>
      </c>
      <c r="CC337" s="166" t="str" cm="1">
        <f t="array" ref="CC337">INDEX(i.rev,$K337,CC$15)</f>
        <v>-</v>
      </c>
      <c r="CD337" s="166" t="str" cm="1">
        <f t="array" ref="CD337">INDEX(i.rev,$K337,CD$15)</f>
        <v>-</v>
      </c>
      <c r="CE337" s="166" t="str" cm="1">
        <f t="array" ref="CE337">INDEX(i.rev,$K337,CE$15)</f>
        <v>-</v>
      </c>
      <c r="CF337" s="166" t="str" cm="1">
        <f t="array" ref="CF337">INDEX(i.rev,$K337,CF$15)</f>
        <v>-</v>
      </c>
      <c r="CG337" s="10"/>
      <c r="CH337" s="168" t="str">
        <f t="shared" ca="1" si="988"/>
        <v>-</v>
      </c>
      <c r="CI337" s="168" t="str">
        <f t="shared" ca="1" si="988"/>
        <v>-</v>
      </c>
      <c r="CJ337" s="168" t="str">
        <f t="shared" ca="1" si="988"/>
        <v>-</v>
      </c>
      <c r="CK337" s="168" t="str">
        <f t="shared" ca="1" si="988"/>
        <v>-</v>
      </c>
      <c r="CL337" s="168" t="str">
        <f t="shared" ca="1" si="988"/>
        <v>-</v>
      </c>
      <c r="CM337" s="168" t="str">
        <f t="shared" ca="1" si="988"/>
        <v>-</v>
      </c>
      <c r="CN337" s="168" t="str">
        <f t="shared" ca="1" si="988"/>
        <v>-</v>
      </c>
      <c r="CO337" s="168" t="str">
        <f t="shared" ca="1" si="988"/>
        <v>-</v>
      </c>
      <c r="CP337" s="168">
        <f t="shared" ca="1" si="988"/>
        <v>1</v>
      </c>
      <c r="CQ337" s="168">
        <f t="shared" ca="1" si="988"/>
        <v>1</v>
      </c>
      <c r="CR337" s="168">
        <f t="shared" ca="1" si="988"/>
        <v>0</v>
      </c>
      <c r="CS337" s="168" t="str">
        <f t="shared" ca="1" si="988"/>
        <v>-</v>
      </c>
      <c r="CT337" s="168" t="str">
        <f t="shared" ca="1" si="988"/>
        <v>-</v>
      </c>
      <c r="CU337" s="168" t="str">
        <f t="shared" ca="1" si="988"/>
        <v>-</v>
      </c>
      <c r="CV337" s="168" t="str">
        <f t="shared" ca="1" si="988"/>
        <v>-</v>
      </c>
      <c r="CW337" s="168" t="str">
        <f t="shared" ca="1" si="988"/>
        <v>-</v>
      </c>
      <c r="CX337" s="168" t="str">
        <f t="shared" ca="1" si="988"/>
        <v>-</v>
      </c>
      <c r="CY337" s="168" t="str">
        <f t="shared" ca="1" si="988"/>
        <v>-</v>
      </c>
      <c r="CZ337" s="168">
        <f t="shared" ca="1" si="988"/>
        <v>0</v>
      </c>
      <c r="DA337" s="168" t="str">
        <f t="shared" ca="1" si="988"/>
        <v>-</v>
      </c>
      <c r="DB337" s="168" t="str">
        <f t="shared" ca="1" si="988"/>
        <v>-</v>
      </c>
      <c r="DC337" s="168" t="str">
        <f t="shared" ca="1" si="988"/>
        <v>-</v>
      </c>
      <c r="DD337" s="168" t="str">
        <f t="shared" ca="1" si="988"/>
        <v>-</v>
      </c>
      <c r="DE337" s="168" t="str">
        <f t="shared" ca="1" si="988"/>
        <v>-</v>
      </c>
      <c r="DF337" s="168">
        <f t="shared" ca="1" si="988"/>
        <v>0</v>
      </c>
      <c r="DG337" s="168">
        <f t="shared" ca="1" si="988"/>
        <v>0</v>
      </c>
      <c r="DH337" s="168">
        <f t="shared" ca="1" si="988"/>
        <v>0</v>
      </c>
      <c r="DI337" s="168">
        <f t="shared" ca="1" si="988"/>
        <v>0</v>
      </c>
      <c r="DJ337" s="168">
        <f t="shared" ca="1" si="988"/>
        <v>0</v>
      </c>
      <c r="DK337" s="168">
        <f t="shared" ca="1" si="988"/>
        <v>0</v>
      </c>
      <c r="DL337" s="168">
        <f t="shared" ca="1" si="988"/>
        <v>0</v>
      </c>
      <c r="DM337" s="168" t="str">
        <f t="shared" ca="1" si="988"/>
        <v>-</v>
      </c>
      <c r="DN337" s="168" t="str">
        <f t="shared" ca="1" si="988"/>
        <v>-</v>
      </c>
      <c r="DO337" s="168" t="str">
        <f t="shared" ca="1" si="988"/>
        <v>-</v>
      </c>
      <c r="DP337" s="168" t="str">
        <f t="shared" ca="1" si="988"/>
        <v>-</v>
      </c>
      <c r="DQ337" s="168" t="str">
        <f t="shared" ca="1" si="988"/>
        <v>-</v>
      </c>
      <c r="DR337" s="168" t="str">
        <f t="shared" ca="1" si="988"/>
        <v>-</v>
      </c>
      <c r="DS337" s="168" t="str">
        <f t="shared" ca="1" si="988"/>
        <v>-</v>
      </c>
      <c r="DT337" s="168" t="str">
        <f t="shared" ca="1" si="988"/>
        <v>-</v>
      </c>
      <c r="DU337" s="168" t="str">
        <f t="shared" ca="1" si="988"/>
        <v>-</v>
      </c>
      <c r="DV337" s="168" t="str">
        <f t="shared" ca="1" si="988"/>
        <v>-</v>
      </c>
      <c r="DW337" s="168" t="str">
        <f t="shared" ca="1" si="988"/>
        <v>-</v>
      </c>
      <c r="DX337" s="10"/>
      <c r="DY337" s="168">
        <f t="shared" ca="1" si="988"/>
        <v>1</v>
      </c>
      <c r="DZ337" s="168" t="str">
        <f t="shared" ca="1" si="988"/>
        <v>-</v>
      </c>
      <c r="EA337" s="168" t="str">
        <f t="shared" ca="1" si="988"/>
        <v>-</v>
      </c>
      <c r="EB337" s="168" t="str">
        <f t="shared" ca="1" si="988"/>
        <v>-</v>
      </c>
      <c r="EC337" s="168" t="str">
        <f t="shared" ca="1" si="885"/>
        <v>-</v>
      </c>
      <c r="ED337" s="168" t="b">
        <f t="shared" ca="1" si="885"/>
        <v>0</v>
      </c>
      <c r="EE337" s="168" t="str">
        <f t="shared" ca="1" si="885"/>
        <v>-</v>
      </c>
      <c r="EF337" s="168">
        <f t="shared" ca="1" si="885"/>
        <v>0</v>
      </c>
      <c r="EG337" s="168" t="str">
        <f t="shared" ca="1" si="885"/>
        <v>-</v>
      </c>
      <c r="EH337" s="166" cm="1">
        <f t="array" ref="EH337">INDEX(i.rev,$K337,EH$15)</f>
        <v>1.1000000000000001</v>
      </c>
      <c r="EI337" s="168">
        <f t="shared" ca="1" si="953"/>
        <v>0</v>
      </c>
      <c r="EJ337" s="168">
        <f t="shared" ca="1" si="953"/>
        <v>1</v>
      </c>
      <c r="EK337" s="168">
        <f t="shared" ca="1" si="953"/>
        <v>0</v>
      </c>
      <c r="EL337" s="168">
        <f t="shared" ca="1" si="953"/>
        <v>1</v>
      </c>
      <c r="EM337" s="168">
        <f t="shared" ca="1" si="953"/>
        <v>1</v>
      </c>
      <c r="EN337" s="168">
        <f t="shared" ca="1" si="953"/>
        <v>1</v>
      </c>
      <c r="EO337" s="168">
        <f t="shared" ca="1" si="953"/>
        <v>0</v>
      </c>
      <c r="EP337" s="168">
        <f t="shared" ca="1" si="953"/>
        <v>0</v>
      </c>
      <c r="EQ337" s="168">
        <f t="shared" ca="1" si="953"/>
        <v>0</v>
      </c>
      <c r="ER337" s="168">
        <f t="shared" ca="1" si="953"/>
        <v>0</v>
      </c>
      <c r="ES337" s="168">
        <f t="shared" ca="1" si="953"/>
        <v>0</v>
      </c>
      <c r="ET337" s="168">
        <f t="shared" ca="1" si="953"/>
        <v>0</v>
      </c>
      <c r="EU337" s="168">
        <f t="shared" ca="1" si="953"/>
        <v>0</v>
      </c>
      <c r="EV337" s="168">
        <f t="shared" ca="1" si="953"/>
        <v>0</v>
      </c>
      <c r="EW337" s="168">
        <f t="shared" ca="1" si="953"/>
        <v>0</v>
      </c>
      <c r="EX337" s="168">
        <f t="shared" ca="1" si="953"/>
        <v>0</v>
      </c>
      <c r="EY337" s="166" cm="1">
        <f t="array" ref="EY337">INDEX(i.rev,$K337,EY$15)</f>
        <v>0</v>
      </c>
      <c r="EZ337" s="168">
        <f t="shared" ca="1" si="837"/>
        <v>0</v>
      </c>
      <c r="FA337" s="166" cm="1">
        <f t="array" ref="FA337">INDEX(i.rev,$K337,FA$15)</f>
        <v>1</v>
      </c>
      <c r="FB337" s="168">
        <f t="shared" ca="1" si="987"/>
        <v>0</v>
      </c>
      <c r="FC337" s="168">
        <f t="shared" ca="1" si="987"/>
        <v>0</v>
      </c>
      <c r="FD337" s="168">
        <f t="shared" ca="1" si="987"/>
        <v>0</v>
      </c>
      <c r="FE337" s="168">
        <f t="shared" ca="1" si="987"/>
        <v>0</v>
      </c>
      <c r="FF337" s="168">
        <f t="shared" ca="1" si="987"/>
        <v>0</v>
      </c>
      <c r="FG337" s="168">
        <f t="shared" ca="1" si="987"/>
        <v>0</v>
      </c>
      <c r="FH337" s="168">
        <f t="shared" ca="1" si="987"/>
        <v>0</v>
      </c>
      <c r="FI337" s="10"/>
      <c r="FJ337" s="168" t="str">
        <f t="shared" ca="1" si="987"/>
        <v>-</v>
      </c>
      <c r="FK337" s="168" t="str">
        <f t="shared" ca="1" si="987"/>
        <v>-</v>
      </c>
      <c r="FL337" s="168" t="str">
        <f t="shared" ca="1" si="987"/>
        <v>-</v>
      </c>
      <c r="FM337" s="168" t="str">
        <f t="shared" ca="1" si="987"/>
        <v>-</v>
      </c>
      <c r="FN337" s="168" t="str">
        <f t="shared" ca="1" si="977"/>
        <v>-</v>
      </c>
      <c r="FO337" s="166" t="b">
        <f t="shared" ca="1" si="954"/>
        <v>0</v>
      </c>
      <c r="FP337" s="166" t="b">
        <f t="shared" ca="1" si="954"/>
        <v>0</v>
      </c>
      <c r="FQ337" s="166" t="b">
        <f t="shared" ca="1" si="954"/>
        <v>1</v>
      </c>
      <c r="FR337" s="168">
        <f t="shared" ca="1" si="987"/>
        <v>0</v>
      </c>
      <c r="FS337" s="166">
        <f t="shared" ca="1" si="955"/>
        <v>1</v>
      </c>
      <c r="FT337" s="166">
        <f t="shared" ca="1" si="955"/>
        <v>1</v>
      </c>
      <c r="FU337" s="168" t="str">
        <f t="shared" ca="1" si="987"/>
        <v>-</v>
      </c>
      <c r="FV337" s="168" t="str">
        <f t="shared" ca="1" si="987"/>
        <v>-</v>
      </c>
      <c r="FW337" s="168" t="str">
        <f t="shared" ca="1" si="987"/>
        <v>-</v>
      </c>
      <c r="FX337" s="168" t="str">
        <f t="shared" ca="1" si="987"/>
        <v>-</v>
      </c>
      <c r="FY337" s="168" t="str">
        <f t="shared" ca="1" si="987"/>
        <v>-</v>
      </c>
      <c r="FZ337" s="168" t="str">
        <f t="shared" ca="1" si="987"/>
        <v>-</v>
      </c>
      <c r="GA337" s="168" t="str">
        <f t="shared" ca="1" si="987"/>
        <v>-</v>
      </c>
      <c r="GB337" s="168" t="str">
        <f t="shared" ca="1" si="987"/>
        <v>-</v>
      </c>
      <c r="GC337" s="168" t="str">
        <f t="shared" ca="1" si="987"/>
        <v>-</v>
      </c>
      <c r="GD337" s="168" t="b">
        <f t="shared" ca="1" si="987"/>
        <v>1</v>
      </c>
      <c r="GE337" s="168" t="str">
        <f t="shared" ca="1" si="987"/>
        <v>-</v>
      </c>
      <c r="GF337" s="168" t="str">
        <f t="shared" ca="1" si="987"/>
        <v>-</v>
      </c>
      <c r="GG337" s="168" t="str">
        <f t="shared" ca="1" si="987"/>
        <v>-</v>
      </c>
      <c r="GH337" s="168" t="str">
        <f t="shared" ca="1" si="956"/>
        <v>-</v>
      </c>
      <c r="GI337" s="168" t="str">
        <f t="shared" ca="1" si="956"/>
        <v>-</v>
      </c>
      <c r="GJ337" s="168" t="str">
        <f t="shared" ca="1" si="956"/>
        <v>-</v>
      </c>
      <c r="GK337" s="168" t="str">
        <f t="shared" ca="1" si="956"/>
        <v>-</v>
      </c>
      <c r="GL337" s="168" t="str">
        <f t="shared" ca="1" si="956"/>
        <v>-</v>
      </c>
      <c r="GM337" s="168" t="str">
        <f t="shared" ca="1" si="956"/>
        <v>-</v>
      </c>
      <c r="GN337" s="168" t="str">
        <f t="shared" ca="1" si="956"/>
        <v>-</v>
      </c>
      <c r="GO337" s="168" t="str">
        <f t="shared" ca="1" si="956"/>
        <v>-</v>
      </c>
      <c r="GP337" s="168" t="str">
        <f t="shared" ca="1" si="956"/>
        <v>-</v>
      </c>
      <c r="GQ337" s="168" t="str">
        <f t="shared" ca="1" si="956"/>
        <v>-</v>
      </c>
      <c r="GR337" s="168" t="str">
        <f t="shared" ca="1" si="956"/>
        <v>-</v>
      </c>
      <c r="GS337" s="168">
        <f t="shared" ca="1" si="956"/>
        <v>500</v>
      </c>
      <c r="GT337" s="168">
        <f t="shared" ca="1" si="956"/>
        <v>500</v>
      </c>
      <c r="GU337" s="168" t="str">
        <f t="shared" ca="1" si="956"/>
        <v>-</v>
      </c>
      <c r="GV337" s="168" t="str">
        <f t="shared" ca="1" si="956"/>
        <v>-</v>
      </c>
      <c r="GW337" s="168" t="str">
        <f t="shared" ca="1" si="956"/>
        <v>-</v>
      </c>
      <c r="GX337" s="168" t="str">
        <f t="shared" ca="1" si="957"/>
        <v>-</v>
      </c>
      <c r="GY337" s="168" t="str">
        <f t="shared" ca="1" si="957"/>
        <v>-</v>
      </c>
      <c r="GZ337" s="168" t="str">
        <f t="shared" ca="1" si="996"/>
        <v>-</v>
      </c>
      <c r="HA337" s="168" t="str">
        <f t="shared" ca="1" si="996"/>
        <v>-</v>
      </c>
      <c r="HB337" s="168" t="str">
        <f t="shared" ca="1" si="996"/>
        <v>-</v>
      </c>
      <c r="HC337" s="168" t="str">
        <f t="shared" ca="1" si="996"/>
        <v>-</v>
      </c>
      <c r="HD337" s="168" t="str">
        <f t="shared" ca="1" si="996"/>
        <v>-</v>
      </c>
      <c r="HE337" s="168" t="str">
        <f t="shared" ca="1" si="996"/>
        <v>-</v>
      </c>
      <c r="HF337" s="168" t="str">
        <f t="shared" ca="1" si="996"/>
        <v>-</v>
      </c>
      <c r="HG337" s="168" t="str">
        <f t="shared" ca="1" si="996"/>
        <v>-</v>
      </c>
      <c r="HH337" s="168" t="str">
        <f t="shared" ca="1" si="996"/>
        <v>-</v>
      </c>
      <c r="HI337" s="168" t="str">
        <f t="shared" ca="1" si="996"/>
        <v>-</v>
      </c>
      <c r="HJ337" s="168" t="str">
        <f t="shared" ca="1" si="996"/>
        <v>-</v>
      </c>
      <c r="HK337" s="168" t="str">
        <f t="shared" ca="1" si="996"/>
        <v>-</v>
      </c>
      <c r="HL337" s="168" t="str">
        <f t="shared" ca="1" si="996"/>
        <v>-</v>
      </c>
      <c r="HM337" s="168" t="str">
        <f t="shared" ca="1" si="996"/>
        <v>-</v>
      </c>
      <c r="HN337" s="168" t="str">
        <f t="shared" ca="1" si="996"/>
        <v>-</v>
      </c>
      <c r="HO337" s="168" t="str">
        <f t="shared" ca="1" si="996"/>
        <v>-</v>
      </c>
      <c r="HP337" s="168" t="str">
        <f t="shared" ca="1" si="996"/>
        <v>-</v>
      </c>
      <c r="HQ337" s="168" t="str">
        <f t="shared" ca="1" si="996"/>
        <v>-</v>
      </c>
      <c r="HR337" s="168" t="str">
        <f t="shared" ca="1" si="996"/>
        <v>-</v>
      </c>
      <c r="HS337" s="168" t="str">
        <f t="shared" ca="1" si="996"/>
        <v>-</v>
      </c>
      <c r="HT337" s="168" t="str">
        <f t="shared" ca="1" si="996"/>
        <v>-</v>
      </c>
      <c r="HU337" s="168" t="str">
        <f t="shared" ca="1" si="996"/>
        <v>-</v>
      </c>
      <c r="HV337" s="168" t="str">
        <f t="shared" ca="1" si="996"/>
        <v>-</v>
      </c>
      <c r="HW337" s="168" t="str">
        <f t="shared" ca="1" si="996"/>
        <v>-</v>
      </c>
      <c r="HX337" s="168" t="str">
        <f t="shared" ca="1" si="996"/>
        <v>-</v>
      </c>
      <c r="HY337" s="168" t="str">
        <f t="shared" ca="1" si="996"/>
        <v>-</v>
      </c>
      <c r="HZ337" s="168" t="str">
        <f t="shared" ca="1" si="996"/>
        <v>-</v>
      </c>
      <c r="IA337" s="168" t="str">
        <f t="shared" ca="1" si="996"/>
        <v>-</v>
      </c>
      <c r="IB337" s="168" t="str">
        <f t="shared" ca="1" si="996"/>
        <v>-</v>
      </c>
      <c r="IC337" s="168" t="str">
        <f t="shared" ca="1" si="996"/>
        <v>-</v>
      </c>
      <c r="ID337" s="168" t="str">
        <f t="shared" ca="1" si="996"/>
        <v>-</v>
      </c>
      <c r="IE337" s="168" t="str">
        <f t="shared" ca="1" si="996"/>
        <v>-</v>
      </c>
      <c r="IF337" s="168" t="str">
        <f t="shared" ca="1" si="996"/>
        <v>-</v>
      </c>
      <c r="IG337" s="168" t="str">
        <f t="shared" ca="1" si="996"/>
        <v>-</v>
      </c>
      <c r="IH337" s="168" t="str">
        <f t="shared" ca="1" si="996"/>
        <v>-</v>
      </c>
      <c r="II337" s="168" t="str">
        <f t="shared" ca="1" si="996"/>
        <v>-</v>
      </c>
      <c r="IJ337" s="168" t="str">
        <f t="shared" ca="1" si="996"/>
        <v>-</v>
      </c>
      <c r="IK337" s="168" t="str">
        <f t="shared" ca="1" si="996"/>
        <v>-</v>
      </c>
      <c r="IL337" s="168" t="str">
        <f t="shared" ca="1" si="996"/>
        <v>-</v>
      </c>
      <c r="IM337" s="168" t="str">
        <f t="shared" ca="1" si="996"/>
        <v>-</v>
      </c>
      <c r="IN337" s="168" t="str">
        <f t="shared" ca="1" si="996"/>
        <v>-</v>
      </c>
      <c r="IO337" s="168" t="str">
        <f t="shared" ca="1" si="996"/>
        <v>-</v>
      </c>
      <c r="IP337" s="168" t="str">
        <f t="shared" ca="1" si="957"/>
        <v>-</v>
      </c>
      <c r="IQ337" s="168" t="str">
        <f t="shared" ca="1" si="957"/>
        <v>-</v>
      </c>
      <c r="IR337" s="168" t="str">
        <f t="shared" ca="1" si="957"/>
        <v>-</v>
      </c>
      <c r="IS337" s="168" t="str">
        <f t="shared" ca="1" si="957"/>
        <v>-</v>
      </c>
      <c r="IT337" s="168" t="str">
        <f t="shared" ca="1" si="957"/>
        <v>-</v>
      </c>
      <c r="IU337" s="168" t="str">
        <f t="shared" ca="1" si="957"/>
        <v>-</v>
      </c>
      <c r="IV337" s="168" t="str">
        <f t="shared" ca="1" si="957"/>
        <v>-</v>
      </c>
      <c r="IW337" s="168" t="str">
        <f t="shared" ca="1" si="957"/>
        <v>-</v>
      </c>
      <c r="IX337" s="168" t="str">
        <f t="shared" ca="1" si="957"/>
        <v>-</v>
      </c>
      <c r="IY337" s="168" t="str">
        <f t="shared" ca="1" si="957"/>
        <v>-</v>
      </c>
      <c r="IZ337" s="10"/>
      <c r="JA337" s="166">
        <f t="shared" ca="1" si="846"/>
        <v>4.4999999999999998E-2</v>
      </c>
      <c r="JB337" s="166">
        <f t="shared" ca="1" si="847"/>
        <v>4.4999999999999998E-2</v>
      </c>
      <c r="JC337" s="168">
        <f t="shared" ca="1" si="939"/>
        <v>1</v>
      </c>
      <c r="JD337" s="168">
        <f t="shared" ca="1" si="939"/>
        <v>0</v>
      </c>
      <c r="JE337" s="168">
        <f t="shared" ca="1" si="939"/>
        <v>1</v>
      </c>
      <c r="JF337" s="168">
        <f t="shared" ca="1" si="939"/>
        <v>1</v>
      </c>
      <c r="JG337" s="168">
        <f t="shared" ca="1" si="939"/>
        <v>0</v>
      </c>
      <c r="JH337" s="168">
        <f t="shared" ca="1" si="939"/>
        <v>70</v>
      </c>
      <c r="JI337" s="168">
        <f t="shared" ca="1" si="939"/>
        <v>50</v>
      </c>
      <c r="JJ337" s="168">
        <f t="shared" ca="1" si="939"/>
        <v>70</v>
      </c>
      <c r="JK337" s="168">
        <f t="shared" ca="1" si="939"/>
        <v>50</v>
      </c>
      <c r="JL337" s="166">
        <f t="shared" ca="1" si="849"/>
        <v>1</v>
      </c>
      <c r="JM337" s="166">
        <f t="shared" ca="1" si="850"/>
        <v>1</v>
      </c>
      <c r="JN337" s="166">
        <f t="shared" ca="1" si="851"/>
        <v>1</v>
      </c>
      <c r="JO337" s="166">
        <f t="shared" ca="1" si="852"/>
        <v>1</v>
      </c>
      <c r="JP337" s="166">
        <f t="shared" ca="1" si="852"/>
        <v>1</v>
      </c>
      <c r="JQ337" s="168">
        <f t="shared" ca="1" si="939"/>
        <v>1</v>
      </c>
      <c r="JR337" s="10"/>
      <c r="JS337" s="168">
        <f t="shared" ca="1" si="939"/>
        <v>1</v>
      </c>
      <c r="JT337" s="166">
        <f t="shared" ca="1" si="853"/>
        <v>1</v>
      </c>
      <c r="JU337" s="168">
        <f t="shared" ca="1" si="939"/>
        <v>1</v>
      </c>
      <c r="JV337" s="168">
        <f t="shared" ca="1" si="939"/>
        <v>1</v>
      </c>
      <c r="JW337" s="168">
        <f t="shared" ca="1" si="939"/>
        <v>1</v>
      </c>
      <c r="JX337" s="168">
        <f t="shared" ca="1" si="939"/>
        <v>1</v>
      </c>
      <c r="JY337" s="168">
        <f t="shared" ca="1" si="939"/>
        <v>1</v>
      </c>
      <c r="JZ337" s="168">
        <f t="shared" ca="1" si="939"/>
        <v>1</v>
      </c>
      <c r="KA337" s="166">
        <f t="shared" ca="1" si="854"/>
        <v>1</v>
      </c>
      <c r="KB337" s="166">
        <f t="shared" ca="1" si="855"/>
        <v>1</v>
      </c>
      <c r="KC337" s="166">
        <f t="shared" ca="1" si="856"/>
        <v>1</v>
      </c>
      <c r="KD337" s="166" t="str">
        <f t="shared" ca="1" si="857"/>
        <v>-</v>
      </c>
      <c r="KE337" s="166" t="str">
        <f t="shared" ca="1" si="858"/>
        <v>-</v>
      </c>
      <c r="KF337" s="166" t="str">
        <f t="shared" ca="1" si="859"/>
        <v>-</v>
      </c>
      <c r="KG337" s="166" t="b">
        <f t="shared" ca="1" si="860"/>
        <v>0</v>
      </c>
      <c r="KH337" s="168">
        <f t="shared" ca="1" si="939"/>
        <v>0</v>
      </c>
      <c r="KI337" s="27">
        <v>0</v>
      </c>
    </row>
    <row r="338" spans="1:295" s="148" customFormat="1" outlineLevel="1">
      <c r="A338" s="126">
        <f t="shared" si="13"/>
        <v>333</v>
      </c>
      <c r="B338" s="126">
        <f t="shared" si="976"/>
        <v>13</v>
      </c>
      <c r="C338" s="148">
        <f t="shared" si="874"/>
        <v>1002</v>
      </c>
      <c r="D338" s="148" t="s">
        <v>884</v>
      </c>
      <c r="E338" s="148" t="b">
        <f t="shared" ref="E338" si="1007">J338=1</f>
        <v>0</v>
      </c>
      <c r="F338" s="148" t="b">
        <v>0</v>
      </c>
      <c r="G338" s="148" t="b">
        <f t="shared" ref="G338" si="1008">E338</f>
        <v>0</v>
      </c>
      <c r="H338" s="144">
        <f t="shared" ref="H338:X338" ca="1" si="1009">OFFSET(H338,-1,0)</f>
        <v>3</v>
      </c>
      <c r="I338" s="32">
        <v>3</v>
      </c>
      <c r="J338" s="32">
        <v>4</v>
      </c>
      <c r="K338" s="32">
        <v>4</v>
      </c>
      <c r="L338" s="144">
        <f t="shared" ca="1" si="1009"/>
        <v>1</v>
      </c>
      <c r="M338" s="144">
        <f t="shared" ca="1" si="1009"/>
        <v>1</v>
      </c>
      <c r="N338" s="144">
        <f t="shared" ca="1" si="1009"/>
        <v>1</v>
      </c>
      <c r="O338" s="144">
        <f t="shared" ca="1" si="1009"/>
        <v>1</v>
      </c>
      <c r="P338" s="144">
        <f t="shared" ca="1" si="1009"/>
        <v>1</v>
      </c>
      <c r="Q338" s="144">
        <f t="shared" ca="1" si="1009"/>
        <v>1</v>
      </c>
      <c r="R338" s="144">
        <f t="shared" ca="1" si="1009"/>
        <v>2</v>
      </c>
      <c r="S338" s="144">
        <f t="shared" ca="1" si="1009"/>
        <v>1</v>
      </c>
      <c r="T338" s="144">
        <f t="shared" ca="1" si="1009"/>
        <v>1</v>
      </c>
      <c r="U338" s="144">
        <f t="shared" ca="1" si="1009"/>
        <v>1</v>
      </c>
      <c r="V338" s="144">
        <f t="shared" ca="1" si="1009"/>
        <v>1</v>
      </c>
      <c r="W338" s="144">
        <f t="shared" ca="1" si="1009"/>
        <v>1</v>
      </c>
      <c r="X338" s="144">
        <f t="shared" ca="1" si="1009"/>
        <v>1</v>
      </c>
      <c r="Y338" s="144">
        <f t="shared" ca="1" si="960"/>
        <v>1</v>
      </c>
      <c r="AA338" s="162" t="str" cm="1">
        <f t="array" aca="1" ref="AA338" ca="1">TEXT(LEFT(OFFSET(AA338,-1,0),5)+1,"00000")&amp;MID(OFFSET(AA338,-1,0),6,FIND(" ",OFFSET(AA338,-1,0),7)-5)
&amp;INDEX(DataMaster!$B$10:$B$12,$I338)         &amp;IF($J338=1,""," Risk"&amp;INDEX(i.risk_aversion,$J338,1))    &amp;IF($K338=1,""," REV"&amp; INDEX(DataMaster!$B$54:$B$58,$K338))              &amp; IF($L338=1,""," Minroe"&amp;INDEX(minroe,$L338))              &amp;  IF($M338=1,""," Overdraw"&amp;INDEX(overdraw,$M338))
&amp; IF($N338=1,""," Mach"&amp;INDEX(i.mach_option,$N338))
&amp; IF($O338=1,""," Interest"&amp;INDEX(i.interest_rate,$O338))            &amp; IF($P338=1,""," Opp cost"&amp;INDEX(i.opp_cost_capital,$P338))           &amp; IF($Q338=1,""," Casual_ub"&amp;INDEX(i.casual_ub,$Q338))           &amp; IF($R338=1,""," Cropgraze"&amp;INDEX(i.cropgraze_inc,$R338))
&amp; IF($S338=1,""," Yield"&amp;INDEX(i.all_rot_yield,$S338))          &amp; IF($T338=1,""," Pasture"&amp;INDEX(i.pasture_prod,$T338))          &amp; IF($U338=1,""," Scan"&amp;INDEX(i.scan,$U338))
&amp; IF($JL338=1,""," WP"&amp;TEXT($JL338*100,"000p"))                &amp; IF($JM338=1,""," MP"&amp;TEXT($JM338*100,"000p"))                      &amp; IF($JN338=1,""," GP"&amp;TEXT($JN338*100,"000p"))          &amp; IF($JO338=1,""," Can"&amp;TEXT($JO338*100,"000p"))
&amp; " (F"&amp;3+IFERROR(1*$CH338,0)+IFERROR(1*$CI338,0)&amp;3-IFERROR(1*NOT($CK338),0)&amp;"N"&amp;$CP338&amp;$CQ338&amp;")"</f>
        <v>00041 CFW SQ RiskCRRA-low REVCFW_rev_use CropgrazeFALSE (F33N11)</v>
      </c>
      <c r="AB338" s="10" t="str">
        <f ca="1">IF(COUNTIF(AA$5:AA338,AA338)=1,"-","Dup")</f>
        <v>-</v>
      </c>
      <c r="AC338" s="10"/>
      <c r="AD338" s="168" t="str">
        <f t="shared" ca="1" si="949"/>
        <v>-</v>
      </c>
      <c r="AE338" s="168" t="str">
        <f t="shared" ca="1" si="949"/>
        <v>-</v>
      </c>
      <c r="AF338" s="168" t="str">
        <f t="shared" ca="1" si="949"/>
        <v>-</v>
      </c>
      <c r="AG338" s="168" t="str">
        <f t="shared" ca="1" si="949"/>
        <v>-</v>
      </c>
      <c r="AH338" s="168" t="str">
        <f t="shared" ca="1" si="949"/>
        <v>-</v>
      </c>
      <c r="AI338" s="168" t="b">
        <f t="shared" ca="1" si="949"/>
        <v>1</v>
      </c>
      <c r="AJ338" s="10"/>
      <c r="AK338" s="166" t="b">
        <f t="shared" si="950"/>
        <v>0</v>
      </c>
      <c r="AL338" s="166">
        <f t="shared" si="950"/>
        <v>2</v>
      </c>
      <c r="AM338" s="166" t="b">
        <f t="shared" si="950"/>
        <v>0</v>
      </c>
      <c r="AN338" s="166" t="b">
        <f t="shared" si="950"/>
        <v>1</v>
      </c>
      <c r="AO338" s="166" t="b">
        <f t="shared" si="950"/>
        <v>0</v>
      </c>
      <c r="AP338" s="166" t="b">
        <f t="shared" si="950"/>
        <v>0</v>
      </c>
      <c r="AQ338" s="166">
        <f t="shared" ca="1" si="829"/>
        <v>0</v>
      </c>
      <c r="AR338" s="166" t="b">
        <f t="shared" si="951"/>
        <v>1</v>
      </c>
      <c r="AS338" s="166" t="b">
        <f t="shared" si="951"/>
        <v>1</v>
      </c>
      <c r="AT338" s="166">
        <f t="shared" si="951"/>
        <v>2</v>
      </c>
      <c r="AU338" s="166" t="str">
        <f t="shared" si="951"/>
        <v>-</v>
      </c>
      <c r="AV338" s="166">
        <f t="shared" si="951"/>
        <v>0.3</v>
      </c>
      <c r="AW338" s="10"/>
      <c r="AX338" s="166" t="b">
        <f t="shared" si="831"/>
        <v>1</v>
      </c>
      <c r="AY338" s="168" t="b">
        <f t="shared" ca="1" si="832"/>
        <v>1</v>
      </c>
      <c r="AZ338" s="168" t="b">
        <f t="shared" ca="1" si="832"/>
        <v>1</v>
      </c>
      <c r="BA338" s="167">
        <f t="shared" ca="1" si="833"/>
        <v>3210</v>
      </c>
      <c r="BB338" s="168" t="str">
        <f t="shared" ca="1" si="1006"/>
        <v>-</v>
      </c>
      <c r="BC338" s="168" t="str">
        <f t="shared" ca="1" si="1006"/>
        <v>-</v>
      </c>
      <c r="BD338" s="168" t="str">
        <f t="shared" ca="1" si="1006"/>
        <v>-</v>
      </c>
      <c r="BE338" s="168" t="str">
        <f t="shared" ca="1" si="1006"/>
        <v>-</v>
      </c>
      <c r="BF338" s="168" t="str">
        <f t="shared" ca="1" si="1006"/>
        <v>-</v>
      </c>
      <c r="BG338" s="168">
        <f t="shared" ca="1" si="1006"/>
        <v>1</v>
      </c>
      <c r="BH338" s="168">
        <f t="shared" ca="1" si="1006"/>
        <v>1</v>
      </c>
      <c r="BI338" s="168" t="str">
        <f t="shared" ca="1" si="1006"/>
        <v>-</v>
      </c>
      <c r="BJ338" s="168" t="str">
        <f t="shared" ca="1" si="1006"/>
        <v>-</v>
      </c>
      <c r="BK338" s="10"/>
      <c r="BL338" s="168" t="str">
        <f t="shared" ca="1" si="1006"/>
        <v>-</v>
      </c>
      <c r="BM338" s="168" t="str">
        <f t="shared" ca="1" si="1006"/>
        <v>-</v>
      </c>
      <c r="BN338" s="168" t="str">
        <f t="shared" ca="1" si="1006"/>
        <v>-</v>
      </c>
      <c r="BO338" s="168" t="str">
        <f t="shared" ca="1" si="1006"/>
        <v>-</v>
      </c>
      <c r="BP338" s="168" t="str">
        <f t="shared" ca="1" si="1006"/>
        <v>-</v>
      </c>
      <c r="BQ338" s="168" t="str">
        <f t="shared" ca="1" si="1006"/>
        <v>-</v>
      </c>
      <c r="BR338" s="168" t="str">
        <f t="shared" ca="1" si="1006"/>
        <v>-</v>
      </c>
      <c r="BS338" s="168" t="str">
        <f t="shared" ca="1" si="1006"/>
        <v>-</v>
      </c>
      <c r="BT338" s="168" t="str">
        <f t="shared" ca="1" si="1006"/>
        <v>-</v>
      </c>
      <c r="BU338" s="168" t="str">
        <f t="shared" ca="1" si="1006"/>
        <v>-</v>
      </c>
      <c r="BV338" s="168" t="str">
        <f t="shared" ca="1" si="1006"/>
        <v>-</v>
      </c>
      <c r="BW338" s="166" t="b" cm="1">
        <f t="array" ref="BW338">INDEX(i.rev,$K338,BW$15)</f>
        <v>0</v>
      </c>
      <c r="BX338" s="166">
        <f t="shared" si="864"/>
        <v>34</v>
      </c>
      <c r="BY338" s="166" t="b" cm="1">
        <f t="array" ref="BY338">INDEX(i.rev,$K338,BY$15)</f>
        <v>0</v>
      </c>
      <c r="BZ338" s="166" t="b" cm="1">
        <f t="array" ref="BZ338">INDEX(i.rev,$K338,BZ$15)</f>
        <v>1</v>
      </c>
      <c r="CA338" s="166" t="b" cm="1">
        <f t="array" ref="CA338">INDEX(i.rev,$K338,CA$15)</f>
        <v>1</v>
      </c>
      <c r="CB338" s="166" t="b" cm="1">
        <f t="array" ref="CB338">INDEX(i.rev,$K338,CB$15)</f>
        <v>1</v>
      </c>
      <c r="CC338" s="166" t="b" cm="1">
        <f t="array" ref="CC338">INDEX(i.rev,$K338,CC$15)</f>
        <v>1</v>
      </c>
      <c r="CD338" s="166" t="b" cm="1">
        <f t="array" ref="CD338">INDEX(i.rev,$K338,CD$15)</f>
        <v>1</v>
      </c>
      <c r="CE338" s="166" t="b" cm="1">
        <f t="array" ref="CE338">INDEX(i.rev,$K338,CE$15)</f>
        <v>1</v>
      </c>
      <c r="CF338" s="166" t="b" cm="1">
        <f t="array" ref="CF338">INDEX(i.rev,$K338,CF$15)</f>
        <v>1</v>
      </c>
      <c r="CG338" s="10"/>
      <c r="CH338" s="168" t="str">
        <f t="shared" ref="CH338:EB338" ca="1" si="1010">OFFSET(CH$5,$B338,0)</f>
        <v>-</v>
      </c>
      <c r="CI338" s="168" t="str">
        <f t="shared" ca="1" si="1010"/>
        <v>-</v>
      </c>
      <c r="CJ338" s="168" t="str">
        <f t="shared" ca="1" si="1010"/>
        <v>-</v>
      </c>
      <c r="CK338" s="168" t="str">
        <f t="shared" ca="1" si="1010"/>
        <v>-</v>
      </c>
      <c r="CL338" s="168" t="str">
        <f t="shared" ca="1" si="1010"/>
        <v>-</v>
      </c>
      <c r="CM338" s="168" t="str">
        <f t="shared" ca="1" si="1010"/>
        <v>-</v>
      </c>
      <c r="CN338" s="168" t="str">
        <f t="shared" ca="1" si="1010"/>
        <v>-</v>
      </c>
      <c r="CO338" s="168" t="str">
        <f t="shared" ca="1" si="1010"/>
        <v>-</v>
      </c>
      <c r="CP338" s="168">
        <f t="shared" ca="1" si="1010"/>
        <v>1</v>
      </c>
      <c r="CQ338" s="168">
        <f t="shared" ca="1" si="1010"/>
        <v>1</v>
      </c>
      <c r="CR338" s="168">
        <f t="shared" ca="1" si="1010"/>
        <v>0</v>
      </c>
      <c r="CS338" s="168" t="str">
        <f t="shared" ca="1" si="1010"/>
        <v>-</v>
      </c>
      <c r="CT338" s="168" t="str">
        <f t="shared" ca="1" si="1010"/>
        <v>-</v>
      </c>
      <c r="CU338" s="168" t="str">
        <f t="shared" ca="1" si="1010"/>
        <v>-</v>
      </c>
      <c r="CV338" s="168" t="str">
        <f t="shared" ca="1" si="1010"/>
        <v>-</v>
      </c>
      <c r="CW338" s="168" t="str">
        <f t="shared" ca="1" si="1010"/>
        <v>-</v>
      </c>
      <c r="CX338" s="168" t="str">
        <f t="shared" ca="1" si="1010"/>
        <v>-</v>
      </c>
      <c r="CY338" s="168" t="str">
        <f t="shared" ca="1" si="1010"/>
        <v>-</v>
      </c>
      <c r="CZ338" s="168">
        <f t="shared" ca="1" si="1010"/>
        <v>0</v>
      </c>
      <c r="DA338" s="168" t="str">
        <f t="shared" ca="1" si="1010"/>
        <v>-</v>
      </c>
      <c r="DB338" s="168" t="str">
        <f t="shared" ca="1" si="1010"/>
        <v>-</v>
      </c>
      <c r="DC338" s="168" t="str">
        <f t="shared" ca="1" si="1010"/>
        <v>-</v>
      </c>
      <c r="DD338" s="168" t="str">
        <f t="shared" ca="1" si="1010"/>
        <v>-</v>
      </c>
      <c r="DE338" s="168" t="str">
        <f t="shared" ca="1" si="1010"/>
        <v>-</v>
      </c>
      <c r="DF338" s="168">
        <f t="shared" ca="1" si="1010"/>
        <v>0</v>
      </c>
      <c r="DG338" s="168">
        <f t="shared" ca="1" si="1010"/>
        <v>0</v>
      </c>
      <c r="DH338" s="168">
        <f t="shared" ca="1" si="1010"/>
        <v>0</v>
      </c>
      <c r="DI338" s="168">
        <f t="shared" ca="1" si="1010"/>
        <v>0</v>
      </c>
      <c r="DJ338" s="168">
        <f t="shared" ca="1" si="1010"/>
        <v>0</v>
      </c>
      <c r="DK338" s="168">
        <f t="shared" ca="1" si="1010"/>
        <v>0</v>
      </c>
      <c r="DL338" s="168">
        <f t="shared" ca="1" si="1010"/>
        <v>0</v>
      </c>
      <c r="DM338" s="168" t="str">
        <f t="shared" ca="1" si="1010"/>
        <v>-</v>
      </c>
      <c r="DN338" s="168" t="str">
        <f t="shared" ca="1" si="1010"/>
        <v>-</v>
      </c>
      <c r="DO338" s="168" t="str">
        <f t="shared" ca="1" si="1010"/>
        <v>-</v>
      </c>
      <c r="DP338" s="168" t="str">
        <f t="shared" ca="1" si="1010"/>
        <v>-</v>
      </c>
      <c r="DQ338" s="168" t="str">
        <f t="shared" ca="1" si="1010"/>
        <v>-</v>
      </c>
      <c r="DR338" s="168" t="str">
        <f t="shared" ca="1" si="1010"/>
        <v>-</v>
      </c>
      <c r="DS338" s="168" t="str">
        <f t="shared" ca="1" si="1010"/>
        <v>-</v>
      </c>
      <c r="DT338" s="168" t="str">
        <f t="shared" ca="1" si="1010"/>
        <v>-</v>
      </c>
      <c r="DU338" s="168" t="str">
        <f t="shared" ca="1" si="1010"/>
        <v>-</v>
      </c>
      <c r="DV338" s="168" t="str">
        <f t="shared" ca="1" si="1010"/>
        <v>-</v>
      </c>
      <c r="DW338" s="168" t="str">
        <f t="shared" ca="1" si="1010"/>
        <v>-</v>
      </c>
      <c r="DX338" s="10"/>
      <c r="DY338" s="168">
        <f t="shared" ca="1" si="1010"/>
        <v>1</v>
      </c>
      <c r="DZ338" s="168" t="str">
        <f t="shared" ca="1" si="1010"/>
        <v>-</v>
      </c>
      <c r="EA338" s="168" t="str">
        <f t="shared" ca="1" si="1010"/>
        <v>-</v>
      </c>
      <c r="EB338" s="168" t="str">
        <f t="shared" ca="1" si="1010"/>
        <v>-</v>
      </c>
      <c r="EC338" s="168" t="str">
        <f t="shared" ca="1" si="885"/>
        <v>-</v>
      </c>
      <c r="ED338" s="168" t="b">
        <f t="shared" ca="1" si="885"/>
        <v>0</v>
      </c>
      <c r="EE338" s="168" t="str">
        <f t="shared" ca="1" si="885"/>
        <v>-</v>
      </c>
      <c r="EF338" s="168">
        <f t="shared" ca="1" si="885"/>
        <v>0</v>
      </c>
      <c r="EG338" s="168" t="str">
        <f t="shared" ca="1" si="885"/>
        <v>-</v>
      </c>
      <c r="EH338" s="166" cm="1">
        <f t="array" ref="EH338">INDEX(i.rev,$K338,EH$15)</f>
        <v>1.1000000000000001</v>
      </c>
      <c r="EI338" s="168">
        <f t="shared" ref="EI338:EX338" ca="1" si="1011">OFFSET(EI$5,$B338,0)</f>
        <v>0</v>
      </c>
      <c r="EJ338" s="168">
        <f t="shared" ca="1" si="1011"/>
        <v>1</v>
      </c>
      <c r="EK338" s="168">
        <f t="shared" ca="1" si="1011"/>
        <v>0</v>
      </c>
      <c r="EL338" s="168">
        <f t="shared" ca="1" si="1011"/>
        <v>1</v>
      </c>
      <c r="EM338" s="168">
        <f t="shared" ca="1" si="1011"/>
        <v>1</v>
      </c>
      <c r="EN338" s="168">
        <f t="shared" ca="1" si="1011"/>
        <v>1</v>
      </c>
      <c r="EO338" s="168">
        <f t="shared" ca="1" si="1011"/>
        <v>0</v>
      </c>
      <c r="EP338" s="168">
        <f t="shared" ca="1" si="1011"/>
        <v>0</v>
      </c>
      <c r="EQ338" s="168">
        <f t="shared" ca="1" si="1011"/>
        <v>0</v>
      </c>
      <c r="ER338" s="168">
        <f t="shared" ca="1" si="1011"/>
        <v>0</v>
      </c>
      <c r="ES338" s="168">
        <f t="shared" ca="1" si="1011"/>
        <v>0</v>
      </c>
      <c r="ET338" s="168">
        <f t="shared" ca="1" si="1011"/>
        <v>0</v>
      </c>
      <c r="EU338" s="168">
        <f t="shared" ca="1" si="1011"/>
        <v>0</v>
      </c>
      <c r="EV338" s="168">
        <f t="shared" ca="1" si="1011"/>
        <v>0</v>
      </c>
      <c r="EW338" s="168">
        <f t="shared" ca="1" si="1011"/>
        <v>0</v>
      </c>
      <c r="EX338" s="168">
        <f t="shared" ca="1" si="1011"/>
        <v>0</v>
      </c>
      <c r="EY338" s="166" cm="1">
        <f t="array" ref="EY338">INDEX(i.rev,$K338,EY$15)</f>
        <v>0</v>
      </c>
      <c r="EZ338" s="168">
        <f t="shared" ca="1" si="837"/>
        <v>0</v>
      </c>
      <c r="FA338" s="166" cm="1">
        <f t="array" ref="FA338">INDEX(i.rev,$K338,FA$15)</f>
        <v>1</v>
      </c>
      <c r="FB338" s="168">
        <f t="shared" ca="1" si="987"/>
        <v>0</v>
      </c>
      <c r="FC338" s="168">
        <f t="shared" ca="1" si="987"/>
        <v>0</v>
      </c>
      <c r="FD338" s="168">
        <f t="shared" ca="1" si="987"/>
        <v>0</v>
      </c>
      <c r="FE338" s="168">
        <f t="shared" ca="1" si="987"/>
        <v>0</v>
      </c>
      <c r="FF338" s="168">
        <f t="shared" ca="1" si="987"/>
        <v>0</v>
      </c>
      <c r="FG338" s="168">
        <f t="shared" ref="FG338:GW338" ca="1" si="1012">OFFSET(FG$5,$B338,0)</f>
        <v>0</v>
      </c>
      <c r="FH338" s="168">
        <f t="shared" ca="1" si="1012"/>
        <v>0</v>
      </c>
      <c r="FI338" s="10"/>
      <c r="FJ338" s="168" t="str">
        <f t="shared" ca="1" si="1012"/>
        <v>-</v>
      </c>
      <c r="FK338" s="168" t="str">
        <f t="shared" ca="1" si="1012"/>
        <v>-</v>
      </c>
      <c r="FL338" s="168" t="str">
        <f t="shared" ca="1" si="1012"/>
        <v>-</v>
      </c>
      <c r="FM338" s="168" t="str">
        <f t="shared" ca="1" si="1012"/>
        <v>-</v>
      </c>
      <c r="FN338" s="168" t="str">
        <f t="shared" ca="1" si="1012"/>
        <v>-</v>
      </c>
      <c r="FO338" s="166" t="b">
        <f t="shared" ca="1" si="954"/>
        <v>0</v>
      </c>
      <c r="FP338" s="166" t="b">
        <f t="shared" ca="1" si="954"/>
        <v>0</v>
      </c>
      <c r="FQ338" s="166" t="b">
        <f t="shared" ca="1" si="954"/>
        <v>1</v>
      </c>
      <c r="FR338" s="168">
        <f t="shared" ca="1" si="1012"/>
        <v>0</v>
      </c>
      <c r="FS338" s="166">
        <f t="shared" ca="1" si="955"/>
        <v>1</v>
      </c>
      <c r="FT338" s="166">
        <f t="shared" ca="1" si="955"/>
        <v>1</v>
      </c>
      <c r="FU338" s="168" t="str">
        <f t="shared" ca="1" si="1012"/>
        <v>-</v>
      </c>
      <c r="FV338" s="168" t="str">
        <f t="shared" ca="1" si="1012"/>
        <v>-</v>
      </c>
      <c r="FW338" s="168" t="str">
        <f t="shared" ca="1" si="1012"/>
        <v>-</v>
      </c>
      <c r="FX338" s="168" t="str">
        <f t="shared" ca="1" si="1012"/>
        <v>-</v>
      </c>
      <c r="FY338" s="168" t="str">
        <f t="shared" ca="1" si="1012"/>
        <v>-</v>
      </c>
      <c r="FZ338" s="168" t="str">
        <f t="shared" ca="1" si="1012"/>
        <v>-</v>
      </c>
      <c r="GA338" s="168" t="str">
        <f t="shared" ca="1" si="1012"/>
        <v>-</v>
      </c>
      <c r="GB338" s="168" t="str">
        <f t="shared" ca="1" si="1012"/>
        <v>-</v>
      </c>
      <c r="GC338" s="168" t="str">
        <f t="shared" ca="1" si="1012"/>
        <v>-</v>
      </c>
      <c r="GD338" s="168" t="b">
        <f t="shared" ca="1" si="1012"/>
        <v>1</v>
      </c>
      <c r="GE338" s="168" t="str">
        <f t="shared" ca="1" si="1012"/>
        <v>-</v>
      </c>
      <c r="GF338" s="168" t="str">
        <f t="shared" ca="1" si="1012"/>
        <v>-</v>
      </c>
      <c r="GG338" s="168" t="str">
        <f t="shared" ca="1" si="1012"/>
        <v>-</v>
      </c>
      <c r="GH338" s="168" t="str">
        <f t="shared" ca="1" si="1012"/>
        <v>-</v>
      </c>
      <c r="GI338" s="168" t="str">
        <f t="shared" ca="1" si="1012"/>
        <v>-</v>
      </c>
      <c r="GJ338" s="168" t="str">
        <f t="shared" ca="1" si="1012"/>
        <v>-</v>
      </c>
      <c r="GK338" s="168" t="str">
        <f t="shared" ca="1" si="1012"/>
        <v>-</v>
      </c>
      <c r="GL338" s="168" t="str">
        <f t="shared" ca="1" si="1012"/>
        <v>-</v>
      </c>
      <c r="GM338" s="168" t="str">
        <f t="shared" ca="1" si="1012"/>
        <v>-</v>
      </c>
      <c r="GN338" s="168" t="str">
        <f t="shared" ca="1" si="1012"/>
        <v>-</v>
      </c>
      <c r="GO338" s="168" t="str">
        <f t="shared" ca="1" si="1012"/>
        <v>-</v>
      </c>
      <c r="GP338" s="168" t="str">
        <f t="shared" ca="1" si="1012"/>
        <v>-</v>
      </c>
      <c r="GQ338" s="168" t="str">
        <f t="shared" ca="1" si="1012"/>
        <v>-</v>
      </c>
      <c r="GR338" s="168" t="str">
        <f t="shared" ca="1" si="1012"/>
        <v>-</v>
      </c>
      <c r="GS338" s="168">
        <f t="shared" ca="1" si="1012"/>
        <v>500</v>
      </c>
      <c r="GT338" s="168">
        <f t="shared" ca="1" si="1012"/>
        <v>500</v>
      </c>
      <c r="GU338" s="168" t="str">
        <f t="shared" ca="1" si="1012"/>
        <v>-</v>
      </c>
      <c r="GV338" s="168" t="str">
        <f t="shared" ca="1" si="1012"/>
        <v>-</v>
      </c>
      <c r="GW338" s="168" t="str">
        <f t="shared" ca="1" si="1012"/>
        <v>-</v>
      </c>
      <c r="GX338" s="168" t="str">
        <f t="shared" ca="1" si="957"/>
        <v>-</v>
      </c>
      <c r="GY338" s="168" t="str">
        <f t="shared" ca="1" si="957"/>
        <v>-</v>
      </c>
      <c r="GZ338" s="168" t="str">
        <f t="shared" ca="1" si="996"/>
        <v>-</v>
      </c>
      <c r="HA338" s="168" t="str">
        <f t="shared" ca="1" si="996"/>
        <v>-</v>
      </c>
      <c r="HB338" s="168" t="str">
        <f t="shared" ca="1" si="996"/>
        <v>-</v>
      </c>
      <c r="HC338" s="168" t="str">
        <f t="shared" ca="1" si="996"/>
        <v>-</v>
      </c>
      <c r="HD338" s="168" t="str">
        <f t="shared" ca="1" si="996"/>
        <v>-</v>
      </c>
      <c r="HE338" s="168" t="str">
        <f t="shared" ca="1" si="996"/>
        <v>-</v>
      </c>
      <c r="HF338" s="168" t="str">
        <f t="shared" ca="1" si="996"/>
        <v>-</v>
      </c>
      <c r="HG338" s="168" t="str">
        <f t="shared" ca="1" si="996"/>
        <v>-</v>
      </c>
      <c r="HH338" s="168" t="str">
        <f t="shared" ca="1" si="996"/>
        <v>-</v>
      </c>
      <c r="HI338" s="168" t="str">
        <f t="shared" ca="1" si="996"/>
        <v>-</v>
      </c>
      <c r="HJ338" s="168" t="str">
        <f t="shared" ca="1" si="996"/>
        <v>-</v>
      </c>
      <c r="HK338" s="168" t="str">
        <f t="shared" ca="1" si="996"/>
        <v>-</v>
      </c>
      <c r="HL338" s="168" t="str">
        <f t="shared" ca="1" si="996"/>
        <v>-</v>
      </c>
      <c r="HM338" s="168" t="str">
        <f t="shared" ca="1" si="996"/>
        <v>-</v>
      </c>
      <c r="HN338" s="168" t="str">
        <f t="shared" ca="1" si="996"/>
        <v>-</v>
      </c>
      <c r="HO338" s="168" t="str">
        <f t="shared" ca="1" si="996"/>
        <v>-</v>
      </c>
      <c r="HP338" s="168" t="str">
        <f t="shared" ca="1" si="996"/>
        <v>-</v>
      </c>
      <c r="HQ338" s="168" t="str">
        <f t="shared" ca="1" si="996"/>
        <v>-</v>
      </c>
      <c r="HR338" s="168" t="str">
        <f t="shared" ca="1" si="996"/>
        <v>-</v>
      </c>
      <c r="HS338" s="168" t="str">
        <f t="shared" ca="1" si="996"/>
        <v>-</v>
      </c>
      <c r="HT338" s="168" t="str">
        <f t="shared" ca="1" si="996"/>
        <v>-</v>
      </c>
      <c r="HU338" s="168" t="str">
        <f t="shared" ca="1" si="996"/>
        <v>-</v>
      </c>
      <c r="HV338" s="168" t="str">
        <f t="shared" ca="1" si="996"/>
        <v>-</v>
      </c>
      <c r="HW338" s="168" t="str">
        <f t="shared" ca="1" si="996"/>
        <v>-</v>
      </c>
      <c r="HX338" s="168" t="str">
        <f t="shared" ca="1" si="996"/>
        <v>-</v>
      </c>
      <c r="HY338" s="168" t="str">
        <f t="shared" ca="1" si="996"/>
        <v>-</v>
      </c>
      <c r="HZ338" s="168" t="str">
        <f t="shared" ca="1" si="996"/>
        <v>-</v>
      </c>
      <c r="IA338" s="168" t="str">
        <f t="shared" ca="1" si="996"/>
        <v>-</v>
      </c>
      <c r="IB338" s="168" t="str">
        <f t="shared" ca="1" si="996"/>
        <v>-</v>
      </c>
      <c r="IC338" s="168" t="str">
        <f t="shared" ca="1" si="996"/>
        <v>-</v>
      </c>
      <c r="ID338" s="168" t="str">
        <f t="shared" ca="1" si="996"/>
        <v>-</v>
      </c>
      <c r="IE338" s="168" t="str">
        <f t="shared" ca="1" si="996"/>
        <v>-</v>
      </c>
      <c r="IF338" s="168" t="str">
        <f t="shared" ca="1" si="996"/>
        <v>-</v>
      </c>
      <c r="IG338" s="168" t="str">
        <f t="shared" ca="1" si="996"/>
        <v>-</v>
      </c>
      <c r="IH338" s="168" t="str">
        <f t="shared" ca="1" si="996"/>
        <v>-</v>
      </c>
      <c r="II338" s="168" t="str">
        <f t="shared" ca="1" si="996"/>
        <v>-</v>
      </c>
      <c r="IJ338" s="168" t="str">
        <f t="shared" ca="1" si="996"/>
        <v>-</v>
      </c>
      <c r="IK338" s="168" t="str">
        <f t="shared" ca="1" si="996"/>
        <v>-</v>
      </c>
      <c r="IL338" s="168" t="str">
        <f t="shared" ca="1" si="996"/>
        <v>-</v>
      </c>
      <c r="IM338" s="168" t="str">
        <f t="shared" ca="1" si="996"/>
        <v>-</v>
      </c>
      <c r="IN338" s="168" t="str">
        <f t="shared" ca="1" si="996"/>
        <v>-</v>
      </c>
      <c r="IO338" s="168" t="str">
        <f t="shared" ca="1" si="996"/>
        <v>-</v>
      </c>
      <c r="IP338" s="168" t="str">
        <f t="shared" ca="1" si="957"/>
        <v>-</v>
      </c>
      <c r="IQ338" s="168" t="str">
        <f t="shared" ca="1" si="957"/>
        <v>-</v>
      </c>
      <c r="IR338" s="168" t="str">
        <f t="shared" ca="1" si="957"/>
        <v>-</v>
      </c>
      <c r="IS338" s="168" t="str">
        <f t="shared" ca="1" si="957"/>
        <v>-</v>
      </c>
      <c r="IT338" s="168" t="str">
        <f t="shared" ca="1" si="957"/>
        <v>-</v>
      </c>
      <c r="IU338" s="168" t="str">
        <f t="shared" ca="1" si="957"/>
        <v>-</v>
      </c>
      <c r="IV338" s="168" t="str">
        <f t="shared" ca="1" si="957"/>
        <v>-</v>
      </c>
      <c r="IW338" s="168" t="str">
        <f t="shared" ca="1" si="957"/>
        <v>-</v>
      </c>
      <c r="IX338" s="168" t="str">
        <f t="shared" ca="1" si="957"/>
        <v>-</v>
      </c>
      <c r="IY338" s="168" t="str">
        <f t="shared" ca="1" si="957"/>
        <v>-</v>
      </c>
      <c r="IZ338" s="10"/>
      <c r="JA338" s="166">
        <f t="shared" ca="1" si="846"/>
        <v>4.4999999999999998E-2</v>
      </c>
      <c r="JB338" s="166">
        <f t="shared" ca="1" si="847"/>
        <v>4.4999999999999998E-2</v>
      </c>
      <c r="JC338" s="168">
        <f t="shared" ref="JC338:KH338" ca="1" si="1013">OFFSET(JC$5,$B338,0)</f>
        <v>1</v>
      </c>
      <c r="JD338" s="168">
        <f t="shared" ca="1" si="1013"/>
        <v>0</v>
      </c>
      <c r="JE338" s="168">
        <f t="shared" ca="1" si="1013"/>
        <v>1</v>
      </c>
      <c r="JF338" s="168">
        <f t="shared" ca="1" si="1013"/>
        <v>1</v>
      </c>
      <c r="JG338" s="168">
        <f t="shared" ca="1" si="1013"/>
        <v>0</v>
      </c>
      <c r="JH338" s="168">
        <f t="shared" ca="1" si="1013"/>
        <v>70</v>
      </c>
      <c r="JI338" s="168">
        <f t="shared" ca="1" si="1013"/>
        <v>50</v>
      </c>
      <c r="JJ338" s="168">
        <f t="shared" ca="1" si="1013"/>
        <v>70</v>
      </c>
      <c r="JK338" s="168">
        <f t="shared" ca="1" si="1013"/>
        <v>50</v>
      </c>
      <c r="JL338" s="166">
        <f t="shared" ca="1" si="849"/>
        <v>1</v>
      </c>
      <c r="JM338" s="166">
        <f t="shared" ca="1" si="850"/>
        <v>1</v>
      </c>
      <c r="JN338" s="166">
        <f t="shared" ca="1" si="851"/>
        <v>1</v>
      </c>
      <c r="JO338" s="166">
        <f t="shared" ca="1" si="852"/>
        <v>1</v>
      </c>
      <c r="JP338" s="166">
        <f t="shared" ca="1" si="852"/>
        <v>1</v>
      </c>
      <c r="JQ338" s="168">
        <f t="shared" ca="1" si="1013"/>
        <v>1</v>
      </c>
      <c r="JR338" s="10"/>
      <c r="JS338" s="168">
        <f t="shared" ca="1" si="1013"/>
        <v>1</v>
      </c>
      <c r="JT338" s="166">
        <f t="shared" ca="1" si="853"/>
        <v>1</v>
      </c>
      <c r="JU338" s="168">
        <f t="shared" ca="1" si="1013"/>
        <v>1</v>
      </c>
      <c r="JV338" s="168">
        <f t="shared" ca="1" si="1013"/>
        <v>1</v>
      </c>
      <c r="JW338" s="168">
        <f t="shared" ca="1" si="1013"/>
        <v>1</v>
      </c>
      <c r="JX338" s="168">
        <f t="shared" ca="1" si="1013"/>
        <v>1</v>
      </c>
      <c r="JY338" s="168">
        <f t="shared" ca="1" si="1013"/>
        <v>1</v>
      </c>
      <c r="JZ338" s="168">
        <f t="shared" ca="1" si="1013"/>
        <v>1</v>
      </c>
      <c r="KA338" s="166">
        <f t="shared" ca="1" si="854"/>
        <v>1</v>
      </c>
      <c r="KB338" s="166">
        <f t="shared" ca="1" si="855"/>
        <v>1</v>
      </c>
      <c r="KC338" s="166">
        <f t="shared" ca="1" si="856"/>
        <v>1</v>
      </c>
      <c r="KD338" s="166" t="str">
        <f t="shared" ca="1" si="857"/>
        <v>-</v>
      </c>
      <c r="KE338" s="166" t="str">
        <f t="shared" ca="1" si="858"/>
        <v>-</v>
      </c>
      <c r="KF338" s="166" t="str">
        <f t="shared" ca="1" si="859"/>
        <v>-</v>
      </c>
      <c r="KG338" s="166" t="b">
        <f t="shared" ca="1" si="860"/>
        <v>0</v>
      </c>
      <c r="KH338" s="168">
        <f t="shared" ca="1" si="1013"/>
        <v>0</v>
      </c>
      <c r="KI338" s="27">
        <v>0</v>
      </c>
    </row>
    <row r="339" spans="1:295" s="148" customFormat="1" outlineLevel="1">
      <c r="A339" s="126">
        <f t="shared" si="13"/>
        <v>334</v>
      </c>
      <c r="B339" s="126">
        <f t="shared" si="976"/>
        <v>13</v>
      </c>
      <c r="C339" s="148">
        <f>C337</f>
        <v>1002</v>
      </c>
      <c r="D339" s="148" t="s">
        <v>884</v>
      </c>
      <c r="E339" s="148" t="b">
        <f t="shared" si="826"/>
        <v>0</v>
      </c>
      <c r="F339" s="148" t="b">
        <v>0</v>
      </c>
      <c r="G339" s="148" t="b">
        <f t="shared" si="862"/>
        <v>0</v>
      </c>
      <c r="H339" s="144">
        <f t="shared" ca="1" si="959"/>
        <v>3</v>
      </c>
      <c r="I339" s="32">
        <v>3</v>
      </c>
      <c r="J339" s="32">
        <v>5</v>
      </c>
      <c r="K339" s="32">
        <v>2</v>
      </c>
      <c r="L339" s="144">
        <f t="shared" ca="1" si="959"/>
        <v>1</v>
      </c>
      <c r="M339" s="144">
        <f t="shared" ca="1" si="959"/>
        <v>1</v>
      </c>
      <c r="N339" s="144">
        <f t="shared" ca="1" si="959"/>
        <v>1</v>
      </c>
      <c r="O339" s="144">
        <f t="shared" ca="1" si="959"/>
        <v>1</v>
      </c>
      <c r="P339" s="144">
        <f t="shared" ca="1" si="959"/>
        <v>1</v>
      </c>
      <c r="Q339" s="144">
        <f t="shared" ca="1" si="959"/>
        <v>1</v>
      </c>
      <c r="R339" s="144">
        <f t="shared" ca="1" si="959"/>
        <v>2</v>
      </c>
      <c r="S339" s="144">
        <f t="shared" ca="1" si="959"/>
        <v>1</v>
      </c>
      <c r="T339" s="144">
        <f t="shared" ca="1" si="959"/>
        <v>1</v>
      </c>
      <c r="U339" s="144">
        <f t="shared" ca="1" si="959"/>
        <v>1</v>
      </c>
      <c r="V339" s="144">
        <f t="shared" ca="1" si="959"/>
        <v>1</v>
      </c>
      <c r="W339" s="144">
        <f t="shared" ca="1" si="959"/>
        <v>1</v>
      </c>
      <c r="X339" s="144">
        <f t="shared" ca="1" si="959"/>
        <v>1</v>
      </c>
      <c r="Y339" s="144">
        <f t="shared" ca="1" si="960"/>
        <v>1</v>
      </c>
      <c r="AA339" s="162" t="str" cm="1">
        <f t="array" aca="1" ref="AA339" ca="1">TEXT(LEFT(OFFSET(AA339,-1,0),5)+1,"00000")&amp;MID(OFFSET(AA339,-1,0),6,FIND(" ",OFFSET(AA339,-1,0),7)-5)
&amp;INDEX(DataMaster!$B$10:$B$12,$I339)         &amp;IF($J339=1,""," Risk"&amp;INDEX(i.risk_aversion,$J339,1))    &amp;IF($K339=1,""," REV"&amp; INDEX(DataMaster!$B$54:$B$58,$K339))              &amp; IF($L339=1,""," Minroe"&amp;INDEX(minroe,$L339))              &amp;  IF($M339=1,""," Overdraw"&amp;INDEX(overdraw,$M339))
&amp; IF($N339=1,""," Mach"&amp;INDEX(i.mach_option,$N339))
&amp; IF($O339=1,""," Interest"&amp;INDEX(i.interest_rate,$O339))            &amp; IF($P339=1,""," Opp cost"&amp;INDEX(i.opp_cost_capital,$P339))           &amp; IF($Q339=1,""," Casual_ub"&amp;INDEX(i.casual_ub,$Q339))           &amp; IF($R339=1,""," Cropgraze"&amp;INDEX(i.cropgraze_inc,$R339))
&amp; IF($S339=1,""," Yield"&amp;INDEX(i.all_rot_yield,$S339))          &amp; IF($T339=1,""," Pasture"&amp;INDEX(i.pasture_prod,$T339))          &amp; IF($U339=1,""," Scan"&amp;INDEX(i.scan,$U339))
&amp; IF($JL339=1,""," WP"&amp;TEXT($JL339*100,"000p"))                &amp; IF($JM339=1,""," MP"&amp;TEXT($JM339*100,"000p"))                      &amp; IF($JN339=1,""," GP"&amp;TEXT($JN339*100,"000p"))          &amp; IF($JO339=1,""," Can"&amp;TEXT($JO339*100,"000p"))
&amp; " (F"&amp;3+IFERROR(1*$CH339,0)+IFERROR(1*$CI339,0)&amp;3-IFERROR(1*NOT($CK339),0)&amp;"N"&amp;$CP339&amp;$CQ339&amp;")"</f>
        <v>00042 CFW SQ RiskCRRA-high REVrev_create CropgrazeFALSE (F33N11)</v>
      </c>
      <c r="AB339" s="10" t="str">
        <f ca="1">IF(COUNTIF(AA$5:AA339,AA339)=1,"-","Dup")</f>
        <v>-</v>
      </c>
      <c r="AC339" s="10"/>
      <c r="AD339" s="168" t="str">
        <f t="shared" ca="1" si="949"/>
        <v>-</v>
      </c>
      <c r="AE339" s="168" t="str">
        <f t="shared" ca="1" si="949"/>
        <v>-</v>
      </c>
      <c r="AF339" s="168" t="str">
        <f t="shared" ca="1" si="949"/>
        <v>-</v>
      </c>
      <c r="AG339" s="168" t="str">
        <f t="shared" ca="1" si="949"/>
        <v>-</v>
      </c>
      <c r="AH339" s="168" t="str">
        <f t="shared" ca="1" si="949"/>
        <v>-</v>
      </c>
      <c r="AI339" s="168" t="b">
        <f t="shared" ca="1" si="949"/>
        <v>1</v>
      </c>
      <c r="AJ339" s="10"/>
      <c r="AK339" s="166" t="b">
        <f t="shared" si="950"/>
        <v>0</v>
      </c>
      <c r="AL339" s="166">
        <f t="shared" si="950"/>
        <v>2</v>
      </c>
      <c r="AM339" s="166" t="b">
        <f t="shared" si="950"/>
        <v>0</v>
      </c>
      <c r="AN339" s="166" t="b">
        <f t="shared" si="950"/>
        <v>1</v>
      </c>
      <c r="AO339" s="166" t="b">
        <f t="shared" si="950"/>
        <v>0</v>
      </c>
      <c r="AP339" s="166" t="b">
        <f t="shared" si="950"/>
        <v>0</v>
      </c>
      <c r="AQ339" s="166">
        <f t="shared" ca="1" si="829"/>
        <v>0</v>
      </c>
      <c r="AR339" s="166" t="b">
        <f t="shared" si="951"/>
        <v>1</v>
      </c>
      <c r="AS339" s="166" t="b">
        <f t="shared" si="951"/>
        <v>1</v>
      </c>
      <c r="AT339" s="166">
        <f t="shared" si="951"/>
        <v>2</v>
      </c>
      <c r="AU339" s="166" t="str">
        <f t="shared" si="951"/>
        <v>-</v>
      </c>
      <c r="AV339" s="166">
        <f t="shared" si="951"/>
        <v>0.7</v>
      </c>
      <c r="AW339" s="10"/>
      <c r="AX339" s="166" t="b">
        <f t="shared" si="831"/>
        <v>1</v>
      </c>
      <c r="AY339" s="168" t="b">
        <f t="shared" ca="1" si="832"/>
        <v>1</v>
      </c>
      <c r="AZ339" s="168" t="b">
        <f t="shared" ca="1" si="832"/>
        <v>1</v>
      </c>
      <c r="BA339" s="167">
        <f t="shared" ca="1" si="833"/>
        <v>3210</v>
      </c>
      <c r="BB339" s="168" t="str">
        <f t="shared" ca="1" si="1006"/>
        <v>-</v>
      </c>
      <c r="BC339" s="168" t="str">
        <f t="shared" ca="1" si="1006"/>
        <v>-</v>
      </c>
      <c r="BD339" s="168" t="str">
        <f t="shared" ca="1" si="1006"/>
        <v>-</v>
      </c>
      <c r="BE339" s="168" t="str">
        <f t="shared" ca="1" si="1006"/>
        <v>-</v>
      </c>
      <c r="BF339" s="168" t="str">
        <f t="shared" ca="1" si="1006"/>
        <v>-</v>
      </c>
      <c r="BG339" s="168">
        <f t="shared" ca="1" si="1006"/>
        <v>1</v>
      </c>
      <c r="BH339" s="168">
        <f t="shared" ca="1" si="1006"/>
        <v>1</v>
      </c>
      <c r="BI339" s="168" t="str">
        <f t="shared" ca="1" si="1006"/>
        <v>-</v>
      </c>
      <c r="BJ339" s="168" t="str">
        <f t="shared" ca="1" si="1006"/>
        <v>-</v>
      </c>
      <c r="BK339" s="10"/>
      <c r="BL339" s="168" t="str">
        <f t="shared" ca="1" si="1006"/>
        <v>-</v>
      </c>
      <c r="BM339" s="168" t="str">
        <f t="shared" ca="1" si="1006"/>
        <v>-</v>
      </c>
      <c r="BN339" s="168" t="str">
        <f t="shared" ca="1" si="1006"/>
        <v>-</v>
      </c>
      <c r="BO339" s="168" t="str">
        <f t="shared" ca="1" si="1006"/>
        <v>-</v>
      </c>
      <c r="BP339" s="168" t="str">
        <f t="shared" ca="1" si="1006"/>
        <v>-</v>
      </c>
      <c r="BQ339" s="168" t="str">
        <f t="shared" ca="1" si="1006"/>
        <v>-</v>
      </c>
      <c r="BR339" s="168" t="str">
        <f t="shared" ca="1" si="1006"/>
        <v>-</v>
      </c>
      <c r="BS339" s="168" t="str">
        <f t="shared" ca="1" si="1006"/>
        <v>-</v>
      </c>
      <c r="BT339" s="168" t="str">
        <f t="shared" ca="1" si="1006"/>
        <v>-</v>
      </c>
      <c r="BU339" s="168" t="str">
        <f t="shared" ca="1" si="1006"/>
        <v>-</v>
      </c>
      <c r="BV339" s="168" t="str">
        <f t="shared" ca="1" si="1006"/>
        <v>-</v>
      </c>
      <c r="BW339" s="166" t="b" cm="1">
        <f t="array" ref="BW339">INDEX(i.rev,$K339,BW$15)</f>
        <v>1</v>
      </c>
      <c r="BX339" s="166">
        <f t="shared" si="864"/>
        <v>35</v>
      </c>
      <c r="BY339" s="166" t="b" cm="1">
        <f t="array" ref="BY339">INDEX(i.rev,$K339,BY$15)</f>
        <v>1</v>
      </c>
      <c r="BZ339" s="166" t="b" cm="1">
        <f t="array" ref="BZ339">INDEX(i.rev,$K339,BZ$15)</f>
        <v>1</v>
      </c>
      <c r="CA339" s="166" t="b" cm="1">
        <f t="array" ref="CA339">INDEX(i.rev,$K339,CA$15)</f>
        <v>1</v>
      </c>
      <c r="CB339" s="166" t="b" cm="1">
        <f t="array" ref="CB339">INDEX(i.rev,$K339,CB$15)</f>
        <v>1</v>
      </c>
      <c r="CC339" s="166" t="b" cm="1">
        <f t="array" ref="CC339">INDEX(i.rev,$K339,CC$15)</f>
        <v>1</v>
      </c>
      <c r="CD339" s="166" t="b" cm="1">
        <f t="array" ref="CD339">INDEX(i.rev,$K339,CD$15)</f>
        <v>1</v>
      </c>
      <c r="CE339" s="166" t="b" cm="1">
        <f t="array" ref="CE339">INDEX(i.rev,$K339,CE$15)</f>
        <v>1</v>
      </c>
      <c r="CF339" s="166" t="b" cm="1">
        <f t="array" ref="CF339">INDEX(i.rev,$K339,CF$15)</f>
        <v>1</v>
      </c>
      <c r="CG339" s="10"/>
      <c r="CH339" s="168" t="str">
        <f t="shared" ca="1" si="988"/>
        <v>-</v>
      </c>
      <c r="CI339" s="168" t="str">
        <f t="shared" ca="1" si="988"/>
        <v>-</v>
      </c>
      <c r="CJ339" s="168" t="str">
        <f t="shared" ca="1" si="988"/>
        <v>-</v>
      </c>
      <c r="CK339" s="168" t="str">
        <f t="shared" ca="1" si="988"/>
        <v>-</v>
      </c>
      <c r="CL339" s="168" t="str">
        <f t="shared" ca="1" si="988"/>
        <v>-</v>
      </c>
      <c r="CM339" s="168" t="str">
        <f t="shared" ca="1" si="988"/>
        <v>-</v>
      </c>
      <c r="CN339" s="168" t="str">
        <f t="shared" ca="1" si="988"/>
        <v>-</v>
      </c>
      <c r="CO339" s="168" t="str">
        <f t="shared" ca="1" si="988"/>
        <v>-</v>
      </c>
      <c r="CP339" s="168">
        <f t="shared" ca="1" si="988"/>
        <v>1</v>
      </c>
      <c r="CQ339" s="168">
        <f t="shared" ca="1" si="988"/>
        <v>1</v>
      </c>
      <c r="CR339" s="168">
        <f t="shared" ca="1" si="988"/>
        <v>0</v>
      </c>
      <c r="CS339" s="168" t="str">
        <f t="shared" ca="1" si="988"/>
        <v>-</v>
      </c>
      <c r="CT339" s="168" t="str">
        <f t="shared" ca="1" si="988"/>
        <v>-</v>
      </c>
      <c r="CU339" s="168" t="str">
        <f t="shared" ca="1" si="988"/>
        <v>-</v>
      </c>
      <c r="CV339" s="168" t="str">
        <f t="shared" ca="1" si="988"/>
        <v>-</v>
      </c>
      <c r="CW339" s="168" t="str">
        <f t="shared" ca="1" si="988"/>
        <v>-</v>
      </c>
      <c r="CX339" s="168" t="str">
        <f t="shared" ca="1" si="988"/>
        <v>-</v>
      </c>
      <c r="CY339" s="168" t="str">
        <f t="shared" ca="1" si="988"/>
        <v>-</v>
      </c>
      <c r="CZ339" s="168">
        <f t="shared" ca="1" si="988"/>
        <v>0</v>
      </c>
      <c r="DA339" s="168" t="str">
        <f t="shared" ca="1" si="988"/>
        <v>-</v>
      </c>
      <c r="DB339" s="168" t="str">
        <f t="shared" ca="1" si="988"/>
        <v>-</v>
      </c>
      <c r="DC339" s="168" t="str">
        <f t="shared" ca="1" si="988"/>
        <v>-</v>
      </c>
      <c r="DD339" s="168" t="str">
        <f t="shared" ca="1" si="988"/>
        <v>-</v>
      </c>
      <c r="DE339" s="168" t="str">
        <f t="shared" ca="1" si="988"/>
        <v>-</v>
      </c>
      <c r="DF339" s="168">
        <f t="shared" ca="1" si="988"/>
        <v>0</v>
      </c>
      <c r="DG339" s="168">
        <f t="shared" ref="DG339:EB339" ca="1" si="1014">OFFSET(DG$5,$B339,0)</f>
        <v>0</v>
      </c>
      <c r="DH339" s="168">
        <f t="shared" ca="1" si="1014"/>
        <v>0</v>
      </c>
      <c r="DI339" s="168">
        <f t="shared" ca="1" si="1014"/>
        <v>0</v>
      </c>
      <c r="DJ339" s="168">
        <f t="shared" ca="1" si="1014"/>
        <v>0</v>
      </c>
      <c r="DK339" s="168">
        <f t="shared" ca="1" si="1014"/>
        <v>0</v>
      </c>
      <c r="DL339" s="168">
        <f t="shared" ca="1" si="1014"/>
        <v>0</v>
      </c>
      <c r="DM339" s="168" t="str">
        <f t="shared" ca="1" si="1014"/>
        <v>-</v>
      </c>
      <c r="DN339" s="168" t="str">
        <f t="shared" ca="1" si="1014"/>
        <v>-</v>
      </c>
      <c r="DO339" s="168" t="str">
        <f t="shared" ca="1" si="1014"/>
        <v>-</v>
      </c>
      <c r="DP339" s="168" t="str">
        <f t="shared" ca="1" si="1014"/>
        <v>-</v>
      </c>
      <c r="DQ339" s="168" t="str">
        <f t="shared" ca="1" si="1014"/>
        <v>-</v>
      </c>
      <c r="DR339" s="168" t="str">
        <f t="shared" ca="1" si="1014"/>
        <v>-</v>
      </c>
      <c r="DS339" s="168" t="str">
        <f t="shared" ca="1" si="1014"/>
        <v>-</v>
      </c>
      <c r="DT339" s="168" t="str">
        <f t="shared" ca="1" si="1014"/>
        <v>-</v>
      </c>
      <c r="DU339" s="168" t="str">
        <f t="shared" ca="1" si="1014"/>
        <v>-</v>
      </c>
      <c r="DV339" s="168" t="str">
        <f t="shared" ca="1" si="1014"/>
        <v>-</v>
      </c>
      <c r="DW339" s="168" t="str">
        <f t="shared" ca="1" si="1014"/>
        <v>-</v>
      </c>
      <c r="DX339" s="10"/>
      <c r="DY339" s="168">
        <f t="shared" ca="1" si="1014"/>
        <v>1</v>
      </c>
      <c r="DZ339" s="168" t="str">
        <f t="shared" ca="1" si="1014"/>
        <v>-</v>
      </c>
      <c r="EA339" s="168" t="str">
        <f t="shared" ca="1" si="1014"/>
        <v>-</v>
      </c>
      <c r="EB339" s="168" t="str">
        <f t="shared" ca="1" si="1014"/>
        <v>-</v>
      </c>
      <c r="EC339" s="168" t="str">
        <f t="shared" ca="1" si="885"/>
        <v>-</v>
      </c>
      <c r="ED339" s="168" t="b">
        <f t="shared" ca="1" si="885"/>
        <v>0</v>
      </c>
      <c r="EE339" s="168" t="str">
        <f t="shared" ca="1" si="885"/>
        <v>-</v>
      </c>
      <c r="EF339" s="168">
        <f t="shared" ca="1" si="885"/>
        <v>0</v>
      </c>
      <c r="EG339" s="168" t="str">
        <f t="shared" ca="1" si="885"/>
        <v>-</v>
      </c>
      <c r="EH339" s="166" cm="1">
        <f t="array" ref="EH339">INDEX(i.rev,$K339,EH$15)</f>
        <v>1</v>
      </c>
      <c r="EI339" s="168">
        <f t="shared" ca="1" si="953"/>
        <v>0</v>
      </c>
      <c r="EJ339" s="168">
        <f t="shared" ca="1" si="953"/>
        <v>1</v>
      </c>
      <c r="EK339" s="168">
        <f t="shared" ca="1" si="953"/>
        <v>0</v>
      </c>
      <c r="EL339" s="168">
        <f t="shared" ca="1" si="953"/>
        <v>1</v>
      </c>
      <c r="EM339" s="168">
        <f t="shared" ca="1" si="953"/>
        <v>1</v>
      </c>
      <c r="EN339" s="168">
        <f t="shared" ca="1" si="953"/>
        <v>1</v>
      </c>
      <c r="EO339" s="168">
        <f t="shared" ca="1" si="953"/>
        <v>0</v>
      </c>
      <c r="EP339" s="168">
        <f t="shared" ca="1" si="953"/>
        <v>0</v>
      </c>
      <c r="EQ339" s="168">
        <f t="shared" ca="1" si="953"/>
        <v>0</v>
      </c>
      <c r="ER339" s="168">
        <f t="shared" ca="1" si="953"/>
        <v>0</v>
      </c>
      <c r="ES339" s="168">
        <f t="shared" ca="1" si="953"/>
        <v>0</v>
      </c>
      <c r="ET339" s="168">
        <f t="shared" ca="1" si="953"/>
        <v>0</v>
      </c>
      <c r="EU339" s="168">
        <f t="shared" ca="1" si="953"/>
        <v>0</v>
      </c>
      <c r="EV339" s="168">
        <f t="shared" ca="1" si="953"/>
        <v>0</v>
      </c>
      <c r="EW339" s="168">
        <f t="shared" ca="1" si="953"/>
        <v>0</v>
      </c>
      <c r="EX339" s="168">
        <f t="shared" ca="1" si="953"/>
        <v>0</v>
      </c>
      <c r="EY339" s="166" cm="1">
        <f t="array" ref="EY339">INDEX(i.rev,$K339,EY$15)</f>
        <v>0</v>
      </c>
      <c r="EZ339" s="168">
        <f t="shared" ca="1" si="837"/>
        <v>0</v>
      </c>
      <c r="FA339" s="166" cm="1">
        <f t="array" ref="FA339">INDEX(i.rev,$K339,FA$15)</f>
        <v>1</v>
      </c>
      <c r="FB339" s="168">
        <f t="shared" ca="1" si="987"/>
        <v>0</v>
      </c>
      <c r="FC339" s="168">
        <f t="shared" ca="1" si="987"/>
        <v>0</v>
      </c>
      <c r="FD339" s="168">
        <f t="shared" ca="1" si="987"/>
        <v>0</v>
      </c>
      <c r="FE339" s="168">
        <f t="shared" ca="1" si="987"/>
        <v>0</v>
      </c>
      <c r="FF339" s="168">
        <f t="shared" ca="1" si="987"/>
        <v>0</v>
      </c>
      <c r="FG339" s="168">
        <f t="shared" ca="1" si="987"/>
        <v>0</v>
      </c>
      <c r="FH339" s="168">
        <f t="shared" ca="1" si="987"/>
        <v>0</v>
      </c>
      <c r="FI339" s="10"/>
      <c r="FJ339" s="168" t="str">
        <f t="shared" ca="1" si="987"/>
        <v>-</v>
      </c>
      <c r="FK339" s="168" t="str">
        <f t="shared" ca="1" si="987"/>
        <v>-</v>
      </c>
      <c r="FL339" s="168" t="str">
        <f t="shared" ca="1" si="987"/>
        <v>-</v>
      </c>
      <c r="FM339" s="168" t="str">
        <f t="shared" ca="1" si="987"/>
        <v>-</v>
      </c>
      <c r="FN339" s="168" t="str">
        <f t="shared" ca="1" si="977"/>
        <v>-</v>
      </c>
      <c r="FO339" s="166" t="b">
        <f t="shared" ca="1" si="954"/>
        <v>0</v>
      </c>
      <c r="FP339" s="166" t="b">
        <f t="shared" ca="1" si="954"/>
        <v>0</v>
      </c>
      <c r="FQ339" s="166" t="b">
        <f t="shared" ca="1" si="954"/>
        <v>1</v>
      </c>
      <c r="FR339" s="168">
        <f t="shared" ca="1" si="987"/>
        <v>0</v>
      </c>
      <c r="FS339" s="166">
        <f t="shared" ca="1" si="955"/>
        <v>1</v>
      </c>
      <c r="FT339" s="166">
        <f t="shared" ca="1" si="955"/>
        <v>1</v>
      </c>
      <c r="FU339" s="168" t="str">
        <f t="shared" ca="1" si="987"/>
        <v>-</v>
      </c>
      <c r="FV339" s="168" t="str">
        <f t="shared" ca="1" si="987"/>
        <v>-</v>
      </c>
      <c r="FW339" s="168" t="str">
        <f t="shared" ca="1" si="987"/>
        <v>-</v>
      </c>
      <c r="FX339" s="168" t="str">
        <f t="shared" ca="1" si="987"/>
        <v>-</v>
      </c>
      <c r="FY339" s="168" t="str">
        <f t="shared" ca="1" si="987"/>
        <v>-</v>
      </c>
      <c r="FZ339" s="168" t="str">
        <f t="shared" ca="1" si="987"/>
        <v>-</v>
      </c>
      <c r="GA339" s="168" t="str">
        <f t="shared" ca="1" si="987"/>
        <v>-</v>
      </c>
      <c r="GB339" s="168" t="str">
        <f t="shared" ca="1" si="987"/>
        <v>-</v>
      </c>
      <c r="GC339" s="168" t="str">
        <f t="shared" ca="1" si="987"/>
        <v>-</v>
      </c>
      <c r="GD339" s="168" t="b">
        <f t="shared" ca="1" si="987"/>
        <v>1</v>
      </c>
      <c r="GE339" s="168" t="str">
        <f t="shared" ca="1" si="987"/>
        <v>-</v>
      </c>
      <c r="GF339" s="168" t="str">
        <f t="shared" ca="1" si="987"/>
        <v>-</v>
      </c>
      <c r="GG339" s="168" t="str">
        <f t="shared" ca="1" si="987"/>
        <v>-</v>
      </c>
      <c r="GH339" s="168" t="str">
        <f t="shared" ca="1" si="956"/>
        <v>-</v>
      </c>
      <c r="GI339" s="168" t="str">
        <f t="shared" ca="1" si="956"/>
        <v>-</v>
      </c>
      <c r="GJ339" s="168" t="str">
        <f t="shared" ca="1" si="956"/>
        <v>-</v>
      </c>
      <c r="GK339" s="168" t="str">
        <f t="shared" ca="1" si="956"/>
        <v>-</v>
      </c>
      <c r="GL339" s="168" t="str">
        <f t="shared" ca="1" si="956"/>
        <v>-</v>
      </c>
      <c r="GM339" s="168" t="str">
        <f t="shared" ca="1" si="956"/>
        <v>-</v>
      </c>
      <c r="GN339" s="168" t="str">
        <f t="shared" ca="1" si="956"/>
        <v>-</v>
      </c>
      <c r="GO339" s="168" t="str">
        <f t="shared" ca="1" si="956"/>
        <v>-</v>
      </c>
      <c r="GP339" s="168" t="str">
        <f t="shared" ca="1" si="956"/>
        <v>-</v>
      </c>
      <c r="GQ339" s="168" t="str">
        <f t="shared" ca="1" si="956"/>
        <v>-</v>
      </c>
      <c r="GR339" s="168" t="str">
        <f t="shared" ca="1" si="956"/>
        <v>-</v>
      </c>
      <c r="GS339" s="168">
        <f t="shared" ca="1" si="956"/>
        <v>500</v>
      </c>
      <c r="GT339" s="168">
        <f t="shared" ca="1" si="956"/>
        <v>500</v>
      </c>
      <c r="GU339" s="168" t="str">
        <f t="shared" ca="1" si="956"/>
        <v>-</v>
      </c>
      <c r="GV339" s="168" t="str">
        <f t="shared" ca="1" si="956"/>
        <v>-</v>
      </c>
      <c r="GW339" s="168" t="str">
        <f t="shared" ca="1" si="956"/>
        <v>-</v>
      </c>
      <c r="GX339" s="168" t="str">
        <f t="shared" ca="1" si="957"/>
        <v>-</v>
      </c>
      <c r="GY339" s="168" t="str">
        <f t="shared" ca="1" si="957"/>
        <v>-</v>
      </c>
      <c r="GZ339" s="168" t="str">
        <f t="shared" ca="1" si="996"/>
        <v>-</v>
      </c>
      <c r="HA339" s="168" t="str">
        <f t="shared" ca="1" si="996"/>
        <v>-</v>
      </c>
      <c r="HB339" s="168" t="str">
        <f t="shared" ca="1" si="996"/>
        <v>-</v>
      </c>
      <c r="HC339" s="168" t="str">
        <f t="shared" ca="1" si="996"/>
        <v>-</v>
      </c>
      <c r="HD339" s="168" t="str">
        <f t="shared" ca="1" si="996"/>
        <v>-</v>
      </c>
      <c r="HE339" s="168" t="str">
        <f t="shared" ca="1" si="996"/>
        <v>-</v>
      </c>
      <c r="HF339" s="168" t="str">
        <f t="shared" ca="1" si="996"/>
        <v>-</v>
      </c>
      <c r="HG339" s="168" t="str">
        <f t="shared" ca="1" si="996"/>
        <v>-</v>
      </c>
      <c r="HH339" s="168" t="str">
        <f t="shared" ca="1" si="996"/>
        <v>-</v>
      </c>
      <c r="HI339" s="168" t="str">
        <f t="shared" ca="1" si="996"/>
        <v>-</v>
      </c>
      <c r="HJ339" s="168" t="str">
        <f t="shared" ca="1" si="996"/>
        <v>-</v>
      </c>
      <c r="HK339" s="168" t="str">
        <f t="shared" ca="1" si="996"/>
        <v>-</v>
      </c>
      <c r="HL339" s="168" t="str">
        <f t="shared" ca="1" si="996"/>
        <v>-</v>
      </c>
      <c r="HM339" s="168" t="str">
        <f t="shared" ca="1" si="996"/>
        <v>-</v>
      </c>
      <c r="HN339" s="168" t="str">
        <f t="shared" ca="1" si="996"/>
        <v>-</v>
      </c>
      <c r="HO339" s="168" t="str">
        <f t="shared" ca="1" si="996"/>
        <v>-</v>
      </c>
      <c r="HP339" s="168" t="str">
        <f t="shared" ca="1" si="996"/>
        <v>-</v>
      </c>
      <c r="HQ339" s="168" t="str">
        <f t="shared" ca="1" si="996"/>
        <v>-</v>
      </c>
      <c r="HR339" s="168" t="str">
        <f t="shared" ca="1" si="996"/>
        <v>-</v>
      </c>
      <c r="HS339" s="168" t="str">
        <f t="shared" ca="1" si="996"/>
        <v>-</v>
      </c>
      <c r="HT339" s="168" t="str">
        <f t="shared" ca="1" si="996"/>
        <v>-</v>
      </c>
      <c r="HU339" s="168" t="str">
        <f t="shared" ca="1" si="996"/>
        <v>-</v>
      </c>
      <c r="HV339" s="168" t="str">
        <f t="shared" ca="1" si="996"/>
        <v>-</v>
      </c>
      <c r="HW339" s="168" t="str">
        <f t="shared" ca="1" si="996"/>
        <v>-</v>
      </c>
      <c r="HX339" s="168" t="str">
        <f t="shared" ca="1" si="996"/>
        <v>-</v>
      </c>
      <c r="HY339" s="168" t="str">
        <f t="shared" ref="GZ339:IO341" ca="1" si="1015">OFFSET(HY$5,$B339,0)</f>
        <v>-</v>
      </c>
      <c r="HZ339" s="168" t="str">
        <f t="shared" ca="1" si="1015"/>
        <v>-</v>
      </c>
      <c r="IA339" s="168" t="str">
        <f t="shared" ca="1" si="1015"/>
        <v>-</v>
      </c>
      <c r="IB339" s="168" t="str">
        <f t="shared" ca="1" si="1015"/>
        <v>-</v>
      </c>
      <c r="IC339" s="168" t="str">
        <f t="shared" ca="1" si="1015"/>
        <v>-</v>
      </c>
      <c r="ID339" s="168" t="str">
        <f t="shared" ca="1" si="1015"/>
        <v>-</v>
      </c>
      <c r="IE339" s="168" t="str">
        <f t="shared" ca="1" si="1015"/>
        <v>-</v>
      </c>
      <c r="IF339" s="168" t="str">
        <f t="shared" ca="1" si="1015"/>
        <v>-</v>
      </c>
      <c r="IG339" s="168" t="str">
        <f t="shared" ca="1" si="1015"/>
        <v>-</v>
      </c>
      <c r="IH339" s="168" t="str">
        <f t="shared" ca="1" si="1015"/>
        <v>-</v>
      </c>
      <c r="II339" s="168" t="str">
        <f t="shared" ca="1" si="1015"/>
        <v>-</v>
      </c>
      <c r="IJ339" s="168" t="str">
        <f t="shared" ca="1" si="1015"/>
        <v>-</v>
      </c>
      <c r="IK339" s="168" t="str">
        <f t="shared" ca="1" si="1015"/>
        <v>-</v>
      </c>
      <c r="IL339" s="168" t="str">
        <f t="shared" ca="1" si="1015"/>
        <v>-</v>
      </c>
      <c r="IM339" s="168" t="str">
        <f t="shared" ca="1" si="1015"/>
        <v>-</v>
      </c>
      <c r="IN339" s="168" t="str">
        <f t="shared" ca="1" si="1015"/>
        <v>-</v>
      </c>
      <c r="IO339" s="168" t="str">
        <f t="shared" ca="1" si="1015"/>
        <v>-</v>
      </c>
      <c r="IP339" s="168" t="str">
        <f t="shared" ca="1" si="957"/>
        <v>-</v>
      </c>
      <c r="IQ339" s="168" t="str">
        <f t="shared" ca="1" si="957"/>
        <v>-</v>
      </c>
      <c r="IR339" s="168" t="str">
        <f t="shared" ca="1" si="957"/>
        <v>-</v>
      </c>
      <c r="IS339" s="168" t="str">
        <f t="shared" ca="1" si="957"/>
        <v>-</v>
      </c>
      <c r="IT339" s="168" t="str">
        <f t="shared" ca="1" si="957"/>
        <v>-</v>
      </c>
      <c r="IU339" s="168" t="str">
        <f t="shared" ca="1" si="957"/>
        <v>-</v>
      </c>
      <c r="IV339" s="168" t="str">
        <f t="shared" ca="1" si="957"/>
        <v>-</v>
      </c>
      <c r="IW339" s="168" t="str">
        <f t="shared" ca="1" si="957"/>
        <v>-</v>
      </c>
      <c r="IX339" s="168" t="str">
        <f t="shared" ca="1" si="957"/>
        <v>-</v>
      </c>
      <c r="IY339" s="168" t="str">
        <f t="shared" ca="1" si="957"/>
        <v>-</v>
      </c>
      <c r="IZ339" s="10"/>
      <c r="JA339" s="166">
        <f t="shared" ca="1" si="846"/>
        <v>4.4999999999999998E-2</v>
      </c>
      <c r="JB339" s="166">
        <f t="shared" ca="1" si="847"/>
        <v>4.4999999999999998E-2</v>
      </c>
      <c r="JC339" s="168">
        <f t="shared" ca="1" si="939"/>
        <v>1</v>
      </c>
      <c r="JD339" s="168">
        <f t="shared" ca="1" si="939"/>
        <v>0</v>
      </c>
      <c r="JE339" s="168">
        <f t="shared" ca="1" si="939"/>
        <v>1</v>
      </c>
      <c r="JF339" s="168">
        <f t="shared" ca="1" si="939"/>
        <v>1</v>
      </c>
      <c r="JG339" s="168">
        <f t="shared" ca="1" si="939"/>
        <v>0</v>
      </c>
      <c r="JH339" s="168">
        <f t="shared" ca="1" si="939"/>
        <v>70</v>
      </c>
      <c r="JI339" s="168">
        <f t="shared" ca="1" si="939"/>
        <v>50</v>
      </c>
      <c r="JJ339" s="168">
        <f t="shared" ca="1" si="939"/>
        <v>70</v>
      </c>
      <c r="JK339" s="168">
        <f t="shared" ca="1" si="939"/>
        <v>50</v>
      </c>
      <c r="JL339" s="166">
        <f t="shared" ca="1" si="849"/>
        <v>1</v>
      </c>
      <c r="JM339" s="166">
        <f t="shared" ca="1" si="850"/>
        <v>1</v>
      </c>
      <c r="JN339" s="166">
        <f t="shared" ca="1" si="851"/>
        <v>1</v>
      </c>
      <c r="JO339" s="166">
        <f t="shared" ca="1" si="852"/>
        <v>1</v>
      </c>
      <c r="JP339" s="166">
        <f t="shared" ca="1" si="852"/>
        <v>1</v>
      </c>
      <c r="JQ339" s="168">
        <f t="shared" ca="1" si="939"/>
        <v>1</v>
      </c>
      <c r="JR339" s="10"/>
      <c r="JS339" s="168">
        <f t="shared" ca="1" si="939"/>
        <v>1</v>
      </c>
      <c r="JT339" s="166">
        <f t="shared" ca="1" si="853"/>
        <v>1</v>
      </c>
      <c r="JU339" s="168">
        <f t="shared" ca="1" si="939"/>
        <v>1</v>
      </c>
      <c r="JV339" s="168">
        <f t="shared" ca="1" si="939"/>
        <v>1</v>
      </c>
      <c r="JW339" s="168">
        <f t="shared" ca="1" si="939"/>
        <v>1</v>
      </c>
      <c r="JX339" s="168">
        <f t="shared" ca="1" si="939"/>
        <v>1</v>
      </c>
      <c r="JY339" s="168">
        <f t="shared" ca="1" si="939"/>
        <v>1</v>
      </c>
      <c r="JZ339" s="168">
        <f t="shared" ca="1" si="939"/>
        <v>1</v>
      </c>
      <c r="KA339" s="166">
        <f t="shared" ca="1" si="854"/>
        <v>1</v>
      </c>
      <c r="KB339" s="166">
        <f t="shared" ca="1" si="855"/>
        <v>1</v>
      </c>
      <c r="KC339" s="166">
        <f t="shared" ca="1" si="856"/>
        <v>1</v>
      </c>
      <c r="KD339" s="166" t="str">
        <f t="shared" ca="1" si="857"/>
        <v>-</v>
      </c>
      <c r="KE339" s="166" t="str">
        <f t="shared" ca="1" si="858"/>
        <v>-</v>
      </c>
      <c r="KF339" s="166" t="str">
        <f t="shared" ca="1" si="859"/>
        <v>-</v>
      </c>
      <c r="KG339" s="166" t="b">
        <f t="shared" ca="1" si="860"/>
        <v>0</v>
      </c>
      <c r="KH339" s="168">
        <f t="shared" ca="1" si="939"/>
        <v>0</v>
      </c>
      <c r="KI339" s="27">
        <v>0</v>
      </c>
    </row>
    <row r="340" spans="1:295" s="148" customFormat="1" outlineLevel="1">
      <c r="A340" s="126">
        <f t="shared" si="13"/>
        <v>335</v>
      </c>
      <c r="B340" s="126">
        <f t="shared" si="976"/>
        <v>13</v>
      </c>
      <c r="C340" s="148">
        <f t="shared" si="874"/>
        <v>1002</v>
      </c>
      <c r="D340" s="148" t="s">
        <v>884</v>
      </c>
      <c r="E340" s="148" t="b">
        <f t="shared" si="826"/>
        <v>0</v>
      </c>
      <c r="F340" s="148" t="b">
        <v>0</v>
      </c>
      <c r="G340" s="148" t="b">
        <f t="shared" si="862"/>
        <v>0</v>
      </c>
      <c r="H340" s="144">
        <f t="shared" ca="1" si="959"/>
        <v>3</v>
      </c>
      <c r="I340" s="32">
        <v>3</v>
      </c>
      <c r="J340" s="32">
        <v>5</v>
      </c>
      <c r="K340" s="32">
        <v>3</v>
      </c>
      <c r="L340" s="144">
        <f t="shared" ca="1" si="959"/>
        <v>1</v>
      </c>
      <c r="M340" s="144">
        <f t="shared" ca="1" si="959"/>
        <v>1</v>
      </c>
      <c r="N340" s="144">
        <f t="shared" ca="1" si="959"/>
        <v>1</v>
      </c>
      <c r="O340" s="144">
        <f t="shared" ca="1" si="959"/>
        <v>1</v>
      </c>
      <c r="P340" s="144">
        <f t="shared" ca="1" si="959"/>
        <v>1</v>
      </c>
      <c r="Q340" s="144">
        <f t="shared" ca="1" si="959"/>
        <v>1</v>
      </c>
      <c r="R340" s="144">
        <f t="shared" ca="1" si="959"/>
        <v>2</v>
      </c>
      <c r="S340" s="144">
        <f t="shared" ca="1" si="959"/>
        <v>1</v>
      </c>
      <c r="T340" s="144">
        <f t="shared" ca="1" si="959"/>
        <v>1</v>
      </c>
      <c r="U340" s="144">
        <f t="shared" ca="1" si="959"/>
        <v>1</v>
      </c>
      <c r="V340" s="144">
        <f t="shared" ca="1" si="959"/>
        <v>1</v>
      </c>
      <c r="W340" s="144">
        <f t="shared" ca="1" si="959"/>
        <v>1</v>
      </c>
      <c r="X340" s="144">
        <f t="shared" ca="1" si="959"/>
        <v>1</v>
      </c>
      <c r="Y340" s="144">
        <f t="shared" ca="1" si="960"/>
        <v>1</v>
      </c>
      <c r="AA340" s="162" t="str" cm="1">
        <f t="array" aca="1" ref="AA340" ca="1">TEXT(LEFT(OFFSET(AA340,-1,0),5)+1,"00000")&amp;MID(OFFSET(AA340,-1,0),6,FIND(" ",OFFSET(AA340,-1,0),7)-5)
&amp;INDEX(DataMaster!$B$10:$B$12,$I340)         &amp;IF($J340=1,""," Risk"&amp;INDEX(i.risk_aversion,$J340,1))    &amp;IF($K340=1,""," REV"&amp; INDEX(DataMaster!$B$54:$B$58,$K340))              &amp; IF($L340=1,""," Minroe"&amp;INDEX(minroe,$L340))              &amp;  IF($M340=1,""," Overdraw"&amp;INDEX(overdraw,$M340))
&amp; IF($N340=1,""," Mach"&amp;INDEX(i.mach_option,$N340))
&amp; IF($O340=1,""," Interest"&amp;INDEX(i.interest_rate,$O340))            &amp; IF($P340=1,""," Opp cost"&amp;INDEX(i.opp_cost_capital,$P340))           &amp; IF($Q340=1,""," Casual_ub"&amp;INDEX(i.casual_ub,$Q340))           &amp; IF($R340=1,""," Cropgraze"&amp;INDEX(i.cropgraze_inc,$R340))
&amp; IF($S340=1,""," Yield"&amp;INDEX(i.all_rot_yield,$S340))          &amp; IF($T340=1,""," Pasture"&amp;INDEX(i.pasture_prod,$T340))          &amp; IF($U340=1,""," Scan"&amp;INDEX(i.scan,$U340))
&amp; IF($JL340=1,""," WP"&amp;TEXT($JL340*100,"000p"))                &amp; IF($JM340=1,""," MP"&amp;TEXT($JM340*100,"000p"))                      &amp; IF($JN340=1,""," GP"&amp;TEXT($JN340*100,"000p"))          &amp; IF($JO340=1,""," Can"&amp;TEXT($JO340*100,"000p"))
&amp; " (F"&amp;3+IFERROR(1*$CH340,0)+IFERROR(1*$CI340,0)&amp;3-IFERROR(1*NOT($CK340),0)&amp;"N"&amp;$CP340&amp;$CQ340&amp;")"</f>
        <v>00043 CFW SQ RiskCRRA-high REVCFW CropgrazeFALSE (F33N11)</v>
      </c>
      <c r="AB340" s="10" t="str">
        <f ca="1">IF(COUNTIF(AA$5:AA340,AA340)=1,"-","Dup")</f>
        <v>-</v>
      </c>
      <c r="AC340" s="10"/>
      <c r="AD340" s="168" t="str">
        <f t="shared" ca="1" si="949"/>
        <v>-</v>
      </c>
      <c r="AE340" s="168" t="str">
        <f t="shared" ca="1" si="949"/>
        <v>-</v>
      </c>
      <c r="AF340" s="168" t="str">
        <f t="shared" ca="1" si="949"/>
        <v>-</v>
      </c>
      <c r="AG340" s="168" t="str">
        <f t="shared" ca="1" si="949"/>
        <v>-</v>
      </c>
      <c r="AH340" s="168" t="str">
        <f t="shared" ca="1" si="949"/>
        <v>-</v>
      </c>
      <c r="AI340" s="168" t="b">
        <f t="shared" ca="1" si="949"/>
        <v>1</v>
      </c>
      <c r="AJ340" s="10"/>
      <c r="AK340" s="166" t="b">
        <f t="shared" si="950"/>
        <v>0</v>
      </c>
      <c r="AL340" s="166">
        <f t="shared" si="950"/>
        <v>2</v>
      </c>
      <c r="AM340" s="166" t="b">
        <f t="shared" si="950"/>
        <v>0</v>
      </c>
      <c r="AN340" s="166" t="b">
        <f t="shared" si="950"/>
        <v>1</v>
      </c>
      <c r="AO340" s="166" t="b">
        <f t="shared" si="950"/>
        <v>0</v>
      </c>
      <c r="AP340" s="166" t="b">
        <f t="shared" si="950"/>
        <v>0</v>
      </c>
      <c r="AQ340" s="166">
        <f t="shared" ca="1" si="829"/>
        <v>0</v>
      </c>
      <c r="AR340" s="166" t="b">
        <f t="shared" si="951"/>
        <v>1</v>
      </c>
      <c r="AS340" s="166" t="b">
        <f t="shared" si="951"/>
        <v>1</v>
      </c>
      <c r="AT340" s="166">
        <f t="shared" si="951"/>
        <v>2</v>
      </c>
      <c r="AU340" s="166" t="str">
        <f t="shared" si="951"/>
        <v>-</v>
      </c>
      <c r="AV340" s="166">
        <f t="shared" si="951"/>
        <v>0.7</v>
      </c>
      <c r="AW340" s="10"/>
      <c r="AX340" s="166" t="b">
        <f t="shared" si="831"/>
        <v>1</v>
      </c>
      <c r="AY340" s="168" t="b">
        <f t="shared" ca="1" si="832"/>
        <v>1</v>
      </c>
      <c r="AZ340" s="168" t="b">
        <f t="shared" ca="1" si="832"/>
        <v>1</v>
      </c>
      <c r="BA340" s="167">
        <f t="shared" ca="1" si="833"/>
        <v>3210</v>
      </c>
      <c r="BB340" s="168" t="str">
        <f t="shared" ca="1" si="1006"/>
        <v>-</v>
      </c>
      <c r="BC340" s="168" t="str">
        <f t="shared" ca="1" si="1006"/>
        <v>-</v>
      </c>
      <c r="BD340" s="168" t="str">
        <f t="shared" ca="1" si="1006"/>
        <v>-</v>
      </c>
      <c r="BE340" s="168" t="str">
        <f t="shared" ca="1" si="1006"/>
        <v>-</v>
      </c>
      <c r="BF340" s="168" t="str">
        <f t="shared" ca="1" si="1006"/>
        <v>-</v>
      </c>
      <c r="BG340" s="168">
        <f t="shared" ca="1" si="1006"/>
        <v>1</v>
      </c>
      <c r="BH340" s="168">
        <f t="shared" ca="1" si="1006"/>
        <v>1</v>
      </c>
      <c r="BI340" s="168" t="str">
        <f t="shared" ca="1" si="1006"/>
        <v>-</v>
      </c>
      <c r="BJ340" s="168" t="str">
        <f t="shared" ca="1" si="1006"/>
        <v>-</v>
      </c>
      <c r="BK340" s="10"/>
      <c r="BL340" s="168" t="str">
        <f t="shared" ca="1" si="1006"/>
        <v>-</v>
      </c>
      <c r="BM340" s="168" t="str">
        <f t="shared" ca="1" si="1006"/>
        <v>-</v>
      </c>
      <c r="BN340" s="168" t="str">
        <f t="shared" ca="1" si="1006"/>
        <v>-</v>
      </c>
      <c r="BO340" s="168" t="str">
        <f t="shared" ca="1" si="1006"/>
        <v>-</v>
      </c>
      <c r="BP340" s="168" t="str">
        <f t="shared" ca="1" si="1006"/>
        <v>-</v>
      </c>
      <c r="BQ340" s="168" t="str">
        <f t="shared" ca="1" si="1006"/>
        <v>-</v>
      </c>
      <c r="BR340" s="168" t="str">
        <f t="shared" ca="1" si="1006"/>
        <v>-</v>
      </c>
      <c r="BS340" s="168" t="str">
        <f t="shared" ca="1" si="1006"/>
        <v>-</v>
      </c>
      <c r="BT340" s="168" t="str">
        <f t="shared" ca="1" si="1006"/>
        <v>-</v>
      </c>
      <c r="BU340" s="168" t="str">
        <f t="shared" ca="1" si="1006"/>
        <v>-</v>
      </c>
      <c r="BV340" s="168" t="str">
        <f t="shared" ca="1" si="1006"/>
        <v>-</v>
      </c>
      <c r="BW340" s="166" t="str" cm="1">
        <f t="array" ref="BW340">INDEX(i.rev,$K340,BW$15)</f>
        <v>-</v>
      </c>
      <c r="BX340" s="166">
        <f t="shared" si="864"/>
        <v>35</v>
      </c>
      <c r="BY340" s="166" t="str" cm="1">
        <f t="array" ref="BY340">INDEX(i.rev,$K340,BY$15)</f>
        <v>-</v>
      </c>
      <c r="BZ340" s="166" t="str" cm="1">
        <f t="array" ref="BZ340">INDEX(i.rev,$K340,BZ$15)</f>
        <v>-</v>
      </c>
      <c r="CA340" s="166" t="str" cm="1">
        <f t="array" ref="CA340">INDEX(i.rev,$K340,CA$15)</f>
        <v>-</v>
      </c>
      <c r="CB340" s="166" t="str" cm="1">
        <f t="array" ref="CB340">INDEX(i.rev,$K340,CB$15)</f>
        <v>-</v>
      </c>
      <c r="CC340" s="166" t="str" cm="1">
        <f t="array" ref="CC340">INDEX(i.rev,$K340,CC$15)</f>
        <v>-</v>
      </c>
      <c r="CD340" s="166" t="str" cm="1">
        <f t="array" ref="CD340">INDEX(i.rev,$K340,CD$15)</f>
        <v>-</v>
      </c>
      <c r="CE340" s="166" t="str" cm="1">
        <f t="array" ref="CE340">INDEX(i.rev,$K340,CE$15)</f>
        <v>-</v>
      </c>
      <c r="CF340" s="166" t="str" cm="1">
        <f t="array" ref="CF340">INDEX(i.rev,$K340,CF$15)</f>
        <v>-</v>
      </c>
      <c r="CG340" s="10"/>
      <c r="CH340" s="168" t="str">
        <f t="shared" ref="CH340:EB341" ca="1" si="1016">OFFSET(CH$5,$B340,0)</f>
        <v>-</v>
      </c>
      <c r="CI340" s="168" t="str">
        <f t="shared" ca="1" si="1016"/>
        <v>-</v>
      </c>
      <c r="CJ340" s="168" t="str">
        <f t="shared" ca="1" si="1016"/>
        <v>-</v>
      </c>
      <c r="CK340" s="168" t="str">
        <f t="shared" ca="1" si="1016"/>
        <v>-</v>
      </c>
      <c r="CL340" s="168" t="str">
        <f t="shared" ca="1" si="1016"/>
        <v>-</v>
      </c>
      <c r="CM340" s="168" t="str">
        <f t="shared" ca="1" si="1016"/>
        <v>-</v>
      </c>
      <c r="CN340" s="168" t="str">
        <f t="shared" ca="1" si="1016"/>
        <v>-</v>
      </c>
      <c r="CO340" s="168" t="str">
        <f t="shared" ca="1" si="1016"/>
        <v>-</v>
      </c>
      <c r="CP340" s="168">
        <f t="shared" ca="1" si="1016"/>
        <v>1</v>
      </c>
      <c r="CQ340" s="168">
        <f t="shared" ca="1" si="1016"/>
        <v>1</v>
      </c>
      <c r="CR340" s="168">
        <f t="shared" ca="1" si="1016"/>
        <v>0</v>
      </c>
      <c r="CS340" s="168" t="str">
        <f t="shared" ca="1" si="1016"/>
        <v>-</v>
      </c>
      <c r="CT340" s="168" t="str">
        <f t="shared" ca="1" si="1016"/>
        <v>-</v>
      </c>
      <c r="CU340" s="168" t="str">
        <f t="shared" ca="1" si="1016"/>
        <v>-</v>
      </c>
      <c r="CV340" s="168" t="str">
        <f t="shared" ca="1" si="1016"/>
        <v>-</v>
      </c>
      <c r="CW340" s="168" t="str">
        <f t="shared" ca="1" si="1016"/>
        <v>-</v>
      </c>
      <c r="CX340" s="168" t="str">
        <f t="shared" ca="1" si="1016"/>
        <v>-</v>
      </c>
      <c r="CY340" s="168" t="str">
        <f t="shared" ca="1" si="1016"/>
        <v>-</v>
      </c>
      <c r="CZ340" s="168">
        <f t="shared" ca="1" si="1016"/>
        <v>0</v>
      </c>
      <c r="DA340" s="168" t="str">
        <f t="shared" ca="1" si="1016"/>
        <v>-</v>
      </c>
      <c r="DB340" s="168" t="str">
        <f t="shared" ca="1" si="1016"/>
        <v>-</v>
      </c>
      <c r="DC340" s="168" t="str">
        <f t="shared" ca="1" si="1016"/>
        <v>-</v>
      </c>
      <c r="DD340" s="168" t="str">
        <f t="shared" ca="1" si="1016"/>
        <v>-</v>
      </c>
      <c r="DE340" s="168" t="str">
        <f t="shared" ca="1" si="1016"/>
        <v>-</v>
      </c>
      <c r="DF340" s="168">
        <f t="shared" ca="1" si="1016"/>
        <v>0</v>
      </c>
      <c r="DG340" s="168">
        <f t="shared" ca="1" si="1016"/>
        <v>0</v>
      </c>
      <c r="DH340" s="168">
        <f t="shared" ca="1" si="1016"/>
        <v>0</v>
      </c>
      <c r="DI340" s="168">
        <f t="shared" ca="1" si="1016"/>
        <v>0</v>
      </c>
      <c r="DJ340" s="168">
        <f t="shared" ca="1" si="1016"/>
        <v>0</v>
      </c>
      <c r="DK340" s="168">
        <f t="shared" ca="1" si="1016"/>
        <v>0</v>
      </c>
      <c r="DL340" s="168">
        <f t="shared" ca="1" si="1016"/>
        <v>0</v>
      </c>
      <c r="DM340" s="168" t="str">
        <f t="shared" ca="1" si="1016"/>
        <v>-</v>
      </c>
      <c r="DN340" s="168" t="str">
        <f t="shared" ca="1" si="1016"/>
        <v>-</v>
      </c>
      <c r="DO340" s="168" t="str">
        <f t="shared" ca="1" si="1016"/>
        <v>-</v>
      </c>
      <c r="DP340" s="168" t="str">
        <f t="shared" ca="1" si="1016"/>
        <v>-</v>
      </c>
      <c r="DQ340" s="168" t="str">
        <f t="shared" ca="1" si="1016"/>
        <v>-</v>
      </c>
      <c r="DR340" s="168" t="str">
        <f t="shared" ca="1" si="1016"/>
        <v>-</v>
      </c>
      <c r="DS340" s="168" t="str">
        <f t="shared" ca="1" si="1016"/>
        <v>-</v>
      </c>
      <c r="DT340" s="168" t="str">
        <f t="shared" ca="1" si="1016"/>
        <v>-</v>
      </c>
      <c r="DU340" s="168" t="str">
        <f t="shared" ca="1" si="1016"/>
        <v>-</v>
      </c>
      <c r="DV340" s="168" t="str">
        <f t="shared" ca="1" si="1016"/>
        <v>-</v>
      </c>
      <c r="DW340" s="168" t="str">
        <f t="shared" ca="1" si="1016"/>
        <v>-</v>
      </c>
      <c r="DX340" s="10"/>
      <c r="DY340" s="168">
        <f t="shared" ca="1" si="1016"/>
        <v>1</v>
      </c>
      <c r="DZ340" s="168" t="str">
        <f t="shared" ca="1" si="1016"/>
        <v>-</v>
      </c>
      <c r="EA340" s="168" t="str">
        <f t="shared" ca="1" si="1016"/>
        <v>-</v>
      </c>
      <c r="EB340" s="168" t="str">
        <f t="shared" ca="1" si="1016"/>
        <v>-</v>
      </c>
      <c r="EC340" s="168" t="str">
        <f t="shared" ca="1" si="885"/>
        <v>-</v>
      </c>
      <c r="ED340" s="168" t="b">
        <f t="shared" ca="1" si="885"/>
        <v>0</v>
      </c>
      <c r="EE340" s="168" t="str">
        <f t="shared" ca="1" si="885"/>
        <v>-</v>
      </c>
      <c r="EF340" s="168">
        <f t="shared" ca="1" si="885"/>
        <v>0</v>
      </c>
      <c r="EG340" s="168" t="str">
        <f t="shared" ca="1" si="885"/>
        <v>-</v>
      </c>
      <c r="EH340" s="166" cm="1">
        <f t="array" ref="EH340">INDEX(i.rev,$K340,EH$15)</f>
        <v>1.1000000000000001</v>
      </c>
      <c r="EI340" s="168">
        <f t="shared" ca="1" si="953"/>
        <v>0</v>
      </c>
      <c r="EJ340" s="168">
        <f t="shared" ca="1" si="953"/>
        <v>1</v>
      </c>
      <c r="EK340" s="168">
        <f t="shared" ca="1" si="953"/>
        <v>0</v>
      </c>
      <c r="EL340" s="168">
        <f t="shared" ca="1" si="953"/>
        <v>1</v>
      </c>
      <c r="EM340" s="168">
        <f t="shared" ca="1" si="953"/>
        <v>1</v>
      </c>
      <c r="EN340" s="168">
        <f t="shared" ca="1" si="953"/>
        <v>1</v>
      </c>
      <c r="EO340" s="168">
        <f t="shared" ca="1" si="953"/>
        <v>0</v>
      </c>
      <c r="EP340" s="168">
        <f t="shared" ca="1" si="953"/>
        <v>0</v>
      </c>
      <c r="EQ340" s="168">
        <f t="shared" ca="1" si="953"/>
        <v>0</v>
      </c>
      <c r="ER340" s="168">
        <f t="shared" ca="1" si="953"/>
        <v>0</v>
      </c>
      <c r="ES340" s="168">
        <f t="shared" ca="1" si="953"/>
        <v>0</v>
      </c>
      <c r="ET340" s="168">
        <f t="shared" ca="1" si="953"/>
        <v>0</v>
      </c>
      <c r="EU340" s="168">
        <f t="shared" ca="1" si="953"/>
        <v>0</v>
      </c>
      <c r="EV340" s="168">
        <f t="shared" ca="1" si="953"/>
        <v>0</v>
      </c>
      <c r="EW340" s="168">
        <f t="shared" ca="1" si="953"/>
        <v>0</v>
      </c>
      <c r="EX340" s="168">
        <f t="shared" ca="1" si="953"/>
        <v>0</v>
      </c>
      <c r="EY340" s="166" cm="1">
        <f t="array" ref="EY340">INDEX(i.rev,$K340,EY$15)</f>
        <v>0</v>
      </c>
      <c r="EZ340" s="168">
        <f t="shared" ca="1" si="837"/>
        <v>0</v>
      </c>
      <c r="FA340" s="166" cm="1">
        <f t="array" ref="FA340">INDEX(i.rev,$K340,FA$15)</f>
        <v>1</v>
      </c>
      <c r="FB340" s="168">
        <f t="shared" ca="1" si="987"/>
        <v>0</v>
      </c>
      <c r="FC340" s="168">
        <f t="shared" ca="1" si="987"/>
        <v>0</v>
      </c>
      <c r="FD340" s="168">
        <f t="shared" ca="1" si="987"/>
        <v>0</v>
      </c>
      <c r="FE340" s="168">
        <f t="shared" ca="1" si="987"/>
        <v>0</v>
      </c>
      <c r="FF340" s="168">
        <f t="shared" ca="1" si="987"/>
        <v>0</v>
      </c>
      <c r="FG340" s="168">
        <f t="shared" ca="1" si="987"/>
        <v>0</v>
      </c>
      <c r="FH340" s="168">
        <f t="shared" ca="1" si="987"/>
        <v>0</v>
      </c>
      <c r="FI340" s="10"/>
      <c r="FJ340" s="168" t="str">
        <f t="shared" ca="1" si="987"/>
        <v>-</v>
      </c>
      <c r="FK340" s="168" t="str">
        <f t="shared" ca="1" si="987"/>
        <v>-</v>
      </c>
      <c r="FL340" s="168" t="str">
        <f t="shared" ca="1" si="987"/>
        <v>-</v>
      </c>
      <c r="FM340" s="168" t="str">
        <f t="shared" ca="1" si="987"/>
        <v>-</v>
      </c>
      <c r="FN340" s="168" t="str">
        <f t="shared" ca="1" si="977"/>
        <v>-</v>
      </c>
      <c r="FO340" s="166" t="b">
        <f t="shared" ca="1" si="954"/>
        <v>0</v>
      </c>
      <c r="FP340" s="166" t="b">
        <f t="shared" ca="1" si="954"/>
        <v>0</v>
      </c>
      <c r="FQ340" s="166" t="b">
        <f t="shared" ca="1" si="954"/>
        <v>1</v>
      </c>
      <c r="FR340" s="168">
        <f t="shared" ca="1" si="987"/>
        <v>0</v>
      </c>
      <c r="FS340" s="166">
        <f t="shared" ca="1" si="955"/>
        <v>1</v>
      </c>
      <c r="FT340" s="166">
        <f t="shared" ca="1" si="955"/>
        <v>1</v>
      </c>
      <c r="FU340" s="168" t="str">
        <f t="shared" ca="1" si="987"/>
        <v>-</v>
      </c>
      <c r="FV340" s="168" t="str">
        <f t="shared" ca="1" si="987"/>
        <v>-</v>
      </c>
      <c r="FW340" s="168" t="str">
        <f t="shared" ca="1" si="987"/>
        <v>-</v>
      </c>
      <c r="FX340" s="168" t="str">
        <f t="shared" ca="1" si="987"/>
        <v>-</v>
      </c>
      <c r="FY340" s="168" t="str">
        <f t="shared" ca="1" si="987"/>
        <v>-</v>
      </c>
      <c r="FZ340" s="168" t="str">
        <f t="shared" ca="1" si="987"/>
        <v>-</v>
      </c>
      <c r="GA340" s="168" t="str">
        <f t="shared" ca="1" si="987"/>
        <v>-</v>
      </c>
      <c r="GB340" s="168" t="str">
        <f t="shared" ca="1" si="987"/>
        <v>-</v>
      </c>
      <c r="GC340" s="168" t="str">
        <f t="shared" ca="1" si="987"/>
        <v>-</v>
      </c>
      <c r="GD340" s="168" t="b">
        <f t="shared" ca="1" si="987"/>
        <v>1</v>
      </c>
      <c r="GE340" s="168" t="str">
        <f t="shared" ca="1" si="987"/>
        <v>-</v>
      </c>
      <c r="GF340" s="168" t="str">
        <f t="shared" ca="1" si="987"/>
        <v>-</v>
      </c>
      <c r="GG340" s="168" t="str">
        <f t="shared" ca="1" si="987"/>
        <v>-</v>
      </c>
      <c r="GH340" s="168" t="str">
        <f t="shared" ca="1" si="956"/>
        <v>-</v>
      </c>
      <c r="GI340" s="168" t="str">
        <f t="shared" ca="1" si="956"/>
        <v>-</v>
      </c>
      <c r="GJ340" s="168" t="str">
        <f t="shared" ca="1" si="956"/>
        <v>-</v>
      </c>
      <c r="GK340" s="168" t="str">
        <f t="shared" ca="1" si="956"/>
        <v>-</v>
      </c>
      <c r="GL340" s="168" t="str">
        <f t="shared" ca="1" si="956"/>
        <v>-</v>
      </c>
      <c r="GM340" s="168" t="str">
        <f t="shared" ca="1" si="956"/>
        <v>-</v>
      </c>
      <c r="GN340" s="168" t="str">
        <f t="shared" ca="1" si="956"/>
        <v>-</v>
      </c>
      <c r="GO340" s="168" t="str">
        <f t="shared" ca="1" si="956"/>
        <v>-</v>
      </c>
      <c r="GP340" s="168" t="str">
        <f t="shared" ca="1" si="956"/>
        <v>-</v>
      </c>
      <c r="GQ340" s="168" t="str">
        <f t="shared" ca="1" si="956"/>
        <v>-</v>
      </c>
      <c r="GR340" s="168" t="str">
        <f t="shared" ca="1" si="956"/>
        <v>-</v>
      </c>
      <c r="GS340" s="168">
        <f t="shared" ca="1" si="956"/>
        <v>500</v>
      </c>
      <c r="GT340" s="168">
        <f t="shared" ca="1" si="956"/>
        <v>500</v>
      </c>
      <c r="GU340" s="168" t="str">
        <f t="shared" ca="1" si="956"/>
        <v>-</v>
      </c>
      <c r="GV340" s="168" t="str">
        <f t="shared" ca="1" si="956"/>
        <v>-</v>
      </c>
      <c r="GW340" s="168" t="str">
        <f t="shared" ca="1" si="956"/>
        <v>-</v>
      </c>
      <c r="GX340" s="168" t="str">
        <f t="shared" ca="1" si="957"/>
        <v>-</v>
      </c>
      <c r="GY340" s="168" t="str">
        <f t="shared" ca="1" si="957"/>
        <v>-</v>
      </c>
      <c r="GZ340" s="168" t="str">
        <f t="shared" ca="1" si="1015"/>
        <v>-</v>
      </c>
      <c r="HA340" s="168" t="str">
        <f t="shared" ca="1" si="1015"/>
        <v>-</v>
      </c>
      <c r="HB340" s="168" t="str">
        <f t="shared" ca="1" si="1015"/>
        <v>-</v>
      </c>
      <c r="HC340" s="168" t="str">
        <f t="shared" ca="1" si="1015"/>
        <v>-</v>
      </c>
      <c r="HD340" s="168" t="str">
        <f t="shared" ca="1" si="1015"/>
        <v>-</v>
      </c>
      <c r="HE340" s="168" t="str">
        <f t="shared" ca="1" si="1015"/>
        <v>-</v>
      </c>
      <c r="HF340" s="168" t="str">
        <f t="shared" ca="1" si="1015"/>
        <v>-</v>
      </c>
      <c r="HG340" s="168" t="str">
        <f t="shared" ca="1" si="1015"/>
        <v>-</v>
      </c>
      <c r="HH340" s="168" t="str">
        <f t="shared" ca="1" si="1015"/>
        <v>-</v>
      </c>
      <c r="HI340" s="168" t="str">
        <f t="shared" ca="1" si="1015"/>
        <v>-</v>
      </c>
      <c r="HJ340" s="168" t="str">
        <f t="shared" ca="1" si="1015"/>
        <v>-</v>
      </c>
      <c r="HK340" s="168" t="str">
        <f t="shared" ca="1" si="1015"/>
        <v>-</v>
      </c>
      <c r="HL340" s="168" t="str">
        <f t="shared" ca="1" si="1015"/>
        <v>-</v>
      </c>
      <c r="HM340" s="168" t="str">
        <f t="shared" ca="1" si="1015"/>
        <v>-</v>
      </c>
      <c r="HN340" s="168" t="str">
        <f t="shared" ca="1" si="1015"/>
        <v>-</v>
      </c>
      <c r="HO340" s="168" t="str">
        <f t="shared" ca="1" si="1015"/>
        <v>-</v>
      </c>
      <c r="HP340" s="168" t="str">
        <f t="shared" ca="1" si="1015"/>
        <v>-</v>
      </c>
      <c r="HQ340" s="168" t="str">
        <f t="shared" ca="1" si="1015"/>
        <v>-</v>
      </c>
      <c r="HR340" s="168" t="str">
        <f t="shared" ca="1" si="1015"/>
        <v>-</v>
      </c>
      <c r="HS340" s="168" t="str">
        <f t="shared" ca="1" si="1015"/>
        <v>-</v>
      </c>
      <c r="HT340" s="168" t="str">
        <f t="shared" ca="1" si="1015"/>
        <v>-</v>
      </c>
      <c r="HU340" s="168" t="str">
        <f t="shared" ca="1" si="1015"/>
        <v>-</v>
      </c>
      <c r="HV340" s="168" t="str">
        <f t="shared" ca="1" si="1015"/>
        <v>-</v>
      </c>
      <c r="HW340" s="168" t="str">
        <f t="shared" ca="1" si="1015"/>
        <v>-</v>
      </c>
      <c r="HX340" s="168" t="str">
        <f t="shared" ca="1" si="1015"/>
        <v>-</v>
      </c>
      <c r="HY340" s="168" t="str">
        <f t="shared" ca="1" si="1015"/>
        <v>-</v>
      </c>
      <c r="HZ340" s="168" t="str">
        <f t="shared" ca="1" si="1015"/>
        <v>-</v>
      </c>
      <c r="IA340" s="168" t="str">
        <f t="shared" ca="1" si="1015"/>
        <v>-</v>
      </c>
      <c r="IB340" s="168" t="str">
        <f t="shared" ca="1" si="1015"/>
        <v>-</v>
      </c>
      <c r="IC340" s="168" t="str">
        <f t="shared" ca="1" si="1015"/>
        <v>-</v>
      </c>
      <c r="ID340" s="168" t="str">
        <f t="shared" ca="1" si="1015"/>
        <v>-</v>
      </c>
      <c r="IE340" s="168" t="str">
        <f t="shared" ca="1" si="1015"/>
        <v>-</v>
      </c>
      <c r="IF340" s="168" t="str">
        <f t="shared" ca="1" si="1015"/>
        <v>-</v>
      </c>
      <c r="IG340" s="168" t="str">
        <f t="shared" ca="1" si="1015"/>
        <v>-</v>
      </c>
      <c r="IH340" s="168" t="str">
        <f t="shared" ca="1" si="1015"/>
        <v>-</v>
      </c>
      <c r="II340" s="168" t="str">
        <f t="shared" ca="1" si="1015"/>
        <v>-</v>
      </c>
      <c r="IJ340" s="168" t="str">
        <f t="shared" ca="1" si="1015"/>
        <v>-</v>
      </c>
      <c r="IK340" s="168" t="str">
        <f t="shared" ca="1" si="1015"/>
        <v>-</v>
      </c>
      <c r="IL340" s="168" t="str">
        <f t="shared" ca="1" si="1015"/>
        <v>-</v>
      </c>
      <c r="IM340" s="168" t="str">
        <f t="shared" ca="1" si="1015"/>
        <v>-</v>
      </c>
      <c r="IN340" s="168" t="str">
        <f t="shared" ca="1" si="1015"/>
        <v>-</v>
      </c>
      <c r="IO340" s="168" t="str">
        <f t="shared" ca="1" si="1015"/>
        <v>-</v>
      </c>
      <c r="IP340" s="168" t="str">
        <f t="shared" ca="1" si="957"/>
        <v>-</v>
      </c>
      <c r="IQ340" s="168" t="str">
        <f t="shared" ca="1" si="957"/>
        <v>-</v>
      </c>
      <c r="IR340" s="168" t="str">
        <f t="shared" ca="1" si="957"/>
        <v>-</v>
      </c>
      <c r="IS340" s="168" t="str">
        <f t="shared" ca="1" si="957"/>
        <v>-</v>
      </c>
      <c r="IT340" s="168" t="str">
        <f t="shared" ca="1" si="957"/>
        <v>-</v>
      </c>
      <c r="IU340" s="168" t="str">
        <f t="shared" ca="1" si="957"/>
        <v>-</v>
      </c>
      <c r="IV340" s="168" t="str">
        <f t="shared" ca="1" si="957"/>
        <v>-</v>
      </c>
      <c r="IW340" s="168" t="str">
        <f t="shared" ca="1" si="957"/>
        <v>-</v>
      </c>
      <c r="IX340" s="168" t="str">
        <f t="shared" ca="1" si="957"/>
        <v>-</v>
      </c>
      <c r="IY340" s="168" t="str">
        <f t="shared" ca="1" si="957"/>
        <v>-</v>
      </c>
      <c r="IZ340" s="10"/>
      <c r="JA340" s="166">
        <f t="shared" ca="1" si="846"/>
        <v>4.4999999999999998E-2</v>
      </c>
      <c r="JB340" s="166">
        <f t="shared" ca="1" si="847"/>
        <v>4.4999999999999998E-2</v>
      </c>
      <c r="JC340" s="168">
        <f t="shared" ca="1" si="939"/>
        <v>1</v>
      </c>
      <c r="JD340" s="168">
        <f t="shared" ca="1" si="939"/>
        <v>0</v>
      </c>
      <c r="JE340" s="168">
        <f t="shared" ca="1" si="939"/>
        <v>1</v>
      </c>
      <c r="JF340" s="168">
        <f t="shared" ca="1" si="939"/>
        <v>1</v>
      </c>
      <c r="JG340" s="168">
        <f t="shared" ca="1" si="939"/>
        <v>0</v>
      </c>
      <c r="JH340" s="168">
        <f t="shared" ca="1" si="939"/>
        <v>70</v>
      </c>
      <c r="JI340" s="168">
        <f t="shared" ca="1" si="939"/>
        <v>50</v>
      </c>
      <c r="JJ340" s="168">
        <f t="shared" ca="1" si="939"/>
        <v>70</v>
      </c>
      <c r="JK340" s="168">
        <f t="shared" ca="1" si="939"/>
        <v>50</v>
      </c>
      <c r="JL340" s="166">
        <f t="shared" ca="1" si="849"/>
        <v>1</v>
      </c>
      <c r="JM340" s="166">
        <f t="shared" ca="1" si="850"/>
        <v>1</v>
      </c>
      <c r="JN340" s="166">
        <f t="shared" ca="1" si="851"/>
        <v>1</v>
      </c>
      <c r="JO340" s="166">
        <f t="shared" ca="1" si="852"/>
        <v>1</v>
      </c>
      <c r="JP340" s="166">
        <f t="shared" ca="1" si="852"/>
        <v>1</v>
      </c>
      <c r="JQ340" s="168">
        <f t="shared" ca="1" si="939"/>
        <v>1</v>
      </c>
      <c r="JR340" s="10"/>
      <c r="JS340" s="168">
        <f t="shared" ca="1" si="939"/>
        <v>1</v>
      </c>
      <c r="JT340" s="166">
        <f t="shared" ca="1" si="853"/>
        <v>1</v>
      </c>
      <c r="JU340" s="168">
        <f t="shared" ca="1" si="939"/>
        <v>1</v>
      </c>
      <c r="JV340" s="168">
        <f t="shared" ca="1" si="939"/>
        <v>1</v>
      </c>
      <c r="JW340" s="168">
        <f t="shared" ca="1" si="939"/>
        <v>1</v>
      </c>
      <c r="JX340" s="168">
        <f t="shared" ca="1" si="939"/>
        <v>1</v>
      </c>
      <c r="JY340" s="168">
        <f t="shared" ref="JY340:KH341" ca="1" si="1017">OFFSET(JY$5,$B340,0)</f>
        <v>1</v>
      </c>
      <c r="JZ340" s="168">
        <f t="shared" ca="1" si="1017"/>
        <v>1</v>
      </c>
      <c r="KA340" s="166">
        <f t="shared" ca="1" si="854"/>
        <v>1</v>
      </c>
      <c r="KB340" s="166">
        <f t="shared" ca="1" si="855"/>
        <v>1</v>
      </c>
      <c r="KC340" s="166">
        <f t="shared" ca="1" si="856"/>
        <v>1</v>
      </c>
      <c r="KD340" s="166" t="str">
        <f t="shared" ca="1" si="857"/>
        <v>-</v>
      </c>
      <c r="KE340" s="166" t="str">
        <f t="shared" ca="1" si="858"/>
        <v>-</v>
      </c>
      <c r="KF340" s="166" t="str">
        <f t="shared" ca="1" si="859"/>
        <v>-</v>
      </c>
      <c r="KG340" s="166" t="b">
        <f t="shared" ca="1" si="860"/>
        <v>0</v>
      </c>
      <c r="KH340" s="168">
        <f t="shared" ca="1" si="1017"/>
        <v>0</v>
      </c>
      <c r="KI340" s="27">
        <v>0</v>
      </c>
    </row>
    <row r="341" spans="1:295" s="148" customFormat="1" outlineLevel="1">
      <c r="A341" s="126">
        <f t="shared" si="13"/>
        <v>336</v>
      </c>
      <c r="B341" s="126">
        <f t="shared" si="976"/>
        <v>13</v>
      </c>
      <c r="C341" s="148">
        <f t="shared" si="874"/>
        <v>1002</v>
      </c>
      <c r="D341" s="148" t="s">
        <v>884</v>
      </c>
      <c r="E341" s="148" t="b">
        <f t="shared" ref="E341" si="1018">J341=1</f>
        <v>0</v>
      </c>
      <c r="F341" s="148" t="b">
        <v>0</v>
      </c>
      <c r="G341" s="148" t="b">
        <f t="shared" ref="G341" si="1019">E341</f>
        <v>0</v>
      </c>
      <c r="H341" s="144">
        <f t="shared" ref="H341:X341" ca="1" si="1020">OFFSET(H341,-1,0)</f>
        <v>3</v>
      </c>
      <c r="I341" s="32">
        <v>3</v>
      </c>
      <c r="J341" s="32">
        <v>5</v>
      </c>
      <c r="K341" s="32">
        <v>4</v>
      </c>
      <c r="L341" s="144">
        <f t="shared" ca="1" si="1020"/>
        <v>1</v>
      </c>
      <c r="M341" s="144">
        <f t="shared" ca="1" si="1020"/>
        <v>1</v>
      </c>
      <c r="N341" s="144">
        <f t="shared" ca="1" si="1020"/>
        <v>1</v>
      </c>
      <c r="O341" s="144">
        <f t="shared" ca="1" si="1020"/>
        <v>1</v>
      </c>
      <c r="P341" s="144">
        <f t="shared" ca="1" si="1020"/>
        <v>1</v>
      </c>
      <c r="Q341" s="144">
        <f t="shared" ca="1" si="1020"/>
        <v>1</v>
      </c>
      <c r="R341" s="144">
        <f t="shared" ca="1" si="1020"/>
        <v>2</v>
      </c>
      <c r="S341" s="144">
        <f t="shared" ca="1" si="1020"/>
        <v>1</v>
      </c>
      <c r="T341" s="144">
        <f t="shared" ca="1" si="1020"/>
        <v>1</v>
      </c>
      <c r="U341" s="144">
        <f t="shared" ca="1" si="1020"/>
        <v>1</v>
      </c>
      <c r="V341" s="144">
        <f t="shared" ca="1" si="1020"/>
        <v>1</v>
      </c>
      <c r="W341" s="144">
        <f t="shared" ca="1" si="1020"/>
        <v>1</v>
      </c>
      <c r="X341" s="144">
        <f t="shared" ca="1" si="1020"/>
        <v>1</v>
      </c>
      <c r="Y341" s="144">
        <f t="shared" ca="1" si="960"/>
        <v>1</v>
      </c>
      <c r="AA341" s="162" t="str" cm="1">
        <f t="array" aca="1" ref="AA341" ca="1">TEXT(LEFT(OFFSET(AA341,-1,0),5)+1,"00000")&amp;MID(OFFSET(AA341,-1,0),6,FIND(" ",OFFSET(AA341,-1,0),7)-5)
&amp;INDEX(DataMaster!$B$10:$B$12,$I341)         &amp;IF($J341=1,""," Risk"&amp;INDEX(i.risk_aversion,$J341,1))    &amp;IF($K341=1,""," REV"&amp; INDEX(DataMaster!$B$54:$B$58,$K341))              &amp; IF($L341=1,""," Minroe"&amp;INDEX(minroe,$L341))              &amp;  IF($M341=1,""," Overdraw"&amp;INDEX(overdraw,$M341))
&amp; IF($N341=1,""," Mach"&amp;INDEX(i.mach_option,$N341))
&amp; IF($O341=1,""," Interest"&amp;INDEX(i.interest_rate,$O341))            &amp; IF($P341=1,""," Opp cost"&amp;INDEX(i.opp_cost_capital,$P341))           &amp; IF($Q341=1,""," Casual_ub"&amp;INDEX(i.casual_ub,$Q341))           &amp; IF($R341=1,""," Cropgraze"&amp;INDEX(i.cropgraze_inc,$R341))
&amp; IF($S341=1,""," Yield"&amp;INDEX(i.all_rot_yield,$S341))          &amp; IF($T341=1,""," Pasture"&amp;INDEX(i.pasture_prod,$T341))          &amp; IF($U341=1,""," Scan"&amp;INDEX(i.scan,$U341))
&amp; IF($JL341=1,""," WP"&amp;TEXT($JL341*100,"000p"))                &amp; IF($JM341=1,""," MP"&amp;TEXT($JM341*100,"000p"))                      &amp; IF($JN341=1,""," GP"&amp;TEXT($JN341*100,"000p"))          &amp; IF($JO341=1,""," Can"&amp;TEXT($JO341*100,"000p"))
&amp; " (F"&amp;3+IFERROR(1*$CH341,0)+IFERROR(1*$CI341,0)&amp;3-IFERROR(1*NOT($CK341),0)&amp;"N"&amp;$CP341&amp;$CQ341&amp;")"</f>
        <v>00044 CFW SQ RiskCRRA-high REVCFW_rev_use CropgrazeFALSE (F33N11)</v>
      </c>
      <c r="AB341" s="10" t="str">
        <f ca="1">IF(COUNTIF(AA$5:AA341,AA341)=1,"-","Dup")</f>
        <v>-</v>
      </c>
      <c r="AC341" s="10"/>
      <c r="AD341" s="168" t="str">
        <f t="shared" ca="1" si="949"/>
        <v>-</v>
      </c>
      <c r="AE341" s="168" t="str">
        <f t="shared" ca="1" si="949"/>
        <v>-</v>
      </c>
      <c r="AF341" s="168" t="str">
        <f t="shared" ca="1" si="949"/>
        <v>-</v>
      </c>
      <c r="AG341" s="168" t="str">
        <f t="shared" ca="1" si="949"/>
        <v>-</v>
      </c>
      <c r="AH341" s="168" t="str">
        <f t="shared" ca="1" si="949"/>
        <v>-</v>
      </c>
      <c r="AI341" s="168" t="b">
        <f t="shared" ca="1" si="949"/>
        <v>1</v>
      </c>
      <c r="AJ341" s="10"/>
      <c r="AK341" s="166" t="b">
        <f t="shared" si="950"/>
        <v>0</v>
      </c>
      <c r="AL341" s="166">
        <f t="shared" si="950"/>
        <v>2</v>
      </c>
      <c r="AM341" s="166" t="b">
        <f t="shared" si="950"/>
        <v>0</v>
      </c>
      <c r="AN341" s="166" t="b">
        <f t="shared" si="950"/>
        <v>1</v>
      </c>
      <c r="AO341" s="166" t="b">
        <f t="shared" si="950"/>
        <v>0</v>
      </c>
      <c r="AP341" s="166" t="b">
        <f t="shared" si="950"/>
        <v>0</v>
      </c>
      <c r="AQ341" s="166">
        <f t="shared" ca="1" si="829"/>
        <v>0</v>
      </c>
      <c r="AR341" s="166" t="b">
        <f t="shared" si="951"/>
        <v>1</v>
      </c>
      <c r="AS341" s="166" t="b">
        <f t="shared" si="951"/>
        <v>1</v>
      </c>
      <c r="AT341" s="166">
        <f t="shared" si="951"/>
        <v>2</v>
      </c>
      <c r="AU341" s="166" t="str">
        <f t="shared" si="951"/>
        <v>-</v>
      </c>
      <c r="AV341" s="166">
        <f t="shared" si="951"/>
        <v>0.7</v>
      </c>
      <c r="AW341" s="10"/>
      <c r="AX341" s="166" t="b">
        <f t="shared" si="831"/>
        <v>1</v>
      </c>
      <c r="AY341" s="168" t="b">
        <f t="shared" ca="1" si="832"/>
        <v>1</v>
      </c>
      <c r="AZ341" s="168" t="b">
        <f t="shared" ca="1" si="832"/>
        <v>1</v>
      </c>
      <c r="BA341" s="167">
        <f t="shared" ca="1" si="833"/>
        <v>3210</v>
      </c>
      <c r="BB341" s="168" t="str">
        <f t="shared" ca="1" si="1006"/>
        <v>-</v>
      </c>
      <c r="BC341" s="168" t="str">
        <f t="shared" ca="1" si="1006"/>
        <v>-</v>
      </c>
      <c r="BD341" s="168" t="str">
        <f t="shared" ca="1" si="1006"/>
        <v>-</v>
      </c>
      <c r="BE341" s="168" t="str">
        <f t="shared" ca="1" si="1006"/>
        <v>-</v>
      </c>
      <c r="BF341" s="168" t="str">
        <f t="shared" ca="1" si="1006"/>
        <v>-</v>
      </c>
      <c r="BG341" s="168">
        <f t="shared" ca="1" si="1006"/>
        <v>1</v>
      </c>
      <c r="BH341" s="168">
        <f t="shared" ca="1" si="1006"/>
        <v>1</v>
      </c>
      <c r="BI341" s="168" t="str">
        <f t="shared" ca="1" si="1006"/>
        <v>-</v>
      </c>
      <c r="BJ341" s="168" t="str">
        <f t="shared" ca="1" si="1006"/>
        <v>-</v>
      </c>
      <c r="BK341" s="10"/>
      <c r="BL341" s="168" t="str">
        <f t="shared" ca="1" si="1006"/>
        <v>-</v>
      </c>
      <c r="BM341" s="168" t="str">
        <f t="shared" ca="1" si="1006"/>
        <v>-</v>
      </c>
      <c r="BN341" s="168" t="str">
        <f t="shared" ca="1" si="1006"/>
        <v>-</v>
      </c>
      <c r="BO341" s="168" t="str">
        <f t="shared" ca="1" si="1006"/>
        <v>-</v>
      </c>
      <c r="BP341" s="168" t="str">
        <f t="shared" ca="1" si="1006"/>
        <v>-</v>
      </c>
      <c r="BQ341" s="168" t="str">
        <f t="shared" ca="1" si="1006"/>
        <v>-</v>
      </c>
      <c r="BR341" s="168" t="str">
        <f t="shared" ca="1" si="1006"/>
        <v>-</v>
      </c>
      <c r="BS341" s="168" t="str">
        <f t="shared" ca="1" si="1006"/>
        <v>-</v>
      </c>
      <c r="BT341" s="168" t="str">
        <f t="shared" ca="1" si="1006"/>
        <v>-</v>
      </c>
      <c r="BU341" s="168" t="str">
        <f t="shared" ca="1" si="1006"/>
        <v>-</v>
      </c>
      <c r="BV341" s="168" t="str">
        <f t="shared" ca="1" si="1006"/>
        <v>-</v>
      </c>
      <c r="BW341" s="166" t="b" cm="1">
        <f t="array" ref="BW341">INDEX(i.rev,$K341,BW$15)</f>
        <v>0</v>
      </c>
      <c r="BX341" s="166">
        <f t="shared" si="864"/>
        <v>35</v>
      </c>
      <c r="BY341" s="166" t="b" cm="1">
        <f t="array" ref="BY341">INDEX(i.rev,$K341,BY$15)</f>
        <v>0</v>
      </c>
      <c r="BZ341" s="166" t="b" cm="1">
        <f t="array" ref="BZ341">INDEX(i.rev,$K341,BZ$15)</f>
        <v>1</v>
      </c>
      <c r="CA341" s="166" t="b" cm="1">
        <f t="array" ref="CA341">INDEX(i.rev,$K341,CA$15)</f>
        <v>1</v>
      </c>
      <c r="CB341" s="166" t="b" cm="1">
        <f t="array" ref="CB341">INDEX(i.rev,$K341,CB$15)</f>
        <v>1</v>
      </c>
      <c r="CC341" s="166" t="b" cm="1">
        <f t="array" ref="CC341">INDEX(i.rev,$K341,CC$15)</f>
        <v>1</v>
      </c>
      <c r="CD341" s="166" t="b" cm="1">
        <f t="array" ref="CD341">INDEX(i.rev,$K341,CD$15)</f>
        <v>1</v>
      </c>
      <c r="CE341" s="166" t="b" cm="1">
        <f t="array" ref="CE341">INDEX(i.rev,$K341,CE$15)</f>
        <v>1</v>
      </c>
      <c r="CF341" s="166" t="b" cm="1">
        <f t="array" ref="CF341">INDEX(i.rev,$K341,CF$15)</f>
        <v>1</v>
      </c>
      <c r="CG341" s="10"/>
      <c r="CH341" s="168" t="str">
        <f t="shared" ca="1" si="1016"/>
        <v>-</v>
      </c>
      <c r="CI341" s="168" t="str">
        <f t="shared" ca="1" si="1016"/>
        <v>-</v>
      </c>
      <c r="CJ341" s="168" t="str">
        <f t="shared" ca="1" si="1016"/>
        <v>-</v>
      </c>
      <c r="CK341" s="168" t="str">
        <f t="shared" ca="1" si="1016"/>
        <v>-</v>
      </c>
      <c r="CL341" s="168" t="str">
        <f t="shared" ca="1" si="1016"/>
        <v>-</v>
      </c>
      <c r="CM341" s="168" t="str">
        <f t="shared" ca="1" si="1016"/>
        <v>-</v>
      </c>
      <c r="CN341" s="168" t="str">
        <f t="shared" ca="1" si="1016"/>
        <v>-</v>
      </c>
      <c r="CO341" s="168" t="str">
        <f t="shared" ca="1" si="1016"/>
        <v>-</v>
      </c>
      <c r="CP341" s="168">
        <f t="shared" ca="1" si="1016"/>
        <v>1</v>
      </c>
      <c r="CQ341" s="168">
        <f t="shared" ca="1" si="1016"/>
        <v>1</v>
      </c>
      <c r="CR341" s="168">
        <f t="shared" ca="1" si="1016"/>
        <v>0</v>
      </c>
      <c r="CS341" s="168" t="str">
        <f t="shared" ca="1" si="1016"/>
        <v>-</v>
      </c>
      <c r="CT341" s="168" t="str">
        <f t="shared" ca="1" si="1016"/>
        <v>-</v>
      </c>
      <c r="CU341" s="168" t="str">
        <f t="shared" ca="1" si="1016"/>
        <v>-</v>
      </c>
      <c r="CV341" s="168" t="str">
        <f t="shared" ca="1" si="1016"/>
        <v>-</v>
      </c>
      <c r="CW341" s="168" t="str">
        <f t="shared" ca="1" si="1016"/>
        <v>-</v>
      </c>
      <c r="CX341" s="168" t="str">
        <f t="shared" ca="1" si="1016"/>
        <v>-</v>
      </c>
      <c r="CY341" s="168" t="str">
        <f t="shared" ca="1" si="1016"/>
        <v>-</v>
      </c>
      <c r="CZ341" s="168">
        <f t="shared" ca="1" si="1016"/>
        <v>0</v>
      </c>
      <c r="DA341" s="168" t="str">
        <f t="shared" ca="1" si="1016"/>
        <v>-</v>
      </c>
      <c r="DB341" s="168" t="str">
        <f t="shared" ca="1" si="1016"/>
        <v>-</v>
      </c>
      <c r="DC341" s="168" t="str">
        <f t="shared" ca="1" si="1016"/>
        <v>-</v>
      </c>
      <c r="DD341" s="168" t="str">
        <f t="shared" ca="1" si="1016"/>
        <v>-</v>
      </c>
      <c r="DE341" s="168" t="str">
        <f t="shared" ca="1" si="1016"/>
        <v>-</v>
      </c>
      <c r="DF341" s="168">
        <f t="shared" ca="1" si="1016"/>
        <v>0</v>
      </c>
      <c r="DG341" s="168">
        <f t="shared" ca="1" si="1016"/>
        <v>0</v>
      </c>
      <c r="DH341" s="168">
        <f t="shared" ca="1" si="1016"/>
        <v>0</v>
      </c>
      <c r="DI341" s="168">
        <f t="shared" ca="1" si="1016"/>
        <v>0</v>
      </c>
      <c r="DJ341" s="168">
        <f t="shared" ca="1" si="1016"/>
        <v>0</v>
      </c>
      <c r="DK341" s="168">
        <f t="shared" ca="1" si="1016"/>
        <v>0</v>
      </c>
      <c r="DL341" s="168">
        <f t="shared" ca="1" si="1016"/>
        <v>0</v>
      </c>
      <c r="DM341" s="168" t="str">
        <f t="shared" ca="1" si="1016"/>
        <v>-</v>
      </c>
      <c r="DN341" s="168" t="str">
        <f t="shared" ca="1" si="1016"/>
        <v>-</v>
      </c>
      <c r="DO341" s="168" t="str">
        <f t="shared" ca="1" si="1016"/>
        <v>-</v>
      </c>
      <c r="DP341" s="168" t="str">
        <f t="shared" ca="1" si="1016"/>
        <v>-</v>
      </c>
      <c r="DQ341" s="168" t="str">
        <f t="shared" ca="1" si="1016"/>
        <v>-</v>
      </c>
      <c r="DR341" s="168" t="str">
        <f t="shared" ca="1" si="1016"/>
        <v>-</v>
      </c>
      <c r="DS341" s="168" t="str">
        <f t="shared" ca="1" si="1016"/>
        <v>-</v>
      </c>
      <c r="DT341" s="168" t="str">
        <f t="shared" ca="1" si="1016"/>
        <v>-</v>
      </c>
      <c r="DU341" s="168" t="str">
        <f t="shared" ca="1" si="1016"/>
        <v>-</v>
      </c>
      <c r="DV341" s="168" t="str">
        <f t="shared" ca="1" si="1016"/>
        <v>-</v>
      </c>
      <c r="DW341" s="168" t="str">
        <f t="shared" ca="1" si="1016"/>
        <v>-</v>
      </c>
      <c r="DX341" s="10"/>
      <c r="DY341" s="168">
        <f t="shared" ca="1" si="1016"/>
        <v>1</v>
      </c>
      <c r="DZ341" s="168" t="str">
        <f t="shared" ca="1" si="1016"/>
        <v>-</v>
      </c>
      <c r="EA341" s="168" t="str">
        <f t="shared" ca="1" si="1016"/>
        <v>-</v>
      </c>
      <c r="EB341" s="168" t="str">
        <f t="shared" ca="1" si="1016"/>
        <v>-</v>
      </c>
      <c r="EC341" s="168" t="str">
        <f t="shared" ca="1" si="885"/>
        <v>-</v>
      </c>
      <c r="ED341" s="168" t="b">
        <f t="shared" ca="1" si="885"/>
        <v>0</v>
      </c>
      <c r="EE341" s="168" t="str">
        <f t="shared" ca="1" si="885"/>
        <v>-</v>
      </c>
      <c r="EF341" s="168">
        <f t="shared" ca="1" si="885"/>
        <v>0</v>
      </c>
      <c r="EG341" s="168" t="str">
        <f t="shared" ca="1" si="885"/>
        <v>-</v>
      </c>
      <c r="EH341" s="166" cm="1">
        <f t="array" ref="EH341">INDEX(i.rev,$K341,EH$15)</f>
        <v>1.1000000000000001</v>
      </c>
      <c r="EI341" s="168">
        <f t="shared" ref="EI341:EX341" ca="1" si="1021">OFFSET(EI$5,$B341,0)</f>
        <v>0</v>
      </c>
      <c r="EJ341" s="168">
        <f t="shared" ca="1" si="1021"/>
        <v>1</v>
      </c>
      <c r="EK341" s="168">
        <f t="shared" ca="1" si="1021"/>
        <v>0</v>
      </c>
      <c r="EL341" s="168">
        <f t="shared" ca="1" si="1021"/>
        <v>1</v>
      </c>
      <c r="EM341" s="168">
        <f t="shared" ca="1" si="1021"/>
        <v>1</v>
      </c>
      <c r="EN341" s="168">
        <f t="shared" ca="1" si="1021"/>
        <v>1</v>
      </c>
      <c r="EO341" s="168">
        <f t="shared" ca="1" si="1021"/>
        <v>0</v>
      </c>
      <c r="EP341" s="168">
        <f t="shared" ca="1" si="1021"/>
        <v>0</v>
      </c>
      <c r="EQ341" s="168">
        <f t="shared" ca="1" si="1021"/>
        <v>0</v>
      </c>
      <c r="ER341" s="168">
        <f t="shared" ca="1" si="1021"/>
        <v>0</v>
      </c>
      <c r="ES341" s="168">
        <f t="shared" ca="1" si="1021"/>
        <v>0</v>
      </c>
      <c r="ET341" s="168">
        <f t="shared" ca="1" si="1021"/>
        <v>0</v>
      </c>
      <c r="EU341" s="168">
        <f t="shared" ca="1" si="1021"/>
        <v>0</v>
      </c>
      <c r="EV341" s="168">
        <f t="shared" ca="1" si="1021"/>
        <v>0</v>
      </c>
      <c r="EW341" s="168">
        <f t="shared" ca="1" si="1021"/>
        <v>0</v>
      </c>
      <c r="EX341" s="168">
        <f t="shared" ca="1" si="1021"/>
        <v>0</v>
      </c>
      <c r="EY341" s="166" cm="1">
        <f t="array" ref="EY341">INDEX(i.rev,$K341,EY$15)</f>
        <v>0</v>
      </c>
      <c r="EZ341" s="168">
        <f t="shared" ca="1" si="837"/>
        <v>0</v>
      </c>
      <c r="FA341" s="166" cm="1">
        <f t="array" ref="FA341">INDEX(i.rev,$K341,FA$15)</f>
        <v>1</v>
      </c>
      <c r="FB341" s="168">
        <f t="shared" ref="FB341:GW341" ca="1" si="1022">OFFSET(FB$5,$B341,0)</f>
        <v>0</v>
      </c>
      <c r="FC341" s="168">
        <f t="shared" ca="1" si="1022"/>
        <v>0</v>
      </c>
      <c r="FD341" s="168">
        <f t="shared" ca="1" si="1022"/>
        <v>0</v>
      </c>
      <c r="FE341" s="168">
        <f t="shared" ca="1" si="1022"/>
        <v>0</v>
      </c>
      <c r="FF341" s="168">
        <f t="shared" ca="1" si="1022"/>
        <v>0</v>
      </c>
      <c r="FG341" s="168">
        <f t="shared" ca="1" si="1022"/>
        <v>0</v>
      </c>
      <c r="FH341" s="168">
        <f t="shared" ca="1" si="1022"/>
        <v>0</v>
      </c>
      <c r="FI341" s="10"/>
      <c r="FJ341" s="168" t="str">
        <f t="shared" ca="1" si="1022"/>
        <v>-</v>
      </c>
      <c r="FK341" s="168" t="str">
        <f t="shared" ca="1" si="1022"/>
        <v>-</v>
      </c>
      <c r="FL341" s="168" t="str">
        <f t="shared" ca="1" si="1022"/>
        <v>-</v>
      </c>
      <c r="FM341" s="168" t="str">
        <f t="shared" ca="1" si="1022"/>
        <v>-</v>
      </c>
      <c r="FN341" s="168" t="str">
        <f t="shared" ca="1" si="1022"/>
        <v>-</v>
      </c>
      <c r="FO341" s="166" t="b">
        <f t="shared" ca="1" si="954"/>
        <v>0</v>
      </c>
      <c r="FP341" s="166" t="b">
        <f t="shared" ca="1" si="954"/>
        <v>0</v>
      </c>
      <c r="FQ341" s="166" t="b">
        <f t="shared" ca="1" si="954"/>
        <v>1</v>
      </c>
      <c r="FR341" s="168">
        <f t="shared" ca="1" si="1022"/>
        <v>0</v>
      </c>
      <c r="FS341" s="166">
        <f t="shared" ca="1" si="955"/>
        <v>1</v>
      </c>
      <c r="FT341" s="166">
        <f t="shared" ca="1" si="955"/>
        <v>1</v>
      </c>
      <c r="FU341" s="168" t="str">
        <f t="shared" ca="1" si="1022"/>
        <v>-</v>
      </c>
      <c r="FV341" s="168" t="str">
        <f t="shared" ca="1" si="1022"/>
        <v>-</v>
      </c>
      <c r="FW341" s="168" t="str">
        <f t="shared" ca="1" si="1022"/>
        <v>-</v>
      </c>
      <c r="FX341" s="168" t="str">
        <f t="shared" ca="1" si="1022"/>
        <v>-</v>
      </c>
      <c r="FY341" s="168" t="str">
        <f t="shared" ca="1" si="1022"/>
        <v>-</v>
      </c>
      <c r="FZ341" s="168" t="str">
        <f t="shared" ca="1" si="1022"/>
        <v>-</v>
      </c>
      <c r="GA341" s="168" t="str">
        <f t="shared" ca="1" si="1022"/>
        <v>-</v>
      </c>
      <c r="GB341" s="168" t="str">
        <f t="shared" ca="1" si="1022"/>
        <v>-</v>
      </c>
      <c r="GC341" s="168" t="str">
        <f t="shared" ca="1" si="1022"/>
        <v>-</v>
      </c>
      <c r="GD341" s="168" t="b">
        <f t="shared" ca="1" si="1022"/>
        <v>1</v>
      </c>
      <c r="GE341" s="168" t="str">
        <f t="shared" ca="1" si="1022"/>
        <v>-</v>
      </c>
      <c r="GF341" s="168" t="str">
        <f t="shared" ca="1" si="1022"/>
        <v>-</v>
      </c>
      <c r="GG341" s="168" t="str">
        <f t="shared" ca="1" si="1022"/>
        <v>-</v>
      </c>
      <c r="GH341" s="168" t="str">
        <f t="shared" ca="1" si="1022"/>
        <v>-</v>
      </c>
      <c r="GI341" s="168" t="str">
        <f t="shared" ca="1" si="1022"/>
        <v>-</v>
      </c>
      <c r="GJ341" s="168" t="str">
        <f t="shared" ca="1" si="1022"/>
        <v>-</v>
      </c>
      <c r="GK341" s="168" t="str">
        <f t="shared" ca="1" si="1022"/>
        <v>-</v>
      </c>
      <c r="GL341" s="168" t="str">
        <f t="shared" ca="1" si="1022"/>
        <v>-</v>
      </c>
      <c r="GM341" s="168" t="str">
        <f t="shared" ca="1" si="1022"/>
        <v>-</v>
      </c>
      <c r="GN341" s="168" t="str">
        <f t="shared" ca="1" si="1022"/>
        <v>-</v>
      </c>
      <c r="GO341" s="168" t="str">
        <f t="shared" ca="1" si="1022"/>
        <v>-</v>
      </c>
      <c r="GP341" s="168" t="str">
        <f t="shared" ca="1" si="1022"/>
        <v>-</v>
      </c>
      <c r="GQ341" s="168" t="str">
        <f t="shared" ca="1" si="1022"/>
        <v>-</v>
      </c>
      <c r="GR341" s="168" t="str">
        <f t="shared" ca="1" si="1022"/>
        <v>-</v>
      </c>
      <c r="GS341" s="168">
        <f t="shared" ca="1" si="1022"/>
        <v>500</v>
      </c>
      <c r="GT341" s="168">
        <f t="shared" ca="1" si="1022"/>
        <v>500</v>
      </c>
      <c r="GU341" s="168" t="str">
        <f t="shared" ca="1" si="1022"/>
        <v>-</v>
      </c>
      <c r="GV341" s="168" t="str">
        <f t="shared" ca="1" si="1022"/>
        <v>-</v>
      </c>
      <c r="GW341" s="168" t="str">
        <f t="shared" ca="1" si="1022"/>
        <v>-</v>
      </c>
      <c r="GX341" s="168" t="str">
        <f t="shared" ca="1" si="957"/>
        <v>-</v>
      </c>
      <c r="GY341" s="168" t="str">
        <f t="shared" ca="1" si="957"/>
        <v>-</v>
      </c>
      <c r="GZ341" s="168" t="str">
        <f t="shared" ca="1" si="1015"/>
        <v>-</v>
      </c>
      <c r="HA341" s="168" t="str">
        <f t="shared" ca="1" si="1015"/>
        <v>-</v>
      </c>
      <c r="HB341" s="168" t="str">
        <f t="shared" ca="1" si="1015"/>
        <v>-</v>
      </c>
      <c r="HC341" s="168" t="str">
        <f t="shared" ca="1" si="1015"/>
        <v>-</v>
      </c>
      <c r="HD341" s="168" t="str">
        <f t="shared" ca="1" si="1015"/>
        <v>-</v>
      </c>
      <c r="HE341" s="168" t="str">
        <f t="shared" ca="1" si="1015"/>
        <v>-</v>
      </c>
      <c r="HF341" s="168" t="str">
        <f t="shared" ca="1" si="1015"/>
        <v>-</v>
      </c>
      <c r="HG341" s="168" t="str">
        <f t="shared" ca="1" si="1015"/>
        <v>-</v>
      </c>
      <c r="HH341" s="168" t="str">
        <f t="shared" ca="1" si="1015"/>
        <v>-</v>
      </c>
      <c r="HI341" s="168" t="str">
        <f t="shared" ca="1" si="1015"/>
        <v>-</v>
      </c>
      <c r="HJ341" s="168" t="str">
        <f t="shared" ca="1" si="1015"/>
        <v>-</v>
      </c>
      <c r="HK341" s="168" t="str">
        <f t="shared" ca="1" si="1015"/>
        <v>-</v>
      </c>
      <c r="HL341" s="168" t="str">
        <f t="shared" ca="1" si="1015"/>
        <v>-</v>
      </c>
      <c r="HM341" s="168" t="str">
        <f t="shared" ca="1" si="1015"/>
        <v>-</v>
      </c>
      <c r="HN341" s="168" t="str">
        <f t="shared" ca="1" si="1015"/>
        <v>-</v>
      </c>
      <c r="HO341" s="168" t="str">
        <f t="shared" ca="1" si="1015"/>
        <v>-</v>
      </c>
      <c r="HP341" s="168" t="str">
        <f t="shared" ca="1" si="1015"/>
        <v>-</v>
      </c>
      <c r="HQ341" s="168" t="str">
        <f t="shared" ca="1" si="1015"/>
        <v>-</v>
      </c>
      <c r="HR341" s="168" t="str">
        <f t="shared" ca="1" si="1015"/>
        <v>-</v>
      </c>
      <c r="HS341" s="168" t="str">
        <f t="shared" ca="1" si="1015"/>
        <v>-</v>
      </c>
      <c r="HT341" s="168" t="str">
        <f t="shared" ca="1" si="1015"/>
        <v>-</v>
      </c>
      <c r="HU341" s="168" t="str">
        <f t="shared" ca="1" si="1015"/>
        <v>-</v>
      </c>
      <c r="HV341" s="168" t="str">
        <f t="shared" ca="1" si="1015"/>
        <v>-</v>
      </c>
      <c r="HW341" s="168" t="str">
        <f t="shared" ca="1" si="1015"/>
        <v>-</v>
      </c>
      <c r="HX341" s="168" t="str">
        <f t="shared" ca="1" si="1015"/>
        <v>-</v>
      </c>
      <c r="HY341" s="168" t="str">
        <f t="shared" ca="1" si="1015"/>
        <v>-</v>
      </c>
      <c r="HZ341" s="168" t="str">
        <f t="shared" ca="1" si="1015"/>
        <v>-</v>
      </c>
      <c r="IA341" s="168" t="str">
        <f t="shared" ca="1" si="1015"/>
        <v>-</v>
      </c>
      <c r="IB341" s="168" t="str">
        <f t="shared" ca="1" si="1015"/>
        <v>-</v>
      </c>
      <c r="IC341" s="168" t="str">
        <f t="shared" ca="1" si="1015"/>
        <v>-</v>
      </c>
      <c r="ID341" s="168" t="str">
        <f t="shared" ca="1" si="1015"/>
        <v>-</v>
      </c>
      <c r="IE341" s="168" t="str">
        <f t="shared" ca="1" si="1015"/>
        <v>-</v>
      </c>
      <c r="IF341" s="168" t="str">
        <f t="shared" ca="1" si="1015"/>
        <v>-</v>
      </c>
      <c r="IG341" s="168" t="str">
        <f t="shared" ca="1" si="1015"/>
        <v>-</v>
      </c>
      <c r="IH341" s="168" t="str">
        <f t="shared" ca="1" si="1015"/>
        <v>-</v>
      </c>
      <c r="II341" s="168" t="str">
        <f t="shared" ca="1" si="1015"/>
        <v>-</v>
      </c>
      <c r="IJ341" s="168" t="str">
        <f t="shared" ca="1" si="1015"/>
        <v>-</v>
      </c>
      <c r="IK341" s="168" t="str">
        <f t="shared" ca="1" si="1015"/>
        <v>-</v>
      </c>
      <c r="IL341" s="168" t="str">
        <f t="shared" ca="1" si="1015"/>
        <v>-</v>
      </c>
      <c r="IM341" s="168" t="str">
        <f t="shared" ca="1" si="1015"/>
        <v>-</v>
      </c>
      <c r="IN341" s="168" t="str">
        <f t="shared" ca="1" si="1015"/>
        <v>-</v>
      </c>
      <c r="IO341" s="168" t="str">
        <f t="shared" ca="1" si="1015"/>
        <v>-</v>
      </c>
      <c r="IP341" s="168" t="str">
        <f t="shared" ca="1" si="957"/>
        <v>-</v>
      </c>
      <c r="IQ341" s="168" t="str">
        <f t="shared" ca="1" si="957"/>
        <v>-</v>
      </c>
      <c r="IR341" s="168" t="str">
        <f t="shared" ca="1" si="957"/>
        <v>-</v>
      </c>
      <c r="IS341" s="168" t="str">
        <f t="shared" ca="1" si="957"/>
        <v>-</v>
      </c>
      <c r="IT341" s="168" t="str">
        <f t="shared" ca="1" si="957"/>
        <v>-</v>
      </c>
      <c r="IU341" s="168" t="str">
        <f t="shared" ca="1" si="957"/>
        <v>-</v>
      </c>
      <c r="IV341" s="168" t="str">
        <f t="shared" ca="1" si="957"/>
        <v>-</v>
      </c>
      <c r="IW341" s="168" t="str">
        <f t="shared" ca="1" si="957"/>
        <v>-</v>
      </c>
      <c r="IX341" s="168" t="str">
        <f t="shared" ca="1" si="957"/>
        <v>-</v>
      </c>
      <c r="IY341" s="168" t="str">
        <f t="shared" ca="1" si="957"/>
        <v>-</v>
      </c>
      <c r="IZ341" s="10"/>
      <c r="JA341" s="166">
        <f t="shared" ca="1" si="846"/>
        <v>4.4999999999999998E-2</v>
      </c>
      <c r="JB341" s="166">
        <f t="shared" ca="1" si="847"/>
        <v>4.4999999999999998E-2</v>
      </c>
      <c r="JC341" s="168">
        <f t="shared" ref="JC341:JX341" ca="1" si="1023">OFFSET(JC$5,$B341,0)</f>
        <v>1</v>
      </c>
      <c r="JD341" s="168">
        <f t="shared" ca="1" si="1023"/>
        <v>0</v>
      </c>
      <c r="JE341" s="168">
        <f t="shared" ca="1" si="1023"/>
        <v>1</v>
      </c>
      <c r="JF341" s="168">
        <f t="shared" ca="1" si="1023"/>
        <v>1</v>
      </c>
      <c r="JG341" s="168">
        <f t="shared" ca="1" si="1023"/>
        <v>0</v>
      </c>
      <c r="JH341" s="168">
        <f t="shared" ca="1" si="1023"/>
        <v>70</v>
      </c>
      <c r="JI341" s="168">
        <f t="shared" ca="1" si="1023"/>
        <v>50</v>
      </c>
      <c r="JJ341" s="168">
        <f t="shared" ca="1" si="1023"/>
        <v>70</v>
      </c>
      <c r="JK341" s="168">
        <f t="shared" ca="1" si="1023"/>
        <v>50</v>
      </c>
      <c r="JL341" s="166">
        <f t="shared" ca="1" si="849"/>
        <v>1</v>
      </c>
      <c r="JM341" s="166">
        <f t="shared" ca="1" si="850"/>
        <v>1</v>
      </c>
      <c r="JN341" s="166">
        <f t="shared" ca="1" si="851"/>
        <v>1</v>
      </c>
      <c r="JO341" s="166">
        <f t="shared" ca="1" si="852"/>
        <v>1</v>
      </c>
      <c r="JP341" s="166">
        <f t="shared" ca="1" si="852"/>
        <v>1</v>
      </c>
      <c r="JQ341" s="168">
        <f t="shared" ca="1" si="1023"/>
        <v>1</v>
      </c>
      <c r="JR341" s="10"/>
      <c r="JS341" s="168">
        <f t="shared" ca="1" si="1023"/>
        <v>1</v>
      </c>
      <c r="JT341" s="166">
        <f t="shared" ca="1" si="853"/>
        <v>1</v>
      </c>
      <c r="JU341" s="168">
        <f t="shared" ca="1" si="1023"/>
        <v>1</v>
      </c>
      <c r="JV341" s="168">
        <f t="shared" ca="1" si="1023"/>
        <v>1</v>
      </c>
      <c r="JW341" s="168">
        <f t="shared" ca="1" si="1023"/>
        <v>1</v>
      </c>
      <c r="JX341" s="168">
        <f t="shared" ca="1" si="1023"/>
        <v>1</v>
      </c>
      <c r="JY341" s="168">
        <f t="shared" ca="1" si="1017"/>
        <v>1</v>
      </c>
      <c r="JZ341" s="168">
        <f t="shared" ca="1" si="1017"/>
        <v>1</v>
      </c>
      <c r="KA341" s="166">
        <f t="shared" ca="1" si="854"/>
        <v>1</v>
      </c>
      <c r="KB341" s="166">
        <f t="shared" ca="1" si="855"/>
        <v>1</v>
      </c>
      <c r="KC341" s="166">
        <f t="shared" ca="1" si="856"/>
        <v>1</v>
      </c>
      <c r="KD341" s="166" t="str">
        <f t="shared" ca="1" si="857"/>
        <v>-</v>
      </c>
      <c r="KE341" s="166" t="str">
        <f t="shared" ca="1" si="858"/>
        <v>-</v>
      </c>
      <c r="KF341" s="166" t="str">
        <f t="shared" ca="1" si="859"/>
        <v>-</v>
      </c>
      <c r="KG341" s="166" t="b">
        <f t="shared" ca="1" si="860"/>
        <v>0</v>
      </c>
      <c r="KH341" s="168">
        <f t="shared" ca="1" si="1017"/>
        <v>0</v>
      </c>
      <c r="KI341" s="27">
        <v>0</v>
      </c>
    </row>
    <row r="342" spans="1:295" s="148" customFormat="1" outlineLevel="1">
      <c r="A342" s="126">
        <f t="shared" si="13"/>
        <v>337</v>
      </c>
      <c r="B342" s="126"/>
      <c r="E342" s="148" t="b">
        <v>0</v>
      </c>
      <c r="H342" s="126"/>
      <c r="I342" s="126"/>
      <c r="J342" s="126"/>
      <c r="K342" s="126"/>
      <c r="L342" s="126"/>
      <c r="M342" s="126"/>
      <c r="N342" s="126"/>
      <c r="O342" s="126"/>
      <c r="P342" s="126"/>
      <c r="Q342" s="126"/>
      <c r="R342" s="126"/>
      <c r="S342" s="126"/>
      <c r="T342" s="126"/>
      <c r="U342" s="126"/>
      <c r="V342" s="126"/>
      <c r="W342" s="126"/>
      <c r="X342" s="126"/>
      <c r="Y342" s="126"/>
      <c r="AA342" s="141" t="str">
        <f ca="1">"blank "&amp;TEXT(RAND(),"0.000")</f>
        <v>blank 0.945</v>
      </c>
      <c r="AB342" s="10" t="str">
        <f ca="1">IF(COUNTIF(AA$5:AA342,AA342)=1,"-","Dup")</f>
        <v>-</v>
      </c>
      <c r="AC342" s="10"/>
      <c r="AD342" s="154"/>
      <c r="AE342" s="154"/>
      <c r="AF342" s="154"/>
      <c r="AG342" s="154"/>
      <c r="AH342" s="154"/>
      <c r="AI342" s="154"/>
      <c r="AJ342" s="10"/>
      <c r="AK342" s="154"/>
      <c r="AL342" s="154"/>
      <c r="AM342" s="154"/>
      <c r="AN342" s="154"/>
      <c r="AO342" s="154"/>
      <c r="AP342" s="154"/>
      <c r="AQ342" s="154"/>
      <c r="AR342" s="198"/>
      <c r="AS342" s="198"/>
      <c r="AT342" s="198"/>
      <c r="AU342" s="198"/>
      <c r="AV342" s="198"/>
      <c r="AW342" s="10"/>
      <c r="AX342" s="154"/>
      <c r="AY342" s="154"/>
      <c r="AZ342" s="154"/>
      <c r="BA342" s="154"/>
      <c r="BB342" s="154"/>
      <c r="BC342" s="154"/>
      <c r="BD342" s="154"/>
      <c r="BE342" s="154"/>
      <c r="BF342" s="154"/>
      <c r="BG342" s="154"/>
      <c r="BH342" s="154"/>
      <c r="BI342" s="154"/>
      <c r="BJ342" s="154"/>
      <c r="BK342" s="10"/>
      <c r="BL342" s="154"/>
      <c r="BM342" s="154"/>
      <c r="BN342" s="154"/>
      <c r="BO342" s="154"/>
      <c r="BP342" s="154"/>
      <c r="BQ342" s="154"/>
      <c r="BR342" s="154"/>
      <c r="BS342" s="154"/>
      <c r="BT342" s="154"/>
      <c r="BU342" s="154"/>
      <c r="BV342" s="154"/>
      <c r="BW342" s="154"/>
      <c r="BX342" s="154"/>
      <c r="BY342" s="154"/>
      <c r="BZ342" s="154"/>
      <c r="CA342" s="154"/>
      <c r="CB342" s="154"/>
      <c r="CC342" s="154"/>
      <c r="CD342" s="154"/>
      <c r="CE342" s="154"/>
      <c r="CF342" s="154"/>
      <c r="CG342" s="10"/>
      <c r="CH342" s="154"/>
      <c r="CI342" s="154"/>
      <c r="CJ342" s="154"/>
      <c r="CK342" s="154"/>
      <c r="CL342" s="154"/>
      <c r="CM342" s="154"/>
      <c r="CN342" s="154"/>
      <c r="CO342" s="154"/>
      <c r="CP342" s="154"/>
      <c r="CQ342" s="154"/>
      <c r="CR342" s="154"/>
      <c r="CS342" s="154"/>
      <c r="CT342" s="154"/>
      <c r="CU342" s="154"/>
      <c r="CV342" s="154"/>
      <c r="CW342" s="154"/>
      <c r="CX342" s="154"/>
      <c r="CY342" s="154"/>
      <c r="CZ342" s="154"/>
      <c r="DA342" s="154"/>
      <c r="DB342" s="154"/>
      <c r="DC342" s="154"/>
      <c r="DD342" s="154"/>
      <c r="DE342" s="154"/>
      <c r="DF342" s="154"/>
      <c r="DG342" s="154"/>
      <c r="DH342" s="154"/>
      <c r="DI342" s="154"/>
      <c r="DJ342" s="154"/>
      <c r="DK342" s="154"/>
      <c r="DL342" s="154"/>
      <c r="DM342" s="154"/>
      <c r="DN342" s="154"/>
      <c r="DO342" s="154"/>
      <c r="DP342" s="154"/>
      <c r="DQ342" s="154"/>
      <c r="DR342" s="154"/>
      <c r="DS342" s="154"/>
      <c r="DT342" s="154"/>
      <c r="DU342" s="154"/>
      <c r="DV342" s="154"/>
      <c r="DW342" s="154"/>
      <c r="DX342" s="10"/>
      <c r="DY342" s="154"/>
      <c r="DZ342" s="154"/>
      <c r="EA342" s="154"/>
      <c r="EB342" s="154"/>
      <c r="EC342" s="154"/>
      <c r="ED342" s="154"/>
      <c r="EE342" s="154"/>
      <c r="EF342" s="154"/>
      <c r="EG342" s="154"/>
      <c r="EH342" s="154"/>
      <c r="EI342" s="154"/>
      <c r="EJ342" s="154"/>
      <c r="EK342" s="154"/>
      <c r="EL342" s="154"/>
      <c r="EM342" s="154"/>
      <c r="EN342" s="154"/>
      <c r="EO342" s="154"/>
      <c r="EP342" s="154"/>
      <c r="EQ342" s="154"/>
      <c r="ER342" s="154"/>
      <c r="ES342" s="154"/>
      <c r="ET342" s="154"/>
      <c r="EU342" s="154"/>
      <c r="EV342" s="154"/>
      <c r="EW342" s="154"/>
      <c r="EX342" s="154"/>
      <c r="EY342" s="154"/>
      <c r="EZ342" s="154"/>
      <c r="FA342" s="154"/>
      <c r="FB342" s="154"/>
      <c r="FC342" s="154"/>
      <c r="FD342" s="154"/>
      <c r="FE342" s="154"/>
      <c r="FF342" s="154"/>
      <c r="FG342" s="154"/>
      <c r="FH342" s="154"/>
      <c r="FI342" s="10"/>
      <c r="FJ342" s="154"/>
      <c r="FK342" s="154"/>
      <c r="FL342" s="154"/>
      <c r="FM342" s="154"/>
      <c r="FN342" s="154"/>
      <c r="FO342" s="154"/>
      <c r="FP342" s="154"/>
      <c r="FQ342" s="154"/>
      <c r="FR342" s="154"/>
      <c r="FS342" s="154"/>
      <c r="FT342" s="154"/>
      <c r="FU342" s="154"/>
      <c r="FV342" s="154"/>
      <c r="FW342" s="154"/>
      <c r="FX342" s="154"/>
      <c r="FY342" s="154"/>
      <c r="FZ342" s="154"/>
      <c r="GA342" s="154"/>
      <c r="GB342" s="154"/>
      <c r="GC342" s="154"/>
      <c r="GD342" s="154"/>
      <c r="GE342" s="154"/>
      <c r="GF342" s="154"/>
      <c r="GG342" s="154"/>
      <c r="GH342" s="154"/>
      <c r="GI342" s="154"/>
      <c r="GJ342" s="154"/>
      <c r="GK342" s="154"/>
      <c r="GL342" s="154"/>
      <c r="GM342" s="154"/>
      <c r="GN342" s="154"/>
      <c r="GO342" s="154"/>
      <c r="GP342" s="154"/>
      <c r="GQ342" s="154"/>
      <c r="GR342" s="154"/>
      <c r="GS342" s="154"/>
      <c r="GT342" s="154"/>
      <c r="GU342" s="154"/>
      <c r="GV342" s="154"/>
      <c r="GW342" s="154"/>
      <c r="GX342" s="154"/>
      <c r="GY342" s="154"/>
      <c r="GZ342" s="154"/>
      <c r="HA342" s="154"/>
      <c r="HB342" s="154"/>
      <c r="HC342" s="154"/>
      <c r="HD342" s="154"/>
      <c r="HE342" s="154"/>
      <c r="HF342" s="154"/>
      <c r="HG342" s="154"/>
      <c r="HH342" s="154"/>
      <c r="HI342" s="154"/>
      <c r="HJ342" s="154"/>
      <c r="HK342" s="154"/>
      <c r="HL342" s="154"/>
      <c r="HM342" s="154"/>
      <c r="HN342" s="154"/>
      <c r="HO342" s="154"/>
      <c r="HP342" s="154"/>
      <c r="HQ342" s="154"/>
      <c r="HR342" s="154"/>
      <c r="HS342" s="154"/>
      <c r="HT342" s="154"/>
      <c r="HU342" s="154"/>
      <c r="HV342" s="154"/>
      <c r="HW342" s="154"/>
      <c r="HX342" s="154"/>
      <c r="HY342" s="154"/>
      <c r="HZ342" s="154"/>
      <c r="IA342" s="154"/>
      <c r="IB342" s="154"/>
      <c r="IC342" s="154"/>
      <c r="ID342" s="154"/>
      <c r="IE342" s="154"/>
      <c r="IF342" s="154"/>
      <c r="IG342" s="154"/>
      <c r="IH342" s="154"/>
      <c r="II342" s="154"/>
      <c r="IJ342" s="154"/>
      <c r="IK342" s="154"/>
      <c r="IL342" s="154"/>
      <c r="IM342" s="154"/>
      <c r="IN342" s="154"/>
      <c r="IO342" s="154"/>
      <c r="IP342" s="154"/>
      <c r="IQ342" s="154"/>
      <c r="IR342" s="154"/>
      <c r="IS342" s="154"/>
      <c r="IT342" s="154"/>
      <c r="IU342" s="154"/>
      <c r="IV342" s="154"/>
      <c r="IW342" s="154"/>
      <c r="IX342" s="154"/>
      <c r="IY342" s="154"/>
      <c r="IZ342" s="10"/>
      <c r="JA342" s="154"/>
      <c r="JB342" s="154"/>
      <c r="JC342" s="154"/>
      <c r="JD342" s="154"/>
      <c r="JE342" s="154"/>
      <c r="JF342" s="154"/>
      <c r="JG342" s="154"/>
      <c r="JH342" s="154"/>
      <c r="JI342" s="154"/>
      <c r="JJ342" s="154"/>
      <c r="JK342" s="154"/>
      <c r="JL342" s="154"/>
      <c r="JM342" s="154"/>
      <c r="JN342" s="154"/>
      <c r="JO342" s="154"/>
      <c r="JP342" s="154"/>
      <c r="JQ342" s="154"/>
      <c r="JR342" s="10"/>
      <c r="JS342" s="154"/>
      <c r="JT342" s="154"/>
      <c r="JU342" s="154"/>
      <c r="JV342" s="154"/>
      <c r="JW342" s="154"/>
      <c r="JX342" s="154"/>
      <c r="JY342" s="154"/>
      <c r="JZ342" s="154"/>
      <c r="KA342" s="154"/>
      <c r="KB342" s="154"/>
      <c r="KC342" s="154"/>
      <c r="KD342" s="154"/>
      <c r="KE342" s="154"/>
      <c r="KF342" s="154"/>
      <c r="KG342" s="154"/>
      <c r="KH342" s="154"/>
      <c r="KI342" s="27">
        <v>0</v>
      </c>
    </row>
    <row r="343" spans="1:295" outlineLevel="1">
      <c r="A343" s="24">
        <f t="shared" si="13"/>
        <v>338</v>
      </c>
      <c r="B343" s="24"/>
      <c r="E343" t="b">
        <v>0</v>
      </c>
      <c r="F343" s="15"/>
      <c r="G343" s="15"/>
      <c r="AA343" s="139" t="s">
        <v>825</v>
      </c>
      <c r="AB343" s="10" t="str">
        <f ca="1">IF(COUNTIF(AA$5:AA343,AA343)=1,"-","Dup")</f>
        <v>-</v>
      </c>
      <c r="AC343" s="10"/>
      <c r="AD343" s="16"/>
      <c r="AE343" s="16"/>
      <c r="AF343" s="16"/>
      <c r="AG343" s="16"/>
      <c r="AH343" s="16"/>
      <c r="AI343" s="154"/>
      <c r="AJ343" s="10"/>
      <c r="AK343" s="16"/>
      <c r="AL343" s="154"/>
      <c r="AM343" s="154"/>
      <c r="AN343" s="154"/>
      <c r="AO343" s="16"/>
      <c r="AP343" s="154"/>
      <c r="AQ343" s="16"/>
      <c r="AR343" s="198"/>
      <c r="AS343" s="198"/>
      <c r="AT343" s="198"/>
      <c r="AU343" s="198"/>
      <c r="AV343" s="198"/>
      <c r="AW343" s="10"/>
      <c r="AX343" s="16"/>
      <c r="AY343" s="154"/>
      <c r="AZ343" s="16"/>
      <c r="BA343" s="16"/>
      <c r="BB343" s="16"/>
      <c r="BC343" s="154"/>
      <c r="BD343" s="16"/>
      <c r="BE343" s="16"/>
      <c r="BF343" s="16"/>
      <c r="BG343" s="16"/>
      <c r="BH343" s="16"/>
      <c r="BI343" s="16"/>
      <c r="BJ343" s="16"/>
      <c r="BK343" s="10"/>
      <c r="BL343" s="16"/>
      <c r="BM343" s="16"/>
      <c r="BN343" s="16"/>
      <c r="BO343" s="16"/>
      <c r="BP343" s="16"/>
      <c r="BQ343" s="16"/>
      <c r="BR343" s="16"/>
      <c r="BS343" s="21">
        <v>1</v>
      </c>
      <c r="BT343" s="16"/>
      <c r="BU343" s="16"/>
      <c r="BV343" s="16"/>
      <c r="BW343" s="16"/>
      <c r="BX343" s="16"/>
      <c r="BY343" s="16"/>
      <c r="BZ343" s="16"/>
      <c r="CA343" s="16"/>
      <c r="CB343" s="16"/>
      <c r="CC343" s="16"/>
      <c r="CD343" s="16"/>
      <c r="CE343" s="16"/>
      <c r="CF343" s="16"/>
      <c r="CG343" s="10"/>
      <c r="CH343" s="16"/>
      <c r="CI343" s="16"/>
      <c r="CJ343" s="16"/>
      <c r="CK343" s="16"/>
      <c r="CL343" s="16"/>
      <c r="CM343" s="16"/>
      <c r="CN343" s="16"/>
      <c r="CO343" s="16"/>
      <c r="CP343" s="16"/>
      <c r="CQ343" s="16"/>
      <c r="CR343" s="16"/>
      <c r="CS343" s="16"/>
      <c r="CT343" s="16"/>
      <c r="CU343" s="16"/>
      <c r="CV343" s="16"/>
      <c r="CW343" s="16"/>
      <c r="CX343" s="16"/>
      <c r="CY343" s="16"/>
      <c r="CZ343" s="16"/>
      <c r="DA343" s="16"/>
      <c r="DB343" s="16"/>
      <c r="DC343" s="16"/>
      <c r="DD343" s="16"/>
      <c r="DE343" s="16"/>
      <c r="DF343" s="16"/>
      <c r="DG343" s="154"/>
      <c r="DH343" s="154"/>
      <c r="DI343" s="16"/>
      <c r="DJ343" s="16"/>
      <c r="DK343" s="16"/>
      <c r="DL343" s="16"/>
      <c r="DM343" s="16"/>
      <c r="DN343" s="16"/>
      <c r="DO343" s="16"/>
      <c r="DP343" s="16"/>
      <c r="DQ343" s="16"/>
      <c r="DR343" s="16"/>
      <c r="DS343" s="16"/>
      <c r="DT343" s="16"/>
      <c r="DU343" s="16"/>
      <c r="DV343" s="16"/>
      <c r="DW343" s="16"/>
      <c r="DX343" s="10"/>
      <c r="DY343" s="16"/>
      <c r="DZ343" s="16"/>
      <c r="EA343" s="16"/>
      <c r="EB343" s="16"/>
      <c r="EC343" s="16"/>
      <c r="ED343" s="16"/>
      <c r="EE343" s="16"/>
      <c r="EF343" s="16"/>
      <c r="EG343" s="16"/>
      <c r="EH343" s="16"/>
      <c r="EI343" s="16"/>
      <c r="EJ343" s="16"/>
      <c r="EK343" s="16"/>
      <c r="EL343" s="16"/>
      <c r="EM343" s="16"/>
      <c r="EN343" s="16"/>
      <c r="EO343" s="16"/>
      <c r="EP343" s="16"/>
      <c r="EQ343" s="16"/>
      <c r="ER343" s="16"/>
      <c r="ES343" s="16"/>
      <c r="ET343" s="16"/>
      <c r="EU343" s="16"/>
      <c r="EV343" s="16"/>
      <c r="EW343" s="16"/>
      <c r="EX343" s="16"/>
      <c r="EY343" s="16"/>
      <c r="EZ343" s="16"/>
      <c r="FA343" s="16"/>
      <c r="FB343" s="16"/>
      <c r="FC343" s="16"/>
      <c r="FD343" s="16"/>
      <c r="FE343" s="16"/>
      <c r="FF343" s="16"/>
      <c r="FG343" s="16"/>
      <c r="FH343" s="16"/>
      <c r="FI343" s="10"/>
      <c r="FJ343" s="16"/>
      <c r="FK343" s="16"/>
      <c r="FL343" s="16"/>
      <c r="FM343" s="16"/>
      <c r="FN343" s="154"/>
      <c r="FO343" s="16"/>
      <c r="FP343" s="16"/>
      <c r="FQ343" s="16"/>
      <c r="FR343" s="16"/>
      <c r="FS343" s="16"/>
      <c r="FT343" s="16"/>
      <c r="FU343" s="16"/>
      <c r="FV343" s="16"/>
      <c r="FW343" s="16"/>
      <c r="FX343" s="16"/>
      <c r="FY343" s="16"/>
      <c r="FZ343" s="16"/>
      <c r="GA343" s="16"/>
      <c r="GB343" s="16"/>
      <c r="GC343" s="16"/>
      <c r="GD343" s="16"/>
      <c r="GE343" s="16"/>
      <c r="GF343" s="16"/>
      <c r="GG343" s="16"/>
      <c r="GH343" s="16"/>
      <c r="GI343" s="16"/>
      <c r="GJ343" s="16"/>
      <c r="GK343" s="16"/>
      <c r="GL343" s="16"/>
      <c r="GM343" s="16"/>
      <c r="GN343" s="16"/>
      <c r="GO343" s="16"/>
      <c r="GP343" s="16"/>
      <c r="GQ343" s="16"/>
      <c r="GR343" s="16"/>
      <c r="GS343" s="16"/>
      <c r="GT343" s="16"/>
      <c r="GU343" s="16"/>
      <c r="GV343" s="16"/>
      <c r="GW343" s="16"/>
      <c r="GX343" s="16"/>
      <c r="GY343" s="154"/>
      <c r="GZ343" s="154"/>
      <c r="HA343" s="154"/>
      <c r="HB343" s="154"/>
      <c r="HC343" s="154"/>
      <c r="HD343" s="154"/>
      <c r="HE343" s="154"/>
      <c r="HF343" s="154"/>
      <c r="HG343" s="154"/>
      <c r="HH343" s="154"/>
      <c r="HI343" s="154"/>
      <c r="HJ343" s="154"/>
      <c r="HK343" s="154"/>
      <c r="HL343" s="154"/>
      <c r="HM343" s="154"/>
      <c r="HN343" s="154"/>
      <c r="HO343" s="154"/>
      <c r="HP343" s="154"/>
      <c r="HQ343" s="154"/>
      <c r="HR343" s="154"/>
      <c r="HS343" s="154"/>
      <c r="HT343" s="154"/>
      <c r="HU343" s="154"/>
      <c r="HV343" s="154"/>
      <c r="HW343" s="154"/>
      <c r="HX343" s="154"/>
      <c r="HY343" s="154"/>
      <c r="HZ343" s="154"/>
      <c r="IA343" s="154"/>
      <c r="IB343" s="154"/>
      <c r="IC343" s="154"/>
      <c r="ID343" s="154"/>
      <c r="IE343" s="154"/>
      <c r="IF343" s="154"/>
      <c r="IG343" s="154"/>
      <c r="IH343" s="154"/>
      <c r="II343" s="154"/>
      <c r="IJ343" s="154"/>
      <c r="IK343" s="154"/>
      <c r="IL343" s="154"/>
      <c r="IM343" s="154"/>
      <c r="IN343" s="154"/>
      <c r="IO343" s="154"/>
      <c r="IP343" s="154"/>
      <c r="IQ343" s="154"/>
      <c r="IR343" s="154"/>
      <c r="IS343" s="154"/>
      <c r="IT343" s="154"/>
      <c r="IU343" s="154"/>
      <c r="IV343" s="154"/>
      <c r="IW343" s="154"/>
      <c r="IX343" s="154"/>
      <c r="IY343" s="154"/>
      <c r="IZ343" s="10"/>
      <c r="JA343" s="16"/>
      <c r="JB343" s="154"/>
      <c r="JC343" s="154"/>
      <c r="JD343" s="16"/>
      <c r="JE343" s="16"/>
      <c r="JF343" s="16"/>
      <c r="JG343" s="16"/>
      <c r="JH343" s="16"/>
      <c r="JI343" s="16"/>
      <c r="JJ343" s="16"/>
      <c r="JK343" s="16"/>
      <c r="JL343" s="16"/>
      <c r="JM343" s="16"/>
      <c r="JN343" s="16"/>
      <c r="JO343" s="154"/>
      <c r="JP343" s="154"/>
      <c r="JQ343" s="16"/>
      <c r="JR343" s="10"/>
      <c r="JS343" s="16"/>
      <c r="JT343" s="154"/>
      <c r="JU343" s="154"/>
      <c r="JV343" s="16"/>
      <c r="JW343" s="16"/>
      <c r="JX343" s="154"/>
      <c r="JY343" s="16"/>
      <c r="JZ343" s="16"/>
      <c r="KA343" s="154"/>
      <c r="KB343" s="16"/>
      <c r="KC343" s="154"/>
      <c r="KD343" s="154"/>
      <c r="KE343" s="154"/>
      <c r="KF343" s="154"/>
      <c r="KG343" s="154"/>
      <c r="KH343" s="16"/>
      <c r="KI343" s="27">
        <v>0</v>
      </c>
    </row>
    <row r="344" spans="1:295" ht="17.25" collapsed="1">
      <c r="A344" s="24">
        <f t="shared" si="13"/>
        <v>339</v>
      </c>
      <c r="B344" s="24"/>
      <c r="E344" t="b">
        <v>0</v>
      </c>
      <c r="F344" s="15"/>
      <c r="G344" s="15"/>
      <c r="AA344" s="139" t="s">
        <v>772</v>
      </c>
      <c r="AB344" s="10" t="str">
        <f ca="1">IF(COUNTIF(AA$5:AA344,AA344)=1,"-","Dup")</f>
        <v>-</v>
      </c>
      <c r="AC344" s="10"/>
      <c r="AD344" s="16"/>
      <c r="AE344" s="16"/>
      <c r="AF344" s="16"/>
      <c r="AG344" s="16"/>
      <c r="AH344" s="16"/>
      <c r="AI344" s="154"/>
      <c r="AJ344" s="10"/>
      <c r="AK344" s="16"/>
      <c r="AL344" s="154"/>
      <c r="AM344" s="154"/>
      <c r="AN344" s="154"/>
      <c r="AO344" s="16"/>
      <c r="AP344" s="154"/>
      <c r="AQ344" s="16"/>
      <c r="AR344" s="198"/>
      <c r="AS344" s="198"/>
      <c r="AT344" s="198"/>
      <c r="AU344" s="198"/>
      <c r="AV344" s="198"/>
      <c r="AW344" s="10"/>
      <c r="AX344" s="16"/>
      <c r="AY344" s="154"/>
      <c r="AZ344" s="16"/>
      <c r="BA344" s="16"/>
      <c r="BB344" s="16"/>
      <c r="BC344" s="157"/>
      <c r="BD344" s="16"/>
      <c r="BE344" s="16"/>
      <c r="BF344" s="16"/>
      <c r="BG344" s="36" t="s">
        <v>701</v>
      </c>
      <c r="BH344" s="35"/>
      <c r="BI344" s="36" t="s">
        <v>702</v>
      </c>
      <c r="BJ344" s="35"/>
      <c r="BK344" s="10"/>
      <c r="BL344" s="16"/>
      <c r="BM344" s="16"/>
      <c r="BN344" s="16"/>
      <c r="BO344" s="16"/>
      <c r="BP344" s="36" t="s">
        <v>702</v>
      </c>
      <c r="BQ344" s="16"/>
      <c r="BR344" s="35"/>
      <c r="BS344" s="37" t="s">
        <v>703</v>
      </c>
      <c r="BT344" s="16"/>
      <c r="BU344" s="16"/>
      <c r="BV344" s="16"/>
      <c r="BW344" s="36" t="s">
        <v>701</v>
      </c>
      <c r="BX344" s="35"/>
      <c r="BY344" s="35"/>
      <c r="BZ344" s="35"/>
      <c r="CA344" s="16"/>
      <c r="CB344" s="16"/>
      <c r="CC344" s="36" t="s">
        <v>701</v>
      </c>
      <c r="CD344" s="35"/>
      <c r="CE344" s="35"/>
      <c r="CF344" s="35"/>
      <c r="CG344" s="10"/>
      <c r="CH344" s="16"/>
      <c r="CI344" s="16"/>
      <c r="CJ344" s="16"/>
      <c r="CK344" s="16"/>
      <c r="CL344" s="16"/>
      <c r="CM344" s="16"/>
      <c r="CN344" s="16"/>
      <c r="CO344" s="16"/>
      <c r="CP344" s="16"/>
      <c r="CQ344" s="16"/>
      <c r="CR344" s="16"/>
      <c r="CS344" s="16"/>
      <c r="CT344" s="16"/>
      <c r="CU344" s="16"/>
      <c r="CV344" s="16"/>
      <c r="CW344" s="16"/>
      <c r="CX344" s="16"/>
      <c r="CY344" s="16"/>
      <c r="CZ344" s="16"/>
      <c r="DA344" s="16"/>
      <c r="DB344" s="16"/>
      <c r="DC344" s="16"/>
      <c r="DD344" s="16"/>
      <c r="DE344" s="16"/>
      <c r="DF344" s="36" t="s">
        <v>704</v>
      </c>
      <c r="DG344" s="157"/>
      <c r="DH344" s="157"/>
      <c r="DI344" s="16"/>
      <c r="DJ344" s="16"/>
      <c r="DK344" s="16"/>
      <c r="DL344" s="16"/>
      <c r="DM344" s="16"/>
      <c r="DN344" s="16"/>
      <c r="DO344" s="16"/>
      <c r="DP344" s="16"/>
      <c r="DQ344" s="36" t="s">
        <v>705</v>
      </c>
      <c r="DR344" s="35"/>
      <c r="DS344" s="35"/>
      <c r="DT344" s="35"/>
      <c r="DU344" s="35"/>
      <c r="DV344" s="35"/>
      <c r="DW344" s="35"/>
      <c r="DX344" s="10"/>
      <c r="DY344" s="16"/>
      <c r="DZ344" s="16"/>
      <c r="EA344" s="16"/>
      <c r="EB344" s="16"/>
      <c r="EC344" s="16"/>
      <c r="ED344" s="16"/>
      <c r="EE344" s="16"/>
      <c r="EF344" s="16"/>
      <c r="EG344" s="16"/>
      <c r="EH344" s="16">
        <v>2</v>
      </c>
      <c r="EI344" s="16">
        <v>3</v>
      </c>
      <c r="EJ344" s="16"/>
      <c r="EK344" s="16"/>
      <c r="EL344" s="16"/>
      <c r="EM344" s="16"/>
      <c r="EN344" s="16"/>
      <c r="EO344" s="16"/>
      <c r="EP344" s="16"/>
      <c r="EQ344" s="16"/>
      <c r="ER344" s="16">
        <v>1</v>
      </c>
      <c r="ES344" s="16">
        <v>4</v>
      </c>
      <c r="ET344" s="16">
        <v>5</v>
      </c>
      <c r="EU344" s="16">
        <v>6</v>
      </c>
      <c r="EV344" s="16">
        <v>7</v>
      </c>
      <c r="EW344" s="36" t="s">
        <v>708</v>
      </c>
      <c r="EX344" s="35"/>
      <c r="EY344" s="16">
        <v>8</v>
      </c>
      <c r="EZ344" s="16"/>
      <c r="FA344" s="37" t="s">
        <v>706</v>
      </c>
      <c r="FB344" s="36" t="s">
        <v>707</v>
      </c>
      <c r="FC344" s="35"/>
      <c r="FD344" s="35"/>
      <c r="FE344" s="35"/>
      <c r="FF344" s="35"/>
      <c r="FG344" s="35"/>
      <c r="FH344" s="35"/>
      <c r="FI344" s="10"/>
      <c r="FJ344" s="16"/>
      <c r="FK344" s="16"/>
      <c r="FL344" s="16"/>
      <c r="FM344" s="16"/>
      <c r="FN344" s="154"/>
      <c r="FO344" s="21">
        <v>1</v>
      </c>
      <c r="FP344" s="21">
        <v>2</v>
      </c>
      <c r="FQ344" s="21">
        <v>3</v>
      </c>
      <c r="FR344" s="35"/>
      <c r="FS344" s="36" t="s">
        <v>707</v>
      </c>
      <c r="FT344" s="36" t="s">
        <v>707</v>
      </c>
      <c r="FU344" s="35"/>
      <c r="FV344" s="35"/>
      <c r="FW344" s="35"/>
      <c r="FX344" s="35"/>
      <c r="FY344" s="35"/>
      <c r="FZ344" s="35"/>
      <c r="GA344" s="35"/>
      <c r="GB344" s="16"/>
      <c r="GC344" s="16" t="s">
        <v>709</v>
      </c>
      <c r="GD344" s="16"/>
      <c r="GE344" s="16" t="s">
        <v>709</v>
      </c>
      <c r="GF344" s="16"/>
      <c r="GG344" s="16" t="s">
        <v>709</v>
      </c>
      <c r="GH344" s="16"/>
      <c r="GI344" s="16" t="s">
        <v>709</v>
      </c>
      <c r="GJ344" s="16" t="s">
        <v>709</v>
      </c>
      <c r="GK344" s="16" t="s">
        <v>709</v>
      </c>
      <c r="GL344" s="16" t="s">
        <v>709</v>
      </c>
      <c r="GM344" s="16" t="s">
        <v>709</v>
      </c>
      <c r="GN344" s="36" t="s">
        <v>709</v>
      </c>
      <c r="GO344" s="16"/>
      <c r="GP344" s="16"/>
      <c r="GQ344" s="16"/>
      <c r="GR344" s="43" t="s">
        <v>707</v>
      </c>
      <c r="GS344" s="16"/>
      <c r="GT344" s="16"/>
      <c r="GU344" s="16"/>
      <c r="GV344" s="16"/>
      <c r="GW344" s="16"/>
      <c r="GX344" s="16"/>
      <c r="GY344" s="154"/>
      <c r="GZ344" s="154"/>
      <c r="HA344" s="154"/>
      <c r="HB344" s="154"/>
      <c r="HC344" s="154"/>
      <c r="HD344" s="154"/>
      <c r="HE344" s="154"/>
      <c r="HF344" s="154"/>
      <c r="HG344" s="154"/>
      <c r="HH344" s="154"/>
      <c r="HI344" s="154"/>
      <c r="HJ344" s="154"/>
      <c r="HK344" s="154"/>
      <c r="HL344" s="154"/>
      <c r="HM344" s="154"/>
      <c r="HN344" s="154"/>
      <c r="HO344" s="154"/>
      <c r="HP344" s="154"/>
      <c r="HQ344" s="154"/>
      <c r="HR344" s="154"/>
      <c r="HS344" s="154"/>
      <c r="HT344" s="154"/>
      <c r="HU344" s="154"/>
      <c r="HV344" s="154"/>
      <c r="HW344" s="154"/>
      <c r="HX344" s="154"/>
      <c r="HY344" s="154"/>
      <c r="HZ344" s="154"/>
      <c r="IA344" s="154"/>
      <c r="IB344" s="154"/>
      <c r="IC344" s="154"/>
      <c r="ID344" s="154"/>
      <c r="IE344" s="154"/>
      <c r="IF344" s="154"/>
      <c r="IG344" s="154"/>
      <c r="IH344" s="154"/>
      <c r="II344" s="154"/>
      <c r="IJ344" s="154"/>
      <c r="IK344" s="154"/>
      <c r="IL344" s="154"/>
      <c r="IM344" s="154"/>
      <c r="IN344" s="154"/>
      <c r="IO344" s="154"/>
      <c r="IP344" s="154"/>
      <c r="IQ344" s="154"/>
      <c r="IR344" s="154"/>
      <c r="IS344" s="154"/>
      <c r="IT344" s="154"/>
      <c r="IU344" s="154"/>
      <c r="IV344" s="154"/>
      <c r="IW344" s="154"/>
      <c r="IX344" s="154"/>
      <c r="IY344" s="154"/>
      <c r="IZ344" s="10"/>
      <c r="JA344" s="36"/>
      <c r="JB344" s="157"/>
      <c r="JC344" s="157" t="s">
        <v>705</v>
      </c>
      <c r="JD344" s="36"/>
      <c r="JE344" s="36"/>
      <c r="JF344" s="36"/>
      <c r="JG344" s="36"/>
      <c r="JH344" s="36" t="s">
        <v>710</v>
      </c>
      <c r="JI344" s="35"/>
      <c r="JJ344" s="35"/>
      <c r="JK344" s="35"/>
      <c r="JL344" s="16"/>
      <c r="JM344" s="16"/>
      <c r="JN344" s="16"/>
      <c r="JO344" s="154"/>
      <c r="JP344" s="154"/>
      <c r="JQ344" s="44" t="s">
        <v>711</v>
      </c>
      <c r="JR344" s="10"/>
      <c r="JS344" s="37" t="s">
        <v>702</v>
      </c>
      <c r="JT344" s="37" t="s">
        <v>709</v>
      </c>
      <c r="JU344" s="37" t="s">
        <v>709</v>
      </c>
      <c r="JV344" s="36" t="s">
        <v>709</v>
      </c>
      <c r="JW344" s="36"/>
      <c r="JX344" s="157"/>
      <c r="JY344" s="36"/>
      <c r="JZ344" s="36"/>
      <c r="KA344" s="157"/>
      <c r="KB344" s="16"/>
      <c r="KC344" s="154"/>
      <c r="KD344" s="154"/>
      <c r="KE344" s="154"/>
      <c r="KF344" s="154"/>
      <c r="KG344" s="154"/>
      <c r="KH344" s="16"/>
      <c r="KI344" s="27">
        <v>0</v>
      </c>
    </row>
    <row r="345" spans="1:295" ht="6.75" customHeight="1">
      <c r="A345" s="24">
        <f t="shared" ref="A345" si="1024">ROW(A345)-5</f>
        <v>340</v>
      </c>
      <c r="B345" s="25">
        <v>0</v>
      </c>
      <c r="C345" s="25"/>
      <c r="D345" s="25"/>
      <c r="E345" s="25" t="b">
        <v>0</v>
      </c>
      <c r="F345" s="25" t="b">
        <v>0</v>
      </c>
      <c r="G345" s="25" t="b">
        <v>0</v>
      </c>
      <c r="H345" s="25" t="b">
        <v>0</v>
      </c>
      <c r="I345" s="25" t="b">
        <v>0</v>
      </c>
      <c r="J345" s="25" t="b">
        <v>0</v>
      </c>
      <c r="K345" s="25" t="b">
        <v>0</v>
      </c>
      <c r="L345" s="25" t="b">
        <v>0</v>
      </c>
      <c r="M345" s="25" t="b">
        <v>0</v>
      </c>
      <c r="N345" s="25" t="b">
        <v>0</v>
      </c>
      <c r="O345" s="25" t="b">
        <v>0</v>
      </c>
      <c r="P345" s="25" t="b">
        <v>0</v>
      </c>
      <c r="Q345" s="25" t="b">
        <v>0</v>
      </c>
      <c r="R345" s="25" t="b">
        <v>0</v>
      </c>
      <c r="S345" s="25" t="b">
        <v>0</v>
      </c>
      <c r="T345" s="25" t="b">
        <v>0</v>
      </c>
      <c r="U345" s="25" t="b">
        <v>0</v>
      </c>
      <c r="V345" s="25" t="b">
        <v>0</v>
      </c>
      <c r="W345" s="25" t="b">
        <v>0</v>
      </c>
      <c r="X345" s="25" t="b">
        <v>0</v>
      </c>
      <c r="Y345" s="25" t="b">
        <v>0</v>
      </c>
      <c r="Z345" s="25" t="b">
        <v>0</v>
      </c>
      <c r="AA345" s="143" t="s">
        <v>26</v>
      </c>
      <c r="AB345" s="11" t="str">
        <f ca="1">IF(COUNTIF(AA$5:AA345,AA345)=1,"-","Dup")</f>
        <v>-</v>
      </c>
      <c r="AC345" s="151">
        <f t="shared" ref="AC345:AJ345" si="1025">AC$5</f>
        <v>0</v>
      </c>
      <c r="AD345" s="9" t="str">
        <f t="shared" si="1025"/>
        <v>-</v>
      </c>
      <c r="AE345" s="9" t="str">
        <f t="shared" si="1025"/>
        <v>-</v>
      </c>
      <c r="AF345" s="9" t="str">
        <f t="shared" si="1025"/>
        <v>-</v>
      </c>
      <c r="AG345" s="9" t="str">
        <f t="shared" si="1025"/>
        <v>-</v>
      </c>
      <c r="AH345" s="9" t="str">
        <f t="shared" si="1025"/>
        <v>-</v>
      </c>
      <c r="AI345" s="151" t="str">
        <f t="shared" si="1025"/>
        <v>-</v>
      </c>
      <c r="AJ345" s="151">
        <f t="shared" si="1025"/>
        <v>0</v>
      </c>
      <c r="AK345" s="9" t="str">
        <f t="shared" ref="AK345:BJ345" si="1026">AK$5</f>
        <v>-</v>
      </c>
      <c r="AL345" s="151" t="str">
        <f t="shared" si="1026"/>
        <v>-</v>
      </c>
      <c r="AM345" s="151" t="str">
        <f t="shared" si="1026"/>
        <v>-</v>
      </c>
      <c r="AN345" s="151" t="str">
        <f t="shared" si="1026"/>
        <v>-</v>
      </c>
      <c r="AO345" s="9" t="str">
        <f t="shared" si="1026"/>
        <v>-</v>
      </c>
      <c r="AP345" s="151" t="str">
        <f>AP$5</f>
        <v>-</v>
      </c>
      <c r="AQ345" s="9" t="str">
        <f>AQ$5</f>
        <v>-</v>
      </c>
      <c r="AR345" s="151" t="str">
        <f t="shared" ref="AR345:AV345" si="1027">AR$5</f>
        <v>-</v>
      </c>
      <c r="AS345" s="151" t="str">
        <f t="shared" si="1027"/>
        <v>-</v>
      </c>
      <c r="AT345" s="151" t="str">
        <f t="shared" si="1027"/>
        <v>-</v>
      </c>
      <c r="AU345" s="151" t="str">
        <f t="shared" si="1027"/>
        <v>-</v>
      </c>
      <c r="AV345" s="151" t="str">
        <f t="shared" si="1027"/>
        <v>-</v>
      </c>
      <c r="AW345" s="151">
        <f>AW$5</f>
        <v>0</v>
      </c>
      <c r="AX345" s="9" t="str">
        <f t="shared" si="1026"/>
        <v>-</v>
      </c>
      <c r="AY345" s="151" t="str">
        <f>AY$5</f>
        <v>-</v>
      </c>
      <c r="AZ345" s="9" t="str">
        <f>AZ$5</f>
        <v>-</v>
      </c>
      <c r="BA345" s="9" t="str">
        <f>BA$5</f>
        <v>-</v>
      </c>
      <c r="BB345" s="9" t="str">
        <f t="shared" si="1026"/>
        <v>-</v>
      </c>
      <c r="BC345" s="151" t="str">
        <f>BC$5</f>
        <v>-</v>
      </c>
      <c r="BD345" s="9" t="str">
        <f t="shared" si="1026"/>
        <v>-</v>
      </c>
      <c r="BE345" s="9" t="str">
        <f t="shared" si="1026"/>
        <v>-</v>
      </c>
      <c r="BF345" s="9" t="str">
        <f t="shared" si="1026"/>
        <v>-</v>
      </c>
      <c r="BG345" s="9">
        <f t="shared" si="1026"/>
        <v>1</v>
      </c>
      <c r="BH345" s="9">
        <f t="shared" si="1026"/>
        <v>1</v>
      </c>
      <c r="BI345" s="9" t="str">
        <f t="shared" si="1026"/>
        <v>-</v>
      </c>
      <c r="BJ345" s="9" t="str">
        <f t="shared" si="1026"/>
        <v>-</v>
      </c>
      <c r="BK345" s="151">
        <f>BK$5</f>
        <v>0</v>
      </c>
      <c r="BL345" s="9" t="str">
        <f t="shared" ref="BL345:BY345" si="1028">BL$5</f>
        <v>-</v>
      </c>
      <c r="BM345" s="9" t="str">
        <f t="shared" si="1028"/>
        <v>-</v>
      </c>
      <c r="BN345" s="9" t="str">
        <f t="shared" si="1028"/>
        <v>-</v>
      </c>
      <c r="BO345" s="9" t="str">
        <f t="shared" si="1028"/>
        <v>-</v>
      </c>
      <c r="BP345" s="9" t="str">
        <f t="shared" si="1028"/>
        <v>-</v>
      </c>
      <c r="BQ345" s="9" t="str">
        <f t="shared" si="1028"/>
        <v>-</v>
      </c>
      <c r="BR345" s="9" t="str">
        <f t="shared" si="1028"/>
        <v>-</v>
      </c>
      <c r="BS345" s="9" t="str">
        <f t="shared" si="1028"/>
        <v>-</v>
      </c>
      <c r="BT345" s="9" t="str">
        <f t="shared" si="1028"/>
        <v>-</v>
      </c>
      <c r="BU345" s="9" t="str">
        <f t="shared" si="1028"/>
        <v>-</v>
      </c>
      <c r="BV345" s="9" t="str">
        <f t="shared" si="1028"/>
        <v>-</v>
      </c>
      <c r="BW345" s="9" t="str">
        <f t="shared" si="1028"/>
        <v>-</v>
      </c>
      <c r="BX345" s="9" t="str">
        <f t="shared" si="1028"/>
        <v>-</v>
      </c>
      <c r="BY345" s="9" t="str">
        <f t="shared" si="1028"/>
        <v>-</v>
      </c>
      <c r="BZ345" s="9" t="str">
        <f t="shared" ref="BZ345:CF345" si="1029">BZ$5</f>
        <v>-</v>
      </c>
      <c r="CA345" s="9" t="str">
        <f t="shared" si="1029"/>
        <v>-</v>
      </c>
      <c r="CB345" s="9" t="str">
        <f t="shared" si="1029"/>
        <v>-</v>
      </c>
      <c r="CC345" s="9" t="str">
        <f t="shared" si="1029"/>
        <v>-</v>
      </c>
      <c r="CD345" s="9" t="str">
        <f t="shared" si="1029"/>
        <v>-</v>
      </c>
      <c r="CE345" s="9" t="str">
        <f t="shared" si="1029"/>
        <v>-</v>
      </c>
      <c r="CF345" s="9" t="str">
        <f t="shared" si="1029"/>
        <v>-</v>
      </c>
      <c r="CG345" s="151">
        <f>CG$5</f>
        <v>0</v>
      </c>
      <c r="CH345" s="9" t="str">
        <f t="shared" ref="CH345:CQ345" si="1030">CH$5</f>
        <v>-</v>
      </c>
      <c r="CI345" s="9" t="str">
        <f t="shared" si="1030"/>
        <v>-</v>
      </c>
      <c r="CJ345" s="9" t="str">
        <f t="shared" si="1030"/>
        <v>-</v>
      </c>
      <c r="CK345" s="9" t="str">
        <f t="shared" si="1030"/>
        <v>-</v>
      </c>
      <c r="CL345" s="9" t="str">
        <f t="shared" si="1030"/>
        <v>-</v>
      </c>
      <c r="CM345" s="9" t="str">
        <f t="shared" si="1030"/>
        <v>-</v>
      </c>
      <c r="CN345" s="9" t="str">
        <f t="shared" si="1030"/>
        <v>-</v>
      </c>
      <c r="CO345" s="9" t="str">
        <f t="shared" si="1030"/>
        <v>-</v>
      </c>
      <c r="CP345" s="9" t="str">
        <f t="shared" si="1030"/>
        <v>-</v>
      </c>
      <c r="CQ345" s="9" t="str">
        <f t="shared" si="1030"/>
        <v>-</v>
      </c>
      <c r="CR345" s="9" t="str">
        <f t="shared" ref="CR345:CY345" si="1031">CR$5</f>
        <v>-</v>
      </c>
      <c r="CS345" s="9" t="str">
        <f t="shared" si="1031"/>
        <v>-</v>
      </c>
      <c r="CT345" s="9" t="str">
        <f t="shared" si="1031"/>
        <v>-</v>
      </c>
      <c r="CU345" s="9" t="str">
        <f t="shared" si="1031"/>
        <v>-</v>
      </c>
      <c r="CV345" s="9" t="str">
        <f t="shared" si="1031"/>
        <v>-</v>
      </c>
      <c r="CW345" s="9" t="str">
        <f t="shared" si="1031"/>
        <v>-</v>
      </c>
      <c r="CX345" s="9" t="str">
        <f t="shared" si="1031"/>
        <v>-</v>
      </c>
      <c r="CY345" s="9" t="str">
        <f t="shared" si="1031"/>
        <v>-</v>
      </c>
      <c r="CZ345" s="7" t="s">
        <v>36</v>
      </c>
      <c r="DA345" s="7" t="s">
        <v>36</v>
      </c>
      <c r="DB345" s="7" t="s">
        <v>36</v>
      </c>
      <c r="DC345" s="7" t="s">
        <v>36</v>
      </c>
      <c r="DD345" s="7" t="s">
        <v>36</v>
      </c>
      <c r="DE345" s="7" t="s">
        <v>36</v>
      </c>
      <c r="DF345" s="9">
        <f>DF$5</f>
        <v>0</v>
      </c>
      <c r="DG345" s="151">
        <f>DG$5</f>
        <v>0</v>
      </c>
      <c r="DH345" s="151">
        <f t="shared" ref="DH345" si="1032">DH$5</f>
        <v>0</v>
      </c>
      <c r="DI345" s="9">
        <f t="shared" ref="DI345:EL345" si="1033">DI$5</f>
        <v>0</v>
      </c>
      <c r="DJ345" s="9">
        <f t="shared" si="1033"/>
        <v>0</v>
      </c>
      <c r="DK345" s="9">
        <f t="shared" si="1033"/>
        <v>0</v>
      </c>
      <c r="DL345" s="9">
        <f t="shared" si="1033"/>
        <v>0</v>
      </c>
      <c r="DM345" s="9" t="str">
        <f t="shared" si="1033"/>
        <v>-</v>
      </c>
      <c r="DN345" s="9" t="str">
        <f t="shared" si="1033"/>
        <v>-</v>
      </c>
      <c r="DO345" s="9" t="str">
        <f t="shared" si="1033"/>
        <v>-</v>
      </c>
      <c r="DP345" s="9" t="str">
        <f t="shared" si="1033"/>
        <v>-</v>
      </c>
      <c r="DQ345" s="9" t="str">
        <f t="shared" si="1033"/>
        <v>-</v>
      </c>
      <c r="DR345" s="9" t="str">
        <f t="shared" si="1033"/>
        <v>-</v>
      </c>
      <c r="DS345" s="9" t="str">
        <f t="shared" si="1033"/>
        <v>-</v>
      </c>
      <c r="DT345" s="9" t="str">
        <f t="shared" si="1033"/>
        <v>-</v>
      </c>
      <c r="DU345" s="9" t="str">
        <f t="shared" si="1033"/>
        <v>-</v>
      </c>
      <c r="DV345" s="9" t="str">
        <f t="shared" si="1033"/>
        <v>-</v>
      </c>
      <c r="DW345" s="9" t="str">
        <f t="shared" si="1033"/>
        <v>-</v>
      </c>
      <c r="DX345" s="151">
        <f>DX$5</f>
        <v>0</v>
      </c>
      <c r="DY345" s="9" t="str">
        <f t="shared" si="1033"/>
        <v>-</v>
      </c>
      <c r="DZ345" s="9" t="str">
        <f t="shared" si="1033"/>
        <v>-</v>
      </c>
      <c r="EA345" s="9" t="str">
        <f t="shared" si="1033"/>
        <v>-</v>
      </c>
      <c r="EB345" s="9" t="str">
        <f t="shared" si="1033"/>
        <v>-</v>
      </c>
      <c r="EC345" s="9" t="str">
        <f t="shared" si="1033"/>
        <v>-</v>
      </c>
      <c r="ED345" s="9" t="str">
        <f t="shared" si="1033"/>
        <v>-</v>
      </c>
      <c r="EE345" s="9" t="str">
        <f t="shared" si="1033"/>
        <v>-</v>
      </c>
      <c r="EF345" s="9">
        <f t="shared" si="1033"/>
        <v>0</v>
      </c>
      <c r="EG345" s="9" t="str">
        <f t="shared" si="1033"/>
        <v>-</v>
      </c>
      <c r="EH345" s="9">
        <f>EH$5</f>
        <v>1</v>
      </c>
      <c r="EI345" s="9">
        <f>EI$5</f>
        <v>0</v>
      </c>
      <c r="EJ345" s="9">
        <f t="shared" si="1033"/>
        <v>1</v>
      </c>
      <c r="EK345" s="9">
        <f t="shared" si="1033"/>
        <v>0</v>
      </c>
      <c r="EL345" s="9">
        <f t="shared" si="1033"/>
        <v>1</v>
      </c>
      <c r="EM345" s="9">
        <v>1</v>
      </c>
      <c r="EN345" s="9">
        <f>EN$5</f>
        <v>1</v>
      </c>
      <c r="EO345" s="9">
        <f>EO$5</f>
        <v>0</v>
      </c>
      <c r="EP345" s="9">
        <v>1</v>
      </c>
      <c r="EQ345" s="9">
        <f t="shared" ref="EQ345:FH345" si="1034">EQ$5</f>
        <v>0</v>
      </c>
      <c r="ER345" s="9">
        <f t="shared" si="1034"/>
        <v>0</v>
      </c>
      <c r="ES345" s="9">
        <f t="shared" si="1034"/>
        <v>0</v>
      </c>
      <c r="ET345" s="9">
        <f t="shared" si="1034"/>
        <v>0</v>
      </c>
      <c r="EU345" s="9">
        <f t="shared" si="1034"/>
        <v>0</v>
      </c>
      <c r="EV345" s="9">
        <f t="shared" si="1034"/>
        <v>0</v>
      </c>
      <c r="EW345" s="9">
        <f>EW$5</f>
        <v>0</v>
      </c>
      <c r="EX345" s="9">
        <f>EX$5</f>
        <v>0</v>
      </c>
      <c r="EY345" s="9">
        <f t="shared" si="1034"/>
        <v>0</v>
      </c>
      <c r="EZ345" s="9">
        <f t="shared" si="1034"/>
        <v>0</v>
      </c>
      <c r="FA345" s="9">
        <f t="shared" si="1034"/>
        <v>1</v>
      </c>
      <c r="FB345" s="9">
        <f t="shared" si="1034"/>
        <v>0</v>
      </c>
      <c r="FC345" s="9">
        <f t="shared" si="1034"/>
        <v>0</v>
      </c>
      <c r="FD345" s="9">
        <f t="shared" si="1034"/>
        <v>0</v>
      </c>
      <c r="FE345" s="9">
        <f t="shared" si="1034"/>
        <v>0</v>
      </c>
      <c r="FF345" s="9">
        <f t="shared" si="1034"/>
        <v>0</v>
      </c>
      <c r="FG345" s="9">
        <f t="shared" si="1034"/>
        <v>0</v>
      </c>
      <c r="FH345" s="9">
        <f t="shared" si="1034"/>
        <v>0</v>
      </c>
      <c r="FI345" s="151">
        <f>FI$5</f>
        <v>0</v>
      </c>
      <c r="FJ345" s="9" t="str">
        <f t="shared" ref="FJ345:FN345" si="1035">FJ$5</f>
        <v>-</v>
      </c>
      <c r="FK345" s="9" t="str">
        <f t="shared" si="1035"/>
        <v>-</v>
      </c>
      <c r="FL345" s="9" t="str">
        <f t="shared" si="1035"/>
        <v>-</v>
      </c>
      <c r="FM345" s="9" t="str">
        <f t="shared" si="1035"/>
        <v>-</v>
      </c>
      <c r="FN345" s="151" t="str">
        <f t="shared" si="1035"/>
        <v>-</v>
      </c>
      <c r="FO345" s="9" t="str">
        <f t="shared" ref="FO345:KH345" si="1036">FO$5</f>
        <v>-</v>
      </c>
      <c r="FP345" s="9" t="str">
        <f t="shared" si="1036"/>
        <v>-</v>
      </c>
      <c r="FQ345" s="9" t="str">
        <f t="shared" si="1036"/>
        <v>-</v>
      </c>
      <c r="FR345" s="9">
        <f t="shared" si="1036"/>
        <v>0</v>
      </c>
      <c r="FS345" s="9" t="str">
        <f t="shared" si="1036"/>
        <v>-</v>
      </c>
      <c r="FT345" s="9" t="str">
        <f t="shared" si="1036"/>
        <v>-</v>
      </c>
      <c r="FU345" s="9" t="str">
        <f t="shared" si="1036"/>
        <v>-</v>
      </c>
      <c r="FV345" s="9" t="str">
        <f>FV$5</f>
        <v>-</v>
      </c>
      <c r="FW345" s="9" t="str">
        <f t="shared" si="1036"/>
        <v>-</v>
      </c>
      <c r="FX345" s="9" t="str">
        <f t="shared" si="1036"/>
        <v>-</v>
      </c>
      <c r="FY345" s="9" t="str">
        <f t="shared" si="1036"/>
        <v>-</v>
      </c>
      <c r="FZ345" s="9" t="str">
        <f t="shared" si="1036"/>
        <v>-</v>
      </c>
      <c r="GA345" s="9" t="str">
        <f t="shared" si="1036"/>
        <v>-</v>
      </c>
      <c r="GB345" s="9" t="str">
        <f t="shared" si="1036"/>
        <v>-</v>
      </c>
      <c r="GC345" s="9" t="str">
        <f t="shared" si="1036"/>
        <v>-</v>
      </c>
      <c r="GD345" s="9" t="str">
        <f t="shared" si="1036"/>
        <v>-</v>
      </c>
      <c r="GE345" s="9" t="str">
        <f t="shared" si="1036"/>
        <v>-</v>
      </c>
      <c r="GF345" s="9" t="str">
        <f>GF$5</f>
        <v>-</v>
      </c>
      <c r="GG345" s="9" t="str">
        <f>GG$5</f>
        <v>-</v>
      </c>
      <c r="GH345" s="9" t="str">
        <f>GH$5</f>
        <v>-</v>
      </c>
      <c r="GI345" s="9" t="str">
        <f>GI$5</f>
        <v>-</v>
      </c>
      <c r="GJ345" s="9" t="str">
        <f>GJ$5</f>
        <v>-</v>
      </c>
      <c r="GK345" s="9" t="str">
        <f t="shared" ref="GK345:GM345" si="1037">GK$5</f>
        <v>-</v>
      </c>
      <c r="GL345" s="9" t="str">
        <f t="shared" si="1037"/>
        <v>-</v>
      </c>
      <c r="GM345" s="9" t="str">
        <f t="shared" si="1037"/>
        <v>-</v>
      </c>
      <c r="GN345" s="9" t="str">
        <f t="shared" si="1036"/>
        <v>-</v>
      </c>
      <c r="GO345" s="9" t="str">
        <f t="shared" si="1036"/>
        <v>-</v>
      </c>
      <c r="GP345" s="9" t="str">
        <f t="shared" si="1036"/>
        <v>-</v>
      </c>
      <c r="GQ345" s="9" t="str">
        <f t="shared" si="1036"/>
        <v>-</v>
      </c>
      <c r="GR345" s="9" t="str">
        <f t="shared" si="1036"/>
        <v>-</v>
      </c>
      <c r="GS345" s="9" t="str">
        <f t="shared" si="1036"/>
        <v>-</v>
      </c>
      <c r="GT345" s="9" t="str">
        <f t="shared" si="1036"/>
        <v>-</v>
      </c>
      <c r="GU345" s="9" t="str">
        <f t="shared" ref="GU345:IZ345" si="1038">GU$5</f>
        <v>-</v>
      </c>
      <c r="GV345" s="9" t="str">
        <f t="shared" si="1038"/>
        <v>-</v>
      </c>
      <c r="GW345" s="9" t="str">
        <f t="shared" si="1038"/>
        <v>-</v>
      </c>
      <c r="GX345" s="9" t="str">
        <f t="shared" si="1038"/>
        <v>-</v>
      </c>
      <c r="GY345" s="151" t="str">
        <f t="shared" si="1038"/>
        <v>-</v>
      </c>
      <c r="GZ345" s="151" t="str">
        <f t="shared" si="1038"/>
        <v>-</v>
      </c>
      <c r="HA345" s="151" t="str">
        <f t="shared" si="1038"/>
        <v>-</v>
      </c>
      <c r="HB345" s="151" t="str">
        <f t="shared" si="1038"/>
        <v>-</v>
      </c>
      <c r="HC345" s="151" t="str">
        <f t="shared" si="1038"/>
        <v>-</v>
      </c>
      <c r="HD345" s="151" t="str">
        <f t="shared" si="1038"/>
        <v>-</v>
      </c>
      <c r="HE345" s="151" t="str">
        <f t="shared" si="1038"/>
        <v>-</v>
      </c>
      <c r="HF345" s="151" t="str">
        <f t="shared" si="1038"/>
        <v>-</v>
      </c>
      <c r="HG345" s="151" t="str">
        <f t="shared" si="1038"/>
        <v>-</v>
      </c>
      <c r="HH345" s="151" t="str">
        <f t="shared" si="1038"/>
        <v>-</v>
      </c>
      <c r="HI345" s="151" t="str">
        <f t="shared" si="1038"/>
        <v>-</v>
      </c>
      <c r="HJ345" s="151" t="str">
        <f t="shared" si="1038"/>
        <v>-</v>
      </c>
      <c r="HK345" s="151" t="str">
        <f t="shared" si="1038"/>
        <v>-</v>
      </c>
      <c r="HL345" s="151" t="str">
        <f t="shared" si="1038"/>
        <v>-</v>
      </c>
      <c r="HM345" s="151" t="str">
        <f t="shared" si="1038"/>
        <v>-</v>
      </c>
      <c r="HN345" s="151" t="str">
        <f t="shared" si="1038"/>
        <v>-</v>
      </c>
      <c r="HO345" s="151" t="str">
        <f t="shared" si="1038"/>
        <v>-</v>
      </c>
      <c r="HP345" s="151" t="str">
        <f t="shared" si="1038"/>
        <v>-</v>
      </c>
      <c r="HQ345" s="151" t="str">
        <f t="shared" si="1038"/>
        <v>-</v>
      </c>
      <c r="HR345" s="151" t="str">
        <f t="shared" si="1038"/>
        <v>-</v>
      </c>
      <c r="HS345" s="151" t="str">
        <f t="shared" si="1038"/>
        <v>-</v>
      </c>
      <c r="HT345" s="151" t="str">
        <f t="shared" si="1038"/>
        <v>-</v>
      </c>
      <c r="HU345" s="151" t="str">
        <f t="shared" si="1038"/>
        <v>-</v>
      </c>
      <c r="HV345" s="151" t="str">
        <f t="shared" si="1038"/>
        <v>-</v>
      </c>
      <c r="HW345" s="151" t="str">
        <f t="shared" si="1038"/>
        <v>-</v>
      </c>
      <c r="HX345" s="151" t="str">
        <f t="shared" si="1038"/>
        <v>-</v>
      </c>
      <c r="HY345" s="151" t="str">
        <f t="shared" si="1038"/>
        <v>-</v>
      </c>
      <c r="HZ345" s="151" t="str">
        <f t="shared" si="1038"/>
        <v>-</v>
      </c>
      <c r="IA345" s="151" t="str">
        <f t="shared" si="1038"/>
        <v>-</v>
      </c>
      <c r="IB345" s="151" t="str">
        <f t="shared" si="1038"/>
        <v>-</v>
      </c>
      <c r="IC345" s="151" t="str">
        <f t="shared" si="1038"/>
        <v>-</v>
      </c>
      <c r="ID345" s="151" t="str">
        <f t="shared" si="1038"/>
        <v>-</v>
      </c>
      <c r="IE345" s="151" t="str">
        <f t="shared" si="1038"/>
        <v>-</v>
      </c>
      <c r="IF345" s="151" t="str">
        <f t="shared" si="1038"/>
        <v>-</v>
      </c>
      <c r="IG345" s="151" t="str">
        <f t="shared" si="1038"/>
        <v>-</v>
      </c>
      <c r="IH345" s="151" t="str">
        <f t="shared" si="1038"/>
        <v>-</v>
      </c>
      <c r="II345" s="151" t="str">
        <f t="shared" si="1038"/>
        <v>-</v>
      </c>
      <c r="IJ345" s="151" t="str">
        <f t="shared" si="1038"/>
        <v>-</v>
      </c>
      <c r="IK345" s="151" t="str">
        <f t="shared" si="1038"/>
        <v>-</v>
      </c>
      <c r="IL345" s="151" t="str">
        <f t="shared" si="1038"/>
        <v>-</v>
      </c>
      <c r="IM345" s="151" t="str">
        <f t="shared" si="1038"/>
        <v>-</v>
      </c>
      <c r="IN345" s="151" t="str">
        <f t="shared" si="1038"/>
        <v>-</v>
      </c>
      <c r="IO345" s="151" t="str">
        <f t="shared" si="1038"/>
        <v>-</v>
      </c>
      <c r="IP345" s="151" t="str">
        <f t="shared" si="1038"/>
        <v>-</v>
      </c>
      <c r="IQ345" s="151" t="str">
        <f t="shared" si="1038"/>
        <v>-</v>
      </c>
      <c r="IR345" s="151" t="str">
        <f t="shared" si="1038"/>
        <v>-</v>
      </c>
      <c r="IS345" s="151" t="str">
        <f t="shared" si="1038"/>
        <v>-</v>
      </c>
      <c r="IT345" s="151" t="str">
        <f t="shared" si="1038"/>
        <v>-</v>
      </c>
      <c r="IU345" s="151" t="str">
        <f t="shared" si="1038"/>
        <v>-</v>
      </c>
      <c r="IV345" s="151" t="str">
        <f t="shared" si="1038"/>
        <v>-</v>
      </c>
      <c r="IW345" s="151" t="str">
        <f t="shared" si="1038"/>
        <v>-</v>
      </c>
      <c r="IX345" s="151" t="str">
        <f t="shared" si="1038"/>
        <v>-</v>
      </c>
      <c r="IY345" s="151" t="str">
        <f t="shared" si="1038"/>
        <v>-</v>
      </c>
      <c r="IZ345" s="151">
        <f t="shared" si="1038"/>
        <v>0</v>
      </c>
      <c r="JA345" s="9" t="str">
        <f t="shared" si="1036"/>
        <v>-</v>
      </c>
      <c r="JB345" s="151" t="str">
        <f t="shared" si="1036"/>
        <v>-</v>
      </c>
      <c r="JC345" s="151">
        <f t="shared" si="1036"/>
        <v>1</v>
      </c>
      <c r="JD345" s="9">
        <f t="shared" si="1036"/>
        <v>0</v>
      </c>
      <c r="JE345" s="9">
        <f t="shared" si="1036"/>
        <v>1</v>
      </c>
      <c r="JF345" s="9">
        <f t="shared" si="1036"/>
        <v>1</v>
      </c>
      <c r="JG345" s="9">
        <f t="shared" si="1036"/>
        <v>0</v>
      </c>
      <c r="JH345" s="9" t="str">
        <f t="shared" si="1036"/>
        <v>-</v>
      </c>
      <c r="JI345" s="9" t="str">
        <f t="shared" si="1036"/>
        <v>-</v>
      </c>
      <c r="JJ345" s="9" t="str">
        <f t="shared" si="1036"/>
        <v>-</v>
      </c>
      <c r="JK345" s="9" t="str">
        <f t="shared" si="1036"/>
        <v>-</v>
      </c>
      <c r="JL345" s="9">
        <f t="shared" si="1036"/>
        <v>1</v>
      </c>
      <c r="JM345" s="9">
        <f t="shared" si="1036"/>
        <v>1</v>
      </c>
      <c r="JN345" s="9">
        <f t="shared" si="1036"/>
        <v>1</v>
      </c>
      <c r="JO345" s="151">
        <f t="shared" si="1036"/>
        <v>1</v>
      </c>
      <c r="JP345" s="151">
        <f t="shared" si="1036"/>
        <v>1</v>
      </c>
      <c r="JQ345" s="9">
        <f t="shared" si="1036"/>
        <v>1</v>
      </c>
      <c r="JR345" s="151">
        <f>JR$5</f>
        <v>0</v>
      </c>
      <c r="JS345" s="9">
        <f t="shared" si="1036"/>
        <v>1</v>
      </c>
      <c r="JT345" s="151">
        <f t="shared" si="1036"/>
        <v>1</v>
      </c>
      <c r="JU345" s="151">
        <f t="shared" si="1036"/>
        <v>1</v>
      </c>
      <c r="JV345" s="9">
        <f t="shared" si="1036"/>
        <v>1</v>
      </c>
      <c r="JW345" s="9">
        <f t="shared" si="1036"/>
        <v>1</v>
      </c>
      <c r="JX345" s="151">
        <f t="shared" si="1036"/>
        <v>1</v>
      </c>
      <c r="JY345" s="9">
        <f t="shared" si="1036"/>
        <v>1</v>
      </c>
      <c r="JZ345" s="9">
        <f t="shared" si="1036"/>
        <v>1</v>
      </c>
      <c r="KA345" s="151">
        <f t="shared" si="1036"/>
        <v>1</v>
      </c>
      <c r="KB345" s="9">
        <f t="shared" si="1036"/>
        <v>1</v>
      </c>
      <c r="KC345" s="151" t="str">
        <f t="shared" si="1036"/>
        <v>-</v>
      </c>
      <c r="KD345" s="151" t="str">
        <f t="shared" si="1036"/>
        <v>-</v>
      </c>
      <c r="KE345" s="151" t="str">
        <f t="shared" si="1036"/>
        <v>-</v>
      </c>
      <c r="KF345" s="151" t="str">
        <f t="shared" si="1036"/>
        <v>-</v>
      </c>
      <c r="KG345" s="151" t="str">
        <f t="shared" si="1036"/>
        <v>-</v>
      </c>
      <c r="KH345" s="9">
        <f t="shared" si="1036"/>
        <v>1</v>
      </c>
      <c r="KI345" s="27">
        <v>0</v>
      </c>
    </row>
    <row r="346" spans="1:295">
      <c r="AA346" s="137"/>
    </row>
  </sheetData>
  <autoFilter ref="A4:KI346" xr:uid="{A5DE918E-332D-4563-9BCB-E13ECBAD8AE1}"/>
  <phoneticPr fontId="4" type="noConversion"/>
  <conditionalFormatting sqref="H23:Y23 H44:Y44 H17:Y17">
    <cfRule type="expression" dxfId="193" priority="463">
      <formula>(H17&lt;&gt;H$15)</formula>
    </cfRule>
  </conditionalFormatting>
  <conditionalFormatting sqref="E343:G1048576 E228:G228 E138:E141 G132:G141 E1:G42">
    <cfRule type="cellIs" dxfId="192" priority="481" stopIfTrue="1" operator="equal">
      <formula>TRUE</formula>
    </cfRule>
  </conditionalFormatting>
  <conditionalFormatting sqref="A1:C1 E1:XFD1">
    <cfRule type="cellIs" dxfId="191" priority="482" stopIfTrue="1" operator="equal">
      <formula>"sam"</formula>
    </cfRule>
    <cfRule type="cellIs" dxfId="190" priority="483" stopIfTrue="1" operator="equal">
      <formula>"sap"</formula>
    </cfRule>
    <cfRule type="cellIs" dxfId="189" priority="484" stopIfTrue="1" operator="equal">
      <formula>"saa"</formula>
    </cfRule>
    <cfRule type="cellIs" dxfId="188" priority="485" stopIfTrue="1" operator="equal">
      <formula>"sar"</formula>
    </cfRule>
    <cfRule type="cellIs" dxfId="187" priority="486" stopIfTrue="1" operator="equal">
      <formula>"sat"</formula>
    </cfRule>
    <cfRule type="cellIs" dxfId="186" priority="521" stopIfTrue="1" operator="equal">
      <formula>"sav"</formula>
    </cfRule>
  </conditionalFormatting>
  <conditionalFormatting sqref="E142:G142 E43:G44 F45:G45 F52 F59 F66 F73 F80 F87 F94 F101 F108 F115 F122 F129 F136">
    <cfRule type="cellIs" dxfId="185" priority="265" stopIfTrue="1" operator="equal">
      <formula>TRUE</formula>
    </cfRule>
  </conditionalFormatting>
  <conditionalFormatting sqref="E140">
    <cfRule type="cellIs" dxfId="184" priority="247" stopIfTrue="1" operator="equal">
      <formula>TRUE</formula>
    </cfRule>
  </conditionalFormatting>
  <conditionalFormatting sqref="E196:G197 F208 G198:G227 E198:E227">
    <cfRule type="cellIs" dxfId="183" priority="241" stopIfTrue="1" operator="equal">
      <formula>TRUE</formula>
    </cfRule>
  </conditionalFormatting>
  <conditionalFormatting sqref="H197:Y197">
    <cfRule type="expression" dxfId="182" priority="240">
      <formula>(H197&lt;&gt;H$15)</formula>
    </cfRule>
  </conditionalFormatting>
  <conditionalFormatting sqref="F198:F201">
    <cfRule type="cellIs" dxfId="181" priority="239" stopIfTrue="1" operator="equal">
      <formula>TRUE</formula>
    </cfRule>
  </conditionalFormatting>
  <conditionalFormatting sqref="F209:F211">
    <cfRule type="cellIs" dxfId="180" priority="238" stopIfTrue="1" operator="equal">
      <formula>TRUE</formula>
    </cfRule>
  </conditionalFormatting>
  <conditionalFormatting sqref="F218">
    <cfRule type="cellIs" dxfId="179" priority="237" stopIfTrue="1" operator="equal">
      <formula>TRUE</formula>
    </cfRule>
  </conditionalFormatting>
  <conditionalFormatting sqref="F219:F221">
    <cfRule type="cellIs" dxfId="178" priority="236" stopIfTrue="1" operator="equal">
      <formula>TRUE</formula>
    </cfRule>
  </conditionalFormatting>
  <conditionalFormatting sqref="E261:G261">
    <cfRule type="cellIs" dxfId="177" priority="235" stopIfTrue="1" operator="equal">
      <formula>TRUE</formula>
    </cfRule>
  </conditionalFormatting>
  <conditionalFormatting sqref="H230:Y230">
    <cfRule type="expression" dxfId="176" priority="233">
      <formula>(H230&lt;&gt;H$15)</formula>
    </cfRule>
  </conditionalFormatting>
  <conditionalFormatting sqref="E229:G230 F231:G231">
    <cfRule type="cellIs" dxfId="175" priority="234" stopIfTrue="1" operator="equal">
      <formula>TRUE</formula>
    </cfRule>
  </conditionalFormatting>
  <conditionalFormatting sqref="E294:G294">
    <cfRule type="cellIs" dxfId="174" priority="228" stopIfTrue="1" operator="equal">
      <formula>TRUE</formula>
    </cfRule>
  </conditionalFormatting>
  <conditionalFormatting sqref="H263:Y263">
    <cfRule type="expression" dxfId="173" priority="226">
      <formula>(H263&lt;&gt;H$15)</formula>
    </cfRule>
  </conditionalFormatting>
  <conditionalFormatting sqref="E262:G263 F264:G264">
    <cfRule type="cellIs" dxfId="172" priority="227" stopIfTrue="1" operator="equal">
      <formula>TRUE</formula>
    </cfRule>
  </conditionalFormatting>
  <conditionalFormatting sqref="F202:F203">
    <cfRule type="cellIs" dxfId="171" priority="218" stopIfTrue="1" operator="equal">
      <formula>TRUE</formula>
    </cfRule>
  </conditionalFormatting>
  <conditionalFormatting sqref="F204:F205">
    <cfRule type="cellIs" dxfId="170" priority="216" stopIfTrue="1" operator="equal">
      <formula>TRUE</formula>
    </cfRule>
  </conditionalFormatting>
  <conditionalFormatting sqref="F206:F207">
    <cfRule type="cellIs" dxfId="169" priority="214" stopIfTrue="1" operator="equal">
      <formula>TRUE</formula>
    </cfRule>
  </conditionalFormatting>
  <conditionalFormatting sqref="F212:F213">
    <cfRule type="cellIs" dxfId="168" priority="212" stopIfTrue="1" operator="equal">
      <formula>TRUE</formula>
    </cfRule>
  </conditionalFormatting>
  <conditionalFormatting sqref="F214:F215">
    <cfRule type="cellIs" dxfId="167" priority="210" stopIfTrue="1" operator="equal">
      <formula>TRUE</formula>
    </cfRule>
  </conditionalFormatting>
  <conditionalFormatting sqref="F216:F217">
    <cfRule type="cellIs" dxfId="166" priority="208" stopIfTrue="1" operator="equal">
      <formula>TRUE</formula>
    </cfRule>
  </conditionalFormatting>
  <conditionalFormatting sqref="F222:F223">
    <cfRule type="cellIs" dxfId="165" priority="206" stopIfTrue="1" operator="equal">
      <formula>TRUE</formula>
    </cfRule>
  </conditionalFormatting>
  <conditionalFormatting sqref="F224:F225">
    <cfRule type="cellIs" dxfId="164" priority="204" stopIfTrue="1" operator="equal">
      <formula>TRUE</formula>
    </cfRule>
  </conditionalFormatting>
  <conditionalFormatting sqref="F226:F227">
    <cfRule type="cellIs" dxfId="163" priority="202" stopIfTrue="1" operator="equal">
      <formula>TRUE</formula>
    </cfRule>
  </conditionalFormatting>
  <conditionalFormatting sqref="F241 G232:G260">
    <cfRule type="cellIs" dxfId="162" priority="201" stopIfTrue="1" operator="equal">
      <formula>TRUE</formula>
    </cfRule>
  </conditionalFormatting>
  <conditionalFormatting sqref="F232:F234">
    <cfRule type="cellIs" dxfId="161" priority="200" stopIfTrue="1" operator="equal">
      <formula>TRUE</formula>
    </cfRule>
  </conditionalFormatting>
  <conditionalFormatting sqref="F242:F244">
    <cfRule type="cellIs" dxfId="160" priority="199" stopIfTrue="1" operator="equal">
      <formula>TRUE</formula>
    </cfRule>
  </conditionalFormatting>
  <conditionalFormatting sqref="F251">
    <cfRule type="cellIs" dxfId="159" priority="198" stopIfTrue="1" operator="equal">
      <formula>TRUE</formula>
    </cfRule>
  </conditionalFormatting>
  <conditionalFormatting sqref="F252:F254">
    <cfRule type="cellIs" dxfId="158" priority="197" stopIfTrue="1" operator="equal">
      <formula>TRUE</formula>
    </cfRule>
  </conditionalFormatting>
  <conditionalFormatting sqref="F235:F236">
    <cfRule type="cellIs" dxfId="157" priority="195" stopIfTrue="1" operator="equal">
      <formula>TRUE</formula>
    </cfRule>
  </conditionalFormatting>
  <conditionalFormatting sqref="F237:F238">
    <cfRule type="cellIs" dxfId="156" priority="193" stopIfTrue="1" operator="equal">
      <formula>TRUE</formula>
    </cfRule>
  </conditionalFormatting>
  <conditionalFormatting sqref="F239:F240">
    <cfRule type="cellIs" dxfId="155" priority="191" stopIfTrue="1" operator="equal">
      <formula>TRUE</formula>
    </cfRule>
  </conditionalFormatting>
  <conditionalFormatting sqref="F245:F246">
    <cfRule type="cellIs" dxfId="154" priority="189" stopIfTrue="1" operator="equal">
      <formula>TRUE</formula>
    </cfRule>
  </conditionalFormatting>
  <conditionalFormatting sqref="F247:F248">
    <cfRule type="cellIs" dxfId="153" priority="187" stopIfTrue="1" operator="equal">
      <formula>TRUE</formula>
    </cfRule>
  </conditionalFormatting>
  <conditionalFormatting sqref="F249:F250">
    <cfRule type="cellIs" dxfId="152" priority="185" stopIfTrue="1" operator="equal">
      <formula>TRUE</formula>
    </cfRule>
  </conditionalFormatting>
  <conditionalFormatting sqref="F255:F256">
    <cfRule type="cellIs" dxfId="151" priority="183" stopIfTrue="1" operator="equal">
      <formula>TRUE</formula>
    </cfRule>
  </conditionalFormatting>
  <conditionalFormatting sqref="F257:F258">
    <cfRule type="cellIs" dxfId="150" priority="181" stopIfTrue="1" operator="equal">
      <formula>TRUE</formula>
    </cfRule>
  </conditionalFormatting>
  <conditionalFormatting sqref="F259:F260">
    <cfRule type="cellIs" dxfId="149" priority="179" stopIfTrue="1" operator="equal">
      <formula>TRUE</formula>
    </cfRule>
  </conditionalFormatting>
  <conditionalFormatting sqref="F274 G265:G293">
    <cfRule type="cellIs" dxfId="148" priority="178" stopIfTrue="1" operator="equal">
      <formula>TRUE</formula>
    </cfRule>
  </conditionalFormatting>
  <conditionalFormatting sqref="F265:F267">
    <cfRule type="cellIs" dxfId="147" priority="177" stopIfTrue="1" operator="equal">
      <formula>TRUE</formula>
    </cfRule>
  </conditionalFormatting>
  <conditionalFormatting sqref="F275:F277">
    <cfRule type="cellIs" dxfId="146" priority="176" stopIfTrue="1" operator="equal">
      <formula>TRUE</formula>
    </cfRule>
  </conditionalFormatting>
  <conditionalFormatting sqref="F284">
    <cfRule type="cellIs" dxfId="145" priority="175" stopIfTrue="1" operator="equal">
      <formula>TRUE</formula>
    </cfRule>
  </conditionalFormatting>
  <conditionalFormatting sqref="F285:F287">
    <cfRule type="cellIs" dxfId="144" priority="174" stopIfTrue="1" operator="equal">
      <formula>TRUE</formula>
    </cfRule>
  </conditionalFormatting>
  <conditionalFormatting sqref="F268:F269">
    <cfRule type="cellIs" dxfId="143" priority="172" stopIfTrue="1" operator="equal">
      <formula>TRUE</formula>
    </cfRule>
  </conditionalFormatting>
  <conditionalFormatting sqref="F270:F271">
    <cfRule type="cellIs" dxfId="142" priority="170" stopIfTrue="1" operator="equal">
      <formula>TRUE</formula>
    </cfRule>
  </conditionalFormatting>
  <conditionalFormatting sqref="F272:F273">
    <cfRule type="cellIs" dxfId="141" priority="168" stopIfTrue="1" operator="equal">
      <formula>TRUE</formula>
    </cfRule>
  </conditionalFormatting>
  <conditionalFormatting sqref="F278:F279">
    <cfRule type="cellIs" dxfId="140" priority="166" stopIfTrue="1" operator="equal">
      <formula>TRUE</formula>
    </cfRule>
  </conditionalFormatting>
  <conditionalFormatting sqref="F280:F281">
    <cfRule type="cellIs" dxfId="139" priority="164" stopIfTrue="1" operator="equal">
      <formula>TRUE</formula>
    </cfRule>
  </conditionalFormatting>
  <conditionalFormatting sqref="F282:F283">
    <cfRule type="cellIs" dxfId="138" priority="162" stopIfTrue="1" operator="equal">
      <formula>TRUE</formula>
    </cfRule>
  </conditionalFormatting>
  <conditionalFormatting sqref="F288:F289">
    <cfRule type="cellIs" dxfId="137" priority="160" stopIfTrue="1" operator="equal">
      <formula>TRUE</formula>
    </cfRule>
  </conditionalFormatting>
  <conditionalFormatting sqref="F290:F291">
    <cfRule type="cellIs" dxfId="136" priority="158" stopIfTrue="1" operator="equal">
      <formula>TRUE</formula>
    </cfRule>
  </conditionalFormatting>
  <conditionalFormatting sqref="F292:F293">
    <cfRule type="cellIs" dxfId="135" priority="156" stopIfTrue="1" operator="equal">
      <formula>TRUE</formula>
    </cfRule>
  </conditionalFormatting>
  <conditionalFormatting sqref="E264:E293 E231:E260">
    <cfRule type="cellIs" dxfId="134" priority="155" stopIfTrue="1" operator="equal">
      <formula>TRUE</formula>
    </cfRule>
  </conditionalFormatting>
  <conditionalFormatting sqref="E150:G150 E143:G145 E146:F146 E149:F149 G146:G149">
    <cfRule type="cellIs" dxfId="133" priority="150" stopIfTrue="1" operator="equal">
      <formula>TRUE</formula>
    </cfRule>
  </conditionalFormatting>
  <conditionalFormatting sqref="H144:Y144">
    <cfRule type="expression" dxfId="132" priority="149">
      <formula>(H144&lt;&gt;H$15)</formula>
    </cfRule>
  </conditionalFormatting>
  <conditionalFormatting sqref="E147:F148">
    <cfRule type="cellIs" dxfId="131" priority="148" stopIfTrue="1" operator="equal">
      <formula>TRUE</formula>
    </cfRule>
  </conditionalFormatting>
  <conditionalFormatting sqref="E342:G342">
    <cfRule type="cellIs" dxfId="130" priority="147" stopIfTrue="1" operator="equal">
      <formula>TRUE</formula>
    </cfRule>
  </conditionalFormatting>
  <conditionalFormatting sqref="H296:Y296">
    <cfRule type="expression" dxfId="129" priority="145">
      <formula>(H296&lt;&gt;H$15)</formula>
    </cfRule>
  </conditionalFormatting>
  <conditionalFormatting sqref="E295:G296 F297:G297">
    <cfRule type="cellIs" dxfId="128" priority="146" stopIfTrue="1" operator="equal">
      <formula>TRUE</formula>
    </cfRule>
  </conditionalFormatting>
  <conditionalFormatting sqref="F312 G298 G300:G301 G303:G304 G306:G307 G309:G310 G312:G313 G315:G316 G318:G319 G321:G322 G324:G325 G327:G328 G330:G331 G333:G334 G336:G337 G339:G340">
    <cfRule type="cellIs" dxfId="127" priority="144" stopIfTrue="1" operator="equal">
      <formula>TRUE</formula>
    </cfRule>
  </conditionalFormatting>
  <conditionalFormatting sqref="F298 F300:F301">
    <cfRule type="cellIs" dxfId="126" priority="143" stopIfTrue="1" operator="equal">
      <formula>TRUE</formula>
    </cfRule>
  </conditionalFormatting>
  <conditionalFormatting sqref="F313 F315:F316">
    <cfRule type="cellIs" dxfId="125" priority="142" stopIfTrue="1" operator="equal">
      <formula>TRUE</formula>
    </cfRule>
  </conditionalFormatting>
  <conditionalFormatting sqref="F327">
    <cfRule type="cellIs" dxfId="124" priority="141" stopIfTrue="1" operator="equal">
      <formula>TRUE</formula>
    </cfRule>
  </conditionalFormatting>
  <conditionalFormatting sqref="F328 F330:F331">
    <cfRule type="cellIs" dxfId="123" priority="140" stopIfTrue="1" operator="equal">
      <formula>TRUE</formula>
    </cfRule>
  </conditionalFormatting>
  <conditionalFormatting sqref="F303:F304">
    <cfRule type="cellIs" dxfId="122" priority="139" stopIfTrue="1" operator="equal">
      <formula>TRUE</formula>
    </cfRule>
  </conditionalFormatting>
  <conditionalFormatting sqref="F306:F307">
    <cfRule type="cellIs" dxfId="121" priority="138" stopIfTrue="1" operator="equal">
      <formula>TRUE</formula>
    </cfRule>
  </conditionalFormatting>
  <conditionalFormatting sqref="F309:F310">
    <cfRule type="cellIs" dxfId="120" priority="137" stopIfTrue="1" operator="equal">
      <formula>TRUE</formula>
    </cfRule>
  </conditionalFormatting>
  <conditionalFormatting sqref="F318:F319">
    <cfRule type="cellIs" dxfId="119" priority="136" stopIfTrue="1" operator="equal">
      <formula>TRUE</formula>
    </cfRule>
  </conditionalFormatting>
  <conditionalFormatting sqref="F321:F322">
    <cfRule type="cellIs" dxfId="118" priority="135" stopIfTrue="1" operator="equal">
      <formula>TRUE</formula>
    </cfRule>
  </conditionalFormatting>
  <conditionalFormatting sqref="F324:F325">
    <cfRule type="cellIs" dxfId="117" priority="134" stopIfTrue="1" operator="equal">
      <formula>TRUE</formula>
    </cfRule>
  </conditionalFormatting>
  <conditionalFormatting sqref="F333:F334">
    <cfRule type="cellIs" dxfId="116" priority="133" stopIfTrue="1" operator="equal">
      <formula>TRUE</formula>
    </cfRule>
  </conditionalFormatting>
  <conditionalFormatting sqref="F336:F337">
    <cfRule type="cellIs" dxfId="115" priority="132" stopIfTrue="1" operator="equal">
      <formula>TRUE</formula>
    </cfRule>
  </conditionalFormatting>
  <conditionalFormatting sqref="F339:F340">
    <cfRule type="cellIs" dxfId="114" priority="131" stopIfTrue="1" operator="equal">
      <formula>TRUE</formula>
    </cfRule>
  </conditionalFormatting>
  <conditionalFormatting sqref="E297:E298 E300:E301 E303:E304 E306:E307 E309:E310 E312:E313 E315:E316 E318:E319 E321:E322 E324:E325 E327:E328 E330:E331 E333:E334 E336:E337 E339:E340">
    <cfRule type="cellIs" dxfId="113" priority="130" stopIfTrue="1" operator="equal">
      <formula>TRUE</formula>
    </cfRule>
  </conditionalFormatting>
  <conditionalFormatting sqref="G299">
    <cfRule type="cellIs" dxfId="112" priority="129" stopIfTrue="1" operator="equal">
      <formula>TRUE</formula>
    </cfRule>
  </conditionalFormatting>
  <conditionalFormatting sqref="F299">
    <cfRule type="cellIs" dxfId="111" priority="128" stopIfTrue="1" operator="equal">
      <formula>TRUE</formula>
    </cfRule>
  </conditionalFormatting>
  <conditionalFormatting sqref="E299">
    <cfRule type="cellIs" dxfId="110" priority="127" stopIfTrue="1" operator="equal">
      <formula>TRUE</formula>
    </cfRule>
  </conditionalFormatting>
  <conditionalFormatting sqref="G302">
    <cfRule type="cellIs" dxfId="109" priority="126" stopIfTrue="1" operator="equal">
      <formula>TRUE</formula>
    </cfRule>
  </conditionalFormatting>
  <conditionalFormatting sqref="F302">
    <cfRule type="cellIs" dxfId="108" priority="125" stopIfTrue="1" operator="equal">
      <formula>TRUE</formula>
    </cfRule>
  </conditionalFormatting>
  <conditionalFormatting sqref="E302">
    <cfRule type="cellIs" dxfId="107" priority="124" stopIfTrue="1" operator="equal">
      <formula>TRUE</formula>
    </cfRule>
  </conditionalFormatting>
  <conditionalFormatting sqref="G305">
    <cfRule type="cellIs" dxfId="106" priority="123" stopIfTrue="1" operator="equal">
      <formula>TRUE</formula>
    </cfRule>
  </conditionalFormatting>
  <conditionalFormatting sqref="F305">
    <cfRule type="cellIs" dxfId="105" priority="122" stopIfTrue="1" operator="equal">
      <formula>TRUE</formula>
    </cfRule>
  </conditionalFormatting>
  <conditionalFormatting sqref="E305">
    <cfRule type="cellIs" dxfId="104" priority="121" stopIfTrue="1" operator="equal">
      <formula>TRUE</formula>
    </cfRule>
  </conditionalFormatting>
  <conditionalFormatting sqref="G308">
    <cfRule type="cellIs" dxfId="103" priority="120" stopIfTrue="1" operator="equal">
      <formula>TRUE</formula>
    </cfRule>
  </conditionalFormatting>
  <conditionalFormatting sqref="F308">
    <cfRule type="cellIs" dxfId="102" priority="119" stopIfTrue="1" operator="equal">
      <formula>TRUE</formula>
    </cfRule>
  </conditionalFormatting>
  <conditionalFormatting sqref="E308">
    <cfRule type="cellIs" dxfId="101" priority="118" stopIfTrue="1" operator="equal">
      <formula>TRUE</formula>
    </cfRule>
  </conditionalFormatting>
  <conditionalFormatting sqref="G311">
    <cfRule type="cellIs" dxfId="100" priority="117" stopIfTrue="1" operator="equal">
      <formula>TRUE</formula>
    </cfRule>
  </conditionalFormatting>
  <conditionalFormatting sqref="F311">
    <cfRule type="cellIs" dxfId="99" priority="116" stopIfTrue="1" operator="equal">
      <formula>TRUE</formula>
    </cfRule>
  </conditionalFormatting>
  <conditionalFormatting sqref="E311">
    <cfRule type="cellIs" dxfId="98" priority="115" stopIfTrue="1" operator="equal">
      <formula>TRUE</formula>
    </cfRule>
  </conditionalFormatting>
  <conditionalFormatting sqref="G314">
    <cfRule type="cellIs" dxfId="97" priority="114" stopIfTrue="1" operator="equal">
      <formula>TRUE</formula>
    </cfRule>
  </conditionalFormatting>
  <conditionalFormatting sqref="F314">
    <cfRule type="cellIs" dxfId="96" priority="113" stopIfTrue="1" operator="equal">
      <formula>TRUE</formula>
    </cfRule>
  </conditionalFormatting>
  <conditionalFormatting sqref="E314">
    <cfRule type="cellIs" dxfId="95" priority="112" stopIfTrue="1" operator="equal">
      <formula>TRUE</formula>
    </cfRule>
  </conditionalFormatting>
  <conditionalFormatting sqref="G317">
    <cfRule type="cellIs" dxfId="94" priority="111" stopIfTrue="1" operator="equal">
      <formula>TRUE</formula>
    </cfRule>
  </conditionalFormatting>
  <conditionalFormatting sqref="F317">
    <cfRule type="cellIs" dxfId="93" priority="110" stopIfTrue="1" operator="equal">
      <formula>TRUE</formula>
    </cfRule>
  </conditionalFormatting>
  <conditionalFormatting sqref="E317">
    <cfRule type="cellIs" dxfId="92" priority="109" stopIfTrue="1" operator="equal">
      <formula>TRUE</formula>
    </cfRule>
  </conditionalFormatting>
  <conditionalFormatting sqref="G320">
    <cfRule type="cellIs" dxfId="91" priority="108" stopIfTrue="1" operator="equal">
      <formula>TRUE</formula>
    </cfRule>
  </conditionalFormatting>
  <conditionalFormatting sqref="F320">
    <cfRule type="cellIs" dxfId="90" priority="107" stopIfTrue="1" operator="equal">
      <formula>TRUE</formula>
    </cfRule>
  </conditionalFormatting>
  <conditionalFormatting sqref="E320">
    <cfRule type="cellIs" dxfId="89" priority="106" stopIfTrue="1" operator="equal">
      <formula>TRUE</formula>
    </cfRule>
  </conditionalFormatting>
  <conditionalFormatting sqref="G323">
    <cfRule type="cellIs" dxfId="88" priority="105" stopIfTrue="1" operator="equal">
      <formula>TRUE</formula>
    </cfRule>
  </conditionalFormatting>
  <conditionalFormatting sqref="F323">
    <cfRule type="cellIs" dxfId="87" priority="104" stopIfTrue="1" operator="equal">
      <formula>TRUE</formula>
    </cfRule>
  </conditionalFormatting>
  <conditionalFormatting sqref="E323">
    <cfRule type="cellIs" dxfId="86" priority="103" stopIfTrue="1" operator="equal">
      <formula>TRUE</formula>
    </cfRule>
  </conditionalFormatting>
  <conditionalFormatting sqref="G326">
    <cfRule type="cellIs" dxfId="85" priority="102" stopIfTrue="1" operator="equal">
      <formula>TRUE</formula>
    </cfRule>
  </conditionalFormatting>
  <conditionalFormatting sqref="F326">
    <cfRule type="cellIs" dxfId="84" priority="101" stopIfTrue="1" operator="equal">
      <formula>TRUE</formula>
    </cfRule>
  </conditionalFormatting>
  <conditionalFormatting sqref="E326">
    <cfRule type="cellIs" dxfId="83" priority="100" stopIfTrue="1" operator="equal">
      <formula>TRUE</formula>
    </cfRule>
  </conditionalFormatting>
  <conditionalFormatting sqref="G329">
    <cfRule type="cellIs" dxfId="82" priority="99" stopIfTrue="1" operator="equal">
      <formula>TRUE</formula>
    </cfRule>
  </conditionalFormatting>
  <conditionalFormatting sqref="F329">
    <cfRule type="cellIs" dxfId="81" priority="98" stopIfTrue="1" operator="equal">
      <formula>TRUE</formula>
    </cfRule>
  </conditionalFormatting>
  <conditionalFormatting sqref="E329">
    <cfRule type="cellIs" dxfId="80" priority="97" stopIfTrue="1" operator="equal">
      <formula>TRUE</formula>
    </cfRule>
  </conditionalFormatting>
  <conditionalFormatting sqref="G332">
    <cfRule type="cellIs" dxfId="79" priority="96" stopIfTrue="1" operator="equal">
      <formula>TRUE</formula>
    </cfRule>
  </conditionalFormatting>
  <conditionalFormatting sqref="F332">
    <cfRule type="cellIs" dxfId="78" priority="95" stopIfTrue="1" operator="equal">
      <formula>TRUE</formula>
    </cfRule>
  </conditionalFormatting>
  <conditionalFormatting sqref="E332">
    <cfRule type="cellIs" dxfId="77" priority="94" stopIfTrue="1" operator="equal">
      <formula>TRUE</formula>
    </cfRule>
  </conditionalFormatting>
  <conditionalFormatting sqref="G335">
    <cfRule type="cellIs" dxfId="76" priority="93" stopIfTrue="1" operator="equal">
      <formula>TRUE</formula>
    </cfRule>
  </conditionalFormatting>
  <conditionalFormatting sqref="F335">
    <cfRule type="cellIs" dxfId="75" priority="92" stopIfTrue="1" operator="equal">
      <formula>TRUE</formula>
    </cfRule>
  </conditionalFormatting>
  <conditionalFormatting sqref="E335">
    <cfRule type="cellIs" dxfId="74" priority="91" stopIfTrue="1" operator="equal">
      <formula>TRUE</formula>
    </cfRule>
  </conditionalFormatting>
  <conditionalFormatting sqref="G338">
    <cfRule type="cellIs" dxfId="73" priority="90" stopIfTrue="1" operator="equal">
      <formula>TRUE</formula>
    </cfRule>
  </conditionalFormatting>
  <conditionalFormatting sqref="F338">
    <cfRule type="cellIs" dxfId="72" priority="89" stopIfTrue="1" operator="equal">
      <formula>TRUE</formula>
    </cfRule>
  </conditionalFormatting>
  <conditionalFormatting sqref="E338">
    <cfRule type="cellIs" dxfId="71" priority="88" stopIfTrue="1" operator="equal">
      <formula>TRUE</formula>
    </cfRule>
  </conditionalFormatting>
  <conditionalFormatting sqref="G341">
    <cfRule type="cellIs" dxfId="70" priority="87" stopIfTrue="1" operator="equal">
      <formula>TRUE</formula>
    </cfRule>
  </conditionalFormatting>
  <conditionalFormatting sqref="F341">
    <cfRule type="cellIs" dxfId="69" priority="86" stopIfTrue="1" operator="equal">
      <formula>TRUE</formula>
    </cfRule>
  </conditionalFormatting>
  <conditionalFormatting sqref="E341">
    <cfRule type="cellIs" dxfId="68" priority="85" stopIfTrue="1" operator="equal">
      <formula>TRUE</formula>
    </cfRule>
  </conditionalFormatting>
  <conditionalFormatting sqref="H158:Y158">
    <cfRule type="expression" dxfId="67" priority="83">
      <formula>(H158&lt;&gt;H$15)</formula>
    </cfRule>
  </conditionalFormatting>
  <conditionalFormatting sqref="E195:G195 E167:F167 E157:G159 E160:F160 G160:G194 E168:E194">
    <cfRule type="cellIs" dxfId="66" priority="84" stopIfTrue="1" operator="equal">
      <formula>TRUE</formula>
    </cfRule>
  </conditionalFormatting>
  <conditionalFormatting sqref="E161:F166">
    <cfRule type="cellIs" dxfId="65" priority="82" stopIfTrue="1" operator="equal">
      <formula>TRUE</formula>
    </cfRule>
  </conditionalFormatting>
  <conditionalFormatting sqref="H152:Y152">
    <cfRule type="expression" dxfId="64" priority="78">
      <formula>(H152&lt;&gt;H$15)</formula>
    </cfRule>
  </conditionalFormatting>
  <conditionalFormatting sqref="E151:G156">
    <cfRule type="cellIs" dxfId="63" priority="79" stopIfTrue="1" operator="equal">
      <formula>TRUE</formula>
    </cfRule>
  </conditionalFormatting>
  <conditionalFormatting sqref="F168:F169 F176">
    <cfRule type="cellIs" dxfId="62" priority="77" stopIfTrue="1" operator="equal">
      <formula>TRUE</formula>
    </cfRule>
  </conditionalFormatting>
  <conditionalFormatting sqref="F170:F175">
    <cfRule type="cellIs" dxfId="61" priority="76" stopIfTrue="1" operator="equal">
      <formula>TRUE</formula>
    </cfRule>
  </conditionalFormatting>
  <conditionalFormatting sqref="F177:F178 F185">
    <cfRule type="cellIs" dxfId="60" priority="75" stopIfTrue="1" operator="equal">
      <formula>TRUE</formula>
    </cfRule>
  </conditionalFormatting>
  <conditionalFormatting sqref="F179:F184">
    <cfRule type="cellIs" dxfId="59" priority="74" stopIfTrue="1" operator="equal">
      <formula>TRUE</formula>
    </cfRule>
  </conditionalFormatting>
  <conditionalFormatting sqref="F186:F187 F194">
    <cfRule type="cellIs" dxfId="58" priority="73" stopIfTrue="1" operator="equal">
      <formula>TRUE</formula>
    </cfRule>
  </conditionalFormatting>
  <conditionalFormatting sqref="F188:F193">
    <cfRule type="cellIs" dxfId="57" priority="72" stopIfTrue="1" operator="equal">
      <formula>TRUE</formula>
    </cfRule>
  </conditionalFormatting>
  <conditionalFormatting sqref="D1">
    <cfRule type="cellIs" dxfId="56" priority="66" stopIfTrue="1" operator="equal">
      <formula>"sam"</formula>
    </cfRule>
    <cfRule type="cellIs" dxfId="55" priority="67" stopIfTrue="1" operator="equal">
      <formula>"sap"</formula>
    </cfRule>
    <cfRule type="cellIs" dxfId="54" priority="68" stopIfTrue="1" operator="equal">
      <formula>"saa"</formula>
    </cfRule>
    <cfRule type="cellIs" dxfId="53" priority="69" stopIfTrue="1" operator="equal">
      <formula>"sar"</formula>
    </cfRule>
    <cfRule type="cellIs" dxfId="52" priority="70" stopIfTrue="1" operator="equal">
      <formula>"sat"</formula>
    </cfRule>
    <cfRule type="cellIs" dxfId="51" priority="71" stopIfTrue="1" operator="equal">
      <formula>"sav"</formula>
    </cfRule>
  </conditionalFormatting>
  <conditionalFormatting sqref="G60:G71">
    <cfRule type="cellIs" dxfId="50" priority="65" stopIfTrue="1" operator="equal">
      <formula>TRUE</formula>
    </cfRule>
  </conditionalFormatting>
  <conditionalFormatting sqref="E136:E137 E132">
    <cfRule type="cellIs" dxfId="49" priority="58" stopIfTrue="1" operator="equal">
      <formula>TRUE</formula>
    </cfRule>
  </conditionalFormatting>
  <conditionalFormatting sqref="G72:G77">
    <cfRule type="cellIs" dxfId="48" priority="51" stopIfTrue="1" operator="equal">
      <formula>TRUE</formula>
    </cfRule>
  </conditionalFormatting>
  <conditionalFormatting sqref="G78:G83">
    <cfRule type="cellIs" dxfId="47" priority="48" stopIfTrue="1" operator="equal">
      <formula>TRUE</formula>
    </cfRule>
  </conditionalFormatting>
  <conditionalFormatting sqref="G84:G95">
    <cfRule type="cellIs" dxfId="46" priority="44" stopIfTrue="1" operator="equal">
      <formula>TRUE</formula>
    </cfRule>
  </conditionalFormatting>
  <conditionalFormatting sqref="G96:G101">
    <cfRule type="cellIs" dxfId="45" priority="40" stopIfTrue="1" operator="equal">
      <formula>TRUE</formula>
    </cfRule>
  </conditionalFormatting>
  <conditionalFormatting sqref="G102:G107">
    <cfRule type="cellIs" dxfId="44" priority="37" stopIfTrue="1" operator="equal">
      <formula>TRUE</formula>
    </cfRule>
  </conditionalFormatting>
  <conditionalFormatting sqref="G46:G51">
    <cfRule type="cellIs" dxfId="43" priority="19" stopIfTrue="1" operator="equal">
      <formula>TRUE</formula>
    </cfRule>
  </conditionalFormatting>
  <conditionalFormatting sqref="F46:F51 E133:E135 F53:F58 F60:F65 F67:F72 F74:F79 F81:F86 F88:F93 F95:F100 F102:F107 F109:F114 F116:F121 F123:F128 F130:F135 F137:F141 E45:E131">
    <cfRule type="cellIs" dxfId="42" priority="18" stopIfTrue="1" operator="equal">
      <formula>TRUE</formula>
    </cfRule>
  </conditionalFormatting>
  <conditionalFormatting sqref="G120:G125">
    <cfRule type="cellIs" dxfId="41" priority="12" stopIfTrue="1" operator="equal">
      <formula>TRUE</formula>
    </cfRule>
  </conditionalFormatting>
  <conditionalFormatting sqref="G108:G119">
    <cfRule type="cellIs" dxfId="40" priority="16" stopIfTrue="1" operator="equal">
      <formula>TRUE</formula>
    </cfRule>
  </conditionalFormatting>
  <conditionalFormatting sqref="G126:G131">
    <cfRule type="cellIs" dxfId="39" priority="9" stopIfTrue="1" operator="equal">
      <formula>TRUE</formula>
    </cfRule>
  </conditionalFormatting>
  <conditionalFormatting sqref="G52:G57">
    <cfRule type="cellIs" dxfId="38" priority="5" stopIfTrue="1" operator="equal">
      <formula>TRUE</formula>
    </cfRule>
  </conditionalFormatting>
  <conditionalFormatting sqref="G58:G59">
    <cfRule type="cellIs" dxfId="37" priority="2" stopIfTrue="1" operator="equal">
      <formula>TRUE</formula>
    </cfRule>
  </conditionalFormatting>
  <pageMargins left="0.7" right="0.7" top="0.75" bottom="0.75" header="0.3" footer="0.3"/>
  <pageSetup paperSize="9" orientation="portrait" r:id="rId1"/>
  <legacyDrawing r:id="rId2"/>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98E2069-3D08-45FF-865E-CEBD7B12B858}">
  <sheetPr>
    <outlinePr summaryBelow="0" summaryRight="0"/>
  </sheetPr>
  <dimension ref="A1:BO66"/>
  <sheetViews>
    <sheetView topLeftCell="A4" zoomScale="80" zoomScaleNormal="80" workbookViewId="0">
      <selection activeCell="H10" sqref="G10:H12"/>
    </sheetView>
  </sheetViews>
  <sheetFormatPr defaultColWidth="9.140625" defaultRowHeight="15" outlineLevelRow="1"/>
  <cols>
    <col min="1" max="1" width="9.140625" style="148"/>
    <col min="2" max="2" width="43.28515625" style="148" customWidth="1"/>
    <col min="3" max="3" width="6.28515625" style="148" customWidth="1"/>
    <col min="4" max="4" width="7.7109375" style="148" customWidth="1"/>
    <col min="5" max="5" width="6.28515625" style="148" customWidth="1"/>
    <col min="6" max="6" width="7.140625" style="148" customWidth="1"/>
    <col min="7" max="9" width="6.28515625" style="148" customWidth="1"/>
    <col min="10" max="10" width="7.42578125" style="148" customWidth="1"/>
    <col min="11" max="19" width="6.28515625" style="148" customWidth="1"/>
    <col min="20" max="28" width="7" style="148" customWidth="1"/>
    <col min="29" max="124" width="6.28515625" style="148" customWidth="1"/>
    <col min="125" max="275" width="6.5703125" style="148" customWidth="1"/>
    <col min="276" max="16384" width="9.140625" style="148"/>
  </cols>
  <sheetData>
    <row r="1" spans="1:67">
      <c r="B1" s="148" t="s">
        <v>383</v>
      </c>
      <c r="H1" s="148" t="s">
        <v>610</v>
      </c>
      <c r="I1" s="38"/>
    </row>
    <row r="2" spans="1:67">
      <c r="B2" s="148" t="s">
        <v>759</v>
      </c>
    </row>
    <row r="3" spans="1:67">
      <c r="B3" s="148" t="s">
        <v>385</v>
      </c>
    </row>
    <row r="4" spans="1:67">
      <c r="A4" s="148" t="s">
        <v>566</v>
      </c>
      <c r="B4" s="148" t="s">
        <v>893</v>
      </c>
      <c r="C4" s="131">
        <v>3</v>
      </c>
      <c r="D4" s="54" t="str">
        <f>CHOOSE(d.TOL+1,"Master ","Aut ","Win ","Spr ")</f>
        <v xml:space="preserve">Spr </v>
      </c>
      <c r="E4" s="118" t="s">
        <v>940</v>
      </c>
    </row>
    <row r="5" spans="1:67">
      <c r="A5" s="18" t="s">
        <v>1002</v>
      </c>
    </row>
    <row r="6" spans="1:67">
      <c r="B6" s="42" t="s">
        <v>882</v>
      </c>
      <c r="C6" s="45">
        <v>2</v>
      </c>
      <c r="D6" s="54" t="str">
        <f>CHOOSE(d.Region,"SWV","GSM","CWM")</f>
        <v>GSM</v>
      </c>
      <c r="E6" s="54" t="s">
        <v>902</v>
      </c>
      <c r="F6" s="54"/>
      <c r="G6" s="54"/>
      <c r="H6" s="54"/>
      <c r="I6" s="54"/>
      <c r="J6" s="54"/>
      <c r="K6" s="54"/>
      <c r="L6" s="54"/>
      <c r="M6" s="54"/>
      <c r="N6" s="54"/>
      <c r="O6" s="54"/>
      <c r="P6" s="54"/>
      <c r="Q6" s="54"/>
      <c r="R6" s="54"/>
      <c r="S6" s="54"/>
      <c r="T6" s="54"/>
      <c r="U6" s="54"/>
      <c r="V6" s="54"/>
      <c r="W6" s="54"/>
      <c r="X6" s="54"/>
      <c r="Y6" s="54"/>
      <c r="Z6" s="54"/>
      <c r="AA6" s="54"/>
      <c r="AB6" s="54"/>
      <c r="AC6" s="54"/>
      <c r="AD6" s="54"/>
      <c r="AE6" s="54"/>
      <c r="AF6" s="54"/>
      <c r="AG6" s="54"/>
      <c r="AH6" s="54"/>
      <c r="AI6" s="54"/>
      <c r="AJ6" s="54"/>
      <c r="BO6" s="54"/>
    </row>
    <row r="7" spans="1:67">
      <c r="B7" s="42"/>
      <c r="C7" s="54"/>
      <c r="D7" s="54"/>
      <c r="E7" s="54"/>
      <c r="F7" s="54"/>
      <c r="G7" s="54"/>
      <c r="H7" s="54"/>
      <c r="I7" s="54"/>
      <c r="J7" s="54"/>
      <c r="K7" s="54"/>
      <c r="L7" s="54"/>
      <c r="M7" s="54"/>
      <c r="N7" s="54"/>
      <c r="O7" s="54"/>
      <c r="P7" s="54"/>
      <c r="Q7" s="54"/>
      <c r="R7" s="54"/>
      <c r="S7" s="54"/>
      <c r="T7" s="54"/>
      <c r="U7" s="54"/>
      <c r="V7" s="54"/>
      <c r="W7" s="54"/>
      <c r="X7" s="54"/>
      <c r="Y7" s="54"/>
      <c r="Z7" s="54"/>
      <c r="AA7" s="54"/>
      <c r="AB7" s="54"/>
      <c r="AC7" s="54"/>
      <c r="AD7" s="54"/>
      <c r="AE7" s="54"/>
      <c r="AF7" s="54"/>
      <c r="AG7" s="54"/>
      <c r="AH7" s="54"/>
      <c r="AI7" s="54"/>
      <c r="AJ7" s="54"/>
      <c r="BO7" s="54"/>
    </row>
    <row r="8" spans="1:67">
      <c r="A8" s="18" t="s">
        <v>1533</v>
      </c>
    </row>
    <row r="9" spans="1:67" ht="81" customHeight="1" outlineLevel="1">
      <c r="C9" s="160" t="s">
        <v>23</v>
      </c>
      <c r="D9" s="160" t="s">
        <v>1534</v>
      </c>
      <c r="E9" s="160" t="s">
        <v>1535</v>
      </c>
      <c r="F9" s="160" t="s">
        <v>1522</v>
      </c>
      <c r="G9" s="160" t="s">
        <v>690</v>
      </c>
      <c r="H9" s="160" t="s">
        <v>1547</v>
      </c>
      <c r="I9" s="160" t="s">
        <v>828</v>
      </c>
      <c r="L9" s="160"/>
      <c r="M9" s="160"/>
    </row>
    <row r="10" spans="1:67" outlineLevel="1">
      <c r="A10" s="148">
        <v>1</v>
      </c>
      <c r="B10" s="148" t="s">
        <v>1536</v>
      </c>
      <c r="C10" s="41" t="b">
        <v>1</v>
      </c>
      <c r="D10" s="41" t="s">
        <v>36</v>
      </c>
      <c r="E10" s="41" t="s">
        <v>36</v>
      </c>
      <c r="F10" s="41" t="s">
        <v>36</v>
      </c>
      <c r="G10" s="41" t="b">
        <v>0</v>
      </c>
      <c r="H10" s="41" t="b">
        <v>0</v>
      </c>
      <c r="I10" s="41" t="b">
        <v>1</v>
      </c>
    </row>
    <row r="11" spans="1:67" outlineLevel="1">
      <c r="A11" s="148">
        <v>2</v>
      </c>
      <c r="B11" s="148" t="s">
        <v>1537</v>
      </c>
      <c r="C11" s="41" t="b">
        <v>0</v>
      </c>
      <c r="D11" s="41" t="b">
        <v>0</v>
      </c>
      <c r="E11" s="41" t="b">
        <v>1</v>
      </c>
      <c r="F11" s="41" t="s">
        <v>36</v>
      </c>
      <c r="G11" s="41" t="b">
        <v>0</v>
      </c>
      <c r="H11" s="41" t="b">
        <v>0</v>
      </c>
      <c r="I11" s="41" t="b">
        <v>1</v>
      </c>
    </row>
    <row r="12" spans="1:67" outlineLevel="1">
      <c r="A12" s="148">
        <v>3</v>
      </c>
      <c r="B12" s="148" t="s">
        <v>1538</v>
      </c>
      <c r="C12" s="41" t="b">
        <v>0</v>
      </c>
      <c r="D12" s="41" t="b">
        <v>0</v>
      </c>
      <c r="E12" s="41" t="b">
        <v>1</v>
      </c>
      <c r="F12" s="41">
        <v>2</v>
      </c>
      <c r="G12" s="41" t="b">
        <v>0</v>
      </c>
      <c r="H12" s="41" t="b">
        <v>0</v>
      </c>
      <c r="I12" s="41" t="b">
        <v>1</v>
      </c>
    </row>
    <row r="13" spans="1:67" outlineLevel="1"/>
    <row r="14" spans="1:67" collapsed="1"/>
    <row r="16" spans="1:67" collapsed="1">
      <c r="A16" s="18" t="s">
        <v>890</v>
      </c>
    </row>
    <row r="17" spans="1:43" ht="16.5" hidden="1" outlineLevel="1">
      <c r="B17" s="53" t="s">
        <v>665</v>
      </c>
      <c r="C17" s="56"/>
      <c r="D17" s="56"/>
      <c r="E17" s="56"/>
      <c r="F17" s="56"/>
      <c r="G17" s="56"/>
      <c r="H17" s="56"/>
      <c r="I17" s="56"/>
      <c r="J17" s="56"/>
      <c r="K17" s="56"/>
      <c r="L17" s="56"/>
      <c r="M17" s="55" t="s">
        <v>626</v>
      </c>
      <c r="N17" s="55"/>
      <c r="O17" s="55"/>
      <c r="P17" s="55"/>
      <c r="Q17" s="55"/>
      <c r="R17" s="55"/>
      <c r="S17" s="55"/>
      <c r="T17" s="55"/>
      <c r="U17" s="55"/>
      <c r="V17" s="55"/>
      <c r="W17" s="55" t="s">
        <v>627</v>
      </c>
      <c r="X17" s="55"/>
      <c r="Y17" s="55"/>
      <c r="Z17" s="55"/>
      <c r="AA17" s="55"/>
      <c r="AB17" s="55"/>
      <c r="AC17" s="55"/>
      <c r="AD17" s="55"/>
      <c r="AE17" s="55"/>
      <c r="AF17" s="55"/>
      <c r="AG17" s="55" t="s">
        <v>664</v>
      </c>
      <c r="AH17" s="55"/>
      <c r="AI17" s="55"/>
      <c r="AJ17" s="55"/>
      <c r="AK17" s="55"/>
      <c r="AL17" s="55"/>
      <c r="AM17" s="55"/>
      <c r="AN17" s="55"/>
      <c r="AO17" s="55"/>
      <c r="AP17" s="55"/>
      <c r="AQ17" s="54"/>
    </row>
    <row r="18" spans="1:43" ht="36" hidden="1" outlineLevel="1">
      <c r="B18" s="53"/>
      <c r="C18" s="56" t="s">
        <v>666</v>
      </c>
      <c r="D18" s="56" t="s">
        <v>667</v>
      </c>
      <c r="E18" s="56" t="s">
        <v>668</v>
      </c>
      <c r="F18" s="56" t="s">
        <v>802</v>
      </c>
      <c r="G18" s="56" t="s">
        <v>803</v>
      </c>
      <c r="H18" s="56" t="s">
        <v>669</v>
      </c>
      <c r="I18" s="56" t="s">
        <v>670</v>
      </c>
      <c r="J18" s="56" t="s">
        <v>671</v>
      </c>
      <c r="K18" s="56" t="s">
        <v>671</v>
      </c>
      <c r="L18" s="56" t="s">
        <v>671</v>
      </c>
      <c r="M18" s="56" t="s">
        <v>666</v>
      </c>
      <c r="N18" s="56" t="s">
        <v>667</v>
      </c>
      <c r="O18" s="56" t="s">
        <v>668</v>
      </c>
      <c r="P18" s="56" t="s">
        <v>802</v>
      </c>
      <c r="Q18" s="56" t="s">
        <v>803</v>
      </c>
      <c r="R18" s="56" t="s">
        <v>669</v>
      </c>
      <c r="S18" s="56" t="s">
        <v>670</v>
      </c>
      <c r="T18" s="56" t="s">
        <v>671</v>
      </c>
      <c r="U18" s="56" t="s">
        <v>671</v>
      </c>
      <c r="V18" s="56" t="s">
        <v>671</v>
      </c>
      <c r="W18" s="56" t="s">
        <v>666</v>
      </c>
      <c r="X18" s="56" t="s">
        <v>667</v>
      </c>
      <c r="Y18" s="56" t="s">
        <v>668</v>
      </c>
      <c r="Z18" s="56" t="s">
        <v>802</v>
      </c>
      <c r="AA18" s="56" t="s">
        <v>803</v>
      </c>
      <c r="AB18" s="56" t="s">
        <v>669</v>
      </c>
      <c r="AC18" s="56" t="s">
        <v>670</v>
      </c>
      <c r="AD18" s="56" t="s">
        <v>671</v>
      </c>
      <c r="AE18" s="56" t="s">
        <v>671</v>
      </c>
      <c r="AF18" s="56" t="s">
        <v>671</v>
      </c>
      <c r="AG18" s="56" t="s">
        <v>666</v>
      </c>
      <c r="AH18" s="56" t="s">
        <v>667</v>
      </c>
      <c r="AI18" s="56" t="s">
        <v>668</v>
      </c>
      <c r="AJ18" s="56" t="s">
        <v>802</v>
      </c>
      <c r="AK18" s="56" t="s">
        <v>803</v>
      </c>
      <c r="AL18" s="56" t="s">
        <v>669</v>
      </c>
      <c r="AM18" s="56" t="s">
        <v>670</v>
      </c>
      <c r="AN18" s="56" t="s">
        <v>671</v>
      </c>
      <c r="AO18" s="56" t="s">
        <v>671</v>
      </c>
      <c r="AP18" s="56" t="s">
        <v>671</v>
      </c>
      <c r="AQ18" s="54"/>
    </row>
    <row r="19" spans="1:43" hidden="1" outlineLevel="1">
      <c r="B19" s="46" t="s">
        <v>734</v>
      </c>
      <c r="C19" s="50">
        <f t="shared" ref="C19:L24" si="0">CHOOSE(d.Region,M19,W19,AG19)</f>
        <v>-0.04</v>
      </c>
      <c r="D19" s="50">
        <f t="shared" si="0"/>
        <v>0.87</v>
      </c>
      <c r="E19" s="50">
        <f t="shared" si="0"/>
        <v>0.8</v>
      </c>
      <c r="F19" s="50">
        <f t="shared" si="0"/>
        <v>0</v>
      </c>
      <c r="G19" s="50">
        <f t="shared" si="0"/>
        <v>0</v>
      </c>
      <c r="H19" s="50">
        <f t="shared" si="0"/>
        <v>0.64</v>
      </c>
      <c r="I19" s="50">
        <f t="shared" si="0"/>
        <v>0.21</v>
      </c>
      <c r="J19" s="50">
        <f t="shared" si="0"/>
        <v>0.19</v>
      </c>
      <c r="K19" s="50">
        <f t="shared" si="0"/>
        <v>0.19</v>
      </c>
      <c r="L19" s="50">
        <f t="shared" si="0"/>
        <v>0.19</v>
      </c>
      <c r="M19" s="57">
        <v>-0.04</v>
      </c>
      <c r="N19" s="57">
        <v>0.83</v>
      </c>
      <c r="O19" s="57">
        <v>-0.75</v>
      </c>
      <c r="P19" s="57">
        <v>0</v>
      </c>
      <c r="Q19" s="57">
        <v>0</v>
      </c>
      <c r="R19" s="57">
        <v>0.64</v>
      </c>
      <c r="S19" s="57">
        <v>0.31</v>
      </c>
      <c r="T19" s="58">
        <v>0.09</v>
      </c>
      <c r="U19" s="58">
        <v>0.09</v>
      </c>
      <c r="V19" s="58">
        <v>0.09</v>
      </c>
      <c r="W19" s="57">
        <v>-0.04</v>
      </c>
      <c r="X19" s="57">
        <v>0.87</v>
      </c>
      <c r="Y19" s="57">
        <v>0.8</v>
      </c>
      <c r="Z19" s="57">
        <v>0</v>
      </c>
      <c r="AA19" s="57">
        <v>0</v>
      </c>
      <c r="AB19" s="57">
        <v>0.64</v>
      </c>
      <c r="AC19" s="57">
        <v>0.21</v>
      </c>
      <c r="AD19" s="58">
        <v>0.19</v>
      </c>
      <c r="AE19" s="58">
        <v>0.19</v>
      </c>
      <c r="AF19" s="58">
        <v>0.19</v>
      </c>
      <c r="AG19" s="57">
        <v>-0.04</v>
      </c>
      <c r="AH19" s="57">
        <v>0.96</v>
      </c>
      <c r="AI19" s="57">
        <v>1.8</v>
      </c>
      <c r="AJ19" s="57">
        <v>0</v>
      </c>
      <c r="AK19" s="57">
        <v>0</v>
      </c>
      <c r="AL19" s="57">
        <v>0.64</v>
      </c>
      <c r="AM19" s="57">
        <v>0.21</v>
      </c>
      <c r="AN19" s="58">
        <v>0.19</v>
      </c>
      <c r="AO19" s="58">
        <v>0.19</v>
      </c>
      <c r="AP19" s="58">
        <v>0.19</v>
      </c>
      <c r="AQ19" s="54"/>
    </row>
    <row r="20" spans="1:43" hidden="1" outlineLevel="1">
      <c r="B20" s="147" t="s">
        <v>564</v>
      </c>
      <c r="C20" s="76">
        <f t="shared" si="0"/>
        <v>-0.04</v>
      </c>
      <c r="D20" s="76">
        <f t="shared" si="0"/>
        <v>0.87</v>
      </c>
      <c r="E20" s="76">
        <f t="shared" si="0"/>
        <v>0.8</v>
      </c>
      <c r="F20" s="76">
        <f t="shared" si="0"/>
        <v>0</v>
      </c>
      <c r="G20" s="76">
        <f t="shared" si="0"/>
        <v>0</v>
      </c>
      <c r="H20" s="76">
        <f t="shared" si="0"/>
        <v>0.64</v>
      </c>
      <c r="I20" s="76">
        <f t="shared" si="0"/>
        <v>0.21</v>
      </c>
      <c r="J20" s="76">
        <f t="shared" si="0"/>
        <v>0.19</v>
      </c>
      <c r="K20" s="76">
        <f t="shared" si="0"/>
        <v>0.19</v>
      </c>
      <c r="L20" s="76">
        <f t="shared" si="0"/>
        <v>0.19</v>
      </c>
      <c r="M20" s="77">
        <v>-0.04</v>
      </c>
      <c r="N20" s="77">
        <v>0.83</v>
      </c>
      <c r="O20" s="77">
        <v>-0.75</v>
      </c>
      <c r="P20" s="77">
        <v>0</v>
      </c>
      <c r="Q20" s="77">
        <v>0</v>
      </c>
      <c r="R20" s="77">
        <v>0.64</v>
      </c>
      <c r="S20" s="77">
        <v>0.31</v>
      </c>
      <c r="T20" s="78">
        <v>0.09</v>
      </c>
      <c r="U20" s="78">
        <v>0.09</v>
      </c>
      <c r="V20" s="78">
        <v>0.09</v>
      </c>
      <c r="W20" s="77">
        <v>-0.04</v>
      </c>
      <c r="X20" s="77">
        <v>0.87</v>
      </c>
      <c r="Y20" s="77">
        <v>0.8</v>
      </c>
      <c r="Z20" s="77">
        <v>0</v>
      </c>
      <c r="AA20" s="77">
        <v>0</v>
      </c>
      <c r="AB20" s="77">
        <v>0.64</v>
      </c>
      <c r="AC20" s="77">
        <v>0.21</v>
      </c>
      <c r="AD20" s="78">
        <v>0.19</v>
      </c>
      <c r="AE20" s="78">
        <v>0.19</v>
      </c>
      <c r="AF20" s="78">
        <v>0.19</v>
      </c>
      <c r="AG20" s="77">
        <v>-0.04</v>
      </c>
      <c r="AH20" s="77">
        <v>0.96</v>
      </c>
      <c r="AI20" s="77">
        <v>1.8</v>
      </c>
      <c r="AJ20" s="77">
        <v>0</v>
      </c>
      <c r="AK20" s="77">
        <v>0</v>
      </c>
      <c r="AL20" s="77">
        <v>0.64</v>
      </c>
      <c r="AM20" s="77">
        <v>0.21</v>
      </c>
      <c r="AN20" s="78">
        <v>0.19</v>
      </c>
      <c r="AO20" s="78">
        <v>0.19</v>
      </c>
      <c r="AP20" s="78">
        <v>0.19</v>
      </c>
      <c r="AQ20" s="54"/>
    </row>
    <row r="21" spans="1:43" hidden="1" outlineLevel="1">
      <c r="B21" s="47" t="s">
        <v>409</v>
      </c>
      <c r="C21" s="79">
        <f t="shared" si="0"/>
        <v>-0.04</v>
      </c>
      <c r="D21" s="79">
        <f t="shared" si="0"/>
        <v>0.87</v>
      </c>
      <c r="E21" s="79">
        <f t="shared" si="0"/>
        <v>0.8</v>
      </c>
      <c r="F21" s="79">
        <f t="shared" si="0"/>
        <v>0</v>
      </c>
      <c r="G21" s="79">
        <f t="shared" si="0"/>
        <v>0</v>
      </c>
      <c r="H21" s="79">
        <f t="shared" si="0"/>
        <v>0.64</v>
      </c>
      <c r="I21" s="79">
        <f t="shared" si="0"/>
        <v>0.21</v>
      </c>
      <c r="J21" s="79">
        <f t="shared" si="0"/>
        <v>0.19</v>
      </c>
      <c r="K21" s="79">
        <f t="shared" si="0"/>
        <v>0.19</v>
      </c>
      <c r="L21" s="79">
        <f t="shared" si="0"/>
        <v>0.19</v>
      </c>
      <c r="M21" s="80">
        <v>-0.04</v>
      </c>
      <c r="N21" s="80">
        <v>0.83</v>
      </c>
      <c r="O21" s="80">
        <v>-0.75</v>
      </c>
      <c r="P21" s="80">
        <v>0</v>
      </c>
      <c r="Q21" s="80">
        <v>0</v>
      </c>
      <c r="R21" s="80">
        <v>0.64</v>
      </c>
      <c r="S21" s="80">
        <v>0.31</v>
      </c>
      <c r="T21" s="81">
        <v>0.09</v>
      </c>
      <c r="U21" s="81">
        <v>0.09</v>
      </c>
      <c r="V21" s="81">
        <v>0.09</v>
      </c>
      <c r="W21" s="80">
        <v>-0.04</v>
      </c>
      <c r="X21" s="80">
        <v>0.87</v>
      </c>
      <c r="Y21" s="80">
        <v>0.8</v>
      </c>
      <c r="Z21" s="80">
        <v>0</v>
      </c>
      <c r="AA21" s="80">
        <v>0</v>
      </c>
      <c r="AB21" s="80">
        <v>0.64</v>
      </c>
      <c r="AC21" s="80">
        <v>0.21</v>
      </c>
      <c r="AD21" s="81">
        <v>0.19</v>
      </c>
      <c r="AE21" s="81">
        <v>0.19</v>
      </c>
      <c r="AF21" s="81">
        <v>0.19</v>
      </c>
      <c r="AG21" s="80">
        <v>-0.04</v>
      </c>
      <c r="AH21" s="80">
        <v>0.96</v>
      </c>
      <c r="AI21" s="80">
        <v>1.8</v>
      </c>
      <c r="AJ21" s="80">
        <v>0</v>
      </c>
      <c r="AK21" s="80">
        <v>0</v>
      </c>
      <c r="AL21" s="80">
        <v>0.64</v>
      </c>
      <c r="AM21" s="80">
        <v>0.21</v>
      </c>
      <c r="AN21" s="81">
        <v>0.19</v>
      </c>
      <c r="AO21" s="81">
        <v>0.19</v>
      </c>
      <c r="AP21" s="81">
        <v>0.19</v>
      </c>
      <c r="AQ21" s="54"/>
    </row>
    <row r="22" spans="1:43" hidden="1" outlineLevel="1">
      <c r="B22" s="46" t="s">
        <v>735</v>
      </c>
      <c r="C22" s="82">
        <f t="shared" si="0"/>
        <v>-1.29</v>
      </c>
      <c r="D22" s="82">
        <f t="shared" si="0"/>
        <v>0.95</v>
      </c>
      <c r="E22" s="82">
        <f t="shared" si="0"/>
        <v>-1.67</v>
      </c>
      <c r="F22" s="82">
        <f t="shared" si="0"/>
        <v>0</v>
      </c>
      <c r="G22" s="82">
        <f t="shared" si="0"/>
        <v>0</v>
      </c>
      <c r="H22" s="82">
        <f t="shared" si="0"/>
        <v>-0.01</v>
      </c>
      <c r="I22" s="82">
        <f t="shared" si="0"/>
        <v>0.12</v>
      </c>
      <c r="J22" s="82">
        <f t="shared" si="0"/>
        <v>-0.37</v>
      </c>
      <c r="K22" s="82">
        <f t="shared" si="0"/>
        <v>-0.37</v>
      </c>
      <c r="L22" s="82">
        <f t="shared" si="0"/>
        <v>-0.37</v>
      </c>
      <c r="M22" s="83">
        <v>-1.29</v>
      </c>
      <c r="N22" s="83">
        <v>0.9</v>
      </c>
      <c r="O22" s="83">
        <v>-1.67</v>
      </c>
      <c r="P22" s="83">
        <v>-0.11</v>
      </c>
      <c r="Q22" s="83">
        <v>-0.25</v>
      </c>
      <c r="R22" s="83">
        <v>-0.6</v>
      </c>
      <c r="S22" s="83">
        <v>0.12</v>
      </c>
      <c r="T22" s="84">
        <v>-0.52</v>
      </c>
      <c r="U22" s="84">
        <v>-0.52</v>
      </c>
      <c r="V22" s="84">
        <v>-0.52</v>
      </c>
      <c r="W22" s="83">
        <v>-1.29</v>
      </c>
      <c r="X22" s="83">
        <v>0.95</v>
      </c>
      <c r="Y22" s="83">
        <v>-1.67</v>
      </c>
      <c r="Z22" s="83">
        <v>0</v>
      </c>
      <c r="AA22" s="83">
        <v>0</v>
      </c>
      <c r="AB22" s="83">
        <v>-0.01</v>
      </c>
      <c r="AC22" s="83">
        <v>0.12</v>
      </c>
      <c r="AD22" s="84">
        <v>-0.37</v>
      </c>
      <c r="AE22" s="84">
        <v>-0.37</v>
      </c>
      <c r="AF22" s="84">
        <v>-0.37</v>
      </c>
      <c r="AG22" s="83">
        <v>-1.29</v>
      </c>
      <c r="AH22" s="83">
        <v>0.95</v>
      </c>
      <c r="AI22" s="83">
        <v>-1.67</v>
      </c>
      <c r="AJ22" s="83">
        <v>0</v>
      </c>
      <c r="AK22" s="83">
        <v>0</v>
      </c>
      <c r="AL22" s="83">
        <v>0.05</v>
      </c>
      <c r="AM22" s="83">
        <v>0.22</v>
      </c>
      <c r="AN22" s="84">
        <v>-0.37</v>
      </c>
      <c r="AO22" s="84">
        <v>-0.37</v>
      </c>
      <c r="AP22" s="84">
        <v>-0.37</v>
      </c>
      <c r="AQ22" s="54"/>
    </row>
    <row r="23" spans="1:43" hidden="1" outlineLevel="1">
      <c r="B23" s="147" t="s">
        <v>564</v>
      </c>
      <c r="C23" s="76">
        <f t="shared" si="0"/>
        <v>-1.29</v>
      </c>
      <c r="D23" s="76">
        <f t="shared" si="0"/>
        <v>0.95</v>
      </c>
      <c r="E23" s="76">
        <f t="shared" si="0"/>
        <v>-1.67</v>
      </c>
      <c r="F23" s="76">
        <f t="shared" si="0"/>
        <v>0</v>
      </c>
      <c r="G23" s="76">
        <f t="shared" si="0"/>
        <v>0</v>
      </c>
      <c r="H23" s="76">
        <f t="shared" si="0"/>
        <v>-0.01</v>
      </c>
      <c r="I23" s="76">
        <f t="shared" si="0"/>
        <v>0.12</v>
      </c>
      <c r="J23" s="76">
        <f t="shared" si="0"/>
        <v>-0.37</v>
      </c>
      <c r="K23" s="76">
        <f t="shared" si="0"/>
        <v>-0.37</v>
      </c>
      <c r="L23" s="76">
        <f t="shared" si="0"/>
        <v>-0.37</v>
      </c>
      <c r="M23" s="77">
        <v>-1.29</v>
      </c>
      <c r="N23" s="77">
        <v>0.9</v>
      </c>
      <c r="O23" s="77">
        <v>-1.67</v>
      </c>
      <c r="P23" s="77">
        <v>-0.11</v>
      </c>
      <c r="Q23" s="77">
        <v>-0.25</v>
      </c>
      <c r="R23" s="77">
        <v>-0.6</v>
      </c>
      <c r="S23" s="77">
        <v>0.12</v>
      </c>
      <c r="T23" s="78">
        <v>-0.52</v>
      </c>
      <c r="U23" s="78">
        <v>-0.52</v>
      </c>
      <c r="V23" s="78">
        <v>-0.52</v>
      </c>
      <c r="W23" s="77">
        <v>-1.29</v>
      </c>
      <c r="X23" s="77">
        <v>0.95</v>
      </c>
      <c r="Y23" s="77">
        <v>-1.67</v>
      </c>
      <c r="Z23" s="77">
        <v>0</v>
      </c>
      <c r="AA23" s="77">
        <v>0</v>
      </c>
      <c r="AB23" s="77">
        <v>-0.01</v>
      </c>
      <c r="AC23" s="77">
        <v>0.12</v>
      </c>
      <c r="AD23" s="78">
        <v>-0.37</v>
      </c>
      <c r="AE23" s="78">
        <v>-0.37</v>
      </c>
      <c r="AF23" s="78">
        <v>-0.37</v>
      </c>
      <c r="AG23" s="77">
        <v>-1.29</v>
      </c>
      <c r="AH23" s="77">
        <v>0.95</v>
      </c>
      <c r="AI23" s="77">
        <v>-1.67</v>
      </c>
      <c r="AJ23" s="77">
        <v>0</v>
      </c>
      <c r="AK23" s="77">
        <v>0</v>
      </c>
      <c r="AL23" s="77">
        <v>0.05</v>
      </c>
      <c r="AM23" s="77">
        <v>0.22</v>
      </c>
      <c r="AN23" s="78">
        <v>-0.37</v>
      </c>
      <c r="AO23" s="78">
        <v>-0.37</v>
      </c>
      <c r="AP23" s="78">
        <v>-0.37</v>
      </c>
      <c r="AQ23" s="54"/>
    </row>
    <row r="24" spans="1:43" hidden="1" outlineLevel="1">
      <c r="B24" s="47" t="s">
        <v>409</v>
      </c>
      <c r="C24" s="51">
        <f t="shared" si="0"/>
        <v>-1.29</v>
      </c>
      <c r="D24" s="51">
        <f t="shared" si="0"/>
        <v>0.95</v>
      </c>
      <c r="E24" s="51">
        <f t="shared" si="0"/>
        <v>-1.67</v>
      </c>
      <c r="F24" s="51">
        <f t="shared" si="0"/>
        <v>0</v>
      </c>
      <c r="G24" s="51">
        <f t="shared" si="0"/>
        <v>0</v>
      </c>
      <c r="H24" s="51">
        <f t="shared" si="0"/>
        <v>-0.01</v>
      </c>
      <c r="I24" s="51">
        <f t="shared" si="0"/>
        <v>0.12</v>
      </c>
      <c r="J24" s="51">
        <f t="shared" si="0"/>
        <v>-0.37</v>
      </c>
      <c r="K24" s="51">
        <f t="shared" si="0"/>
        <v>-0.37</v>
      </c>
      <c r="L24" s="51">
        <f t="shared" si="0"/>
        <v>-0.37</v>
      </c>
      <c r="M24" s="59">
        <v>-1.29</v>
      </c>
      <c r="N24" s="59">
        <v>0.9</v>
      </c>
      <c r="O24" s="59">
        <v>-1.67</v>
      </c>
      <c r="P24" s="59">
        <v>0</v>
      </c>
      <c r="Q24" s="59">
        <v>0</v>
      </c>
      <c r="R24" s="59">
        <v>0.2</v>
      </c>
      <c r="S24" s="59">
        <v>0.17</v>
      </c>
      <c r="T24" s="60">
        <v>-0.52</v>
      </c>
      <c r="U24" s="60">
        <v>-0.52</v>
      </c>
      <c r="V24" s="60">
        <v>-0.52</v>
      </c>
      <c r="W24" s="59">
        <v>-1.29</v>
      </c>
      <c r="X24" s="59">
        <v>0.95</v>
      </c>
      <c r="Y24" s="59">
        <v>-1.67</v>
      </c>
      <c r="Z24" s="59">
        <v>0</v>
      </c>
      <c r="AA24" s="59">
        <v>0</v>
      </c>
      <c r="AB24" s="59">
        <v>-0.01</v>
      </c>
      <c r="AC24" s="59">
        <v>0.12</v>
      </c>
      <c r="AD24" s="60">
        <v>-0.37</v>
      </c>
      <c r="AE24" s="60">
        <v>-0.37</v>
      </c>
      <c r="AF24" s="60">
        <v>-0.37</v>
      </c>
      <c r="AG24" s="59">
        <v>-1.29</v>
      </c>
      <c r="AH24" s="59">
        <v>0.95</v>
      </c>
      <c r="AI24" s="59">
        <v>-1.67</v>
      </c>
      <c r="AJ24" s="80">
        <v>0</v>
      </c>
      <c r="AK24" s="80">
        <v>0</v>
      </c>
      <c r="AL24" s="59">
        <v>0.05</v>
      </c>
      <c r="AM24" s="59">
        <v>0.22</v>
      </c>
      <c r="AN24" s="60">
        <v>-0.37</v>
      </c>
      <c r="AO24" s="60">
        <v>-0.37</v>
      </c>
      <c r="AP24" s="60">
        <v>-0.37</v>
      </c>
    </row>
    <row r="25" spans="1:43" hidden="1" outlineLevel="1" collapsed="1"/>
    <row r="28" spans="1:43">
      <c r="A28" s="18" t="s">
        <v>903</v>
      </c>
    </row>
    <row r="29" spans="1:43" ht="81" customHeight="1" outlineLevel="1">
      <c r="C29" s="33" t="s">
        <v>79</v>
      </c>
      <c r="D29" s="33" t="s">
        <v>118</v>
      </c>
      <c r="E29" s="33" t="s">
        <v>80</v>
      </c>
      <c r="F29" s="33" t="s">
        <v>375</v>
      </c>
      <c r="G29" s="33"/>
      <c r="H29" s="33" t="s">
        <v>844</v>
      </c>
      <c r="I29" s="33" t="s">
        <v>845</v>
      </c>
      <c r="J29" s="33" t="s">
        <v>846</v>
      </c>
      <c r="K29" s="33" t="s">
        <v>1551</v>
      </c>
    </row>
    <row r="30" spans="1:43" outlineLevel="1">
      <c r="A30" s="148">
        <v>1</v>
      </c>
      <c r="B30" s="148" t="s">
        <v>384</v>
      </c>
      <c r="C30" s="41">
        <v>70</v>
      </c>
      <c r="D30" s="41">
        <v>50</v>
      </c>
      <c r="E30" s="41">
        <v>70</v>
      </c>
      <c r="F30" s="41">
        <v>50</v>
      </c>
      <c r="H30" s="103">
        <v>1</v>
      </c>
      <c r="I30" s="103">
        <v>1</v>
      </c>
      <c r="J30" s="103">
        <v>1</v>
      </c>
      <c r="K30" s="103">
        <v>1</v>
      </c>
    </row>
    <row r="31" spans="1:43" outlineLevel="1">
      <c r="A31" s="148">
        <v>2</v>
      </c>
      <c r="B31" s="148" t="s">
        <v>852</v>
      </c>
      <c r="H31" s="103">
        <v>0.7</v>
      </c>
      <c r="I31" s="103">
        <v>0.7</v>
      </c>
      <c r="J31" s="103">
        <v>0.7</v>
      </c>
      <c r="K31" s="103">
        <v>0.7</v>
      </c>
    </row>
    <row r="32" spans="1:43" outlineLevel="1">
      <c r="A32" s="148">
        <v>3</v>
      </c>
      <c r="B32" s="148" t="s">
        <v>853</v>
      </c>
      <c r="H32" s="103">
        <v>1.25</v>
      </c>
      <c r="I32" s="103">
        <v>1.25</v>
      </c>
      <c r="J32" s="103">
        <v>1.25</v>
      </c>
      <c r="K32" s="103">
        <v>1.25</v>
      </c>
    </row>
    <row r="33" spans="1:67" outlineLevel="1">
      <c r="A33" s="148">
        <v>4</v>
      </c>
      <c r="B33" s="148" t="s">
        <v>854</v>
      </c>
      <c r="H33" s="104"/>
      <c r="I33" s="103">
        <v>1.5</v>
      </c>
      <c r="J33" s="104"/>
    </row>
    <row r="34" spans="1:67" outlineLevel="1"/>
    <row r="35" spans="1:67" collapsed="1"/>
    <row r="36" spans="1:67">
      <c r="A36" s="18" t="s">
        <v>904</v>
      </c>
      <c r="B36" s="18"/>
      <c r="C36" s="148" t="s">
        <v>878</v>
      </c>
    </row>
    <row r="37" spans="1:67" collapsed="1">
      <c r="I37" s="148" t="s">
        <v>883</v>
      </c>
      <c r="J37" s="148" t="s">
        <v>884</v>
      </c>
      <c r="K37" s="148" t="s">
        <v>885</v>
      </c>
    </row>
    <row r="38" spans="1:67" ht="53.25" hidden="1" outlineLevel="1">
      <c r="C38" s="33" t="s">
        <v>849</v>
      </c>
      <c r="D38" s="33" t="s">
        <v>850</v>
      </c>
      <c r="E38" s="33" t="s">
        <v>851</v>
      </c>
      <c r="F38" s="33" t="s">
        <v>891</v>
      </c>
      <c r="G38" s="33" t="s">
        <v>892</v>
      </c>
      <c r="H38" s="129" t="s">
        <v>929</v>
      </c>
      <c r="I38" s="148" t="s">
        <v>928</v>
      </c>
    </row>
    <row r="39" spans="1:67" hidden="1" outlineLevel="1">
      <c r="A39" s="148">
        <v>1</v>
      </c>
      <c r="B39" s="148" t="s">
        <v>847</v>
      </c>
      <c r="C39" s="96" t="b">
        <v>1</v>
      </c>
      <c r="D39" s="97" t="b">
        <v>0</v>
      </c>
      <c r="E39" s="97" t="b">
        <v>0</v>
      </c>
      <c r="F39" s="98">
        <v>19</v>
      </c>
      <c r="G39" s="119" t="str">
        <f>TEXT($F39,"0")&amp;":"&amp;TEXT($F39+1,"0")</f>
        <v>19:20</v>
      </c>
      <c r="H39" s="148">
        <f>_xlfn.DAYS(INDEX($I39:$K39,1,d.Region),DATE(YEAR(INDEX($I39:$K39,1,d.Region)),1,1))+1</f>
        <v>135</v>
      </c>
      <c r="I39" s="130"/>
      <c r="J39" s="173">
        <v>44696</v>
      </c>
      <c r="K39" s="130"/>
    </row>
    <row r="40" spans="1:67" hidden="1" outlineLevel="1">
      <c r="A40" s="148">
        <v>2</v>
      </c>
      <c r="B40" s="148" t="s">
        <v>848</v>
      </c>
      <c r="C40" s="99" t="b">
        <v>0</v>
      </c>
      <c r="D40" s="100" t="b">
        <v>1</v>
      </c>
      <c r="E40" s="100" t="b">
        <v>0</v>
      </c>
      <c r="F40" s="174" t="e">
        <f>F39+i.TOLoffset_r2</f>
        <v>#NAME?</v>
      </c>
      <c r="G40" s="120" t="e">
        <f t="shared" ref="G40:G41" si="1">TEXT($F40,"0")&amp;":"&amp;TEXT($F40+1,"0")</f>
        <v>#NAME?</v>
      </c>
      <c r="H40" s="148">
        <f>_xlfn.DAYS(INDEX($I40:$K40,1,d.Region),DATE(YEAR(INDEX($I40:$K40,1,d.Region)),1,1))+1</f>
        <v>169</v>
      </c>
      <c r="I40" s="130"/>
      <c r="J40" s="173">
        <v>44730</v>
      </c>
      <c r="K40" s="130"/>
    </row>
    <row r="41" spans="1:67" hidden="1" outlineLevel="1">
      <c r="A41" s="148">
        <v>3</v>
      </c>
      <c r="B41" s="148" t="s">
        <v>409</v>
      </c>
      <c r="C41" s="101" t="b">
        <v>0</v>
      </c>
      <c r="D41" s="102" t="b">
        <v>0</v>
      </c>
      <c r="E41" s="102" t="b">
        <v>1</v>
      </c>
      <c r="F41" s="175" t="e">
        <f>F40+i.TOLoffset_r2</f>
        <v>#NAME?</v>
      </c>
      <c r="G41" s="121" t="e">
        <f t="shared" si="1"/>
        <v>#NAME?</v>
      </c>
      <c r="H41" s="148">
        <f>_xlfn.DAYS(INDEX($I41:$K41,1,d.Region),DATE(YEAR(INDEX($I41:$K41,1,d.Region)),1,1))+1</f>
        <v>204</v>
      </c>
      <c r="I41" s="130"/>
      <c r="J41" s="173">
        <v>44765</v>
      </c>
      <c r="K41" s="130"/>
    </row>
    <row r="42" spans="1:67" hidden="1" outlineLevel="1"/>
    <row r="43" spans="1:67">
      <c r="B43" s="42"/>
      <c r="C43" s="54"/>
      <c r="D43" s="54"/>
      <c r="E43" s="54"/>
      <c r="F43" s="54"/>
      <c r="G43" s="54"/>
      <c r="H43" s="54"/>
      <c r="I43" s="54"/>
      <c r="J43" s="54"/>
      <c r="K43" s="54"/>
      <c r="L43" s="54"/>
      <c r="M43" s="54"/>
      <c r="N43" s="54"/>
      <c r="O43" s="54"/>
      <c r="P43" s="54"/>
      <c r="Q43" s="54"/>
      <c r="R43" s="54"/>
      <c r="S43" s="54"/>
      <c r="T43" s="54"/>
      <c r="U43" s="54"/>
      <c r="V43" s="54"/>
      <c r="W43" s="54"/>
      <c r="X43" s="54"/>
      <c r="Y43" s="54"/>
      <c r="Z43" s="54"/>
      <c r="AA43" s="54"/>
      <c r="AB43" s="54"/>
      <c r="AC43" s="54"/>
      <c r="AD43" s="54"/>
      <c r="AE43" s="54"/>
      <c r="AF43" s="54"/>
      <c r="AG43" s="54"/>
      <c r="AH43" s="54"/>
      <c r="AI43" s="54"/>
      <c r="AJ43" s="54"/>
      <c r="BO43" s="54"/>
    </row>
    <row r="44" spans="1:67">
      <c r="A44" s="18" t="s">
        <v>1539</v>
      </c>
    </row>
    <row r="45" spans="1:67" ht="81" customHeight="1" outlineLevel="1">
      <c r="C45" s="160" t="s">
        <v>812</v>
      </c>
      <c r="D45" s="160" t="s">
        <v>1540</v>
      </c>
      <c r="E45" s="160" t="s">
        <v>1554</v>
      </c>
      <c r="F45" s="160" t="s">
        <v>1556</v>
      </c>
      <c r="G45" s="160" t="s">
        <v>1557</v>
      </c>
      <c r="H45" s="160" t="s">
        <v>1561</v>
      </c>
      <c r="I45" s="160" t="s">
        <v>1562</v>
      </c>
      <c r="J45" s="160" t="s">
        <v>1565</v>
      </c>
      <c r="K45" s="160" t="s">
        <v>1567</v>
      </c>
      <c r="L45" s="160" t="s">
        <v>1571</v>
      </c>
      <c r="M45" s="160" t="s">
        <v>1572</v>
      </c>
    </row>
    <row r="46" spans="1:67" outlineLevel="1">
      <c r="A46" s="148">
        <v>1</v>
      </c>
      <c r="B46" s="148" t="s">
        <v>1541</v>
      </c>
      <c r="C46" s="41">
        <v>0</v>
      </c>
      <c r="D46" s="41" t="s">
        <v>36</v>
      </c>
      <c r="E46" s="197">
        <v>1</v>
      </c>
      <c r="F46" s="194">
        <v>4.4999999999999998E-2</v>
      </c>
      <c r="G46" s="194">
        <v>4.4999999999999998E-2</v>
      </c>
      <c r="H46" s="196" t="s">
        <v>36</v>
      </c>
      <c r="I46" s="196" t="s">
        <v>36</v>
      </c>
      <c r="J46" s="196" t="s">
        <v>36</v>
      </c>
      <c r="K46" s="196">
        <v>1</v>
      </c>
      <c r="L46" s="196">
        <v>1</v>
      </c>
      <c r="M46" s="196">
        <v>1</v>
      </c>
    </row>
    <row r="47" spans="1:67" outlineLevel="1">
      <c r="A47" s="148">
        <v>2</v>
      </c>
      <c r="B47" s="148" t="s">
        <v>1543</v>
      </c>
      <c r="C47" s="41">
        <v>0.25</v>
      </c>
      <c r="D47" s="41">
        <v>500000</v>
      </c>
      <c r="E47" s="197">
        <v>2</v>
      </c>
      <c r="F47" s="194">
        <v>0.03</v>
      </c>
      <c r="G47" s="194">
        <v>0.03</v>
      </c>
      <c r="H47" s="196">
        <v>0</v>
      </c>
      <c r="I47" s="196">
        <v>2</v>
      </c>
      <c r="J47" s="196" t="b">
        <v>0</v>
      </c>
      <c r="K47" s="196">
        <v>0.85</v>
      </c>
      <c r="L47" s="196">
        <v>0.85</v>
      </c>
      <c r="M47" s="196">
        <v>0</v>
      </c>
    </row>
    <row r="48" spans="1:67" outlineLevel="1">
      <c r="A48" s="148">
        <v>3</v>
      </c>
      <c r="B48" s="148" t="s">
        <v>1542</v>
      </c>
      <c r="C48" s="41">
        <v>0.75</v>
      </c>
      <c r="D48" s="191">
        <v>1500000</v>
      </c>
      <c r="E48" s="197">
        <v>1</v>
      </c>
      <c r="F48" s="194">
        <v>6.7500000000000004E-2</v>
      </c>
      <c r="G48" s="194">
        <v>6.7500000000000004E-2</v>
      </c>
      <c r="H48" s="196">
        <v>99</v>
      </c>
      <c r="I48" s="196" t="s">
        <v>36</v>
      </c>
      <c r="J48" s="196" t="b">
        <v>1</v>
      </c>
      <c r="K48" s="196">
        <v>1.1499999999999999</v>
      </c>
      <c r="L48" s="196">
        <v>1.1499999999999999</v>
      </c>
      <c r="M48" s="196">
        <v>2</v>
      </c>
    </row>
    <row r="49" spans="1:15" outlineLevel="1">
      <c r="A49" s="148">
        <v>4</v>
      </c>
      <c r="B49" s="148" t="s">
        <v>1544</v>
      </c>
      <c r="C49" s="41">
        <v>0.5</v>
      </c>
      <c r="D49" s="41">
        <v>1000000</v>
      </c>
      <c r="M49" s="196">
        <v>1</v>
      </c>
    </row>
    <row r="50" spans="1:15" outlineLevel="1"/>
    <row r="51" spans="1:15" collapsed="1"/>
    <row r="52" spans="1:15">
      <c r="A52" s="18" t="s">
        <v>1574</v>
      </c>
    </row>
    <row r="53" spans="1:15" ht="81" customHeight="1" outlineLevel="1">
      <c r="C53" s="159" t="s">
        <v>240</v>
      </c>
      <c r="D53" s="159" t="s">
        <v>241</v>
      </c>
      <c r="E53" s="159" t="s">
        <v>242</v>
      </c>
      <c r="F53" s="159" t="s">
        <v>242</v>
      </c>
      <c r="G53" s="159" t="s">
        <v>242</v>
      </c>
      <c r="H53" s="159" t="s">
        <v>242</v>
      </c>
      <c r="I53" s="159" t="s">
        <v>242</v>
      </c>
      <c r="J53" s="159" t="s">
        <v>242</v>
      </c>
      <c r="K53" s="159" t="s">
        <v>242</v>
      </c>
      <c r="L53" s="159" t="s">
        <v>242</v>
      </c>
      <c r="M53" s="160" t="s">
        <v>29</v>
      </c>
      <c r="N53" s="160" t="s">
        <v>386</v>
      </c>
      <c r="O53" s="160" t="s">
        <v>32</v>
      </c>
    </row>
    <row r="54" spans="1:15" outlineLevel="1">
      <c r="A54" s="148">
        <v>1</v>
      </c>
      <c r="B54" s="148" t="s">
        <v>1576</v>
      </c>
      <c r="C54" s="41" t="s">
        <v>36</v>
      </c>
      <c r="D54" s="41" t="s">
        <v>36</v>
      </c>
      <c r="E54" s="41" t="s">
        <v>36</v>
      </c>
      <c r="F54" s="41" t="s">
        <v>36</v>
      </c>
      <c r="G54" s="41" t="s">
        <v>36</v>
      </c>
      <c r="H54" s="41" t="s">
        <v>36</v>
      </c>
      <c r="I54" s="41" t="s">
        <v>36</v>
      </c>
      <c r="J54" s="41" t="s">
        <v>36</v>
      </c>
      <c r="K54" s="41" t="s">
        <v>36</v>
      </c>
      <c r="L54" s="41" t="s">
        <v>36</v>
      </c>
      <c r="M54" s="41">
        <v>1</v>
      </c>
      <c r="N54" s="41">
        <v>1</v>
      </c>
      <c r="O54" s="41">
        <v>0</v>
      </c>
    </row>
    <row r="55" spans="1:15" outlineLevel="1">
      <c r="A55" s="148">
        <v>2</v>
      </c>
      <c r="B55" s="148" t="s">
        <v>240</v>
      </c>
      <c r="C55" s="41" t="b">
        <v>1</v>
      </c>
      <c r="D55" s="41">
        <v>1</v>
      </c>
      <c r="E55" s="41" t="b">
        <v>1</v>
      </c>
      <c r="F55" s="41" t="b">
        <v>1</v>
      </c>
      <c r="G55" s="41" t="b">
        <v>1</v>
      </c>
      <c r="H55" s="41" t="b">
        <v>1</v>
      </c>
      <c r="I55" s="41" t="b">
        <v>1</v>
      </c>
      <c r="J55" s="41" t="b">
        <v>1</v>
      </c>
      <c r="K55" s="41" t="b">
        <v>1</v>
      </c>
      <c r="L55" s="41" t="b">
        <v>1</v>
      </c>
      <c r="M55" s="41">
        <v>1</v>
      </c>
      <c r="N55" s="41">
        <v>1</v>
      </c>
      <c r="O55" s="41">
        <v>0</v>
      </c>
    </row>
    <row r="56" spans="1:15" outlineLevel="1">
      <c r="A56" s="148">
        <v>3</v>
      </c>
      <c r="B56" s="148" t="s">
        <v>1575</v>
      </c>
      <c r="C56" s="41" t="s">
        <v>36</v>
      </c>
      <c r="D56" s="41" t="s">
        <v>36</v>
      </c>
      <c r="E56" s="41" t="s">
        <v>36</v>
      </c>
      <c r="F56" s="41" t="s">
        <v>36</v>
      </c>
      <c r="G56" s="41" t="s">
        <v>36</v>
      </c>
      <c r="H56" s="41" t="s">
        <v>36</v>
      </c>
      <c r="I56" s="41" t="s">
        <v>36</v>
      </c>
      <c r="J56" s="41" t="s">
        <v>36</v>
      </c>
      <c r="K56" s="41" t="s">
        <v>36</v>
      </c>
      <c r="L56" s="41" t="s">
        <v>36</v>
      </c>
      <c r="M56" s="41">
        <v>1.1000000000000001</v>
      </c>
      <c r="N56" s="41">
        <v>1</v>
      </c>
      <c r="O56" s="41">
        <v>0</v>
      </c>
    </row>
    <row r="57" spans="1:15" outlineLevel="1">
      <c r="A57" s="148">
        <v>3</v>
      </c>
      <c r="B57" s="148" t="s">
        <v>1602</v>
      </c>
      <c r="C57" s="41" t="b">
        <v>0</v>
      </c>
      <c r="D57" s="41">
        <v>1</v>
      </c>
      <c r="E57" s="41" t="b">
        <v>0</v>
      </c>
      <c r="F57" s="41" t="b">
        <v>1</v>
      </c>
      <c r="G57" s="41" t="b">
        <v>1</v>
      </c>
      <c r="H57" s="41" t="b">
        <v>1</v>
      </c>
      <c r="I57" s="41" t="b">
        <v>1</v>
      </c>
      <c r="J57" s="41" t="b">
        <v>1</v>
      </c>
      <c r="K57" s="41" t="b">
        <v>1</v>
      </c>
      <c r="L57" s="41" t="b">
        <v>1</v>
      </c>
      <c r="M57" s="41">
        <v>1.1000000000000001</v>
      </c>
      <c r="N57" s="41">
        <v>1</v>
      </c>
      <c r="O57" s="41">
        <v>0</v>
      </c>
    </row>
    <row r="58" spans="1:15" outlineLevel="1">
      <c r="A58" s="148">
        <v>4</v>
      </c>
      <c r="B58" s="148" t="s">
        <v>1577</v>
      </c>
      <c r="C58" s="41" t="b">
        <v>0</v>
      </c>
      <c r="D58" s="41">
        <v>1</v>
      </c>
      <c r="E58" s="41" t="b">
        <v>1</v>
      </c>
      <c r="F58" s="41" t="b">
        <v>1</v>
      </c>
      <c r="G58" s="41" t="b">
        <v>0</v>
      </c>
      <c r="H58" s="41" t="b">
        <v>0</v>
      </c>
      <c r="I58" s="41" t="b">
        <v>0</v>
      </c>
      <c r="J58" s="41" t="b">
        <v>1</v>
      </c>
      <c r="K58" s="41" t="b">
        <v>1</v>
      </c>
      <c r="L58" s="41" t="b">
        <v>1</v>
      </c>
      <c r="M58" s="41">
        <v>1</v>
      </c>
      <c r="N58" s="41">
        <v>1.1000000000000001</v>
      </c>
      <c r="O58" s="41">
        <v>-0.1</v>
      </c>
    </row>
    <row r="59" spans="1:15" outlineLevel="1"/>
    <row r="60" spans="1:15">
      <c r="A60" s="18" t="s">
        <v>1585</v>
      </c>
    </row>
    <row r="61" spans="1:15" ht="81" customHeight="1" outlineLevel="1">
      <c r="C61" s="160" t="s">
        <v>1581</v>
      </c>
      <c r="D61" s="160" t="s">
        <v>1582</v>
      </c>
      <c r="E61" s="160" t="s">
        <v>1586</v>
      </c>
      <c r="F61" s="160" t="s">
        <v>1587</v>
      </c>
      <c r="G61" s="160" t="s">
        <v>1588</v>
      </c>
      <c r="H61" s="160"/>
      <c r="I61" s="160"/>
    </row>
    <row r="62" spans="1:15" outlineLevel="1">
      <c r="A62" s="148">
        <v>1</v>
      </c>
      <c r="B62" s="199" t="s">
        <v>1589</v>
      </c>
      <c r="C62" s="199" t="b">
        <v>0</v>
      </c>
      <c r="D62" s="199" t="b">
        <v>0</v>
      </c>
      <c r="E62" s="199" t="s">
        <v>36</v>
      </c>
      <c r="F62" s="199" t="s">
        <v>36</v>
      </c>
      <c r="G62" s="199" t="s">
        <v>36</v>
      </c>
    </row>
    <row r="63" spans="1:15" outlineLevel="1">
      <c r="A63" s="148">
        <v>2</v>
      </c>
      <c r="B63" s="199" t="s">
        <v>1593</v>
      </c>
      <c r="C63" s="199" t="b">
        <v>1</v>
      </c>
      <c r="D63" s="199" t="b">
        <v>1</v>
      </c>
      <c r="E63" s="199">
        <v>1</v>
      </c>
      <c r="F63" s="199">
        <v>3.0000000000000001E-6</v>
      </c>
      <c r="G63" s="199" t="s">
        <v>36</v>
      </c>
    </row>
    <row r="64" spans="1:15" outlineLevel="1">
      <c r="A64" s="148">
        <v>3</v>
      </c>
      <c r="B64" s="199" t="s">
        <v>1594</v>
      </c>
      <c r="C64" s="199" t="b">
        <v>1</v>
      </c>
      <c r="D64" s="199" t="b">
        <v>1</v>
      </c>
      <c r="E64" s="199">
        <v>1</v>
      </c>
      <c r="F64" s="199">
        <v>5.0000000000000004E-6</v>
      </c>
      <c r="G64" s="199" t="s">
        <v>36</v>
      </c>
    </row>
    <row r="65" spans="1:7" outlineLevel="1">
      <c r="A65" s="148">
        <v>4</v>
      </c>
      <c r="B65" s="199" t="s">
        <v>1595</v>
      </c>
      <c r="C65" s="199" t="b">
        <v>1</v>
      </c>
      <c r="D65" s="199" t="b">
        <v>1</v>
      </c>
      <c r="E65" s="199">
        <v>2</v>
      </c>
      <c r="F65" s="199" t="s">
        <v>36</v>
      </c>
      <c r="G65" s="199">
        <v>0.3</v>
      </c>
    </row>
    <row r="66" spans="1:7" ht="21" customHeight="1">
      <c r="A66" s="148">
        <v>5</v>
      </c>
      <c r="B66" s="199" t="s">
        <v>1596</v>
      </c>
      <c r="C66" s="199" t="b">
        <v>1</v>
      </c>
      <c r="D66" s="199" t="b">
        <v>1</v>
      </c>
      <c r="E66" s="199">
        <v>2</v>
      </c>
      <c r="F66" s="199" t="s">
        <v>36</v>
      </c>
      <c r="G66" s="199">
        <v>0.7</v>
      </c>
    </row>
  </sheetData>
  <pageMargins left="0.7" right="0.7" top="0.75" bottom="0.75" header="0.3" footer="0.3"/>
  <pageSetup orientation="portrait" r:id="rId1"/>
  <drawing r:id="rId2"/>
  <legacyDrawing r:id="rId3"/>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F98C2D2-3F1B-4735-BAB2-C6257B1D4323}">
  <sheetPr codeName="Sheet2"/>
  <dimension ref="A1:B1000"/>
  <sheetViews>
    <sheetView zoomScale="90" zoomScaleNormal="90" workbookViewId="0">
      <pane xSplit="1" ySplit="1" topLeftCell="B620" activePane="bottomRight" state="frozen"/>
      <selection pane="topRight" activeCell="B1" sqref="B1"/>
      <selection pane="bottomLeft" activeCell="A2" sqref="A2"/>
      <selection pane="bottomRight" activeCell="B651" sqref="B651"/>
    </sheetView>
  </sheetViews>
  <sheetFormatPr defaultRowHeight="15"/>
  <cols>
    <col min="1" max="1" width="15.28515625" customWidth="1"/>
    <col min="2" max="2" width="145.140625" customWidth="1"/>
  </cols>
  <sheetData>
    <row r="1" spans="1:2">
      <c r="A1" t="s">
        <v>85</v>
      </c>
      <c r="B1" t="s">
        <v>996</v>
      </c>
    </row>
    <row r="2" spans="1:2">
      <c r="B2" s="6" t="s">
        <v>71</v>
      </c>
    </row>
    <row r="3" spans="1:2">
      <c r="B3" s="6"/>
    </row>
    <row r="4" spans="1:2">
      <c r="B4" s="6" t="s">
        <v>77</v>
      </c>
    </row>
    <row r="5" spans="1:2">
      <c r="B5" s="6"/>
    </row>
    <row r="6" spans="1:2">
      <c r="B6" s="6" t="s">
        <v>78</v>
      </c>
    </row>
    <row r="7" spans="1:2">
      <c r="B7" s="6" t="s">
        <v>83</v>
      </c>
    </row>
    <row r="8" spans="1:2">
      <c r="B8" s="6" t="s">
        <v>81</v>
      </c>
    </row>
    <row r="9" spans="1:2">
      <c r="B9" t="s">
        <v>82</v>
      </c>
    </row>
    <row r="10" spans="1:2">
      <c r="A10" s="23"/>
      <c r="B10" t="s">
        <v>84</v>
      </c>
    </row>
    <row r="11" spans="1:2">
      <c r="A11" s="23"/>
      <c r="B11" t="s">
        <v>86</v>
      </c>
    </row>
    <row r="12" spans="1:2">
      <c r="A12" s="23"/>
      <c r="B12" t="s">
        <v>87</v>
      </c>
    </row>
    <row r="13" spans="1:2">
      <c r="A13" s="23"/>
      <c r="B13" t="s">
        <v>88</v>
      </c>
    </row>
    <row r="14" spans="1:2">
      <c r="A14" s="23"/>
      <c r="B14" t="s">
        <v>89</v>
      </c>
    </row>
    <row r="15" spans="1:2">
      <c r="A15" s="23"/>
      <c r="B15" t="s">
        <v>90</v>
      </c>
    </row>
    <row r="16" spans="1:2">
      <c r="A16" s="23"/>
      <c r="B16" t="s">
        <v>91</v>
      </c>
    </row>
    <row r="17" spans="1:2">
      <c r="A17" s="23"/>
      <c r="B17" t="s">
        <v>92</v>
      </c>
    </row>
    <row r="18" spans="1:2">
      <c r="A18" s="23"/>
      <c r="B18" t="s">
        <v>93</v>
      </c>
    </row>
    <row r="19" spans="1:2">
      <c r="A19" s="23"/>
      <c r="B19" t="s">
        <v>94</v>
      </c>
    </row>
    <row r="20" spans="1:2">
      <c r="A20" s="23"/>
      <c r="B20" t="s">
        <v>99</v>
      </c>
    </row>
    <row r="21" spans="1:2">
      <c r="A21" s="23"/>
      <c r="B21" s="26" t="s">
        <v>95</v>
      </c>
    </row>
    <row r="22" spans="1:2">
      <c r="A22" s="23"/>
      <c r="B22" t="s">
        <v>97</v>
      </c>
    </row>
    <row r="23" spans="1:2">
      <c r="A23" s="23"/>
      <c r="B23" t="s">
        <v>98</v>
      </c>
    </row>
    <row r="24" spans="1:2">
      <c r="A24" s="23"/>
      <c r="B24" t="s">
        <v>100</v>
      </c>
    </row>
    <row r="25" spans="1:2">
      <c r="A25" s="23"/>
      <c r="B25" t="s">
        <v>101</v>
      </c>
    </row>
    <row r="26" spans="1:2">
      <c r="A26" s="23"/>
      <c r="B26" t="s">
        <v>102</v>
      </c>
    </row>
    <row r="27" spans="1:2">
      <c r="A27" s="23"/>
      <c r="B27" t="s">
        <v>104</v>
      </c>
    </row>
    <row r="28" spans="1:2">
      <c r="A28" s="23"/>
      <c r="B28" t="s">
        <v>103</v>
      </c>
    </row>
    <row r="29" spans="1:2">
      <c r="A29" s="23"/>
      <c r="B29" t="s">
        <v>106</v>
      </c>
    </row>
    <row r="30" spans="1:2">
      <c r="A30" s="23"/>
      <c r="B30" t="s">
        <v>105</v>
      </c>
    </row>
    <row r="31" spans="1:2">
      <c r="A31" s="23"/>
      <c r="B31" t="s">
        <v>107</v>
      </c>
    </row>
    <row r="32" spans="1:2">
      <c r="A32" s="23"/>
      <c r="B32" t="s">
        <v>108</v>
      </c>
    </row>
    <row r="33" spans="1:2">
      <c r="A33" s="23"/>
      <c r="B33" t="s">
        <v>109</v>
      </c>
    </row>
    <row r="34" spans="1:2">
      <c r="A34" s="23"/>
      <c r="B34" t="s">
        <v>110</v>
      </c>
    </row>
    <row r="35" spans="1:2">
      <c r="A35" s="23"/>
      <c r="B35" t="s">
        <v>112</v>
      </c>
    </row>
    <row r="36" spans="1:2">
      <c r="B36" t="s">
        <v>113</v>
      </c>
    </row>
    <row r="37" spans="1:2">
      <c r="A37" s="23"/>
      <c r="B37" t="s">
        <v>114</v>
      </c>
    </row>
    <row r="38" spans="1:2">
      <c r="A38" s="23"/>
      <c r="B38" t="s">
        <v>115</v>
      </c>
    </row>
    <row r="39" spans="1:2">
      <c r="A39" s="23"/>
      <c r="B39" t="s">
        <v>121</v>
      </c>
    </row>
    <row r="40" spans="1:2">
      <c r="A40" s="23"/>
      <c r="B40" t="s">
        <v>116</v>
      </c>
    </row>
    <row r="41" spans="1:2">
      <c r="A41" s="23"/>
      <c r="B41" t="s">
        <v>120</v>
      </c>
    </row>
    <row r="42" spans="1:2">
      <c r="A42" s="23"/>
      <c r="B42" t="s">
        <v>117</v>
      </c>
    </row>
    <row r="43" spans="1:2">
      <c r="A43" s="23"/>
      <c r="B43" t="s">
        <v>119</v>
      </c>
    </row>
    <row r="44" spans="1:2">
      <c r="A44" s="23"/>
      <c r="B44" t="s">
        <v>122</v>
      </c>
    </row>
    <row r="45" spans="1:2">
      <c r="A45" s="23"/>
      <c r="B45" t="s">
        <v>123</v>
      </c>
    </row>
    <row r="46" spans="1:2">
      <c r="A46" s="23"/>
      <c r="B46" t="s">
        <v>124</v>
      </c>
    </row>
    <row r="47" spans="1:2">
      <c r="A47" s="23"/>
      <c r="B47" t="s">
        <v>125</v>
      </c>
    </row>
    <row r="48" spans="1:2">
      <c r="A48" s="23"/>
      <c r="B48" t="s">
        <v>126</v>
      </c>
    </row>
    <row r="49" spans="1:2">
      <c r="A49" s="23"/>
      <c r="B49" t="s">
        <v>127</v>
      </c>
    </row>
    <row r="50" spans="1:2">
      <c r="A50" s="23"/>
      <c r="B50" t="s">
        <v>128</v>
      </c>
    </row>
    <row r="51" spans="1:2">
      <c r="A51" s="23"/>
      <c r="B51" s="28" t="s">
        <v>129</v>
      </c>
    </row>
    <row r="52" spans="1:2">
      <c r="A52" s="23"/>
      <c r="B52" t="s">
        <v>130</v>
      </c>
    </row>
    <row r="53" spans="1:2">
      <c r="A53" s="23"/>
      <c r="B53" t="s">
        <v>131</v>
      </c>
    </row>
    <row r="54" spans="1:2">
      <c r="A54" s="23"/>
      <c r="B54" t="s">
        <v>132</v>
      </c>
    </row>
    <row r="55" spans="1:2">
      <c r="A55" s="23"/>
      <c r="B55" t="s">
        <v>133</v>
      </c>
    </row>
    <row r="56" spans="1:2" ht="30">
      <c r="A56" s="23"/>
      <c r="B56" s="29" t="s">
        <v>134</v>
      </c>
    </row>
    <row r="57" spans="1:2">
      <c r="A57" s="23"/>
      <c r="B57" s="18" t="s">
        <v>137</v>
      </c>
    </row>
    <row r="58" spans="1:2">
      <c r="A58" s="23"/>
      <c r="B58" t="s">
        <v>138</v>
      </c>
    </row>
    <row r="59" spans="1:2">
      <c r="A59" s="23"/>
      <c r="B59" t="s">
        <v>139</v>
      </c>
    </row>
    <row r="60" spans="1:2">
      <c r="A60" s="23"/>
      <c r="B60" t="s">
        <v>140</v>
      </c>
    </row>
    <row r="61" spans="1:2">
      <c r="A61" s="23"/>
      <c r="B61" t="s">
        <v>141</v>
      </c>
    </row>
    <row r="62" spans="1:2">
      <c r="A62" s="23"/>
      <c r="B62" t="s">
        <v>142</v>
      </c>
    </row>
    <row r="63" spans="1:2">
      <c r="A63" s="23"/>
      <c r="B63" t="s">
        <v>143</v>
      </c>
    </row>
    <row r="64" spans="1:2">
      <c r="A64" s="23"/>
      <c r="B64" t="s">
        <v>144</v>
      </c>
    </row>
    <row r="65" spans="1:2">
      <c r="A65" s="23"/>
      <c r="B65" s="28" t="s">
        <v>145</v>
      </c>
    </row>
    <row r="66" spans="1:2">
      <c r="A66" s="23">
        <v>44295.333333333336</v>
      </c>
      <c r="B66" s="18" t="s">
        <v>146</v>
      </c>
    </row>
    <row r="67" spans="1:2">
      <c r="A67" s="23"/>
      <c r="B67" t="s">
        <v>147</v>
      </c>
    </row>
    <row r="68" spans="1:2">
      <c r="A68" s="23"/>
      <c r="B68" t="s">
        <v>148</v>
      </c>
    </row>
    <row r="69" spans="1:2">
      <c r="A69" s="23"/>
      <c r="B69" t="s">
        <v>149</v>
      </c>
    </row>
    <row r="70" spans="1:2">
      <c r="A70" s="23">
        <v>44295.45416666667</v>
      </c>
      <c r="B70" s="18" t="s">
        <v>146</v>
      </c>
    </row>
    <row r="71" spans="1:2">
      <c r="A71" s="23"/>
      <c r="B71" s="18" t="s">
        <v>150</v>
      </c>
    </row>
    <row r="72" spans="1:2">
      <c r="A72" s="23"/>
      <c r="B72" t="s">
        <v>151</v>
      </c>
    </row>
    <row r="73" spans="1:2">
      <c r="A73" s="23"/>
      <c r="B73" t="s">
        <v>152</v>
      </c>
    </row>
    <row r="74" spans="1:2">
      <c r="A74" s="23"/>
      <c r="B74" s="18" t="s">
        <v>155</v>
      </c>
    </row>
    <row r="75" spans="1:2">
      <c r="A75" s="23">
        <v>44297.355856249997</v>
      </c>
      <c r="B75" t="s">
        <v>156</v>
      </c>
    </row>
    <row r="76" spans="1:2">
      <c r="A76" s="23"/>
      <c r="B76" t="s">
        <v>157</v>
      </c>
    </row>
    <row r="77" spans="1:2">
      <c r="A77" s="23"/>
      <c r="B77" t="s">
        <v>158</v>
      </c>
    </row>
    <row r="78" spans="1:2">
      <c r="A78" s="23"/>
      <c r="B78" t="s">
        <v>160</v>
      </c>
    </row>
    <row r="79" spans="1:2">
      <c r="A79" s="23"/>
      <c r="B79" t="s">
        <v>159</v>
      </c>
    </row>
    <row r="80" spans="1:2">
      <c r="A80" s="23"/>
      <c r="B80" t="s">
        <v>161</v>
      </c>
    </row>
    <row r="81" spans="1:2">
      <c r="A81" s="23">
        <v>44297.8298399306</v>
      </c>
      <c r="B81" t="s">
        <v>162</v>
      </c>
    </row>
    <row r="82" spans="1:2">
      <c r="A82" s="23"/>
      <c r="B82" t="s">
        <v>163</v>
      </c>
    </row>
    <row r="83" spans="1:2">
      <c r="A83" s="23"/>
      <c r="B83" t="s">
        <v>164</v>
      </c>
    </row>
    <row r="84" spans="1:2">
      <c r="A84" s="23"/>
      <c r="B84" t="s">
        <v>165</v>
      </c>
    </row>
    <row r="85" spans="1:2">
      <c r="A85" s="23"/>
      <c r="B85" t="s">
        <v>167</v>
      </c>
    </row>
    <row r="86" spans="1:2">
      <c r="A86" s="23"/>
      <c r="B86" t="s">
        <v>168</v>
      </c>
    </row>
    <row r="87" spans="1:2">
      <c r="A87" s="23"/>
      <c r="B87" t="s">
        <v>170</v>
      </c>
    </row>
    <row r="88" spans="1:2">
      <c r="A88" s="23"/>
      <c r="B88" t="s">
        <v>171</v>
      </c>
    </row>
    <row r="89" spans="1:2">
      <c r="A89" s="23"/>
      <c r="B89" t="s">
        <v>172</v>
      </c>
    </row>
    <row r="90" spans="1:2">
      <c r="A90" s="23">
        <v>44299.579150810197</v>
      </c>
      <c r="B90" t="s">
        <v>174</v>
      </c>
    </row>
    <row r="91" spans="1:2">
      <c r="A91" s="23"/>
      <c r="B91" t="s">
        <v>175</v>
      </c>
    </row>
    <row r="92" spans="1:2">
      <c r="A92" s="23">
        <v>44299.694020486102</v>
      </c>
      <c r="B92" t="s">
        <v>176</v>
      </c>
    </row>
    <row r="93" spans="1:2">
      <c r="A93" s="23"/>
      <c r="B93" t="s">
        <v>177</v>
      </c>
    </row>
    <row r="94" spans="1:2">
      <c r="A94" s="23"/>
      <c r="B94" t="s">
        <v>178</v>
      </c>
    </row>
    <row r="95" spans="1:2">
      <c r="A95" s="23"/>
      <c r="B95" t="s">
        <v>179</v>
      </c>
    </row>
    <row r="96" spans="1:2">
      <c r="A96" s="23"/>
      <c r="B96" t="s">
        <v>180</v>
      </c>
    </row>
    <row r="97" spans="1:2">
      <c r="A97" s="23">
        <v>44300.588789467598</v>
      </c>
      <c r="B97" t="s">
        <v>181</v>
      </c>
    </row>
    <row r="98" spans="1:2">
      <c r="A98" s="23"/>
      <c r="B98" t="s">
        <v>183</v>
      </c>
    </row>
    <row r="99" spans="1:2">
      <c r="A99" s="23"/>
      <c r="B99" t="s">
        <v>184</v>
      </c>
    </row>
    <row r="100" spans="1:2">
      <c r="A100" s="23"/>
      <c r="B100" t="s">
        <v>182</v>
      </c>
    </row>
    <row r="101" spans="1:2">
      <c r="A101" s="23"/>
      <c r="B101" t="s">
        <v>185</v>
      </c>
    </row>
    <row r="102" spans="1:2">
      <c r="A102" s="23"/>
      <c r="B102" t="s">
        <v>186</v>
      </c>
    </row>
    <row r="103" spans="1:2">
      <c r="A103" s="23"/>
      <c r="B103" t="s">
        <v>187</v>
      </c>
    </row>
    <row r="104" spans="1:2">
      <c r="A104" s="23"/>
      <c r="B104" t="s">
        <v>190</v>
      </c>
    </row>
    <row r="105" spans="1:2">
      <c r="A105" s="23">
        <v>44302.4714969907</v>
      </c>
      <c r="B105" t="s">
        <v>191</v>
      </c>
    </row>
    <row r="106" spans="1:2">
      <c r="A106" s="23"/>
      <c r="B106" t="s">
        <v>192</v>
      </c>
    </row>
    <row r="107" spans="1:2">
      <c r="A107" s="23"/>
      <c r="B107" t="s">
        <v>193</v>
      </c>
    </row>
    <row r="108" spans="1:2">
      <c r="A108" s="23"/>
      <c r="B108" t="s">
        <v>194</v>
      </c>
    </row>
    <row r="109" spans="1:2">
      <c r="A109" s="23"/>
      <c r="B109" t="s">
        <v>196</v>
      </c>
    </row>
    <row r="110" spans="1:2">
      <c r="A110" s="23"/>
      <c r="B110" t="s">
        <v>197</v>
      </c>
    </row>
    <row r="111" spans="1:2">
      <c r="A111" s="23">
        <v>44303</v>
      </c>
      <c r="B111" t="s">
        <v>198</v>
      </c>
    </row>
    <row r="112" spans="1:2">
      <c r="A112" s="23"/>
      <c r="B112" t="s">
        <v>202</v>
      </c>
    </row>
    <row r="113" spans="1:2">
      <c r="A113" s="23"/>
      <c r="B113" t="s">
        <v>203</v>
      </c>
    </row>
    <row r="114" spans="1:2">
      <c r="A114" s="23">
        <v>44304.534314583303</v>
      </c>
      <c r="B114" t="s">
        <v>204</v>
      </c>
    </row>
    <row r="115" spans="1:2">
      <c r="A115" s="23"/>
      <c r="B115" t="s">
        <v>207</v>
      </c>
    </row>
    <row r="116" spans="1:2">
      <c r="A116" s="23"/>
      <c r="B116" t="s">
        <v>208</v>
      </c>
    </row>
    <row r="117" spans="1:2">
      <c r="A117" s="23"/>
      <c r="B117" t="s">
        <v>209</v>
      </c>
    </row>
    <row r="118" spans="1:2">
      <c r="A118" s="23"/>
      <c r="B118" t="s">
        <v>210</v>
      </c>
    </row>
    <row r="119" spans="1:2">
      <c r="A119" s="23"/>
      <c r="B119" t="s">
        <v>211</v>
      </c>
    </row>
    <row r="120" spans="1:2">
      <c r="A120" s="23">
        <v>44305.451966898101</v>
      </c>
      <c r="B120" t="s">
        <v>212</v>
      </c>
    </row>
    <row r="121" spans="1:2">
      <c r="A121" s="23"/>
      <c r="B121" t="s">
        <v>213</v>
      </c>
    </row>
    <row r="122" spans="1:2">
      <c r="A122" s="23"/>
      <c r="B122" t="s">
        <v>219</v>
      </c>
    </row>
    <row r="123" spans="1:2">
      <c r="A123" s="23"/>
      <c r="B123" t="s">
        <v>217</v>
      </c>
    </row>
    <row r="124" spans="1:2">
      <c r="A124" s="23"/>
      <c r="B124" t="s">
        <v>218</v>
      </c>
    </row>
    <row r="125" spans="1:2">
      <c r="A125" s="23"/>
      <c r="B125" t="s">
        <v>220</v>
      </c>
    </row>
    <row r="126" spans="1:2">
      <c r="A126" s="23"/>
      <c r="B126" t="s">
        <v>221</v>
      </c>
    </row>
    <row r="127" spans="1:2">
      <c r="A127" s="23"/>
      <c r="B127" t="s">
        <v>222</v>
      </c>
    </row>
    <row r="128" spans="1:2">
      <c r="A128" s="23"/>
      <c r="B128" t="s">
        <v>223</v>
      </c>
    </row>
    <row r="129" spans="1:2">
      <c r="A129" s="23"/>
      <c r="B129" t="s">
        <v>224</v>
      </c>
    </row>
    <row r="130" spans="1:2">
      <c r="A130" s="23">
        <v>44306.324938425903</v>
      </c>
      <c r="B130" t="s">
        <v>225</v>
      </c>
    </row>
    <row r="131" spans="1:2">
      <c r="A131" s="23"/>
      <c r="B131" t="s">
        <v>226</v>
      </c>
    </row>
    <row r="132" spans="1:2">
      <c r="A132" s="23"/>
      <c r="B132" t="s">
        <v>227</v>
      </c>
    </row>
    <row r="133" spans="1:2">
      <c r="A133" s="23"/>
      <c r="B133" t="s">
        <v>228</v>
      </c>
    </row>
    <row r="134" spans="1:2">
      <c r="A134" s="23"/>
      <c r="B134" t="s">
        <v>229</v>
      </c>
    </row>
    <row r="135" spans="1:2">
      <c r="A135" s="23"/>
      <c r="B135" t="s">
        <v>230</v>
      </c>
    </row>
    <row r="136" spans="1:2">
      <c r="A136" s="23"/>
      <c r="B136" t="s">
        <v>231</v>
      </c>
    </row>
    <row r="137" spans="1:2">
      <c r="A137" s="23"/>
      <c r="B137" t="s">
        <v>232</v>
      </c>
    </row>
    <row r="138" spans="1:2">
      <c r="A138" s="23"/>
      <c r="B138" t="s">
        <v>233</v>
      </c>
    </row>
    <row r="139" spans="1:2">
      <c r="A139" s="23">
        <v>44307.766821643498</v>
      </c>
      <c r="B139" t="s">
        <v>234</v>
      </c>
    </row>
    <row r="140" spans="1:2">
      <c r="A140" s="23">
        <v>44307.8445818287</v>
      </c>
      <c r="B140" t="s">
        <v>235</v>
      </c>
    </row>
    <row r="141" spans="1:2">
      <c r="A141" s="23">
        <v>44308.488527314803</v>
      </c>
      <c r="B141" t="s">
        <v>236</v>
      </c>
    </row>
    <row r="142" spans="1:2">
      <c r="A142" s="23"/>
      <c r="B142" t="s">
        <v>237</v>
      </c>
    </row>
    <row r="143" spans="1:2">
      <c r="A143" s="23"/>
      <c r="B143" t="s">
        <v>250</v>
      </c>
    </row>
    <row r="144" spans="1:2">
      <c r="A144" s="23">
        <v>44314.278955902802</v>
      </c>
      <c r="B144" t="s">
        <v>251</v>
      </c>
    </row>
    <row r="145" spans="1:2">
      <c r="A145" s="23"/>
      <c r="B145" t="s">
        <v>253</v>
      </c>
    </row>
    <row r="146" spans="1:2">
      <c r="A146" s="23"/>
      <c r="B146" t="s">
        <v>255</v>
      </c>
    </row>
    <row r="147" spans="1:2">
      <c r="A147" s="23">
        <v>44315.688820486102</v>
      </c>
      <c r="B147" t="s">
        <v>260</v>
      </c>
    </row>
    <row r="148" spans="1:2">
      <c r="A148" s="23"/>
      <c r="B148" t="s">
        <v>257</v>
      </c>
    </row>
    <row r="149" spans="1:2">
      <c r="A149" s="23"/>
      <c r="B149" t="s">
        <v>258</v>
      </c>
    </row>
    <row r="150" spans="1:2">
      <c r="A150" s="23"/>
      <c r="B150" t="s">
        <v>259</v>
      </c>
    </row>
    <row r="151" spans="1:2">
      <c r="A151" s="23"/>
      <c r="B151" t="s">
        <v>261</v>
      </c>
    </row>
    <row r="152" spans="1:2">
      <c r="A152" s="23">
        <v>44315.8158616898</v>
      </c>
      <c r="B152" t="s">
        <v>262</v>
      </c>
    </row>
    <row r="153" spans="1:2">
      <c r="A153" s="23"/>
      <c r="B153" t="s">
        <v>263</v>
      </c>
    </row>
    <row r="154" spans="1:2">
      <c r="A154" s="23"/>
      <c r="B154" t="s">
        <v>264</v>
      </c>
    </row>
    <row r="155" spans="1:2">
      <c r="A155" s="23"/>
      <c r="B155" t="s">
        <v>265</v>
      </c>
    </row>
    <row r="156" spans="1:2">
      <c r="A156" s="23"/>
      <c r="B156" t="s">
        <v>266</v>
      </c>
    </row>
    <row r="157" spans="1:2">
      <c r="A157" s="23"/>
      <c r="B157" t="s">
        <v>267</v>
      </c>
    </row>
    <row r="158" spans="1:2">
      <c r="A158" s="23">
        <v>44316.651822337997</v>
      </c>
      <c r="B158" t="s">
        <v>268</v>
      </c>
    </row>
    <row r="159" spans="1:2">
      <c r="A159" s="23"/>
      <c r="B159" t="s">
        <v>270</v>
      </c>
    </row>
    <row r="160" spans="1:2">
      <c r="A160" s="23"/>
      <c r="B160" t="s">
        <v>269</v>
      </c>
    </row>
    <row r="161" spans="1:2">
      <c r="A161" s="23"/>
      <c r="B161" t="s">
        <v>271</v>
      </c>
    </row>
    <row r="162" spans="1:2">
      <c r="A162" s="23"/>
      <c r="B162" t="s">
        <v>272</v>
      </c>
    </row>
    <row r="163" spans="1:2">
      <c r="A163" s="23"/>
      <c r="B163" t="s">
        <v>274</v>
      </c>
    </row>
    <row r="164" spans="1:2">
      <c r="A164" s="23"/>
      <c r="B164" t="s">
        <v>275</v>
      </c>
    </row>
    <row r="165" spans="1:2">
      <c r="A165" s="23"/>
      <c r="B165" t="s">
        <v>277</v>
      </c>
    </row>
    <row r="166" spans="1:2">
      <c r="A166" s="23"/>
      <c r="B166" t="s">
        <v>278</v>
      </c>
    </row>
    <row r="167" spans="1:2">
      <c r="A167" s="23">
        <v>44318.795286805602</v>
      </c>
      <c r="B167" t="s">
        <v>289</v>
      </c>
    </row>
    <row r="168" spans="1:2">
      <c r="A168" s="23"/>
      <c r="B168" t="s">
        <v>288</v>
      </c>
    </row>
    <row r="169" spans="1:2">
      <c r="A169" s="23">
        <v>44319.416666666664</v>
      </c>
      <c r="B169" t="s">
        <v>290</v>
      </c>
    </row>
    <row r="170" spans="1:2">
      <c r="A170" s="23"/>
      <c r="B170" t="s">
        <v>292</v>
      </c>
    </row>
    <row r="171" spans="1:2">
      <c r="A171" s="23">
        <v>44320.589794328705</v>
      </c>
      <c r="B171" t="s">
        <v>293</v>
      </c>
    </row>
    <row r="172" spans="1:2">
      <c r="A172" s="23"/>
      <c r="B172" t="s">
        <v>298</v>
      </c>
    </row>
    <row r="173" spans="1:2">
      <c r="A173" s="23">
        <v>44321</v>
      </c>
      <c r="B173" t="s">
        <v>299</v>
      </c>
    </row>
    <row r="174" spans="1:2">
      <c r="A174" s="23"/>
      <c r="B174" t="s">
        <v>300</v>
      </c>
    </row>
    <row r="175" spans="1:2">
      <c r="A175" s="23"/>
      <c r="B175" t="s">
        <v>301</v>
      </c>
    </row>
    <row r="176" spans="1:2">
      <c r="A176" s="23"/>
      <c r="B176" t="s">
        <v>302</v>
      </c>
    </row>
    <row r="177" spans="1:2">
      <c r="A177" s="23"/>
      <c r="B177" t="s">
        <v>303</v>
      </c>
    </row>
    <row r="178" spans="1:2">
      <c r="A178" s="23"/>
      <c r="B178" t="s">
        <v>304</v>
      </c>
    </row>
    <row r="179" spans="1:2">
      <c r="A179" s="23"/>
      <c r="B179" t="s">
        <v>307</v>
      </c>
    </row>
    <row r="180" spans="1:2">
      <c r="A180" s="23"/>
      <c r="B180" t="s">
        <v>308</v>
      </c>
    </row>
    <row r="181" spans="1:2">
      <c r="A181" s="23"/>
      <c r="B181" t="s">
        <v>310</v>
      </c>
    </row>
    <row r="182" spans="1:2">
      <c r="A182" s="23"/>
      <c r="B182" t="s">
        <v>311</v>
      </c>
    </row>
    <row r="183" spans="1:2">
      <c r="A183" s="23">
        <v>44322.355669791701</v>
      </c>
      <c r="B183" t="s">
        <v>313</v>
      </c>
    </row>
    <row r="184" spans="1:2">
      <c r="A184" s="23"/>
      <c r="B184" t="s">
        <v>315</v>
      </c>
    </row>
    <row r="185" spans="1:2">
      <c r="A185" s="23"/>
      <c r="B185" t="s">
        <v>316</v>
      </c>
    </row>
    <row r="186" spans="1:2">
      <c r="A186" s="23"/>
      <c r="B186" t="s">
        <v>317</v>
      </c>
    </row>
    <row r="187" spans="1:2">
      <c r="A187" s="23"/>
      <c r="B187" t="s">
        <v>318</v>
      </c>
    </row>
    <row r="188" spans="1:2">
      <c r="A188" s="23">
        <v>44323.920671874999</v>
      </c>
      <c r="B188" t="s">
        <v>320</v>
      </c>
    </row>
    <row r="189" spans="1:2">
      <c r="A189" s="23"/>
      <c r="B189" t="s">
        <v>321</v>
      </c>
    </row>
    <row r="190" spans="1:2">
      <c r="A190" s="23"/>
      <c r="B190" t="s">
        <v>322</v>
      </c>
    </row>
    <row r="191" spans="1:2">
      <c r="A191" s="23"/>
      <c r="B191" t="s">
        <v>323</v>
      </c>
    </row>
    <row r="192" spans="1:2">
      <c r="A192" s="23"/>
      <c r="B192" t="s">
        <v>324</v>
      </c>
    </row>
    <row r="193" spans="1:2">
      <c r="A193" s="23"/>
      <c r="B193" t="s">
        <v>325</v>
      </c>
    </row>
    <row r="194" spans="1:2">
      <c r="A194" s="23"/>
      <c r="B194" t="s">
        <v>326</v>
      </c>
    </row>
    <row r="195" spans="1:2">
      <c r="A195" s="23"/>
      <c r="B195" t="s">
        <v>327</v>
      </c>
    </row>
    <row r="196" spans="1:2">
      <c r="A196" s="23"/>
      <c r="B196" t="s">
        <v>328</v>
      </c>
    </row>
    <row r="197" spans="1:2">
      <c r="A197" s="23"/>
      <c r="B197" t="s">
        <v>329</v>
      </c>
    </row>
    <row r="198" spans="1:2">
      <c r="A198" s="23">
        <v>44325.499741435196</v>
      </c>
      <c r="B198" t="s">
        <v>330</v>
      </c>
    </row>
    <row r="199" spans="1:2">
      <c r="A199" s="23"/>
      <c r="B199" t="s">
        <v>331</v>
      </c>
    </row>
    <row r="200" spans="1:2">
      <c r="A200" s="23"/>
      <c r="B200" t="s">
        <v>332</v>
      </c>
    </row>
    <row r="201" spans="1:2">
      <c r="A201" s="23"/>
      <c r="B201" t="s">
        <v>333</v>
      </c>
    </row>
    <row r="202" spans="1:2">
      <c r="A202" s="23"/>
      <c r="B202" t="s">
        <v>334</v>
      </c>
    </row>
    <row r="203" spans="1:2">
      <c r="A203" s="23"/>
      <c r="B203" t="s">
        <v>335</v>
      </c>
    </row>
    <row r="204" spans="1:2">
      <c r="A204" s="23"/>
      <c r="B204" t="s">
        <v>336</v>
      </c>
    </row>
    <row r="205" spans="1:2">
      <c r="A205" s="23"/>
      <c r="B205" t="s">
        <v>337</v>
      </c>
    </row>
    <row r="206" spans="1:2">
      <c r="A206" s="23"/>
      <c r="B206" t="s">
        <v>338</v>
      </c>
    </row>
    <row r="207" spans="1:2">
      <c r="A207" s="23"/>
      <c r="B207" t="s">
        <v>339</v>
      </c>
    </row>
    <row r="208" spans="1:2">
      <c r="A208" s="23"/>
      <c r="B208" t="s">
        <v>340</v>
      </c>
    </row>
    <row r="209" spans="1:2">
      <c r="A209" s="23">
        <v>44326.575224768501</v>
      </c>
      <c r="B209" t="s">
        <v>341</v>
      </c>
    </row>
    <row r="210" spans="1:2">
      <c r="A210" s="23"/>
      <c r="B210" t="s">
        <v>342</v>
      </c>
    </row>
    <row r="211" spans="1:2">
      <c r="A211" s="23"/>
      <c r="B211" t="s">
        <v>343</v>
      </c>
    </row>
    <row r="212" spans="1:2">
      <c r="A212" s="23"/>
      <c r="B212" t="s">
        <v>344</v>
      </c>
    </row>
    <row r="213" spans="1:2">
      <c r="A213" s="23"/>
      <c r="B213" t="s">
        <v>347</v>
      </c>
    </row>
    <row r="214" spans="1:2">
      <c r="A214" s="23">
        <v>44328.702704976902</v>
      </c>
      <c r="B214" t="s">
        <v>348</v>
      </c>
    </row>
    <row r="215" spans="1:2">
      <c r="A215" s="23"/>
      <c r="B215" t="s">
        <v>349</v>
      </c>
    </row>
    <row r="216" spans="1:2">
      <c r="A216" s="23"/>
      <c r="B216" t="s">
        <v>350</v>
      </c>
    </row>
    <row r="217" spans="1:2">
      <c r="A217" s="23"/>
      <c r="B217" t="s">
        <v>352</v>
      </c>
    </row>
    <row r="218" spans="1:2">
      <c r="A218" s="23"/>
      <c r="B218" t="s">
        <v>353</v>
      </c>
    </row>
    <row r="219" spans="1:2">
      <c r="A219" s="23"/>
      <c r="B219" t="s">
        <v>351</v>
      </c>
    </row>
    <row r="220" spans="1:2">
      <c r="A220" s="23"/>
      <c r="B220" t="s">
        <v>355</v>
      </c>
    </row>
    <row r="221" spans="1:2">
      <c r="A221" s="23"/>
      <c r="B221" t="s">
        <v>354</v>
      </c>
    </row>
    <row r="222" spans="1:2">
      <c r="A222" s="23"/>
      <c r="B222" t="s">
        <v>356</v>
      </c>
    </row>
    <row r="223" spans="1:2">
      <c r="A223" s="23"/>
      <c r="B223" t="s">
        <v>357</v>
      </c>
    </row>
    <row r="224" spans="1:2">
      <c r="A224" s="23">
        <v>44333.425679861102</v>
      </c>
      <c r="B224" t="s">
        <v>358</v>
      </c>
    </row>
    <row r="225" spans="1:2">
      <c r="A225" s="23"/>
      <c r="B225" t="s">
        <v>359</v>
      </c>
    </row>
    <row r="226" spans="1:2">
      <c r="A226" s="23"/>
      <c r="B226" t="s">
        <v>363</v>
      </c>
    </row>
    <row r="227" spans="1:2">
      <c r="A227" s="23"/>
      <c r="B227" t="s">
        <v>364</v>
      </c>
    </row>
    <row r="228" spans="1:2">
      <c r="A228" s="23"/>
      <c r="B228" t="s">
        <v>365</v>
      </c>
    </row>
    <row r="229" spans="1:2">
      <c r="A229" s="23"/>
      <c r="B229" t="s">
        <v>366</v>
      </c>
    </row>
    <row r="230" spans="1:2">
      <c r="A230" s="23"/>
      <c r="B230" t="s">
        <v>368</v>
      </c>
    </row>
    <row r="231" spans="1:2">
      <c r="A231" s="23"/>
      <c r="B231" t="s">
        <v>369</v>
      </c>
    </row>
    <row r="232" spans="1:2">
      <c r="A232" s="23">
        <v>44336</v>
      </c>
      <c r="B232" t="s">
        <v>373</v>
      </c>
    </row>
    <row r="233" spans="1:2">
      <c r="A233" s="23"/>
      <c r="B233" t="s">
        <v>374</v>
      </c>
    </row>
    <row r="234" spans="1:2">
      <c r="A234" s="23"/>
      <c r="B234" t="s">
        <v>376</v>
      </c>
    </row>
    <row r="235" spans="1:2">
      <c r="A235" s="23"/>
      <c r="B235" t="s">
        <v>377</v>
      </c>
    </row>
    <row r="236" spans="1:2">
      <c r="A236" s="23"/>
      <c r="B236" t="s">
        <v>380</v>
      </c>
    </row>
    <row r="237" spans="1:2">
      <c r="A237" s="23"/>
      <c r="B237" t="s">
        <v>382</v>
      </c>
    </row>
    <row r="238" spans="1:2">
      <c r="A238" s="23"/>
      <c r="B238" t="s">
        <v>390</v>
      </c>
    </row>
    <row r="239" spans="1:2">
      <c r="A239" s="23"/>
      <c r="B239" t="s">
        <v>389</v>
      </c>
    </row>
    <row r="240" spans="1:2">
      <c r="A240" s="23"/>
      <c r="B240" t="s">
        <v>391</v>
      </c>
    </row>
    <row r="241" spans="1:2">
      <c r="A241" s="23"/>
      <c r="B241" t="s">
        <v>395</v>
      </c>
    </row>
    <row r="242" spans="1:2">
      <c r="A242" s="23"/>
      <c r="B242" t="s">
        <v>397</v>
      </c>
    </row>
    <row r="243" spans="1:2">
      <c r="A243" s="23"/>
      <c r="B243" t="s">
        <v>398</v>
      </c>
    </row>
    <row r="244" spans="1:2">
      <c r="A244" s="23"/>
      <c r="B244" t="s">
        <v>400</v>
      </c>
    </row>
    <row r="245" spans="1:2">
      <c r="A245" s="23">
        <v>44338.757544444401</v>
      </c>
      <c r="B245" t="s">
        <v>399</v>
      </c>
    </row>
    <row r="246" spans="1:2">
      <c r="A246" s="23"/>
      <c r="B246" t="s">
        <v>401</v>
      </c>
    </row>
    <row r="247" spans="1:2">
      <c r="A247" s="23">
        <v>44340.377351157404</v>
      </c>
      <c r="B247" t="s">
        <v>402</v>
      </c>
    </row>
    <row r="248" spans="1:2">
      <c r="A248" s="23"/>
      <c r="B248" t="s">
        <v>403</v>
      </c>
    </row>
    <row r="249" spans="1:2">
      <c r="A249" s="23"/>
      <c r="B249" t="s">
        <v>406</v>
      </c>
    </row>
    <row r="250" spans="1:2">
      <c r="A250" s="23"/>
      <c r="B250" t="s">
        <v>407</v>
      </c>
    </row>
    <row r="251" spans="1:2">
      <c r="A251" s="23"/>
      <c r="B251" t="s">
        <v>408</v>
      </c>
    </row>
    <row r="252" spans="1:2">
      <c r="A252" s="23"/>
      <c r="B252" t="s">
        <v>410</v>
      </c>
    </row>
    <row r="253" spans="1:2">
      <c r="A253" s="23"/>
      <c r="B253" t="s">
        <v>411</v>
      </c>
    </row>
    <row r="254" spans="1:2">
      <c r="B254" t="s">
        <v>412</v>
      </c>
    </row>
    <row r="255" spans="1:2">
      <c r="A255" s="23">
        <v>44341.368147569403</v>
      </c>
      <c r="B255" t="s">
        <v>413</v>
      </c>
    </row>
    <row r="256" spans="1:2">
      <c r="A256" s="23"/>
      <c r="B256" t="s">
        <v>415</v>
      </c>
    </row>
    <row r="257" spans="1:2">
      <c r="A257" s="23"/>
      <c r="B257" t="s">
        <v>418</v>
      </c>
    </row>
    <row r="258" spans="1:2">
      <c r="A258" s="23"/>
      <c r="B258" t="s">
        <v>421</v>
      </c>
    </row>
    <row r="259" spans="1:2">
      <c r="A259" s="23"/>
      <c r="B259" t="s">
        <v>422</v>
      </c>
    </row>
    <row r="260" spans="1:2">
      <c r="A260" s="23"/>
      <c r="B260" t="s">
        <v>423</v>
      </c>
    </row>
    <row r="261" spans="1:2">
      <c r="A261" s="23"/>
      <c r="B261" t="s">
        <v>424</v>
      </c>
    </row>
    <row r="262" spans="1:2">
      <c r="A262" s="23"/>
      <c r="B262" t="s">
        <v>425</v>
      </c>
    </row>
    <row r="263" spans="1:2">
      <c r="A263" s="23"/>
      <c r="B263" t="s">
        <v>427</v>
      </c>
    </row>
    <row r="264" spans="1:2">
      <c r="A264" s="23"/>
      <c r="B264" t="s">
        <v>428</v>
      </c>
    </row>
    <row r="265" spans="1:2">
      <c r="A265" s="23"/>
      <c r="B265" t="s">
        <v>429</v>
      </c>
    </row>
    <row r="266" spans="1:2">
      <c r="A266" s="23"/>
      <c r="B266" t="s">
        <v>430</v>
      </c>
    </row>
    <row r="267" spans="1:2">
      <c r="A267" s="23">
        <v>44343.596566666703</v>
      </c>
      <c r="B267" t="s">
        <v>431</v>
      </c>
    </row>
    <row r="268" spans="1:2">
      <c r="A268" s="23"/>
      <c r="B268" t="s">
        <v>432</v>
      </c>
    </row>
    <row r="269" spans="1:2">
      <c r="A269" s="23"/>
      <c r="B269" t="s">
        <v>433</v>
      </c>
    </row>
    <row r="270" spans="1:2">
      <c r="A270" s="23"/>
      <c r="B270" t="s">
        <v>484</v>
      </c>
    </row>
    <row r="271" spans="1:2">
      <c r="A271" s="23"/>
      <c r="B271" t="s">
        <v>485</v>
      </c>
    </row>
    <row r="272" spans="1:2">
      <c r="A272" s="23"/>
      <c r="B272" t="s">
        <v>486</v>
      </c>
    </row>
    <row r="273" spans="1:2">
      <c r="A273" s="23"/>
      <c r="B273" t="s">
        <v>487</v>
      </c>
    </row>
    <row r="274" spans="1:2">
      <c r="A274" s="23"/>
      <c r="B274" t="s">
        <v>488</v>
      </c>
    </row>
    <row r="275" spans="1:2">
      <c r="A275" s="23"/>
      <c r="B275" t="s">
        <v>490</v>
      </c>
    </row>
    <row r="276" spans="1:2">
      <c r="A276" s="23">
        <v>44352.575020601798</v>
      </c>
      <c r="B276" t="s">
        <v>492</v>
      </c>
    </row>
    <row r="277" spans="1:2">
      <c r="A277" s="23"/>
      <c r="B277" t="s">
        <v>491</v>
      </c>
    </row>
    <row r="278" spans="1:2">
      <c r="A278" s="23"/>
      <c r="B278" t="s">
        <v>493</v>
      </c>
    </row>
    <row r="279" spans="1:2">
      <c r="A279" s="23">
        <v>44353.419314120401</v>
      </c>
      <c r="B279" t="s">
        <v>494</v>
      </c>
    </row>
    <row r="280" spans="1:2">
      <c r="A280" s="23"/>
      <c r="B280" t="s">
        <v>500</v>
      </c>
    </row>
    <row r="281" spans="1:2">
      <c r="A281" s="23"/>
      <c r="B281" t="s">
        <v>495</v>
      </c>
    </row>
    <row r="282" spans="1:2">
      <c r="A282" s="23"/>
      <c r="B282" t="s">
        <v>496</v>
      </c>
    </row>
    <row r="283" spans="1:2">
      <c r="A283" s="23"/>
      <c r="B283" t="s">
        <v>497</v>
      </c>
    </row>
    <row r="284" spans="1:2">
      <c r="A284" s="23"/>
      <c r="B284" t="s">
        <v>499</v>
      </c>
    </row>
    <row r="285" spans="1:2">
      <c r="A285" s="23"/>
      <c r="B285" t="s">
        <v>501</v>
      </c>
    </row>
    <row r="286" spans="1:2">
      <c r="A286" s="23"/>
      <c r="B286" t="s">
        <v>502</v>
      </c>
    </row>
    <row r="287" spans="1:2">
      <c r="A287" s="23"/>
      <c r="B287" t="s">
        <v>503</v>
      </c>
    </row>
    <row r="288" spans="1:2">
      <c r="A288" s="23"/>
      <c r="B288" t="s">
        <v>504</v>
      </c>
    </row>
    <row r="289" spans="1:2">
      <c r="A289" s="23"/>
      <c r="B289" t="s">
        <v>505</v>
      </c>
    </row>
    <row r="290" spans="1:2">
      <c r="A290" s="23"/>
      <c r="B290" t="s">
        <v>506</v>
      </c>
    </row>
    <row r="291" spans="1:2">
      <c r="A291" s="23"/>
      <c r="B291" t="s">
        <v>507</v>
      </c>
    </row>
    <row r="292" spans="1:2">
      <c r="A292" s="23"/>
      <c r="B292" t="s">
        <v>508</v>
      </c>
    </row>
    <row r="293" spans="1:2">
      <c r="A293" s="23"/>
      <c r="B293" t="s">
        <v>509</v>
      </c>
    </row>
    <row r="294" spans="1:2">
      <c r="A294" s="23"/>
      <c r="B294" t="s">
        <v>511</v>
      </c>
    </row>
    <row r="295" spans="1:2">
      <c r="A295" s="23"/>
      <c r="B295" t="s">
        <v>510</v>
      </c>
    </row>
    <row r="296" spans="1:2">
      <c r="A296" s="23"/>
      <c r="B296" t="s">
        <v>513</v>
      </c>
    </row>
    <row r="297" spans="1:2">
      <c r="A297" s="23"/>
      <c r="B297" t="s">
        <v>514</v>
      </c>
    </row>
    <row r="298" spans="1:2">
      <c r="A298" s="23"/>
      <c r="B298" t="s">
        <v>517</v>
      </c>
    </row>
    <row r="299" spans="1:2">
      <c r="A299" s="23"/>
      <c r="B299" t="s">
        <v>518</v>
      </c>
    </row>
    <row r="300" spans="1:2">
      <c r="A300" s="23">
        <v>44356.777344212998</v>
      </c>
      <c r="B300" t="s">
        <v>519</v>
      </c>
    </row>
    <row r="301" spans="1:2">
      <c r="A301" s="23"/>
      <c r="B301" t="s">
        <v>520</v>
      </c>
    </row>
    <row r="302" spans="1:2">
      <c r="A302" s="23"/>
      <c r="B302" t="s">
        <v>521</v>
      </c>
    </row>
    <row r="303" spans="1:2">
      <c r="A303" s="23"/>
      <c r="B303" t="s">
        <v>522</v>
      </c>
    </row>
    <row r="304" spans="1:2" ht="30">
      <c r="A304" s="23"/>
      <c r="B304" s="6" t="s">
        <v>523</v>
      </c>
    </row>
    <row r="305" spans="1:2">
      <c r="A305" s="23"/>
      <c r="B305" t="s">
        <v>524</v>
      </c>
    </row>
    <row r="306" spans="1:2">
      <c r="A306" s="23"/>
      <c r="B306" t="s">
        <v>525</v>
      </c>
    </row>
    <row r="307" spans="1:2">
      <c r="A307" s="23"/>
      <c r="B307" t="s">
        <v>526</v>
      </c>
    </row>
    <row r="308" spans="1:2">
      <c r="A308" s="23"/>
      <c r="B308" t="s">
        <v>527</v>
      </c>
    </row>
    <row r="309" spans="1:2">
      <c r="A309" s="23"/>
      <c r="B309" t="s">
        <v>528</v>
      </c>
    </row>
    <row r="310" spans="1:2">
      <c r="A310" s="23">
        <v>44357.347470833301</v>
      </c>
      <c r="B310" t="s">
        <v>529</v>
      </c>
    </row>
    <row r="311" spans="1:2">
      <c r="A311" s="23"/>
      <c r="B311" t="s">
        <v>532</v>
      </c>
    </row>
    <row r="312" spans="1:2">
      <c r="A312" s="23"/>
      <c r="B312" t="s">
        <v>533</v>
      </c>
    </row>
    <row r="313" spans="1:2">
      <c r="A313" s="23"/>
      <c r="B313" t="s">
        <v>535</v>
      </c>
    </row>
    <row r="314" spans="1:2">
      <c r="A314" s="23"/>
      <c r="B314" t="s">
        <v>536</v>
      </c>
    </row>
    <row r="315" spans="1:2">
      <c r="A315" s="23"/>
      <c r="B315" t="s">
        <v>537</v>
      </c>
    </row>
    <row r="316" spans="1:2">
      <c r="A316" s="23"/>
      <c r="B316" t="s">
        <v>538</v>
      </c>
    </row>
    <row r="317" spans="1:2">
      <c r="A317" s="23"/>
      <c r="B317" t="s">
        <v>539</v>
      </c>
    </row>
    <row r="318" spans="1:2">
      <c r="A318" s="23"/>
      <c r="B318" t="s">
        <v>540</v>
      </c>
    </row>
    <row r="319" spans="1:2">
      <c r="A319" s="23"/>
      <c r="B319" t="s">
        <v>541</v>
      </c>
    </row>
    <row r="320" spans="1:2">
      <c r="A320" s="23"/>
      <c r="B320" t="s">
        <v>542</v>
      </c>
    </row>
    <row r="321" spans="1:2">
      <c r="A321" s="23"/>
      <c r="B321" t="s">
        <v>543</v>
      </c>
    </row>
    <row r="322" spans="1:2">
      <c r="A322" s="23"/>
      <c r="B322" t="s">
        <v>544</v>
      </c>
    </row>
    <row r="323" spans="1:2">
      <c r="A323" s="23">
        <v>44359.798668518502</v>
      </c>
      <c r="B323" t="s">
        <v>545</v>
      </c>
    </row>
    <row r="324" spans="1:2">
      <c r="A324" s="23"/>
      <c r="B324" t="s">
        <v>546</v>
      </c>
    </row>
    <row r="325" spans="1:2">
      <c r="A325" s="23">
        <v>44360.301544444403</v>
      </c>
      <c r="B325" t="s">
        <v>547</v>
      </c>
    </row>
    <row r="326" spans="1:2">
      <c r="A326" s="23"/>
      <c r="B326" t="s">
        <v>548</v>
      </c>
    </row>
    <row r="327" spans="1:2">
      <c r="A327" s="23"/>
      <c r="B327" t="s">
        <v>549</v>
      </c>
    </row>
    <row r="328" spans="1:2">
      <c r="A328" s="23"/>
      <c r="B328" t="s">
        <v>550</v>
      </c>
    </row>
    <row r="329" spans="1:2">
      <c r="A329" s="23"/>
      <c r="B329" t="s">
        <v>551</v>
      </c>
    </row>
    <row r="330" spans="1:2">
      <c r="A330" s="23"/>
      <c r="B330" t="s">
        <v>552</v>
      </c>
    </row>
    <row r="331" spans="1:2">
      <c r="A331" s="23"/>
      <c r="B331" t="s">
        <v>553</v>
      </c>
    </row>
    <row r="332" spans="1:2" ht="30">
      <c r="A332" s="23"/>
      <c r="B332" s="6" t="s">
        <v>558</v>
      </c>
    </row>
    <row r="333" spans="1:2">
      <c r="A333" s="23"/>
      <c r="B333" t="s">
        <v>554</v>
      </c>
    </row>
    <row r="334" spans="1:2">
      <c r="A334" s="23"/>
      <c r="B334" t="s">
        <v>555</v>
      </c>
    </row>
    <row r="335" spans="1:2">
      <c r="A335" s="23"/>
      <c r="B335" t="s">
        <v>556</v>
      </c>
    </row>
    <row r="336" spans="1:2">
      <c r="A336" s="23"/>
      <c r="B336" t="s">
        <v>562</v>
      </c>
    </row>
    <row r="337" spans="1:2">
      <c r="A337" s="23">
        <v>44360.751121412002</v>
      </c>
      <c r="B337" t="s">
        <v>557</v>
      </c>
    </row>
    <row r="338" spans="1:2">
      <c r="A338" s="23"/>
      <c r="B338" t="s">
        <v>559</v>
      </c>
    </row>
    <row r="339" spans="1:2">
      <c r="A339" s="23"/>
      <c r="B339" t="s">
        <v>560</v>
      </c>
    </row>
    <row r="340" spans="1:2">
      <c r="A340" s="23"/>
      <c r="B340" t="s">
        <v>561</v>
      </c>
    </row>
    <row r="341" spans="1:2">
      <c r="A341" s="23"/>
      <c r="B341" t="s">
        <v>568</v>
      </c>
    </row>
    <row r="342" spans="1:2" ht="30">
      <c r="A342" s="23"/>
      <c r="B342" s="6" t="s">
        <v>563</v>
      </c>
    </row>
    <row r="343" spans="1:2" ht="30">
      <c r="A343" s="23"/>
      <c r="B343" s="6" t="s">
        <v>570</v>
      </c>
    </row>
    <row r="344" spans="1:2">
      <c r="A344" s="23"/>
      <c r="B344" t="s">
        <v>565</v>
      </c>
    </row>
    <row r="345" spans="1:2" ht="30">
      <c r="A345" s="23"/>
      <c r="B345" s="6" t="s">
        <v>567</v>
      </c>
    </row>
    <row r="346" spans="1:2">
      <c r="A346" s="23"/>
      <c r="B346" t="s">
        <v>569</v>
      </c>
    </row>
    <row r="347" spans="1:2">
      <c r="A347" s="23"/>
      <c r="B347" t="s">
        <v>571</v>
      </c>
    </row>
    <row r="348" spans="1:2">
      <c r="A348" s="23"/>
      <c r="B348" t="s">
        <v>573</v>
      </c>
    </row>
    <row r="349" spans="1:2" ht="30">
      <c r="A349" s="23"/>
      <c r="B349" s="6" t="s">
        <v>574</v>
      </c>
    </row>
    <row r="350" spans="1:2">
      <c r="A350" s="23"/>
      <c r="B350" t="s">
        <v>575</v>
      </c>
    </row>
    <row r="351" spans="1:2">
      <c r="A351" s="23"/>
      <c r="B351" t="s">
        <v>576</v>
      </c>
    </row>
    <row r="352" spans="1:2">
      <c r="A352" s="23"/>
      <c r="B352" t="s">
        <v>577</v>
      </c>
    </row>
    <row r="353" spans="1:2">
      <c r="A353" s="23">
        <v>44362.670448611098</v>
      </c>
      <c r="B353" t="s">
        <v>578</v>
      </c>
    </row>
    <row r="354" spans="1:2">
      <c r="A354" s="23"/>
      <c r="B354" t="s">
        <v>579</v>
      </c>
    </row>
    <row r="355" spans="1:2">
      <c r="A355" s="23"/>
      <c r="B355" t="s">
        <v>580</v>
      </c>
    </row>
    <row r="356" spans="1:2">
      <c r="A356" s="23"/>
      <c r="B356" t="s">
        <v>582</v>
      </c>
    </row>
    <row r="357" spans="1:2">
      <c r="A357" s="23"/>
      <c r="B357" t="s">
        <v>583</v>
      </c>
    </row>
    <row r="358" spans="1:2">
      <c r="A358" s="23"/>
      <c r="B358" t="s">
        <v>585</v>
      </c>
    </row>
    <row r="359" spans="1:2">
      <c r="A359" s="23"/>
      <c r="B359" t="s">
        <v>586</v>
      </c>
    </row>
    <row r="360" spans="1:2">
      <c r="A360" s="23"/>
      <c r="B360" t="s">
        <v>587</v>
      </c>
    </row>
    <row r="361" spans="1:2">
      <c r="A361" s="23"/>
      <c r="B361" t="s">
        <v>588</v>
      </c>
    </row>
    <row r="362" spans="1:2">
      <c r="A362" s="23"/>
      <c r="B362" s="40" t="s">
        <v>597</v>
      </c>
    </row>
    <row r="363" spans="1:2">
      <c r="A363" s="23"/>
      <c r="B363" t="s">
        <v>589</v>
      </c>
    </row>
    <row r="364" spans="1:2">
      <c r="A364" s="23"/>
      <c r="B364" t="s">
        <v>590</v>
      </c>
    </row>
    <row r="365" spans="1:2">
      <c r="A365" s="23"/>
      <c r="B365" t="s">
        <v>591</v>
      </c>
    </row>
    <row r="366" spans="1:2">
      <c r="A366" s="23"/>
      <c r="B366" t="s">
        <v>592</v>
      </c>
    </row>
    <row r="367" spans="1:2">
      <c r="A367" s="23">
        <v>44363.678779398098</v>
      </c>
      <c r="B367" t="s">
        <v>593</v>
      </c>
    </row>
    <row r="368" spans="1:2">
      <c r="A368" s="23"/>
      <c r="B368" t="s">
        <v>594</v>
      </c>
    </row>
    <row r="369" spans="1:2">
      <c r="A369" s="23"/>
      <c r="B369" t="s">
        <v>595</v>
      </c>
    </row>
    <row r="370" spans="1:2">
      <c r="A370" s="23">
        <v>44364.255856481483</v>
      </c>
      <c r="B370" t="s">
        <v>596</v>
      </c>
    </row>
    <row r="371" spans="1:2">
      <c r="A371" s="23"/>
      <c r="B371" t="s">
        <v>598</v>
      </c>
    </row>
    <row r="372" spans="1:2">
      <c r="A372" s="23"/>
      <c r="B372" t="s">
        <v>599</v>
      </c>
    </row>
    <row r="373" spans="1:2">
      <c r="A373" s="23"/>
      <c r="B373" t="s">
        <v>600</v>
      </c>
    </row>
    <row r="374" spans="1:2">
      <c r="A374" s="23"/>
      <c r="B374" t="s">
        <v>601</v>
      </c>
    </row>
    <row r="375" spans="1:2">
      <c r="A375" s="23"/>
      <c r="B375" t="s">
        <v>602</v>
      </c>
    </row>
    <row r="376" spans="1:2">
      <c r="A376" s="23"/>
      <c r="B376" t="s">
        <v>603</v>
      </c>
    </row>
    <row r="377" spans="1:2">
      <c r="A377" s="23"/>
      <c r="B377" t="s">
        <v>604</v>
      </c>
    </row>
    <row r="378" spans="1:2">
      <c r="A378" s="23"/>
      <c r="B378" t="s">
        <v>607</v>
      </c>
    </row>
    <row r="379" spans="1:2">
      <c r="A379" s="23">
        <v>44364.571406713003</v>
      </c>
      <c r="B379" t="s">
        <v>605</v>
      </c>
    </row>
    <row r="380" spans="1:2">
      <c r="A380" s="23"/>
      <c r="B380" t="s">
        <v>608</v>
      </c>
    </row>
    <row r="381" spans="1:2">
      <c r="A381" s="23"/>
      <c r="B381" t="s">
        <v>609</v>
      </c>
    </row>
    <row r="382" spans="1:2">
      <c r="A382" s="23"/>
      <c r="B382" t="s">
        <v>611</v>
      </c>
    </row>
    <row r="383" spans="1:2">
      <c r="A383" s="23"/>
      <c r="B383" t="s">
        <v>612</v>
      </c>
    </row>
    <row r="384" spans="1:2">
      <c r="A384" s="23">
        <v>44365.652302546303</v>
      </c>
      <c r="B384" t="s">
        <v>614</v>
      </c>
    </row>
    <row r="385" spans="1:2">
      <c r="A385" s="23"/>
      <c r="B385" t="s">
        <v>617</v>
      </c>
    </row>
    <row r="386" spans="1:2">
      <c r="A386" s="23"/>
      <c r="B386" t="s">
        <v>618</v>
      </c>
    </row>
    <row r="387" spans="1:2">
      <c r="A387" s="23"/>
      <c r="B387" t="s">
        <v>619</v>
      </c>
    </row>
    <row r="388" spans="1:2">
      <c r="A388" s="23"/>
      <c r="B388" t="s">
        <v>620</v>
      </c>
    </row>
    <row r="389" spans="1:2">
      <c r="A389" s="23"/>
      <c r="B389" t="s">
        <v>621</v>
      </c>
    </row>
    <row r="390" spans="1:2" ht="30">
      <c r="A390" s="23">
        <v>44366.343164699101</v>
      </c>
      <c r="B390" s="6" t="s">
        <v>622</v>
      </c>
    </row>
    <row r="391" spans="1:2">
      <c r="A391" s="23"/>
      <c r="B391" t="s">
        <v>623</v>
      </c>
    </row>
    <row r="392" spans="1:2">
      <c r="A392" s="23"/>
      <c r="B392" t="s">
        <v>624</v>
      </c>
    </row>
    <row r="393" spans="1:2">
      <c r="A393" s="23"/>
      <c r="B393" t="s">
        <v>625</v>
      </c>
    </row>
    <row r="394" spans="1:2">
      <c r="A394" s="23"/>
      <c r="B394" t="s">
        <v>628</v>
      </c>
    </row>
    <row r="395" spans="1:2" ht="30">
      <c r="A395" s="23"/>
      <c r="B395" s="6" t="s">
        <v>629</v>
      </c>
    </row>
    <row r="396" spans="1:2">
      <c r="A396" s="23"/>
      <c r="B396" t="s">
        <v>630</v>
      </c>
    </row>
    <row r="397" spans="1:2">
      <c r="A397" s="23"/>
      <c r="B397" t="s">
        <v>631</v>
      </c>
    </row>
    <row r="398" spans="1:2">
      <c r="A398" s="23"/>
      <c r="B398" t="s">
        <v>632</v>
      </c>
    </row>
    <row r="399" spans="1:2">
      <c r="A399" s="23"/>
      <c r="B399" t="s">
        <v>633</v>
      </c>
    </row>
    <row r="400" spans="1:2">
      <c r="A400" s="23"/>
      <c r="B400" t="s">
        <v>634</v>
      </c>
    </row>
    <row r="401" spans="1:2">
      <c r="A401" s="23"/>
      <c r="B401" t="s">
        <v>637</v>
      </c>
    </row>
    <row r="402" spans="1:2">
      <c r="A402" s="23"/>
      <c r="B402" t="s">
        <v>638</v>
      </c>
    </row>
    <row r="403" spans="1:2">
      <c r="A403" s="52">
        <v>44368.569395023202</v>
      </c>
      <c r="B403" s="6" t="s">
        <v>635</v>
      </c>
    </row>
    <row r="404" spans="1:2">
      <c r="A404" s="52"/>
      <c r="B404" s="6" t="s">
        <v>636</v>
      </c>
    </row>
    <row r="405" spans="1:2" ht="30">
      <c r="A405" s="52">
        <v>44370.624910532402</v>
      </c>
      <c r="B405" s="6" t="s">
        <v>639</v>
      </c>
    </row>
    <row r="406" spans="1:2">
      <c r="A406" s="52"/>
      <c r="B406" s="6" t="s">
        <v>642</v>
      </c>
    </row>
    <row r="407" spans="1:2">
      <c r="A407" s="52"/>
      <c r="B407" s="6" t="s">
        <v>643</v>
      </c>
    </row>
    <row r="408" spans="1:2">
      <c r="A408" s="52">
        <v>44377.714576967599</v>
      </c>
      <c r="B408" s="6" t="s">
        <v>644</v>
      </c>
    </row>
    <row r="409" spans="1:2">
      <c r="A409" s="52"/>
      <c r="B409" s="6" t="s">
        <v>645</v>
      </c>
    </row>
    <row r="410" spans="1:2">
      <c r="A410" s="52"/>
      <c r="B410" s="6" t="s">
        <v>647</v>
      </c>
    </row>
    <row r="411" spans="1:2">
      <c r="A411" s="52"/>
      <c r="B411" s="6" t="s">
        <v>648</v>
      </c>
    </row>
    <row r="412" spans="1:2">
      <c r="A412" s="52">
        <v>44378.460482060204</v>
      </c>
      <c r="B412" s="6" t="s">
        <v>656</v>
      </c>
    </row>
    <row r="413" spans="1:2">
      <c r="A413" s="52"/>
      <c r="B413" s="6" t="s">
        <v>657</v>
      </c>
    </row>
    <row r="414" spans="1:2">
      <c r="A414" s="52"/>
      <c r="B414" s="6" t="s">
        <v>658</v>
      </c>
    </row>
    <row r="415" spans="1:2">
      <c r="A415" s="52"/>
      <c r="B415" s="6" t="s">
        <v>662</v>
      </c>
    </row>
    <row r="416" spans="1:2">
      <c r="A416" s="52"/>
      <c r="B416" s="6" t="s">
        <v>663</v>
      </c>
    </row>
    <row r="417" spans="1:2">
      <c r="A417" s="52"/>
      <c r="B417" s="6" t="s">
        <v>672</v>
      </c>
    </row>
    <row r="418" spans="1:2">
      <c r="A418" s="52"/>
      <c r="B418" s="6" t="s">
        <v>673</v>
      </c>
    </row>
    <row r="419" spans="1:2">
      <c r="A419" s="52">
        <v>44379.903977661997</v>
      </c>
      <c r="B419" s="6" t="s">
        <v>674</v>
      </c>
    </row>
    <row r="420" spans="1:2">
      <c r="A420" s="52"/>
      <c r="B420" s="6" t="s">
        <v>675</v>
      </c>
    </row>
    <row r="421" spans="1:2">
      <c r="A421" s="52"/>
      <c r="B421" s="6" t="s">
        <v>676</v>
      </c>
    </row>
    <row r="422" spans="1:2">
      <c r="A422" s="52"/>
      <c r="B422" s="6" t="s">
        <v>677</v>
      </c>
    </row>
    <row r="423" spans="1:2">
      <c r="A423" s="52"/>
      <c r="B423" s="6" t="s">
        <v>678</v>
      </c>
    </row>
    <row r="424" spans="1:2">
      <c r="A424" s="52"/>
      <c r="B424" s="6" t="s">
        <v>680</v>
      </c>
    </row>
    <row r="425" spans="1:2">
      <c r="A425" s="52"/>
      <c r="B425" s="6" t="s">
        <v>679</v>
      </c>
    </row>
    <row r="426" spans="1:2">
      <c r="A426" s="52">
        <v>44381.743217592499</v>
      </c>
      <c r="B426" s="6" t="s">
        <v>684</v>
      </c>
    </row>
    <row r="427" spans="1:2">
      <c r="A427" s="52"/>
      <c r="B427" s="6" t="s">
        <v>681</v>
      </c>
    </row>
    <row r="428" spans="1:2">
      <c r="A428" s="52"/>
      <c r="B428" s="6" t="s">
        <v>682</v>
      </c>
    </row>
    <row r="429" spans="1:2">
      <c r="A429" s="52">
        <v>44382.434702199098</v>
      </c>
      <c r="B429" s="6" t="s">
        <v>683</v>
      </c>
    </row>
    <row r="430" spans="1:2">
      <c r="A430" s="52"/>
      <c r="B430" s="6" t="s">
        <v>685</v>
      </c>
    </row>
    <row r="431" spans="1:2">
      <c r="A431" s="52"/>
      <c r="B431" s="6" t="s">
        <v>686</v>
      </c>
    </row>
    <row r="432" spans="1:2">
      <c r="A432" s="52"/>
      <c r="B432" s="6" t="s">
        <v>687</v>
      </c>
    </row>
    <row r="433" spans="1:2">
      <c r="A433" s="52"/>
      <c r="B433" s="6" t="s">
        <v>688</v>
      </c>
    </row>
    <row r="434" spans="1:2">
      <c r="A434" s="52">
        <v>44389.828451736103</v>
      </c>
      <c r="B434" s="6" t="s">
        <v>689</v>
      </c>
    </row>
    <row r="435" spans="1:2">
      <c r="A435" s="52"/>
      <c r="B435" s="6" t="s">
        <v>691</v>
      </c>
    </row>
    <row r="436" spans="1:2" ht="30">
      <c r="A436" s="52">
        <v>44390.399459953704</v>
      </c>
      <c r="B436" s="6" t="s">
        <v>696</v>
      </c>
    </row>
    <row r="437" spans="1:2">
      <c r="A437" s="52"/>
      <c r="B437" s="6" t="s">
        <v>692</v>
      </c>
    </row>
    <row r="438" spans="1:2">
      <c r="A438" s="52"/>
      <c r="B438" s="6" t="s">
        <v>693</v>
      </c>
    </row>
    <row r="439" spans="1:2">
      <c r="A439" s="52"/>
      <c r="B439" s="6" t="s">
        <v>695</v>
      </c>
    </row>
    <row r="440" spans="1:2">
      <c r="A440" s="52"/>
      <c r="B440" s="6" t="s">
        <v>694</v>
      </c>
    </row>
    <row r="441" spans="1:2">
      <c r="A441" s="52">
        <v>44391.441843865701</v>
      </c>
      <c r="B441" s="6" t="s">
        <v>697</v>
      </c>
    </row>
    <row r="442" spans="1:2">
      <c r="A442" s="52"/>
      <c r="B442" s="6" t="s">
        <v>700</v>
      </c>
    </row>
    <row r="443" spans="1:2">
      <c r="A443" s="52"/>
      <c r="B443" s="6" t="s">
        <v>712</v>
      </c>
    </row>
    <row r="444" spans="1:2">
      <c r="A444" s="52">
        <v>44392.6351945602</v>
      </c>
      <c r="B444" s="6" t="s">
        <v>713</v>
      </c>
    </row>
    <row r="445" spans="1:2">
      <c r="A445" s="52"/>
      <c r="B445" s="6" t="s">
        <v>714</v>
      </c>
    </row>
    <row r="446" spans="1:2">
      <c r="A446" s="52"/>
      <c r="B446" s="6" t="s">
        <v>715</v>
      </c>
    </row>
    <row r="447" spans="1:2">
      <c r="A447" s="52"/>
      <c r="B447" s="6" t="s">
        <v>716</v>
      </c>
    </row>
    <row r="448" spans="1:2">
      <c r="A448" s="52"/>
      <c r="B448" s="6" t="s">
        <v>717</v>
      </c>
    </row>
    <row r="449" spans="1:2">
      <c r="A449" s="52"/>
      <c r="B449" s="6" t="s">
        <v>718</v>
      </c>
    </row>
    <row r="450" spans="1:2">
      <c r="A450" s="52">
        <v>44393.596008449102</v>
      </c>
      <c r="B450" s="6" t="s">
        <v>721</v>
      </c>
    </row>
    <row r="451" spans="1:2" ht="30">
      <c r="A451" s="52"/>
      <c r="B451" s="6" t="s">
        <v>722</v>
      </c>
    </row>
    <row r="452" spans="1:2">
      <c r="A452" s="52"/>
      <c r="B452" s="6" t="s">
        <v>723</v>
      </c>
    </row>
    <row r="453" spans="1:2">
      <c r="A453" s="52">
        <v>44394.344260300903</v>
      </c>
      <c r="B453" s="6" t="s">
        <v>724</v>
      </c>
    </row>
    <row r="454" spans="1:2">
      <c r="A454" s="52"/>
      <c r="B454" s="6" t="s">
        <v>725</v>
      </c>
    </row>
    <row r="455" spans="1:2">
      <c r="A455" s="52"/>
      <c r="B455" s="6" t="s">
        <v>726</v>
      </c>
    </row>
    <row r="456" spans="1:2">
      <c r="A456" s="52"/>
      <c r="B456" s="6" t="s">
        <v>727</v>
      </c>
    </row>
    <row r="457" spans="1:2">
      <c r="A457" s="52"/>
      <c r="B457" s="6" t="s">
        <v>728</v>
      </c>
    </row>
    <row r="458" spans="1:2">
      <c r="A458" s="52"/>
      <c r="B458" s="6" t="s">
        <v>729</v>
      </c>
    </row>
    <row r="459" spans="1:2">
      <c r="A459" s="52">
        <v>44396.432169791697</v>
      </c>
      <c r="B459" s="6" t="s">
        <v>730</v>
      </c>
    </row>
    <row r="460" spans="1:2">
      <c r="A460" s="52"/>
      <c r="B460" s="6" t="s">
        <v>731</v>
      </c>
    </row>
    <row r="461" spans="1:2">
      <c r="A461" s="52"/>
      <c r="B461" s="6" t="s">
        <v>732</v>
      </c>
    </row>
    <row r="462" spans="1:2">
      <c r="A462" s="52"/>
      <c r="B462" s="6" t="s">
        <v>733</v>
      </c>
    </row>
    <row r="463" spans="1:2">
      <c r="A463" s="52"/>
      <c r="B463" s="6" t="s">
        <v>736</v>
      </c>
    </row>
    <row r="464" spans="1:2">
      <c r="A464" s="52"/>
      <c r="B464" s="6" t="s">
        <v>737</v>
      </c>
    </row>
    <row r="465" spans="1:2">
      <c r="A465" s="52"/>
      <c r="B465" s="6" t="s">
        <v>738</v>
      </c>
    </row>
    <row r="466" spans="1:2">
      <c r="A466" s="52"/>
      <c r="B466" s="6" t="s">
        <v>739</v>
      </c>
    </row>
    <row r="467" spans="1:2">
      <c r="A467" s="52">
        <v>44397.760985416702</v>
      </c>
      <c r="B467" s="6" t="s">
        <v>740</v>
      </c>
    </row>
    <row r="468" spans="1:2">
      <c r="A468" s="52"/>
      <c r="B468" s="6" t="s">
        <v>741</v>
      </c>
    </row>
    <row r="469" spans="1:2">
      <c r="A469" s="52"/>
      <c r="B469" s="6" t="s">
        <v>742</v>
      </c>
    </row>
    <row r="470" spans="1:2">
      <c r="A470" s="52"/>
      <c r="B470" s="6" t="s">
        <v>743</v>
      </c>
    </row>
    <row r="471" spans="1:2">
      <c r="A471" s="52"/>
      <c r="B471" s="6" t="s">
        <v>745</v>
      </c>
    </row>
    <row r="472" spans="1:2">
      <c r="A472" s="52"/>
      <c r="B472" s="6" t="s">
        <v>744</v>
      </c>
    </row>
    <row r="473" spans="1:2">
      <c r="A473" s="52"/>
      <c r="B473" s="6" t="s">
        <v>746</v>
      </c>
    </row>
    <row r="474" spans="1:2">
      <c r="A474" s="52"/>
      <c r="B474" s="6" t="s">
        <v>747</v>
      </c>
    </row>
    <row r="475" spans="1:2">
      <c r="A475" s="52"/>
      <c r="B475" s="6" t="s">
        <v>748</v>
      </c>
    </row>
    <row r="476" spans="1:2">
      <c r="A476" s="52"/>
      <c r="B476" s="6" t="s">
        <v>749</v>
      </c>
    </row>
    <row r="477" spans="1:2">
      <c r="A477" s="52"/>
      <c r="B477" s="6" t="s">
        <v>750</v>
      </c>
    </row>
    <row r="478" spans="1:2">
      <c r="A478" s="52"/>
      <c r="B478" s="6" t="s">
        <v>751</v>
      </c>
    </row>
    <row r="479" spans="1:2">
      <c r="A479" s="52"/>
      <c r="B479" s="6" t="s">
        <v>752</v>
      </c>
    </row>
    <row r="480" spans="1:2" ht="30">
      <c r="A480" s="52"/>
      <c r="B480" s="6" t="s">
        <v>753</v>
      </c>
    </row>
    <row r="481" spans="1:2">
      <c r="A481" s="52"/>
      <c r="B481" s="6" t="s">
        <v>754</v>
      </c>
    </row>
    <row r="482" spans="1:2">
      <c r="A482" s="52"/>
      <c r="B482" s="6" t="s">
        <v>755</v>
      </c>
    </row>
    <row r="483" spans="1:2">
      <c r="A483" s="52">
        <v>44400.683648495396</v>
      </c>
      <c r="B483" s="6" t="s">
        <v>756</v>
      </c>
    </row>
    <row r="484" spans="1:2">
      <c r="A484" s="52"/>
      <c r="B484" s="6" t="s">
        <v>757</v>
      </c>
    </row>
    <row r="485" spans="1:2">
      <c r="A485" s="52"/>
      <c r="B485" s="6" t="s">
        <v>758</v>
      </c>
    </row>
    <row r="486" spans="1:2">
      <c r="A486" s="52">
        <v>44402.489091782401</v>
      </c>
      <c r="B486" s="6" t="s">
        <v>760</v>
      </c>
    </row>
    <row r="487" spans="1:2">
      <c r="A487" s="52"/>
      <c r="B487" s="6" t="s">
        <v>762</v>
      </c>
    </row>
    <row r="488" spans="1:2">
      <c r="A488" s="52"/>
      <c r="B488" s="6" t="s">
        <v>764</v>
      </c>
    </row>
    <row r="489" spans="1:2">
      <c r="A489" s="52"/>
      <c r="B489" s="6" t="s">
        <v>765</v>
      </c>
    </row>
    <row r="490" spans="1:2">
      <c r="A490" s="52">
        <v>44403.537572337998</v>
      </c>
      <c r="B490" s="6" t="s">
        <v>766</v>
      </c>
    </row>
    <row r="491" spans="1:2">
      <c r="A491" s="52"/>
      <c r="B491" s="6" t="s">
        <v>767</v>
      </c>
    </row>
    <row r="492" spans="1:2">
      <c r="A492" s="52"/>
      <c r="B492" s="74" t="s">
        <v>770</v>
      </c>
    </row>
    <row r="493" spans="1:2">
      <c r="A493" s="52"/>
      <c r="B493" s="6" t="s">
        <v>768</v>
      </c>
    </row>
    <row r="494" spans="1:2">
      <c r="A494" s="52"/>
      <c r="B494" s="6" t="s">
        <v>769</v>
      </c>
    </row>
    <row r="495" spans="1:2">
      <c r="A495" s="52"/>
      <c r="B495" s="6" t="s">
        <v>771</v>
      </c>
    </row>
    <row r="496" spans="1:2">
      <c r="A496" s="52"/>
      <c r="B496" s="6" t="s">
        <v>773</v>
      </c>
    </row>
    <row r="497" spans="1:2">
      <c r="A497" s="52">
        <v>44406.638095601898</v>
      </c>
      <c r="B497" s="6" t="s">
        <v>774</v>
      </c>
    </row>
    <row r="498" spans="1:2">
      <c r="A498" s="52"/>
      <c r="B498" s="6" t="s">
        <v>775</v>
      </c>
    </row>
    <row r="499" spans="1:2">
      <c r="A499" s="52"/>
      <c r="B499" s="6" t="s">
        <v>776</v>
      </c>
    </row>
    <row r="500" spans="1:2">
      <c r="A500" s="52"/>
      <c r="B500" s="75" t="s">
        <v>777</v>
      </c>
    </row>
    <row r="501" spans="1:2">
      <c r="A501" s="52"/>
      <c r="B501" t="s">
        <v>778</v>
      </c>
    </row>
    <row r="502" spans="1:2">
      <c r="A502" s="52">
        <v>44408.754447337997</v>
      </c>
      <c r="B502" t="s">
        <v>779</v>
      </c>
    </row>
    <row r="503" spans="1:2">
      <c r="A503" s="52"/>
      <c r="B503" t="s">
        <v>780</v>
      </c>
    </row>
    <row r="504" spans="1:2">
      <c r="A504" s="52"/>
      <c r="B504" t="s">
        <v>781</v>
      </c>
    </row>
    <row r="505" spans="1:2">
      <c r="A505" s="52"/>
      <c r="B505" t="s">
        <v>782</v>
      </c>
    </row>
    <row r="506" spans="1:2">
      <c r="A506" s="52"/>
      <c r="B506" t="s">
        <v>783</v>
      </c>
    </row>
    <row r="507" spans="1:2">
      <c r="A507" s="52"/>
      <c r="B507" t="s">
        <v>784</v>
      </c>
    </row>
    <row r="508" spans="1:2">
      <c r="A508" s="52"/>
      <c r="B508" t="s">
        <v>785</v>
      </c>
    </row>
    <row r="509" spans="1:2">
      <c r="A509" s="52">
        <v>44411.598780671302</v>
      </c>
      <c r="B509" t="s">
        <v>786</v>
      </c>
    </row>
    <row r="510" spans="1:2">
      <c r="A510" s="52"/>
      <c r="B510" t="s">
        <v>787</v>
      </c>
    </row>
    <row r="511" spans="1:2">
      <c r="A511" s="52"/>
      <c r="B511" t="s">
        <v>788</v>
      </c>
    </row>
    <row r="512" spans="1:2">
      <c r="A512" s="52">
        <v>44412.306777199097</v>
      </c>
      <c r="B512" t="s">
        <v>790</v>
      </c>
    </row>
    <row r="513" spans="1:2">
      <c r="A513" s="52"/>
      <c r="B513" t="s">
        <v>791</v>
      </c>
    </row>
    <row r="514" spans="1:2">
      <c r="A514" s="52"/>
      <c r="B514" t="s">
        <v>792</v>
      </c>
    </row>
    <row r="515" spans="1:2">
      <c r="A515" s="52">
        <v>44414.485728240703</v>
      </c>
      <c r="B515" t="s">
        <v>793</v>
      </c>
    </row>
    <row r="516" spans="1:2">
      <c r="A516" s="52"/>
      <c r="B516" t="s">
        <v>804</v>
      </c>
    </row>
    <row r="517" spans="1:2">
      <c r="A517" s="52"/>
      <c r="B517" t="s">
        <v>794</v>
      </c>
    </row>
    <row r="518" spans="1:2">
      <c r="A518" s="52"/>
      <c r="B518" t="s">
        <v>795</v>
      </c>
    </row>
    <row r="519" spans="1:2">
      <c r="A519" s="52"/>
      <c r="B519" t="s">
        <v>797</v>
      </c>
    </row>
    <row r="520" spans="1:2">
      <c r="A520" s="52"/>
      <c r="B520" t="s">
        <v>798</v>
      </c>
    </row>
    <row r="521" spans="1:2">
      <c r="A521" s="52"/>
      <c r="B521" t="s">
        <v>799</v>
      </c>
    </row>
    <row r="522" spans="1:2">
      <c r="A522" s="52">
        <v>44415.399330208304</v>
      </c>
      <c r="B522" t="s">
        <v>805</v>
      </c>
    </row>
    <row r="523" spans="1:2">
      <c r="A523" s="52"/>
      <c r="B523" t="s">
        <v>806</v>
      </c>
    </row>
    <row r="524" spans="1:2">
      <c r="A524" s="52"/>
      <c r="B524" t="s">
        <v>807</v>
      </c>
    </row>
    <row r="525" spans="1:2">
      <c r="A525" s="52"/>
      <c r="B525" t="s">
        <v>808</v>
      </c>
    </row>
    <row r="526" spans="1:2">
      <c r="A526" s="52"/>
      <c r="B526" t="s">
        <v>809</v>
      </c>
    </row>
    <row r="527" spans="1:2">
      <c r="A527" s="52"/>
      <c r="B527" t="s">
        <v>810</v>
      </c>
    </row>
    <row r="528" spans="1:2">
      <c r="A528" s="52"/>
      <c r="B528" t="s">
        <v>811</v>
      </c>
    </row>
    <row r="529" spans="1:2">
      <c r="A529" s="52"/>
      <c r="B529" t="s">
        <v>813</v>
      </c>
    </row>
    <row r="530" spans="1:2">
      <c r="A530" s="52"/>
      <c r="B530" t="s">
        <v>814</v>
      </c>
    </row>
    <row r="531" spans="1:2">
      <c r="A531" s="52"/>
      <c r="B531" t="s">
        <v>815</v>
      </c>
    </row>
    <row r="532" spans="1:2">
      <c r="A532" s="52"/>
      <c r="B532" t="s">
        <v>816</v>
      </c>
    </row>
    <row r="533" spans="1:2">
      <c r="A533" s="52">
        <v>44417.196603588003</v>
      </c>
      <c r="B533" t="s">
        <v>817</v>
      </c>
    </row>
    <row r="534" spans="1:2">
      <c r="A534" s="52"/>
      <c r="B534" t="s">
        <v>818</v>
      </c>
    </row>
    <row r="535" spans="1:2">
      <c r="A535" s="52"/>
      <c r="B535" t="s">
        <v>819</v>
      </c>
    </row>
    <row r="536" spans="1:2">
      <c r="A536" s="52"/>
      <c r="B536" t="s">
        <v>820</v>
      </c>
    </row>
    <row r="537" spans="1:2">
      <c r="A537" s="52"/>
      <c r="B537" t="s">
        <v>821</v>
      </c>
    </row>
    <row r="538" spans="1:2">
      <c r="A538" s="52"/>
      <c r="B538" t="s">
        <v>826</v>
      </c>
    </row>
    <row r="539" spans="1:2">
      <c r="A539" s="52">
        <v>44578.832814120397</v>
      </c>
      <c r="B539" t="s">
        <v>834</v>
      </c>
    </row>
    <row r="540" spans="1:2">
      <c r="A540" s="52">
        <v>44585.5426770833</v>
      </c>
      <c r="B540" t="s">
        <v>863</v>
      </c>
    </row>
    <row r="541" spans="1:2">
      <c r="A541" s="52">
        <v>44586.280075000002</v>
      </c>
      <c r="B541" t="s">
        <v>867</v>
      </c>
    </row>
    <row r="542" spans="1:2">
      <c r="A542" s="52">
        <v>44586.656645023097</v>
      </c>
      <c r="B542" t="s">
        <v>871</v>
      </c>
    </row>
    <row r="543" spans="1:2">
      <c r="A543" s="52">
        <v>44587.275448726898</v>
      </c>
      <c r="B543" t="s">
        <v>873</v>
      </c>
    </row>
    <row r="544" spans="1:2">
      <c r="A544" s="52">
        <v>44587.795490625002</v>
      </c>
      <c r="B544" t="s">
        <v>875</v>
      </c>
    </row>
    <row r="545" spans="1:2">
      <c r="A545" s="52"/>
      <c r="B545" t="s">
        <v>876</v>
      </c>
    </row>
    <row r="546" spans="1:2">
      <c r="A546" s="52">
        <v>44588.788017708299</v>
      </c>
      <c r="B546" t="s">
        <v>879</v>
      </c>
    </row>
    <row r="547" spans="1:2">
      <c r="A547" s="52"/>
      <c r="B547" t="s">
        <v>887</v>
      </c>
    </row>
    <row r="548" spans="1:2">
      <c r="A548" s="52"/>
      <c r="B548" t="s">
        <v>886</v>
      </c>
    </row>
    <row r="549" spans="1:2">
      <c r="A549" s="52"/>
      <c r="B549" t="s">
        <v>894</v>
      </c>
    </row>
    <row r="550" spans="1:2">
      <c r="A550" s="52"/>
      <c r="B550" t="s">
        <v>895</v>
      </c>
    </row>
    <row r="551" spans="1:2">
      <c r="A551" s="52"/>
      <c r="B551" t="s">
        <v>896</v>
      </c>
    </row>
    <row r="552" spans="1:2">
      <c r="A552" s="52"/>
      <c r="B552" t="s">
        <v>897</v>
      </c>
    </row>
    <row r="553" spans="1:2">
      <c r="A553" s="52"/>
      <c r="B553" t="s">
        <v>898</v>
      </c>
    </row>
    <row r="554" spans="1:2">
      <c r="A554" s="52"/>
      <c r="B554" t="s">
        <v>899</v>
      </c>
    </row>
    <row r="555" spans="1:2">
      <c r="A555" s="52"/>
      <c r="B555" t="s">
        <v>900</v>
      </c>
    </row>
    <row r="556" spans="1:2">
      <c r="A556" s="52"/>
      <c r="B556" t="s">
        <v>901</v>
      </c>
    </row>
    <row r="557" spans="1:2">
      <c r="A557" s="52"/>
      <c r="B557" t="s">
        <v>906</v>
      </c>
    </row>
    <row r="558" spans="1:2">
      <c r="A558" s="52"/>
      <c r="B558" t="s">
        <v>907</v>
      </c>
    </row>
    <row r="559" spans="1:2">
      <c r="A559" s="52"/>
      <c r="B559" t="s">
        <v>908</v>
      </c>
    </row>
    <row r="560" spans="1:2">
      <c r="A560" s="52"/>
      <c r="B560" t="s">
        <v>913</v>
      </c>
    </row>
    <row r="561" spans="1:2">
      <c r="A561" s="52"/>
      <c r="B561" t="s">
        <v>914</v>
      </c>
    </row>
    <row r="562" spans="1:2">
      <c r="A562" s="52"/>
      <c r="B562" t="s">
        <v>915</v>
      </c>
    </row>
    <row r="563" spans="1:2">
      <c r="A563" s="52"/>
      <c r="B563" t="s">
        <v>916</v>
      </c>
    </row>
    <row r="564" spans="1:2">
      <c r="A564" s="52"/>
      <c r="B564" t="s">
        <v>920</v>
      </c>
    </row>
    <row r="565" spans="1:2">
      <c r="A565" s="52"/>
      <c r="B565" t="s">
        <v>921</v>
      </c>
    </row>
    <row r="566" spans="1:2">
      <c r="A566" s="52">
        <v>44597.555416666597</v>
      </c>
      <c r="B566" t="s">
        <v>922</v>
      </c>
    </row>
    <row r="567" spans="1:2">
      <c r="A567" s="52">
        <v>44602.7170197917</v>
      </c>
      <c r="B567" t="s">
        <v>924</v>
      </c>
    </row>
    <row r="568" spans="1:2">
      <c r="A568" s="52"/>
      <c r="B568" t="s">
        <v>925</v>
      </c>
    </row>
    <row r="569" spans="1:2">
      <c r="A569" s="52"/>
      <c r="B569" t="s">
        <v>926</v>
      </c>
    </row>
    <row r="570" spans="1:2">
      <c r="A570" s="52"/>
      <c r="B570" t="s">
        <v>927</v>
      </c>
    </row>
    <row r="571" spans="1:2">
      <c r="A571" s="52"/>
      <c r="B571" t="s">
        <v>930</v>
      </c>
    </row>
    <row r="572" spans="1:2">
      <c r="A572" s="52"/>
      <c r="B572" t="s">
        <v>931</v>
      </c>
    </row>
    <row r="573" spans="1:2">
      <c r="A573" s="52">
        <v>44614.404053935199</v>
      </c>
      <c r="B573" t="s">
        <v>932</v>
      </c>
    </row>
    <row r="574" spans="1:2">
      <c r="A574" s="52"/>
      <c r="B574" t="s">
        <v>933</v>
      </c>
    </row>
    <row r="575" spans="1:2">
      <c r="A575" s="52"/>
      <c r="B575" t="s">
        <v>935</v>
      </c>
    </row>
    <row r="576" spans="1:2">
      <c r="A576" s="52"/>
      <c r="B576" t="s">
        <v>936</v>
      </c>
    </row>
    <row r="577" spans="1:2">
      <c r="A577" s="52"/>
      <c r="B577" t="s">
        <v>937</v>
      </c>
    </row>
    <row r="578" spans="1:2">
      <c r="A578" s="52"/>
      <c r="B578" t="s">
        <v>938</v>
      </c>
    </row>
    <row r="579" spans="1:2">
      <c r="A579" s="52">
        <v>44615.590889930601</v>
      </c>
      <c r="B579" t="s">
        <v>939</v>
      </c>
    </row>
    <row r="580" spans="1:2">
      <c r="A580" s="52">
        <v>44616.283217592601</v>
      </c>
      <c r="B580" t="s">
        <v>941</v>
      </c>
    </row>
    <row r="581" spans="1:2">
      <c r="A581" s="52"/>
      <c r="B581" t="s">
        <v>942</v>
      </c>
    </row>
    <row r="582" spans="1:2">
      <c r="A582" s="52"/>
      <c r="B582" t="s">
        <v>943</v>
      </c>
    </row>
    <row r="583" spans="1:2">
      <c r="A583" s="52"/>
      <c r="B583" t="s">
        <v>944</v>
      </c>
    </row>
    <row r="584" spans="1:2">
      <c r="A584" s="52">
        <v>44618.651001041697</v>
      </c>
      <c r="B584" t="s">
        <v>945</v>
      </c>
    </row>
    <row r="585" spans="1:2">
      <c r="A585" s="52"/>
      <c r="B585" t="s">
        <v>946</v>
      </c>
    </row>
    <row r="586" spans="1:2">
      <c r="A586" s="52">
        <v>44619.920509606498</v>
      </c>
      <c r="B586" t="s">
        <v>947</v>
      </c>
    </row>
    <row r="587" spans="1:2">
      <c r="A587" s="52"/>
      <c r="B587" t="s">
        <v>948</v>
      </c>
    </row>
    <row r="588" spans="1:2">
      <c r="A588" s="52"/>
      <c r="B588" t="s">
        <v>949</v>
      </c>
    </row>
    <row r="589" spans="1:2">
      <c r="A589" s="52"/>
      <c r="B589" t="s">
        <v>950</v>
      </c>
    </row>
    <row r="590" spans="1:2">
      <c r="A590" s="52"/>
      <c r="B590" t="s">
        <v>951</v>
      </c>
    </row>
    <row r="591" spans="1:2">
      <c r="A591" s="52"/>
      <c r="B591" t="s">
        <v>952</v>
      </c>
    </row>
    <row r="592" spans="1:2">
      <c r="A592" s="52"/>
      <c r="B592" t="s">
        <v>955</v>
      </c>
    </row>
    <row r="593" spans="1:2">
      <c r="A593" s="52"/>
      <c r="B593" t="s">
        <v>956</v>
      </c>
    </row>
    <row r="594" spans="1:2">
      <c r="A594" s="52"/>
      <c r="B594" t="s">
        <v>957</v>
      </c>
    </row>
    <row r="595" spans="1:2">
      <c r="A595" s="52"/>
      <c r="B595" t="s">
        <v>958</v>
      </c>
    </row>
    <row r="596" spans="1:2">
      <c r="A596" s="52"/>
      <c r="B596" t="s">
        <v>959</v>
      </c>
    </row>
    <row r="597" spans="1:2">
      <c r="A597" s="52"/>
      <c r="B597" t="s">
        <v>960</v>
      </c>
    </row>
    <row r="598" spans="1:2">
      <c r="A598" s="52"/>
      <c r="B598" t="s">
        <v>961</v>
      </c>
    </row>
    <row r="599" spans="1:2">
      <c r="A599" s="52"/>
      <c r="B599" t="s">
        <v>962</v>
      </c>
    </row>
    <row r="600" spans="1:2">
      <c r="A600" s="52">
        <v>44630.964798379602</v>
      </c>
      <c r="B600" t="s">
        <v>963</v>
      </c>
    </row>
    <row r="601" spans="1:2">
      <c r="A601" s="52">
        <v>44633.425590161998</v>
      </c>
      <c r="B601" t="s">
        <v>966</v>
      </c>
    </row>
    <row r="602" spans="1:2">
      <c r="A602" s="52"/>
      <c r="B602" t="s">
        <v>964</v>
      </c>
    </row>
    <row r="603" spans="1:2">
      <c r="A603" s="52"/>
      <c r="B603" t="s">
        <v>965</v>
      </c>
    </row>
    <row r="604" spans="1:2">
      <c r="A604" s="52"/>
      <c r="B604" t="s">
        <v>967</v>
      </c>
    </row>
    <row r="605" spans="1:2">
      <c r="A605" s="52"/>
      <c r="B605" t="s">
        <v>969</v>
      </c>
    </row>
    <row r="606" spans="1:2">
      <c r="A606" s="52"/>
      <c r="B606" t="s">
        <v>970</v>
      </c>
    </row>
    <row r="607" spans="1:2">
      <c r="A607" s="52">
        <v>44637.781481134298</v>
      </c>
      <c r="B607" t="s">
        <v>974</v>
      </c>
    </row>
    <row r="608" spans="1:2">
      <c r="A608" s="52">
        <v>44638.499925578697</v>
      </c>
      <c r="B608" t="s">
        <v>980</v>
      </c>
    </row>
    <row r="609" spans="1:2">
      <c r="A609" s="52"/>
      <c r="B609" t="s">
        <v>981</v>
      </c>
    </row>
    <row r="610" spans="1:2">
      <c r="A610" s="52"/>
      <c r="B610" t="s">
        <v>982</v>
      </c>
    </row>
    <row r="611" spans="1:2">
      <c r="A611" s="52"/>
      <c r="B611" t="s">
        <v>988</v>
      </c>
    </row>
    <row r="612" spans="1:2">
      <c r="A612" s="52"/>
      <c r="B612" t="s">
        <v>985</v>
      </c>
    </row>
    <row r="613" spans="1:2">
      <c r="A613" s="52"/>
      <c r="B613" t="s">
        <v>986</v>
      </c>
    </row>
    <row r="614" spans="1:2">
      <c r="A614" s="52"/>
      <c r="B614" t="s">
        <v>987</v>
      </c>
    </row>
    <row r="615" spans="1:2">
      <c r="A615" s="52"/>
      <c r="B615" t="s">
        <v>989</v>
      </c>
    </row>
    <row r="616" spans="1:2">
      <c r="A616" s="52"/>
      <c r="B616" t="s">
        <v>990</v>
      </c>
    </row>
    <row r="617" spans="1:2">
      <c r="A617" s="52"/>
      <c r="B617" t="s">
        <v>991</v>
      </c>
    </row>
    <row r="618" spans="1:2">
      <c r="A618" s="52"/>
      <c r="B618" t="s">
        <v>994</v>
      </c>
    </row>
    <row r="619" spans="1:2">
      <c r="A619" s="52"/>
      <c r="B619" t="s">
        <v>995</v>
      </c>
    </row>
    <row r="620" spans="1:2">
      <c r="A620" s="52">
        <v>44645.404101620399</v>
      </c>
      <c r="B620" t="s">
        <v>997</v>
      </c>
    </row>
    <row r="621" spans="1:2">
      <c r="A621" s="52"/>
      <c r="B621" t="s">
        <v>998</v>
      </c>
    </row>
    <row r="622" spans="1:2">
      <c r="A622" s="52"/>
      <c r="B622" t="s">
        <v>999</v>
      </c>
    </row>
    <row r="623" spans="1:2">
      <c r="A623" s="52"/>
      <c r="B623" t="s">
        <v>1000</v>
      </c>
    </row>
    <row r="624" spans="1:2">
      <c r="A624" s="52">
        <v>44646.453155555602</v>
      </c>
      <c r="B624" t="s">
        <v>1001</v>
      </c>
    </row>
    <row r="625" spans="1:2">
      <c r="A625" s="52"/>
      <c r="B625" t="s">
        <v>1003</v>
      </c>
    </row>
    <row r="626" spans="1:2">
      <c r="A626" s="52">
        <v>44647.337539699103</v>
      </c>
      <c r="B626" t="s">
        <v>1004</v>
      </c>
    </row>
    <row r="627" spans="1:2">
      <c r="A627" s="52"/>
      <c r="B627" t="s">
        <v>1005</v>
      </c>
    </row>
    <row r="628" spans="1:2">
      <c r="A628" s="52"/>
      <c r="B628" t="s">
        <v>1006</v>
      </c>
    </row>
    <row r="629" spans="1:2">
      <c r="A629" s="52"/>
      <c r="B629" t="s">
        <v>1007</v>
      </c>
    </row>
    <row r="630" spans="1:2">
      <c r="A630" s="52"/>
      <c r="B630" t="s">
        <v>1008</v>
      </c>
    </row>
    <row r="631" spans="1:2">
      <c r="A631" s="52"/>
      <c r="B631" t="s">
        <v>1009</v>
      </c>
    </row>
    <row r="632" spans="1:2">
      <c r="A632" s="52"/>
      <c r="B632" t="s">
        <v>1010</v>
      </c>
    </row>
    <row r="633" spans="1:2">
      <c r="A633" s="52"/>
      <c r="B633" t="s">
        <v>1011</v>
      </c>
    </row>
    <row r="634" spans="1:2">
      <c r="A634" s="52"/>
      <c r="B634" t="s">
        <v>1012</v>
      </c>
    </row>
    <row r="635" spans="1:2">
      <c r="A635" s="52"/>
      <c r="B635" t="s">
        <v>1013</v>
      </c>
    </row>
    <row r="636" spans="1:2">
      <c r="A636" s="52"/>
      <c r="B636" t="s">
        <v>1014</v>
      </c>
    </row>
    <row r="637" spans="1:2">
      <c r="A637" s="52">
        <v>44648.420485648101</v>
      </c>
      <c r="B637" t="s">
        <v>1015</v>
      </c>
    </row>
    <row r="638" spans="1:2">
      <c r="A638" s="52"/>
      <c r="B638" t="s">
        <v>1016</v>
      </c>
    </row>
    <row r="639" spans="1:2">
      <c r="A639" s="52"/>
      <c r="B639" t="s">
        <v>1017</v>
      </c>
    </row>
    <row r="640" spans="1:2">
      <c r="A640" s="52"/>
      <c r="B640" t="s">
        <v>1018</v>
      </c>
    </row>
    <row r="641" spans="1:2">
      <c r="A641" s="52"/>
      <c r="B641" t="s">
        <v>1021</v>
      </c>
    </row>
    <row r="642" spans="1:2">
      <c r="A642" s="52">
        <v>44651.913386689797</v>
      </c>
      <c r="B642" t="s">
        <v>1020</v>
      </c>
    </row>
    <row r="643" spans="1:2">
      <c r="A643" s="52"/>
      <c r="B643" t="s">
        <v>1022</v>
      </c>
    </row>
    <row r="644" spans="1:2">
      <c r="A644" s="52"/>
      <c r="B644" t="s">
        <v>1023</v>
      </c>
    </row>
    <row r="645" spans="1:2">
      <c r="A645" s="52">
        <v>44655.703434490701</v>
      </c>
      <c r="B645" t="s">
        <v>1024</v>
      </c>
    </row>
    <row r="646" spans="1:2">
      <c r="A646" s="52">
        <v>44666.621734375003</v>
      </c>
      <c r="B646" t="s">
        <v>1026</v>
      </c>
    </row>
    <row r="647" spans="1:2">
      <c r="A647" s="52">
        <v>44682.384163773102</v>
      </c>
      <c r="B647" t="s">
        <v>1513</v>
      </c>
    </row>
    <row r="648" spans="1:2">
      <c r="A648" s="52">
        <v>44683.867431828701</v>
      </c>
      <c r="B648" t="s">
        <v>1517</v>
      </c>
    </row>
    <row r="649" spans="1:2">
      <c r="A649" s="52"/>
      <c r="B649" t="s">
        <v>1518</v>
      </c>
    </row>
    <row r="650" spans="1:2">
      <c r="A650" s="52">
        <v>44686.339017129598</v>
      </c>
      <c r="B650" s="148" t="s">
        <v>1520</v>
      </c>
    </row>
    <row r="651" spans="1:2">
      <c r="A651" s="52"/>
      <c r="B651" t="s">
        <v>1521</v>
      </c>
    </row>
    <row r="652" spans="1:2">
      <c r="A652" s="52"/>
    </row>
    <row r="653" spans="1:2">
      <c r="A653" s="52"/>
    </row>
    <row r="654" spans="1:2">
      <c r="A654" s="52"/>
    </row>
    <row r="655" spans="1:2">
      <c r="A655" s="52"/>
    </row>
    <row r="656" spans="1:2">
      <c r="A656" s="52"/>
    </row>
    <row r="657" spans="1:1">
      <c r="A657" s="52"/>
    </row>
    <row r="658" spans="1:1">
      <c r="A658" s="52"/>
    </row>
    <row r="659" spans="1:1">
      <c r="A659" s="52"/>
    </row>
    <row r="660" spans="1:1">
      <c r="A660" s="52"/>
    </row>
    <row r="661" spans="1:1">
      <c r="A661" s="52"/>
    </row>
    <row r="662" spans="1:1">
      <c r="A662" s="52"/>
    </row>
    <row r="663" spans="1:1">
      <c r="A663" s="52"/>
    </row>
    <row r="664" spans="1:1">
      <c r="A664" s="52"/>
    </row>
    <row r="665" spans="1:1">
      <c r="A665" s="52"/>
    </row>
    <row r="666" spans="1:1">
      <c r="A666" s="52"/>
    </row>
    <row r="667" spans="1:1">
      <c r="A667" s="52"/>
    </row>
    <row r="668" spans="1:1">
      <c r="A668" s="52"/>
    </row>
    <row r="669" spans="1:1">
      <c r="A669" s="52"/>
    </row>
    <row r="670" spans="1:1">
      <c r="A670" s="52"/>
    </row>
    <row r="671" spans="1:1">
      <c r="A671" s="52"/>
    </row>
    <row r="672" spans="1:1">
      <c r="A672" s="52"/>
    </row>
    <row r="673" spans="1:1">
      <c r="A673" s="52"/>
    </row>
    <row r="674" spans="1:1">
      <c r="A674" s="52"/>
    </row>
    <row r="675" spans="1:1">
      <c r="A675" s="52"/>
    </row>
    <row r="676" spans="1:1">
      <c r="A676" s="52"/>
    </row>
    <row r="677" spans="1:1">
      <c r="A677" s="52"/>
    </row>
    <row r="678" spans="1:1">
      <c r="A678" s="52"/>
    </row>
    <row r="679" spans="1:1">
      <c r="A679" s="52"/>
    </row>
    <row r="680" spans="1:1">
      <c r="A680" s="52"/>
    </row>
    <row r="681" spans="1:1">
      <c r="A681" s="52"/>
    </row>
    <row r="682" spans="1:1">
      <c r="A682" s="52"/>
    </row>
    <row r="683" spans="1:1">
      <c r="A683" s="52"/>
    </row>
    <row r="684" spans="1:1">
      <c r="A684" s="52"/>
    </row>
    <row r="685" spans="1:1">
      <c r="A685" s="52"/>
    </row>
    <row r="686" spans="1:1">
      <c r="A686" s="52"/>
    </row>
    <row r="687" spans="1:1">
      <c r="A687" s="52"/>
    </row>
    <row r="688" spans="1:1">
      <c r="A688" s="52"/>
    </row>
    <row r="689" spans="1:1">
      <c r="A689" s="52"/>
    </row>
    <row r="690" spans="1:1">
      <c r="A690" s="52"/>
    </row>
    <row r="691" spans="1:1">
      <c r="A691" s="52"/>
    </row>
    <row r="692" spans="1:1">
      <c r="A692" s="52"/>
    </row>
    <row r="693" spans="1:1">
      <c r="A693" s="52"/>
    </row>
    <row r="694" spans="1:1">
      <c r="A694" s="52"/>
    </row>
    <row r="695" spans="1:1">
      <c r="A695" s="52"/>
    </row>
    <row r="696" spans="1:1">
      <c r="A696" s="52"/>
    </row>
    <row r="697" spans="1:1">
      <c r="A697" s="52"/>
    </row>
    <row r="698" spans="1:1">
      <c r="A698" s="52"/>
    </row>
    <row r="699" spans="1:1">
      <c r="A699" s="52"/>
    </row>
    <row r="700" spans="1:1">
      <c r="A700" s="52"/>
    </row>
    <row r="701" spans="1:1">
      <c r="A701" s="52"/>
    </row>
    <row r="702" spans="1:1">
      <c r="A702" s="52"/>
    </row>
    <row r="703" spans="1:1">
      <c r="A703" s="52"/>
    </row>
    <row r="704" spans="1:1">
      <c r="A704" s="52"/>
    </row>
    <row r="705" spans="1:1">
      <c r="A705" s="52"/>
    </row>
    <row r="706" spans="1:1">
      <c r="A706" s="52"/>
    </row>
    <row r="707" spans="1:1">
      <c r="A707" s="52"/>
    </row>
    <row r="708" spans="1:1">
      <c r="A708" s="52"/>
    </row>
    <row r="709" spans="1:1">
      <c r="A709" s="52"/>
    </row>
    <row r="710" spans="1:1">
      <c r="A710" s="52"/>
    </row>
    <row r="711" spans="1:1">
      <c r="A711" s="52"/>
    </row>
    <row r="712" spans="1:1">
      <c r="A712" s="52"/>
    </row>
    <row r="713" spans="1:1">
      <c r="A713" s="52"/>
    </row>
    <row r="714" spans="1:1">
      <c r="A714" s="52"/>
    </row>
    <row r="715" spans="1:1">
      <c r="A715" s="52"/>
    </row>
    <row r="716" spans="1:1">
      <c r="A716" s="52"/>
    </row>
    <row r="717" spans="1:1">
      <c r="A717" s="52"/>
    </row>
    <row r="718" spans="1:1">
      <c r="A718" s="52"/>
    </row>
    <row r="719" spans="1:1">
      <c r="A719" s="52"/>
    </row>
    <row r="720" spans="1:1">
      <c r="A720" s="52"/>
    </row>
    <row r="721" spans="1:1">
      <c r="A721" s="52"/>
    </row>
    <row r="722" spans="1:1">
      <c r="A722" s="52"/>
    </row>
    <row r="723" spans="1:1">
      <c r="A723" s="52"/>
    </row>
    <row r="724" spans="1:1">
      <c r="A724" s="52"/>
    </row>
    <row r="725" spans="1:1">
      <c r="A725" s="52"/>
    </row>
    <row r="726" spans="1:1">
      <c r="A726" s="52"/>
    </row>
    <row r="727" spans="1:1">
      <c r="A727" s="52"/>
    </row>
    <row r="728" spans="1:1">
      <c r="A728" s="52"/>
    </row>
    <row r="729" spans="1:1">
      <c r="A729" s="52"/>
    </row>
    <row r="730" spans="1:1">
      <c r="A730" s="52"/>
    </row>
    <row r="731" spans="1:1">
      <c r="A731" s="52"/>
    </row>
    <row r="732" spans="1:1">
      <c r="A732" s="52"/>
    </row>
    <row r="733" spans="1:1">
      <c r="A733" s="52"/>
    </row>
    <row r="734" spans="1:1">
      <c r="A734" s="52"/>
    </row>
    <row r="735" spans="1:1">
      <c r="A735" s="52"/>
    </row>
    <row r="736" spans="1:1">
      <c r="A736" s="52"/>
    </row>
    <row r="737" spans="1:1">
      <c r="A737" s="52"/>
    </row>
    <row r="738" spans="1:1">
      <c r="A738" s="52"/>
    </row>
    <row r="739" spans="1:1">
      <c r="A739" s="52"/>
    </row>
    <row r="740" spans="1:1">
      <c r="A740" s="52"/>
    </row>
    <row r="741" spans="1:1">
      <c r="A741" s="52"/>
    </row>
    <row r="742" spans="1:1">
      <c r="A742" s="52"/>
    </row>
    <row r="743" spans="1:1">
      <c r="A743" s="52"/>
    </row>
    <row r="744" spans="1:1">
      <c r="A744" s="52"/>
    </row>
    <row r="745" spans="1:1">
      <c r="A745" s="52"/>
    </row>
    <row r="746" spans="1:1">
      <c r="A746" s="52"/>
    </row>
    <row r="747" spans="1:1">
      <c r="A747" s="52"/>
    </row>
    <row r="748" spans="1:1">
      <c r="A748" s="52"/>
    </row>
    <row r="749" spans="1:1">
      <c r="A749" s="52"/>
    </row>
    <row r="750" spans="1:1">
      <c r="A750" s="52"/>
    </row>
    <row r="751" spans="1:1">
      <c r="A751" s="52"/>
    </row>
    <row r="752" spans="1:1">
      <c r="A752" s="52"/>
    </row>
    <row r="753" spans="1:1">
      <c r="A753" s="52"/>
    </row>
    <row r="754" spans="1:1">
      <c r="A754" s="52"/>
    </row>
    <row r="755" spans="1:1">
      <c r="A755" s="52"/>
    </row>
    <row r="756" spans="1:1">
      <c r="A756" s="52"/>
    </row>
    <row r="757" spans="1:1">
      <c r="A757" s="52"/>
    </row>
    <row r="758" spans="1:1">
      <c r="A758" s="52"/>
    </row>
    <row r="759" spans="1:1">
      <c r="A759" s="52"/>
    </row>
    <row r="760" spans="1:1">
      <c r="A760" s="52"/>
    </row>
    <row r="761" spans="1:1">
      <c r="A761" s="52"/>
    </row>
    <row r="762" spans="1:1">
      <c r="A762" s="52"/>
    </row>
    <row r="763" spans="1:1">
      <c r="A763" s="52"/>
    </row>
    <row r="764" spans="1:1">
      <c r="A764" s="52"/>
    </row>
    <row r="765" spans="1:1">
      <c r="A765" s="52"/>
    </row>
    <row r="766" spans="1:1">
      <c r="A766" s="52"/>
    </row>
    <row r="767" spans="1:1">
      <c r="A767" s="52"/>
    </row>
    <row r="768" spans="1:1">
      <c r="A768" s="52"/>
    </row>
    <row r="769" spans="1:1">
      <c r="A769" s="52"/>
    </row>
    <row r="770" spans="1:1">
      <c r="A770" s="52"/>
    </row>
    <row r="771" spans="1:1">
      <c r="A771" s="52"/>
    </row>
    <row r="772" spans="1:1">
      <c r="A772" s="52"/>
    </row>
    <row r="773" spans="1:1">
      <c r="A773" s="52"/>
    </row>
    <row r="774" spans="1:1">
      <c r="A774" s="52"/>
    </row>
    <row r="775" spans="1:1">
      <c r="A775" s="52"/>
    </row>
    <row r="776" spans="1:1">
      <c r="A776" s="52"/>
    </row>
    <row r="777" spans="1:1">
      <c r="A777" s="52"/>
    </row>
    <row r="778" spans="1:1">
      <c r="A778" s="52"/>
    </row>
    <row r="779" spans="1:1">
      <c r="A779" s="52"/>
    </row>
    <row r="780" spans="1:1">
      <c r="A780" s="52"/>
    </row>
    <row r="781" spans="1:1">
      <c r="A781" s="52"/>
    </row>
    <row r="782" spans="1:1">
      <c r="A782" s="52"/>
    </row>
    <row r="783" spans="1:1">
      <c r="A783" s="52"/>
    </row>
    <row r="784" spans="1:1">
      <c r="A784" s="52"/>
    </row>
    <row r="785" spans="1:1">
      <c r="A785" s="52"/>
    </row>
    <row r="786" spans="1:1">
      <c r="A786" s="52"/>
    </row>
    <row r="787" spans="1:1">
      <c r="A787" s="52"/>
    </row>
    <row r="788" spans="1:1">
      <c r="A788" s="52"/>
    </row>
    <row r="789" spans="1:1">
      <c r="A789" s="52"/>
    </row>
    <row r="790" spans="1:1">
      <c r="A790" s="52"/>
    </row>
    <row r="791" spans="1:1">
      <c r="A791" s="52"/>
    </row>
    <row r="792" spans="1:1">
      <c r="A792" s="52"/>
    </row>
    <row r="793" spans="1:1">
      <c r="A793" s="52"/>
    </row>
    <row r="794" spans="1:1">
      <c r="A794" s="52"/>
    </row>
    <row r="795" spans="1:1">
      <c r="A795" s="52"/>
    </row>
    <row r="796" spans="1:1">
      <c r="A796" s="52"/>
    </row>
    <row r="797" spans="1:1">
      <c r="A797" s="52"/>
    </row>
    <row r="798" spans="1:1">
      <c r="A798" s="52"/>
    </row>
    <row r="799" spans="1:1">
      <c r="A799" s="52"/>
    </row>
    <row r="800" spans="1:1">
      <c r="A800" s="52"/>
    </row>
    <row r="801" spans="1:1">
      <c r="A801" s="52"/>
    </row>
    <row r="802" spans="1:1">
      <c r="A802" s="52"/>
    </row>
    <row r="803" spans="1:1">
      <c r="A803" s="52"/>
    </row>
    <row r="804" spans="1:1">
      <c r="A804" s="52"/>
    </row>
    <row r="805" spans="1:1">
      <c r="A805" s="52"/>
    </row>
    <row r="806" spans="1:1">
      <c r="A806" s="52"/>
    </row>
    <row r="807" spans="1:1">
      <c r="A807" s="52"/>
    </row>
    <row r="808" spans="1:1">
      <c r="A808" s="52"/>
    </row>
    <row r="809" spans="1:1">
      <c r="A809" s="52"/>
    </row>
    <row r="810" spans="1:1">
      <c r="A810" s="52"/>
    </row>
    <row r="811" spans="1:1">
      <c r="A811" s="52"/>
    </row>
    <row r="812" spans="1:1">
      <c r="A812" s="52"/>
    </row>
    <row r="813" spans="1:1">
      <c r="A813" s="52"/>
    </row>
    <row r="814" spans="1:1">
      <c r="A814" s="52"/>
    </row>
    <row r="815" spans="1:1">
      <c r="A815" s="52"/>
    </row>
    <row r="816" spans="1:1">
      <c r="A816" s="52"/>
    </row>
    <row r="817" spans="1:1">
      <c r="A817" s="52"/>
    </row>
    <row r="818" spans="1:1">
      <c r="A818" s="52"/>
    </row>
    <row r="819" spans="1:1">
      <c r="A819" s="52"/>
    </row>
    <row r="820" spans="1:1">
      <c r="A820" s="52"/>
    </row>
    <row r="821" spans="1:1">
      <c r="A821" s="52"/>
    </row>
    <row r="822" spans="1:1">
      <c r="A822" s="52"/>
    </row>
    <row r="823" spans="1:1">
      <c r="A823" s="52"/>
    </row>
    <row r="824" spans="1:1">
      <c r="A824" s="52"/>
    </row>
    <row r="825" spans="1:1">
      <c r="A825" s="52"/>
    </row>
    <row r="826" spans="1:1">
      <c r="A826" s="52"/>
    </row>
    <row r="827" spans="1:1">
      <c r="A827" s="52"/>
    </row>
    <row r="828" spans="1:1">
      <c r="A828" s="52"/>
    </row>
    <row r="829" spans="1:1">
      <c r="A829" s="52"/>
    </row>
    <row r="830" spans="1:1">
      <c r="A830" s="52"/>
    </row>
    <row r="831" spans="1:1">
      <c r="A831" s="52"/>
    </row>
    <row r="832" spans="1:1">
      <c r="A832" s="52"/>
    </row>
    <row r="833" spans="1:1">
      <c r="A833" s="52"/>
    </row>
    <row r="834" spans="1:1">
      <c r="A834" s="52"/>
    </row>
    <row r="835" spans="1:1">
      <c r="A835" s="52"/>
    </row>
    <row r="836" spans="1:1">
      <c r="A836" s="52"/>
    </row>
    <row r="837" spans="1:1">
      <c r="A837" s="52"/>
    </row>
    <row r="838" spans="1:1">
      <c r="A838" s="52"/>
    </row>
    <row r="839" spans="1:1">
      <c r="A839" s="52"/>
    </row>
    <row r="840" spans="1:1">
      <c r="A840" s="52"/>
    </row>
    <row r="841" spans="1:1">
      <c r="A841" s="52"/>
    </row>
    <row r="842" spans="1:1">
      <c r="A842" s="52"/>
    </row>
    <row r="843" spans="1:1">
      <c r="A843" s="52"/>
    </row>
    <row r="844" spans="1:1">
      <c r="A844" s="52"/>
    </row>
    <row r="845" spans="1:1">
      <c r="A845" s="52"/>
    </row>
    <row r="846" spans="1:1">
      <c r="A846" s="52"/>
    </row>
    <row r="847" spans="1:1">
      <c r="A847" s="52"/>
    </row>
    <row r="848" spans="1:1">
      <c r="A848" s="52"/>
    </row>
    <row r="849" spans="1:1">
      <c r="A849" s="52"/>
    </row>
    <row r="850" spans="1:1">
      <c r="A850" s="52"/>
    </row>
    <row r="851" spans="1:1">
      <c r="A851" s="52"/>
    </row>
    <row r="852" spans="1:1">
      <c r="A852" s="52"/>
    </row>
    <row r="853" spans="1:1">
      <c r="A853" s="52"/>
    </row>
    <row r="854" spans="1:1">
      <c r="A854" s="52"/>
    </row>
    <row r="855" spans="1:1">
      <c r="A855" s="52"/>
    </row>
    <row r="856" spans="1:1">
      <c r="A856" s="52"/>
    </row>
    <row r="857" spans="1:1">
      <c r="A857" s="52"/>
    </row>
    <row r="858" spans="1:1">
      <c r="A858" s="52"/>
    </row>
    <row r="859" spans="1:1">
      <c r="A859" s="52"/>
    </row>
    <row r="860" spans="1:1">
      <c r="A860" s="52"/>
    </row>
    <row r="861" spans="1:1">
      <c r="A861" s="52"/>
    </row>
    <row r="862" spans="1:1">
      <c r="A862" s="52"/>
    </row>
    <row r="863" spans="1:1">
      <c r="A863" s="52"/>
    </row>
    <row r="864" spans="1:1">
      <c r="A864" s="52"/>
    </row>
    <row r="865" spans="1:1">
      <c r="A865" s="52"/>
    </row>
    <row r="866" spans="1:1">
      <c r="A866" s="52"/>
    </row>
    <row r="867" spans="1:1">
      <c r="A867" s="52"/>
    </row>
    <row r="868" spans="1:1">
      <c r="A868" s="52"/>
    </row>
    <row r="869" spans="1:1">
      <c r="A869" s="52"/>
    </row>
    <row r="870" spans="1:1">
      <c r="A870" s="52"/>
    </row>
    <row r="871" spans="1:1">
      <c r="A871" s="52"/>
    </row>
    <row r="872" spans="1:1">
      <c r="A872" s="52"/>
    </row>
    <row r="873" spans="1:1">
      <c r="A873" s="52"/>
    </row>
    <row r="874" spans="1:1">
      <c r="A874" s="52"/>
    </row>
    <row r="875" spans="1:1">
      <c r="A875" s="52"/>
    </row>
    <row r="876" spans="1:1">
      <c r="A876" s="52"/>
    </row>
    <row r="877" spans="1:1">
      <c r="A877" s="52"/>
    </row>
    <row r="878" spans="1:1">
      <c r="A878" s="52"/>
    </row>
    <row r="879" spans="1:1">
      <c r="A879" s="52"/>
    </row>
    <row r="880" spans="1:1">
      <c r="A880" s="52"/>
    </row>
    <row r="881" spans="1:1">
      <c r="A881" s="52"/>
    </row>
    <row r="882" spans="1:1">
      <c r="A882" s="52"/>
    </row>
    <row r="883" spans="1:1">
      <c r="A883" s="52"/>
    </row>
    <row r="884" spans="1:1">
      <c r="A884" s="52"/>
    </row>
    <row r="885" spans="1:1">
      <c r="A885" s="52"/>
    </row>
    <row r="886" spans="1:1">
      <c r="A886" s="52"/>
    </row>
    <row r="887" spans="1:1">
      <c r="A887" s="52"/>
    </row>
    <row r="888" spans="1:1">
      <c r="A888" s="52"/>
    </row>
    <row r="889" spans="1:1">
      <c r="A889" s="52"/>
    </row>
    <row r="890" spans="1:1">
      <c r="A890" s="52"/>
    </row>
    <row r="891" spans="1:1">
      <c r="A891" s="52"/>
    </row>
    <row r="892" spans="1:1">
      <c r="A892" s="52"/>
    </row>
    <row r="893" spans="1:1">
      <c r="A893" s="52"/>
    </row>
    <row r="894" spans="1:1">
      <c r="A894" s="52"/>
    </row>
    <row r="895" spans="1:1">
      <c r="A895" s="52"/>
    </row>
    <row r="896" spans="1:1">
      <c r="A896" s="52"/>
    </row>
    <row r="897" spans="1:1">
      <c r="A897" s="52"/>
    </row>
    <row r="898" spans="1:1">
      <c r="A898" s="52"/>
    </row>
    <row r="899" spans="1:1">
      <c r="A899" s="52"/>
    </row>
    <row r="900" spans="1:1">
      <c r="A900" s="52"/>
    </row>
    <row r="901" spans="1:1">
      <c r="A901" s="52"/>
    </row>
    <row r="902" spans="1:1">
      <c r="A902" s="52"/>
    </row>
    <row r="903" spans="1:1">
      <c r="A903" s="52"/>
    </row>
    <row r="904" spans="1:1">
      <c r="A904" s="52"/>
    </row>
    <row r="905" spans="1:1">
      <c r="A905" s="52"/>
    </row>
    <row r="906" spans="1:1">
      <c r="A906" s="52"/>
    </row>
    <row r="907" spans="1:1">
      <c r="A907" s="52"/>
    </row>
    <row r="908" spans="1:1">
      <c r="A908" s="52"/>
    </row>
    <row r="909" spans="1:1">
      <c r="A909" s="52"/>
    </row>
    <row r="910" spans="1:1">
      <c r="A910" s="52"/>
    </row>
    <row r="911" spans="1:1">
      <c r="A911" s="52"/>
    </row>
    <row r="912" spans="1:1">
      <c r="A912" s="52"/>
    </row>
    <row r="913" spans="1:1">
      <c r="A913" s="52"/>
    </row>
    <row r="914" spans="1:1">
      <c r="A914" s="52"/>
    </row>
    <row r="915" spans="1:1">
      <c r="A915" s="52"/>
    </row>
    <row r="916" spans="1:1">
      <c r="A916" s="52"/>
    </row>
    <row r="917" spans="1:1">
      <c r="A917" s="52"/>
    </row>
    <row r="918" spans="1:1">
      <c r="A918" s="52"/>
    </row>
    <row r="919" spans="1:1">
      <c r="A919" s="52"/>
    </row>
    <row r="920" spans="1:1">
      <c r="A920" s="52"/>
    </row>
    <row r="921" spans="1:1">
      <c r="A921" s="52"/>
    </row>
    <row r="922" spans="1:1">
      <c r="A922" s="52"/>
    </row>
    <row r="923" spans="1:1">
      <c r="A923" s="52"/>
    </row>
    <row r="924" spans="1:1">
      <c r="A924" s="52"/>
    </row>
    <row r="925" spans="1:1">
      <c r="A925" s="52"/>
    </row>
    <row r="926" spans="1:1">
      <c r="A926" s="52"/>
    </row>
    <row r="927" spans="1:1">
      <c r="A927" s="52"/>
    </row>
    <row r="928" spans="1:1">
      <c r="A928" s="52"/>
    </row>
    <row r="929" spans="1:1">
      <c r="A929" s="52"/>
    </row>
    <row r="930" spans="1:1">
      <c r="A930" s="52"/>
    </row>
    <row r="931" spans="1:1">
      <c r="A931" s="52"/>
    </row>
    <row r="932" spans="1:1">
      <c r="A932" s="52"/>
    </row>
    <row r="933" spans="1:1">
      <c r="A933" s="52"/>
    </row>
    <row r="934" spans="1:1">
      <c r="A934" s="52"/>
    </row>
    <row r="935" spans="1:1">
      <c r="A935" s="52"/>
    </row>
    <row r="936" spans="1:1">
      <c r="A936" s="52"/>
    </row>
    <row r="937" spans="1:1">
      <c r="A937" s="52"/>
    </row>
    <row r="938" spans="1:1">
      <c r="A938" s="52"/>
    </row>
    <row r="939" spans="1:1">
      <c r="A939" s="52"/>
    </row>
    <row r="940" spans="1:1">
      <c r="A940" s="52"/>
    </row>
    <row r="941" spans="1:1">
      <c r="A941" s="52"/>
    </row>
    <row r="942" spans="1:1">
      <c r="A942" s="52"/>
    </row>
    <row r="943" spans="1:1">
      <c r="A943" s="52"/>
    </row>
    <row r="944" spans="1:1">
      <c r="A944" s="52"/>
    </row>
    <row r="945" spans="1:1">
      <c r="A945" s="52"/>
    </row>
    <row r="946" spans="1:1">
      <c r="A946" s="52"/>
    </row>
    <row r="947" spans="1:1">
      <c r="A947" s="52"/>
    </row>
    <row r="948" spans="1:1">
      <c r="A948" s="52"/>
    </row>
    <row r="949" spans="1:1">
      <c r="A949" s="52"/>
    </row>
    <row r="950" spans="1:1">
      <c r="A950" s="52"/>
    </row>
    <row r="951" spans="1:1">
      <c r="A951" s="52"/>
    </row>
    <row r="952" spans="1:1">
      <c r="A952" s="52"/>
    </row>
    <row r="953" spans="1:1">
      <c r="A953" s="52"/>
    </row>
    <row r="954" spans="1:1">
      <c r="A954" s="52"/>
    </row>
    <row r="955" spans="1:1">
      <c r="A955" s="52"/>
    </row>
    <row r="956" spans="1:1">
      <c r="A956" s="52"/>
    </row>
    <row r="957" spans="1:1">
      <c r="A957" s="52"/>
    </row>
    <row r="958" spans="1:1">
      <c r="A958" s="52"/>
    </row>
    <row r="959" spans="1:1">
      <c r="A959" s="52"/>
    </row>
    <row r="960" spans="1:1">
      <c r="A960" s="52"/>
    </row>
    <row r="961" spans="1:1">
      <c r="A961" s="52"/>
    </row>
    <row r="962" spans="1:1">
      <c r="A962" s="52"/>
    </row>
    <row r="963" spans="1:1">
      <c r="A963" s="52"/>
    </row>
    <row r="964" spans="1:1">
      <c r="A964" s="52"/>
    </row>
    <row r="965" spans="1:1">
      <c r="A965" s="52"/>
    </row>
    <row r="966" spans="1:1">
      <c r="A966" s="52"/>
    </row>
    <row r="967" spans="1:1">
      <c r="A967" s="52"/>
    </row>
    <row r="968" spans="1:1">
      <c r="A968" s="52"/>
    </row>
    <row r="969" spans="1:1">
      <c r="A969" s="52"/>
    </row>
    <row r="970" spans="1:1">
      <c r="A970" s="52"/>
    </row>
    <row r="971" spans="1:1">
      <c r="A971" s="52"/>
    </row>
    <row r="972" spans="1:1">
      <c r="A972" s="52"/>
    </row>
    <row r="973" spans="1:1">
      <c r="A973" s="52"/>
    </row>
    <row r="974" spans="1:1">
      <c r="A974" s="52"/>
    </row>
    <row r="975" spans="1:1">
      <c r="A975" s="52"/>
    </row>
    <row r="976" spans="1:1">
      <c r="A976" s="52"/>
    </row>
    <row r="977" spans="1:1">
      <c r="A977" s="52"/>
    </row>
    <row r="978" spans="1:1">
      <c r="A978" s="52"/>
    </row>
    <row r="979" spans="1:1">
      <c r="A979" s="52"/>
    </row>
    <row r="980" spans="1:1">
      <c r="A980" s="52"/>
    </row>
    <row r="981" spans="1:1">
      <c r="A981" s="52"/>
    </row>
    <row r="982" spans="1:1">
      <c r="A982" s="52"/>
    </row>
    <row r="983" spans="1:1">
      <c r="A983" s="52"/>
    </row>
    <row r="984" spans="1:1">
      <c r="A984" s="52"/>
    </row>
    <row r="985" spans="1:1">
      <c r="A985" s="52"/>
    </row>
    <row r="986" spans="1:1">
      <c r="A986" s="52"/>
    </row>
    <row r="987" spans="1:1">
      <c r="A987" s="52"/>
    </row>
    <row r="988" spans="1:1">
      <c r="A988" s="52"/>
    </row>
    <row r="989" spans="1:1">
      <c r="A989" s="52"/>
    </row>
    <row r="990" spans="1:1">
      <c r="A990" s="52"/>
    </row>
    <row r="991" spans="1:1">
      <c r="A991" s="52"/>
    </row>
    <row r="992" spans="1:1">
      <c r="A992" s="52"/>
    </row>
    <row r="993" spans="1:1">
      <c r="A993" s="52"/>
    </row>
    <row r="994" spans="1:1">
      <c r="A994" s="52"/>
    </row>
    <row r="995" spans="1:1">
      <c r="A995" s="52"/>
    </row>
    <row r="996" spans="1:1">
      <c r="A996" s="52"/>
    </row>
    <row r="997" spans="1:1">
      <c r="A997" s="52"/>
    </row>
    <row r="998" spans="1:1">
      <c r="A998" s="52"/>
    </row>
    <row r="999" spans="1:1">
      <c r="A999" s="52"/>
    </row>
    <row r="1000" spans="1:1">
      <c r="A1000" s="52"/>
    </row>
  </sheetData>
  <pageMargins left="0.7" right="0.7" top="0.75" bottom="0.75" header="0.3" footer="0.3"/>
  <pageSetup orientation="portrait" r:id="rId1"/>
  <legacyDrawing r:id="rId2"/>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A02DDC9-E0E8-48BF-8BE6-D6DD57F6C67D}">
  <sheetPr codeName="Sheet3"/>
  <dimension ref="A1:I68"/>
  <sheetViews>
    <sheetView zoomScale="90" zoomScaleNormal="90" workbookViewId="0">
      <pane xSplit="1" ySplit="2" topLeftCell="B3" activePane="bottomRight" state="frozen"/>
      <selection pane="topRight" activeCell="B1" sqref="B1"/>
      <selection pane="bottomLeft" activeCell="A3" sqref="A3"/>
      <selection pane="bottomRight" activeCell="F9" sqref="F9:G9"/>
    </sheetView>
  </sheetViews>
  <sheetFormatPr defaultRowHeight="15"/>
  <cols>
    <col min="1" max="1" width="21" bestFit="1" customWidth="1"/>
  </cols>
  <sheetData>
    <row r="1" spans="1:9" ht="27.75" customHeight="1">
      <c r="A1" s="18" t="s">
        <v>38</v>
      </c>
      <c r="B1" s="10" t="s">
        <v>39</v>
      </c>
      <c r="C1" s="10" t="s">
        <v>39</v>
      </c>
      <c r="D1" s="10" t="s">
        <v>39</v>
      </c>
      <c r="E1" s="10" t="s">
        <v>39</v>
      </c>
      <c r="F1" s="10" t="s">
        <v>39</v>
      </c>
      <c r="G1" s="10" t="s">
        <v>39</v>
      </c>
      <c r="H1" s="10" t="s">
        <v>39</v>
      </c>
      <c r="I1" s="18" t="s">
        <v>40</v>
      </c>
    </row>
    <row r="2" spans="1:9">
      <c r="A2" s="18" t="s">
        <v>205</v>
      </c>
      <c r="B2" s="10" t="s">
        <v>5</v>
      </c>
      <c r="C2" s="10">
        <v>1</v>
      </c>
      <c r="D2" s="10">
        <v>2</v>
      </c>
      <c r="E2" s="10">
        <v>3</v>
      </c>
      <c r="F2" s="10">
        <v>4</v>
      </c>
      <c r="G2" s="10">
        <v>5</v>
      </c>
      <c r="H2" s="10">
        <v>6</v>
      </c>
      <c r="I2" s="18"/>
    </row>
    <row r="3" spans="1:9">
      <c r="A3" s="17" t="s">
        <v>41</v>
      </c>
      <c r="B3" s="21" t="b">
        <v>1</v>
      </c>
      <c r="C3" s="21" t="b">
        <v>1</v>
      </c>
      <c r="D3" s="21" t="b">
        <v>1</v>
      </c>
      <c r="E3" s="21" t="b">
        <v>1</v>
      </c>
      <c r="F3" s="21" t="b">
        <v>1</v>
      </c>
      <c r="G3" s="21" t="b">
        <v>1</v>
      </c>
      <c r="H3" s="21" t="b">
        <v>1</v>
      </c>
      <c r="I3" s="19" t="s">
        <v>435</v>
      </c>
    </row>
    <row r="4" spans="1:9">
      <c r="A4" s="17" t="s">
        <v>42</v>
      </c>
      <c r="B4" s="21" t="b">
        <v>1</v>
      </c>
      <c r="C4" s="21" t="b">
        <v>1</v>
      </c>
      <c r="D4" s="21" t="b">
        <v>1</v>
      </c>
      <c r="E4" s="21" t="b">
        <v>1</v>
      </c>
      <c r="F4" s="21" t="b">
        <v>1</v>
      </c>
      <c r="G4" s="21" t="b">
        <v>0</v>
      </c>
      <c r="H4" s="21" t="b">
        <v>0</v>
      </c>
      <c r="I4" s="19" t="s">
        <v>436</v>
      </c>
    </row>
    <row r="5" spans="1:9">
      <c r="A5" s="17" t="s">
        <v>44</v>
      </c>
      <c r="B5" s="21" t="b">
        <v>1</v>
      </c>
      <c r="C5" s="21" t="b">
        <v>1</v>
      </c>
      <c r="D5" s="21" t="b">
        <v>1</v>
      </c>
      <c r="E5" s="21" t="b">
        <v>1</v>
      </c>
      <c r="F5" s="21" t="b">
        <v>1</v>
      </c>
      <c r="G5" s="21" t="b">
        <v>0</v>
      </c>
      <c r="H5" s="21" t="b">
        <v>1</v>
      </c>
      <c r="I5" s="19" t="s">
        <v>465</v>
      </c>
    </row>
    <row r="6" spans="1:9" s="148" customFormat="1">
      <c r="A6" s="17" t="s">
        <v>1603</v>
      </c>
      <c r="B6" s="167" t="b">
        <v>1</v>
      </c>
      <c r="C6" s="167" t="b">
        <v>1</v>
      </c>
      <c r="D6" s="167" t="b">
        <v>1</v>
      </c>
      <c r="E6" s="167" t="b">
        <v>1</v>
      </c>
      <c r="F6" s="167" t="b">
        <v>1</v>
      </c>
      <c r="G6" s="167" t="b">
        <v>0</v>
      </c>
      <c r="H6" s="167" t="b">
        <v>1</v>
      </c>
      <c r="I6" s="19" t="s">
        <v>465</v>
      </c>
    </row>
    <row r="7" spans="1:9">
      <c r="A7" s="17" t="s">
        <v>45</v>
      </c>
      <c r="B7" s="21" t="b">
        <v>0</v>
      </c>
      <c r="C7" s="21" t="b">
        <v>0</v>
      </c>
      <c r="D7" s="21" t="b">
        <v>0</v>
      </c>
      <c r="E7" s="21" t="b">
        <v>0</v>
      </c>
      <c r="F7" s="21" t="b">
        <v>1</v>
      </c>
      <c r="G7" s="21" t="b">
        <v>0</v>
      </c>
      <c r="H7" s="21" t="b">
        <v>0</v>
      </c>
      <c r="I7" s="20" t="s">
        <v>437</v>
      </c>
    </row>
    <row r="8" spans="1:9" s="148" customFormat="1">
      <c r="A8" s="179" t="s">
        <v>1029</v>
      </c>
      <c r="B8" s="180" t="b">
        <v>1</v>
      </c>
      <c r="C8" s="180" t="b">
        <v>1</v>
      </c>
      <c r="D8" s="180" t="b">
        <v>0</v>
      </c>
      <c r="E8" s="180" t="b">
        <v>0</v>
      </c>
      <c r="F8" s="180" t="b">
        <v>0</v>
      </c>
      <c r="G8" s="180" t="b">
        <v>0</v>
      </c>
      <c r="H8" s="181" t="b">
        <v>0</v>
      </c>
      <c r="I8" s="20" t="s">
        <v>1030</v>
      </c>
    </row>
    <row r="9" spans="1:9" s="148" customFormat="1">
      <c r="A9" s="17" t="s">
        <v>1549</v>
      </c>
      <c r="B9" s="167" t="b">
        <v>1</v>
      </c>
      <c r="C9" s="167" t="b">
        <v>1</v>
      </c>
      <c r="D9" s="167" t="b">
        <v>1</v>
      </c>
      <c r="E9" s="167" t="b">
        <v>0</v>
      </c>
      <c r="F9" s="167" t="b">
        <v>1</v>
      </c>
      <c r="G9" s="167" t="b">
        <v>1</v>
      </c>
      <c r="H9" s="167" t="b">
        <v>0</v>
      </c>
      <c r="I9" s="20" t="s">
        <v>1550</v>
      </c>
    </row>
    <row r="10" spans="1:9">
      <c r="A10" s="17" t="s">
        <v>46</v>
      </c>
      <c r="B10" s="21" t="b">
        <v>1</v>
      </c>
      <c r="C10" s="21" t="b">
        <v>1</v>
      </c>
      <c r="D10" s="21" t="b">
        <v>1</v>
      </c>
      <c r="E10" s="21" t="b">
        <v>0</v>
      </c>
      <c r="F10" s="21" t="b">
        <v>1</v>
      </c>
      <c r="G10" s="21" t="b">
        <v>0</v>
      </c>
      <c r="H10" s="21" t="b">
        <v>0</v>
      </c>
      <c r="I10" s="20" t="s">
        <v>466</v>
      </c>
    </row>
    <row r="11" spans="1:9">
      <c r="A11" s="17" t="s">
        <v>279</v>
      </c>
      <c r="B11" s="21" t="b">
        <v>1</v>
      </c>
      <c r="C11" s="21" t="b">
        <v>1</v>
      </c>
      <c r="D11" s="21" t="b">
        <v>1</v>
      </c>
      <c r="E11" s="21" t="b">
        <v>1</v>
      </c>
      <c r="F11" s="21" t="b">
        <v>1</v>
      </c>
      <c r="G11" s="21" t="b">
        <v>0</v>
      </c>
      <c r="H11" s="21" t="b">
        <v>1</v>
      </c>
      <c r="I11" s="20" t="s">
        <v>286</v>
      </c>
    </row>
    <row r="12" spans="1:9">
      <c r="A12" s="17" t="s">
        <v>280</v>
      </c>
      <c r="B12" s="21" t="b">
        <v>1</v>
      </c>
      <c r="C12" s="21" t="b">
        <v>1</v>
      </c>
      <c r="D12" s="21" t="b">
        <v>1</v>
      </c>
      <c r="E12" s="21" t="b">
        <v>1</v>
      </c>
      <c r="F12" s="21" t="b">
        <v>1</v>
      </c>
      <c r="G12" s="21" t="b">
        <v>0</v>
      </c>
      <c r="H12" s="21" t="b">
        <v>1</v>
      </c>
      <c r="I12" s="20" t="s">
        <v>287</v>
      </c>
    </row>
    <row r="13" spans="1:9">
      <c r="A13" s="17" t="s">
        <v>861</v>
      </c>
      <c r="B13" s="21" t="b">
        <v>1</v>
      </c>
      <c r="C13" s="21" t="b">
        <v>1</v>
      </c>
      <c r="D13" s="21" t="b">
        <v>1</v>
      </c>
      <c r="E13" s="21" t="b">
        <v>1</v>
      </c>
      <c r="F13" s="21" t="b">
        <v>1</v>
      </c>
      <c r="G13" s="21" t="b">
        <v>0</v>
      </c>
      <c r="H13" s="21" t="b">
        <v>1</v>
      </c>
      <c r="I13" s="20" t="s">
        <v>862</v>
      </c>
    </row>
    <row r="14" spans="1:9">
      <c r="A14" s="17" t="s">
        <v>823</v>
      </c>
      <c r="B14" s="21" t="b">
        <v>1</v>
      </c>
      <c r="C14" s="21" t="b">
        <v>1</v>
      </c>
      <c r="D14" s="21" t="b">
        <v>1</v>
      </c>
      <c r="E14" s="21" t="b">
        <v>0</v>
      </c>
      <c r="F14" s="21" t="b">
        <v>1</v>
      </c>
      <c r="G14" s="21" t="b">
        <v>0</v>
      </c>
      <c r="H14" s="21" t="b">
        <v>1</v>
      </c>
      <c r="I14" s="20" t="s">
        <v>864</v>
      </c>
    </row>
    <row r="15" spans="1:9">
      <c r="A15" s="17" t="s">
        <v>822</v>
      </c>
      <c r="B15" s="21" t="b">
        <v>1</v>
      </c>
      <c r="C15" s="21" t="b">
        <v>1</v>
      </c>
      <c r="D15" s="21" t="b">
        <v>1</v>
      </c>
      <c r="E15" s="21" t="b">
        <v>0</v>
      </c>
      <c r="F15" s="21" t="b">
        <v>1</v>
      </c>
      <c r="G15" s="21" t="b">
        <v>0</v>
      </c>
      <c r="H15" s="21" t="b">
        <v>1</v>
      </c>
      <c r="I15" s="20" t="s">
        <v>865</v>
      </c>
    </row>
    <row r="16" spans="1:9" s="148" customFormat="1">
      <c r="A16" s="17" t="s">
        <v>824</v>
      </c>
      <c r="B16" s="167" t="b">
        <v>1</v>
      </c>
      <c r="C16" s="167" t="b">
        <v>1</v>
      </c>
      <c r="D16" s="167" t="b">
        <v>1</v>
      </c>
      <c r="E16" s="167" t="b">
        <v>0</v>
      </c>
      <c r="F16" s="167" t="b">
        <v>1</v>
      </c>
      <c r="G16" s="167" t="b">
        <v>0</v>
      </c>
      <c r="H16" s="167" t="b">
        <v>1</v>
      </c>
      <c r="I16" s="20" t="s">
        <v>866</v>
      </c>
    </row>
    <row r="17" spans="1:9">
      <c r="A17" s="17" t="s">
        <v>1623</v>
      </c>
      <c r="B17" s="21" t="b">
        <v>1</v>
      </c>
      <c r="C17" s="21" t="b">
        <v>1</v>
      </c>
      <c r="D17" s="21" t="b">
        <v>1</v>
      </c>
      <c r="E17" s="21" t="b">
        <v>0</v>
      </c>
      <c r="F17" s="21" t="b">
        <v>1</v>
      </c>
      <c r="G17" s="21" t="b">
        <v>0</v>
      </c>
      <c r="H17" s="21" t="b">
        <v>1</v>
      </c>
      <c r="I17" s="20" t="s">
        <v>866</v>
      </c>
    </row>
    <row r="18" spans="1:9">
      <c r="A18" s="17" t="s">
        <v>281</v>
      </c>
      <c r="B18" s="21" t="b">
        <v>1</v>
      </c>
      <c r="C18" s="21" t="b">
        <v>1</v>
      </c>
      <c r="D18" s="21" t="b">
        <v>1</v>
      </c>
      <c r="E18" s="21" t="b">
        <v>1</v>
      </c>
      <c r="F18" s="21" t="b">
        <v>1</v>
      </c>
      <c r="G18" s="21" t="b">
        <v>0</v>
      </c>
      <c r="H18" s="21" t="b">
        <v>1</v>
      </c>
      <c r="I18" s="20" t="s">
        <v>285</v>
      </c>
    </row>
    <row r="19" spans="1:9">
      <c r="A19" s="17" t="s">
        <v>282</v>
      </c>
      <c r="B19" s="21" t="b">
        <v>1</v>
      </c>
      <c r="C19" s="21" t="b">
        <v>1</v>
      </c>
      <c r="D19" s="21" t="b">
        <v>1</v>
      </c>
      <c r="E19" s="21" t="b">
        <v>1</v>
      </c>
      <c r="F19" s="21" t="b">
        <v>1</v>
      </c>
      <c r="G19" s="21" t="b">
        <v>0</v>
      </c>
      <c r="H19" s="21" t="b">
        <v>1</v>
      </c>
      <c r="I19" s="20" t="s">
        <v>285</v>
      </c>
    </row>
    <row r="20" spans="1:9">
      <c r="A20" s="17" t="s">
        <v>70</v>
      </c>
      <c r="B20" s="21" t="b">
        <v>1</v>
      </c>
      <c r="C20" s="21" t="b">
        <v>1</v>
      </c>
      <c r="D20" s="21" t="b">
        <v>1</v>
      </c>
      <c r="E20" s="21" t="b">
        <v>1</v>
      </c>
      <c r="F20" s="21" t="b">
        <v>1</v>
      </c>
      <c r="G20" s="21" t="b">
        <v>1</v>
      </c>
      <c r="H20" s="21" t="b">
        <v>1</v>
      </c>
      <c r="I20" s="20" t="s">
        <v>467</v>
      </c>
    </row>
    <row r="21" spans="1:9">
      <c r="A21" s="124" t="s">
        <v>905</v>
      </c>
      <c r="B21" s="21" t="b">
        <v>0</v>
      </c>
      <c r="C21" s="21" t="b">
        <v>0</v>
      </c>
      <c r="D21" s="21" t="b">
        <v>0</v>
      </c>
      <c r="E21" s="21" t="b">
        <v>1</v>
      </c>
      <c r="F21" s="21" t="b">
        <v>1</v>
      </c>
      <c r="G21" s="21" t="b">
        <v>1</v>
      </c>
      <c r="H21" s="21" t="b">
        <v>1</v>
      </c>
      <c r="I21" s="20" t="s">
        <v>467</v>
      </c>
    </row>
    <row r="22" spans="1:9">
      <c r="A22" s="17" t="s">
        <v>47</v>
      </c>
      <c r="B22" s="21" t="b">
        <v>1</v>
      </c>
      <c r="C22" s="21" t="b">
        <v>1</v>
      </c>
      <c r="D22" s="21" t="b">
        <v>1</v>
      </c>
      <c r="E22" s="21" t="b">
        <v>1</v>
      </c>
      <c r="F22" s="21" t="b">
        <v>1</v>
      </c>
      <c r="G22" s="21" t="b">
        <v>0</v>
      </c>
      <c r="H22" s="21" t="b">
        <v>1</v>
      </c>
      <c r="I22" s="20" t="s">
        <v>468</v>
      </c>
    </row>
    <row r="23" spans="1:9">
      <c r="A23" s="17" t="s">
        <v>73</v>
      </c>
      <c r="B23" s="21" t="b">
        <v>1</v>
      </c>
      <c r="C23" s="21" t="b">
        <v>1</v>
      </c>
      <c r="D23" s="21" t="b">
        <v>1</v>
      </c>
      <c r="E23" s="21" t="b">
        <v>1</v>
      </c>
      <c r="F23" s="21" t="b">
        <v>1</v>
      </c>
      <c r="G23" s="21" t="b">
        <v>0</v>
      </c>
      <c r="H23" s="21" t="b">
        <v>1</v>
      </c>
      <c r="I23" s="20" t="s">
        <v>469</v>
      </c>
    </row>
    <row r="24" spans="1:9">
      <c r="A24" s="17" t="s">
        <v>283</v>
      </c>
      <c r="B24" s="21" t="b">
        <v>1</v>
      </c>
      <c r="C24" s="21" t="b">
        <v>1</v>
      </c>
      <c r="D24" s="21" t="b">
        <v>1</v>
      </c>
      <c r="E24" s="21" t="b">
        <v>1</v>
      </c>
      <c r="F24" s="21" t="b">
        <v>1</v>
      </c>
      <c r="G24" s="21" t="b">
        <v>0</v>
      </c>
      <c r="H24" s="21" t="b">
        <v>1</v>
      </c>
      <c r="I24" s="20" t="s">
        <v>470</v>
      </c>
    </row>
    <row r="25" spans="1:9">
      <c r="A25" s="17" t="s">
        <v>284</v>
      </c>
      <c r="B25" s="21" t="b">
        <v>1</v>
      </c>
      <c r="C25" s="21" t="b">
        <v>1</v>
      </c>
      <c r="D25" s="21" t="b">
        <v>1</v>
      </c>
      <c r="E25" s="21" t="b">
        <v>1</v>
      </c>
      <c r="F25" s="21" t="b">
        <v>1</v>
      </c>
      <c r="G25" s="21" t="b">
        <v>0</v>
      </c>
      <c r="H25" s="21" t="b">
        <v>1</v>
      </c>
      <c r="I25" s="20" t="s">
        <v>471</v>
      </c>
    </row>
    <row r="26" spans="1:9">
      <c r="A26" s="17" t="s">
        <v>135</v>
      </c>
      <c r="B26" s="21" t="b">
        <v>1</v>
      </c>
      <c r="C26" s="21" t="b">
        <v>1</v>
      </c>
      <c r="D26" s="21" t="b">
        <v>1</v>
      </c>
      <c r="E26" s="21" t="b">
        <v>0</v>
      </c>
      <c r="F26" s="21" t="b">
        <v>1</v>
      </c>
      <c r="G26" s="21" t="b">
        <v>0</v>
      </c>
      <c r="H26" s="21" t="b">
        <v>0</v>
      </c>
      <c r="I26" s="20" t="s">
        <v>457</v>
      </c>
    </row>
    <row r="27" spans="1:9">
      <c r="A27" s="17" t="s">
        <v>136</v>
      </c>
      <c r="B27" s="48" t="b">
        <v>1</v>
      </c>
      <c r="C27" s="48" t="b">
        <v>1</v>
      </c>
      <c r="D27" s="48" t="b">
        <v>1</v>
      </c>
      <c r="E27" s="48" t="b">
        <v>0</v>
      </c>
      <c r="F27" s="48" t="b">
        <v>1</v>
      </c>
      <c r="G27" s="48" t="b">
        <v>0</v>
      </c>
      <c r="H27" s="48" t="b">
        <v>0</v>
      </c>
      <c r="I27" s="20" t="s">
        <v>458</v>
      </c>
    </row>
    <row r="28" spans="1:9" s="127" customFormat="1">
      <c r="A28" s="66" t="s">
        <v>953</v>
      </c>
      <c r="B28" s="21" t="b">
        <v>0</v>
      </c>
      <c r="C28" s="21" t="b">
        <v>0</v>
      </c>
      <c r="D28" s="21" t="b">
        <v>0</v>
      </c>
      <c r="E28" s="21" t="b">
        <v>0</v>
      </c>
      <c r="F28" s="21" t="b">
        <v>0</v>
      </c>
      <c r="G28" s="21" t="b">
        <v>1</v>
      </c>
      <c r="H28" s="49" t="b">
        <v>0</v>
      </c>
      <c r="I28" s="133" t="s">
        <v>954</v>
      </c>
    </row>
    <row r="29" spans="1:9">
      <c r="A29" s="64" t="s">
        <v>48</v>
      </c>
      <c r="B29" s="31" t="b">
        <v>0</v>
      </c>
      <c r="C29" s="31" t="b">
        <v>0</v>
      </c>
      <c r="D29" s="31" t="b">
        <v>1</v>
      </c>
      <c r="E29" s="31" t="b">
        <v>0</v>
      </c>
      <c r="F29" s="31" t="b">
        <v>0</v>
      </c>
      <c r="G29" s="31" t="b">
        <v>0</v>
      </c>
      <c r="H29" s="65" t="b">
        <v>0</v>
      </c>
      <c r="I29" s="30" t="s">
        <v>459</v>
      </c>
    </row>
    <row r="30" spans="1:9">
      <c r="A30" s="66" t="s">
        <v>49</v>
      </c>
      <c r="B30" s="67" t="b">
        <f t="shared" ref="B30:G30" si="0">B$29</f>
        <v>0</v>
      </c>
      <c r="C30" s="31" t="b">
        <v>1</v>
      </c>
      <c r="D30" s="67" t="b">
        <f t="shared" si="0"/>
        <v>1</v>
      </c>
      <c r="E30" s="67" t="b">
        <f t="shared" si="0"/>
        <v>0</v>
      </c>
      <c r="F30" s="67" t="b">
        <f t="shared" si="0"/>
        <v>0</v>
      </c>
      <c r="G30" s="67" t="b">
        <f t="shared" si="0"/>
        <v>0</v>
      </c>
      <c r="H30" s="68" t="b">
        <v>1</v>
      </c>
      <c r="I30" s="30" t="s">
        <v>460</v>
      </c>
    </row>
    <row r="31" spans="1:9">
      <c r="A31" s="66" t="s">
        <v>649</v>
      </c>
      <c r="B31" s="67" t="b">
        <f t="shared" ref="B31:B35" si="1">B$29</f>
        <v>0</v>
      </c>
      <c r="C31" s="167" t="b">
        <v>0</v>
      </c>
      <c r="D31" s="67" t="b">
        <v>0</v>
      </c>
      <c r="E31" s="67" t="b">
        <f t="shared" ref="E31:G35" si="2">E$29</f>
        <v>0</v>
      </c>
      <c r="F31" s="67" t="b">
        <f t="shared" si="2"/>
        <v>0</v>
      </c>
      <c r="G31" s="67" t="b">
        <f t="shared" si="2"/>
        <v>0</v>
      </c>
      <c r="H31" s="68" t="b">
        <v>1</v>
      </c>
      <c r="I31" s="30" t="s">
        <v>438</v>
      </c>
    </row>
    <row r="32" spans="1:9">
      <c r="A32" s="66" t="s">
        <v>312</v>
      </c>
      <c r="B32" s="67" t="b">
        <f t="shared" si="1"/>
        <v>0</v>
      </c>
      <c r="C32" s="67" t="b">
        <f t="shared" ref="C32:D34" si="3">C$29</f>
        <v>0</v>
      </c>
      <c r="D32" s="67" t="b">
        <f t="shared" si="3"/>
        <v>1</v>
      </c>
      <c r="E32" s="67" t="b">
        <f t="shared" si="2"/>
        <v>0</v>
      </c>
      <c r="F32" s="67" t="b">
        <f t="shared" si="2"/>
        <v>0</v>
      </c>
      <c r="G32" s="67" t="b">
        <f t="shared" si="2"/>
        <v>0</v>
      </c>
      <c r="H32" s="72" t="b">
        <v>0</v>
      </c>
      <c r="I32" s="30" t="s">
        <v>461</v>
      </c>
    </row>
    <row r="33" spans="1:9">
      <c r="A33" s="66" t="s">
        <v>50</v>
      </c>
      <c r="B33" s="67" t="b">
        <f t="shared" si="1"/>
        <v>0</v>
      </c>
      <c r="C33" s="67" t="b">
        <f t="shared" si="3"/>
        <v>0</v>
      </c>
      <c r="D33" s="67" t="b">
        <f t="shared" si="3"/>
        <v>1</v>
      </c>
      <c r="E33" s="67" t="b">
        <f t="shared" si="2"/>
        <v>0</v>
      </c>
      <c r="F33" s="67" t="b">
        <f t="shared" si="2"/>
        <v>0</v>
      </c>
      <c r="G33" s="67" t="b">
        <f t="shared" si="2"/>
        <v>0</v>
      </c>
      <c r="H33" s="72" t="b">
        <v>0</v>
      </c>
      <c r="I33" s="30" t="s">
        <v>434</v>
      </c>
    </row>
    <row r="34" spans="1:9">
      <c r="A34" s="66" t="s">
        <v>189</v>
      </c>
      <c r="B34" s="67" t="b">
        <f t="shared" si="1"/>
        <v>0</v>
      </c>
      <c r="C34" s="31" t="b">
        <v>1</v>
      </c>
      <c r="D34" s="67" t="b">
        <f t="shared" si="3"/>
        <v>1</v>
      </c>
      <c r="E34" s="67" t="b">
        <f t="shared" si="2"/>
        <v>0</v>
      </c>
      <c r="F34" s="67" t="b">
        <f t="shared" si="2"/>
        <v>0</v>
      </c>
      <c r="G34" s="67" t="b">
        <f t="shared" si="2"/>
        <v>0</v>
      </c>
      <c r="H34" s="72" t="b">
        <v>0</v>
      </c>
      <c r="I34" s="30" t="s">
        <v>462</v>
      </c>
    </row>
    <row r="35" spans="1:9">
      <c r="A35" s="69" t="s">
        <v>650</v>
      </c>
      <c r="B35" s="70" t="b">
        <f t="shared" si="1"/>
        <v>0</v>
      </c>
      <c r="C35" s="167" t="b">
        <v>0</v>
      </c>
      <c r="D35" s="70" t="b">
        <v>0</v>
      </c>
      <c r="E35" s="70" t="b">
        <f t="shared" si="2"/>
        <v>0</v>
      </c>
      <c r="F35" s="70" t="b">
        <f t="shared" si="2"/>
        <v>0</v>
      </c>
      <c r="G35" s="70" t="b">
        <f t="shared" si="2"/>
        <v>0</v>
      </c>
      <c r="H35" s="73" t="b">
        <v>0</v>
      </c>
      <c r="I35" s="30" t="s">
        <v>439</v>
      </c>
    </row>
    <row r="36" spans="1:9">
      <c r="A36" s="17" t="s">
        <v>51</v>
      </c>
      <c r="B36" s="61" t="b">
        <v>1</v>
      </c>
      <c r="C36" s="61" t="b">
        <v>1</v>
      </c>
      <c r="D36" s="61" t="b">
        <v>1</v>
      </c>
      <c r="E36" s="61" t="b">
        <v>1</v>
      </c>
      <c r="F36" s="61" t="b">
        <v>1</v>
      </c>
      <c r="G36" s="61" t="b">
        <v>1</v>
      </c>
      <c r="H36" s="61" t="b">
        <v>1</v>
      </c>
      <c r="I36" s="20" t="s">
        <v>463</v>
      </c>
    </row>
    <row r="37" spans="1:9">
      <c r="A37" s="17" t="s">
        <v>52</v>
      </c>
      <c r="B37" s="21" t="b">
        <v>1</v>
      </c>
      <c r="C37" s="21" t="b">
        <v>1</v>
      </c>
      <c r="D37" s="21" t="b">
        <v>1</v>
      </c>
      <c r="E37" s="21" t="b">
        <v>1</v>
      </c>
      <c r="F37" s="21" t="b">
        <v>1</v>
      </c>
      <c r="G37" s="21" t="b">
        <v>0</v>
      </c>
      <c r="H37" s="21" t="b">
        <v>1</v>
      </c>
      <c r="I37" s="20" t="s">
        <v>464</v>
      </c>
    </row>
    <row r="38" spans="1:9">
      <c r="A38" s="17" t="s">
        <v>74</v>
      </c>
      <c r="B38" s="21" t="b">
        <v>1</v>
      </c>
      <c r="C38" s="21" t="b">
        <v>1</v>
      </c>
      <c r="D38" s="21" t="b">
        <v>1</v>
      </c>
      <c r="E38" s="21" t="b">
        <v>1</v>
      </c>
      <c r="F38" s="21" t="b">
        <v>1</v>
      </c>
      <c r="G38" s="21" t="b">
        <v>0</v>
      </c>
      <c r="H38" s="21" t="b">
        <v>1</v>
      </c>
      <c r="I38" s="20" t="s">
        <v>75</v>
      </c>
    </row>
    <row r="39" spans="1:9">
      <c r="A39" s="17" t="s">
        <v>53</v>
      </c>
      <c r="B39" s="21" t="b">
        <v>1</v>
      </c>
      <c r="C39" s="21" t="b">
        <v>1</v>
      </c>
      <c r="D39" s="21" t="b">
        <v>1</v>
      </c>
      <c r="E39" s="21" t="b">
        <v>1</v>
      </c>
      <c r="F39" s="21" t="b">
        <v>1</v>
      </c>
      <c r="G39" s="21" t="b">
        <v>0</v>
      </c>
      <c r="H39" s="21" t="b">
        <v>1</v>
      </c>
      <c r="I39" s="20" t="s">
        <v>449</v>
      </c>
    </row>
    <row r="40" spans="1:9">
      <c r="A40" s="17" t="s">
        <v>43</v>
      </c>
      <c r="B40" s="21" t="b">
        <v>1</v>
      </c>
      <c r="C40" s="21" t="b">
        <v>1</v>
      </c>
      <c r="D40" s="21" t="b">
        <v>1</v>
      </c>
      <c r="E40" s="21" t="b">
        <v>0</v>
      </c>
      <c r="F40" s="21" t="b">
        <v>1</v>
      </c>
      <c r="G40" s="21" t="b">
        <v>0</v>
      </c>
      <c r="H40" s="21" t="b">
        <v>1</v>
      </c>
      <c r="I40" s="20" t="s">
        <v>450</v>
      </c>
    </row>
    <row r="41" spans="1:9">
      <c r="A41" s="17" t="s">
        <v>54</v>
      </c>
      <c r="B41" s="21" t="b">
        <v>1</v>
      </c>
      <c r="C41" s="21" t="b">
        <v>1</v>
      </c>
      <c r="D41" s="21" t="b">
        <v>1</v>
      </c>
      <c r="E41" s="21" t="b">
        <v>0</v>
      </c>
      <c r="F41" s="21" t="b">
        <v>1</v>
      </c>
      <c r="G41" s="21" t="b">
        <v>0</v>
      </c>
      <c r="H41" s="21" t="b">
        <v>1</v>
      </c>
      <c r="I41" s="20" t="s">
        <v>451</v>
      </c>
    </row>
    <row r="42" spans="1:9">
      <c r="A42" s="17" t="s">
        <v>55</v>
      </c>
      <c r="B42" s="21" t="b">
        <v>1</v>
      </c>
      <c r="C42" s="21" t="b">
        <v>1</v>
      </c>
      <c r="D42" s="21" t="b">
        <v>1</v>
      </c>
      <c r="E42" s="21" t="b">
        <v>1</v>
      </c>
      <c r="F42" s="21" t="b">
        <v>1</v>
      </c>
      <c r="G42" s="21" t="b">
        <v>1</v>
      </c>
      <c r="H42" s="21" t="b">
        <v>1</v>
      </c>
      <c r="I42" s="20" t="s">
        <v>452</v>
      </c>
    </row>
    <row r="43" spans="1:9">
      <c r="A43" s="17" t="s">
        <v>56</v>
      </c>
      <c r="B43" s="21" t="b">
        <v>1</v>
      </c>
      <c r="C43" s="21" t="b">
        <v>1</v>
      </c>
      <c r="D43" s="21" t="b">
        <v>1</v>
      </c>
      <c r="E43" s="21" t="b">
        <v>1</v>
      </c>
      <c r="F43" s="21" t="b">
        <v>1</v>
      </c>
      <c r="G43" s="21" t="b">
        <v>1</v>
      </c>
      <c r="H43" s="21" t="b">
        <v>0</v>
      </c>
      <c r="I43" s="20" t="s">
        <v>453</v>
      </c>
    </row>
    <row r="44" spans="1:9">
      <c r="A44" s="17" t="s">
        <v>305</v>
      </c>
      <c r="B44" s="21" t="b">
        <v>1</v>
      </c>
      <c r="C44" s="21" t="b">
        <v>1</v>
      </c>
      <c r="D44" s="21" t="b">
        <v>1</v>
      </c>
      <c r="E44" s="21" t="b">
        <v>0</v>
      </c>
      <c r="F44" s="21" t="b">
        <v>1</v>
      </c>
      <c r="G44" s="21" t="b">
        <v>0</v>
      </c>
      <c r="H44" s="21" t="b">
        <v>0</v>
      </c>
      <c r="I44" s="20" t="s">
        <v>454</v>
      </c>
    </row>
    <row r="45" spans="1:9">
      <c r="A45" s="17" t="s">
        <v>306</v>
      </c>
      <c r="B45" s="21" t="b">
        <v>1</v>
      </c>
      <c r="C45" s="21" t="b">
        <v>1</v>
      </c>
      <c r="D45" s="21" t="b">
        <v>1</v>
      </c>
      <c r="E45" s="21" t="b">
        <v>0</v>
      </c>
      <c r="F45" s="21" t="b">
        <v>1</v>
      </c>
      <c r="G45" s="21" t="b">
        <v>0</v>
      </c>
      <c r="H45" s="21" t="b">
        <v>0</v>
      </c>
      <c r="I45" s="20" t="s">
        <v>455</v>
      </c>
    </row>
    <row r="46" spans="1:9">
      <c r="A46" s="17" t="s">
        <v>57</v>
      </c>
      <c r="B46" s="48" t="b">
        <v>1</v>
      </c>
      <c r="C46" s="48" t="b">
        <v>1</v>
      </c>
      <c r="D46" s="48" t="b">
        <v>1</v>
      </c>
      <c r="E46" s="48" t="b">
        <v>1</v>
      </c>
      <c r="F46" s="48" t="b">
        <v>1</v>
      </c>
      <c r="G46" s="48" t="b">
        <v>1</v>
      </c>
      <c r="H46" s="48" t="b">
        <v>0</v>
      </c>
      <c r="I46" s="20" t="s">
        <v>456</v>
      </c>
    </row>
    <row r="47" spans="1:9">
      <c r="A47" s="64" t="s">
        <v>153</v>
      </c>
      <c r="B47" s="31" t="b">
        <v>0</v>
      </c>
      <c r="C47" s="31" t="b">
        <v>0</v>
      </c>
      <c r="D47" s="31" t="b">
        <v>1</v>
      </c>
      <c r="E47" s="31" t="b">
        <v>0</v>
      </c>
      <c r="F47" s="31" t="b">
        <v>0</v>
      </c>
      <c r="G47" s="31" t="b">
        <v>0</v>
      </c>
      <c r="H47" s="65" t="b">
        <v>1</v>
      </c>
      <c r="I47" s="20" t="s">
        <v>472</v>
      </c>
    </row>
    <row r="48" spans="1:9">
      <c r="A48" s="66" t="s">
        <v>154</v>
      </c>
      <c r="B48" s="67" t="b">
        <f t="shared" ref="B48:F50" si="4">B$47</f>
        <v>0</v>
      </c>
      <c r="C48" s="67" t="b">
        <f t="shared" si="4"/>
        <v>0</v>
      </c>
      <c r="D48" s="67" t="b">
        <f t="shared" si="4"/>
        <v>1</v>
      </c>
      <c r="E48" s="67" t="b">
        <f t="shared" si="4"/>
        <v>0</v>
      </c>
      <c r="F48" s="67" t="b">
        <f t="shared" si="4"/>
        <v>0</v>
      </c>
      <c r="G48" s="49" t="b">
        <v>0</v>
      </c>
      <c r="H48" s="68" t="b">
        <v>0</v>
      </c>
      <c r="I48" s="20" t="s">
        <v>473</v>
      </c>
    </row>
    <row r="49" spans="1:9">
      <c r="A49" s="66" t="s">
        <v>201</v>
      </c>
      <c r="B49" s="67" t="b">
        <f t="shared" si="4"/>
        <v>0</v>
      </c>
      <c r="C49" s="67" t="b">
        <f t="shared" si="4"/>
        <v>0</v>
      </c>
      <c r="D49" s="67" t="b">
        <f t="shared" si="4"/>
        <v>1</v>
      </c>
      <c r="E49" s="67" t="b">
        <f t="shared" si="4"/>
        <v>0</v>
      </c>
      <c r="F49" s="67" t="b">
        <f t="shared" si="4"/>
        <v>0</v>
      </c>
      <c r="G49" s="49" t="b">
        <v>0</v>
      </c>
      <c r="H49" s="68" t="b">
        <v>1</v>
      </c>
      <c r="I49" s="30" t="s">
        <v>475</v>
      </c>
    </row>
    <row r="50" spans="1:9">
      <c r="A50" s="69" t="s">
        <v>200</v>
      </c>
      <c r="B50" s="70" t="b">
        <f t="shared" si="4"/>
        <v>0</v>
      </c>
      <c r="C50" s="70" t="b">
        <f t="shared" si="4"/>
        <v>0</v>
      </c>
      <c r="D50" s="70" t="b">
        <f t="shared" si="4"/>
        <v>1</v>
      </c>
      <c r="E50" s="70" t="b">
        <f t="shared" si="4"/>
        <v>0</v>
      </c>
      <c r="F50" s="70" t="b">
        <f t="shared" si="4"/>
        <v>0</v>
      </c>
      <c r="G50" s="123" t="b">
        <v>0</v>
      </c>
      <c r="H50" s="71" t="b">
        <v>0</v>
      </c>
      <c r="I50" s="30" t="s">
        <v>474</v>
      </c>
    </row>
    <row r="51" spans="1:9">
      <c r="A51" s="17" t="s">
        <v>58</v>
      </c>
      <c r="B51" s="61" t="b">
        <v>1</v>
      </c>
      <c r="C51" s="61" t="b">
        <v>1</v>
      </c>
      <c r="D51" s="61" t="b">
        <v>1</v>
      </c>
      <c r="E51" s="61" t="b">
        <v>1</v>
      </c>
      <c r="F51" s="61" t="b">
        <v>1</v>
      </c>
      <c r="G51" s="61" t="b">
        <v>0</v>
      </c>
      <c r="H51" s="61" t="b">
        <v>1</v>
      </c>
      <c r="I51" s="20" t="s">
        <v>476</v>
      </c>
    </row>
    <row r="52" spans="1:9" s="148" customFormat="1">
      <c r="A52" s="17" t="s">
        <v>983</v>
      </c>
      <c r="B52" s="155" t="b">
        <v>1</v>
      </c>
      <c r="C52" s="155" t="b">
        <v>1</v>
      </c>
      <c r="D52" s="155" t="b">
        <v>1</v>
      </c>
      <c r="E52" s="155" t="b">
        <v>0</v>
      </c>
      <c r="F52" s="155" t="b">
        <v>1</v>
      </c>
      <c r="G52" s="155" t="b">
        <v>0</v>
      </c>
      <c r="H52" s="155" t="b">
        <v>1</v>
      </c>
      <c r="I52" s="20" t="s">
        <v>984</v>
      </c>
    </row>
    <row r="53" spans="1:9">
      <c r="A53" s="17" t="s">
        <v>59</v>
      </c>
      <c r="B53" s="21" t="b">
        <v>1</v>
      </c>
      <c r="C53" s="21" t="b">
        <v>1</v>
      </c>
      <c r="D53" s="21" t="b">
        <v>1</v>
      </c>
      <c r="E53" s="21" t="b">
        <v>0</v>
      </c>
      <c r="F53" s="21" t="b">
        <v>1</v>
      </c>
      <c r="G53" s="21" t="b">
        <v>0</v>
      </c>
      <c r="H53" s="21" t="b">
        <v>1</v>
      </c>
      <c r="I53" s="20" t="s">
        <v>440</v>
      </c>
    </row>
    <row r="54" spans="1:9">
      <c r="A54" s="17" t="s">
        <v>478</v>
      </c>
      <c r="B54" s="21" t="b">
        <v>1</v>
      </c>
      <c r="C54" s="21" t="b">
        <v>1</v>
      </c>
      <c r="D54" s="21" t="b">
        <v>1</v>
      </c>
      <c r="E54" s="21" t="b">
        <v>1</v>
      </c>
      <c r="F54" s="21" t="b">
        <v>1</v>
      </c>
      <c r="G54" s="21" t="b">
        <v>0</v>
      </c>
      <c r="H54" s="21" t="b">
        <v>1</v>
      </c>
      <c r="I54" s="20" t="s">
        <v>477</v>
      </c>
    </row>
    <row r="55" spans="1:9">
      <c r="A55" s="17" t="s">
        <v>789</v>
      </c>
      <c r="B55" s="21" t="b">
        <v>1</v>
      </c>
      <c r="C55" s="21" t="b">
        <v>1</v>
      </c>
      <c r="D55" s="21" t="b">
        <v>1</v>
      </c>
      <c r="E55" s="21" t="b">
        <v>0</v>
      </c>
      <c r="F55" s="21" t="b">
        <v>1</v>
      </c>
      <c r="G55" s="21" t="b">
        <v>0</v>
      </c>
      <c r="H55" s="21" t="b">
        <v>1</v>
      </c>
      <c r="I55" s="20" t="s">
        <v>440</v>
      </c>
    </row>
    <row r="56" spans="1:9">
      <c r="A56" s="17" t="s">
        <v>479</v>
      </c>
      <c r="B56" s="21" t="b">
        <v>1</v>
      </c>
      <c r="C56" s="21" t="b">
        <v>1</v>
      </c>
      <c r="D56" s="21" t="b">
        <v>1</v>
      </c>
      <c r="E56" s="21" t="b">
        <v>0</v>
      </c>
      <c r="F56" s="21" t="b">
        <v>1</v>
      </c>
      <c r="G56" s="21" t="b">
        <v>0</v>
      </c>
      <c r="H56" s="21" t="b">
        <v>1</v>
      </c>
      <c r="I56" s="20" t="s">
        <v>480</v>
      </c>
    </row>
    <row r="57" spans="1:9">
      <c r="A57" s="17" t="s">
        <v>651</v>
      </c>
      <c r="B57" s="21" t="b">
        <v>1</v>
      </c>
      <c r="C57" s="21" t="b">
        <v>1</v>
      </c>
      <c r="D57" s="21" t="b">
        <v>1</v>
      </c>
      <c r="E57" s="21" t="b">
        <v>0</v>
      </c>
      <c r="F57" s="21" t="b">
        <v>1</v>
      </c>
      <c r="G57" s="21" t="b">
        <v>0</v>
      </c>
      <c r="H57" s="21" t="b">
        <v>1</v>
      </c>
      <c r="I57" s="20" t="s">
        <v>655</v>
      </c>
    </row>
    <row r="58" spans="1:9">
      <c r="A58" s="17" t="s">
        <v>62</v>
      </c>
      <c r="B58" s="21" t="b">
        <v>1</v>
      </c>
      <c r="C58" s="21" t="b">
        <v>1</v>
      </c>
      <c r="D58" s="21" t="b">
        <v>1</v>
      </c>
      <c r="E58" s="21" t="b">
        <v>0</v>
      </c>
      <c r="F58" s="21" t="b">
        <v>1</v>
      </c>
      <c r="G58" s="21" t="b">
        <v>0</v>
      </c>
      <c r="H58" s="21" t="b">
        <v>1</v>
      </c>
      <c r="I58" s="20" t="s">
        <v>441</v>
      </c>
    </row>
    <row r="59" spans="1:9">
      <c r="A59" s="17" t="s">
        <v>60</v>
      </c>
      <c r="B59" s="21" t="b">
        <v>1</v>
      </c>
      <c r="C59" s="21" t="b">
        <v>1</v>
      </c>
      <c r="D59" s="21" t="b">
        <v>1</v>
      </c>
      <c r="E59" s="21" t="b">
        <v>0</v>
      </c>
      <c r="F59" s="21" t="b">
        <v>1</v>
      </c>
      <c r="G59" s="21" t="b">
        <v>0</v>
      </c>
      <c r="H59" s="21" t="b">
        <v>1</v>
      </c>
      <c r="I59" s="20" t="s">
        <v>442</v>
      </c>
    </row>
    <row r="60" spans="1:9">
      <c r="A60" s="17" t="s">
        <v>482</v>
      </c>
      <c r="B60" s="21" t="b">
        <v>1</v>
      </c>
      <c r="C60" s="21" t="b">
        <v>1</v>
      </c>
      <c r="D60" s="21" t="b">
        <v>1</v>
      </c>
      <c r="E60" s="21" t="b">
        <v>1</v>
      </c>
      <c r="F60" s="21" t="b">
        <v>1</v>
      </c>
      <c r="G60" s="21" t="b">
        <v>0</v>
      </c>
      <c r="H60" s="21" t="b">
        <v>1</v>
      </c>
      <c r="I60" s="20" t="s">
        <v>477</v>
      </c>
    </row>
    <row r="61" spans="1:9">
      <c r="A61" s="17" t="s">
        <v>483</v>
      </c>
      <c r="B61" s="21" t="b">
        <v>1</v>
      </c>
      <c r="C61" s="21" t="b">
        <v>1</v>
      </c>
      <c r="D61" s="21" t="b">
        <v>1</v>
      </c>
      <c r="E61" s="21" t="b">
        <v>0</v>
      </c>
      <c r="F61" s="21" t="b">
        <v>1</v>
      </c>
      <c r="G61" s="21" t="b">
        <v>0</v>
      </c>
      <c r="H61" s="21" t="b">
        <v>1</v>
      </c>
      <c r="I61" s="20" t="s">
        <v>481</v>
      </c>
    </row>
    <row r="62" spans="1:9">
      <c r="A62" s="17" t="s">
        <v>652</v>
      </c>
      <c r="B62" s="21" t="b">
        <v>1</v>
      </c>
      <c r="C62" s="21" t="b">
        <v>1</v>
      </c>
      <c r="D62" s="21" t="b">
        <v>1</v>
      </c>
      <c r="E62" s="21" t="b">
        <v>0</v>
      </c>
      <c r="F62" s="21" t="b">
        <v>1</v>
      </c>
      <c r="G62" s="21" t="b">
        <v>0</v>
      </c>
      <c r="H62" s="21" t="b">
        <v>1</v>
      </c>
      <c r="I62" s="20" t="s">
        <v>654</v>
      </c>
    </row>
    <row r="63" spans="1:9">
      <c r="A63" s="17" t="s">
        <v>63</v>
      </c>
      <c r="B63" s="21" t="b">
        <v>1</v>
      </c>
      <c r="C63" s="21" t="b">
        <v>1</v>
      </c>
      <c r="D63" s="21" t="b">
        <v>1</v>
      </c>
      <c r="E63" s="21" t="b">
        <v>0</v>
      </c>
      <c r="F63" s="21" t="b">
        <v>1</v>
      </c>
      <c r="G63" s="21" t="b">
        <v>0</v>
      </c>
      <c r="H63" s="21" t="b">
        <v>1</v>
      </c>
      <c r="I63" s="20" t="s">
        <v>443</v>
      </c>
    </row>
    <row r="64" spans="1:9">
      <c r="A64" s="17" t="s">
        <v>61</v>
      </c>
      <c r="B64" s="21" t="b">
        <v>1</v>
      </c>
      <c r="C64" s="21" t="b">
        <v>1</v>
      </c>
      <c r="D64" s="21" t="b">
        <v>1</v>
      </c>
      <c r="E64" s="21" t="b">
        <v>0</v>
      </c>
      <c r="F64" s="21" t="b">
        <v>1</v>
      </c>
      <c r="G64" s="21" t="b">
        <v>0</v>
      </c>
      <c r="H64" s="21" t="b">
        <v>1</v>
      </c>
      <c r="I64" s="20" t="s">
        <v>444</v>
      </c>
    </row>
    <row r="65" spans="1:9">
      <c r="A65" s="17" t="s">
        <v>64</v>
      </c>
      <c r="B65" s="21" t="b">
        <v>1</v>
      </c>
      <c r="C65" s="21" t="b">
        <v>1</v>
      </c>
      <c r="D65" s="21" t="b">
        <v>1</v>
      </c>
      <c r="E65" s="21" t="b">
        <v>0</v>
      </c>
      <c r="F65" s="21" t="b">
        <v>1</v>
      </c>
      <c r="G65" s="21" t="b">
        <v>0</v>
      </c>
      <c r="H65" s="21" t="b">
        <v>1</v>
      </c>
      <c r="I65" s="20" t="s">
        <v>445</v>
      </c>
    </row>
    <row r="66" spans="1:9">
      <c r="A66" s="17" t="s">
        <v>65</v>
      </c>
      <c r="B66" s="21" t="b">
        <v>1</v>
      </c>
      <c r="C66" s="21" t="b">
        <v>1</v>
      </c>
      <c r="D66" s="21" t="b">
        <v>1</v>
      </c>
      <c r="E66" s="21" t="b">
        <v>0</v>
      </c>
      <c r="F66" s="21" t="b">
        <v>1</v>
      </c>
      <c r="G66" s="21" t="b">
        <v>0</v>
      </c>
      <c r="H66" s="21" t="b">
        <v>1</v>
      </c>
      <c r="I66" s="20" t="s">
        <v>446</v>
      </c>
    </row>
    <row r="67" spans="1:9">
      <c r="A67" s="17" t="s">
        <v>66</v>
      </c>
      <c r="B67" s="21" t="b">
        <v>1</v>
      </c>
      <c r="C67" s="21" t="b">
        <v>1</v>
      </c>
      <c r="D67" s="21" t="b">
        <v>1</v>
      </c>
      <c r="E67" s="21" t="b">
        <v>1</v>
      </c>
      <c r="F67" s="21" t="b">
        <v>1</v>
      </c>
      <c r="G67" s="21" t="b">
        <v>0</v>
      </c>
      <c r="H67" s="21" t="b">
        <v>1</v>
      </c>
      <c r="I67" s="20" t="s">
        <v>447</v>
      </c>
    </row>
    <row r="68" spans="1:9">
      <c r="A68" s="17" t="s">
        <v>67</v>
      </c>
      <c r="B68" s="21" t="b">
        <v>1</v>
      </c>
      <c r="C68" s="21" t="b">
        <v>1</v>
      </c>
      <c r="D68" s="21" t="b">
        <v>1</v>
      </c>
      <c r="E68" s="21" t="b">
        <v>0</v>
      </c>
      <c r="F68" s="21" t="b">
        <v>1</v>
      </c>
      <c r="G68" s="21" t="b">
        <v>0</v>
      </c>
      <c r="H68" s="21" t="b">
        <v>1</v>
      </c>
      <c r="I68" s="20" t="s">
        <v>448</v>
      </c>
    </row>
  </sheetData>
  <autoFilter ref="A2:H68" xr:uid="{7A02DDC9-E0E8-48BF-8BE6-D6DD57F6C67D}"/>
  <conditionalFormatting sqref="B3:H5 B53:H68 B7:H7 B17:H27 B29:H51 B9:H15">
    <cfRule type="cellIs" dxfId="36" priority="8" operator="equal">
      <formula>FALSE</formula>
    </cfRule>
  </conditionalFormatting>
  <conditionalFormatting sqref="B28:H28">
    <cfRule type="cellIs" dxfId="35" priority="6" operator="equal">
      <formula>FALSE</formula>
    </cfRule>
  </conditionalFormatting>
  <conditionalFormatting sqref="B52:H52">
    <cfRule type="cellIs" dxfId="34" priority="5" operator="equal">
      <formula>FALSE</formula>
    </cfRule>
  </conditionalFormatting>
  <conditionalFormatting sqref="B8:H8">
    <cfRule type="cellIs" dxfId="33" priority="4" operator="equal">
      <formula>FALSE</formula>
    </cfRule>
  </conditionalFormatting>
  <conditionalFormatting sqref="B6:H6">
    <cfRule type="cellIs" dxfId="32" priority="3" operator="equal">
      <formula>FALSE</formula>
    </cfRule>
  </conditionalFormatting>
  <conditionalFormatting sqref="B16:H16">
    <cfRule type="cellIs" dxfId="31" priority="1" operator="equal">
      <formula>FALSE</formula>
    </cfRule>
  </conditionalFormatting>
  <pageMargins left="0.7" right="0.7" top="0.75" bottom="0.75" header="0.3" footer="0.3"/>
  <pageSetup paperSize="9" orientation="portrait" r:id="rId1"/>
  <drawing r:id="rId2"/>
  <legacyDrawing r:id="rId3"/>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886271F-DDC4-42AD-ABEE-7C9C7FC23386}">
  <dimension ref="A2:RT334"/>
  <sheetViews>
    <sheetView topLeftCell="D1" workbookViewId="0">
      <pane ySplit="4" topLeftCell="A102" activePane="bottomLeft" state="frozen"/>
      <selection pane="bottomLeft" activeCell="G128" sqref="G128"/>
    </sheetView>
  </sheetViews>
  <sheetFormatPr defaultRowHeight="15"/>
  <cols>
    <col min="3" max="3" width="22.5703125" bestFit="1" customWidth="1"/>
    <col min="7" max="7" width="22.5703125" bestFit="1" customWidth="1"/>
  </cols>
  <sheetData>
    <row r="2" spans="1:10">
      <c r="B2" t="s">
        <v>1512</v>
      </c>
    </row>
    <row r="3" spans="1:10">
      <c r="B3" s="107" t="s">
        <v>1</v>
      </c>
      <c r="C3" s="108" t="s">
        <v>2</v>
      </c>
      <c r="D3" s="108" t="s">
        <v>3</v>
      </c>
      <c r="E3" t="s">
        <v>4</v>
      </c>
      <c r="F3" s="135" t="s">
        <v>1</v>
      </c>
      <c r="G3" s="136" t="s">
        <v>2</v>
      </c>
      <c r="H3" s="136" t="s">
        <v>3</v>
      </c>
      <c r="I3" s="136" t="s">
        <v>4</v>
      </c>
    </row>
    <row r="4" spans="1:10">
      <c r="B4" s="109" t="s">
        <v>18</v>
      </c>
      <c r="C4" s="110"/>
      <c r="D4" s="111"/>
      <c r="E4" t="s">
        <v>1031</v>
      </c>
      <c r="F4" s="109" t="s">
        <v>18</v>
      </c>
      <c r="G4" s="111"/>
      <c r="H4" s="111"/>
      <c r="I4" s="182" t="s">
        <v>1031</v>
      </c>
    </row>
    <row r="5" spans="1:10">
      <c r="A5" s="148" t="str">
        <f t="shared" ref="A5:A68" si="0">IF($C5="","blank",MATCH($C5,$G$5:$G$130,0))</f>
        <v>blank</v>
      </c>
      <c r="B5" s="24"/>
      <c r="C5" s="112"/>
      <c r="D5" s="111"/>
      <c r="F5" s="126" t="s">
        <v>10</v>
      </c>
      <c r="G5" s="112" t="s">
        <v>653</v>
      </c>
      <c r="H5" s="111"/>
      <c r="I5" s="183"/>
    </row>
    <row r="6" spans="1:10">
      <c r="A6" s="148" t="str">
        <f t="shared" si="0"/>
        <v>blank</v>
      </c>
      <c r="B6" s="113"/>
      <c r="C6" s="112"/>
      <c r="D6" s="114"/>
      <c r="F6" s="126" t="s">
        <v>10</v>
      </c>
      <c r="G6" s="112" t="s">
        <v>24</v>
      </c>
      <c r="H6" s="111"/>
      <c r="I6" s="183"/>
    </row>
    <row r="7" spans="1:10">
      <c r="A7" s="148" t="str">
        <f t="shared" si="0"/>
        <v>blank</v>
      </c>
      <c r="B7" s="113"/>
      <c r="C7" s="112"/>
      <c r="D7" s="114"/>
      <c r="F7" s="126" t="s">
        <v>10</v>
      </c>
      <c r="G7" s="112" t="s">
        <v>25</v>
      </c>
      <c r="H7" s="111"/>
      <c r="I7" s="183"/>
    </row>
    <row r="8" spans="1:10">
      <c r="A8" s="148" t="str">
        <f t="shared" si="0"/>
        <v>blank</v>
      </c>
      <c r="B8" s="24"/>
      <c r="C8" s="112"/>
      <c r="D8" s="111"/>
      <c r="F8" s="126" t="s">
        <v>10</v>
      </c>
      <c r="G8" s="112" t="s">
        <v>489</v>
      </c>
      <c r="H8" s="111"/>
      <c r="I8" s="183"/>
    </row>
    <row r="9" spans="1:10">
      <c r="A9" s="148" t="str">
        <f t="shared" si="0"/>
        <v>blank</v>
      </c>
      <c r="B9" s="24"/>
      <c r="C9" s="112"/>
      <c r="D9" s="111"/>
      <c r="F9" s="126" t="s">
        <v>10</v>
      </c>
      <c r="G9" s="112" t="s">
        <v>199</v>
      </c>
      <c r="H9" s="111"/>
      <c r="I9" s="183"/>
    </row>
    <row r="10" spans="1:10">
      <c r="A10" s="148" t="str">
        <f t="shared" si="0"/>
        <v>blank</v>
      </c>
      <c r="B10" s="24"/>
      <c r="C10" s="112"/>
      <c r="D10" s="111"/>
      <c r="F10" s="126" t="s">
        <v>10</v>
      </c>
      <c r="G10" s="112" t="s">
        <v>1511</v>
      </c>
      <c r="H10" s="111"/>
      <c r="I10" s="183"/>
    </row>
    <row r="11" spans="1:10">
      <c r="A11" t="str">
        <f t="shared" si="0"/>
        <v>blank</v>
      </c>
      <c r="B11" s="24"/>
      <c r="C11" s="112"/>
      <c r="D11" s="111"/>
      <c r="F11" s="126" t="s">
        <v>10</v>
      </c>
      <c r="G11" s="112" t="s">
        <v>23</v>
      </c>
      <c r="H11" s="111"/>
      <c r="I11" s="183"/>
    </row>
    <row r="12" spans="1:10" s="148" customFormat="1">
      <c r="A12" s="148" t="str">
        <f t="shared" si="0"/>
        <v>blank</v>
      </c>
      <c r="B12" s="126"/>
      <c r="C12" s="112"/>
      <c r="D12" s="111"/>
      <c r="F12" s="126" t="s">
        <v>10</v>
      </c>
      <c r="G12" s="112" t="s">
        <v>1514</v>
      </c>
      <c r="H12" s="111"/>
      <c r="I12" s="183" t="s">
        <v>1515</v>
      </c>
      <c r="J12" s="183" t="s">
        <v>1516</v>
      </c>
    </row>
    <row r="13" spans="1:10">
      <c r="A13" s="148" t="str">
        <f t="shared" si="0"/>
        <v>blank</v>
      </c>
      <c r="B13" s="24"/>
      <c r="C13" s="112"/>
      <c r="D13" s="111"/>
      <c r="F13" s="126" t="s">
        <v>10</v>
      </c>
      <c r="G13" s="112" t="s">
        <v>690</v>
      </c>
      <c r="H13" s="111"/>
      <c r="I13" s="183"/>
    </row>
    <row r="14" spans="1:10">
      <c r="A14" s="148" t="str">
        <f t="shared" si="0"/>
        <v>blank</v>
      </c>
      <c r="B14" s="126"/>
      <c r="C14" s="112"/>
      <c r="D14" s="111"/>
      <c r="F14" s="126" t="s">
        <v>10</v>
      </c>
      <c r="G14" s="112" t="s">
        <v>812</v>
      </c>
      <c r="H14" s="111"/>
      <c r="I14" s="183"/>
    </row>
    <row r="15" spans="1:10">
      <c r="A15" s="148" t="str">
        <f t="shared" si="0"/>
        <v>blank</v>
      </c>
      <c r="B15" s="24"/>
      <c r="C15" s="112"/>
      <c r="D15" s="111"/>
      <c r="F15" s="126" t="s">
        <v>10</v>
      </c>
      <c r="G15" s="112" t="s">
        <v>828</v>
      </c>
      <c r="H15" s="111"/>
      <c r="I15" s="183"/>
    </row>
    <row r="16" spans="1:10">
      <c r="A16" s="148" t="str">
        <f t="shared" si="0"/>
        <v>blank</v>
      </c>
      <c r="B16" s="24"/>
      <c r="C16" s="112"/>
      <c r="D16" s="111"/>
      <c r="F16" s="126" t="s">
        <v>10</v>
      </c>
      <c r="G16" s="112" t="s">
        <v>827</v>
      </c>
      <c r="H16" s="111"/>
      <c r="I16" s="183"/>
    </row>
    <row r="17" spans="1:15">
      <c r="A17" s="148" t="str">
        <f t="shared" si="0"/>
        <v>blank</v>
      </c>
      <c r="B17" s="24"/>
      <c r="C17" s="112"/>
      <c r="D17" s="111"/>
      <c r="F17" s="126" t="s">
        <v>10</v>
      </c>
      <c r="G17" s="112" t="s">
        <v>971</v>
      </c>
      <c r="H17" s="111"/>
      <c r="I17" s="183"/>
    </row>
    <row r="18" spans="1:15">
      <c r="A18" s="148" t="str">
        <f t="shared" si="0"/>
        <v>blank</v>
      </c>
      <c r="B18" s="24"/>
      <c r="C18" s="112"/>
      <c r="D18" s="111"/>
      <c r="F18" s="126" t="s">
        <v>10</v>
      </c>
      <c r="G18" s="112" t="s">
        <v>976</v>
      </c>
      <c r="H18" s="111"/>
      <c r="I18" s="183"/>
    </row>
    <row r="19" spans="1:15">
      <c r="A19" s="148" t="str">
        <f t="shared" si="0"/>
        <v>blank</v>
      </c>
      <c r="B19" s="24"/>
      <c r="C19" s="112"/>
      <c r="D19" s="111"/>
      <c r="F19" s="126" t="s">
        <v>10</v>
      </c>
      <c r="G19" s="112" t="s">
        <v>530</v>
      </c>
      <c r="H19" s="114"/>
      <c r="I19" s="183" t="s">
        <v>979</v>
      </c>
    </row>
    <row r="20" spans="1:15">
      <c r="A20" s="148" t="str">
        <f t="shared" si="0"/>
        <v>blank</v>
      </c>
      <c r="B20" s="24"/>
      <c r="C20" s="112"/>
      <c r="D20" s="111"/>
      <c r="F20" s="126" t="s">
        <v>10</v>
      </c>
      <c r="G20" s="112" t="s">
        <v>973</v>
      </c>
      <c r="H20" s="111"/>
      <c r="I20" s="183"/>
    </row>
    <row r="21" spans="1:15">
      <c r="A21" s="148" t="str">
        <f t="shared" si="0"/>
        <v>blank</v>
      </c>
      <c r="B21" s="24"/>
      <c r="C21" s="112"/>
      <c r="D21" s="111"/>
      <c r="F21" s="126" t="s">
        <v>10</v>
      </c>
      <c r="G21" s="112" t="s">
        <v>972</v>
      </c>
      <c r="H21" s="111"/>
      <c r="I21" s="183"/>
    </row>
    <row r="22" spans="1:15">
      <c r="A22" s="148" t="str">
        <f t="shared" si="0"/>
        <v>blank</v>
      </c>
      <c r="B22" s="24"/>
      <c r="C22" s="112"/>
      <c r="D22" s="111"/>
      <c r="F22" s="126" t="s">
        <v>10</v>
      </c>
      <c r="G22" s="112" t="s">
        <v>975</v>
      </c>
      <c r="H22" s="111"/>
      <c r="I22" s="183"/>
    </row>
    <row r="23" spans="1:15">
      <c r="A23" s="148" t="str">
        <f t="shared" si="0"/>
        <v>blank</v>
      </c>
      <c r="B23" s="24"/>
      <c r="C23" s="112"/>
      <c r="D23" s="111"/>
      <c r="F23" s="126" t="s">
        <v>0</v>
      </c>
      <c r="G23" s="112" t="s">
        <v>378</v>
      </c>
      <c r="H23" s="114"/>
      <c r="I23" s="183"/>
    </row>
    <row r="24" spans="1:15">
      <c r="A24" s="148" t="str">
        <f t="shared" si="0"/>
        <v>blank</v>
      </c>
      <c r="B24" s="24"/>
      <c r="C24" s="112"/>
      <c r="D24" s="111"/>
      <c r="F24" s="126" t="s">
        <v>0</v>
      </c>
      <c r="G24" s="112" t="s">
        <v>379</v>
      </c>
      <c r="H24" s="114"/>
      <c r="I24" s="183"/>
    </row>
    <row r="25" spans="1:15">
      <c r="A25" s="148" t="str">
        <f t="shared" si="0"/>
        <v>blank</v>
      </c>
      <c r="B25" s="24"/>
      <c r="C25" s="112"/>
      <c r="D25" s="111"/>
      <c r="F25" s="126" t="s">
        <v>10</v>
      </c>
      <c r="G25" s="112" t="s">
        <v>28</v>
      </c>
      <c r="H25" s="111"/>
      <c r="I25" s="183" t="s">
        <v>396</v>
      </c>
      <c r="J25" s="183" t="s">
        <v>661</v>
      </c>
    </row>
    <row r="26" spans="1:15">
      <c r="A26" s="148" t="str">
        <f t="shared" si="0"/>
        <v>blank</v>
      </c>
      <c r="B26" s="24"/>
      <c r="C26" s="112"/>
      <c r="D26" s="111"/>
      <c r="F26" s="126" t="s">
        <v>10</v>
      </c>
      <c r="G26" s="112" t="s">
        <v>761</v>
      </c>
      <c r="H26" s="111"/>
      <c r="I26" s="183" t="s">
        <v>763</v>
      </c>
    </row>
    <row r="27" spans="1:15">
      <c r="A27" s="148" t="str">
        <f t="shared" si="0"/>
        <v>blank</v>
      </c>
      <c r="B27" s="24"/>
      <c r="C27" s="112"/>
      <c r="D27" s="111"/>
      <c r="F27" s="126" t="s">
        <v>10</v>
      </c>
      <c r="G27" s="112" t="s">
        <v>22</v>
      </c>
      <c r="H27" s="111"/>
      <c r="I27" s="183" t="s">
        <v>392</v>
      </c>
      <c r="J27" s="183" t="s">
        <v>111</v>
      </c>
      <c r="K27" s="183" t="s">
        <v>763</v>
      </c>
      <c r="L27" s="148"/>
      <c r="M27" s="148"/>
      <c r="N27" s="148"/>
      <c r="O27" s="148"/>
    </row>
    <row r="28" spans="1:15" s="148" customFormat="1">
      <c r="A28" s="148" t="str">
        <f t="shared" si="0"/>
        <v>blank</v>
      </c>
      <c r="B28" s="126"/>
      <c r="C28" s="112"/>
      <c r="D28" s="111"/>
      <c r="F28" s="126" t="s">
        <v>10</v>
      </c>
      <c r="G28" s="112" t="s">
        <v>21</v>
      </c>
      <c r="H28" s="111"/>
      <c r="I28" s="183" t="s">
        <v>394</v>
      </c>
      <c r="J28" s="183" t="s">
        <v>763</v>
      </c>
      <c r="K28" s="183" t="s">
        <v>393</v>
      </c>
      <c r="L28" s="183" t="s">
        <v>367</v>
      </c>
      <c r="M28" s="183"/>
      <c r="N28" s="183"/>
      <c r="O28" s="183"/>
    </row>
    <row r="29" spans="1:15">
      <c r="A29" s="148" t="str">
        <f t="shared" si="0"/>
        <v>blank</v>
      </c>
      <c r="B29" s="126"/>
      <c r="C29" s="112"/>
      <c r="D29" s="111"/>
      <c r="F29" s="126" t="s">
        <v>10</v>
      </c>
      <c r="G29" s="112" t="s">
        <v>20</v>
      </c>
      <c r="H29" s="111"/>
      <c r="I29" s="183" t="s">
        <v>392</v>
      </c>
      <c r="J29" s="183" t="s">
        <v>763</v>
      </c>
    </row>
    <row r="30" spans="1:15">
      <c r="A30" s="148" t="str">
        <f t="shared" si="0"/>
        <v>blank</v>
      </c>
      <c r="B30" s="126"/>
      <c r="C30" s="112"/>
      <c r="D30" s="111"/>
      <c r="F30" s="126" t="s">
        <v>10</v>
      </c>
      <c r="G30" s="112" t="s">
        <v>13</v>
      </c>
      <c r="H30" s="111"/>
      <c r="I30" s="183"/>
    </row>
    <row r="31" spans="1:15">
      <c r="A31" s="148" t="str">
        <f t="shared" si="0"/>
        <v>blank</v>
      </c>
      <c r="B31" s="126"/>
      <c r="C31" s="112"/>
      <c r="D31" s="111"/>
      <c r="F31" s="126" t="s">
        <v>10</v>
      </c>
      <c r="G31" s="112" t="s">
        <v>240</v>
      </c>
      <c r="H31" s="111"/>
      <c r="I31" s="183"/>
    </row>
    <row r="32" spans="1:15">
      <c r="A32" s="148" t="str">
        <f t="shared" si="0"/>
        <v>blank</v>
      </c>
      <c r="B32" s="126"/>
      <c r="C32" s="112"/>
      <c r="D32" s="111"/>
      <c r="F32" s="126" t="s">
        <v>10</v>
      </c>
      <c r="G32" s="112" t="s">
        <v>241</v>
      </c>
      <c r="H32" s="111"/>
      <c r="I32" s="183"/>
    </row>
    <row r="33" spans="1:488">
      <c r="A33" s="148" t="str">
        <f t="shared" si="0"/>
        <v>blank</v>
      </c>
      <c r="B33" s="126"/>
      <c r="C33" s="112"/>
      <c r="D33" s="111"/>
      <c r="F33" s="126" t="s">
        <v>10</v>
      </c>
      <c r="G33" s="112" t="s">
        <v>242</v>
      </c>
      <c r="H33" s="111"/>
      <c r="I33" s="183" t="s">
        <v>6</v>
      </c>
      <c r="J33" s="183" t="s">
        <v>7</v>
      </c>
      <c r="K33" s="183" t="s">
        <v>8</v>
      </c>
      <c r="L33" s="183" t="s">
        <v>173</v>
      </c>
      <c r="M33" s="183" t="s">
        <v>188</v>
      </c>
      <c r="N33" s="183" t="s">
        <v>254</v>
      </c>
      <c r="O33" s="183" t="s">
        <v>256</v>
      </c>
      <c r="P33" s="183" t="s">
        <v>291</v>
      </c>
    </row>
    <row r="34" spans="1:488">
      <c r="A34" s="148" t="str">
        <f t="shared" si="0"/>
        <v>blank</v>
      </c>
      <c r="B34" s="126"/>
      <c r="C34" s="112"/>
      <c r="D34" s="111"/>
      <c r="F34" s="126" t="s">
        <v>10</v>
      </c>
      <c r="G34" s="112" t="s">
        <v>243</v>
      </c>
      <c r="H34" s="111"/>
      <c r="I34" s="183" t="s">
        <v>6</v>
      </c>
      <c r="J34" s="183" t="s">
        <v>7</v>
      </c>
    </row>
    <row r="35" spans="1:488">
      <c r="A35" s="148" t="str">
        <f t="shared" si="0"/>
        <v>blank</v>
      </c>
      <c r="B35" s="126"/>
      <c r="C35" s="112"/>
      <c r="D35" s="111"/>
      <c r="F35" s="126" t="s">
        <v>10</v>
      </c>
      <c r="G35" s="112" t="s">
        <v>244</v>
      </c>
      <c r="H35" s="111"/>
      <c r="I35" s="183"/>
    </row>
    <row r="36" spans="1:488">
      <c r="A36" s="148" t="str">
        <f t="shared" si="0"/>
        <v>blank</v>
      </c>
      <c r="B36" s="126"/>
      <c r="C36" s="112"/>
      <c r="D36" s="111"/>
      <c r="F36" s="126" t="s">
        <v>10</v>
      </c>
      <c r="G36" s="112" t="s">
        <v>245</v>
      </c>
      <c r="H36" s="111"/>
      <c r="I36" s="183" t="s">
        <v>8</v>
      </c>
    </row>
    <row r="37" spans="1:488">
      <c r="A37" s="148" t="str">
        <f t="shared" si="0"/>
        <v>blank</v>
      </c>
      <c r="B37" s="126"/>
      <c r="C37" s="112"/>
      <c r="D37" s="111"/>
      <c r="F37" s="126" t="s">
        <v>10</v>
      </c>
      <c r="G37" s="112" t="s">
        <v>246</v>
      </c>
      <c r="H37" s="111"/>
      <c r="I37" s="183"/>
    </row>
    <row r="38" spans="1:488">
      <c r="A38" s="148" t="str">
        <f t="shared" si="0"/>
        <v>blank</v>
      </c>
      <c r="B38" s="126"/>
      <c r="C38" s="112"/>
      <c r="D38" s="111"/>
      <c r="F38" s="126" t="s">
        <v>10</v>
      </c>
      <c r="G38" s="112" t="s">
        <v>345</v>
      </c>
      <c r="H38" s="111"/>
      <c r="I38" s="183"/>
    </row>
    <row r="39" spans="1:488">
      <c r="A39" s="148" t="str">
        <f t="shared" si="0"/>
        <v>blank</v>
      </c>
      <c r="B39" s="126"/>
      <c r="C39" s="112"/>
      <c r="D39" s="111"/>
      <c r="F39" s="126" t="s">
        <v>10</v>
      </c>
      <c r="G39" s="112" t="s">
        <v>346</v>
      </c>
      <c r="H39" s="111"/>
      <c r="I39" s="183"/>
    </row>
    <row r="40" spans="1:488">
      <c r="A40" s="148" t="str">
        <f t="shared" si="0"/>
        <v>blank</v>
      </c>
      <c r="B40" s="126"/>
      <c r="C40" s="112"/>
      <c r="D40" s="111"/>
      <c r="F40" s="126" t="s">
        <v>10</v>
      </c>
      <c r="G40" s="112" t="s">
        <v>1019</v>
      </c>
      <c r="H40" s="111"/>
      <c r="I40" s="183" t="s">
        <v>309</v>
      </c>
    </row>
    <row r="41" spans="1:488">
      <c r="A41" s="148" t="str">
        <f t="shared" si="0"/>
        <v>blank</v>
      </c>
      <c r="B41" s="126"/>
      <c r="C41" s="112"/>
      <c r="D41" s="111"/>
      <c r="F41" s="126" t="s">
        <v>10</v>
      </c>
      <c r="G41" s="112" t="s">
        <v>238</v>
      </c>
      <c r="H41" s="111"/>
      <c r="I41" s="183"/>
    </row>
    <row r="42" spans="1:488">
      <c r="A42" s="148" t="str">
        <f t="shared" si="0"/>
        <v>blank</v>
      </c>
      <c r="B42" s="126"/>
      <c r="C42" s="112"/>
      <c r="D42" s="111"/>
      <c r="F42" s="126" t="s">
        <v>10</v>
      </c>
      <c r="G42" s="112" t="s">
        <v>239</v>
      </c>
      <c r="H42" s="111"/>
      <c r="I42" s="183"/>
    </row>
    <row r="43" spans="1:488">
      <c r="A43" s="148" t="str">
        <f t="shared" si="0"/>
        <v>blank</v>
      </c>
      <c r="B43" s="126"/>
      <c r="C43" s="112"/>
      <c r="D43" s="111"/>
      <c r="F43" s="126" t="s">
        <v>10</v>
      </c>
      <c r="G43" s="112" t="s">
        <v>35</v>
      </c>
      <c r="H43" s="111"/>
      <c r="I43" s="183" t="s">
        <v>6</v>
      </c>
      <c r="J43" s="183" t="s">
        <v>7</v>
      </c>
      <c r="K43" s="183" t="s">
        <v>8</v>
      </c>
      <c r="L43" s="183" t="s">
        <v>173</v>
      </c>
      <c r="M43" s="183" t="s">
        <v>188</v>
      </c>
      <c r="N43" s="183" t="s">
        <v>254</v>
      </c>
      <c r="O43" s="183" t="s">
        <v>256</v>
      </c>
      <c r="P43" s="183" t="s">
        <v>291</v>
      </c>
    </row>
    <row r="44" spans="1:488">
      <c r="A44" s="148" t="str">
        <f t="shared" si="0"/>
        <v>blank</v>
      </c>
      <c r="B44" s="126"/>
      <c r="C44" s="112"/>
      <c r="D44" s="111"/>
      <c r="F44" s="126" t="s">
        <v>10</v>
      </c>
      <c r="G44" s="112" t="s">
        <v>37</v>
      </c>
      <c r="H44" s="111"/>
      <c r="I44" s="183" t="s">
        <v>6</v>
      </c>
      <c r="J44" s="183" t="s">
        <v>7</v>
      </c>
      <c r="K44" s="183" t="s">
        <v>8</v>
      </c>
      <c r="L44" s="183" t="s">
        <v>173</v>
      </c>
      <c r="M44" s="183" t="s">
        <v>188</v>
      </c>
      <c r="N44" s="183" t="s">
        <v>254</v>
      </c>
    </row>
    <row r="45" spans="1:488">
      <c r="A45" s="148" t="str">
        <f t="shared" si="0"/>
        <v>blank</v>
      </c>
      <c r="B45" s="126"/>
      <c r="C45" s="112"/>
      <c r="D45" s="114"/>
      <c r="F45" s="126" t="s">
        <v>9</v>
      </c>
      <c r="G45" s="112" t="s">
        <v>531</v>
      </c>
      <c r="H45" s="114"/>
      <c r="I45" s="184" t="s">
        <v>309</v>
      </c>
    </row>
    <row r="46" spans="1:488">
      <c r="A46" s="148" t="str">
        <f t="shared" si="0"/>
        <v>blank</v>
      </c>
      <c r="B46" s="126"/>
      <c r="C46" s="112"/>
      <c r="D46" s="114"/>
      <c r="F46" s="126" t="s">
        <v>9</v>
      </c>
      <c r="G46" s="112" t="s">
        <v>530</v>
      </c>
      <c r="H46" s="114"/>
      <c r="I46" s="185" t="s">
        <v>1032</v>
      </c>
      <c r="J46" s="185" t="s">
        <v>1033</v>
      </c>
      <c r="K46" s="185" t="s">
        <v>1034</v>
      </c>
      <c r="L46" s="185" t="s">
        <v>1035</v>
      </c>
      <c r="M46" s="185" t="s">
        <v>1036</v>
      </c>
      <c r="N46" s="185" t="s">
        <v>1037</v>
      </c>
      <c r="O46" s="185" t="s">
        <v>1038</v>
      </c>
      <c r="P46" s="185" t="s">
        <v>1039</v>
      </c>
      <c r="Q46" s="185" t="s">
        <v>1040</v>
      </c>
      <c r="R46" s="185" t="s">
        <v>1041</v>
      </c>
      <c r="S46" s="185" t="s">
        <v>1042</v>
      </c>
      <c r="T46" s="185" t="s">
        <v>1043</v>
      </c>
      <c r="U46" s="185" t="s">
        <v>1044</v>
      </c>
      <c r="V46" s="185" t="s">
        <v>1045</v>
      </c>
      <c r="W46" s="185" t="s">
        <v>1046</v>
      </c>
      <c r="X46" s="185" t="s">
        <v>1047</v>
      </c>
      <c r="Y46" s="185" t="s">
        <v>1048</v>
      </c>
      <c r="Z46" s="185" t="s">
        <v>1049</v>
      </c>
      <c r="AA46" s="185" t="s">
        <v>1050</v>
      </c>
      <c r="AB46" s="185" t="s">
        <v>1051</v>
      </c>
      <c r="AC46" s="185" t="s">
        <v>1052</v>
      </c>
      <c r="AD46" s="185" t="s">
        <v>1053</v>
      </c>
      <c r="AE46" s="185" t="s">
        <v>1054</v>
      </c>
      <c r="AF46" s="185" t="s">
        <v>1055</v>
      </c>
      <c r="AG46" s="185" t="s">
        <v>1056</v>
      </c>
      <c r="AH46" s="185" t="s">
        <v>1057</v>
      </c>
      <c r="AI46" s="185" t="s">
        <v>1058</v>
      </c>
      <c r="AJ46" s="185" t="s">
        <v>1059</v>
      </c>
      <c r="AK46" s="185" t="s">
        <v>1060</v>
      </c>
      <c r="AL46" s="185" t="s">
        <v>1061</v>
      </c>
      <c r="AM46" s="185" t="s">
        <v>1062</v>
      </c>
      <c r="AN46" s="185" t="s">
        <v>1063</v>
      </c>
      <c r="AO46" s="185" t="s">
        <v>1064</v>
      </c>
      <c r="AP46" s="185" t="s">
        <v>1065</v>
      </c>
      <c r="AQ46" s="185" t="s">
        <v>1066</v>
      </c>
      <c r="AR46" s="185" t="s">
        <v>1067</v>
      </c>
      <c r="AS46" s="185" t="s">
        <v>1068</v>
      </c>
      <c r="AT46" s="185" t="s">
        <v>1069</v>
      </c>
      <c r="AU46" s="185" t="s">
        <v>1070</v>
      </c>
      <c r="AV46" s="185" t="s">
        <v>1071</v>
      </c>
      <c r="AW46" s="185" t="s">
        <v>1072</v>
      </c>
      <c r="AX46" s="185" t="s">
        <v>1073</v>
      </c>
      <c r="AY46" s="185" t="s">
        <v>1074</v>
      </c>
      <c r="AZ46" s="185" t="s">
        <v>1075</v>
      </c>
      <c r="BA46" s="185" t="s">
        <v>1076</v>
      </c>
      <c r="BB46" s="185" t="s">
        <v>1077</v>
      </c>
      <c r="BC46" s="185" t="s">
        <v>1078</v>
      </c>
      <c r="BD46" s="185" t="s">
        <v>1079</v>
      </c>
      <c r="BE46" s="185" t="s">
        <v>1080</v>
      </c>
      <c r="BF46" s="185" t="s">
        <v>1081</v>
      </c>
      <c r="BG46" s="185" t="s">
        <v>1082</v>
      </c>
      <c r="BH46" s="185" t="s">
        <v>1083</v>
      </c>
      <c r="BI46" s="185" t="s">
        <v>1084</v>
      </c>
      <c r="BJ46" s="185" t="s">
        <v>1085</v>
      </c>
      <c r="BK46" s="185" t="s">
        <v>1086</v>
      </c>
      <c r="BL46" s="185" t="s">
        <v>1087</v>
      </c>
      <c r="BM46" s="185" t="s">
        <v>1088</v>
      </c>
      <c r="BN46" s="185" t="s">
        <v>1089</v>
      </c>
      <c r="BO46" s="185" t="s">
        <v>1090</v>
      </c>
      <c r="BP46" s="185" t="s">
        <v>1091</v>
      </c>
      <c r="BQ46" s="185" t="s">
        <v>1092</v>
      </c>
      <c r="BR46" s="185" t="s">
        <v>1093</v>
      </c>
      <c r="BS46" s="185" t="s">
        <v>1094</v>
      </c>
      <c r="BT46" s="185" t="s">
        <v>1095</v>
      </c>
      <c r="BU46" s="185" t="s">
        <v>1096</v>
      </c>
      <c r="BV46" s="185" t="s">
        <v>1097</v>
      </c>
      <c r="BW46" s="185" t="s">
        <v>1098</v>
      </c>
      <c r="BX46" s="185" t="s">
        <v>1099</v>
      </c>
      <c r="BY46" s="185" t="s">
        <v>1100</v>
      </c>
      <c r="BZ46" s="185" t="s">
        <v>1101</v>
      </c>
      <c r="CA46" s="186" t="s">
        <v>1046</v>
      </c>
      <c r="CB46" s="186" t="s">
        <v>1047</v>
      </c>
      <c r="CC46" s="186" t="s">
        <v>1102</v>
      </c>
      <c r="CD46" s="186" t="s">
        <v>1103</v>
      </c>
      <c r="CE46" s="186" t="s">
        <v>1104</v>
      </c>
      <c r="CF46" s="186" t="s">
        <v>1105</v>
      </c>
      <c r="CG46" s="186" t="s">
        <v>1106</v>
      </c>
      <c r="CH46" s="186" t="s">
        <v>1107</v>
      </c>
      <c r="CI46" s="186" t="s">
        <v>1108</v>
      </c>
      <c r="CJ46" s="186" t="s">
        <v>1109</v>
      </c>
      <c r="CK46" s="186" t="s">
        <v>1110</v>
      </c>
      <c r="CL46" s="186" t="s">
        <v>1111</v>
      </c>
      <c r="CM46" s="186" t="s">
        <v>1112</v>
      </c>
      <c r="CN46" s="186" t="s">
        <v>1113</v>
      </c>
      <c r="CO46" s="186" t="s">
        <v>1114</v>
      </c>
      <c r="CP46" s="186" t="s">
        <v>1115</v>
      </c>
      <c r="CQ46" s="186" t="s">
        <v>1116</v>
      </c>
      <c r="CR46" s="186" t="s">
        <v>1117</v>
      </c>
      <c r="CS46" s="186" t="s">
        <v>1118</v>
      </c>
      <c r="CT46" s="186" t="s">
        <v>1119</v>
      </c>
      <c r="CU46" s="186" t="s">
        <v>1120</v>
      </c>
      <c r="CV46" s="186" t="s">
        <v>1121</v>
      </c>
      <c r="CW46" s="186" t="s">
        <v>1122</v>
      </c>
      <c r="CX46" s="186" t="s">
        <v>1123</v>
      </c>
      <c r="CY46" s="186" t="s">
        <v>1124</v>
      </c>
      <c r="CZ46" s="186" t="s">
        <v>1125</v>
      </c>
      <c r="DA46" s="186" t="s">
        <v>1126</v>
      </c>
      <c r="DB46" s="186" t="s">
        <v>1127</v>
      </c>
      <c r="DC46" s="186" t="s">
        <v>1128</v>
      </c>
      <c r="DD46" s="186" t="s">
        <v>1129</v>
      </c>
      <c r="DE46" s="186" t="s">
        <v>1130</v>
      </c>
      <c r="DF46" s="186" t="s">
        <v>1131</v>
      </c>
      <c r="DG46" s="186" t="s">
        <v>1132</v>
      </c>
      <c r="DH46" s="186" t="s">
        <v>1133</v>
      </c>
      <c r="DI46" s="186" t="s">
        <v>1134</v>
      </c>
      <c r="DJ46" s="186" t="s">
        <v>1135</v>
      </c>
      <c r="DK46" s="186" t="s">
        <v>1136</v>
      </c>
      <c r="DL46" s="186" t="s">
        <v>1137</v>
      </c>
      <c r="DM46" s="186" t="s">
        <v>1138</v>
      </c>
      <c r="DN46" s="186" t="s">
        <v>1139</v>
      </c>
      <c r="DO46" s="186" t="s">
        <v>1140</v>
      </c>
      <c r="DP46" s="186" t="s">
        <v>1141</v>
      </c>
      <c r="DQ46" s="186" t="s">
        <v>1142</v>
      </c>
      <c r="DR46" s="186" t="s">
        <v>1143</v>
      </c>
      <c r="DS46" s="186" t="s">
        <v>1144</v>
      </c>
      <c r="DT46" s="186" t="s">
        <v>1145</v>
      </c>
      <c r="DU46" s="186" t="s">
        <v>1146</v>
      </c>
      <c r="DV46" s="186" t="s">
        <v>1147</v>
      </c>
      <c r="DW46" s="186" t="s">
        <v>1148</v>
      </c>
      <c r="DX46" s="186" t="s">
        <v>1149</v>
      </c>
      <c r="DY46" s="186" t="s">
        <v>1150</v>
      </c>
      <c r="DZ46" s="186" t="s">
        <v>1151</v>
      </c>
      <c r="EA46" s="186" t="s">
        <v>1152</v>
      </c>
      <c r="EB46" s="186" t="s">
        <v>1153</v>
      </c>
      <c r="EC46" s="186" t="s">
        <v>1154</v>
      </c>
      <c r="ED46" s="186" t="s">
        <v>1155</v>
      </c>
      <c r="EE46" s="186" t="s">
        <v>1156</v>
      </c>
      <c r="EF46" s="186" t="s">
        <v>1157</v>
      </c>
      <c r="EG46" s="186" t="s">
        <v>1158</v>
      </c>
      <c r="EH46" s="186" t="s">
        <v>1159</v>
      </c>
      <c r="EI46" s="186" t="s">
        <v>1160</v>
      </c>
      <c r="EJ46" s="186" t="s">
        <v>1161</v>
      </c>
      <c r="EK46" s="186" t="s">
        <v>1162</v>
      </c>
      <c r="EL46" s="186" t="s">
        <v>1163</v>
      </c>
      <c r="EM46" s="186" t="s">
        <v>1164</v>
      </c>
      <c r="EN46" s="186" t="s">
        <v>1165</v>
      </c>
      <c r="EO46" s="186" t="s">
        <v>1166</v>
      </c>
      <c r="EP46" s="186" t="s">
        <v>1167</v>
      </c>
      <c r="EQ46" s="186" t="s">
        <v>1168</v>
      </c>
      <c r="ER46" s="186" t="s">
        <v>1169</v>
      </c>
      <c r="ES46" s="187" t="s">
        <v>1114</v>
      </c>
      <c r="ET46" s="187" t="s">
        <v>1115</v>
      </c>
      <c r="EU46" s="187" t="s">
        <v>1170</v>
      </c>
      <c r="EV46" s="187" t="s">
        <v>1171</v>
      </c>
      <c r="EW46" s="187" t="s">
        <v>1172</v>
      </c>
      <c r="EX46" s="187" t="s">
        <v>1173</v>
      </c>
      <c r="EY46" s="187" t="s">
        <v>1174</v>
      </c>
      <c r="EZ46" s="187" t="s">
        <v>1033</v>
      </c>
      <c r="FA46" s="187" t="s">
        <v>1175</v>
      </c>
      <c r="FB46" s="187" t="s">
        <v>1176</v>
      </c>
      <c r="FC46" s="187" t="s">
        <v>1177</v>
      </c>
      <c r="FD46" s="187" t="s">
        <v>1178</v>
      </c>
      <c r="FE46" s="187" t="s">
        <v>1179</v>
      </c>
      <c r="FF46" s="187" t="s">
        <v>1180</v>
      </c>
      <c r="FG46" s="187" t="s">
        <v>1181</v>
      </c>
      <c r="FH46" s="187" t="s">
        <v>1182</v>
      </c>
      <c r="FI46" s="187" t="s">
        <v>1183</v>
      </c>
      <c r="FJ46" s="187" t="s">
        <v>1184</v>
      </c>
      <c r="FK46" s="187" t="s">
        <v>1185</v>
      </c>
      <c r="FL46" s="187" t="s">
        <v>1186</v>
      </c>
      <c r="FM46" s="187" t="s">
        <v>1187</v>
      </c>
      <c r="FN46" s="187" t="s">
        <v>1188</v>
      </c>
      <c r="FO46" s="187" t="s">
        <v>1189</v>
      </c>
      <c r="FP46" s="187" t="s">
        <v>1190</v>
      </c>
      <c r="FQ46" s="187" t="s">
        <v>1191</v>
      </c>
      <c r="FR46" s="187" t="s">
        <v>1192</v>
      </c>
      <c r="FS46" s="187" t="s">
        <v>1193</v>
      </c>
      <c r="FT46" s="187" t="s">
        <v>1194</v>
      </c>
      <c r="FU46" s="187" t="s">
        <v>1195</v>
      </c>
      <c r="FV46" s="187" t="s">
        <v>1196</v>
      </c>
      <c r="FW46" s="187" t="s">
        <v>1197</v>
      </c>
      <c r="FX46" s="187" t="s">
        <v>1198</v>
      </c>
      <c r="FY46" s="187" t="s">
        <v>1199</v>
      </c>
      <c r="FZ46" s="187" t="s">
        <v>1200</v>
      </c>
      <c r="GA46" s="187" t="s">
        <v>1201</v>
      </c>
      <c r="GB46" s="187" t="s">
        <v>1202</v>
      </c>
      <c r="GC46" s="187" t="s">
        <v>1203</v>
      </c>
      <c r="GD46" s="187" t="s">
        <v>1204</v>
      </c>
      <c r="GE46" s="187" t="s">
        <v>1205</v>
      </c>
      <c r="GF46" s="187" t="s">
        <v>1206</v>
      </c>
      <c r="GG46" s="187" t="s">
        <v>1207</v>
      </c>
      <c r="GH46" s="187" t="s">
        <v>1208</v>
      </c>
      <c r="GI46" s="187" t="s">
        <v>1209</v>
      </c>
      <c r="GJ46" s="187" t="s">
        <v>1210</v>
      </c>
      <c r="GK46" s="187" t="s">
        <v>1211</v>
      </c>
      <c r="GL46" s="187" t="s">
        <v>1212</v>
      </c>
      <c r="GM46" s="187" t="s">
        <v>1213</v>
      </c>
      <c r="GN46" s="187" t="s">
        <v>1214</v>
      </c>
      <c r="GO46" s="187" t="s">
        <v>1215</v>
      </c>
      <c r="GP46" s="187" t="s">
        <v>1216</v>
      </c>
      <c r="GQ46" s="187" t="s">
        <v>1217</v>
      </c>
      <c r="GR46" s="187" t="s">
        <v>1218</v>
      </c>
      <c r="GS46" s="187" t="s">
        <v>1219</v>
      </c>
      <c r="GT46" s="187" t="s">
        <v>1220</v>
      </c>
      <c r="GU46" s="187" t="s">
        <v>1221</v>
      </c>
      <c r="GV46" s="187" t="s">
        <v>1222</v>
      </c>
      <c r="GW46" s="187" t="s">
        <v>1223</v>
      </c>
      <c r="GX46" s="187" t="s">
        <v>1224</v>
      </c>
      <c r="GY46" s="187" t="s">
        <v>1225</v>
      </c>
      <c r="GZ46" s="187" t="s">
        <v>1226</v>
      </c>
      <c r="HA46" s="187" t="s">
        <v>1227</v>
      </c>
      <c r="HB46" s="187" t="s">
        <v>1228</v>
      </c>
      <c r="HC46" s="187" t="s">
        <v>1229</v>
      </c>
      <c r="HD46" s="187" t="s">
        <v>1230</v>
      </c>
      <c r="HE46" s="187" t="s">
        <v>1231</v>
      </c>
      <c r="HF46" s="187" t="s">
        <v>1232</v>
      </c>
      <c r="HG46" s="187" t="s">
        <v>1233</v>
      </c>
      <c r="HH46" s="187" t="s">
        <v>1234</v>
      </c>
      <c r="HI46" s="187" t="s">
        <v>1235</v>
      </c>
      <c r="HJ46" s="187" t="s">
        <v>1236</v>
      </c>
      <c r="HK46" s="185" t="s">
        <v>1032</v>
      </c>
      <c r="HL46" s="185" t="s">
        <v>1033</v>
      </c>
      <c r="HM46" s="185" t="s">
        <v>1237</v>
      </c>
      <c r="HN46" s="185" t="s">
        <v>1238</v>
      </c>
      <c r="HO46" s="185" t="s">
        <v>1239</v>
      </c>
      <c r="HP46" s="185" t="s">
        <v>1240</v>
      </c>
      <c r="HQ46" s="185" t="s">
        <v>1241</v>
      </c>
      <c r="HR46" s="185" t="s">
        <v>1039</v>
      </c>
      <c r="HS46" s="185" t="s">
        <v>1040</v>
      </c>
      <c r="HT46" s="185" t="s">
        <v>1242</v>
      </c>
      <c r="HU46" s="185" t="s">
        <v>1243</v>
      </c>
      <c r="HV46" s="185" t="s">
        <v>1244</v>
      </c>
      <c r="HW46" s="185" t="s">
        <v>1245</v>
      </c>
      <c r="HX46" s="185" t="s">
        <v>1246</v>
      </c>
      <c r="HY46" s="185" t="s">
        <v>1046</v>
      </c>
      <c r="HZ46" s="185" t="s">
        <v>1047</v>
      </c>
      <c r="IA46" s="185" t="s">
        <v>1247</v>
      </c>
      <c r="IB46" s="185" t="s">
        <v>1248</v>
      </c>
      <c r="IC46" s="185" t="s">
        <v>1249</v>
      </c>
      <c r="ID46" s="185" t="s">
        <v>1250</v>
      </c>
      <c r="IE46" s="185" t="s">
        <v>1251</v>
      </c>
      <c r="IF46" s="185" t="s">
        <v>1053</v>
      </c>
      <c r="IG46" s="185" t="s">
        <v>1054</v>
      </c>
      <c r="IH46" s="185" t="s">
        <v>1252</v>
      </c>
      <c r="II46" s="185" t="s">
        <v>1253</v>
      </c>
      <c r="IJ46" s="185" t="s">
        <v>1254</v>
      </c>
      <c r="IK46" s="185" t="s">
        <v>1255</v>
      </c>
      <c r="IL46" s="185" t="s">
        <v>1256</v>
      </c>
      <c r="IM46" s="185" t="s">
        <v>1060</v>
      </c>
      <c r="IN46" s="185" t="s">
        <v>1061</v>
      </c>
      <c r="IO46" s="185" t="s">
        <v>1257</v>
      </c>
      <c r="IP46" s="185" t="s">
        <v>1258</v>
      </c>
      <c r="IQ46" s="185" t="s">
        <v>1259</v>
      </c>
      <c r="IR46" s="185" t="s">
        <v>1260</v>
      </c>
      <c r="IS46" s="185" t="s">
        <v>1261</v>
      </c>
      <c r="IT46" s="185" t="s">
        <v>1067</v>
      </c>
      <c r="IU46" s="185" t="s">
        <v>1068</v>
      </c>
      <c r="IV46" s="185" t="s">
        <v>1262</v>
      </c>
      <c r="IW46" s="185" t="s">
        <v>1263</v>
      </c>
      <c r="IX46" s="185" t="s">
        <v>1264</v>
      </c>
      <c r="IY46" s="185" t="s">
        <v>1265</v>
      </c>
      <c r="IZ46" s="185" t="s">
        <v>1266</v>
      </c>
      <c r="JA46" s="185" t="s">
        <v>1074</v>
      </c>
      <c r="JB46" s="185" t="s">
        <v>1075</v>
      </c>
      <c r="JC46" s="185" t="s">
        <v>1267</v>
      </c>
      <c r="JD46" s="185" t="s">
        <v>1268</v>
      </c>
      <c r="JE46" s="185" t="s">
        <v>1269</v>
      </c>
      <c r="JF46" s="185" t="s">
        <v>1270</v>
      </c>
      <c r="JG46" s="185" t="s">
        <v>1271</v>
      </c>
      <c r="JH46" s="185" t="s">
        <v>1081</v>
      </c>
      <c r="JI46" s="185" t="s">
        <v>1082</v>
      </c>
      <c r="JJ46" s="185" t="s">
        <v>1272</v>
      </c>
      <c r="JK46" s="185" t="s">
        <v>1273</v>
      </c>
      <c r="JL46" s="185" t="s">
        <v>1274</v>
      </c>
      <c r="JM46" s="185" t="s">
        <v>1275</v>
      </c>
      <c r="JN46" s="185" t="s">
        <v>1276</v>
      </c>
      <c r="JO46" s="185" t="s">
        <v>1088</v>
      </c>
      <c r="JP46" s="185" t="s">
        <v>1089</v>
      </c>
      <c r="JQ46" s="185" t="s">
        <v>1277</v>
      </c>
      <c r="JR46" s="185" t="s">
        <v>1278</v>
      </c>
      <c r="JS46" s="185" t="s">
        <v>1279</v>
      </c>
      <c r="JT46" s="185" t="s">
        <v>1280</v>
      </c>
      <c r="JU46" s="185" t="s">
        <v>1281</v>
      </c>
      <c r="JV46" s="185" t="s">
        <v>1095</v>
      </c>
      <c r="JW46" s="185" t="s">
        <v>1096</v>
      </c>
      <c r="JX46" s="185" t="s">
        <v>1282</v>
      </c>
      <c r="JY46" s="185" t="s">
        <v>1283</v>
      </c>
      <c r="JZ46" s="185" t="s">
        <v>1284</v>
      </c>
      <c r="KA46" s="185" t="s">
        <v>1285</v>
      </c>
      <c r="KB46" s="185" t="s">
        <v>1286</v>
      </c>
      <c r="KC46" s="186" t="s">
        <v>1046</v>
      </c>
      <c r="KD46" s="186" t="s">
        <v>1047</v>
      </c>
      <c r="KE46" s="186" t="s">
        <v>1287</v>
      </c>
      <c r="KF46" s="186" t="s">
        <v>1288</v>
      </c>
      <c r="KG46" s="186" t="s">
        <v>1289</v>
      </c>
      <c r="KH46" s="186" t="s">
        <v>1290</v>
      </c>
      <c r="KI46" s="186" t="s">
        <v>1291</v>
      </c>
      <c r="KJ46" s="186" t="s">
        <v>1107</v>
      </c>
      <c r="KK46" s="186" t="s">
        <v>1108</v>
      </c>
      <c r="KL46" s="186" t="s">
        <v>1292</v>
      </c>
      <c r="KM46" s="186" t="s">
        <v>1293</v>
      </c>
      <c r="KN46" s="186" t="s">
        <v>1294</v>
      </c>
      <c r="KO46" s="186" t="s">
        <v>1295</v>
      </c>
      <c r="KP46" s="186" t="s">
        <v>1296</v>
      </c>
      <c r="KQ46" s="186" t="s">
        <v>1114</v>
      </c>
      <c r="KR46" s="186" t="s">
        <v>1115</v>
      </c>
      <c r="KS46" s="186" t="s">
        <v>1297</v>
      </c>
      <c r="KT46" s="186" t="s">
        <v>1298</v>
      </c>
      <c r="KU46" s="186" t="s">
        <v>1299</v>
      </c>
      <c r="KV46" s="186" t="s">
        <v>1300</v>
      </c>
      <c r="KW46" s="186" t="s">
        <v>1301</v>
      </c>
      <c r="KX46" s="186" t="s">
        <v>1121</v>
      </c>
      <c r="KY46" s="186" t="s">
        <v>1122</v>
      </c>
      <c r="KZ46" s="186" t="s">
        <v>1302</v>
      </c>
      <c r="LA46" s="186" t="s">
        <v>1303</v>
      </c>
      <c r="LB46" s="186" t="s">
        <v>1304</v>
      </c>
      <c r="LC46" s="186" t="s">
        <v>1305</v>
      </c>
      <c r="LD46" s="186" t="s">
        <v>1306</v>
      </c>
      <c r="LE46" s="186" t="s">
        <v>1128</v>
      </c>
      <c r="LF46" s="186" t="s">
        <v>1129</v>
      </c>
      <c r="LG46" s="186" t="s">
        <v>1307</v>
      </c>
      <c r="LH46" s="186" t="s">
        <v>1308</v>
      </c>
      <c r="LI46" s="186" t="s">
        <v>1309</v>
      </c>
      <c r="LJ46" s="186" t="s">
        <v>1310</v>
      </c>
      <c r="LK46" s="186" t="s">
        <v>1311</v>
      </c>
      <c r="LL46" s="186" t="s">
        <v>1135</v>
      </c>
      <c r="LM46" s="186" t="s">
        <v>1136</v>
      </c>
      <c r="LN46" s="186" t="s">
        <v>1312</v>
      </c>
      <c r="LO46" s="186" t="s">
        <v>1313</v>
      </c>
      <c r="LP46" s="186" t="s">
        <v>1314</v>
      </c>
      <c r="LQ46" s="186" t="s">
        <v>1315</v>
      </c>
      <c r="LR46" s="186" t="s">
        <v>1316</v>
      </c>
      <c r="LS46" s="186" t="s">
        <v>1142</v>
      </c>
      <c r="LT46" s="186" t="s">
        <v>1143</v>
      </c>
      <c r="LU46" s="186" t="s">
        <v>1317</v>
      </c>
      <c r="LV46" s="186" t="s">
        <v>1318</v>
      </c>
      <c r="LW46" s="186" t="s">
        <v>1319</v>
      </c>
      <c r="LX46" s="186" t="s">
        <v>1320</v>
      </c>
      <c r="LY46" s="186" t="s">
        <v>1321</v>
      </c>
      <c r="LZ46" s="186" t="s">
        <v>1149</v>
      </c>
      <c r="MA46" s="186" t="s">
        <v>1150</v>
      </c>
      <c r="MB46" s="186" t="s">
        <v>1322</v>
      </c>
      <c r="MC46" s="186" t="s">
        <v>1323</v>
      </c>
      <c r="MD46" s="186" t="s">
        <v>1324</v>
      </c>
      <c r="ME46" s="186" t="s">
        <v>1325</v>
      </c>
      <c r="MF46" s="186" t="s">
        <v>1326</v>
      </c>
      <c r="MG46" s="186" t="s">
        <v>1156</v>
      </c>
      <c r="MH46" s="186" t="s">
        <v>1157</v>
      </c>
      <c r="MI46" s="186" t="s">
        <v>1327</v>
      </c>
      <c r="MJ46" s="186" t="s">
        <v>1328</v>
      </c>
      <c r="MK46" s="186" t="s">
        <v>1329</v>
      </c>
      <c r="ML46" s="186" t="s">
        <v>1330</v>
      </c>
      <c r="MM46" s="186" t="s">
        <v>1331</v>
      </c>
      <c r="MN46" s="186" t="s">
        <v>1163</v>
      </c>
      <c r="MO46" s="186" t="s">
        <v>1164</v>
      </c>
      <c r="MP46" s="186" t="s">
        <v>1332</v>
      </c>
      <c r="MQ46" s="186" t="s">
        <v>1333</v>
      </c>
      <c r="MR46" s="186" t="s">
        <v>1334</v>
      </c>
      <c r="MS46" s="186" t="s">
        <v>1335</v>
      </c>
      <c r="MT46" s="186" t="s">
        <v>1336</v>
      </c>
      <c r="MU46" s="187" t="s">
        <v>1114</v>
      </c>
      <c r="MV46" s="187" t="s">
        <v>1115</v>
      </c>
      <c r="MW46" s="187" t="s">
        <v>1337</v>
      </c>
      <c r="MX46" s="187" t="s">
        <v>1338</v>
      </c>
      <c r="MY46" s="187" t="s">
        <v>1339</v>
      </c>
      <c r="MZ46" s="187" t="s">
        <v>1340</v>
      </c>
      <c r="NA46" s="187" t="s">
        <v>1341</v>
      </c>
      <c r="NB46" s="187" t="s">
        <v>1033</v>
      </c>
      <c r="NC46" s="187" t="s">
        <v>1175</v>
      </c>
      <c r="ND46" s="187" t="s">
        <v>1342</v>
      </c>
      <c r="NE46" s="187" t="s">
        <v>1343</v>
      </c>
      <c r="NF46" s="187" t="s">
        <v>1344</v>
      </c>
      <c r="NG46" s="187" t="s">
        <v>1345</v>
      </c>
      <c r="NH46" s="187" t="s">
        <v>1346</v>
      </c>
      <c r="NI46" s="187" t="s">
        <v>1181</v>
      </c>
      <c r="NJ46" s="187" t="s">
        <v>1182</v>
      </c>
      <c r="NK46" s="187" t="s">
        <v>1347</v>
      </c>
      <c r="NL46" s="187" t="s">
        <v>1348</v>
      </c>
      <c r="NM46" s="187" t="s">
        <v>1349</v>
      </c>
      <c r="NN46" s="187" t="s">
        <v>1350</v>
      </c>
      <c r="NO46" s="187" t="s">
        <v>1351</v>
      </c>
      <c r="NP46" s="187" t="s">
        <v>1188</v>
      </c>
      <c r="NQ46" s="187" t="s">
        <v>1189</v>
      </c>
      <c r="NR46" s="187" t="s">
        <v>1352</v>
      </c>
      <c r="NS46" s="187" t="s">
        <v>1353</v>
      </c>
      <c r="NT46" s="187" t="s">
        <v>1354</v>
      </c>
      <c r="NU46" s="187" t="s">
        <v>1355</v>
      </c>
      <c r="NV46" s="187" t="s">
        <v>1356</v>
      </c>
      <c r="NW46" s="187" t="s">
        <v>1195</v>
      </c>
      <c r="NX46" s="187" t="s">
        <v>1196</v>
      </c>
      <c r="NY46" s="187" t="s">
        <v>1357</v>
      </c>
      <c r="NZ46" s="187" t="s">
        <v>1358</v>
      </c>
      <c r="OA46" s="187" t="s">
        <v>1359</v>
      </c>
      <c r="OB46" s="187" t="s">
        <v>1360</v>
      </c>
      <c r="OC46" s="187" t="s">
        <v>1361</v>
      </c>
      <c r="OD46" s="187" t="s">
        <v>1202</v>
      </c>
      <c r="OE46" s="187" t="s">
        <v>1203</v>
      </c>
      <c r="OF46" s="187" t="s">
        <v>1362</v>
      </c>
      <c r="OG46" s="187" t="s">
        <v>1363</v>
      </c>
      <c r="OH46" s="187" t="s">
        <v>1364</v>
      </c>
      <c r="OI46" s="187" t="s">
        <v>1365</v>
      </c>
      <c r="OJ46" s="187" t="s">
        <v>1366</v>
      </c>
      <c r="OK46" s="187" t="s">
        <v>1209</v>
      </c>
      <c r="OL46" s="187" t="s">
        <v>1210</v>
      </c>
      <c r="OM46" s="187" t="s">
        <v>1367</v>
      </c>
      <c r="ON46" s="187" t="s">
        <v>1368</v>
      </c>
      <c r="OO46" s="187" t="s">
        <v>1369</v>
      </c>
      <c r="OP46" s="187" t="s">
        <v>1370</v>
      </c>
      <c r="OQ46" s="187" t="s">
        <v>1371</v>
      </c>
      <c r="OR46" s="187" t="s">
        <v>1216</v>
      </c>
      <c r="OS46" s="187" t="s">
        <v>1217</v>
      </c>
      <c r="OT46" s="187" t="s">
        <v>1372</v>
      </c>
      <c r="OU46" s="187" t="s">
        <v>1373</v>
      </c>
      <c r="OV46" s="187" t="s">
        <v>1374</v>
      </c>
      <c r="OW46" s="187" t="s">
        <v>1375</v>
      </c>
      <c r="OX46" s="187" t="s">
        <v>1376</v>
      </c>
      <c r="OY46" s="187" t="s">
        <v>1223</v>
      </c>
      <c r="OZ46" s="187" t="s">
        <v>1224</v>
      </c>
      <c r="PA46" s="187" t="s">
        <v>1377</v>
      </c>
      <c r="PB46" s="187" t="s">
        <v>1378</v>
      </c>
      <c r="PC46" s="187" t="s">
        <v>1379</v>
      </c>
      <c r="PD46" s="187" t="s">
        <v>1380</v>
      </c>
      <c r="PE46" s="187" t="s">
        <v>1381</v>
      </c>
      <c r="PF46" s="187" t="s">
        <v>1230</v>
      </c>
      <c r="PG46" s="187" t="s">
        <v>1231</v>
      </c>
      <c r="PH46" s="187" t="s">
        <v>1382</v>
      </c>
      <c r="PI46" s="187" t="s">
        <v>1383</v>
      </c>
      <c r="PJ46" s="187" t="s">
        <v>1384</v>
      </c>
      <c r="PK46" s="187" t="s">
        <v>1385</v>
      </c>
      <c r="PL46" s="187" t="s">
        <v>1386</v>
      </c>
      <c r="PM46" s="188" t="s">
        <v>1387</v>
      </c>
      <c r="PN46" s="188" t="s">
        <v>1388</v>
      </c>
      <c r="PO46" s="188" t="s">
        <v>1389</v>
      </c>
      <c r="PP46" s="188" t="s">
        <v>1390</v>
      </c>
      <c r="PQ46" s="188" t="s">
        <v>1391</v>
      </c>
      <c r="PR46" s="188" t="s">
        <v>1392</v>
      </c>
      <c r="PS46" s="188" t="s">
        <v>1393</v>
      </c>
      <c r="PT46" s="188" t="s">
        <v>1394</v>
      </c>
      <c r="PU46" s="188" t="s">
        <v>1395</v>
      </c>
      <c r="PV46" s="188" t="s">
        <v>1396</v>
      </c>
      <c r="PW46" s="188" t="s">
        <v>1397</v>
      </c>
      <c r="PX46" s="188" t="s">
        <v>1398</v>
      </c>
      <c r="PY46" s="188" t="s">
        <v>1399</v>
      </c>
      <c r="PZ46" s="188" t="s">
        <v>1400</v>
      </c>
      <c r="QA46" s="188" t="s">
        <v>1401</v>
      </c>
      <c r="QB46" s="188" t="s">
        <v>1402</v>
      </c>
      <c r="QC46" s="188" t="s">
        <v>1403</v>
      </c>
      <c r="QD46" s="188" t="s">
        <v>1404</v>
      </c>
      <c r="QE46" s="188" t="s">
        <v>1405</v>
      </c>
      <c r="QF46" s="188" t="s">
        <v>1406</v>
      </c>
      <c r="QG46" s="188" t="s">
        <v>1407</v>
      </c>
      <c r="QH46" s="188" t="s">
        <v>1408</v>
      </c>
      <c r="QI46" s="188" t="s">
        <v>1409</v>
      </c>
      <c r="QJ46" s="188" t="s">
        <v>1410</v>
      </c>
      <c r="QK46" s="188" t="s">
        <v>1411</v>
      </c>
      <c r="QL46" s="188" t="s">
        <v>1412</v>
      </c>
      <c r="QM46" s="188" t="s">
        <v>1413</v>
      </c>
      <c r="QN46" s="188" t="s">
        <v>1414</v>
      </c>
      <c r="QO46" s="188" t="s">
        <v>1415</v>
      </c>
      <c r="QP46" s="188" t="s">
        <v>1416</v>
      </c>
      <c r="QQ46" s="188" t="s">
        <v>1417</v>
      </c>
      <c r="QR46" s="188" t="s">
        <v>1418</v>
      </c>
      <c r="QS46" s="188" t="s">
        <v>1419</v>
      </c>
      <c r="QT46" s="188" t="s">
        <v>1420</v>
      </c>
      <c r="QU46" s="188" t="s">
        <v>1421</v>
      </c>
      <c r="QV46" s="188" t="s">
        <v>1422</v>
      </c>
      <c r="QW46" s="188" t="s">
        <v>1423</v>
      </c>
      <c r="QX46" s="188" t="s">
        <v>1424</v>
      </c>
      <c r="QY46" s="188" t="s">
        <v>1425</v>
      </c>
      <c r="QZ46" s="188" t="s">
        <v>1426</v>
      </c>
      <c r="RA46" s="188" t="s">
        <v>1427</v>
      </c>
      <c r="RB46" s="188" t="s">
        <v>1428</v>
      </c>
      <c r="RC46" s="188" t="s">
        <v>1429</v>
      </c>
      <c r="RD46" s="188" t="s">
        <v>1430</v>
      </c>
      <c r="RE46" s="188" t="s">
        <v>1431</v>
      </c>
      <c r="RF46" s="188" t="s">
        <v>1432</v>
      </c>
      <c r="RG46" s="188" t="s">
        <v>1433</v>
      </c>
      <c r="RH46" s="188" t="s">
        <v>1434</v>
      </c>
      <c r="RI46" s="188" t="s">
        <v>1435</v>
      </c>
      <c r="RJ46" s="188" t="s">
        <v>1436</v>
      </c>
      <c r="RK46" s="188" t="s">
        <v>1437</v>
      </c>
      <c r="RL46" s="188" t="s">
        <v>1438</v>
      </c>
      <c r="RM46" s="188" t="s">
        <v>1439</v>
      </c>
      <c r="RN46" s="188" t="s">
        <v>1440</v>
      </c>
      <c r="RO46" s="188" t="s">
        <v>1441</v>
      </c>
      <c r="RP46" s="188" t="s">
        <v>1442</v>
      </c>
      <c r="RQ46" s="188" t="s">
        <v>1443</v>
      </c>
      <c r="RR46" s="188" t="s">
        <v>1444</v>
      </c>
      <c r="RS46" s="188" t="s">
        <v>1445</v>
      </c>
      <c r="RT46" s="188" t="s">
        <v>1446</v>
      </c>
    </row>
    <row r="47" spans="1:488">
      <c r="A47" s="148" t="str">
        <f t="shared" si="0"/>
        <v>blank</v>
      </c>
      <c r="B47" s="126"/>
      <c r="F47" s="126" t="s">
        <v>9</v>
      </c>
      <c r="G47" s="112" t="s">
        <v>252</v>
      </c>
      <c r="H47" s="114"/>
      <c r="I47" s="183" t="s">
        <v>309</v>
      </c>
    </row>
    <row r="48" spans="1:488">
      <c r="A48" s="148" t="str">
        <f t="shared" si="0"/>
        <v>blank</v>
      </c>
      <c r="B48" s="126"/>
      <c r="F48" s="126" t="s">
        <v>9</v>
      </c>
      <c r="G48" s="112" t="s">
        <v>314</v>
      </c>
      <c r="H48" s="114"/>
      <c r="I48" s="183" t="s">
        <v>309</v>
      </c>
    </row>
    <row r="49" spans="1:15">
      <c r="A49" s="148" t="str">
        <f t="shared" si="0"/>
        <v>blank</v>
      </c>
      <c r="B49" s="126"/>
      <c r="F49" s="126" t="s">
        <v>9</v>
      </c>
      <c r="G49" s="112" t="s">
        <v>512</v>
      </c>
      <c r="H49" s="114"/>
      <c r="I49" s="183" t="s">
        <v>699</v>
      </c>
    </row>
    <row r="50" spans="1:15">
      <c r="A50" s="148" t="str">
        <f t="shared" si="0"/>
        <v>blank</v>
      </c>
      <c r="B50" s="126"/>
      <c r="F50" s="126" t="s">
        <v>9</v>
      </c>
      <c r="G50" s="112" t="s">
        <v>698</v>
      </c>
      <c r="H50" s="114"/>
      <c r="I50" s="183" t="s">
        <v>309</v>
      </c>
    </row>
    <row r="51" spans="1:15">
      <c r="A51" s="148" t="str">
        <f t="shared" si="0"/>
        <v>blank</v>
      </c>
      <c r="B51" s="126"/>
      <c r="F51" s="126" t="s">
        <v>10</v>
      </c>
      <c r="G51" s="112" t="s">
        <v>252</v>
      </c>
      <c r="H51" s="114"/>
      <c r="I51" s="183" t="s">
        <v>309</v>
      </c>
    </row>
    <row r="52" spans="1:15">
      <c r="A52" s="148" t="str">
        <f t="shared" si="0"/>
        <v>blank</v>
      </c>
      <c r="B52" s="126"/>
      <c r="F52" s="126" t="s">
        <v>10</v>
      </c>
      <c r="G52" s="112" t="s">
        <v>314</v>
      </c>
      <c r="H52" s="114"/>
      <c r="I52" s="183" t="s">
        <v>309</v>
      </c>
    </row>
    <row r="53" spans="1:15">
      <c r="A53" s="148" t="str">
        <f t="shared" si="0"/>
        <v>blank</v>
      </c>
      <c r="B53" s="126"/>
      <c r="F53" s="126" t="s">
        <v>10</v>
      </c>
      <c r="G53" s="112" t="s">
        <v>858</v>
      </c>
      <c r="H53" s="114"/>
      <c r="I53" s="183" t="s">
        <v>859</v>
      </c>
    </row>
    <row r="54" spans="1:15">
      <c r="A54" s="148" t="str">
        <f t="shared" si="0"/>
        <v>blank</v>
      </c>
      <c r="B54" s="126"/>
      <c r="F54" s="126" t="s">
        <v>10</v>
      </c>
      <c r="G54" s="112" t="s">
        <v>860</v>
      </c>
      <c r="H54" s="114"/>
      <c r="I54" s="183" t="s">
        <v>859</v>
      </c>
    </row>
    <row r="55" spans="1:15">
      <c r="A55" s="148" t="str">
        <f t="shared" si="0"/>
        <v>blank</v>
      </c>
      <c r="B55" s="126"/>
      <c r="F55" s="126" t="s">
        <v>10</v>
      </c>
      <c r="G55" s="112" t="s">
        <v>512</v>
      </c>
      <c r="H55" s="114"/>
      <c r="I55" s="183" t="s">
        <v>613</v>
      </c>
      <c r="J55" s="183" t="s">
        <v>515</v>
      </c>
      <c r="K55" s="183" t="s">
        <v>516</v>
      </c>
      <c r="L55" s="183" t="s">
        <v>615</v>
      </c>
      <c r="M55" s="183" t="s">
        <v>616</v>
      </c>
      <c r="N55" s="183" t="s">
        <v>640</v>
      </c>
      <c r="O55" s="183" t="s">
        <v>641</v>
      </c>
    </row>
    <row r="56" spans="1:15">
      <c r="A56" s="148" t="str">
        <f t="shared" si="0"/>
        <v>blank</v>
      </c>
      <c r="B56" s="126"/>
      <c r="F56" s="126" t="s">
        <v>10</v>
      </c>
      <c r="G56" s="112" t="s">
        <v>34</v>
      </c>
      <c r="H56" s="111"/>
      <c r="I56" s="183" t="s">
        <v>6</v>
      </c>
      <c r="J56" s="183" t="s">
        <v>7</v>
      </c>
      <c r="K56" s="183" t="s">
        <v>8</v>
      </c>
    </row>
    <row r="57" spans="1:15">
      <c r="A57" s="148" t="str">
        <f t="shared" si="0"/>
        <v>blank</v>
      </c>
      <c r="B57" s="126"/>
      <c r="F57" s="126" t="s">
        <v>10</v>
      </c>
      <c r="G57" s="112" t="s">
        <v>15</v>
      </c>
      <c r="H57" s="111"/>
      <c r="I57" s="183" t="s">
        <v>6</v>
      </c>
      <c r="J57" s="183" t="s">
        <v>7</v>
      </c>
      <c r="K57" s="183" t="s">
        <v>8</v>
      </c>
      <c r="L57" s="183" t="s">
        <v>173</v>
      </c>
    </row>
    <row r="58" spans="1:15">
      <c r="A58" s="148" t="str">
        <f t="shared" si="0"/>
        <v>blank</v>
      </c>
      <c r="B58" s="126"/>
      <c r="F58" s="126" t="s">
        <v>9</v>
      </c>
      <c r="G58" s="112" t="s">
        <v>214</v>
      </c>
      <c r="H58" s="111"/>
      <c r="I58" s="183"/>
    </row>
    <row r="59" spans="1:15">
      <c r="A59" s="148" t="str">
        <f t="shared" si="0"/>
        <v>blank</v>
      </c>
      <c r="B59" s="126"/>
      <c r="F59" s="126" t="s">
        <v>9</v>
      </c>
      <c r="G59" s="112" t="s">
        <v>1025</v>
      </c>
      <c r="H59" s="111"/>
      <c r="I59" s="183"/>
    </row>
    <row r="60" spans="1:15">
      <c r="A60" s="148" t="str">
        <f t="shared" si="0"/>
        <v>blank</v>
      </c>
      <c r="B60" s="126"/>
      <c r="F60" s="126" t="s">
        <v>10</v>
      </c>
      <c r="G60" s="112" t="s">
        <v>27</v>
      </c>
      <c r="H60" s="111"/>
      <c r="I60" s="183"/>
    </row>
    <row r="61" spans="1:15">
      <c r="A61" s="148" t="str">
        <f t="shared" si="0"/>
        <v>blank</v>
      </c>
      <c r="B61" s="126"/>
      <c r="F61" s="126" t="s">
        <v>0</v>
      </c>
      <c r="G61" s="112" t="s">
        <v>169</v>
      </c>
      <c r="H61" s="111"/>
      <c r="I61" s="183"/>
    </row>
    <row r="62" spans="1:15">
      <c r="A62" s="148" t="str">
        <f t="shared" si="0"/>
        <v>blank</v>
      </c>
      <c r="B62" s="126"/>
      <c r="F62" s="126" t="s">
        <v>11</v>
      </c>
      <c r="G62" s="112" t="s">
        <v>76</v>
      </c>
      <c r="H62" s="111"/>
      <c r="I62" s="183"/>
    </row>
    <row r="63" spans="1:15">
      <c r="A63" s="148" t="str">
        <f t="shared" si="0"/>
        <v>blank</v>
      </c>
      <c r="B63" s="126"/>
      <c r="F63" s="126" t="s">
        <v>0</v>
      </c>
      <c r="G63" s="112" t="s">
        <v>31</v>
      </c>
      <c r="H63" s="111"/>
      <c r="I63" s="183"/>
    </row>
    <row r="64" spans="1:15">
      <c r="A64" s="148" t="str">
        <f t="shared" si="0"/>
        <v>blank</v>
      </c>
      <c r="B64" s="126"/>
      <c r="F64" s="126" t="s">
        <v>0</v>
      </c>
      <c r="G64" s="112" t="s">
        <v>166</v>
      </c>
      <c r="H64" s="111"/>
      <c r="I64" s="183"/>
    </row>
    <row r="65" spans="1:14">
      <c r="A65" s="148" t="str">
        <f t="shared" si="0"/>
        <v>blank</v>
      </c>
      <c r="B65" s="126"/>
      <c r="F65" s="126" t="s">
        <v>0</v>
      </c>
      <c r="G65" s="112" t="s">
        <v>247</v>
      </c>
      <c r="H65" s="111"/>
      <c r="I65" s="183"/>
    </row>
    <row r="66" spans="1:14">
      <c r="A66" s="148" t="str">
        <f t="shared" si="0"/>
        <v>blank</v>
      </c>
      <c r="B66" s="126"/>
      <c r="F66" s="126" t="s">
        <v>11</v>
      </c>
      <c r="G66" s="112" t="s">
        <v>248</v>
      </c>
      <c r="H66" s="111"/>
      <c r="I66" s="183"/>
    </row>
    <row r="67" spans="1:14">
      <c r="A67" s="148" t="str">
        <f t="shared" si="0"/>
        <v>blank</v>
      </c>
      <c r="B67" s="126"/>
      <c r="F67" s="126" t="s">
        <v>11</v>
      </c>
      <c r="G67" s="112" t="s">
        <v>249</v>
      </c>
      <c r="H67" s="111"/>
      <c r="I67" s="183"/>
    </row>
    <row r="68" spans="1:14">
      <c r="A68" s="148" t="str">
        <f t="shared" si="0"/>
        <v>blank</v>
      </c>
      <c r="B68" s="126"/>
      <c r="F68" s="126" t="s">
        <v>9</v>
      </c>
      <c r="G68" s="112" t="s">
        <v>28</v>
      </c>
      <c r="H68" s="111"/>
      <c r="I68" s="183" t="s">
        <v>660</v>
      </c>
      <c r="J68" s="183" t="s">
        <v>659</v>
      </c>
    </row>
    <row r="69" spans="1:14">
      <c r="A69" s="148" t="str">
        <f t="shared" ref="A69:A132" si="1">IF($C69="","blank",MATCH($C69,$G$5:$G$130,0))</f>
        <v>blank</v>
      </c>
      <c r="B69" s="126"/>
      <c r="F69" s="126" t="s">
        <v>0</v>
      </c>
      <c r="G69" s="112" t="s">
        <v>29</v>
      </c>
      <c r="H69" s="111"/>
      <c r="I69" s="183"/>
    </row>
    <row r="70" spans="1:14">
      <c r="A70" s="148" t="str">
        <f t="shared" si="1"/>
        <v>blank</v>
      </c>
      <c r="B70" s="126"/>
      <c r="F70" s="126" t="s">
        <v>9</v>
      </c>
      <c r="G70" s="112" t="s">
        <v>30</v>
      </c>
      <c r="H70" s="111"/>
      <c r="I70" s="183"/>
    </row>
    <row r="71" spans="1:14">
      <c r="A71" s="148" t="str">
        <f t="shared" si="1"/>
        <v>blank</v>
      </c>
      <c r="B71" s="126"/>
      <c r="F71" s="126" t="s">
        <v>9</v>
      </c>
      <c r="G71" s="112" t="s">
        <v>28</v>
      </c>
      <c r="H71" s="111"/>
      <c r="I71" s="183" t="s">
        <v>800</v>
      </c>
      <c r="J71" s="183" t="s">
        <v>801</v>
      </c>
      <c r="K71" s="183" t="s">
        <v>33</v>
      </c>
      <c r="L71" s="183" t="s">
        <v>96</v>
      </c>
    </row>
    <row r="72" spans="1:14">
      <c r="A72" s="148" t="str">
        <f t="shared" si="1"/>
        <v>blank</v>
      </c>
      <c r="B72" s="126"/>
      <c r="F72" s="126" t="s">
        <v>11</v>
      </c>
      <c r="G72" s="112" t="s">
        <v>32</v>
      </c>
      <c r="H72" s="111"/>
      <c r="I72" s="183"/>
    </row>
    <row r="73" spans="1:14">
      <c r="A73" s="148" t="str">
        <f t="shared" si="1"/>
        <v>blank</v>
      </c>
      <c r="B73" s="126"/>
      <c r="F73" s="126" t="s">
        <v>11</v>
      </c>
      <c r="G73" s="112" t="s">
        <v>206</v>
      </c>
      <c r="H73" s="111"/>
      <c r="I73" s="183"/>
    </row>
    <row r="74" spans="1:14">
      <c r="A74" s="148" t="str">
        <f t="shared" si="1"/>
        <v>blank</v>
      </c>
      <c r="B74" s="126"/>
      <c r="F74" s="126" t="s">
        <v>0</v>
      </c>
      <c r="G74" s="112" t="s">
        <v>386</v>
      </c>
      <c r="H74" s="114"/>
      <c r="I74" s="183"/>
    </row>
    <row r="75" spans="1:14">
      <c r="A75" s="148" t="str">
        <f t="shared" si="1"/>
        <v>blank</v>
      </c>
      <c r="B75" s="126"/>
      <c r="F75" s="126" t="s">
        <v>9</v>
      </c>
      <c r="G75" s="112" t="s">
        <v>386</v>
      </c>
      <c r="H75" s="114"/>
      <c r="I75" s="183"/>
    </row>
    <row r="76" spans="1:14">
      <c r="A76" s="148" t="str">
        <f t="shared" si="1"/>
        <v>blank</v>
      </c>
      <c r="B76" s="126"/>
      <c r="F76" s="126" t="s">
        <v>9</v>
      </c>
      <c r="G76" s="112" t="s">
        <v>416</v>
      </c>
      <c r="H76" s="114"/>
      <c r="I76" s="183" t="s">
        <v>843</v>
      </c>
      <c r="J76" s="183" t="s">
        <v>394</v>
      </c>
      <c r="K76" s="183" t="s">
        <v>934</v>
      </c>
      <c r="L76" s="183" t="s">
        <v>392</v>
      </c>
      <c r="M76" s="183" t="s">
        <v>606</v>
      </c>
      <c r="N76" s="183" t="s">
        <v>417</v>
      </c>
    </row>
    <row r="77" spans="1:14">
      <c r="A77" s="148" t="str">
        <f t="shared" si="1"/>
        <v>blank</v>
      </c>
      <c r="B77" s="126"/>
      <c r="F77" s="126" t="s">
        <v>9</v>
      </c>
      <c r="G77" s="112" t="s">
        <v>381</v>
      </c>
      <c r="H77" s="114"/>
      <c r="I77" s="183" t="s">
        <v>7</v>
      </c>
      <c r="J77" s="183" t="s">
        <v>572</v>
      </c>
    </row>
    <row r="78" spans="1:14">
      <c r="A78" s="148" t="str">
        <f t="shared" si="1"/>
        <v>blank</v>
      </c>
      <c r="B78" s="126"/>
      <c r="F78" s="126" t="s">
        <v>10</v>
      </c>
      <c r="G78" s="112" t="s">
        <v>17</v>
      </c>
      <c r="H78" s="111"/>
      <c r="I78" s="183"/>
    </row>
    <row r="79" spans="1:14">
      <c r="A79" s="148" t="str">
        <f t="shared" si="1"/>
        <v>blank</v>
      </c>
      <c r="B79" s="126"/>
      <c r="F79" s="126" t="s">
        <v>10</v>
      </c>
      <c r="G79" s="112" t="s">
        <v>16</v>
      </c>
      <c r="H79" s="111"/>
      <c r="I79" s="183"/>
    </row>
    <row r="80" spans="1:14">
      <c r="A80" s="148" t="str">
        <f t="shared" si="1"/>
        <v>blank</v>
      </c>
      <c r="B80" s="126"/>
      <c r="F80" s="126" t="s">
        <v>10</v>
      </c>
      <c r="G80" s="112" t="s">
        <v>294</v>
      </c>
      <c r="H80" s="114"/>
      <c r="I80" s="183"/>
    </row>
    <row r="81" spans="1:23">
      <c r="A81" s="148" t="str">
        <f t="shared" si="1"/>
        <v>blank</v>
      </c>
      <c r="B81" s="126"/>
      <c r="F81" s="126" t="s">
        <v>10</v>
      </c>
      <c r="G81" s="112" t="s">
        <v>295</v>
      </c>
      <c r="H81" s="114"/>
      <c r="I81" s="183"/>
    </row>
    <row r="82" spans="1:23">
      <c r="A82" s="148" t="str">
        <f t="shared" si="1"/>
        <v>blank</v>
      </c>
      <c r="B82" s="126"/>
      <c r="F82" s="126" t="s">
        <v>10</v>
      </c>
      <c r="G82" s="112" t="s">
        <v>14</v>
      </c>
      <c r="H82" s="111"/>
      <c r="I82" s="183" t="s">
        <v>6</v>
      </c>
    </row>
    <row r="83" spans="1:23">
      <c r="A83" s="148" t="str">
        <f t="shared" si="1"/>
        <v>blank</v>
      </c>
      <c r="B83" s="126"/>
      <c r="F83" s="126" t="s">
        <v>10</v>
      </c>
      <c r="G83" s="112" t="s">
        <v>14</v>
      </c>
      <c r="H83" s="111"/>
      <c r="I83" s="183" t="s">
        <v>7</v>
      </c>
      <c r="J83" s="183" t="s">
        <v>8</v>
      </c>
    </row>
    <row r="84" spans="1:23">
      <c r="A84" s="148" t="str">
        <f t="shared" si="1"/>
        <v>blank</v>
      </c>
      <c r="B84" s="126"/>
      <c r="F84" s="126" t="s">
        <v>9</v>
      </c>
      <c r="G84" s="112" t="s">
        <v>881</v>
      </c>
      <c r="H84" s="114"/>
      <c r="I84" s="183" t="s">
        <v>880</v>
      </c>
    </row>
    <row r="85" spans="1:23">
      <c r="A85" s="148" t="str">
        <f t="shared" si="1"/>
        <v>blank</v>
      </c>
      <c r="B85" s="126"/>
      <c r="F85" s="126" t="s">
        <v>10</v>
      </c>
      <c r="G85" s="112" t="s">
        <v>19</v>
      </c>
      <c r="H85" s="111"/>
      <c r="I85" s="183" t="s">
        <v>843</v>
      </c>
      <c r="J85" s="183" t="s">
        <v>581</v>
      </c>
    </row>
    <row r="86" spans="1:23">
      <c r="A86" s="148" t="str">
        <f t="shared" si="1"/>
        <v>blank</v>
      </c>
      <c r="B86" s="126"/>
      <c r="F86" s="126" t="s">
        <v>10</v>
      </c>
      <c r="G86" s="112" t="s">
        <v>719</v>
      </c>
      <c r="H86" s="111"/>
      <c r="I86" s="183" t="s">
        <v>6</v>
      </c>
    </row>
    <row r="87" spans="1:23">
      <c r="A87" s="148" t="str">
        <f t="shared" si="1"/>
        <v>blank</v>
      </c>
      <c r="B87" s="126"/>
      <c r="F87" s="126" t="s">
        <v>10</v>
      </c>
      <c r="G87" s="112" t="s">
        <v>831</v>
      </c>
      <c r="H87" s="111"/>
      <c r="I87" s="183" t="s">
        <v>6</v>
      </c>
    </row>
    <row r="88" spans="1:23">
      <c r="A88" s="148" t="str">
        <f t="shared" si="1"/>
        <v>blank</v>
      </c>
      <c r="B88" s="126"/>
      <c r="F88" s="126" t="s">
        <v>10</v>
      </c>
      <c r="G88" s="112" t="s">
        <v>719</v>
      </c>
      <c r="H88" s="111"/>
      <c r="I88" s="183" t="s">
        <v>720</v>
      </c>
    </row>
    <row r="89" spans="1:23">
      <c r="A89" s="148" t="str">
        <f t="shared" si="1"/>
        <v>blank</v>
      </c>
      <c r="B89" s="126"/>
      <c r="F89" s="126" t="s">
        <v>10</v>
      </c>
      <c r="G89" s="112" t="s">
        <v>831</v>
      </c>
      <c r="H89" s="111"/>
      <c r="I89" s="183" t="s">
        <v>720</v>
      </c>
    </row>
    <row r="90" spans="1:23">
      <c r="A90" s="148" t="str">
        <f t="shared" si="1"/>
        <v>blank</v>
      </c>
      <c r="B90" s="126"/>
      <c r="F90" s="126" t="s">
        <v>10</v>
      </c>
      <c r="G90" s="112" t="s">
        <v>889</v>
      </c>
      <c r="H90" s="111"/>
      <c r="I90" s="183" t="s">
        <v>6</v>
      </c>
    </row>
    <row r="91" spans="1:23">
      <c r="A91" s="148" t="str">
        <f t="shared" si="1"/>
        <v>blank</v>
      </c>
      <c r="B91" s="126"/>
      <c r="F91" s="126" t="s">
        <v>10</v>
      </c>
      <c r="G91" s="112" t="s">
        <v>370</v>
      </c>
      <c r="H91" s="111"/>
      <c r="I91" s="183"/>
    </row>
    <row r="92" spans="1:23">
      <c r="A92" s="148" t="str">
        <f t="shared" si="1"/>
        <v>blank</v>
      </c>
      <c r="B92" s="126"/>
      <c r="F92" s="126" t="s">
        <v>10</v>
      </c>
      <c r="G92" s="112" t="s">
        <v>371</v>
      </c>
      <c r="H92" s="111"/>
      <c r="I92" s="183"/>
    </row>
    <row r="93" spans="1:23">
      <c r="A93" s="148" t="str">
        <f t="shared" si="1"/>
        <v>blank</v>
      </c>
      <c r="B93" s="126"/>
      <c r="F93" s="126" t="s">
        <v>10</v>
      </c>
      <c r="G93" s="112" t="s">
        <v>829</v>
      </c>
      <c r="H93" s="111"/>
      <c r="I93" s="183"/>
    </row>
    <row r="94" spans="1:23">
      <c r="A94" s="148" t="str">
        <f t="shared" si="1"/>
        <v>blank</v>
      </c>
      <c r="B94" s="126"/>
      <c r="F94" s="126" t="s">
        <v>10</v>
      </c>
      <c r="G94" s="112" t="s">
        <v>868</v>
      </c>
      <c r="H94" s="111"/>
      <c r="I94" s="189" t="s">
        <v>309</v>
      </c>
      <c r="J94" s="189" t="s">
        <v>1447</v>
      </c>
      <c r="K94" s="183" t="s">
        <v>1448</v>
      </c>
      <c r="L94" s="183" t="s">
        <v>1449</v>
      </c>
      <c r="M94" s="183" t="s">
        <v>1450</v>
      </c>
      <c r="N94" s="183" t="s">
        <v>1451</v>
      </c>
      <c r="O94" s="183" t="s">
        <v>1452</v>
      </c>
      <c r="P94" s="183" t="s">
        <v>1453</v>
      </c>
      <c r="Q94" s="189" t="s">
        <v>1454</v>
      </c>
      <c r="R94" s="183" t="s">
        <v>1455</v>
      </c>
      <c r="S94" s="183" t="s">
        <v>1456</v>
      </c>
      <c r="T94" s="183" t="s">
        <v>1457</v>
      </c>
      <c r="U94" s="183" t="s">
        <v>1458</v>
      </c>
      <c r="V94" s="183" t="s">
        <v>1459</v>
      </c>
      <c r="W94" s="183" t="s">
        <v>1460</v>
      </c>
    </row>
    <row r="95" spans="1:23">
      <c r="A95" s="148" t="str">
        <f t="shared" si="1"/>
        <v>blank</v>
      </c>
      <c r="B95" s="126"/>
      <c r="F95" s="126" t="s">
        <v>10</v>
      </c>
      <c r="G95" s="112" t="s">
        <v>830</v>
      </c>
      <c r="H95" s="111"/>
      <c r="I95" s="183"/>
    </row>
    <row r="96" spans="1:23">
      <c r="A96" s="148" t="str">
        <f t="shared" si="1"/>
        <v>blank</v>
      </c>
      <c r="B96" s="126"/>
      <c r="F96" s="126" t="s">
        <v>10</v>
      </c>
      <c r="G96" s="112" t="s">
        <v>869</v>
      </c>
      <c r="H96" s="111"/>
      <c r="I96" s="183" t="s">
        <v>870</v>
      </c>
      <c r="J96" s="189" t="s">
        <v>1447</v>
      </c>
      <c r="K96" s="189" t="s">
        <v>1448</v>
      </c>
      <c r="L96" s="189" t="s">
        <v>1449</v>
      </c>
      <c r="M96" s="189" t="s">
        <v>1450</v>
      </c>
      <c r="N96" s="189" t="s">
        <v>1451</v>
      </c>
      <c r="O96" s="189" t="s">
        <v>1452</v>
      </c>
      <c r="P96" s="189" t="s">
        <v>1453</v>
      </c>
      <c r="Q96" s="189" t="s">
        <v>1454</v>
      </c>
      <c r="R96" s="189" t="s">
        <v>1455</v>
      </c>
      <c r="S96" s="189" t="s">
        <v>1456</v>
      </c>
      <c r="T96" s="189" t="s">
        <v>1457</v>
      </c>
      <c r="U96" s="189" t="s">
        <v>1458</v>
      </c>
      <c r="V96" s="189" t="s">
        <v>1459</v>
      </c>
      <c r="W96" s="189" t="s">
        <v>1460</v>
      </c>
    </row>
    <row r="97" spans="1:128">
      <c r="A97" s="148" t="str">
        <f t="shared" si="1"/>
        <v>blank</v>
      </c>
      <c r="B97" s="126"/>
      <c r="F97" s="126" t="s">
        <v>10</v>
      </c>
      <c r="G97" s="112" t="s">
        <v>832</v>
      </c>
      <c r="H97" s="111"/>
      <c r="I97" s="183"/>
    </row>
    <row r="98" spans="1:128">
      <c r="A98" s="148" t="str">
        <f t="shared" si="1"/>
        <v>blank</v>
      </c>
      <c r="B98" s="126"/>
      <c r="F98" s="126" t="s">
        <v>10</v>
      </c>
      <c r="G98" s="112" t="s">
        <v>836</v>
      </c>
      <c r="H98" s="111"/>
      <c r="I98" s="183" t="s">
        <v>837</v>
      </c>
    </row>
    <row r="99" spans="1:128">
      <c r="A99" s="148" t="str">
        <f t="shared" si="1"/>
        <v>blank</v>
      </c>
      <c r="B99" s="126"/>
      <c r="F99" s="126" t="s">
        <v>10</v>
      </c>
      <c r="G99" s="112" t="s">
        <v>833</v>
      </c>
      <c r="H99" s="111"/>
      <c r="I99" s="183"/>
    </row>
    <row r="100" spans="1:128">
      <c r="A100" s="148" t="str">
        <f t="shared" si="1"/>
        <v>blank</v>
      </c>
      <c r="B100" s="126"/>
      <c r="F100" s="126" t="s">
        <v>10</v>
      </c>
      <c r="G100" s="112" t="s">
        <v>835</v>
      </c>
      <c r="H100" s="111"/>
      <c r="I100" s="183" t="s">
        <v>872</v>
      </c>
      <c r="J100" s="183" t="s">
        <v>910</v>
      </c>
      <c r="K100" s="183" t="s">
        <v>911</v>
      </c>
      <c r="L100" s="183" t="s">
        <v>912</v>
      </c>
      <c r="M100" s="183" t="s">
        <v>909</v>
      </c>
    </row>
    <row r="101" spans="1:128">
      <c r="A101" s="148" t="str">
        <f t="shared" si="1"/>
        <v>blank</v>
      </c>
      <c r="B101" s="126"/>
      <c r="F101" s="126" t="s">
        <v>10</v>
      </c>
      <c r="G101" s="112" t="s">
        <v>404</v>
      </c>
      <c r="H101" s="111"/>
      <c r="I101" s="183"/>
    </row>
    <row r="102" spans="1:128">
      <c r="A102" s="148" t="str">
        <f t="shared" si="1"/>
        <v>blank</v>
      </c>
      <c r="B102" s="126"/>
      <c r="F102" s="126" t="s">
        <v>10</v>
      </c>
      <c r="G102" s="112" t="s">
        <v>319</v>
      </c>
      <c r="H102" s="111"/>
      <c r="I102" s="183" t="s">
        <v>360</v>
      </c>
      <c r="J102" s="183" t="s">
        <v>394</v>
      </c>
    </row>
    <row r="103" spans="1:128">
      <c r="A103" s="148" t="str">
        <f t="shared" si="1"/>
        <v>blank</v>
      </c>
      <c r="B103" s="126"/>
      <c r="F103" s="126" t="s">
        <v>10</v>
      </c>
      <c r="G103" s="112" t="s">
        <v>888</v>
      </c>
      <c r="H103" s="111"/>
      <c r="I103" s="183" t="s">
        <v>360</v>
      </c>
    </row>
    <row r="104" spans="1:128">
      <c r="A104" s="148" t="str">
        <f t="shared" si="1"/>
        <v>blank</v>
      </c>
      <c r="B104" s="126"/>
      <c r="F104" s="126" t="s">
        <v>10</v>
      </c>
      <c r="G104" s="112" t="s">
        <v>405</v>
      </c>
      <c r="H104" s="114"/>
      <c r="I104" s="183"/>
    </row>
    <row r="105" spans="1:128">
      <c r="A105" s="148" t="str">
        <f t="shared" si="1"/>
        <v>blank</v>
      </c>
      <c r="B105" s="126"/>
      <c r="F105" s="126" t="s">
        <v>10</v>
      </c>
      <c r="G105" s="112" t="s">
        <v>361</v>
      </c>
      <c r="H105" s="114"/>
      <c r="I105" s="183" t="s">
        <v>362</v>
      </c>
    </row>
    <row r="106" spans="1:128">
      <c r="A106" s="148" t="str">
        <f t="shared" si="1"/>
        <v>blank</v>
      </c>
      <c r="B106" s="126"/>
      <c r="F106" s="126" t="s">
        <v>10</v>
      </c>
      <c r="G106" s="112" t="s">
        <v>838</v>
      </c>
      <c r="H106" s="114"/>
      <c r="I106" s="183" t="s">
        <v>839</v>
      </c>
    </row>
    <row r="107" spans="1:128">
      <c r="A107" s="148" t="str">
        <f t="shared" si="1"/>
        <v>blank</v>
      </c>
      <c r="B107" s="126"/>
      <c r="F107" s="126" t="s">
        <v>10</v>
      </c>
      <c r="G107" s="112" t="s">
        <v>968</v>
      </c>
      <c r="H107" s="114"/>
      <c r="I107" s="183" t="s">
        <v>6</v>
      </c>
    </row>
    <row r="108" spans="1:128">
      <c r="A108" s="148" t="str">
        <f t="shared" si="1"/>
        <v>blank</v>
      </c>
      <c r="B108" s="126"/>
      <c r="F108" s="126" t="s">
        <v>10</v>
      </c>
      <c r="G108" s="112" t="s">
        <v>296</v>
      </c>
      <c r="H108" s="114"/>
      <c r="I108" s="183" t="s">
        <v>6</v>
      </c>
    </row>
    <row r="109" spans="1:128">
      <c r="A109" s="148" t="str">
        <f t="shared" si="1"/>
        <v>blank</v>
      </c>
      <c r="B109" s="126"/>
      <c r="F109" s="126" t="s">
        <v>10</v>
      </c>
      <c r="G109" s="112" t="s">
        <v>297</v>
      </c>
      <c r="H109" s="114"/>
      <c r="I109" s="183" t="s">
        <v>6</v>
      </c>
    </row>
    <row r="110" spans="1:128">
      <c r="A110" s="148" t="str">
        <f t="shared" si="1"/>
        <v>blank</v>
      </c>
      <c r="B110" s="126"/>
      <c r="F110" s="126" t="s">
        <v>10</v>
      </c>
      <c r="G110" s="112" t="s">
        <v>877</v>
      </c>
      <c r="H110" s="114"/>
      <c r="I110" s="183"/>
    </row>
    <row r="111" spans="1:128">
      <c r="A111" s="148" t="str">
        <f t="shared" si="1"/>
        <v>blank</v>
      </c>
      <c r="B111" s="126"/>
      <c r="F111" s="126" t="s">
        <v>10</v>
      </c>
      <c r="G111" s="112" t="s">
        <v>874</v>
      </c>
      <c r="H111" s="114"/>
      <c r="I111" s="189" t="s">
        <v>1461</v>
      </c>
      <c r="J111" s="189" t="s">
        <v>1462</v>
      </c>
      <c r="K111" s="189" t="s">
        <v>1463</v>
      </c>
      <c r="L111" s="189" t="s">
        <v>1464</v>
      </c>
      <c r="M111" s="189" t="s">
        <v>1465</v>
      </c>
      <c r="N111" s="189" t="s">
        <v>1466</v>
      </c>
      <c r="O111" s="189" t="s">
        <v>1467</v>
      </c>
      <c r="P111" s="189" t="s">
        <v>1468</v>
      </c>
      <c r="Q111" s="189" t="s">
        <v>1469</v>
      </c>
      <c r="R111" s="189" t="s">
        <v>1470</v>
      </c>
      <c r="S111" s="189" t="s">
        <v>1471</v>
      </c>
      <c r="T111" s="189" t="s">
        <v>1472</v>
      </c>
      <c r="U111" s="189" t="s">
        <v>1473</v>
      </c>
      <c r="V111" s="189" t="s">
        <v>1474</v>
      </c>
      <c r="W111" s="189" t="s">
        <v>1475</v>
      </c>
      <c r="X111" s="189" t="s">
        <v>1476</v>
      </c>
      <c r="Y111" s="189" t="s">
        <v>1477</v>
      </c>
      <c r="Z111" s="189" t="s">
        <v>1478</v>
      </c>
      <c r="AA111" s="189" t="s">
        <v>1479</v>
      </c>
      <c r="AB111" s="189" t="s">
        <v>1480</v>
      </c>
      <c r="AC111" s="189" t="s">
        <v>1481</v>
      </c>
      <c r="AD111" s="189" t="s">
        <v>1482</v>
      </c>
      <c r="AE111" s="189" t="s">
        <v>1483</v>
      </c>
      <c r="AF111" s="189" t="s">
        <v>1484</v>
      </c>
      <c r="AG111" s="189" t="s">
        <v>1485</v>
      </c>
      <c r="AH111" s="189" t="s">
        <v>1486</v>
      </c>
      <c r="AI111" s="189" t="s">
        <v>1487</v>
      </c>
      <c r="AJ111" s="189" t="s">
        <v>1488</v>
      </c>
      <c r="AK111" s="189" t="s">
        <v>1489</v>
      </c>
      <c r="AL111" s="189" t="s">
        <v>1490</v>
      </c>
      <c r="AM111" s="189" t="s">
        <v>1491</v>
      </c>
      <c r="AN111" s="189" t="s">
        <v>1492</v>
      </c>
      <c r="AO111" s="189" t="s">
        <v>1493</v>
      </c>
      <c r="AP111" s="189" t="s">
        <v>1494</v>
      </c>
      <c r="AQ111" s="189" t="s">
        <v>1495</v>
      </c>
      <c r="AR111" s="189" t="s">
        <v>1496</v>
      </c>
      <c r="AS111" s="189" t="s">
        <v>1497</v>
      </c>
      <c r="AT111" s="189" t="s">
        <v>1498</v>
      </c>
      <c r="AU111" s="189" t="s">
        <v>1499</v>
      </c>
      <c r="AV111" s="189" t="s">
        <v>1500</v>
      </c>
      <c r="AW111" s="189" t="s">
        <v>1501</v>
      </c>
      <c r="AX111" s="189" t="s">
        <v>1502</v>
      </c>
      <c r="AY111" s="189" t="s">
        <v>1503</v>
      </c>
      <c r="AZ111" s="189" t="s">
        <v>1504</v>
      </c>
      <c r="BA111" s="189" t="s">
        <v>1505</v>
      </c>
      <c r="BB111" s="189" t="s">
        <v>1506</v>
      </c>
      <c r="BC111" s="189" t="s">
        <v>1506</v>
      </c>
      <c r="BD111" s="189" t="s">
        <v>1506</v>
      </c>
      <c r="BE111" s="189" t="s">
        <v>1506</v>
      </c>
      <c r="BF111" s="189" t="s">
        <v>1506</v>
      </c>
      <c r="BG111" s="189" t="s">
        <v>1506</v>
      </c>
      <c r="BH111" s="189" t="s">
        <v>1506</v>
      </c>
      <c r="BI111" s="189" t="s">
        <v>1506</v>
      </c>
      <c r="BJ111" s="189" t="s">
        <v>1506</v>
      </c>
      <c r="BK111" s="189" t="s">
        <v>1506</v>
      </c>
      <c r="BL111" s="189" t="s">
        <v>1506</v>
      </c>
      <c r="BM111" s="189" t="s">
        <v>1506</v>
      </c>
      <c r="BN111" s="189" t="s">
        <v>1506</v>
      </c>
      <c r="BO111" s="189" t="s">
        <v>1506</v>
      </c>
      <c r="BP111" s="189" t="s">
        <v>1506</v>
      </c>
      <c r="BQ111" s="189" t="s">
        <v>1507</v>
      </c>
      <c r="BR111" s="189" t="s">
        <v>1507</v>
      </c>
      <c r="BS111" s="189" t="s">
        <v>1507</v>
      </c>
      <c r="BT111" s="189" t="s">
        <v>1507</v>
      </c>
      <c r="BU111" s="189" t="s">
        <v>1507</v>
      </c>
      <c r="BV111" s="189" t="s">
        <v>1507</v>
      </c>
      <c r="BW111" s="189" t="s">
        <v>1507</v>
      </c>
      <c r="BX111" s="189" t="s">
        <v>1507</v>
      </c>
      <c r="BY111" s="189" t="s">
        <v>1507</v>
      </c>
      <c r="BZ111" s="189" t="s">
        <v>1507</v>
      </c>
      <c r="CA111" s="189" t="s">
        <v>1507</v>
      </c>
      <c r="CB111" s="189" t="s">
        <v>1507</v>
      </c>
      <c r="CC111" s="189" t="s">
        <v>1507</v>
      </c>
      <c r="CD111" s="189" t="s">
        <v>1507</v>
      </c>
      <c r="CE111" s="189" t="s">
        <v>1507</v>
      </c>
      <c r="CF111" s="189" t="s">
        <v>1508</v>
      </c>
      <c r="CG111" s="189" t="s">
        <v>1508</v>
      </c>
      <c r="CH111" s="189" t="s">
        <v>1508</v>
      </c>
      <c r="CI111" s="189" t="s">
        <v>1508</v>
      </c>
      <c r="CJ111" s="189" t="s">
        <v>1508</v>
      </c>
      <c r="CK111" s="189" t="s">
        <v>1508</v>
      </c>
      <c r="CL111" s="189" t="s">
        <v>1508</v>
      </c>
      <c r="CM111" s="189" t="s">
        <v>1508</v>
      </c>
      <c r="CN111" s="189" t="s">
        <v>1508</v>
      </c>
      <c r="CO111" s="189" t="s">
        <v>1508</v>
      </c>
      <c r="CP111" s="189" t="s">
        <v>1508</v>
      </c>
      <c r="CQ111" s="189" t="s">
        <v>1508</v>
      </c>
      <c r="CR111" s="189" t="s">
        <v>1508</v>
      </c>
      <c r="CS111" s="189" t="s">
        <v>1508</v>
      </c>
      <c r="CT111" s="189" t="s">
        <v>1508</v>
      </c>
      <c r="CU111" s="189" t="s">
        <v>1509</v>
      </c>
      <c r="CV111" s="189" t="s">
        <v>1509</v>
      </c>
      <c r="CW111" s="189" t="s">
        <v>1509</v>
      </c>
      <c r="CX111" s="189" t="s">
        <v>1509</v>
      </c>
      <c r="CY111" s="189" t="s">
        <v>1509</v>
      </c>
      <c r="CZ111" s="189" t="s">
        <v>1509</v>
      </c>
      <c r="DA111" s="189" t="s">
        <v>1509</v>
      </c>
      <c r="DB111" s="189" t="s">
        <v>1509</v>
      </c>
      <c r="DC111" s="189" t="s">
        <v>1509</v>
      </c>
      <c r="DD111" s="189" t="s">
        <v>1509</v>
      </c>
      <c r="DE111" s="189" t="s">
        <v>1509</v>
      </c>
      <c r="DF111" s="189" t="s">
        <v>1509</v>
      </c>
      <c r="DG111" s="189" t="s">
        <v>1509</v>
      </c>
      <c r="DH111" s="189" t="s">
        <v>1509</v>
      </c>
      <c r="DI111" s="189" t="s">
        <v>1509</v>
      </c>
      <c r="DJ111" s="189" t="s">
        <v>1510</v>
      </c>
      <c r="DK111" s="189" t="s">
        <v>1510</v>
      </c>
      <c r="DL111" s="189" t="s">
        <v>1510</v>
      </c>
      <c r="DM111" s="189" t="s">
        <v>1510</v>
      </c>
      <c r="DN111" s="189" t="s">
        <v>1510</v>
      </c>
      <c r="DO111" s="189" t="s">
        <v>1510</v>
      </c>
      <c r="DP111" s="189" t="s">
        <v>1510</v>
      </c>
      <c r="DQ111" s="189" t="s">
        <v>1510</v>
      </c>
      <c r="DR111" s="189" t="s">
        <v>1510</v>
      </c>
      <c r="DS111" s="189" t="s">
        <v>1510</v>
      </c>
      <c r="DT111" s="189" t="s">
        <v>1510</v>
      </c>
      <c r="DU111" s="189" t="s">
        <v>1510</v>
      </c>
      <c r="DV111" s="189" t="s">
        <v>1510</v>
      </c>
      <c r="DW111" s="189" t="s">
        <v>1510</v>
      </c>
      <c r="DX111" s="189" t="s">
        <v>1510</v>
      </c>
    </row>
    <row r="112" spans="1:128">
      <c r="A112" s="148" t="str">
        <f t="shared" si="1"/>
        <v>blank</v>
      </c>
      <c r="B112" s="126"/>
      <c r="F112" s="126" t="s">
        <v>0</v>
      </c>
      <c r="G112" s="112" t="s">
        <v>216</v>
      </c>
      <c r="H112" s="111"/>
      <c r="I112" s="183" t="s">
        <v>414</v>
      </c>
    </row>
    <row r="113" spans="1:68">
      <c r="A113" s="148" t="str">
        <f t="shared" si="1"/>
        <v>blank</v>
      </c>
      <c r="B113" s="126"/>
      <c r="F113" s="126" t="s">
        <v>9</v>
      </c>
      <c r="G113" s="112" t="s">
        <v>216</v>
      </c>
      <c r="H113" s="111"/>
      <c r="I113" s="183" t="s">
        <v>419</v>
      </c>
    </row>
    <row r="114" spans="1:68">
      <c r="A114" s="148" t="str">
        <f t="shared" si="1"/>
        <v>blank</v>
      </c>
      <c r="B114" s="126"/>
      <c r="F114" s="126" t="s">
        <v>0</v>
      </c>
      <c r="G114" s="112" t="s">
        <v>584</v>
      </c>
      <c r="H114" s="111"/>
      <c r="I114" s="183" t="s">
        <v>414</v>
      </c>
    </row>
    <row r="115" spans="1:68">
      <c r="A115" s="148" t="str">
        <f t="shared" si="1"/>
        <v>blank</v>
      </c>
      <c r="B115" s="126"/>
      <c r="F115" s="126" t="s">
        <v>0</v>
      </c>
      <c r="G115" s="112" t="s">
        <v>215</v>
      </c>
      <c r="H115" s="111"/>
      <c r="I115" s="183" t="s">
        <v>426</v>
      </c>
    </row>
    <row r="116" spans="1:68">
      <c r="A116" s="148" t="str">
        <f t="shared" si="1"/>
        <v>blank</v>
      </c>
      <c r="B116" s="126"/>
      <c r="F116" s="126" t="s">
        <v>9</v>
      </c>
      <c r="G116" s="112" t="s">
        <v>215</v>
      </c>
      <c r="H116" s="111"/>
      <c r="I116" s="183" t="s">
        <v>420</v>
      </c>
    </row>
    <row r="117" spans="1:68">
      <c r="A117" s="148" t="str">
        <f t="shared" si="1"/>
        <v>blank</v>
      </c>
      <c r="B117" s="126"/>
      <c r="F117" s="126" t="s">
        <v>10</v>
      </c>
      <c r="G117" s="112" t="s">
        <v>79</v>
      </c>
      <c r="H117" s="111"/>
      <c r="I117" s="183"/>
    </row>
    <row r="118" spans="1:68">
      <c r="A118" s="148" t="str">
        <f t="shared" si="1"/>
        <v>blank</v>
      </c>
      <c r="B118" s="126"/>
      <c r="F118" s="126" t="s">
        <v>10</v>
      </c>
      <c r="G118" s="112" t="s">
        <v>118</v>
      </c>
      <c r="H118" s="111"/>
      <c r="I118" s="183"/>
    </row>
    <row r="119" spans="1:68">
      <c r="A119" s="148" t="str">
        <f t="shared" si="1"/>
        <v>blank</v>
      </c>
      <c r="B119" s="126"/>
      <c r="F119" s="126" t="s">
        <v>10</v>
      </c>
      <c r="G119" s="112" t="s">
        <v>80</v>
      </c>
      <c r="H119" s="111"/>
      <c r="I119" s="183"/>
    </row>
    <row r="120" spans="1:68">
      <c r="A120" s="148" t="str">
        <f t="shared" si="1"/>
        <v>blank</v>
      </c>
      <c r="B120" s="126"/>
      <c r="F120" s="126" t="s">
        <v>10</v>
      </c>
      <c r="G120" s="112" t="s">
        <v>375</v>
      </c>
      <c r="H120" s="111"/>
      <c r="I120" s="183"/>
    </row>
    <row r="121" spans="1:68">
      <c r="A121" s="148" t="str">
        <f t="shared" si="1"/>
        <v>blank</v>
      </c>
      <c r="B121" s="126"/>
      <c r="F121" s="126" t="s">
        <v>0</v>
      </c>
      <c r="G121" s="112" t="s">
        <v>844</v>
      </c>
      <c r="H121" s="114"/>
      <c r="I121" s="183"/>
    </row>
    <row r="122" spans="1:68">
      <c r="A122" s="148" t="str">
        <f t="shared" si="1"/>
        <v>blank</v>
      </c>
      <c r="B122" s="126"/>
      <c r="F122" s="126" t="s">
        <v>0</v>
      </c>
      <c r="G122" s="112" t="s">
        <v>845</v>
      </c>
      <c r="H122" s="114"/>
      <c r="I122" s="183"/>
    </row>
    <row r="123" spans="1:68">
      <c r="A123" s="148" t="str">
        <f t="shared" si="1"/>
        <v>blank</v>
      </c>
      <c r="B123" s="126"/>
      <c r="F123" s="126" t="s">
        <v>0</v>
      </c>
      <c r="G123" s="112" t="s">
        <v>846</v>
      </c>
      <c r="H123" s="114"/>
      <c r="I123" s="183"/>
    </row>
    <row r="124" spans="1:68">
      <c r="A124" s="148" t="str">
        <f t="shared" si="1"/>
        <v>blank</v>
      </c>
      <c r="B124" s="126"/>
      <c r="F124" s="126" t="s">
        <v>0</v>
      </c>
      <c r="G124" s="112" t="s">
        <v>646</v>
      </c>
      <c r="H124" s="111"/>
      <c r="I124" s="183" t="s">
        <v>534</v>
      </c>
    </row>
    <row r="125" spans="1:68">
      <c r="A125" s="148" t="str">
        <f t="shared" si="1"/>
        <v>blank</v>
      </c>
      <c r="B125" s="126"/>
      <c r="F125" s="126" t="s">
        <v>0</v>
      </c>
      <c r="G125" s="112" t="s">
        <v>372</v>
      </c>
      <c r="H125" s="111"/>
      <c r="I125" s="183"/>
    </row>
    <row r="126" spans="1:68">
      <c r="A126" s="148" t="str">
        <f t="shared" si="1"/>
        <v>blank</v>
      </c>
      <c r="B126" s="126"/>
      <c r="F126" s="126" t="s">
        <v>0</v>
      </c>
      <c r="G126" s="112" t="s">
        <v>273</v>
      </c>
      <c r="H126" s="114" t="s">
        <v>276</v>
      </c>
      <c r="I126" s="183" t="s">
        <v>7</v>
      </c>
      <c r="J126" s="183" t="s">
        <v>188</v>
      </c>
      <c r="K126" s="183" t="s">
        <v>254</v>
      </c>
      <c r="L126" s="183" t="s">
        <v>256</v>
      </c>
    </row>
    <row r="127" spans="1:68">
      <c r="A127" s="148" t="str">
        <f t="shared" si="1"/>
        <v>blank</v>
      </c>
      <c r="B127" s="126"/>
      <c r="F127" s="126" t="s">
        <v>0</v>
      </c>
      <c r="G127" s="112" t="s">
        <v>796</v>
      </c>
      <c r="H127" s="114" t="s">
        <v>276</v>
      </c>
      <c r="I127" s="183"/>
    </row>
    <row r="128" spans="1:68">
      <c r="A128" s="148" t="str">
        <f t="shared" si="1"/>
        <v>blank</v>
      </c>
      <c r="B128" s="126"/>
      <c r="F128" s="126" t="s">
        <v>10</v>
      </c>
      <c r="G128" s="112" t="s">
        <v>1523</v>
      </c>
      <c r="H128" s="114"/>
      <c r="I128" s="114"/>
      <c r="J128" s="114"/>
      <c r="K128" s="114"/>
      <c r="L128" s="114"/>
      <c r="M128" s="114"/>
      <c r="N128" s="114"/>
      <c r="O128" s="114"/>
      <c r="P128" s="114"/>
      <c r="Q128" s="114"/>
      <c r="R128" s="114"/>
      <c r="S128" s="114"/>
      <c r="T128" s="114"/>
      <c r="U128" s="114"/>
      <c r="V128" s="114"/>
      <c r="W128" s="114"/>
      <c r="X128" s="114"/>
      <c r="Y128" s="114"/>
      <c r="Z128" s="114"/>
      <c r="AA128" s="114"/>
      <c r="AB128" s="114"/>
      <c r="AC128" s="114"/>
      <c r="AD128" s="114"/>
      <c r="AE128" s="114"/>
      <c r="AF128" s="114"/>
      <c r="AG128" s="114"/>
      <c r="AH128" s="114"/>
      <c r="AI128" s="114"/>
      <c r="AJ128" s="114"/>
      <c r="AK128" s="114"/>
      <c r="AL128" s="114"/>
      <c r="AM128" s="114"/>
      <c r="AN128" s="114"/>
      <c r="AO128" s="114"/>
      <c r="AP128" s="114"/>
      <c r="AQ128" s="114"/>
      <c r="AR128" s="114"/>
      <c r="AS128" s="114"/>
      <c r="AT128" s="114"/>
      <c r="AU128" s="114"/>
      <c r="AV128" s="114"/>
      <c r="AW128" s="114"/>
      <c r="AX128" s="114"/>
      <c r="AY128" s="114"/>
      <c r="AZ128" s="114"/>
      <c r="BA128" s="114"/>
      <c r="BB128" s="114"/>
      <c r="BC128" s="114"/>
      <c r="BD128" s="114"/>
      <c r="BE128" s="114"/>
      <c r="BF128" s="114"/>
      <c r="BG128" s="114"/>
      <c r="BH128" s="114"/>
      <c r="BI128" s="114"/>
      <c r="BJ128" s="114"/>
      <c r="BK128" s="114"/>
      <c r="BL128" s="114"/>
      <c r="BM128" s="114"/>
      <c r="BN128" s="114"/>
      <c r="BO128" s="114"/>
      <c r="BP128" s="114"/>
    </row>
    <row r="129" spans="1:9">
      <c r="A129" s="148" t="str">
        <f t="shared" si="1"/>
        <v>blank</v>
      </c>
      <c r="B129" s="126"/>
      <c r="F129" s="126" t="s">
        <v>0</v>
      </c>
      <c r="G129" s="112" t="s">
        <v>498</v>
      </c>
      <c r="H129" s="114"/>
      <c r="I129" s="183"/>
    </row>
    <row r="130" spans="1:9">
      <c r="A130" s="148" t="str">
        <f t="shared" si="1"/>
        <v>blank</v>
      </c>
      <c r="B130" s="126"/>
      <c r="F130" s="109" t="s">
        <v>18</v>
      </c>
      <c r="G130" s="115" t="s">
        <v>195</v>
      </c>
      <c r="H130" s="116" t="s">
        <v>195</v>
      </c>
    </row>
    <row r="131" spans="1:9">
      <c r="A131" s="148" t="str">
        <f t="shared" si="1"/>
        <v>blank</v>
      </c>
      <c r="B131" s="126"/>
    </row>
    <row r="132" spans="1:9">
      <c r="A132" s="148" t="str">
        <f t="shared" si="1"/>
        <v>blank</v>
      </c>
      <c r="B132" s="126"/>
    </row>
    <row r="133" spans="1:9">
      <c r="A133" s="148" t="str">
        <f t="shared" ref="A133:A196" si="2">IF($C133="","blank",MATCH($C133,$G$5:$G$130,0))</f>
        <v>blank</v>
      </c>
      <c r="B133" s="126"/>
    </row>
    <row r="134" spans="1:9">
      <c r="A134" s="148" t="str">
        <f t="shared" si="2"/>
        <v>blank</v>
      </c>
      <c r="B134" s="126"/>
    </row>
    <row r="135" spans="1:9">
      <c r="A135" s="148" t="str">
        <f t="shared" si="2"/>
        <v>blank</v>
      </c>
      <c r="B135" s="126"/>
    </row>
    <row r="136" spans="1:9">
      <c r="A136" s="148" t="str">
        <f t="shared" si="2"/>
        <v>blank</v>
      </c>
      <c r="B136" s="126"/>
    </row>
    <row r="137" spans="1:9">
      <c r="A137" s="148" t="str">
        <f t="shared" si="2"/>
        <v>blank</v>
      </c>
      <c r="B137" s="126"/>
    </row>
    <row r="138" spans="1:9">
      <c r="A138" s="148" t="str">
        <f t="shared" si="2"/>
        <v>blank</v>
      </c>
      <c r="B138" s="126"/>
    </row>
    <row r="139" spans="1:9">
      <c r="A139" s="148" t="str">
        <f t="shared" si="2"/>
        <v>blank</v>
      </c>
      <c r="B139" s="126"/>
    </row>
    <row r="140" spans="1:9">
      <c r="A140" s="148" t="str">
        <f t="shared" si="2"/>
        <v>blank</v>
      </c>
      <c r="B140" s="126"/>
    </row>
    <row r="141" spans="1:9">
      <c r="A141" s="148" t="str">
        <f t="shared" si="2"/>
        <v>blank</v>
      </c>
      <c r="B141" s="126"/>
    </row>
    <row r="142" spans="1:9">
      <c r="A142" s="148" t="str">
        <f t="shared" si="2"/>
        <v>blank</v>
      </c>
      <c r="B142" s="126"/>
    </row>
    <row r="143" spans="1:9">
      <c r="A143" s="148" t="str">
        <f t="shared" si="2"/>
        <v>blank</v>
      </c>
      <c r="B143" s="126"/>
    </row>
    <row r="144" spans="1:9">
      <c r="A144" s="148" t="str">
        <f t="shared" si="2"/>
        <v>blank</v>
      </c>
      <c r="B144" s="126"/>
    </row>
    <row r="145" spans="1:2">
      <c r="A145" s="148" t="str">
        <f t="shared" si="2"/>
        <v>blank</v>
      </c>
      <c r="B145" s="126"/>
    </row>
    <row r="146" spans="1:2">
      <c r="A146" s="148" t="str">
        <f t="shared" si="2"/>
        <v>blank</v>
      </c>
      <c r="B146" s="126"/>
    </row>
    <row r="147" spans="1:2">
      <c r="A147" s="148" t="str">
        <f t="shared" si="2"/>
        <v>blank</v>
      </c>
      <c r="B147" s="126"/>
    </row>
    <row r="148" spans="1:2">
      <c r="A148" s="148" t="str">
        <f t="shared" si="2"/>
        <v>blank</v>
      </c>
      <c r="B148" s="126"/>
    </row>
    <row r="149" spans="1:2">
      <c r="A149" s="148" t="str">
        <f t="shared" si="2"/>
        <v>blank</v>
      </c>
      <c r="B149" s="126"/>
    </row>
    <row r="150" spans="1:2">
      <c r="A150" s="148" t="str">
        <f t="shared" si="2"/>
        <v>blank</v>
      </c>
      <c r="B150" s="126"/>
    </row>
    <row r="151" spans="1:2">
      <c r="A151" s="148" t="str">
        <f t="shared" si="2"/>
        <v>blank</v>
      </c>
      <c r="B151" s="126"/>
    </row>
    <row r="152" spans="1:2">
      <c r="A152" s="148" t="str">
        <f t="shared" si="2"/>
        <v>blank</v>
      </c>
      <c r="B152" s="126"/>
    </row>
    <row r="153" spans="1:2">
      <c r="A153" s="148" t="str">
        <f t="shared" si="2"/>
        <v>blank</v>
      </c>
      <c r="B153" s="126"/>
    </row>
    <row r="154" spans="1:2">
      <c r="A154" s="148" t="str">
        <f t="shared" si="2"/>
        <v>blank</v>
      </c>
      <c r="B154" s="126"/>
    </row>
    <row r="155" spans="1:2">
      <c r="A155" s="148" t="str">
        <f t="shared" si="2"/>
        <v>blank</v>
      </c>
      <c r="B155" s="126"/>
    </row>
    <row r="156" spans="1:2">
      <c r="A156" s="148" t="str">
        <f t="shared" si="2"/>
        <v>blank</v>
      </c>
      <c r="B156" s="126"/>
    </row>
    <row r="157" spans="1:2">
      <c r="A157" s="148" t="str">
        <f t="shared" si="2"/>
        <v>blank</v>
      </c>
      <c r="B157" s="126"/>
    </row>
    <row r="158" spans="1:2">
      <c r="A158" s="148" t="str">
        <f t="shared" si="2"/>
        <v>blank</v>
      </c>
      <c r="B158" s="126"/>
    </row>
    <row r="159" spans="1:2">
      <c r="A159" s="148" t="str">
        <f t="shared" si="2"/>
        <v>blank</v>
      </c>
      <c r="B159" s="126"/>
    </row>
    <row r="160" spans="1:2">
      <c r="A160" s="148" t="str">
        <f t="shared" si="2"/>
        <v>blank</v>
      </c>
      <c r="B160" s="126"/>
    </row>
    <row r="161" spans="1:2">
      <c r="A161" s="148" t="str">
        <f t="shared" si="2"/>
        <v>blank</v>
      </c>
      <c r="B161" s="126"/>
    </row>
    <row r="162" spans="1:2">
      <c r="A162" s="148" t="str">
        <f t="shared" si="2"/>
        <v>blank</v>
      </c>
      <c r="B162" s="126"/>
    </row>
    <row r="163" spans="1:2">
      <c r="A163" s="148" t="str">
        <f t="shared" si="2"/>
        <v>blank</v>
      </c>
      <c r="B163" s="126"/>
    </row>
    <row r="164" spans="1:2">
      <c r="A164" s="148" t="str">
        <f t="shared" si="2"/>
        <v>blank</v>
      </c>
      <c r="B164" s="126"/>
    </row>
    <row r="165" spans="1:2">
      <c r="A165" s="148" t="str">
        <f t="shared" si="2"/>
        <v>blank</v>
      </c>
      <c r="B165" s="126"/>
    </row>
    <row r="166" spans="1:2">
      <c r="A166" s="148" t="str">
        <f t="shared" si="2"/>
        <v>blank</v>
      </c>
      <c r="B166" s="126"/>
    </row>
    <row r="167" spans="1:2">
      <c r="A167" s="148" t="str">
        <f t="shared" si="2"/>
        <v>blank</v>
      </c>
      <c r="B167" s="126"/>
    </row>
    <row r="168" spans="1:2">
      <c r="A168" s="148" t="str">
        <f t="shared" si="2"/>
        <v>blank</v>
      </c>
      <c r="B168" s="126"/>
    </row>
    <row r="169" spans="1:2">
      <c r="A169" s="148" t="str">
        <f t="shared" si="2"/>
        <v>blank</v>
      </c>
      <c r="B169" s="126"/>
    </row>
    <row r="170" spans="1:2">
      <c r="A170" s="148" t="str">
        <f t="shared" si="2"/>
        <v>blank</v>
      </c>
      <c r="B170" s="126"/>
    </row>
    <row r="171" spans="1:2">
      <c r="A171" s="148" t="str">
        <f t="shared" si="2"/>
        <v>blank</v>
      </c>
      <c r="B171" s="126"/>
    </row>
    <row r="172" spans="1:2">
      <c r="A172" s="148" t="str">
        <f t="shared" si="2"/>
        <v>blank</v>
      </c>
      <c r="B172" s="126"/>
    </row>
    <row r="173" spans="1:2">
      <c r="A173" s="148" t="str">
        <f t="shared" si="2"/>
        <v>blank</v>
      </c>
      <c r="B173" s="126"/>
    </row>
    <row r="174" spans="1:2">
      <c r="A174" s="148" t="str">
        <f t="shared" si="2"/>
        <v>blank</v>
      </c>
      <c r="B174" s="126"/>
    </row>
    <row r="175" spans="1:2">
      <c r="A175" s="148" t="str">
        <f t="shared" si="2"/>
        <v>blank</v>
      </c>
      <c r="B175" s="126"/>
    </row>
    <row r="176" spans="1:2">
      <c r="A176" s="148" t="str">
        <f t="shared" si="2"/>
        <v>blank</v>
      </c>
      <c r="B176" s="126"/>
    </row>
    <row r="177" spans="1:2">
      <c r="A177" s="148" t="str">
        <f t="shared" si="2"/>
        <v>blank</v>
      </c>
      <c r="B177" s="126"/>
    </row>
    <row r="178" spans="1:2">
      <c r="A178" s="148" t="str">
        <f t="shared" si="2"/>
        <v>blank</v>
      </c>
      <c r="B178" s="126"/>
    </row>
    <row r="179" spans="1:2">
      <c r="A179" s="148" t="str">
        <f t="shared" si="2"/>
        <v>blank</v>
      </c>
      <c r="B179" s="126"/>
    </row>
    <row r="180" spans="1:2">
      <c r="A180" s="148" t="str">
        <f t="shared" si="2"/>
        <v>blank</v>
      </c>
      <c r="B180" s="126"/>
    </row>
    <row r="181" spans="1:2">
      <c r="A181" s="148" t="str">
        <f t="shared" si="2"/>
        <v>blank</v>
      </c>
      <c r="B181" s="126"/>
    </row>
    <row r="182" spans="1:2">
      <c r="A182" s="148" t="str">
        <f t="shared" si="2"/>
        <v>blank</v>
      </c>
      <c r="B182" s="126"/>
    </row>
    <row r="183" spans="1:2">
      <c r="A183" s="148" t="str">
        <f t="shared" si="2"/>
        <v>blank</v>
      </c>
      <c r="B183" s="126"/>
    </row>
    <row r="184" spans="1:2">
      <c r="A184" s="148" t="str">
        <f t="shared" si="2"/>
        <v>blank</v>
      </c>
      <c r="B184" s="126"/>
    </row>
    <row r="185" spans="1:2">
      <c r="A185" s="148" t="str">
        <f t="shared" si="2"/>
        <v>blank</v>
      </c>
      <c r="B185" s="126"/>
    </row>
    <row r="186" spans="1:2">
      <c r="A186" s="148" t="str">
        <f t="shared" si="2"/>
        <v>blank</v>
      </c>
      <c r="B186" s="126"/>
    </row>
    <row r="187" spans="1:2">
      <c r="A187" s="148" t="str">
        <f t="shared" si="2"/>
        <v>blank</v>
      </c>
      <c r="B187" s="126"/>
    </row>
    <row r="188" spans="1:2">
      <c r="A188" s="148" t="str">
        <f t="shared" si="2"/>
        <v>blank</v>
      </c>
      <c r="B188" s="126"/>
    </row>
    <row r="189" spans="1:2">
      <c r="A189" s="148" t="str">
        <f t="shared" si="2"/>
        <v>blank</v>
      </c>
      <c r="B189" s="126"/>
    </row>
    <row r="190" spans="1:2">
      <c r="A190" s="148" t="str">
        <f t="shared" si="2"/>
        <v>blank</v>
      </c>
      <c r="B190" s="126"/>
    </row>
    <row r="191" spans="1:2">
      <c r="A191" s="148" t="str">
        <f t="shared" si="2"/>
        <v>blank</v>
      </c>
      <c r="B191" s="126"/>
    </row>
    <row r="192" spans="1:2">
      <c r="A192" s="148" t="str">
        <f t="shared" si="2"/>
        <v>blank</v>
      </c>
      <c r="B192" s="126"/>
    </row>
    <row r="193" spans="1:2">
      <c r="A193" s="148" t="str">
        <f t="shared" si="2"/>
        <v>blank</v>
      </c>
      <c r="B193" s="126"/>
    </row>
    <row r="194" spans="1:2">
      <c r="A194" s="148" t="str">
        <f t="shared" si="2"/>
        <v>blank</v>
      </c>
      <c r="B194" s="126"/>
    </row>
    <row r="195" spans="1:2">
      <c r="A195" s="148" t="str">
        <f t="shared" si="2"/>
        <v>blank</v>
      </c>
      <c r="B195" s="126"/>
    </row>
    <row r="196" spans="1:2">
      <c r="A196" s="148" t="str">
        <f t="shared" si="2"/>
        <v>blank</v>
      </c>
      <c r="B196" s="126"/>
    </row>
    <row r="197" spans="1:2">
      <c r="A197" s="148" t="str">
        <f t="shared" ref="A197:A260" si="3">IF($C197="","blank",MATCH($C197,$G$5:$G$130,0))</f>
        <v>blank</v>
      </c>
      <c r="B197" s="126"/>
    </row>
    <row r="198" spans="1:2">
      <c r="A198" s="148" t="str">
        <f t="shared" si="3"/>
        <v>blank</v>
      </c>
      <c r="B198" s="126"/>
    </row>
    <row r="199" spans="1:2">
      <c r="A199" s="148" t="str">
        <f t="shared" si="3"/>
        <v>blank</v>
      </c>
      <c r="B199" s="126"/>
    </row>
    <row r="200" spans="1:2">
      <c r="A200" s="148" t="str">
        <f t="shared" si="3"/>
        <v>blank</v>
      </c>
      <c r="B200" s="126"/>
    </row>
    <row r="201" spans="1:2">
      <c r="A201" s="148" t="str">
        <f t="shared" si="3"/>
        <v>blank</v>
      </c>
      <c r="B201" s="126"/>
    </row>
    <row r="202" spans="1:2">
      <c r="A202" s="148" t="str">
        <f t="shared" si="3"/>
        <v>blank</v>
      </c>
      <c r="B202" s="126"/>
    </row>
    <row r="203" spans="1:2">
      <c r="A203" s="148" t="str">
        <f t="shared" si="3"/>
        <v>blank</v>
      </c>
      <c r="B203" s="126"/>
    </row>
    <row r="204" spans="1:2">
      <c r="A204" s="148" t="str">
        <f t="shared" si="3"/>
        <v>blank</v>
      </c>
      <c r="B204" s="126"/>
    </row>
    <row r="205" spans="1:2">
      <c r="A205" s="148" t="str">
        <f t="shared" si="3"/>
        <v>blank</v>
      </c>
      <c r="B205" s="126"/>
    </row>
    <row r="206" spans="1:2">
      <c r="A206" s="148" t="str">
        <f t="shared" si="3"/>
        <v>blank</v>
      </c>
      <c r="B206" s="126"/>
    </row>
    <row r="207" spans="1:2">
      <c r="A207" s="148" t="str">
        <f t="shared" si="3"/>
        <v>blank</v>
      </c>
      <c r="B207" s="126"/>
    </row>
    <row r="208" spans="1:2">
      <c r="A208" s="148" t="str">
        <f t="shared" si="3"/>
        <v>blank</v>
      </c>
      <c r="B208" s="126"/>
    </row>
    <row r="209" spans="1:2">
      <c r="A209" s="148" t="str">
        <f t="shared" si="3"/>
        <v>blank</v>
      </c>
      <c r="B209" s="126"/>
    </row>
    <row r="210" spans="1:2">
      <c r="A210" s="148" t="str">
        <f t="shared" si="3"/>
        <v>blank</v>
      </c>
      <c r="B210" s="126"/>
    </row>
    <row r="211" spans="1:2">
      <c r="A211" s="148" t="str">
        <f t="shared" si="3"/>
        <v>blank</v>
      </c>
      <c r="B211" s="126"/>
    </row>
    <row r="212" spans="1:2">
      <c r="A212" s="148" t="str">
        <f t="shared" si="3"/>
        <v>blank</v>
      </c>
      <c r="B212" s="126"/>
    </row>
    <row r="213" spans="1:2">
      <c r="A213" s="148" t="str">
        <f t="shared" si="3"/>
        <v>blank</v>
      </c>
      <c r="B213" s="126"/>
    </row>
    <row r="214" spans="1:2">
      <c r="A214" s="148" t="str">
        <f t="shared" si="3"/>
        <v>blank</v>
      </c>
      <c r="B214" s="126"/>
    </row>
    <row r="215" spans="1:2">
      <c r="A215" s="148" t="str">
        <f t="shared" si="3"/>
        <v>blank</v>
      </c>
      <c r="B215" s="126"/>
    </row>
    <row r="216" spans="1:2">
      <c r="A216" s="148" t="str">
        <f t="shared" si="3"/>
        <v>blank</v>
      </c>
      <c r="B216" s="126"/>
    </row>
    <row r="217" spans="1:2">
      <c r="A217" s="148" t="str">
        <f t="shared" si="3"/>
        <v>blank</v>
      </c>
      <c r="B217" s="126"/>
    </row>
    <row r="218" spans="1:2">
      <c r="A218" s="148" t="str">
        <f t="shared" si="3"/>
        <v>blank</v>
      </c>
      <c r="B218" s="126"/>
    </row>
    <row r="219" spans="1:2">
      <c r="A219" s="148" t="str">
        <f t="shared" si="3"/>
        <v>blank</v>
      </c>
      <c r="B219" s="126"/>
    </row>
    <row r="220" spans="1:2">
      <c r="A220" s="148" t="str">
        <f t="shared" si="3"/>
        <v>blank</v>
      </c>
      <c r="B220" s="126"/>
    </row>
    <row r="221" spans="1:2">
      <c r="A221" s="148" t="str">
        <f t="shared" si="3"/>
        <v>blank</v>
      </c>
      <c r="B221" s="126"/>
    </row>
    <row r="222" spans="1:2">
      <c r="A222" s="148" t="str">
        <f t="shared" si="3"/>
        <v>blank</v>
      </c>
      <c r="B222" s="126"/>
    </row>
    <row r="223" spans="1:2">
      <c r="A223" s="148" t="str">
        <f t="shared" si="3"/>
        <v>blank</v>
      </c>
      <c r="B223" s="126"/>
    </row>
    <row r="224" spans="1:2">
      <c r="A224" s="148" t="str">
        <f t="shared" si="3"/>
        <v>blank</v>
      </c>
      <c r="B224" s="126"/>
    </row>
    <row r="225" spans="1:2">
      <c r="A225" s="148" t="str">
        <f t="shared" si="3"/>
        <v>blank</v>
      </c>
      <c r="B225" s="126"/>
    </row>
    <row r="226" spans="1:2">
      <c r="A226" s="148" t="str">
        <f t="shared" si="3"/>
        <v>blank</v>
      </c>
      <c r="B226" s="126"/>
    </row>
    <row r="227" spans="1:2">
      <c r="A227" s="148" t="str">
        <f t="shared" si="3"/>
        <v>blank</v>
      </c>
      <c r="B227" s="126"/>
    </row>
    <row r="228" spans="1:2">
      <c r="A228" s="148" t="str">
        <f t="shared" si="3"/>
        <v>blank</v>
      </c>
      <c r="B228" s="126"/>
    </row>
    <row r="229" spans="1:2">
      <c r="A229" s="148" t="str">
        <f t="shared" si="3"/>
        <v>blank</v>
      </c>
      <c r="B229" s="126"/>
    </row>
    <row r="230" spans="1:2">
      <c r="A230" s="148" t="str">
        <f t="shared" si="3"/>
        <v>blank</v>
      </c>
      <c r="B230" s="126"/>
    </row>
    <row r="231" spans="1:2">
      <c r="A231" s="148" t="str">
        <f t="shared" si="3"/>
        <v>blank</v>
      </c>
      <c r="B231" s="126"/>
    </row>
    <row r="232" spans="1:2">
      <c r="A232" s="148" t="str">
        <f t="shared" si="3"/>
        <v>blank</v>
      </c>
      <c r="B232" s="126"/>
    </row>
    <row r="233" spans="1:2">
      <c r="A233" s="148" t="str">
        <f t="shared" si="3"/>
        <v>blank</v>
      </c>
      <c r="B233" s="126"/>
    </row>
    <row r="234" spans="1:2">
      <c r="A234" s="148" t="str">
        <f t="shared" si="3"/>
        <v>blank</v>
      </c>
      <c r="B234" s="126"/>
    </row>
    <row r="235" spans="1:2">
      <c r="A235" s="148" t="str">
        <f t="shared" si="3"/>
        <v>blank</v>
      </c>
      <c r="B235" s="126"/>
    </row>
    <row r="236" spans="1:2">
      <c r="A236" s="148" t="str">
        <f t="shared" si="3"/>
        <v>blank</v>
      </c>
      <c r="B236" s="126"/>
    </row>
    <row r="237" spans="1:2">
      <c r="A237" s="148" t="str">
        <f t="shared" si="3"/>
        <v>blank</v>
      </c>
      <c r="B237" s="126"/>
    </row>
    <row r="238" spans="1:2">
      <c r="A238" s="148" t="str">
        <f t="shared" si="3"/>
        <v>blank</v>
      </c>
      <c r="B238" s="126"/>
    </row>
    <row r="239" spans="1:2">
      <c r="A239" s="148" t="str">
        <f t="shared" si="3"/>
        <v>blank</v>
      </c>
      <c r="B239" s="126"/>
    </row>
    <row r="240" spans="1:2">
      <c r="A240" s="148" t="str">
        <f t="shared" si="3"/>
        <v>blank</v>
      </c>
      <c r="B240" s="126"/>
    </row>
    <row r="241" spans="1:2">
      <c r="A241" s="148" t="str">
        <f t="shared" si="3"/>
        <v>blank</v>
      </c>
      <c r="B241" s="126"/>
    </row>
    <row r="242" spans="1:2">
      <c r="A242" s="148" t="str">
        <f t="shared" si="3"/>
        <v>blank</v>
      </c>
      <c r="B242" s="126"/>
    </row>
    <row r="243" spans="1:2">
      <c r="A243" s="148" t="str">
        <f t="shared" si="3"/>
        <v>blank</v>
      </c>
      <c r="B243" s="126"/>
    </row>
    <row r="244" spans="1:2">
      <c r="A244" s="148" t="str">
        <f t="shared" si="3"/>
        <v>blank</v>
      </c>
      <c r="B244" s="126"/>
    </row>
    <row r="245" spans="1:2">
      <c r="A245" s="148" t="str">
        <f t="shared" si="3"/>
        <v>blank</v>
      </c>
      <c r="B245" s="126"/>
    </row>
    <row r="246" spans="1:2">
      <c r="A246" s="148" t="str">
        <f t="shared" si="3"/>
        <v>blank</v>
      </c>
      <c r="B246" s="126"/>
    </row>
    <row r="247" spans="1:2">
      <c r="A247" s="148" t="str">
        <f t="shared" si="3"/>
        <v>blank</v>
      </c>
      <c r="B247" s="126"/>
    </row>
    <row r="248" spans="1:2">
      <c r="A248" s="148" t="str">
        <f t="shared" si="3"/>
        <v>blank</v>
      </c>
      <c r="B248" s="126"/>
    </row>
    <row r="249" spans="1:2">
      <c r="A249" s="148" t="str">
        <f t="shared" si="3"/>
        <v>blank</v>
      </c>
      <c r="B249" s="126"/>
    </row>
    <row r="250" spans="1:2">
      <c r="A250" s="148" t="str">
        <f t="shared" si="3"/>
        <v>blank</v>
      </c>
      <c r="B250" s="126"/>
    </row>
    <row r="251" spans="1:2">
      <c r="A251" s="148" t="str">
        <f t="shared" si="3"/>
        <v>blank</v>
      </c>
      <c r="B251" s="126"/>
    </row>
    <row r="252" spans="1:2">
      <c r="A252" s="148" t="str">
        <f t="shared" si="3"/>
        <v>blank</v>
      </c>
      <c r="B252" s="126"/>
    </row>
    <row r="253" spans="1:2">
      <c r="A253" s="148" t="str">
        <f t="shared" si="3"/>
        <v>blank</v>
      </c>
      <c r="B253" s="126"/>
    </row>
    <row r="254" spans="1:2">
      <c r="A254" s="148" t="str">
        <f t="shared" si="3"/>
        <v>blank</v>
      </c>
      <c r="B254" s="126"/>
    </row>
    <row r="255" spans="1:2">
      <c r="A255" s="148" t="str">
        <f t="shared" si="3"/>
        <v>blank</v>
      </c>
      <c r="B255" s="126"/>
    </row>
    <row r="256" spans="1:2">
      <c r="A256" s="148" t="str">
        <f t="shared" si="3"/>
        <v>blank</v>
      </c>
      <c r="B256" s="126"/>
    </row>
    <row r="257" spans="1:2">
      <c r="A257" s="148" t="str">
        <f t="shared" si="3"/>
        <v>blank</v>
      </c>
      <c r="B257" s="126"/>
    </row>
    <row r="258" spans="1:2">
      <c r="A258" s="148" t="str">
        <f t="shared" si="3"/>
        <v>blank</v>
      </c>
      <c r="B258" s="126"/>
    </row>
    <row r="259" spans="1:2">
      <c r="A259" s="148" t="str">
        <f t="shared" si="3"/>
        <v>blank</v>
      </c>
      <c r="B259" s="126"/>
    </row>
    <row r="260" spans="1:2">
      <c r="A260" s="148" t="str">
        <f t="shared" si="3"/>
        <v>blank</v>
      </c>
      <c r="B260" s="126"/>
    </row>
    <row r="261" spans="1:2">
      <c r="A261" s="148" t="str">
        <f t="shared" ref="A261:A324" si="4">IF($C261="","blank",MATCH($C261,$G$5:$G$130,0))</f>
        <v>blank</v>
      </c>
      <c r="B261" s="126"/>
    </row>
    <row r="262" spans="1:2">
      <c r="A262" s="148" t="str">
        <f t="shared" si="4"/>
        <v>blank</v>
      </c>
      <c r="B262" s="126"/>
    </row>
    <row r="263" spans="1:2">
      <c r="A263" s="148" t="str">
        <f t="shared" si="4"/>
        <v>blank</v>
      </c>
      <c r="B263" s="126"/>
    </row>
    <row r="264" spans="1:2">
      <c r="A264" s="148" t="str">
        <f t="shared" si="4"/>
        <v>blank</v>
      </c>
      <c r="B264" s="126"/>
    </row>
    <row r="265" spans="1:2">
      <c r="A265" s="148" t="str">
        <f t="shared" si="4"/>
        <v>blank</v>
      </c>
      <c r="B265" s="126"/>
    </row>
    <row r="266" spans="1:2">
      <c r="A266" s="148" t="str">
        <f t="shared" si="4"/>
        <v>blank</v>
      </c>
      <c r="B266" s="126"/>
    </row>
    <row r="267" spans="1:2">
      <c r="A267" s="148" t="str">
        <f t="shared" si="4"/>
        <v>blank</v>
      </c>
      <c r="B267" s="126"/>
    </row>
    <row r="268" spans="1:2">
      <c r="A268" s="148" t="str">
        <f t="shared" si="4"/>
        <v>blank</v>
      </c>
      <c r="B268" s="126"/>
    </row>
    <row r="269" spans="1:2">
      <c r="A269" s="148" t="str">
        <f t="shared" si="4"/>
        <v>blank</v>
      </c>
      <c r="B269" s="126"/>
    </row>
    <row r="270" spans="1:2">
      <c r="A270" s="148" t="str">
        <f t="shared" si="4"/>
        <v>blank</v>
      </c>
      <c r="B270" s="126"/>
    </row>
    <row r="271" spans="1:2">
      <c r="A271" s="148" t="str">
        <f t="shared" si="4"/>
        <v>blank</v>
      </c>
      <c r="B271" s="126"/>
    </row>
    <row r="272" spans="1:2">
      <c r="A272" s="148" t="str">
        <f t="shared" si="4"/>
        <v>blank</v>
      </c>
      <c r="B272" s="126"/>
    </row>
    <row r="273" spans="1:2">
      <c r="A273" s="148" t="str">
        <f t="shared" si="4"/>
        <v>blank</v>
      </c>
      <c r="B273" s="126"/>
    </row>
    <row r="274" spans="1:2">
      <c r="A274" s="148" t="str">
        <f t="shared" si="4"/>
        <v>blank</v>
      </c>
      <c r="B274" s="126"/>
    </row>
    <row r="275" spans="1:2">
      <c r="A275" s="148" t="str">
        <f t="shared" si="4"/>
        <v>blank</v>
      </c>
      <c r="B275" s="126"/>
    </row>
    <row r="276" spans="1:2">
      <c r="A276" s="148" t="str">
        <f t="shared" si="4"/>
        <v>blank</v>
      </c>
      <c r="B276" s="126"/>
    </row>
    <row r="277" spans="1:2">
      <c r="A277" s="148" t="str">
        <f t="shared" si="4"/>
        <v>blank</v>
      </c>
      <c r="B277" s="126"/>
    </row>
    <row r="278" spans="1:2">
      <c r="A278" s="148" t="str">
        <f t="shared" si="4"/>
        <v>blank</v>
      </c>
      <c r="B278" s="126"/>
    </row>
    <row r="279" spans="1:2">
      <c r="A279" s="148" t="str">
        <f t="shared" si="4"/>
        <v>blank</v>
      </c>
      <c r="B279" s="126"/>
    </row>
    <row r="280" spans="1:2">
      <c r="A280" s="148" t="str">
        <f t="shared" si="4"/>
        <v>blank</v>
      </c>
      <c r="B280" s="126"/>
    </row>
    <row r="281" spans="1:2">
      <c r="A281" s="148" t="str">
        <f t="shared" si="4"/>
        <v>blank</v>
      </c>
      <c r="B281" s="126"/>
    </row>
    <row r="282" spans="1:2">
      <c r="A282" s="148" t="str">
        <f t="shared" si="4"/>
        <v>blank</v>
      </c>
      <c r="B282" s="126"/>
    </row>
    <row r="283" spans="1:2">
      <c r="A283" s="148" t="str">
        <f t="shared" si="4"/>
        <v>blank</v>
      </c>
      <c r="B283" s="126"/>
    </row>
    <row r="284" spans="1:2">
      <c r="A284" s="148" t="str">
        <f t="shared" si="4"/>
        <v>blank</v>
      </c>
      <c r="B284" s="126"/>
    </row>
    <row r="285" spans="1:2">
      <c r="A285" s="148" t="str">
        <f t="shared" si="4"/>
        <v>blank</v>
      </c>
      <c r="B285" s="126"/>
    </row>
    <row r="286" spans="1:2">
      <c r="A286" s="148" t="str">
        <f t="shared" si="4"/>
        <v>blank</v>
      </c>
      <c r="B286" s="126"/>
    </row>
    <row r="287" spans="1:2">
      <c r="A287" s="148" t="str">
        <f t="shared" si="4"/>
        <v>blank</v>
      </c>
      <c r="B287" s="126"/>
    </row>
    <row r="288" spans="1:2">
      <c r="A288" s="148" t="str">
        <f t="shared" si="4"/>
        <v>blank</v>
      </c>
      <c r="B288" s="126"/>
    </row>
    <row r="289" spans="1:2">
      <c r="A289" s="148" t="str">
        <f t="shared" si="4"/>
        <v>blank</v>
      </c>
      <c r="B289" s="126"/>
    </row>
    <row r="290" spans="1:2">
      <c r="A290" s="148" t="str">
        <f t="shared" si="4"/>
        <v>blank</v>
      </c>
      <c r="B290" s="126"/>
    </row>
    <row r="291" spans="1:2">
      <c r="A291" s="148" t="str">
        <f t="shared" si="4"/>
        <v>blank</v>
      </c>
      <c r="B291" s="126"/>
    </row>
    <row r="292" spans="1:2">
      <c r="A292" s="148" t="str">
        <f t="shared" si="4"/>
        <v>blank</v>
      </c>
      <c r="B292" s="126"/>
    </row>
    <row r="293" spans="1:2">
      <c r="A293" s="148" t="str">
        <f t="shared" si="4"/>
        <v>blank</v>
      </c>
      <c r="B293" s="126"/>
    </row>
    <row r="294" spans="1:2">
      <c r="A294" s="148" t="str">
        <f t="shared" si="4"/>
        <v>blank</v>
      </c>
      <c r="B294" s="126"/>
    </row>
    <row r="295" spans="1:2">
      <c r="A295" s="148" t="str">
        <f t="shared" si="4"/>
        <v>blank</v>
      </c>
      <c r="B295" s="126"/>
    </row>
    <row r="296" spans="1:2">
      <c r="A296" s="148" t="str">
        <f t="shared" si="4"/>
        <v>blank</v>
      </c>
      <c r="B296" s="126"/>
    </row>
    <row r="297" spans="1:2">
      <c r="A297" s="148" t="str">
        <f t="shared" si="4"/>
        <v>blank</v>
      </c>
      <c r="B297" s="126"/>
    </row>
    <row r="298" spans="1:2">
      <c r="A298" s="148" t="str">
        <f t="shared" si="4"/>
        <v>blank</v>
      </c>
      <c r="B298" s="126"/>
    </row>
    <row r="299" spans="1:2">
      <c r="A299" s="148" t="str">
        <f t="shared" si="4"/>
        <v>blank</v>
      </c>
      <c r="B299" s="126"/>
    </row>
    <row r="300" spans="1:2">
      <c r="A300" s="148" t="str">
        <f t="shared" si="4"/>
        <v>blank</v>
      </c>
      <c r="B300" s="126"/>
    </row>
    <row r="301" spans="1:2">
      <c r="A301" s="148" t="str">
        <f t="shared" si="4"/>
        <v>blank</v>
      </c>
      <c r="B301" s="126"/>
    </row>
    <row r="302" spans="1:2">
      <c r="A302" s="148" t="str">
        <f t="shared" si="4"/>
        <v>blank</v>
      </c>
      <c r="B302" s="126"/>
    </row>
    <row r="303" spans="1:2">
      <c r="A303" s="148" t="str">
        <f t="shared" si="4"/>
        <v>blank</v>
      </c>
      <c r="B303" s="126"/>
    </row>
    <row r="304" spans="1:2">
      <c r="A304" s="148" t="str">
        <f t="shared" si="4"/>
        <v>blank</v>
      </c>
      <c r="B304" s="126"/>
    </row>
    <row r="305" spans="1:2">
      <c r="A305" s="148" t="str">
        <f t="shared" si="4"/>
        <v>blank</v>
      </c>
      <c r="B305" s="126"/>
    </row>
    <row r="306" spans="1:2">
      <c r="A306" s="148" t="str">
        <f t="shared" si="4"/>
        <v>blank</v>
      </c>
      <c r="B306" s="126"/>
    </row>
    <row r="307" spans="1:2">
      <c r="A307" s="148" t="str">
        <f t="shared" si="4"/>
        <v>blank</v>
      </c>
      <c r="B307" s="126"/>
    </row>
    <row r="308" spans="1:2">
      <c r="A308" s="148" t="str">
        <f t="shared" si="4"/>
        <v>blank</v>
      </c>
      <c r="B308" s="126"/>
    </row>
    <row r="309" spans="1:2">
      <c r="A309" s="148" t="str">
        <f t="shared" si="4"/>
        <v>blank</v>
      </c>
      <c r="B309" s="126"/>
    </row>
    <row r="310" spans="1:2">
      <c r="A310" s="148" t="str">
        <f t="shared" si="4"/>
        <v>blank</v>
      </c>
      <c r="B310" s="126"/>
    </row>
    <row r="311" spans="1:2">
      <c r="A311" s="148" t="str">
        <f t="shared" si="4"/>
        <v>blank</v>
      </c>
      <c r="B311" s="126"/>
    </row>
    <row r="312" spans="1:2">
      <c r="A312" s="148" t="str">
        <f t="shared" si="4"/>
        <v>blank</v>
      </c>
      <c r="B312" s="126"/>
    </row>
    <row r="313" spans="1:2">
      <c r="A313" s="148" t="str">
        <f t="shared" si="4"/>
        <v>blank</v>
      </c>
      <c r="B313" s="126"/>
    </row>
    <row r="314" spans="1:2">
      <c r="A314" s="148" t="str">
        <f t="shared" si="4"/>
        <v>blank</v>
      </c>
      <c r="B314" s="126"/>
    </row>
    <row r="315" spans="1:2">
      <c r="A315" s="148" t="str">
        <f t="shared" si="4"/>
        <v>blank</v>
      </c>
      <c r="B315" s="126"/>
    </row>
    <row r="316" spans="1:2">
      <c r="A316" s="148" t="str">
        <f t="shared" si="4"/>
        <v>blank</v>
      </c>
      <c r="B316" s="126"/>
    </row>
    <row r="317" spans="1:2">
      <c r="A317" s="148" t="str">
        <f t="shared" si="4"/>
        <v>blank</v>
      </c>
      <c r="B317" s="126"/>
    </row>
    <row r="318" spans="1:2">
      <c r="A318" s="148" t="str">
        <f t="shared" si="4"/>
        <v>blank</v>
      </c>
      <c r="B318" s="126"/>
    </row>
    <row r="319" spans="1:2">
      <c r="A319" s="148" t="str">
        <f t="shared" si="4"/>
        <v>blank</v>
      </c>
      <c r="B319" s="126"/>
    </row>
    <row r="320" spans="1:2">
      <c r="A320" s="148" t="str">
        <f t="shared" si="4"/>
        <v>blank</v>
      </c>
      <c r="B320" s="126"/>
    </row>
    <row r="321" spans="1:2">
      <c r="A321" s="148" t="str">
        <f t="shared" si="4"/>
        <v>blank</v>
      </c>
      <c r="B321" s="126"/>
    </row>
    <row r="322" spans="1:2">
      <c r="A322" s="148" t="str">
        <f t="shared" si="4"/>
        <v>blank</v>
      </c>
      <c r="B322" s="126"/>
    </row>
    <row r="323" spans="1:2">
      <c r="A323" s="148" t="str">
        <f t="shared" si="4"/>
        <v>blank</v>
      </c>
      <c r="B323" s="126"/>
    </row>
    <row r="324" spans="1:2">
      <c r="A324" s="148" t="str">
        <f t="shared" si="4"/>
        <v>blank</v>
      </c>
      <c r="B324" s="126"/>
    </row>
    <row r="325" spans="1:2">
      <c r="A325" s="148" t="str">
        <f t="shared" ref="A325:A331" si="5">IF($C325="","blank",MATCH($C325,$G$5:$G$130,0))</f>
        <v>blank</v>
      </c>
      <c r="B325" s="126"/>
    </row>
    <row r="326" spans="1:2">
      <c r="A326" s="148" t="str">
        <f t="shared" si="5"/>
        <v>blank</v>
      </c>
      <c r="B326" s="126"/>
    </row>
    <row r="327" spans="1:2">
      <c r="A327" s="148" t="str">
        <f t="shared" si="5"/>
        <v>blank</v>
      </c>
      <c r="B327" s="126"/>
    </row>
    <row r="328" spans="1:2">
      <c r="A328" s="148" t="str">
        <f t="shared" si="5"/>
        <v>blank</v>
      </c>
      <c r="B328" s="126"/>
    </row>
    <row r="329" spans="1:2">
      <c r="A329" s="148" t="str">
        <f t="shared" si="5"/>
        <v>blank</v>
      </c>
      <c r="B329" s="126"/>
    </row>
    <row r="330" spans="1:2">
      <c r="A330" s="148" t="str">
        <f t="shared" si="5"/>
        <v>blank</v>
      </c>
      <c r="B330" s="126"/>
    </row>
    <row r="331" spans="1:2">
      <c r="A331" s="148" t="str">
        <f t="shared" si="5"/>
        <v>blank</v>
      </c>
      <c r="B331" s="126"/>
    </row>
    <row r="332" spans="1:2">
      <c r="A332" s="148"/>
    </row>
    <row r="333" spans="1:2">
      <c r="A333" s="148"/>
    </row>
    <row r="334" spans="1:2">
      <c r="A334" s="148"/>
    </row>
  </sheetData>
  <autoFilter ref="A4:M130" xr:uid="{C886271F-DDC4-42AD-ABEE-7C9C7FC23386}"/>
  <conditionalFormatting sqref="F130 B11:B24 B3:B9 B27:B331">
    <cfRule type="cellIs" dxfId="30" priority="104" stopIfTrue="1" operator="equal">
      <formula>"sar"</formula>
    </cfRule>
    <cfRule type="cellIs" dxfId="29" priority="105" stopIfTrue="1" operator="equal">
      <formula>"sat"</formula>
    </cfRule>
    <cfRule type="cellIs" dxfId="28" priority="106" stopIfTrue="1" operator="equal">
      <formula>"sav"</formula>
    </cfRule>
    <cfRule type="containsText" dxfId="27" priority="107" stopIfTrue="1" operator="containsText" text="sam">
      <formula>NOT(ISERROR(SEARCH("sam",B3)))</formula>
    </cfRule>
    <cfRule type="containsText" dxfId="26" priority="108" stopIfTrue="1" operator="containsText" text="sap">
      <formula>NOT(ISERROR(SEARCH("sap",B3)))</formula>
    </cfRule>
    <cfRule type="containsText" dxfId="25" priority="109" stopIfTrue="1" operator="containsText" text="saa">
      <formula>NOT(ISERROR(SEARCH("saa",B3)))</formula>
    </cfRule>
  </conditionalFormatting>
  <conditionalFormatting sqref="B10">
    <cfRule type="cellIs" dxfId="24" priority="98" stopIfTrue="1" operator="equal">
      <formula>"sar"</formula>
    </cfRule>
    <cfRule type="cellIs" dxfId="23" priority="99" stopIfTrue="1" operator="equal">
      <formula>"sat"</formula>
    </cfRule>
    <cfRule type="cellIs" dxfId="22" priority="100" stopIfTrue="1" operator="equal">
      <formula>"sav"</formula>
    </cfRule>
    <cfRule type="containsText" dxfId="21" priority="101" stopIfTrue="1" operator="containsText" text="sam">
      <formula>NOT(ISERROR(SEARCH("sam",B10)))</formula>
    </cfRule>
    <cfRule type="containsText" dxfId="20" priority="102" stopIfTrue="1" operator="containsText" text="sap">
      <formula>NOT(ISERROR(SEARCH("sap",B10)))</formula>
    </cfRule>
    <cfRule type="containsText" dxfId="19" priority="103" stopIfTrue="1" operator="containsText" text="saa">
      <formula>NOT(ISERROR(SEARCH("saa",B10)))</formula>
    </cfRule>
  </conditionalFormatting>
  <conditionalFormatting sqref="B25">
    <cfRule type="cellIs" dxfId="18" priority="92" stopIfTrue="1" operator="equal">
      <formula>"sar"</formula>
    </cfRule>
    <cfRule type="cellIs" dxfId="17" priority="93" stopIfTrue="1" operator="equal">
      <formula>"sat"</formula>
    </cfRule>
    <cfRule type="cellIs" dxfId="16" priority="94" stopIfTrue="1" operator="equal">
      <formula>"sav"</formula>
    </cfRule>
    <cfRule type="containsText" dxfId="15" priority="95" stopIfTrue="1" operator="containsText" text="sam">
      <formula>NOT(ISERROR(SEARCH("sam",B25)))</formula>
    </cfRule>
    <cfRule type="containsText" dxfId="14" priority="96" stopIfTrue="1" operator="containsText" text="sap">
      <formula>NOT(ISERROR(SEARCH("sap",B25)))</formula>
    </cfRule>
    <cfRule type="containsText" dxfId="13" priority="97" stopIfTrue="1" operator="containsText" text="saa">
      <formula>NOT(ISERROR(SEARCH("saa",B25)))</formula>
    </cfRule>
  </conditionalFormatting>
  <conditionalFormatting sqref="B26">
    <cfRule type="cellIs" dxfId="12" priority="86" stopIfTrue="1" operator="equal">
      <formula>"sar"</formula>
    </cfRule>
    <cfRule type="cellIs" dxfId="11" priority="87" stopIfTrue="1" operator="equal">
      <formula>"sat"</formula>
    </cfRule>
    <cfRule type="cellIs" dxfId="10" priority="88" stopIfTrue="1" operator="equal">
      <formula>"sav"</formula>
    </cfRule>
    <cfRule type="containsText" dxfId="9" priority="89" stopIfTrue="1" operator="containsText" text="sam">
      <formula>NOT(ISERROR(SEARCH("sam",B26)))</formula>
    </cfRule>
    <cfRule type="containsText" dxfId="8" priority="90" stopIfTrue="1" operator="containsText" text="sap">
      <formula>NOT(ISERROR(SEARCH("sap",B26)))</formula>
    </cfRule>
    <cfRule type="containsText" dxfId="7" priority="91" stopIfTrue="1" operator="containsText" text="saa">
      <formula>NOT(ISERROR(SEARCH("saa",B26)))</formula>
    </cfRule>
  </conditionalFormatting>
  <conditionalFormatting sqref="F3:F129">
    <cfRule type="cellIs" dxfId="6" priority="14" stopIfTrue="1" operator="equal">
      <formula>"sam"</formula>
    </cfRule>
    <cfRule type="cellIs" dxfId="5" priority="15" stopIfTrue="1" operator="equal">
      <formula>"sap"</formula>
    </cfRule>
    <cfRule type="cellIs" dxfId="4" priority="16" stopIfTrue="1" operator="equal">
      <formula>"saa"</formula>
    </cfRule>
    <cfRule type="cellIs" dxfId="3" priority="17" stopIfTrue="1" operator="equal">
      <formula>"sar"</formula>
    </cfRule>
    <cfRule type="cellIs" dxfId="2" priority="18" stopIfTrue="1" operator="equal">
      <formula>"sat"</formula>
    </cfRule>
    <cfRule type="cellIs" dxfId="1" priority="19" stopIfTrue="1" operator="equal">
      <formula>"sav"</formula>
    </cfRule>
  </conditionalFormatting>
  <conditionalFormatting sqref="G3:G27 G29:G129">
    <cfRule type="expression" dxfId="0" priority="1">
      <formula>(G3=OFFSET(G3,-1,0))</formula>
    </cfRule>
  </conditionalFormatting>
  <pageMargins left="0.7" right="0.7" top="0.75" bottom="0.75" header="0.3" footer="0.3"/>
  <pageSetup orientation="portrait" r:id="rId1"/>
  <legacy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5</vt:i4>
      </vt:variant>
      <vt:variant>
        <vt:lpstr>Named Ranges</vt:lpstr>
      </vt:variant>
      <vt:variant>
        <vt:i4>30</vt:i4>
      </vt:variant>
    </vt:vector>
  </HeadingPairs>
  <TitlesOfParts>
    <vt:vector size="35" baseType="lpstr">
      <vt:lpstr>Experiment</vt:lpstr>
      <vt:lpstr>DataMaster</vt:lpstr>
      <vt:lpstr>Change log</vt:lpstr>
      <vt:lpstr>Run Report</vt:lpstr>
      <vt:lpstr>SA variables</vt:lpstr>
      <vt:lpstr>d.Region</vt:lpstr>
      <vt:lpstr>d.RegionName</vt:lpstr>
      <vt:lpstr>DataMaster!d.TOL</vt:lpstr>
      <vt:lpstr>DataMaster!D.TOLDesc</vt:lpstr>
      <vt:lpstr>ExpData</vt:lpstr>
      <vt:lpstr>ExptNo</vt:lpstr>
      <vt:lpstr>i.all_rot_yield</vt:lpstr>
      <vt:lpstr>i.casual_ub</vt:lpstr>
      <vt:lpstr>i.cropgraze_inc</vt:lpstr>
      <vt:lpstr>i.DOY</vt:lpstr>
      <vt:lpstr>i.GrainPrices</vt:lpstr>
      <vt:lpstr>i.GrainPrices_k</vt:lpstr>
      <vt:lpstr>i.interest_rate</vt:lpstr>
      <vt:lpstr>i.mach_option</vt:lpstr>
      <vt:lpstr>i.MeatPrices</vt:lpstr>
      <vt:lpstr>i.opp_cost_capital</vt:lpstr>
      <vt:lpstr>i.pasture_prod</vt:lpstr>
      <vt:lpstr>i.rev</vt:lpstr>
      <vt:lpstr>i.risk_aversion</vt:lpstr>
      <vt:lpstr>i.scan</vt:lpstr>
      <vt:lpstr>i.seedharv_casual_ub</vt:lpstr>
      <vt:lpstr>i.std_prices</vt:lpstr>
      <vt:lpstr>i.TOL</vt:lpstr>
      <vt:lpstr>i.TOL_indices</vt:lpstr>
      <vt:lpstr>i.WoolPrices</vt:lpstr>
      <vt:lpstr>i_ProdnCal_Mat</vt:lpstr>
      <vt:lpstr>i_ProdnCal_Mer</vt:lpstr>
      <vt:lpstr>minroe</vt:lpstr>
      <vt:lpstr>model_structure</vt:lpstr>
      <vt:lpstr>overdraw</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Michael Young</dc:creator>
  <cp:lastModifiedBy>Michael Young (21512438)</cp:lastModifiedBy>
  <cp:lastPrinted>2022-03-01T06:37:48Z</cp:lastPrinted>
  <dcterms:created xsi:type="dcterms:W3CDTF">2019-11-05T07:30:33Z</dcterms:created>
  <dcterms:modified xsi:type="dcterms:W3CDTF">2022-09-19T23:42:52Z</dcterms:modified>
</cp:coreProperties>
</file>